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gum\github\Zotz\files\"/>
    </mc:Choice>
  </mc:AlternateContent>
  <xr:revisionPtr revIDLastSave="0" documentId="13_ncr:1_{1214F518-A958-49B6-801F-7D756DEBBE84}" xr6:coauthVersionLast="47" xr6:coauthVersionMax="47" xr10:uidLastSave="{00000000-0000-0000-0000-000000000000}"/>
  <bookViews>
    <workbookView xWindow="-108" yWindow="-108" windowWidth="23256" windowHeight="12720" tabRatio="656" activeTab="3" xr2:uid="{2D919AE8-1BD5-4A6D-9DAF-2A0AF59079CA}"/>
  </bookViews>
  <sheets>
    <sheet name="Datos" sheetId="2" r:id="rId1"/>
    <sheet name="Fact." sheetId="3" r:id="rId2"/>
    <sheet name="Siguiente" sheetId="7" r:id="rId3"/>
    <sheet name="Resumen" sheetId="9" r:id="rId4"/>
    <sheet name="Res.Aux." sheetId="15" r:id="rId5"/>
    <sheet name="Facturas MAKRO" sheetId="17" r:id="rId6"/>
    <sheet name="G. VAR. MAKRO" sheetId="14" r:id="rId7"/>
    <sheet name="Fact. Blanco" sheetId="1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2" i="7" l="1"/>
  <c r="L29" i="7" s="1"/>
  <c r="K46" i="7"/>
  <c r="K45" i="7"/>
  <c r="K44" i="7"/>
  <c r="H44" i="7"/>
  <c r="E44" i="7"/>
  <c r="K43" i="7"/>
  <c r="L43" i="7" s="1"/>
  <c r="K42" i="7"/>
  <c r="K41" i="7"/>
  <c r="K40" i="7"/>
  <c r="H40" i="7"/>
  <c r="J41" i="7" s="1"/>
  <c r="E40" i="7"/>
  <c r="K39" i="7"/>
  <c r="J39" i="7" s="1"/>
  <c r="AE64" i="9" s="1"/>
  <c r="K38" i="7"/>
  <c r="K37" i="7"/>
  <c r="K36" i="7"/>
  <c r="H36" i="7"/>
  <c r="E36" i="7"/>
  <c r="K35" i="7"/>
  <c r="M35" i="7" s="1"/>
  <c r="K34" i="7"/>
  <c r="K33" i="7"/>
  <c r="K32" i="7"/>
  <c r="H32" i="7"/>
  <c r="M33" i="7" s="1"/>
  <c r="E32" i="7"/>
  <c r="K31" i="7"/>
  <c r="K30" i="7"/>
  <c r="L30" i="7" s="1"/>
  <c r="K29" i="7"/>
  <c r="K28" i="7"/>
  <c r="H28" i="7"/>
  <c r="E28" i="7"/>
  <c r="K27" i="7"/>
  <c r="K26" i="7"/>
  <c r="K25" i="7"/>
  <c r="K24" i="7"/>
  <c r="H24" i="7"/>
  <c r="E24" i="7"/>
  <c r="K23" i="7"/>
  <c r="M23" i="7" s="1"/>
  <c r="K22" i="7"/>
  <c r="K21" i="7"/>
  <c r="K20" i="7"/>
  <c r="H20" i="7"/>
  <c r="E20" i="7"/>
  <c r="K19" i="7"/>
  <c r="K11" i="7"/>
  <c r="F11" i="7"/>
  <c r="K10" i="7"/>
  <c r="F10" i="7"/>
  <c r="K9" i="7"/>
  <c r="J9" i="7" s="1"/>
  <c r="F9" i="7"/>
  <c r="K8" i="7"/>
  <c r="F8" i="7"/>
  <c r="I65" i="7"/>
  <c r="H65" i="7"/>
  <c r="F65" i="7"/>
  <c r="J36" i="7"/>
  <c r="AB64" i="9" s="1"/>
  <c r="L35" i="7"/>
  <c r="J29" i="7"/>
  <c r="L27" i="7"/>
  <c r="M20" i="7"/>
  <c r="J10" i="7"/>
  <c r="C60" i="9"/>
  <c r="C62" i="9"/>
  <c r="C64" i="9"/>
  <c r="C66" i="9"/>
  <c r="C68" i="9"/>
  <c r="C70" i="9"/>
  <c r="C72" i="9"/>
  <c r="C74" i="9"/>
  <c r="C76" i="9"/>
  <c r="B60" i="9"/>
  <c r="B62" i="9"/>
  <c r="B64" i="9"/>
  <c r="B66" i="9"/>
  <c r="B68" i="9"/>
  <c r="B70" i="9"/>
  <c r="B72" i="9"/>
  <c r="B74" i="9"/>
  <c r="B76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8" i="9"/>
  <c r="L9" i="9"/>
  <c r="L10" i="9"/>
  <c r="L11" i="9"/>
  <c r="L20" i="9"/>
  <c r="G9" i="9"/>
  <c r="H164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0" i="16"/>
  <c r="K9" i="16"/>
  <c r="F9" i="16"/>
  <c r="BB14" i="15"/>
  <c r="BA14" i="15"/>
  <c r="AZ14" i="15"/>
  <c r="AY14" i="15"/>
  <c r="AW14" i="15"/>
  <c r="AV14" i="15"/>
  <c r="AU14" i="15"/>
  <c r="AT14" i="15"/>
  <c r="AP14" i="15"/>
  <c r="S14" i="15"/>
  <c r="N14" i="15"/>
  <c r="I14" i="15"/>
  <c r="AJ58" i="9"/>
  <c r="AF58" i="9"/>
  <c r="AB58" i="9"/>
  <c r="X58" i="9"/>
  <c r="T58" i="9"/>
  <c r="P58" i="9"/>
  <c r="L58" i="9"/>
  <c r="H58" i="9"/>
  <c r="AG74" i="9" l="1"/>
  <c r="AG60" i="9"/>
  <c r="AG62" i="9"/>
  <c r="AG64" i="9"/>
  <c r="AG66" i="9"/>
  <c r="AG68" i="9"/>
  <c r="AG70" i="9"/>
  <c r="AG72" i="9"/>
  <c r="AG76" i="9"/>
  <c r="U77" i="9"/>
  <c r="U67" i="9"/>
  <c r="L9" i="7"/>
  <c r="L11" i="7"/>
  <c r="J33" i="7"/>
  <c r="Y72" i="9" s="1"/>
  <c r="U61" i="9"/>
  <c r="M9" i="7"/>
  <c r="L22" i="7"/>
  <c r="N69" i="9" s="1"/>
  <c r="M42" i="7"/>
  <c r="U73" i="9"/>
  <c r="L10" i="7"/>
  <c r="J31" i="7"/>
  <c r="W68" i="9" s="1"/>
  <c r="M24" i="7"/>
  <c r="Q23" i="7" s="1"/>
  <c r="L45" i="7"/>
  <c r="J8" i="7"/>
  <c r="M19" i="7"/>
  <c r="M25" i="7"/>
  <c r="M32" i="7"/>
  <c r="L46" i="7"/>
  <c r="AL61" i="9" s="1"/>
  <c r="M8" i="7"/>
  <c r="L62" i="7"/>
  <c r="M62" i="7" s="1"/>
  <c r="M65" i="7" s="1"/>
  <c r="L20" i="7"/>
  <c r="L65" i="9" s="1"/>
  <c r="L40" i="7"/>
  <c r="AF61" i="9" s="1"/>
  <c r="W72" i="9"/>
  <c r="W60" i="9"/>
  <c r="AK75" i="9"/>
  <c r="AK77" i="9"/>
  <c r="AK65" i="9"/>
  <c r="AK71" i="9"/>
  <c r="AA63" i="9"/>
  <c r="AA71" i="9"/>
  <c r="AA77" i="9"/>
  <c r="AA73" i="9"/>
  <c r="AA67" i="9"/>
  <c r="AA69" i="9"/>
  <c r="AA65" i="9"/>
  <c r="AA61" i="9"/>
  <c r="AA75" i="9"/>
  <c r="M10" i="7"/>
  <c r="M21" i="7"/>
  <c r="L25" i="7"/>
  <c r="M34" i="7"/>
  <c r="M39" i="7"/>
  <c r="Q39" i="7" s="1"/>
  <c r="M43" i="7"/>
  <c r="J26" i="7"/>
  <c r="L31" i="7"/>
  <c r="W71" i="9" s="1"/>
  <c r="J35" i="7"/>
  <c r="J23" i="7"/>
  <c r="O62" i="9" s="1"/>
  <c r="M26" i="7"/>
  <c r="M31" i="7"/>
  <c r="J45" i="7"/>
  <c r="AK64" i="9" s="1"/>
  <c r="J19" i="7"/>
  <c r="L23" i="7"/>
  <c r="O67" i="9" s="1"/>
  <c r="J27" i="7"/>
  <c r="J40" i="7"/>
  <c r="L44" i="7"/>
  <c r="P43" i="7" s="1"/>
  <c r="L19" i="7"/>
  <c r="M27" i="7"/>
  <c r="J32" i="7"/>
  <c r="M40" i="7"/>
  <c r="J24" i="7"/>
  <c r="L32" i="7"/>
  <c r="M41" i="7"/>
  <c r="L24" i="7"/>
  <c r="P73" i="9" s="1"/>
  <c r="L28" i="7"/>
  <c r="T63" i="9" s="1"/>
  <c r="M36" i="7"/>
  <c r="L41" i="7"/>
  <c r="J20" i="7"/>
  <c r="L62" i="9" s="1"/>
  <c r="M37" i="7"/>
  <c r="J42" i="7"/>
  <c r="J25" i="7"/>
  <c r="L33" i="7"/>
  <c r="L38" i="7"/>
  <c r="AD65" i="9" s="1"/>
  <c r="V77" i="9"/>
  <c r="V71" i="9"/>
  <c r="V65" i="9"/>
  <c r="V75" i="9"/>
  <c r="V69" i="9"/>
  <c r="V63" i="9"/>
  <c r="V73" i="9"/>
  <c r="V67" i="9"/>
  <c r="V61" i="9"/>
  <c r="AI77" i="9"/>
  <c r="AI71" i="9"/>
  <c r="AI65" i="9"/>
  <c r="AI75" i="9"/>
  <c r="AI69" i="9"/>
  <c r="AI63" i="9"/>
  <c r="AI73" i="9"/>
  <c r="AI67" i="9"/>
  <c r="AI61" i="9"/>
  <c r="N73" i="9"/>
  <c r="N67" i="9"/>
  <c r="N61" i="9"/>
  <c r="N77" i="9"/>
  <c r="N65" i="9"/>
  <c r="W77" i="9"/>
  <c r="W65" i="9"/>
  <c r="AK60" i="9"/>
  <c r="AK66" i="9"/>
  <c r="O61" i="9"/>
  <c r="O77" i="9"/>
  <c r="O65" i="9"/>
  <c r="AJ65" i="9"/>
  <c r="S73" i="9"/>
  <c r="S67" i="9"/>
  <c r="S61" i="9"/>
  <c r="S77" i="9"/>
  <c r="S71" i="9"/>
  <c r="S65" i="9"/>
  <c r="S75" i="9"/>
  <c r="S69" i="9"/>
  <c r="S63" i="9"/>
  <c r="Y62" i="9"/>
  <c r="Y68" i="9"/>
  <c r="Y74" i="9"/>
  <c r="Y76" i="9"/>
  <c r="Y60" i="9"/>
  <c r="Y66" i="9"/>
  <c r="AF77" i="9"/>
  <c r="AF71" i="9"/>
  <c r="AF75" i="9"/>
  <c r="AF63" i="9"/>
  <c r="AF73" i="9"/>
  <c r="AL75" i="9"/>
  <c r="AL69" i="9"/>
  <c r="AL73" i="9"/>
  <c r="AL77" i="9"/>
  <c r="AL65" i="9"/>
  <c r="U60" i="9"/>
  <c r="U66" i="9"/>
  <c r="U72" i="9"/>
  <c r="U76" i="9"/>
  <c r="U74" i="9"/>
  <c r="U62" i="9"/>
  <c r="U68" i="9"/>
  <c r="U64" i="9"/>
  <c r="U70" i="9"/>
  <c r="L65" i="7"/>
  <c r="P67" i="9"/>
  <c r="P63" i="9"/>
  <c r="T65" i="9"/>
  <c r="T75" i="9"/>
  <c r="T69" i="9"/>
  <c r="L75" i="9"/>
  <c r="L69" i="9"/>
  <c r="L73" i="9"/>
  <c r="L61" i="9"/>
  <c r="AD61" i="9"/>
  <c r="AD77" i="9"/>
  <c r="AB74" i="9"/>
  <c r="AB68" i="9"/>
  <c r="AB62" i="9"/>
  <c r="M11" i="7"/>
  <c r="M15" i="7" s="1"/>
  <c r="M22" i="7"/>
  <c r="J34" i="7"/>
  <c r="M38" i="7"/>
  <c r="M29" i="7"/>
  <c r="L34" i="7"/>
  <c r="M45" i="7"/>
  <c r="AE74" i="9"/>
  <c r="AE68" i="9"/>
  <c r="AE62" i="9"/>
  <c r="O60" i="9"/>
  <c r="J30" i="7"/>
  <c r="L36" i="7"/>
  <c r="L39" i="7"/>
  <c r="J46" i="7"/>
  <c r="L76" i="9"/>
  <c r="AB72" i="9"/>
  <c r="L70" i="9"/>
  <c r="AB66" i="9"/>
  <c r="AB60" i="9"/>
  <c r="AK61" i="9"/>
  <c r="U63" i="9"/>
  <c r="AK67" i="9"/>
  <c r="U69" i="9"/>
  <c r="AK73" i="9"/>
  <c r="U75" i="9"/>
  <c r="J21" i="7"/>
  <c r="O23" i="7"/>
  <c r="J37" i="7"/>
  <c r="M30" i="7"/>
  <c r="M46" i="7"/>
  <c r="AE72" i="9"/>
  <c r="O70" i="9"/>
  <c r="AE66" i="9"/>
  <c r="O64" i="9"/>
  <c r="AE60" i="9"/>
  <c r="L21" i="7"/>
  <c r="J28" i="7"/>
  <c r="L37" i="7"/>
  <c r="J44" i="7"/>
  <c r="AB76" i="9"/>
  <c r="AB70" i="9"/>
  <c r="L8" i="7"/>
  <c r="L26" i="7"/>
  <c r="L42" i="7"/>
  <c r="AK63" i="9"/>
  <c r="U65" i="9"/>
  <c r="AK69" i="9"/>
  <c r="U71" i="9"/>
  <c r="J11" i="7"/>
  <c r="J22" i="7"/>
  <c r="J38" i="7"/>
  <c r="M28" i="7"/>
  <c r="J43" i="7"/>
  <c r="M44" i="7"/>
  <c r="AE76" i="9"/>
  <c r="O74" i="9"/>
  <c r="AE70" i="9"/>
  <c r="O68" i="9"/>
  <c r="Y17" i="15"/>
  <c r="AA17" i="15"/>
  <c r="AB17" i="15"/>
  <c r="AC17" i="15"/>
  <c r="AD17" i="15"/>
  <c r="AE17" i="15"/>
  <c r="W17" i="15"/>
  <c r="O57" i="9"/>
  <c r="E451" i="15" s="1"/>
  <c r="O56" i="9"/>
  <c r="F234" i="15" s="1"/>
  <c r="R58" i="9"/>
  <c r="Q58" i="9"/>
  <c r="O58" i="9"/>
  <c r="H24" i="16"/>
  <c r="E24" i="16"/>
  <c r="BB15" i="15"/>
  <c r="BA15" i="15"/>
  <c r="AZ15" i="15"/>
  <c r="AY15" i="15"/>
  <c r="AW15" i="15"/>
  <c r="AV15" i="15"/>
  <c r="AU15" i="15"/>
  <c r="AT15" i="15"/>
  <c r="AR14" i="15"/>
  <c r="AR15" i="15" s="1"/>
  <c r="AQ14" i="15"/>
  <c r="AQ15" i="15" s="1"/>
  <c r="AP15" i="15"/>
  <c r="AO14" i="15"/>
  <c r="AO15" i="15" s="1"/>
  <c r="AE935" i="17"/>
  <c r="AD935" i="17"/>
  <c r="AC935" i="17"/>
  <c r="AB935" i="17"/>
  <c r="Z935" i="17"/>
  <c r="Y935" i="17"/>
  <c r="X935" i="17"/>
  <c r="W935" i="17"/>
  <c r="U935" i="17"/>
  <c r="T935" i="17"/>
  <c r="S935" i="17"/>
  <c r="R935" i="17"/>
  <c r="N928" i="17"/>
  <c r="AE914" i="17"/>
  <c r="AD914" i="17"/>
  <c r="AC914" i="17"/>
  <c r="AB914" i="17"/>
  <c r="Z914" i="17"/>
  <c r="Y914" i="17"/>
  <c r="X914" i="17"/>
  <c r="W914" i="17"/>
  <c r="U914" i="17"/>
  <c r="T914" i="17"/>
  <c r="S914" i="17"/>
  <c r="R914" i="17"/>
  <c r="U6" i="17"/>
  <c r="T6" i="17"/>
  <c r="S6" i="17"/>
  <c r="R6" i="17"/>
  <c r="AE5" i="17"/>
  <c r="AD5" i="17"/>
  <c r="AC5" i="17"/>
  <c r="AB5" i="17"/>
  <c r="Z5" i="17"/>
  <c r="Y5" i="17"/>
  <c r="X5" i="17"/>
  <c r="W5" i="17"/>
  <c r="U5" i="17"/>
  <c r="T5" i="17"/>
  <c r="S5" i="17"/>
  <c r="R5" i="17"/>
  <c r="J1" i="17"/>
  <c r="H44" i="16"/>
  <c r="E44" i="16"/>
  <c r="H40" i="16"/>
  <c r="E40" i="16"/>
  <c r="H36" i="16"/>
  <c r="E36" i="16"/>
  <c r="H32" i="16"/>
  <c r="E32" i="16"/>
  <c r="H28" i="16"/>
  <c r="E28" i="16"/>
  <c r="K22" i="16"/>
  <c r="K21" i="16"/>
  <c r="H20" i="16"/>
  <c r="E20" i="16"/>
  <c r="K19" i="16"/>
  <c r="K11" i="16"/>
  <c r="F11" i="16"/>
  <c r="K10" i="16"/>
  <c r="F10" i="16"/>
  <c r="K8" i="16"/>
  <c r="F8" i="16"/>
  <c r="G158" i="16"/>
  <c r="Z724" i="15"/>
  <c r="W20" i="15"/>
  <c r="Y20" i="15"/>
  <c r="AA20" i="15"/>
  <c r="AB20" i="15"/>
  <c r="AC20" i="15"/>
  <c r="AD20" i="15"/>
  <c r="AE20" i="15"/>
  <c r="W21" i="15"/>
  <c r="Y21" i="15"/>
  <c r="AA21" i="15"/>
  <c r="AB21" i="15"/>
  <c r="AC21" i="15"/>
  <c r="AD21" i="15"/>
  <c r="AE21" i="15"/>
  <c r="AE57" i="9"/>
  <c r="E476" i="15" s="1"/>
  <c r="AE56" i="9"/>
  <c r="AH58" i="9"/>
  <c r="AG58" i="9"/>
  <c r="AE58" i="9"/>
  <c r="I36" i="9"/>
  <c r="F36" i="9"/>
  <c r="AD75" i="9" l="1"/>
  <c r="O73" i="9"/>
  <c r="N63" i="9"/>
  <c r="W74" i="9"/>
  <c r="AD71" i="9"/>
  <c r="AK72" i="9"/>
  <c r="W66" i="9"/>
  <c r="W70" i="9"/>
  <c r="Q35" i="7"/>
  <c r="AD67" i="9"/>
  <c r="AL67" i="9"/>
  <c r="Y70" i="9"/>
  <c r="AK62" i="9"/>
  <c r="O31" i="7"/>
  <c r="AD73" i="9"/>
  <c r="Y64" i="9"/>
  <c r="Q19" i="7"/>
  <c r="L77" i="9"/>
  <c r="AL63" i="9"/>
  <c r="W76" i="9"/>
  <c r="O72" i="9"/>
  <c r="AD63" i="9"/>
  <c r="W62" i="9"/>
  <c r="L15" i="7"/>
  <c r="O76" i="9"/>
  <c r="L72" i="9"/>
  <c r="L71" i="9"/>
  <c r="T77" i="9"/>
  <c r="AF67" i="9"/>
  <c r="AK68" i="9"/>
  <c r="N75" i="9"/>
  <c r="P19" i="7"/>
  <c r="W64" i="9"/>
  <c r="AD69" i="9"/>
  <c r="L67" i="9"/>
  <c r="AL71" i="9"/>
  <c r="AF69" i="9"/>
  <c r="AJ77" i="9"/>
  <c r="O39" i="7"/>
  <c r="Q31" i="7"/>
  <c r="J15" i="7"/>
  <c r="J50" i="7"/>
  <c r="L63" i="9"/>
  <c r="AF65" i="9"/>
  <c r="N71" i="9"/>
  <c r="O66" i="9"/>
  <c r="T71" i="9"/>
  <c r="AK74" i="9"/>
  <c r="Q43" i="7"/>
  <c r="P69" i="9"/>
  <c r="AJ61" i="9"/>
  <c r="O63" i="9"/>
  <c r="W61" i="9"/>
  <c r="K76" i="9"/>
  <c r="K74" i="9"/>
  <c r="K60" i="9"/>
  <c r="K72" i="9"/>
  <c r="K70" i="9"/>
  <c r="K68" i="9"/>
  <c r="K66" i="9"/>
  <c r="K64" i="9"/>
  <c r="K62" i="9"/>
  <c r="L68" i="9"/>
  <c r="P75" i="9"/>
  <c r="AJ67" i="9"/>
  <c r="O69" i="9"/>
  <c r="W67" i="9"/>
  <c r="X71" i="9"/>
  <c r="X67" i="9"/>
  <c r="X63" i="9"/>
  <c r="X75" i="9"/>
  <c r="X77" i="9"/>
  <c r="X73" i="9"/>
  <c r="X69" i="9"/>
  <c r="X65" i="9"/>
  <c r="X61" i="9"/>
  <c r="Q27" i="7"/>
  <c r="L60" i="9"/>
  <c r="T61" i="9"/>
  <c r="P65" i="9"/>
  <c r="P27" i="7"/>
  <c r="AJ73" i="9"/>
  <c r="O75" i="9"/>
  <c r="W73" i="9"/>
  <c r="P76" i="9"/>
  <c r="P74" i="9"/>
  <c r="P72" i="9"/>
  <c r="P70" i="9"/>
  <c r="P68" i="9"/>
  <c r="P66" i="9"/>
  <c r="P64" i="9"/>
  <c r="P62" i="9"/>
  <c r="P60" i="9"/>
  <c r="O35" i="7"/>
  <c r="L74" i="9"/>
  <c r="T67" i="9"/>
  <c r="P71" i="9"/>
  <c r="AJ63" i="9"/>
  <c r="AK76" i="9"/>
  <c r="W63" i="9"/>
  <c r="Y71" i="9"/>
  <c r="Y67" i="9"/>
  <c r="Y63" i="9"/>
  <c r="Y77" i="9"/>
  <c r="Y73" i="9"/>
  <c r="Y69" i="9"/>
  <c r="Y65" i="9"/>
  <c r="Y61" i="9"/>
  <c r="Y75" i="9"/>
  <c r="L64" i="9"/>
  <c r="L66" i="9"/>
  <c r="T73" i="9"/>
  <c r="P77" i="9"/>
  <c r="AJ69" i="9"/>
  <c r="AK70" i="9"/>
  <c r="W69" i="9"/>
  <c r="Q76" i="9"/>
  <c r="Q74" i="9"/>
  <c r="Q72" i="9"/>
  <c r="Q70" i="9"/>
  <c r="Q68" i="9"/>
  <c r="Q66" i="9"/>
  <c r="Q64" i="9"/>
  <c r="Q62" i="9"/>
  <c r="Q60" i="9"/>
  <c r="X70" i="9"/>
  <c r="X68" i="9"/>
  <c r="X66" i="9"/>
  <c r="X64" i="9"/>
  <c r="X62" i="9"/>
  <c r="X60" i="9"/>
  <c r="X72" i="9"/>
  <c r="X76" i="9"/>
  <c r="X74" i="9"/>
  <c r="P61" i="9"/>
  <c r="AJ75" i="9"/>
  <c r="W75" i="9"/>
  <c r="AH62" i="9"/>
  <c r="AH60" i="9"/>
  <c r="AH64" i="9"/>
  <c r="AH76" i="9"/>
  <c r="AH74" i="9"/>
  <c r="AH72" i="9"/>
  <c r="AH70" i="9"/>
  <c r="AH68" i="9"/>
  <c r="AH66" i="9"/>
  <c r="AA68" i="9"/>
  <c r="AA66" i="9"/>
  <c r="AA64" i="9"/>
  <c r="AA62" i="9"/>
  <c r="AA60" i="9"/>
  <c r="AA70" i="9"/>
  <c r="AA76" i="9"/>
  <c r="AA74" i="9"/>
  <c r="AA72" i="9"/>
  <c r="K61" i="9"/>
  <c r="K75" i="9"/>
  <c r="K71" i="9"/>
  <c r="K67" i="9"/>
  <c r="K65" i="9"/>
  <c r="K63" i="9"/>
  <c r="K77" i="9"/>
  <c r="K73" i="9"/>
  <c r="K69" i="9"/>
  <c r="O71" i="9"/>
  <c r="R76" i="9"/>
  <c r="R74" i="9"/>
  <c r="R72" i="9"/>
  <c r="R70" i="9"/>
  <c r="R68" i="9"/>
  <c r="R66" i="9"/>
  <c r="R64" i="9"/>
  <c r="R62" i="9"/>
  <c r="R60" i="9"/>
  <c r="AG63" i="9"/>
  <c r="AG77" i="9"/>
  <c r="AG73" i="9"/>
  <c r="AG69" i="9"/>
  <c r="AG65" i="9"/>
  <c r="AG61" i="9"/>
  <c r="AG75" i="9"/>
  <c r="AG71" i="9"/>
  <c r="AG67" i="9"/>
  <c r="AF66" i="9"/>
  <c r="AF64" i="9"/>
  <c r="AF62" i="9"/>
  <c r="AF60" i="9"/>
  <c r="AF76" i="9"/>
  <c r="AF74" i="9"/>
  <c r="AF72" i="9"/>
  <c r="AF70" i="9"/>
  <c r="AF68" i="9"/>
  <c r="AJ71" i="9"/>
  <c r="S74" i="9"/>
  <c r="S72" i="9"/>
  <c r="S70" i="9"/>
  <c r="S68" i="9"/>
  <c r="S66" i="9"/>
  <c r="S76" i="9"/>
  <c r="S64" i="9"/>
  <c r="S62" i="9"/>
  <c r="S60" i="9"/>
  <c r="L50" i="7"/>
  <c r="P35" i="7"/>
  <c r="Q75" i="9"/>
  <c r="Q71" i="9"/>
  <c r="Q67" i="9"/>
  <c r="Q63" i="9"/>
  <c r="Q77" i="9"/>
  <c r="Q73" i="9"/>
  <c r="Q69" i="9"/>
  <c r="Q61" i="9"/>
  <c r="Q65" i="9"/>
  <c r="AJ62" i="9"/>
  <c r="AJ68" i="9"/>
  <c r="AJ74" i="9"/>
  <c r="AJ64" i="9"/>
  <c r="AJ70" i="9"/>
  <c r="AJ76" i="9"/>
  <c r="AJ60" i="9"/>
  <c r="AJ66" i="9"/>
  <c r="AJ72" i="9"/>
  <c r="M50" i="7"/>
  <c r="AC73" i="9"/>
  <c r="AC67" i="9"/>
  <c r="AC61" i="9"/>
  <c r="AC75" i="9"/>
  <c r="AC63" i="9"/>
  <c r="AC77" i="9"/>
  <c r="AC71" i="9"/>
  <c r="AC65" i="9"/>
  <c r="AC69" i="9"/>
  <c r="AC68" i="9"/>
  <c r="AC74" i="9"/>
  <c r="AC64" i="9"/>
  <c r="AC70" i="9"/>
  <c r="AC76" i="9"/>
  <c r="AC60" i="9"/>
  <c r="AC66" i="9"/>
  <c r="AC72" i="9"/>
  <c r="AC62" i="9"/>
  <c r="T60" i="9"/>
  <c r="T66" i="9"/>
  <c r="T72" i="9"/>
  <c r="T62" i="9"/>
  <c r="T68" i="9"/>
  <c r="T74" i="9"/>
  <c r="T64" i="9"/>
  <c r="T70" i="9"/>
  <c r="T76" i="9"/>
  <c r="M77" i="9"/>
  <c r="M75" i="9"/>
  <c r="M69" i="9"/>
  <c r="M63" i="9"/>
  <c r="M73" i="9"/>
  <c r="M67" i="9"/>
  <c r="M61" i="9"/>
  <c r="M65" i="9"/>
  <c r="M71" i="9"/>
  <c r="M60" i="9"/>
  <c r="M66" i="9"/>
  <c r="M62" i="9"/>
  <c r="M68" i="9"/>
  <c r="M74" i="9"/>
  <c r="M64" i="9"/>
  <c r="M70" i="9"/>
  <c r="M76" i="9"/>
  <c r="M72" i="9"/>
  <c r="Z75" i="9"/>
  <c r="Z69" i="9"/>
  <c r="Z63" i="9"/>
  <c r="Z73" i="9"/>
  <c r="Z67" i="9"/>
  <c r="Z61" i="9"/>
  <c r="Z77" i="9"/>
  <c r="Z71" i="9"/>
  <c r="Z65" i="9"/>
  <c r="AH77" i="9"/>
  <c r="AH71" i="9"/>
  <c r="AH65" i="9"/>
  <c r="AH75" i="9"/>
  <c r="AH69" i="9"/>
  <c r="AH63" i="9"/>
  <c r="AH73" i="9"/>
  <c r="AH67" i="9"/>
  <c r="AH61" i="9"/>
  <c r="AL62" i="9"/>
  <c r="AL68" i="9"/>
  <c r="AL74" i="9"/>
  <c r="AL64" i="9"/>
  <c r="AL70" i="9"/>
  <c r="AL76" i="9"/>
  <c r="AL60" i="9"/>
  <c r="AL66" i="9"/>
  <c r="AL72" i="9"/>
  <c r="O19" i="7"/>
  <c r="P31" i="7"/>
  <c r="R73" i="9"/>
  <c r="R67" i="9"/>
  <c r="R61" i="9"/>
  <c r="R77" i="9"/>
  <c r="R71" i="9"/>
  <c r="R65" i="9"/>
  <c r="R75" i="9"/>
  <c r="R69" i="9"/>
  <c r="R63" i="9"/>
  <c r="AE73" i="9"/>
  <c r="AE67" i="9"/>
  <c r="AE61" i="9"/>
  <c r="AE77" i="9"/>
  <c r="AE71" i="9"/>
  <c r="AE65" i="9"/>
  <c r="P39" i="7"/>
  <c r="AE75" i="9"/>
  <c r="AE69" i="9"/>
  <c r="AE63" i="9"/>
  <c r="O27" i="7"/>
  <c r="AI60" i="9"/>
  <c r="AI66" i="9"/>
  <c r="AI72" i="9"/>
  <c r="AI62" i="9"/>
  <c r="AI68" i="9"/>
  <c r="AI74" i="9"/>
  <c r="AI64" i="9"/>
  <c r="AI70" i="9"/>
  <c r="AI76" i="9"/>
  <c r="O43" i="7"/>
  <c r="AB73" i="9"/>
  <c r="AB67" i="9"/>
  <c r="AB61" i="9"/>
  <c r="AB77" i="9"/>
  <c r="AB71" i="9"/>
  <c r="AB65" i="9"/>
  <c r="AB75" i="9"/>
  <c r="AB69" i="9"/>
  <c r="AB63" i="9"/>
  <c r="Z62" i="9"/>
  <c r="Z68" i="9"/>
  <c r="Z74" i="9"/>
  <c r="Z64" i="9"/>
  <c r="Z70" i="9"/>
  <c r="Z76" i="9"/>
  <c r="Z60" i="9"/>
  <c r="Z66" i="9"/>
  <c r="Z72" i="9"/>
  <c r="V60" i="9"/>
  <c r="V66" i="9"/>
  <c r="V72" i="9"/>
  <c r="V62" i="9"/>
  <c r="V68" i="9"/>
  <c r="V74" i="9"/>
  <c r="V64" i="9"/>
  <c r="V70" i="9"/>
  <c r="V76" i="9"/>
  <c r="AD64" i="9"/>
  <c r="AD70" i="9"/>
  <c r="AD76" i="9"/>
  <c r="AD60" i="9"/>
  <c r="AD66" i="9"/>
  <c r="AD72" i="9"/>
  <c r="AD62" i="9"/>
  <c r="AD68" i="9"/>
  <c r="AD74" i="9"/>
  <c r="N62" i="9"/>
  <c r="N68" i="9"/>
  <c r="N74" i="9"/>
  <c r="N64" i="9"/>
  <c r="N70" i="9"/>
  <c r="N76" i="9"/>
  <c r="N60" i="9"/>
  <c r="N66" i="9"/>
  <c r="N72" i="9"/>
  <c r="P23" i="7"/>
  <c r="P59" i="9"/>
  <c r="E80" i="15"/>
  <c r="E199" i="15"/>
  <c r="E409" i="15"/>
  <c r="Q59" i="9"/>
  <c r="E59" i="15"/>
  <c r="E136" i="15"/>
  <c r="E262" i="15"/>
  <c r="F59" i="15"/>
  <c r="E157" i="15"/>
  <c r="E283" i="15"/>
  <c r="E73" i="15"/>
  <c r="E178" i="15"/>
  <c r="E346" i="15"/>
  <c r="E38" i="15"/>
  <c r="E94" i="15"/>
  <c r="E220" i="15"/>
  <c r="E598" i="15"/>
  <c r="E52" i="15"/>
  <c r="E115" i="15"/>
  <c r="E241" i="15"/>
  <c r="F714" i="15"/>
  <c r="F693" i="15"/>
  <c r="F672" i="15"/>
  <c r="F651" i="15"/>
  <c r="F630" i="15"/>
  <c r="F609" i="15"/>
  <c r="F588" i="15"/>
  <c r="F567" i="15"/>
  <c r="F546" i="15"/>
  <c r="F525" i="15"/>
  <c r="F504" i="15"/>
  <c r="F483" i="15"/>
  <c r="F707" i="15"/>
  <c r="F686" i="15"/>
  <c r="F665" i="15"/>
  <c r="F644" i="15"/>
  <c r="F623" i="15"/>
  <c r="F602" i="15"/>
  <c r="F581" i="15"/>
  <c r="F560" i="15"/>
  <c r="F539" i="15"/>
  <c r="F518" i="15"/>
  <c r="F721" i="15"/>
  <c r="F700" i="15"/>
  <c r="F679" i="15"/>
  <c r="F658" i="15"/>
  <c r="F637" i="15"/>
  <c r="F616" i="15"/>
  <c r="F595" i="15"/>
  <c r="F574" i="15"/>
  <c r="F553" i="15"/>
  <c r="F532" i="15"/>
  <c r="F511" i="15"/>
  <c r="F490" i="15"/>
  <c r="F469" i="15"/>
  <c r="F462" i="15"/>
  <c r="F441" i="15"/>
  <c r="F420" i="15"/>
  <c r="F399" i="15"/>
  <c r="F378" i="15"/>
  <c r="F357" i="15"/>
  <c r="F336" i="15"/>
  <c r="F315" i="15"/>
  <c r="F294" i="15"/>
  <c r="F273" i="15"/>
  <c r="F455" i="15"/>
  <c r="F434" i="15"/>
  <c r="F413" i="15"/>
  <c r="F392" i="15"/>
  <c r="F371" i="15"/>
  <c r="F350" i="15"/>
  <c r="F329" i="15"/>
  <c r="F308" i="15"/>
  <c r="F287" i="15"/>
  <c r="F266" i="15"/>
  <c r="F497" i="15"/>
  <c r="F476" i="15"/>
  <c r="F406" i="15"/>
  <c r="F343" i="15"/>
  <c r="F280" i="15"/>
  <c r="F245" i="15"/>
  <c r="F224" i="15"/>
  <c r="F203" i="15"/>
  <c r="F182" i="15"/>
  <c r="F161" i="15"/>
  <c r="F140" i="15"/>
  <c r="F119" i="15"/>
  <c r="F448" i="15"/>
  <c r="F385" i="15"/>
  <c r="F322" i="15"/>
  <c r="F259" i="15"/>
  <c r="F238" i="15"/>
  <c r="F217" i="15"/>
  <c r="F196" i="15"/>
  <c r="F175" i="15"/>
  <c r="F154" i="15"/>
  <c r="F133" i="15"/>
  <c r="F112" i="15"/>
  <c r="F91" i="15"/>
  <c r="F70" i="15"/>
  <c r="F49" i="15"/>
  <c r="F35" i="15"/>
  <c r="E49" i="15"/>
  <c r="F80" i="15"/>
  <c r="F150" i="15"/>
  <c r="F168" i="15"/>
  <c r="F213" i="15"/>
  <c r="F231" i="15"/>
  <c r="E301" i="15"/>
  <c r="F31" i="15"/>
  <c r="F45" i="15"/>
  <c r="F63" i="15"/>
  <c r="E77" i="15"/>
  <c r="F101" i="15"/>
  <c r="E133" i="15"/>
  <c r="E196" i="15"/>
  <c r="E259" i="15"/>
  <c r="F301" i="15"/>
  <c r="F409" i="15"/>
  <c r="F77" i="15"/>
  <c r="E91" i="15"/>
  <c r="F108" i="15"/>
  <c r="F126" i="15"/>
  <c r="F171" i="15"/>
  <c r="F189" i="15"/>
  <c r="F252" i="15"/>
  <c r="E364" i="15"/>
  <c r="F725" i="15"/>
  <c r="F717" i="15"/>
  <c r="F696" i="15"/>
  <c r="F675" i="15"/>
  <c r="F654" i="15"/>
  <c r="F633" i="15"/>
  <c r="F612" i="15"/>
  <c r="F591" i="15"/>
  <c r="F570" i="15"/>
  <c r="F549" i="15"/>
  <c r="F528" i="15"/>
  <c r="F507" i="15"/>
  <c r="F486" i="15"/>
  <c r="F710" i="15"/>
  <c r="F689" i="15"/>
  <c r="F668" i="15"/>
  <c r="F647" i="15"/>
  <c r="F626" i="15"/>
  <c r="F605" i="15"/>
  <c r="F584" i="15"/>
  <c r="F563" i="15"/>
  <c r="F542" i="15"/>
  <c r="F521" i="15"/>
  <c r="F500" i="15"/>
  <c r="F703" i="15"/>
  <c r="F682" i="15"/>
  <c r="F661" i="15"/>
  <c r="F640" i="15"/>
  <c r="F619" i="15"/>
  <c r="F598" i="15"/>
  <c r="F577" i="15"/>
  <c r="F556" i="15"/>
  <c r="F535" i="15"/>
  <c r="F514" i="15"/>
  <c r="F493" i="15"/>
  <c r="F472" i="15"/>
  <c r="F479" i="15"/>
  <c r="F465" i="15"/>
  <c r="F444" i="15"/>
  <c r="F423" i="15"/>
  <c r="F402" i="15"/>
  <c r="F381" i="15"/>
  <c r="F360" i="15"/>
  <c r="F339" i="15"/>
  <c r="F318" i="15"/>
  <c r="F297" i="15"/>
  <c r="F276" i="15"/>
  <c r="F458" i="15"/>
  <c r="F437" i="15"/>
  <c r="F416" i="15"/>
  <c r="F395" i="15"/>
  <c r="F374" i="15"/>
  <c r="F353" i="15"/>
  <c r="F332" i="15"/>
  <c r="F311" i="15"/>
  <c r="F290" i="15"/>
  <c r="F269" i="15"/>
  <c r="F451" i="15"/>
  <c r="F388" i="15"/>
  <c r="F325" i="15"/>
  <c r="F248" i="15"/>
  <c r="F227" i="15"/>
  <c r="F206" i="15"/>
  <c r="F185" i="15"/>
  <c r="F164" i="15"/>
  <c r="F143" i="15"/>
  <c r="F122" i="15"/>
  <c r="F430" i="15"/>
  <c r="F367" i="15"/>
  <c r="F304" i="15"/>
  <c r="F262" i="15"/>
  <c r="F241" i="15"/>
  <c r="F220" i="15"/>
  <c r="F199" i="15"/>
  <c r="F178" i="15"/>
  <c r="F157" i="15"/>
  <c r="F136" i="15"/>
  <c r="F115" i="15"/>
  <c r="F94" i="15"/>
  <c r="F73" i="15"/>
  <c r="F52" i="15"/>
  <c r="F42" i="15"/>
  <c r="E56" i="15"/>
  <c r="F87" i="15"/>
  <c r="E154" i="15"/>
  <c r="E217" i="15"/>
  <c r="F283" i="15"/>
  <c r="F364" i="15"/>
  <c r="E714" i="15"/>
  <c r="E693" i="15"/>
  <c r="E672" i="15"/>
  <c r="E651" i="15"/>
  <c r="E630" i="15"/>
  <c r="E609" i="15"/>
  <c r="E588" i="15"/>
  <c r="E567" i="15"/>
  <c r="E546" i="15"/>
  <c r="E525" i="15"/>
  <c r="E504" i="15"/>
  <c r="E483" i="15"/>
  <c r="E707" i="15"/>
  <c r="E686" i="15"/>
  <c r="E665" i="15"/>
  <c r="E644" i="15"/>
  <c r="E623" i="15"/>
  <c r="E602" i="15"/>
  <c r="E581" i="15"/>
  <c r="E560" i="15"/>
  <c r="E539" i="15"/>
  <c r="E518" i="15"/>
  <c r="E497" i="15"/>
  <c r="E721" i="15"/>
  <c r="E595" i="15"/>
  <c r="E700" i="15"/>
  <c r="E574" i="15"/>
  <c r="E462" i="15"/>
  <c r="E441" i="15"/>
  <c r="E420" i="15"/>
  <c r="E399" i="15"/>
  <c r="E378" i="15"/>
  <c r="E357" i="15"/>
  <c r="E336" i="15"/>
  <c r="E315" i="15"/>
  <c r="E294" i="15"/>
  <c r="E273" i="15"/>
  <c r="E679" i="15"/>
  <c r="E553" i="15"/>
  <c r="E490" i="15"/>
  <c r="E658" i="15"/>
  <c r="E532" i="15"/>
  <c r="E455" i="15"/>
  <c r="E434" i="15"/>
  <c r="E413" i="15"/>
  <c r="E392" i="15"/>
  <c r="E371" i="15"/>
  <c r="E350" i="15"/>
  <c r="E329" i="15"/>
  <c r="E308" i="15"/>
  <c r="E287" i="15"/>
  <c r="E266" i="15"/>
  <c r="E637" i="15"/>
  <c r="E252" i="15"/>
  <c r="E231" i="15"/>
  <c r="E210" i="15"/>
  <c r="E189" i="15"/>
  <c r="E168" i="15"/>
  <c r="E147" i="15"/>
  <c r="E126" i="15"/>
  <c r="E105" i="15"/>
  <c r="E84" i="15"/>
  <c r="E63" i="15"/>
  <c r="E42" i="15"/>
  <c r="E469" i="15"/>
  <c r="E406" i="15"/>
  <c r="E343" i="15"/>
  <c r="E280" i="15"/>
  <c r="E511" i="15"/>
  <c r="E245" i="15"/>
  <c r="E224" i="15"/>
  <c r="E203" i="15"/>
  <c r="E182" i="15"/>
  <c r="E161" i="15"/>
  <c r="E140" i="15"/>
  <c r="E119" i="15"/>
  <c r="E98" i="15"/>
  <c r="E616" i="15"/>
  <c r="E448" i="15"/>
  <c r="E385" i="15"/>
  <c r="E322" i="15"/>
  <c r="F38" i="15"/>
  <c r="F56" i="15"/>
  <c r="E70" i="15"/>
  <c r="F98" i="15"/>
  <c r="F129" i="15"/>
  <c r="F147" i="15"/>
  <c r="F192" i="15"/>
  <c r="F210" i="15"/>
  <c r="F255" i="15"/>
  <c r="E427" i="15"/>
  <c r="AF59" i="9"/>
  <c r="F24" i="15"/>
  <c r="F66" i="15"/>
  <c r="F84" i="15"/>
  <c r="F105" i="15"/>
  <c r="E112" i="15"/>
  <c r="E175" i="15"/>
  <c r="E238" i="15"/>
  <c r="F346" i="15"/>
  <c r="F427" i="15"/>
  <c r="E24" i="15"/>
  <c r="E304" i="15"/>
  <c r="E367" i="15"/>
  <c r="E430" i="15"/>
  <c r="E101" i="15"/>
  <c r="E122" i="15"/>
  <c r="E143" i="15"/>
  <c r="E164" i="15"/>
  <c r="E185" i="15"/>
  <c r="E206" i="15"/>
  <c r="E227" i="15"/>
  <c r="E248" i="15"/>
  <c r="E619" i="15"/>
  <c r="E325" i="15"/>
  <c r="E388" i="15"/>
  <c r="E725" i="15"/>
  <c r="E717" i="15"/>
  <c r="E696" i="15"/>
  <c r="E675" i="15"/>
  <c r="E654" i="15"/>
  <c r="E633" i="15"/>
  <c r="E612" i="15"/>
  <c r="E591" i="15"/>
  <c r="E570" i="15"/>
  <c r="E549" i="15"/>
  <c r="E528" i="15"/>
  <c r="E507" i="15"/>
  <c r="E486" i="15"/>
  <c r="E710" i="15"/>
  <c r="E689" i="15"/>
  <c r="E668" i="15"/>
  <c r="E647" i="15"/>
  <c r="E626" i="15"/>
  <c r="E605" i="15"/>
  <c r="E584" i="15"/>
  <c r="E563" i="15"/>
  <c r="E542" i="15"/>
  <c r="E521" i="15"/>
  <c r="E500" i="15"/>
  <c r="E703" i="15"/>
  <c r="E577" i="15"/>
  <c r="E493" i="15"/>
  <c r="E682" i="15"/>
  <c r="E556" i="15"/>
  <c r="E479" i="15"/>
  <c r="E465" i="15"/>
  <c r="E444" i="15"/>
  <c r="E423" i="15"/>
  <c r="E402" i="15"/>
  <c r="E381" i="15"/>
  <c r="E360" i="15"/>
  <c r="E339" i="15"/>
  <c r="E318" i="15"/>
  <c r="E297" i="15"/>
  <c r="E276" i="15"/>
  <c r="E661" i="15"/>
  <c r="E535" i="15"/>
  <c r="E472" i="15"/>
  <c r="E640" i="15"/>
  <c r="E514" i="15"/>
  <c r="E458" i="15"/>
  <c r="E437" i="15"/>
  <c r="E416" i="15"/>
  <c r="E395" i="15"/>
  <c r="E374" i="15"/>
  <c r="E353" i="15"/>
  <c r="E332" i="15"/>
  <c r="E311" i="15"/>
  <c r="E290" i="15"/>
  <c r="E269" i="15"/>
  <c r="E31" i="15"/>
  <c r="E45" i="15"/>
  <c r="E66" i="15"/>
  <c r="E87" i="15"/>
  <c r="E108" i="15"/>
  <c r="E129" i="15"/>
  <c r="E150" i="15"/>
  <c r="E171" i="15"/>
  <c r="E192" i="15"/>
  <c r="E213" i="15"/>
  <c r="E234" i="15"/>
  <c r="E255" i="15"/>
  <c r="F729" i="15"/>
  <c r="F28" i="15"/>
  <c r="E28" i="15"/>
  <c r="E729" i="15"/>
  <c r="AG59" i="9"/>
  <c r="E35" i="15"/>
  <c r="R59" i="9"/>
  <c r="O59" i="9"/>
  <c r="I929" i="17"/>
  <c r="I942" i="17"/>
  <c r="B62" i="16"/>
  <c r="I63" i="16"/>
  <c r="F64" i="16"/>
  <c r="B65" i="16"/>
  <c r="I66" i="16"/>
  <c r="F67" i="16"/>
  <c r="F68" i="16"/>
  <c r="I69" i="16"/>
  <c r="I70" i="16"/>
  <c r="B74" i="16"/>
  <c r="B75" i="16"/>
  <c r="F76" i="16"/>
  <c r="F77" i="16"/>
  <c r="I78" i="16"/>
  <c r="I79" i="16"/>
  <c r="B83" i="16"/>
  <c r="B84" i="16"/>
  <c r="F85" i="16"/>
  <c r="F86" i="16"/>
  <c r="I87" i="16"/>
  <c r="I88" i="16"/>
  <c r="B92" i="16"/>
  <c r="B93" i="16"/>
  <c r="F94" i="16"/>
  <c r="F95" i="16"/>
  <c r="I96" i="16"/>
  <c r="I97" i="16"/>
  <c r="B100" i="16"/>
  <c r="I101" i="16"/>
  <c r="F104" i="16"/>
  <c r="C106" i="16"/>
  <c r="C161" i="16"/>
  <c r="G160" i="16"/>
  <c r="K159" i="16"/>
  <c r="L159" i="16" s="1"/>
  <c r="C158" i="16"/>
  <c r="G157" i="16"/>
  <c r="K156" i="16"/>
  <c r="L156" i="16" s="1"/>
  <c r="C155" i="16"/>
  <c r="G154" i="16"/>
  <c r="K153" i="16"/>
  <c r="L153" i="16" s="1"/>
  <c r="C152" i="16"/>
  <c r="G151" i="16"/>
  <c r="K150" i="16"/>
  <c r="L150" i="16" s="1"/>
  <c r="C149" i="16"/>
  <c r="G148" i="16"/>
  <c r="K147" i="16"/>
  <c r="L147" i="16" s="1"/>
  <c r="C146" i="16"/>
  <c r="G145" i="16"/>
  <c r="K144" i="16"/>
  <c r="L144" i="16" s="1"/>
  <c r="C143" i="16"/>
  <c r="G142" i="16"/>
  <c r="K141" i="16"/>
  <c r="L141" i="16" s="1"/>
  <c r="C140" i="16"/>
  <c r="G139" i="16"/>
  <c r="K138" i="16"/>
  <c r="L138" i="16" s="1"/>
  <c r="C137" i="16"/>
  <c r="G136" i="16"/>
  <c r="K135" i="16"/>
  <c r="L135" i="16" s="1"/>
  <c r="C134" i="16"/>
  <c r="G133" i="16"/>
  <c r="K132" i="16"/>
  <c r="L132" i="16" s="1"/>
  <c r="C131" i="16"/>
  <c r="G130" i="16"/>
  <c r="K129" i="16"/>
  <c r="L129" i="16" s="1"/>
  <c r="C128" i="16"/>
  <c r="G127" i="16"/>
  <c r="K126" i="16"/>
  <c r="L126" i="16" s="1"/>
  <c r="C125" i="16"/>
  <c r="G124" i="16"/>
  <c r="K123" i="16"/>
  <c r="L123" i="16" s="1"/>
  <c r="C122" i="16"/>
  <c r="G121" i="16"/>
  <c r="K120" i="16"/>
  <c r="L120" i="16" s="1"/>
  <c r="C119" i="16"/>
  <c r="G118" i="16"/>
  <c r="K117" i="16"/>
  <c r="L117" i="16" s="1"/>
  <c r="C116" i="16"/>
  <c r="G115" i="16"/>
  <c r="K114" i="16"/>
  <c r="L114" i="16" s="1"/>
  <c r="C113" i="16"/>
  <c r="G112" i="16"/>
  <c r="K111" i="16"/>
  <c r="L111" i="16" s="1"/>
  <c r="C110" i="16"/>
  <c r="G109" i="16"/>
  <c r="K108" i="16"/>
  <c r="L108" i="16" s="1"/>
  <c r="C107" i="16"/>
  <c r="G106" i="16"/>
  <c r="K105" i="16"/>
  <c r="L105" i="16" s="1"/>
  <c r="B161" i="16"/>
  <c r="F160" i="16"/>
  <c r="I159" i="16"/>
  <c r="B158" i="16"/>
  <c r="F157" i="16"/>
  <c r="I156" i="16"/>
  <c r="B155" i="16"/>
  <c r="F154" i="16"/>
  <c r="I153" i="16"/>
  <c r="B152" i="16"/>
  <c r="F151" i="16"/>
  <c r="I150" i="16"/>
  <c r="B149" i="16"/>
  <c r="F148" i="16"/>
  <c r="I147" i="16"/>
  <c r="B146" i="16"/>
  <c r="F145" i="16"/>
  <c r="I144" i="16"/>
  <c r="B143" i="16"/>
  <c r="F142" i="16"/>
  <c r="I141" i="16"/>
  <c r="B140" i="16"/>
  <c r="F139" i="16"/>
  <c r="I138" i="16"/>
  <c r="B137" i="16"/>
  <c r="F136" i="16"/>
  <c r="I135" i="16"/>
  <c r="B134" i="16"/>
  <c r="F133" i="16"/>
  <c r="I132" i="16"/>
  <c r="B131" i="16"/>
  <c r="F130" i="16"/>
  <c r="I129" i="16"/>
  <c r="B128" i="16"/>
  <c r="F127" i="16"/>
  <c r="I126" i="16"/>
  <c r="B125" i="16"/>
  <c r="F124" i="16"/>
  <c r="I123" i="16"/>
  <c r="B122" i="16"/>
  <c r="F121" i="16"/>
  <c r="I120" i="16"/>
  <c r="B119" i="16"/>
  <c r="F118" i="16"/>
  <c r="I117" i="16"/>
  <c r="B116" i="16"/>
  <c r="F115" i="16"/>
  <c r="I114" i="16"/>
  <c r="B113" i="16"/>
  <c r="F112" i="16"/>
  <c r="I111" i="16"/>
  <c r="B110" i="16"/>
  <c r="F109" i="16"/>
  <c r="I108" i="16"/>
  <c r="B107" i="16"/>
  <c r="F106" i="16"/>
  <c r="I105" i="16"/>
  <c r="B104" i="16"/>
  <c r="F103" i="16"/>
  <c r="I102" i="16"/>
  <c r="B101" i="16"/>
  <c r="F100" i="16"/>
  <c r="I99" i="16"/>
  <c r="K161" i="16"/>
  <c r="L161" i="16" s="1"/>
  <c r="C160" i="16"/>
  <c r="G159" i="16"/>
  <c r="K158" i="16"/>
  <c r="L158" i="16" s="1"/>
  <c r="C157" i="16"/>
  <c r="G156" i="16"/>
  <c r="K155" i="16"/>
  <c r="L155" i="16" s="1"/>
  <c r="C154" i="16"/>
  <c r="G153" i="16"/>
  <c r="K152" i="16"/>
  <c r="L152" i="16" s="1"/>
  <c r="C151" i="16"/>
  <c r="G150" i="16"/>
  <c r="K149" i="16"/>
  <c r="L149" i="16" s="1"/>
  <c r="C148" i="16"/>
  <c r="G147" i="16"/>
  <c r="K146" i="16"/>
  <c r="L146" i="16" s="1"/>
  <c r="C145" i="16"/>
  <c r="G144" i="16"/>
  <c r="K143" i="16"/>
  <c r="L143" i="16" s="1"/>
  <c r="C142" i="16"/>
  <c r="G141" i="16"/>
  <c r="K140" i="16"/>
  <c r="L140" i="16" s="1"/>
  <c r="C139" i="16"/>
  <c r="G138" i="16"/>
  <c r="K137" i="16"/>
  <c r="L137" i="16" s="1"/>
  <c r="C136" i="16"/>
  <c r="G135" i="16"/>
  <c r="K134" i="16"/>
  <c r="L134" i="16" s="1"/>
  <c r="C133" i="16"/>
  <c r="G132" i="16"/>
  <c r="K131" i="16"/>
  <c r="L131" i="16" s="1"/>
  <c r="C130" i="16"/>
  <c r="G129" i="16"/>
  <c r="K128" i="16"/>
  <c r="L128" i="16" s="1"/>
  <c r="C127" i="16"/>
  <c r="G126" i="16"/>
  <c r="K125" i="16"/>
  <c r="L125" i="16" s="1"/>
  <c r="C124" i="16"/>
  <c r="G123" i="16"/>
  <c r="K122" i="16"/>
  <c r="L122" i="16" s="1"/>
  <c r="C121" i="16"/>
  <c r="G120" i="16"/>
  <c r="K119" i="16"/>
  <c r="L119" i="16" s="1"/>
  <c r="C118" i="16"/>
  <c r="G117" i="16"/>
  <c r="K116" i="16"/>
  <c r="L116" i="16" s="1"/>
  <c r="C115" i="16"/>
  <c r="G114" i="16"/>
  <c r="K113" i="16"/>
  <c r="L113" i="16" s="1"/>
  <c r="C112" i="16"/>
  <c r="G111" i="16"/>
  <c r="K110" i="16"/>
  <c r="L110" i="16" s="1"/>
  <c r="C109" i="16"/>
  <c r="G108" i="16"/>
  <c r="F161" i="16"/>
  <c r="I160" i="16"/>
  <c r="B159" i="16"/>
  <c r="F158" i="16"/>
  <c r="I157" i="16"/>
  <c r="B156" i="16"/>
  <c r="F155" i="16"/>
  <c r="I154" i="16"/>
  <c r="I161" i="16"/>
  <c r="M161" i="16" s="1"/>
  <c r="F159" i="16"/>
  <c r="B157" i="16"/>
  <c r="B153" i="16"/>
  <c r="I151" i="16"/>
  <c r="B150" i="16"/>
  <c r="I148" i="16"/>
  <c r="B147" i="16"/>
  <c r="I145" i="16"/>
  <c r="B144" i="16"/>
  <c r="I142" i="16"/>
  <c r="B141" i="16"/>
  <c r="I139" i="16"/>
  <c r="B138" i="16"/>
  <c r="I136" i="16"/>
  <c r="B135" i="16"/>
  <c r="I133" i="16"/>
  <c r="B132" i="16"/>
  <c r="I130" i="16"/>
  <c r="B129" i="16"/>
  <c r="I127" i="16"/>
  <c r="B126" i="16"/>
  <c r="I124" i="16"/>
  <c r="B123" i="16"/>
  <c r="I121" i="16"/>
  <c r="B120" i="16"/>
  <c r="I118" i="16"/>
  <c r="B117" i="16"/>
  <c r="I115" i="16"/>
  <c r="B114" i="16"/>
  <c r="I112" i="16"/>
  <c r="B111" i="16"/>
  <c r="I109" i="16"/>
  <c r="B108" i="16"/>
  <c r="B160" i="16"/>
  <c r="I155" i="16"/>
  <c r="F153" i="16"/>
  <c r="F150" i="16"/>
  <c r="F147" i="16"/>
  <c r="F144" i="16"/>
  <c r="F141" i="16"/>
  <c r="F138" i="16"/>
  <c r="F135" i="16"/>
  <c r="F132" i="16"/>
  <c r="F129" i="16"/>
  <c r="F126" i="16"/>
  <c r="F123" i="16"/>
  <c r="F120" i="16"/>
  <c r="F117" i="16"/>
  <c r="F114" i="16"/>
  <c r="F111" i="16"/>
  <c r="F108" i="16"/>
  <c r="F107" i="16"/>
  <c r="B106" i="16"/>
  <c r="B105" i="16"/>
  <c r="B103" i="16"/>
  <c r="C102" i="16"/>
  <c r="F101" i="16"/>
  <c r="G100" i="16"/>
  <c r="G99" i="16"/>
  <c r="I98" i="16"/>
  <c r="B97" i="16"/>
  <c r="F96" i="16"/>
  <c r="I95" i="16"/>
  <c r="B94" i="16"/>
  <c r="F93" i="16"/>
  <c r="I92" i="16"/>
  <c r="B91" i="16"/>
  <c r="F90" i="16"/>
  <c r="I89" i="16"/>
  <c r="B88" i="16"/>
  <c r="F87" i="16"/>
  <c r="I86" i="16"/>
  <c r="B85" i="16"/>
  <c r="F84" i="16"/>
  <c r="I83" i="16"/>
  <c r="B82" i="16"/>
  <c r="F81" i="16"/>
  <c r="I80" i="16"/>
  <c r="B79" i="16"/>
  <c r="F78" i="16"/>
  <c r="I77" i="16"/>
  <c r="B76" i="16"/>
  <c r="F75" i="16"/>
  <c r="I74" i="16"/>
  <c r="B73" i="16"/>
  <c r="F72" i="16"/>
  <c r="I71" i="16"/>
  <c r="B70" i="16"/>
  <c r="F69" i="16"/>
  <c r="I68" i="16"/>
  <c r="K157" i="16"/>
  <c r="L157" i="16" s="1"/>
  <c r="G155" i="16"/>
  <c r="C153" i="16"/>
  <c r="K151" i="16"/>
  <c r="L151" i="16" s="1"/>
  <c r="C150" i="16"/>
  <c r="K148" i="16"/>
  <c r="L148" i="16" s="1"/>
  <c r="C147" i="16"/>
  <c r="K145" i="16"/>
  <c r="L145" i="16" s="1"/>
  <c r="C144" i="16"/>
  <c r="K142" i="16"/>
  <c r="L142" i="16" s="1"/>
  <c r="C141" i="16"/>
  <c r="K139" i="16"/>
  <c r="L139" i="16" s="1"/>
  <c r="C138" i="16"/>
  <c r="K136" i="16"/>
  <c r="L136" i="16" s="1"/>
  <c r="C135" i="16"/>
  <c r="K133" i="16"/>
  <c r="L133" i="16" s="1"/>
  <c r="C132" i="16"/>
  <c r="K130" i="16"/>
  <c r="L130" i="16" s="1"/>
  <c r="C129" i="16"/>
  <c r="K127" i="16"/>
  <c r="L127" i="16" s="1"/>
  <c r="C126" i="16"/>
  <c r="K124" i="16"/>
  <c r="L124" i="16" s="1"/>
  <c r="C123" i="16"/>
  <c r="K121" i="16"/>
  <c r="L121" i="16" s="1"/>
  <c r="C120" i="16"/>
  <c r="K118" i="16"/>
  <c r="L118" i="16" s="1"/>
  <c r="C117" i="16"/>
  <c r="K115" i="16"/>
  <c r="L115" i="16" s="1"/>
  <c r="C114" i="16"/>
  <c r="K112" i="16"/>
  <c r="L112" i="16" s="1"/>
  <c r="C111" i="16"/>
  <c r="K109" i="16"/>
  <c r="L109" i="16" s="1"/>
  <c r="C108" i="16"/>
  <c r="K104" i="16"/>
  <c r="L104" i="16" s="1"/>
  <c r="B102" i="16"/>
  <c r="C101" i="16"/>
  <c r="C100" i="16"/>
  <c r="F99" i="16"/>
  <c r="G98" i="16"/>
  <c r="K97" i="16"/>
  <c r="L97" i="16" s="1"/>
  <c r="C96" i="16"/>
  <c r="G95" i="16"/>
  <c r="K94" i="16"/>
  <c r="L94" i="16" s="1"/>
  <c r="C93" i="16"/>
  <c r="G92" i="16"/>
  <c r="K91" i="16"/>
  <c r="L91" i="16" s="1"/>
  <c r="C90" i="16"/>
  <c r="G89" i="16"/>
  <c r="K88" i="16"/>
  <c r="L88" i="16" s="1"/>
  <c r="C87" i="16"/>
  <c r="G86" i="16"/>
  <c r="K85" i="16"/>
  <c r="L85" i="16" s="1"/>
  <c r="C84" i="16"/>
  <c r="G83" i="16"/>
  <c r="K82" i="16"/>
  <c r="L82" i="16" s="1"/>
  <c r="C81" i="16"/>
  <c r="G80" i="16"/>
  <c r="K79" i="16"/>
  <c r="L79" i="16" s="1"/>
  <c r="C78" i="16"/>
  <c r="G77" i="16"/>
  <c r="K76" i="16"/>
  <c r="L76" i="16" s="1"/>
  <c r="C75" i="16"/>
  <c r="G74" i="16"/>
  <c r="K73" i="16"/>
  <c r="L73" i="16" s="1"/>
  <c r="C72" i="16"/>
  <c r="G71" i="16"/>
  <c r="K70" i="16"/>
  <c r="L70" i="16" s="1"/>
  <c r="C69" i="16"/>
  <c r="G68" i="16"/>
  <c r="K67" i="16"/>
  <c r="L67" i="16" s="1"/>
  <c r="C62" i="16"/>
  <c r="K63" i="16"/>
  <c r="L63" i="16" s="1"/>
  <c r="G64" i="16"/>
  <c r="C65" i="16"/>
  <c r="K66" i="16"/>
  <c r="L66" i="16" s="1"/>
  <c r="G67" i="16"/>
  <c r="K68" i="16"/>
  <c r="L68" i="16" s="1"/>
  <c r="K69" i="16"/>
  <c r="L69" i="16" s="1"/>
  <c r="C73" i="16"/>
  <c r="C74" i="16"/>
  <c r="G75" i="16"/>
  <c r="G76" i="16"/>
  <c r="K77" i="16"/>
  <c r="L77" i="16" s="1"/>
  <c r="K78" i="16"/>
  <c r="L78" i="16" s="1"/>
  <c r="C82" i="16"/>
  <c r="C83" i="16"/>
  <c r="G84" i="16"/>
  <c r="G85" i="16"/>
  <c r="K86" i="16"/>
  <c r="L86" i="16" s="1"/>
  <c r="K87" i="16"/>
  <c r="L87" i="16" s="1"/>
  <c r="C91" i="16"/>
  <c r="C92" i="16"/>
  <c r="G93" i="16"/>
  <c r="G94" i="16"/>
  <c r="K95" i="16"/>
  <c r="L95" i="16" s="1"/>
  <c r="K96" i="16"/>
  <c r="L96" i="16" s="1"/>
  <c r="B99" i="16"/>
  <c r="I100" i="16"/>
  <c r="K101" i="16"/>
  <c r="L101" i="16" s="1"/>
  <c r="C103" i="16"/>
  <c r="G104" i="16"/>
  <c r="I106" i="16"/>
  <c r="B154" i="16"/>
  <c r="I158" i="16"/>
  <c r="F62" i="16"/>
  <c r="B63" i="16"/>
  <c r="I64" i="16"/>
  <c r="F65" i="16"/>
  <c r="B66" i="16"/>
  <c r="I67" i="16"/>
  <c r="B71" i="16"/>
  <c r="B72" i="16"/>
  <c r="F73" i="16"/>
  <c r="F74" i="16"/>
  <c r="I75" i="16"/>
  <c r="I76" i="16"/>
  <c r="B80" i="16"/>
  <c r="B81" i="16"/>
  <c r="F82" i="16"/>
  <c r="F83" i="16"/>
  <c r="I84" i="16"/>
  <c r="I85" i="16"/>
  <c r="B89" i="16"/>
  <c r="B90" i="16"/>
  <c r="F91" i="16"/>
  <c r="F92" i="16"/>
  <c r="I93" i="16"/>
  <c r="I94" i="16"/>
  <c r="B98" i="16"/>
  <c r="C99" i="16"/>
  <c r="K100" i="16"/>
  <c r="L100" i="16" s="1"/>
  <c r="G103" i="16"/>
  <c r="I104" i="16"/>
  <c r="K106" i="16"/>
  <c r="L106" i="16" s="1"/>
  <c r="B109" i="16"/>
  <c r="B112" i="16"/>
  <c r="B115" i="16"/>
  <c r="B118" i="16"/>
  <c r="B121" i="16"/>
  <c r="B124" i="16"/>
  <c r="B127" i="16"/>
  <c r="B130" i="16"/>
  <c r="B133" i="16"/>
  <c r="B136" i="16"/>
  <c r="B139" i="16"/>
  <c r="B142" i="16"/>
  <c r="B145" i="16"/>
  <c r="B148" i="16"/>
  <c r="B151" i="16"/>
  <c r="K154" i="16"/>
  <c r="L154" i="16" s="1"/>
  <c r="C159" i="16"/>
  <c r="G62" i="16"/>
  <c r="C63" i="16"/>
  <c r="K64" i="16"/>
  <c r="L64" i="16" s="1"/>
  <c r="G65" i="16"/>
  <c r="C66" i="16"/>
  <c r="C70" i="16"/>
  <c r="C71" i="16"/>
  <c r="G72" i="16"/>
  <c r="G73" i="16"/>
  <c r="K74" i="16"/>
  <c r="L74" i="16" s="1"/>
  <c r="K75" i="16"/>
  <c r="L75" i="16" s="1"/>
  <c r="C79" i="16"/>
  <c r="C80" i="16"/>
  <c r="G81" i="16"/>
  <c r="G82" i="16"/>
  <c r="K83" i="16"/>
  <c r="L83" i="16" s="1"/>
  <c r="K84" i="16"/>
  <c r="L84" i="16" s="1"/>
  <c r="C88" i="16"/>
  <c r="C89" i="16"/>
  <c r="G90" i="16"/>
  <c r="G91" i="16"/>
  <c r="K92" i="16"/>
  <c r="L92" i="16" s="1"/>
  <c r="K93" i="16"/>
  <c r="L93" i="16" s="1"/>
  <c r="C97" i="16"/>
  <c r="C98" i="16"/>
  <c r="K99" i="16"/>
  <c r="L99" i="16" s="1"/>
  <c r="F102" i="16"/>
  <c r="I103" i="16"/>
  <c r="C105" i="16"/>
  <c r="G107" i="16"/>
  <c r="F110" i="16"/>
  <c r="F113" i="16"/>
  <c r="F116" i="16"/>
  <c r="F119" i="16"/>
  <c r="F122" i="16"/>
  <c r="F125" i="16"/>
  <c r="F128" i="16"/>
  <c r="F131" i="16"/>
  <c r="F134" i="16"/>
  <c r="F137" i="16"/>
  <c r="F140" i="16"/>
  <c r="F143" i="16"/>
  <c r="F146" i="16"/>
  <c r="F149" i="16"/>
  <c r="F152" i="16"/>
  <c r="C156" i="16"/>
  <c r="K160" i="16"/>
  <c r="L160" i="16" s="1"/>
  <c r="I62" i="16"/>
  <c r="F63" i="16"/>
  <c r="B64" i="16"/>
  <c r="I65" i="16"/>
  <c r="F66" i="16"/>
  <c r="B67" i="16"/>
  <c r="B68" i="16"/>
  <c r="B69" i="16"/>
  <c r="F70" i="16"/>
  <c r="F71" i="16"/>
  <c r="I72" i="16"/>
  <c r="I73" i="16"/>
  <c r="B77" i="16"/>
  <c r="B78" i="16"/>
  <c r="F79" i="16"/>
  <c r="F80" i="16"/>
  <c r="I81" i="16"/>
  <c r="I82" i="16"/>
  <c r="B86" i="16"/>
  <c r="B87" i="16"/>
  <c r="F88" i="16"/>
  <c r="F89" i="16"/>
  <c r="I90" i="16"/>
  <c r="I91" i="16"/>
  <c r="B95" i="16"/>
  <c r="B96" i="16"/>
  <c r="F97" i="16"/>
  <c r="F98" i="16"/>
  <c r="G102" i="16"/>
  <c r="K103" i="16"/>
  <c r="L103" i="16" s="1"/>
  <c r="F105" i="16"/>
  <c r="I107" i="16"/>
  <c r="G110" i="16"/>
  <c r="G113" i="16"/>
  <c r="G116" i="16"/>
  <c r="G119" i="16"/>
  <c r="G122" i="16"/>
  <c r="G125" i="16"/>
  <c r="G128" i="16"/>
  <c r="G131" i="16"/>
  <c r="G134" i="16"/>
  <c r="G137" i="16"/>
  <c r="G140" i="16"/>
  <c r="G143" i="16"/>
  <c r="G146" i="16"/>
  <c r="G149" i="16"/>
  <c r="G152" i="16"/>
  <c r="F156" i="16"/>
  <c r="K62" i="16"/>
  <c r="G63" i="16"/>
  <c r="C64" i="16"/>
  <c r="K65" i="16"/>
  <c r="L65" i="16" s="1"/>
  <c r="G66" i="16"/>
  <c r="C67" i="16"/>
  <c r="C68" i="16"/>
  <c r="G69" i="16"/>
  <c r="G70" i="16"/>
  <c r="K71" i="16"/>
  <c r="L71" i="16" s="1"/>
  <c r="K72" i="16"/>
  <c r="L72" i="16" s="1"/>
  <c r="C76" i="16"/>
  <c r="C77" i="16"/>
  <c r="G78" i="16"/>
  <c r="G79" i="16"/>
  <c r="K80" i="16"/>
  <c r="L80" i="16" s="1"/>
  <c r="K81" i="16"/>
  <c r="L81" i="16" s="1"/>
  <c r="C85" i="16"/>
  <c r="C86" i="16"/>
  <c r="G87" i="16"/>
  <c r="G88" i="16"/>
  <c r="K89" i="16"/>
  <c r="L89" i="16" s="1"/>
  <c r="K90" i="16"/>
  <c r="L90" i="16" s="1"/>
  <c r="C94" i="16"/>
  <c r="C95" i="16"/>
  <c r="G96" i="16"/>
  <c r="G97" i="16"/>
  <c r="K98" i="16"/>
  <c r="L98" i="16" s="1"/>
  <c r="G101" i="16"/>
  <c r="K102" i="16"/>
  <c r="L102" i="16" s="1"/>
  <c r="C104" i="16"/>
  <c r="G105" i="16"/>
  <c r="K107" i="16"/>
  <c r="L107" i="16" s="1"/>
  <c r="I110" i="16"/>
  <c r="I113" i="16"/>
  <c r="M113" i="16" s="1"/>
  <c r="I116" i="16"/>
  <c r="I119" i="16"/>
  <c r="I122" i="16"/>
  <c r="I125" i="16"/>
  <c r="M125" i="16" s="1"/>
  <c r="I128" i="16"/>
  <c r="I131" i="16"/>
  <c r="I134" i="16"/>
  <c r="I137" i="16"/>
  <c r="M137" i="16" s="1"/>
  <c r="I140" i="16"/>
  <c r="I143" i="16"/>
  <c r="I146" i="16"/>
  <c r="I149" i="16"/>
  <c r="M149" i="16" s="1"/>
  <c r="I152" i="16"/>
  <c r="G161" i="16"/>
  <c r="AH59" i="9"/>
  <c r="AE59" i="9"/>
  <c r="Q50" i="7" l="1"/>
  <c r="Q56" i="7" s="1"/>
  <c r="P50" i="7"/>
  <c r="O50" i="7"/>
  <c r="O56" i="7" s="1"/>
  <c r="P56" i="7"/>
  <c r="M131" i="16"/>
  <c r="M119" i="16"/>
  <c r="M91" i="16"/>
  <c r="M143" i="16"/>
  <c r="M104" i="16"/>
  <c r="M108" i="16"/>
  <c r="M114" i="16"/>
  <c r="M120" i="16"/>
  <c r="M126" i="16"/>
  <c r="M132" i="16"/>
  <c r="M138" i="16"/>
  <c r="M144" i="16"/>
  <c r="M150" i="16"/>
  <c r="M156" i="16"/>
  <c r="I164" i="16"/>
  <c r="F164" i="16"/>
  <c r="M24" i="16"/>
  <c r="M134" i="16"/>
  <c r="M25" i="16"/>
  <c r="M26" i="16"/>
  <c r="L23" i="16"/>
  <c r="J24" i="16"/>
  <c r="M23" i="16"/>
  <c r="J26" i="16"/>
  <c r="L24" i="16"/>
  <c r="L25" i="16"/>
  <c r="M116" i="16"/>
  <c r="L26" i="16"/>
  <c r="J23" i="16"/>
  <c r="J25" i="16"/>
  <c r="M152" i="16"/>
  <c r="M140" i="16"/>
  <c r="M122" i="16"/>
  <c r="M94" i="16"/>
  <c r="M85" i="16"/>
  <c r="M76" i="16"/>
  <c r="M158" i="16"/>
  <c r="M105" i="16"/>
  <c r="M111" i="16"/>
  <c r="M117" i="16"/>
  <c r="M123" i="16"/>
  <c r="M129" i="16"/>
  <c r="M135" i="16"/>
  <c r="M141" i="16"/>
  <c r="M147" i="16"/>
  <c r="M153" i="16"/>
  <c r="M159" i="16"/>
  <c r="M73" i="16"/>
  <c r="M67" i="16"/>
  <c r="M27" i="16"/>
  <c r="M82" i="16"/>
  <c r="M155" i="16"/>
  <c r="M146" i="16"/>
  <c r="M128" i="16"/>
  <c r="M110" i="16"/>
  <c r="L42" i="16"/>
  <c r="L45" i="16"/>
  <c r="J19" i="16"/>
  <c r="L32" i="16"/>
  <c r="M106" i="16"/>
  <c r="M115" i="16"/>
  <c r="M124" i="16"/>
  <c r="M133" i="16"/>
  <c r="M142" i="16"/>
  <c r="M151" i="16"/>
  <c r="M96" i="16"/>
  <c r="M87" i="16"/>
  <c r="M78" i="16"/>
  <c r="M69" i="16"/>
  <c r="M63" i="16"/>
  <c r="M36" i="16"/>
  <c r="J20" i="16"/>
  <c r="M11" i="16"/>
  <c r="L21" i="16"/>
  <c r="M20" i="16"/>
  <c r="M43" i="16"/>
  <c r="M90" i="16"/>
  <c r="M81" i="16"/>
  <c r="M72" i="16"/>
  <c r="J44" i="16"/>
  <c r="J10" i="16"/>
  <c r="M46" i="16"/>
  <c r="M30" i="16"/>
  <c r="M71" i="16"/>
  <c r="M77" i="16"/>
  <c r="M83" i="16"/>
  <c r="M89" i="16"/>
  <c r="M95" i="16"/>
  <c r="M99" i="16"/>
  <c r="J35" i="16"/>
  <c r="M19" i="16"/>
  <c r="M45" i="16"/>
  <c r="L44" i="16"/>
  <c r="L10" i="16"/>
  <c r="L39" i="16"/>
  <c r="M65" i="16"/>
  <c r="M103" i="16"/>
  <c r="J39" i="16"/>
  <c r="M93" i="16"/>
  <c r="M84" i="16"/>
  <c r="M75" i="16"/>
  <c r="L43" i="16"/>
  <c r="L27" i="16"/>
  <c r="L46" i="16"/>
  <c r="M109" i="16"/>
  <c r="M118" i="16"/>
  <c r="M127" i="16"/>
  <c r="M136" i="16"/>
  <c r="M145" i="16"/>
  <c r="M157" i="16"/>
  <c r="M44" i="16"/>
  <c r="J32" i="16"/>
  <c r="M10" i="16"/>
  <c r="L41" i="16"/>
  <c r="M40" i="16"/>
  <c r="J46" i="16"/>
  <c r="M35" i="16"/>
  <c r="J36" i="16"/>
  <c r="L40" i="16"/>
  <c r="L20" i="16"/>
  <c r="J45" i="16"/>
  <c r="M101" i="16"/>
  <c r="M66" i="16"/>
  <c r="J43" i="16"/>
  <c r="M31" i="16"/>
  <c r="M42" i="16"/>
  <c r="L37" i="16"/>
  <c r="L36" i="16"/>
  <c r="J38" i="16"/>
  <c r="L31" i="16"/>
  <c r="M107" i="16"/>
  <c r="J31" i="16"/>
  <c r="M64" i="16"/>
  <c r="M38" i="16"/>
  <c r="M100" i="16"/>
  <c r="L38" i="16"/>
  <c r="M68" i="16"/>
  <c r="M74" i="16"/>
  <c r="M80" i="16"/>
  <c r="M86" i="16"/>
  <c r="M92" i="16"/>
  <c r="M98" i="16"/>
  <c r="M112" i="16"/>
  <c r="M121" i="16"/>
  <c r="M130" i="16"/>
  <c r="M139" i="16"/>
  <c r="M148" i="16"/>
  <c r="M102" i="16"/>
  <c r="J40" i="16"/>
  <c r="M28" i="16"/>
  <c r="M34" i="16"/>
  <c r="L33" i="16"/>
  <c r="M32" i="16"/>
  <c r="J30" i="16"/>
  <c r="J8" i="16"/>
  <c r="J41" i="16"/>
  <c r="M37" i="16"/>
  <c r="L34" i="16"/>
  <c r="J33" i="16"/>
  <c r="M29" i="16"/>
  <c r="L22" i="16"/>
  <c r="J21" i="16"/>
  <c r="L11" i="16"/>
  <c r="J9" i="16"/>
  <c r="J42" i="16"/>
  <c r="J34" i="16"/>
  <c r="J22" i="16"/>
  <c r="J11" i="16"/>
  <c r="M8" i="16"/>
  <c r="M41" i="16"/>
  <c r="M33" i="16"/>
  <c r="L30" i="16"/>
  <c r="J29" i="16"/>
  <c r="M21" i="16"/>
  <c r="M9" i="16"/>
  <c r="L8" i="16"/>
  <c r="L62" i="16"/>
  <c r="J28" i="16"/>
  <c r="L35" i="16"/>
  <c r="J37" i="16"/>
  <c r="M154" i="16"/>
  <c r="M160" i="16"/>
  <c r="M97" i="16"/>
  <c r="M88" i="16"/>
  <c r="M79" i="16"/>
  <c r="M70" i="16"/>
  <c r="M39" i="16"/>
  <c r="J27" i="16"/>
  <c r="M22" i="16"/>
  <c r="L29" i="16"/>
  <c r="L28" i="16"/>
  <c r="L9" i="16"/>
  <c r="L19" i="16"/>
  <c r="M62" i="16" l="1"/>
  <c r="M164" i="16" s="1"/>
  <c r="L164" i="16"/>
  <c r="Q23" i="16"/>
  <c r="O23" i="16"/>
  <c r="P23" i="16"/>
  <c r="Q27" i="16"/>
  <c r="O43" i="16"/>
  <c r="Q39" i="16"/>
  <c r="L15" i="16"/>
  <c r="P35" i="16"/>
  <c r="O31" i="16"/>
  <c r="P43" i="16"/>
  <c r="O35" i="16"/>
  <c r="J15" i="16"/>
  <c r="Q31" i="16"/>
  <c r="P39" i="16"/>
  <c r="P31" i="16"/>
  <c r="Q43" i="16"/>
  <c r="J50" i="16"/>
  <c r="O19" i="16"/>
  <c r="O27" i="16"/>
  <c r="Q35" i="16"/>
  <c r="L50" i="16"/>
  <c r="P19" i="16"/>
  <c r="O39" i="16"/>
  <c r="M15" i="16"/>
  <c r="P27" i="16"/>
  <c r="M50" i="16"/>
  <c r="Q19" i="16"/>
  <c r="Q50" i="16" l="1"/>
  <c r="Q56" i="16" s="1"/>
  <c r="O50" i="16"/>
  <c r="O56" i="16" s="1"/>
  <c r="P50" i="16"/>
  <c r="P56" i="16" s="1"/>
  <c r="A30" i="15" l="1"/>
  <c r="A37" i="15" s="1"/>
  <c r="A44" i="15" l="1"/>
  <c r="A51" i="15" l="1"/>
  <c r="U6" i="14"/>
  <c r="T6" i="14"/>
  <c r="S6" i="14"/>
  <c r="R6" i="14"/>
  <c r="AE22" i="15"/>
  <c r="AE18" i="15"/>
  <c r="AD18" i="15"/>
  <c r="AC22" i="15"/>
  <c r="AC19" i="15"/>
  <c r="AC16" i="15"/>
  <c r="AC18" i="15"/>
  <c r="AB22" i="15"/>
  <c r="AB19" i="15"/>
  <c r="AB16" i="15"/>
  <c r="AB18" i="15"/>
  <c r="AA19" i="15"/>
  <c r="Z14" i="15"/>
  <c r="Z17" i="15" s="1"/>
  <c r="Y16" i="15"/>
  <c r="Y18" i="15"/>
  <c r="Y19" i="15"/>
  <c r="Y22" i="15"/>
  <c r="W18" i="15"/>
  <c r="W19" i="15"/>
  <c r="W22" i="15"/>
  <c r="W16" i="15"/>
  <c r="P14" i="15"/>
  <c r="P17" i="15" s="1"/>
  <c r="O14" i="15"/>
  <c r="O17" i="15" s="1"/>
  <c r="N17" i="15"/>
  <c r="M14" i="15"/>
  <c r="M17" i="15" s="1"/>
  <c r="K14" i="15"/>
  <c r="J14" i="15"/>
  <c r="H14" i="15"/>
  <c r="U14" i="15"/>
  <c r="T14" i="15"/>
  <c r="R14" i="15"/>
  <c r="J1" i="14"/>
  <c r="I942" i="14" s="1"/>
  <c r="AE935" i="14"/>
  <c r="AD935" i="14"/>
  <c r="AC935" i="14"/>
  <c r="AB935" i="14"/>
  <c r="Z935" i="14"/>
  <c r="Y935" i="14"/>
  <c r="X935" i="14"/>
  <c r="W935" i="14"/>
  <c r="U935" i="14"/>
  <c r="T935" i="14"/>
  <c r="S935" i="14"/>
  <c r="R935" i="14"/>
  <c r="N928" i="14"/>
  <c r="AE914" i="14"/>
  <c r="AD914" i="14"/>
  <c r="AC914" i="14"/>
  <c r="AB914" i="14"/>
  <c r="Z914" i="14"/>
  <c r="Y914" i="14"/>
  <c r="X914" i="14"/>
  <c r="W914" i="14"/>
  <c r="U914" i="14"/>
  <c r="T914" i="14"/>
  <c r="S914" i="14"/>
  <c r="R914" i="14"/>
  <c r="AE5" i="14"/>
  <c r="AD5" i="14"/>
  <c r="AC5" i="14"/>
  <c r="AB5" i="14"/>
  <c r="Z5" i="14"/>
  <c r="Y5" i="14"/>
  <c r="X5" i="14"/>
  <c r="W5" i="14"/>
  <c r="U5" i="14"/>
  <c r="T5" i="14"/>
  <c r="S5" i="14"/>
  <c r="R5" i="14"/>
  <c r="U15" i="15" l="1"/>
  <c r="U17" i="15"/>
  <c r="T15" i="15"/>
  <c r="T17" i="15"/>
  <c r="J21" i="15"/>
  <c r="J17" i="15"/>
  <c r="H21" i="15"/>
  <c r="H17" i="15"/>
  <c r="I21" i="15"/>
  <c r="I17" i="15"/>
  <c r="R15" i="15"/>
  <c r="R17" i="15"/>
  <c r="S15" i="15"/>
  <c r="S17" i="15"/>
  <c r="K21" i="15"/>
  <c r="K17" i="15"/>
  <c r="M21" i="15"/>
  <c r="M15" i="15"/>
  <c r="N21" i="15"/>
  <c r="N15" i="15"/>
  <c r="O21" i="15"/>
  <c r="O15" i="15"/>
  <c r="P21" i="15"/>
  <c r="P15" i="15"/>
  <c r="U18" i="15"/>
  <c r="U20" i="15"/>
  <c r="U21" i="15"/>
  <c r="T21" i="15"/>
  <c r="T20" i="15"/>
  <c r="Z19" i="15"/>
  <c r="Z20" i="15"/>
  <c r="Z21" i="15"/>
  <c r="R19" i="15"/>
  <c r="R20" i="15"/>
  <c r="R21" i="15"/>
  <c r="S21" i="15"/>
  <c r="S20" i="15"/>
  <c r="A58" i="15"/>
  <c r="T22" i="15"/>
  <c r="T18" i="15"/>
  <c r="K15" i="15"/>
  <c r="I15" i="15"/>
  <c r="H15" i="15"/>
  <c r="J15" i="15"/>
  <c r="R16" i="15"/>
  <c r="S22" i="15"/>
  <c r="U19" i="15"/>
  <c r="S18" i="15"/>
  <c r="Z16" i="15"/>
  <c r="U16" i="15"/>
  <c r="R22" i="15"/>
  <c r="T19" i="15"/>
  <c r="R18" i="15"/>
  <c r="T16" i="15"/>
  <c r="S19" i="15"/>
  <c r="Z22" i="15"/>
  <c r="S16" i="15"/>
  <c r="U22" i="15"/>
  <c r="AD22" i="15"/>
  <c r="AD16" i="15"/>
  <c r="AE19" i="15"/>
  <c r="AD19" i="15"/>
  <c r="AE16" i="15"/>
  <c r="I929" i="14"/>
  <c r="AA22" i="15"/>
  <c r="AA16" i="15"/>
  <c r="AA18" i="15"/>
  <c r="Z18" i="15"/>
  <c r="A65" i="15" l="1"/>
  <c r="A72" i="15" l="1"/>
  <c r="A79" i="15" l="1"/>
  <c r="A86" i="15" l="1"/>
  <c r="A93" i="15"/>
  <c r="A100" i="15" l="1"/>
  <c r="A107" i="15"/>
  <c r="A114" i="15" l="1"/>
  <c r="B23" i="15"/>
  <c r="C23" i="15" l="1"/>
  <c r="A121" i="15"/>
  <c r="AM23" i="15" l="1"/>
  <c r="AL23" i="15"/>
  <c r="AH23" i="15"/>
  <c r="AI23" i="15" s="1"/>
  <c r="AJ23" i="15"/>
  <c r="AK23" i="15" s="1"/>
  <c r="AG23" i="15"/>
  <c r="A128" i="15"/>
  <c r="A135" i="15" l="1"/>
  <c r="A142" i="15" l="1"/>
  <c r="A149" i="15" l="1"/>
  <c r="A156" i="15" l="1"/>
  <c r="A163" i="15"/>
  <c r="A170" i="15" l="1"/>
  <c r="A177" i="15" s="1"/>
  <c r="A184" i="15" l="1"/>
  <c r="A191" i="15" l="1"/>
  <c r="C258" i="9"/>
  <c r="B258" i="9"/>
  <c r="C256" i="9"/>
  <c r="B256" i="9"/>
  <c r="C254" i="9"/>
  <c r="B254" i="9"/>
  <c r="C252" i="9"/>
  <c r="B252" i="9"/>
  <c r="C250" i="9"/>
  <c r="B250" i="9"/>
  <c r="C248" i="9"/>
  <c r="B248" i="9"/>
  <c r="C246" i="9"/>
  <c r="B246" i="9"/>
  <c r="C244" i="9"/>
  <c r="B244" i="9"/>
  <c r="C242" i="9"/>
  <c r="B242" i="9"/>
  <c r="C240" i="9"/>
  <c r="B240" i="9"/>
  <c r="C238" i="9"/>
  <c r="B238" i="9"/>
  <c r="C236" i="9"/>
  <c r="B236" i="9"/>
  <c r="C234" i="9"/>
  <c r="B234" i="9"/>
  <c r="C232" i="9"/>
  <c r="B232" i="9"/>
  <c r="C230" i="9"/>
  <c r="B230" i="9"/>
  <c r="C228" i="9"/>
  <c r="B228" i="9"/>
  <c r="C226" i="9"/>
  <c r="B226" i="9"/>
  <c r="C224" i="9"/>
  <c r="B224" i="9"/>
  <c r="C222" i="9"/>
  <c r="B222" i="9"/>
  <c r="C220" i="9"/>
  <c r="B220" i="9"/>
  <c r="C218" i="9"/>
  <c r="B218" i="9"/>
  <c r="C216" i="9"/>
  <c r="B216" i="9"/>
  <c r="C214" i="9"/>
  <c r="B214" i="9"/>
  <c r="C212" i="9"/>
  <c r="B212" i="9"/>
  <c r="C210" i="9"/>
  <c r="B210" i="9"/>
  <c r="C208" i="9"/>
  <c r="B208" i="9"/>
  <c r="C206" i="9"/>
  <c r="B206" i="9"/>
  <c r="C204" i="9"/>
  <c r="B204" i="9"/>
  <c r="C202" i="9"/>
  <c r="B202" i="9"/>
  <c r="C200" i="9"/>
  <c r="B200" i="9"/>
  <c r="C198" i="9"/>
  <c r="B198" i="9"/>
  <c r="C196" i="9"/>
  <c r="B196" i="9"/>
  <c r="C194" i="9"/>
  <c r="B194" i="9"/>
  <c r="C192" i="9"/>
  <c r="B192" i="9"/>
  <c r="C190" i="9"/>
  <c r="B190" i="9"/>
  <c r="C188" i="9"/>
  <c r="B188" i="9"/>
  <c r="C186" i="9"/>
  <c r="B186" i="9"/>
  <c r="C184" i="9"/>
  <c r="B184" i="9"/>
  <c r="C182" i="9"/>
  <c r="B182" i="9"/>
  <c r="C180" i="9"/>
  <c r="B180" i="9"/>
  <c r="C178" i="9"/>
  <c r="B178" i="9"/>
  <c r="C176" i="9"/>
  <c r="B176" i="9"/>
  <c r="C174" i="9"/>
  <c r="B174" i="9"/>
  <c r="C172" i="9"/>
  <c r="B172" i="9"/>
  <c r="C170" i="9"/>
  <c r="B170" i="9"/>
  <c r="C168" i="9"/>
  <c r="B168" i="9"/>
  <c r="C166" i="9"/>
  <c r="B166" i="9"/>
  <c r="C164" i="9"/>
  <c r="B164" i="9"/>
  <c r="C162" i="9"/>
  <c r="B162" i="9"/>
  <c r="C160" i="9"/>
  <c r="B160" i="9"/>
  <c r="C158" i="9"/>
  <c r="B158" i="9"/>
  <c r="C156" i="9"/>
  <c r="B156" i="9"/>
  <c r="C154" i="9"/>
  <c r="B154" i="9"/>
  <c r="C152" i="9"/>
  <c r="B152" i="9"/>
  <c r="C150" i="9"/>
  <c r="B150" i="9"/>
  <c r="C148" i="9"/>
  <c r="B148" i="9"/>
  <c r="C146" i="9"/>
  <c r="B146" i="9"/>
  <c r="C144" i="9"/>
  <c r="B144" i="9"/>
  <c r="C142" i="9"/>
  <c r="B142" i="9"/>
  <c r="C140" i="9"/>
  <c r="B140" i="9"/>
  <c r="C138" i="9"/>
  <c r="B138" i="9"/>
  <c r="C136" i="9"/>
  <c r="B136" i="9"/>
  <c r="C134" i="9"/>
  <c r="B134" i="9"/>
  <c r="C132" i="9"/>
  <c r="B132" i="9"/>
  <c r="C130" i="9"/>
  <c r="B130" i="9"/>
  <c r="C128" i="9"/>
  <c r="B128" i="9"/>
  <c r="C126" i="9"/>
  <c r="B126" i="9"/>
  <c r="C124" i="9"/>
  <c r="B124" i="9"/>
  <c r="C122" i="9"/>
  <c r="B122" i="9"/>
  <c r="C120" i="9"/>
  <c r="B120" i="9"/>
  <c r="C118" i="9"/>
  <c r="B118" i="9"/>
  <c r="C116" i="9"/>
  <c r="B116" i="9"/>
  <c r="C114" i="9"/>
  <c r="B114" i="9"/>
  <c r="C112" i="9"/>
  <c r="B112" i="9"/>
  <c r="C110" i="9"/>
  <c r="B110" i="9"/>
  <c r="C108" i="9"/>
  <c r="B108" i="9"/>
  <c r="C106" i="9"/>
  <c r="B106" i="9"/>
  <c r="C104" i="9"/>
  <c r="B104" i="9"/>
  <c r="C102" i="9"/>
  <c r="B102" i="9"/>
  <c r="C100" i="9"/>
  <c r="B100" i="9"/>
  <c r="C98" i="9"/>
  <c r="B98" i="9"/>
  <c r="C96" i="9"/>
  <c r="B96" i="9"/>
  <c r="C94" i="9"/>
  <c r="B94" i="9"/>
  <c r="C92" i="9"/>
  <c r="B92" i="9"/>
  <c r="C90" i="9"/>
  <c r="B90" i="9"/>
  <c r="C88" i="9"/>
  <c r="B88" i="9"/>
  <c r="C86" i="9"/>
  <c r="B86" i="9"/>
  <c r="C84" i="9"/>
  <c r="B84" i="9"/>
  <c r="C82" i="9"/>
  <c r="B82" i="9"/>
  <c r="C80" i="9"/>
  <c r="B80" i="9"/>
  <c r="C78" i="9"/>
  <c r="B78" i="9"/>
  <c r="A62" i="9"/>
  <c r="J58" i="9"/>
  <c r="J59" i="9" s="1"/>
  <c r="I58" i="9"/>
  <c r="I59" i="9" s="1"/>
  <c r="H59" i="9"/>
  <c r="G58" i="9"/>
  <c r="G59" i="9" s="1"/>
  <c r="AI57" i="9"/>
  <c r="AI56" i="9"/>
  <c r="AA57" i="9"/>
  <c r="AA56" i="9"/>
  <c r="W57" i="9"/>
  <c r="W56" i="9"/>
  <c r="S57" i="9"/>
  <c r="S56" i="9"/>
  <c r="K56" i="9"/>
  <c r="K57" i="9"/>
  <c r="AL58" i="9"/>
  <c r="AK58" i="9"/>
  <c r="AI58" i="9"/>
  <c r="AD58" i="9"/>
  <c r="AC58" i="9"/>
  <c r="AA58" i="9"/>
  <c r="Z58" i="9"/>
  <c r="Y58" i="9"/>
  <c r="W58" i="9"/>
  <c r="V58" i="9"/>
  <c r="U58" i="9"/>
  <c r="S58" i="9"/>
  <c r="N58" i="9"/>
  <c r="K58" i="9"/>
  <c r="M58" i="9"/>
  <c r="I40" i="9"/>
  <c r="F40" i="9"/>
  <c r="I32" i="9"/>
  <c r="F32" i="9"/>
  <c r="I28" i="9"/>
  <c r="F28" i="9"/>
  <c r="I24" i="9"/>
  <c r="F24" i="9"/>
  <c r="L22" i="9"/>
  <c r="L21" i="9"/>
  <c r="I20" i="9"/>
  <c r="F20" i="9"/>
  <c r="L19" i="9"/>
  <c r="G11" i="9"/>
  <c r="G10" i="9"/>
  <c r="G8" i="9"/>
  <c r="E711" i="15" l="1"/>
  <c r="E690" i="15"/>
  <c r="E669" i="15"/>
  <c r="E648" i="15"/>
  <c r="E627" i="15"/>
  <c r="E606" i="15"/>
  <c r="E585" i="15"/>
  <c r="E564" i="15"/>
  <c r="E543" i="15"/>
  <c r="E522" i="15"/>
  <c r="E501" i="15"/>
  <c r="E480" i="15"/>
  <c r="E704" i="15"/>
  <c r="E683" i="15"/>
  <c r="E662" i="15"/>
  <c r="E641" i="15"/>
  <c r="E620" i="15"/>
  <c r="E599" i="15"/>
  <c r="E578" i="15"/>
  <c r="E557" i="15"/>
  <c r="E536" i="15"/>
  <c r="E515" i="15"/>
  <c r="E494" i="15"/>
  <c r="E613" i="15"/>
  <c r="E718" i="15"/>
  <c r="E592" i="15"/>
  <c r="E473" i="15"/>
  <c r="E459" i="15"/>
  <c r="E438" i="15"/>
  <c r="E417" i="15"/>
  <c r="E396" i="15"/>
  <c r="E375" i="15"/>
  <c r="E354" i="15"/>
  <c r="E333" i="15"/>
  <c r="E312" i="15"/>
  <c r="E291" i="15"/>
  <c r="E270" i="15"/>
  <c r="E697" i="15"/>
  <c r="E571" i="15"/>
  <c r="E676" i="15"/>
  <c r="E550" i="15"/>
  <c r="E452" i="15"/>
  <c r="E431" i="15"/>
  <c r="E410" i="15"/>
  <c r="E389" i="15"/>
  <c r="E368" i="15"/>
  <c r="E347" i="15"/>
  <c r="E326" i="15"/>
  <c r="E305" i="15"/>
  <c r="E284" i="15"/>
  <c r="E529" i="15"/>
  <c r="E249" i="15"/>
  <c r="E228" i="15"/>
  <c r="E207" i="15"/>
  <c r="E186" i="15"/>
  <c r="E165" i="15"/>
  <c r="E144" i="15"/>
  <c r="E123" i="15"/>
  <c r="E102" i="15"/>
  <c r="E81" i="15"/>
  <c r="E60" i="15"/>
  <c r="E39" i="15"/>
  <c r="E634" i="15"/>
  <c r="E487" i="15"/>
  <c r="E424" i="15"/>
  <c r="E361" i="15"/>
  <c r="E298" i="15"/>
  <c r="E263" i="15"/>
  <c r="E242" i="15"/>
  <c r="E221" i="15"/>
  <c r="E200" i="15"/>
  <c r="E179" i="15"/>
  <c r="E158" i="15"/>
  <c r="E137" i="15"/>
  <c r="E116" i="15"/>
  <c r="E95" i="15"/>
  <c r="E508" i="15"/>
  <c r="E466" i="15"/>
  <c r="E403" i="15"/>
  <c r="E340" i="15"/>
  <c r="E277" i="15"/>
  <c r="E655" i="15"/>
  <c r="E256" i="15"/>
  <c r="E193" i="15"/>
  <c r="E130" i="15"/>
  <c r="E53" i="15"/>
  <c r="E319" i="15"/>
  <c r="E88" i="15"/>
  <c r="E235" i="15"/>
  <c r="E172" i="15"/>
  <c r="E109" i="15"/>
  <c r="E74" i="15"/>
  <c r="E445" i="15"/>
  <c r="E46" i="15"/>
  <c r="E214" i="15"/>
  <c r="E151" i="15"/>
  <c r="E382" i="15"/>
  <c r="E67" i="15"/>
  <c r="E705" i="15"/>
  <c r="E684" i="15"/>
  <c r="E663" i="15"/>
  <c r="E642" i="15"/>
  <c r="E621" i="15"/>
  <c r="E600" i="15"/>
  <c r="E579" i="15"/>
  <c r="E558" i="15"/>
  <c r="E537" i="15"/>
  <c r="E516" i="15"/>
  <c r="E495" i="15"/>
  <c r="E474" i="15"/>
  <c r="E719" i="15"/>
  <c r="E698" i="15"/>
  <c r="E677" i="15"/>
  <c r="E656" i="15"/>
  <c r="E635" i="15"/>
  <c r="E614" i="15"/>
  <c r="E593" i="15"/>
  <c r="E572" i="15"/>
  <c r="E551" i="15"/>
  <c r="E530" i="15"/>
  <c r="E509" i="15"/>
  <c r="E649" i="15"/>
  <c r="E523" i="15"/>
  <c r="E628" i="15"/>
  <c r="E502" i="15"/>
  <c r="E453" i="15"/>
  <c r="E432" i="15"/>
  <c r="E411" i="15"/>
  <c r="E390" i="15"/>
  <c r="E369" i="15"/>
  <c r="E348" i="15"/>
  <c r="E327" i="15"/>
  <c r="E306" i="15"/>
  <c r="E285" i="15"/>
  <c r="E264" i="15"/>
  <c r="E607" i="15"/>
  <c r="E712" i="15"/>
  <c r="E586" i="15"/>
  <c r="E467" i="15"/>
  <c r="E446" i="15"/>
  <c r="E425" i="15"/>
  <c r="E404" i="15"/>
  <c r="E383" i="15"/>
  <c r="E362" i="15"/>
  <c r="E341" i="15"/>
  <c r="E320" i="15"/>
  <c r="E299" i="15"/>
  <c r="E278" i="15"/>
  <c r="E691" i="15"/>
  <c r="E488" i="15"/>
  <c r="E243" i="15"/>
  <c r="E222" i="15"/>
  <c r="E201" i="15"/>
  <c r="E180" i="15"/>
  <c r="E159" i="15"/>
  <c r="E138" i="15"/>
  <c r="E117" i="15"/>
  <c r="E96" i="15"/>
  <c r="E75" i="15"/>
  <c r="E54" i="15"/>
  <c r="E460" i="15"/>
  <c r="E397" i="15"/>
  <c r="E334" i="15"/>
  <c r="E271" i="15"/>
  <c r="E565" i="15"/>
  <c r="E257" i="15"/>
  <c r="E236" i="15"/>
  <c r="E215" i="15"/>
  <c r="E194" i="15"/>
  <c r="E173" i="15"/>
  <c r="E152" i="15"/>
  <c r="E131" i="15"/>
  <c r="E110" i="15"/>
  <c r="E670" i="15"/>
  <c r="E481" i="15"/>
  <c r="E439" i="15"/>
  <c r="E376" i="15"/>
  <c r="E313" i="15"/>
  <c r="E229" i="15"/>
  <c r="E166" i="15"/>
  <c r="E89" i="15"/>
  <c r="E292" i="15"/>
  <c r="E61" i="15"/>
  <c r="E208" i="15"/>
  <c r="E145" i="15"/>
  <c r="E103" i="15"/>
  <c r="E47" i="15"/>
  <c r="E418" i="15"/>
  <c r="E82" i="15"/>
  <c r="E250" i="15"/>
  <c r="E187" i="15"/>
  <c r="E124" i="15"/>
  <c r="E68" i="15"/>
  <c r="E544" i="15"/>
  <c r="E355" i="15"/>
  <c r="E40" i="15"/>
  <c r="E702" i="15"/>
  <c r="E681" i="15"/>
  <c r="E660" i="15"/>
  <c r="E639" i="15"/>
  <c r="E618" i="15"/>
  <c r="E597" i="15"/>
  <c r="E576" i="15"/>
  <c r="E555" i="15"/>
  <c r="E534" i="15"/>
  <c r="E513" i="15"/>
  <c r="E492" i="15"/>
  <c r="E471" i="15"/>
  <c r="E716" i="15"/>
  <c r="E695" i="15"/>
  <c r="E674" i="15"/>
  <c r="E653" i="15"/>
  <c r="E632" i="15"/>
  <c r="E611" i="15"/>
  <c r="E590" i="15"/>
  <c r="E569" i="15"/>
  <c r="E548" i="15"/>
  <c r="E527" i="15"/>
  <c r="E506" i="15"/>
  <c r="E667" i="15"/>
  <c r="E541" i="15"/>
  <c r="E646" i="15"/>
  <c r="E520" i="15"/>
  <c r="E485" i="15"/>
  <c r="E450" i="15"/>
  <c r="E429" i="15"/>
  <c r="E408" i="15"/>
  <c r="E387" i="15"/>
  <c r="E366" i="15"/>
  <c r="E345" i="15"/>
  <c r="E324" i="15"/>
  <c r="E303" i="15"/>
  <c r="E282" i="15"/>
  <c r="E625" i="15"/>
  <c r="E499" i="15"/>
  <c r="E478" i="15"/>
  <c r="E604" i="15"/>
  <c r="E464" i="15"/>
  <c r="E443" i="15"/>
  <c r="E422" i="15"/>
  <c r="E401" i="15"/>
  <c r="E380" i="15"/>
  <c r="E359" i="15"/>
  <c r="E338" i="15"/>
  <c r="E317" i="15"/>
  <c r="E296" i="15"/>
  <c r="E275" i="15"/>
  <c r="E709" i="15"/>
  <c r="E583" i="15"/>
  <c r="E261" i="15"/>
  <c r="E240" i="15"/>
  <c r="E219" i="15"/>
  <c r="E198" i="15"/>
  <c r="E177" i="15"/>
  <c r="E156" i="15"/>
  <c r="E135" i="15"/>
  <c r="E114" i="15"/>
  <c r="E93" i="15"/>
  <c r="E72" i="15"/>
  <c r="E51" i="15"/>
  <c r="E688" i="15"/>
  <c r="E415" i="15"/>
  <c r="E352" i="15"/>
  <c r="E289" i="15"/>
  <c r="E254" i="15"/>
  <c r="E233" i="15"/>
  <c r="E212" i="15"/>
  <c r="E191" i="15"/>
  <c r="E170" i="15"/>
  <c r="E149" i="15"/>
  <c r="E128" i="15"/>
  <c r="E107" i="15"/>
  <c r="E562" i="15"/>
  <c r="E457" i="15"/>
  <c r="E394" i="15"/>
  <c r="E331" i="15"/>
  <c r="E268" i="15"/>
  <c r="E247" i="15"/>
  <c r="E184" i="15"/>
  <c r="E121" i="15"/>
  <c r="E44" i="15"/>
  <c r="E373" i="15"/>
  <c r="E79" i="15"/>
  <c r="E226" i="15"/>
  <c r="E163" i="15"/>
  <c r="E65" i="15"/>
  <c r="E310" i="15"/>
  <c r="E37" i="15"/>
  <c r="E205" i="15"/>
  <c r="E142" i="15"/>
  <c r="E86" i="15"/>
  <c r="E436" i="15"/>
  <c r="E100" i="15"/>
  <c r="E58" i="15"/>
  <c r="F720" i="15"/>
  <c r="F699" i="15"/>
  <c r="F678" i="15"/>
  <c r="F657" i="15"/>
  <c r="F636" i="15"/>
  <c r="F615" i="15"/>
  <c r="F594" i="15"/>
  <c r="F573" i="15"/>
  <c r="F552" i="15"/>
  <c r="F531" i="15"/>
  <c r="F510" i="15"/>
  <c r="F489" i="15"/>
  <c r="F713" i="15"/>
  <c r="F692" i="15"/>
  <c r="F671" i="15"/>
  <c r="F650" i="15"/>
  <c r="F629" i="15"/>
  <c r="F608" i="15"/>
  <c r="F587" i="15"/>
  <c r="F566" i="15"/>
  <c r="F545" i="15"/>
  <c r="F524" i="15"/>
  <c r="F503" i="15"/>
  <c r="F706" i="15"/>
  <c r="F685" i="15"/>
  <c r="F664" i="15"/>
  <c r="F643" i="15"/>
  <c r="F622" i="15"/>
  <c r="F601" i="15"/>
  <c r="F580" i="15"/>
  <c r="F559" i="15"/>
  <c r="F538" i="15"/>
  <c r="F517" i="15"/>
  <c r="F496" i="15"/>
  <c r="F475" i="15"/>
  <c r="F468" i="15"/>
  <c r="F447" i="15"/>
  <c r="F426" i="15"/>
  <c r="F405" i="15"/>
  <c r="F384" i="15"/>
  <c r="F363" i="15"/>
  <c r="F342" i="15"/>
  <c r="F321" i="15"/>
  <c r="F300" i="15"/>
  <c r="F279" i="15"/>
  <c r="F461" i="15"/>
  <c r="F440" i="15"/>
  <c r="F419" i="15"/>
  <c r="F398" i="15"/>
  <c r="F377" i="15"/>
  <c r="F356" i="15"/>
  <c r="F335" i="15"/>
  <c r="F314" i="15"/>
  <c r="F293" i="15"/>
  <c r="F272" i="15"/>
  <c r="F482" i="15"/>
  <c r="F433" i="15"/>
  <c r="F370" i="15"/>
  <c r="F307" i="15"/>
  <c r="F251" i="15"/>
  <c r="F230" i="15"/>
  <c r="F209" i="15"/>
  <c r="F188" i="15"/>
  <c r="F167" i="15"/>
  <c r="F146" i="15"/>
  <c r="F125" i="15"/>
  <c r="F412" i="15"/>
  <c r="F349" i="15"/>
  <c r="F286" i="15"/>
  <c r="F244" i="15"/>
  <c r="F223" i="15"/>
  <c r="F202" i="15"/>
  <c r="F181" i="15"/>
  <c r="F160" i="15"/>
  <c r="F139" i="15"/>
  <c r="F118" i="15"/>
  <c r="F97" i="15"/>
  <c r="F76" i="15"/>
  <c r="F55" i="15"/>
  <c r="F454" i="15"/>
  <c r="F265" i="15"/>
  <c r="F48" i="15"/>
  <c r="F237" i="15"/>
  <c r="F174" i="15"/>
  <c r="F111" i="15"/>
  <c r="F104" i="15"/>
  <c r="F83" i="15"/>
  <c r="F391" i="15"/>
  <c r="F69" i="15"/>
  <c r="F216" i="15"/>
  <c r="F153" i="15"/>
  <c r="F41" i="15"/>
  <c r="F328" i="15"/>
  <c r="F90" i="15"/>
  <c r="F258" i="15"/>
  <c r="F195" i="15"/>
  <c r="F132" i="15"/>
  <c r="F62" i="15"/>
  <c r="F705" i="15"/>
  <c r="F684" i="15"/>
  <c r="F663" i="15"/>
  <c r="F642" i="15"/>
  <c r="F621" i="15"/>
  <c r="F600" i="15"/>
  <c r="F579" i="15"/>
  <c r="F558" i="15"/>
  <c r="F537" i="15"/>
  <c r="F516" i="15"/>
  <c r="F495" i="15"/>
  <c r="F474" i="15"/>
  <c r="F719" i="15"/>
  <c r="F698" i="15"/>
  <c r="F677" i="15"/>
  <c r="F656" i="15"/>
  <c r="F635" i="15"/>
  <c r="F614" i="15"/>
  <c r="F593" i="15"/>
  <c r="F572" i="15"/>
  <c r="F551" i="15"/>
  <c r="F530" i="15"/>
  <c r="F509" i="15"/>
  <c r="F712" i="15"/>
  <c r="F691" i="15"/>
  <c r="F670" i="15"/>
  <c r="F649" i="15"/>
  <c r="F628" i="15"/>
  <c r="F607" i="15"/>
  <c r="F586" i="15"/>
  <c r="F565" i="15"/>
  <c r="F544" i="15"/>
  <c r="F523" i="15"/>
  <c r="F502" i="15"/>
  <c r="F481" i="15"/>
  <c r="F453" i="15"/>
  <c r="F432" i="15"/>
  <c r="F411" i="15"/>
  <c r="F390" i="15"/>
  <c r="F369" i="15"/>
  <c r="F348" i="15"/>
  <c r="F327" i="15"/>
  <c r="F306" i="15"/>
  <c r="F285" i="15"/>
  <c r="F467" i="15"/>
  <c r="F446" i="15"/>
  <c r="F425" i="15"/>
  <c r="F404" i="15"/>
  <c r="F383" i="15"/>
  <c r="F362" i="15"/>
  <c r="F341" i="15"/>
  <c r="F320" i="15"/>
  <c r="F299" i="15"/>
  <c r="F278" i="15"/>
  <c r="F488" i="15"/>
  <c r="F460" i="15"/>
  <c r="F397" i="15"/>
  <c r="F334" i="15"/>
  <c r="F271" i="15"/>
  <c r="F264" i="15"/>
  <c r="F257" i="15"/>
  <c r="F236" i="15"/>
  <c r="F215" i="15"/>
  <c r="F194" i="15"/>
  <c r="F173" i="15"/>
  <c r="F152" i="15"/>
  <c r="F131" i="15"/>
  <c r="F110" i="15"/>
  <c r="F439" i="15"/>
  <c r="F376" i="15"/>
  <c r="F313" i="15"/>
  <c r="F250" i="15"/>
  <c r="F229" i="15"/>
  <c r="F208" i="15"/>
  <c r="F187" i="15"/>
  <c r="F166" i="15"/>
  <c r="F145" i="15"/>
  <c r="F124" i="15"/>
  <c r="F103" i="15"/>
  <c r="F82" i="15"/>
  <c r="F61" i="15"/>
  <c r="F40" i="15"/>
  <c r="F292" i="15"/>
  <c r="F75" i="15"/>
  <c r="F201" i="15"/>
  <c r="F138" i="15"/>
  <c r="F47" i="15"/>
  <c r="F418" i="15"/>
  <c r="F243" i="15"/>
  <c r="F180" i="15"/>
  <c r="F117" i="15"/>
  <c r="F96" i="15"/>
  <c r="F68" i="15"/>
  <c r="F355" i="15"/>
  <c r="F54" i="15"/>
  <c r="F222" i="15"/>
  <c r="F159" i="15"/>
  <c r="F89" i="15"/>
  <c r="F702" i="15"/>
  <c r="F681" i="15"/>
  <c r="F660" i="15"/>
  <c r="F639" i="15"/>
  <c r="F618" i="15"/>
  <c r="F597" i="15"/>
  <c r="F576" i="15"/>
  <c r="F555" i="15"/>
  <c r="F534" i="15"/>
  <c r="F513" i="15"/>
  <c r="F492" i="15"/>
  <c r="F471" i="15"/>
  <c r="F716" i="15"/>
  <c r="F695" i="15"/>
  <c r="F674" i="15"/>
  <c r="F653" i="15"/>
  <c r="F632" i="15"/>
  <c r="F611" i="15"/>
  <c r="F590" i="15"/>
  <c r="F569" i="15"/>
  <c r="F548" i="15"/>
  <c r="F527" i="15"/>
  <c r="F506" i="15"/>
  <c r="F709" i="15"/>
  <c r="F688" i="15"/>
  <c r="F667" i="15"/>
  <c r="F646" i="15"/>
  <c r="F625" i="15"/>
  <c r="F604" i="15"/>
  <c r="F583" i="15"/>
  <c r="F562" i="15"/>
  <c r="F541" i="15"/>
  <c r="F520" i="15"/>
  <c r="F499" i="15"/>
  <c r="F478" i="15"/>
  <c r="F485" i="15"/>
  <c r="F450" i="15"/>
  <c r="F429" i="15"/>
  <c r="F408" i="15"/>
  <c r="F387" i="15"/>
  <c r="F366" i="15"/>
  <c r="F345" i="15"/>
  <c r="F324" i="15"/>
  <c r="F303" i="15"/>
  <c r="F282" i="15"/>
  <c r="F464" i="15"/>
  <c r="F443" i="15"/>
  <c r="F422" i="15"/>
  <c r="F401" i="15"/>
  <c r="F380" i="15"/>
  <c r="F359" i="15"/>
  <c r="F338" i="15"/>
  <c r="F317" i="15"/>
  <c r="F296" i="15"/>
  <c r="F275" i="15"/>
  <c r="F415" i="15"/>
  <c r="F352" i="15"/>
  <c r="F289" i="15"/>
  <c r="F254" i="15"/>
  <c r="F233" i="15"/>
  <c r="F212" i="15"/>
  <c r="F191" i="15"/>
  <c r="F170" i="15"/>
  <c r="F149" i="15"/>
  <c r="F128" i="15"/>
  <c r="F457" i="15"/>
  <c r="F394" i="15"/>
  <c r="F331" i="15"/>
  <c r="F268" i="15"/>
  <c r="F247" i="15"/>
  <c r="F226" i="15"/>
  <c r="F205" i="15"/>
  <c r="F184" i="15"/>
  <c r="F163" i="15"/>
  <c r="F142" i="15"/>
  <c r="F121" i="15"/>
  <c r="F100" i="15"/>
  <c r="F79" i="15"/>
  <c r="F58" i="15"/>
  <c r="F37" i="15"/>
  <c r="F373" i="15"/>
  <c r="F93" i="15"/>
  <c r="F219" i="15"/>
  <c r="F156" i="15"/>
  <c r="F65" i="15"/>
  <c r="F310" i="15"/>
  <c r="F51" i="15"/>
  <c r="F261" i="15"/>
  <c r="F198" i="15"/>
  <c r="F135" i="15"/>
  <c r="F86" i="15"/>
  <c r="F436" i="15"/>
  <c r="F107" i="15"/>
  <c r="F72" i="15"/>
  <c r="F240" i="15"/>
  <c r="F177" i="15"/>
  <c r="F114" i="15"/>
  <c r="F44" i="15"/>
  <c r="E720" i="15"/>
  <c r="E699" i="15"/>
  <c r="E678" i="15"/>
  <c r="E657" i="15"/>
  <c r="E636" i="15"/>
  <c r="E615" i="15"/>
  <c r="E594" i="15"/>
  <c r="E573" i="15"/>
  <c r="E552" i="15"/>
  <c r="E531" i="15"/>
  <c r="E510" i="15"/>
  <c r="E489" i="15"/>
  <c r="E713" i="15"/>
  <c r="E692" i="15"/>
  <c r="E671" i="15"/>
  <c r="E650" i="15"/>
  <c r="E629" i="15"/>
  <c r="E608" i="15"/>
  <c r="E587" i="15"/>
  <c r="E566" i="15"/>
  <c r="E545" i="15"/>
  <c r="E524" i="15"/>
  <c r="E503" i="15"/>
  <c r="E685" i="15"/>
  <c r="E559" i="15"/>
  <c r="E664" i="15"/>
  <c r="E538" i="15"/>
  <c r="E468" i="15"/>
  <c r="E447" i="15"/>
  <c r="E426" i="15"/>
  <c r="E405" i="15"/>
  <c r="E384" i="15"/>
  <c r="E363" i="15"/>
  <c r="E342" i="15"/>
  <c r="E321" i="15"/>
  <c r="E300" i="15"/>
  <c r="E279" i="15"/>
  <c r="E643" i="15"/>
  <c r="E517" i="15"/>
  <c r="E622" i="15"/>
  <c r="E461" i="15"/>
  <c r="E440" i="15"/>
  <c r="E419" i="15"/>
  <c r="E398" i="15"/>
  <c r="E377" i="15"/>
  <c r="E356" i="15"/>
  <c r="E335" i="15"/>
  <c r="E314" i="15"/>
  <c r="E293" i="15"/>
  <c r="E272" i="15"/>
  <c r="E706" i="15"/>
  <c r="E258" i="15"/>
  <c r="E237" i="15"/>
  <c r="E216" i="15"/>
  <c r="E195" i="15"/>
  <c r="E174" i="15"/>
  <c r="E153" i="15"/>
  <c r="E132" i="15"/>
  <c r="E111" i="15"/>
  <c r="E90" i="15"/>
  <c r="E69" i="15"/>
  <c r="E48" i="15"/>
  <c r="E580" i="15"/>
  <c r="E433" i="15"/>
  <c r="E370" i="15"/>
  <c r="E307" i="15"/>
  <c r="E482" i="15"/>
  <c r="E251" i="15"/>
  <c r="E230" i="15"/>
  <c r="E209" i="15"/>
  <c r="E188" i="15"/>
  <c r="E167" i="15"/>
  <c r="E146" i="15"/>
  <c r="E125" i="15"/>
  <c r="E104" i="15"/>
  <c r="E412" i="15"/>
  <c r="E349" i="15"/>
  <c r="E286" i="15"/>
  <c r="E496" i="15"/>
  <c r="E202" i="15"/>
  <c r="E139" i="15"/>
  <c r="E62" i="15"/>
  <c r="E454" i="15"/>
  <c r="E265" i="15"/>
  <c r="E601" i="15"/>
  <c r="E244" i="15"/>
  <c r="E181" i="15"/>
  <c r="E118" i="15"/>
  <c r="E97" i="15"/>
  <c r="E83" i="15"/>
  <c r="E475" i="15"/>
  <c r="E391" i="15"/>
  <c r="E55" i="15"/>
  <c r="E223" i="15"/>
  <c r="E160" i="15"/>
  <c r="E41" i="15"/>
  <c r="E328" i="15"/>
  <c r="E76" i="15"/>
  <c r="F711" i="15"/>
  <c r="F690" i="15"/>
  <c r="F669" i="15"/>
  <c r="F648" i="15"/>
  <c r="F627" i="15"/>
  <c r="F606" i="15"/>
  <c r="F585" i="15"/>
  <c r="F564" i="15"/>
  <c r="F543" i="15"/>
  <c r="F522" i="15"/>
  <c r="F501" i="15"/>
  <c r="F480" i="15"/>
  <c r="F704" i="15"/>
  <c r="F683" i="15"/>
  <c r="F662" i="15"/>
  <c r="F641" i="15"/>
  <c r="F620" i="15"/>
  <c r="F599" i="15"/>
  <c r="F578" i="15"/>
  <c r="F557" i="15"/>
  <c r="F536" i="15"/>
  <c r="F515" i="15"/>
  <c r="F718" i="15"/>
  <c r="F697" i="15"/>
  <c r="F676" i="15"/>
  <c r="F655" i="15"/>
  <c r="F634" i="15"/>
  <c r="F613" i="15"/>
  <c r="F592" i="15"/>
  <c r="F571" i="15"/>
  <c r="F550" i="15"/>
  <c r="F529" i="15"/>
  <c r="F508" i="15"/>
  <c r="F487" i="15"/>
  <c r="F473" i="15"/>
  <c r="F459" i="15"/>
  <c r="F438" i="15"/>
  <c r="F417" i="15"/>
  <c r="F396" i="15"/>
  <c r="F375" i="15"/>
  <c r="F354" i="15"/>
  <c r="F333" i="15"/>
  <c r="F312" i="15"/>
  <c r="F291" i="15"/>
  <c r="F270" i="15"/>
  <c r="F452" i="15"/>
  <c r="F431" i="15"/>
  <c r="F410" i="15"/>
  <c r="F389" i="15"/>
  <c r="F368" i="15"/>
  <c r="F347" i="15"/>
  <c r="F326" i="15"/>
  <c r="F305" i="15"/>
  <c r="F284" i="15"/>
  <c r="F424" i="15"/>
  <c r="F361" i="15"/>
  <c r="F298" i="15"/>
  <c r="F263" i="15"/>
  <c r="F242" i="15"/>
  <c r="F221" i="15"/>
  <c r="F200" i="15"/>
  <c r="F179" i="15"/>
  <c r="F158" i="15"/>
  <c r="F137" i="15"/>
  <c r="F116" i="15"/>
  <c r="F466" i="15"/>
  <c r="F403" i="15"/>
  <c r="F340" i="15"/>
  <c r="F277" i="15"/>
  <c r="F256" i="15"/>
  <c r="F235" i="15"/>
  <c r="F214" i="15"/>
  <c r="F193" i="15"/>
  <c r="F172" i="15"/>
  <c r="F151" i="15"/>
  <c r="F130" i="15"/>
  <c r="F109" i="15"/>
  <c r="F88" i="15"/>
  <c r="F67" i="15"/>
  <c r="F46" i="15"/>
  <c r="F319" i="15"/>
  <c r="F39" i="15"/>
  <c r="F494" i="15"/>
  <c r="F228" i="15"/>
  <c r="F165" i="15"/>
  <c r="F74" i="15"/>
  <c r="F445" i="15"/>
  <c r="F60" i="15"/>
  <c r="F207" i="15"/>
  <c r="F144" i="15"/>
  <c r="F102" i="15"/>
  <c r="F382" i="15"/>
  <c r="F95" i="15"/>
  <c r="F81" i="15"/>
  <c r="F249" i="15"/>
  <c r="F186" i="15"/>
  <c r="F123" i="15"/>
  <c r="F53" i="15"/>
  <c r="F708" i="15"/>
  <c r="F687" i="15"/>
  <c r="F666" i="15"/>
  <c r="F645" i="15"/>
  <c r="F624" i="15"/>
  <c r="F603" i="15"/>
  <c r="F582" i="15"/>
  <c r="F561" i="15"/>
  <c r="F540" i="15"/>
  <c r="F519" i="15"/>
  <c r="F498" i="15"/>
  <c r="F477" i="15"/>
  <c r="F722" i="15"/>
  <c r="F701" i="15"/>
  <c r="F680" i="15"/>
  <c r="F659" i="15"/>
  <c r="F638" i="15"/>
  <c r="F617" i="15"/>
  <c r="F596" i="15"/>
  <c r="F575" i="15"/>
  <c r="F554" i="15"/>
  <c r="F533" i="15"/>
  <c r="F512" i="15"/>
  <c r="F715" i="15"/>
  <c r="F694" i="15"/>
  <c r="F673" i="15"/>
  <c r="F652" i="15"/>
  <c r="F631" i="15"/>
  <c r="F610" i="15"/>
  <c r="F589" i="15"/>
  <c r="F568" i="15"/>
  <c r="F547" i="15"/>
  <c r="F526" i="15"/>
  <c r="F505" i="15"/>
  <c r="F484" i="15"/>
  <c r="F456" i="15"/>
  <c r="F435" i="15"/>
  <c r="F414" i="15"/>
  <c r="F393" i="15"/>
  <c r="F372" i="15"/>
  <c r="F351" i="15"/>
  <c r="F330" i="15"/>
  <c r="F309" i="15"/>
  <c r="F288" i="15"/>
  <c r="F267" i="15"/>
  <c r="F491" i="15"/>
  <c r="F449" i="15"/>
  <c r="F428" i="15"/>
  <c r="F407" i="15"/>
  <c r="F386" i="15"/>
  <c r="F365" i="15"/>
  <c r="F344" i="15"/>
  <c r="F323" i="15"/>
  <c r="F302" i="15"/>
  <c r="F281" i="15"/>
  <c r="F470" i="15"/>
  <c r="F442" i="15"/>
  <c r="F379" i="15"/>
  <c r="F316" i="15"/>
  <c r="F260" i="15"/>
  <c r="F239" i="15"/>
  <c r="F218" i="15"/>
  <c r="F197" i="15"/>
  <c r="F176" i="15"/>
  <c r="F155" i="15"/>
  <c r="F134" i="15"/>
  <c r="F113" i="15"/>
  <c r="F421" i="15"/>
  <c r="F358" i="15"/>
  <c r="F295" i="15"/>
  <c r="F253" i="15"/>
  <c r="F232" i="15"/>
  <c r="F211" i="15"/>
  <c r="F190" i="15"/>
  <c r="F169" i="15"/>
  <c r="F148" i="15"/>
  <c r="F127" i="15"/>
  <c r="F106" i="15"/>
  <c r="F85" i="15"/>
  <c r="F64" i="15"/>
  <c r="F43" i="15"/>
  <c r="F400" i="15"/>
  <c r="F99" i="15"/>
  <c r="F57" i="15"/>
  <c r="F246" i="15"/>
  <c r="F183" i="15"/>
  <c r="F120" i="15"/>
  <c r="F92" i="15"/>
  <c r="F337" i="15"/>
  <c r="F78" i="15"/>
  <c r="F225" i="15"/>
  <c r="F162" i="15"/>
  <c r="F50" i="15"/>
  <c r="F463" i="15"/>
  <c r="F274" i="15"/>
  <c r="F204" i="15"/>
  <c r="F141" i="15"/>
  <c r="F71" i="15"/>
  <c r="E708" i="15"/>
  <c r="E687" i="15"/>
  <c r="E666" i="15"/>
  <c r="E645" i="15"/>
  <c r="E624" i="15"/>
  <c r="E603" i="15"/>
  <c r="E582" i="15"/>
  <c r="E561" i="15"/>
  <c r="E540" i="15"/>
  <c r="E519" i="15"/>
  <c r="E498" i="15"/>
  <c r="E477" i="15"/>
  <c r="E722" i="15"/>
  <c r="E701" i="15"/>
  <c r="E680" i="15"/>
  <c r="E659" i="15"/>
  <c r="E638" i="15"/>
  <c r="E617" i="15"/>
  <c r="E596" i="15"/>
  <c r="E575" i="15"/>
  <c r="E554" i="15"/>
  <c r="E533" i="15"/>
  <c r="E512" i="15"/>
  <c r="E491" i="15"/>
  <c r="E631" i="15"/>
  <c r="E505" i="15"/>
  <c r="E610" i="15"/>
  <c r="E456" i="15"/>
  <c r="E435" i="15"/>
  <c r="E414" i="15"/>
  <c r="E393" i="15"/>
  <c r="E372" i="15"/>
  <c r="E351" i="15"/>
  <c r="E330" i="15"/>
  <c r="E309" i="15"/>
  <c r="E288" i="15"/>
  <c r="E267" i="15"/>
  <c r="E715" i="15"/>
  <c r="E589" i="15"/>
  <c r="E484" i="15"/>
  <c r="E694" i="15"/>
  <c r="E568" i="15"/>
  <c r="E449" i="15"/>
  <c r="E428" i="15"/>
  <c r="E407" i="15"/>
  <c r="E386" i="15"/>
  <c r="E365" i="15"/>
  <c r="E344" i="15"/>
  <c r="E323" i="15"/>
  <c r="E302" i="15"/>
  <c r="E281" i="15"/>
  <c r="E470" i="15"/>
  <c r="E246" i="15"/>
  <c r="E225" i="15"/>
  <c r="E204" i="15"/>
  <c r="E183" i="15"/>
  <c r="E162" i="15"/>
  <c r="E141" i="15"/>
  <c r="E120" i="15"/>
  <c r="E99" i="15"/>
  <c r="E78" i="15"/>
  <c r="E57" i="15"/>
  <c r="E526" i="15"/>
  <c r="E442" i="15"/>
  <c r="E379" i="15"/>
  <c r="E316" i="15"/>
  <c r="E673" i="15"/>
  <c r="E260" i="15"/>
  <c r="E239" i="15"/>
  <c r="E218" i="15"/>
  <c r="E197" i="15"/>
  <c r="E176" i="15"/>
  <c r="E155" i="15"/>
  <c r="E134" i="15"/>
  <c r="E113" i="15"/>
  <c r="E421" i="15"/>
  <c r="E358" i="15"/>
  <c r="E295" i="15"/>
  <c r="E211" i="15"/>
  <c r="E148" i="15"/>
  <c r="E71" i="15"/>
  <c r="E652" i="15"/>
  <c r="E400" i="15"/>
  <c r="E43" i="15"/>
  <c r="E253" i="15"/>
  <c r="E190" i="15"/>
  <c r="E127" i="15"/>
  <c r="E92" i="15"/>
  <c r="E337" i="15"/>
  <c r="E64" i="15"/>
  <c r="E547" i="15"/>
  <c r="E232" i="15"/>
  <c r="E169" i="15"/>
  <c r="E50" i="15"/>
  <c r="E463" i="15"/>
  <c r="E274" i="15"/>
  <c r="E106" i="15"/>
  <c r="E85" i="15"/>
  <c r="O254" i="9"/>
  <c r="O248" i="9"/>
  <c r="O242" i="9"/>
  <c r="O236" i="9"/>
  <c r="O230" i="9"/>
  <c r="O224" i="9"/>
  <c r="O218" i="9"/>
  <c r="O212" i="9"/>
  <c r="O206" i="9"/>
  <c r="O200" i="9"/>
  <c r="O194" i="9"/>
  <c r="O188" i="9"/>
  <c r="O182" i="9"/>
  <c r="O176" i="9"/>
  <c r="O170" i="9"/>
  <c r="O164" i="9"/>
  <c r="O158" i="9"/>
  <c r="O152" i="9"/>
  <c r="O258" i="9"/>
  <c r="O252" i="9"/>
  <c r="O246" i="9"/>
  <c r="O240" i="9"/>
  <c r="O234" i="9"/>
  <c r="O228" i="9"/>
  <c r="O222" i="9"/>
  <c r="O216" i="9"/>
  <c r="O210" i="9"/>
  <c r="O204" i="9"/>
  <c r="O198" i="9"/>
  <c r="O192" i="9"/>
  <c r="O186" i="9"/>
  <c r="O180" i="9"/>
  <c r="O174" i="9"/>
  <c r="O168" i="9"/>
  <c r="O162" i="9"/>
  <c r="O156" i="9"/>
  <c r="O150" i="9"/>
  <c r="O256" i="9"/>
  <c r="O250" i="9"/>
  <c r="O244" i="9"/>
  <c r="O238" i="9"/>
  <c r="O232" i="9"/>
  <c r="O226" i="9"/>
  <c r="O220" i="9"/>
  <c r="O214" i="9"/>
  <c r="O208" i="9"/>
  <c r="O202" i="9"/>
  <c r="O196" i="9"/>
  <c r="O190" i="9"/>
  <c r="O184" i="9"/>
  <c r="O178" i="9"/>
  <c r="O172" i="9"/>
  <c r="O166" i="9"/>
  <c r="O160" i="9"/>
  <c r="O154" i="9"/>
  <c r="O148" i="9"/>
  <c r="O142" i="9"/>
  <c r="O136" i="9"/>
  <c r="O130" i="9"/>
  <c r="O124" i="9"/>
  <c r="O118" i="9"/>
  <c r="O112" i="9"/>
  <c r="O106" i="9"/>
  <c r="O100" i="9"/>
  <c r="O94" i="9"/>
  <c r="O88" i="9"/>
  <c r="O82" i="9"/>
  <c r="O132" i="9"/>
  <c r="O126" i="9"/>
  <c r="O120" i="9"/>
  <c r="O114" i="9"/>
  <c r="O108" i="9"/>
  <c r="O102" i="9"/>
  <c r="O96" i="9"/>
  <c r="O90" i="9"/>
  <c r="O84" i="9"/>
  <c r="O78" i="9"/>
  <c r="O138" i="9"/>
  <c r="O146" i="9"/>
  <c r="O140" i="9"/>
  <c r="O134" i="9"/>
  <c r="O128" i="9"/>
  <c r="O122" i="9"/>
  <c r="O116" i="9"/>
  <c r="O110" i="9"/>
  <c r="O104" i="9"/>
  <c r="O98" i="9"/>
  <c r="O92" i="9"/>
  <c r="O86" i="9"/>
  <c r="O80" i="9"/>
  <c r="O144" i="9"/>
  <c r="Q258" i="9"/>
  <c r="Q252" i="9"/>
  <c r="Q246" i="9"/>
  <c r="Q240" i="9"/>
  <c r="Q234" i="9"/>
  <c r="Q228" i="9"/>
  <c r="Q222" i="9"/>
  <c r="Q216" i="9"/>
  <c r="Q210" i="9"/>
  <c r="Q204" i="9"/>
  <c r="Q198" i="9"/>
  <c r="Q192" i="9"/>
  <c r="Q186" i="9"/>
  <c r="Q180" i="9"/>
  <c r="Q174" i="9"/>
  <c r="Q168" i="9"/>
  <c r="Q162" i="9"/>
  <c r="Q156" i="9"/>
  <c r="Q150" i="9"/>
  <c r="Q256" i="9"/>
  <c r="Q250" i="9"/>
  <c r="Q244" i="9"/>
  <c r="Q238" i="9"/>
  <c r="Q232" i="9"/>
  <c r="Q226" i="9"/>
  <c r="Q220" i="9"/>
  <c r="Q214" i="9"/>
  <c r="Q208" i="9"/>
  <c r="Q202" i="9"/>
  <c r="Q196" i="9"/>
  <c r="Q190" i="9"/>
  <c r="Q184" i="9"/>
  <c r="Q178" i="9"/>
  <c r="Q172" i="9"/>
  <c r="Q166" i="9"/>
  <c r="Q160" i="9"/>
  <c r="Q154" i="9"/>
  <c r="Q148" i="9"/>
  <c r="Q254" i="9"/>
  <c r="Q248" i="9"/>
  <c r="Q242" i="9"/>
  <c r="Q236" i="9"/>
  <c r="Q230" i="9"/>
  <c r="Q224" i="9"/>
  <c r="Q218" i="9"/>
  <c r="Q212" i="9"/>
  <c r="Q206" i="9"/>
  <c r="Q200" i="9"/>
  <c r="Q194" i="9"/>
  <c r="Q188" i="9"/>
  <c r="Q182" i="9"/>
  <c r="Q176" i="9"/>
  <c r="Q170" i="9"/>
  <c r="Q164" i="9"/>
  <c r="Q158" i="9"/>
  <c r="Q152" i="9"/>
  <c r="Q146" i="9"/>
  <c r="Q140" i="9"/>
  <c r="Q134" i="9"/>
  <c r="Q128" i="9"/>
  <c r="Q122" i="9"/>
  <c r="Q116" i="9"/>
  <c r="Q110" i="9"/>
  <c r="Q104" i="9"/>
  <c r="Q98" i="9"/>
  <c r="Q92" i="9"/>
  <c r="Q86" i="9"/>
  <c r="Q80" i="9"/>
  <c r="Q142" i="9"/>
  <c r="Q130" i="9"/>
  <c r="Q124" i="9"/>
  <c r="Q144" i="9"/>
  <c r="Q138" i="9"/>
  <c r="Q132" i="9"/>
  <c r="Q126" i="9"/>
  <c r="Q120" i="9"/>
  <c r="Q114" i="9"/>
  <c r="Q108" i="9"/>
  <c r="Q102" i="9"/>
  <c r="Q96" i="9"/>
  <c r="Q90" i="9"/>
  <c r="Q84" i="9"/>
  <c r="Q78" i="9"/>
  <c r="Q136" i="9"/>
  <c r="Q118" i="9"/>
  <c r="Q112" i="9"/>
  <c r="Q106" i="9"/>
  <c r="Q100" i="9"/>
  <c r="Q94" i="9"/>
  <c r="Q88" i="9"/>
  <c r="Q82" i="9"/>
  <c r="P254" i="9"/>
  <c r="P248" i="9"/>
  <c r="P242" i="9"/>
  <c r="P236" i="9"/>
  <c r="P230" i="9"/>
  <c r="P224" i="9"/>
  <c r="P218" i="9"/>
  <c r="P212" i="9"/>
  <c r="P206" i="9"/>
  <c r="P200" i="9"/>
  <c r="P194" i="9"/>
  <c r="P188" i="9"/>
  <c r="P182" i="9"/>
  <c r="P176" i="9"/>
  <c r="P170" i="9"/>
  <c r="P164" i="9"/>
  <c r="P158" i="9"/>
  <c r="P152" i="9"/>
  <c r="P258" i="9"/>
  <c r="P252" i="9"/>
  <c r="P246" i="9"/>
  <c r="P240" i="9"/>
  <c r="P234" i="9"/>
  <c r="P228" i="9"/>
  <c r="P222" i="9"/>
  <c r="P216" i="9"/>
  <c r="P210" i="9"/>
  <c r="P204" i="9"/>
  <c r="P198" i="9"/>
  <c r="P192" i="9"/>
  <c r="P186" i="9"/>
  <c r="P180" i="9"/>
  <c r="P174" i="9"/>
  <c r="P168" i="9"/>
  <c r="P162" i="9"/>
  <c r="P156" i="9"/>
  <c r="P150" i="9"/>
  <c r="P256" i="9"/>
  <c r="P250" i="9"/>
  <c r="P244" i="9"/>
  <c r="P238" i="9"/>
  <c r="P232" i="9"/>
  <c r="P226" i="9"/>
  <c r="P220" i="9"/>
  <c r="P214" i="9"/>
  <c r="P208" i="9"/>
  <c r="P202" i="9"/>
  <c r="P196" i="9"/>
  <c r="P190" i="9"/>
  <c r="P184" i="9"/>
  <c r="P178" i="9"/>
  <c r="P172" i="9"/>
  <c r="P166" i="9"/>
  <c r="P160" i="9"/>
  <c r="P154" i="9"/>
  <c r="P148" i="9"/>
  <c r="P142" i="9"/>
  <c r="P136" i="9"/>
  <c r="P130" i="9"/>
  <c r="P124" i="9"/>
  <c r="P118" i="9"/>
  <c r="P112" i="9"/>
  <c r="P106" i="9"/>
  <c r="P100" i="9"/>
  <c r="P94" i="9"/>
  <c r="P88" i="9"/>
  <c r="P82" i="9"/>
  <c r="P146" i="9"/>
  <c r="P140" i="9"/>
  <c r="P134" i="9"/>
  <c r="P128" i="9"/>
  <c r="P122" i="9"/>
  <c r="P116" i="9"/>
  <c r="P110" i="9"/>
  <c r="P104" i="9"/>
  <c r="P98" i="9"/>
  <c r="P92" i="9"/>
  <c r="P86" i="9"/>
  <c r="P80" i="9"/>
  <c r="P144" i="9"/>
  <c r="P138" i="9"/>
  <c r="P132" i="9"/>
  <c r="P126" i="9"/>
  <c r="P120" i="9"/>
  <c r="P114" i="9"/>
  <c r="P108" i="9"/>
  <c r="P102" i="9"/>
  <c r="P96" i="9"/>
  <c r="P90" i="9"/>
  <c r="P84" i="9"/>
  <c r="P78" i="9"/>
  <c r="Q255" i="9"/>
  <c r="Q249" i="9"/>
  <c r="Q243" i="9"/>
  <c r="Q237" i="9"/>
  <c r="Q231" i="9"/>
  <c r="Q225" i="9"/>
  <c r="Q219" i="9"/>
  <c r="Q213" i="9"/>
  <c r="Q207" i="9"/>
  <c r="Q201" i="9"/>
  <c r="Q195" i="9"/>
  <c r="Q189" i="9"/>
  <c r="Q183" i="9"/>
  <c r="Q177" i="9"/>
  <c r="Q171" i="9"/>
  <c r="Q165" i="9"/>
  <c r="Q159" i="9"/>
  <c r="Q153" i="9"/>
  <c r="Q259" i="9"/>
  <c r="Q253" i="9"/>
  <c r="Q247" i="9"/>
  <c r="Q241" i="9"/>
  <c r="Q235" i="9"/>
  <c r="Q229" i="9"/>
  <c r="Q223" i="9"/>
  <c r="Q217" i="9"/>
  <c r="Q211" i="9"/>
  <c r="Q205" i="9"/>
  <c r="Q199" i="9"/>
  <c r="Q193" i="9"/>
  <c r="Q187" i="9"/>
  <c r="Q181" i="9"/>
  <c r="Q175" i="9"/>
  <c r="Q169" i="9"/>
  <c r="Q163" i="9"/>
  <c r="Q157" i="9"/>
  <c r="Q151" i="9"/>
  <c r="Q257" i="9"/>
  <c r="Q251" i="9"/>
  <c r="Q245" i="9"/>
  <c r="Q239" i="9"/>
  <c r="Q233" i="9"/>
  <c r="Q227" i="9"/>
  <c r="Q221" i="9"/>
  <c r="Q215" i="9"/>
  <c r="Q209" i="9"/>
  <c r="Q203" i="9"/>
  <c r="Q197" i="9"/>
  <c r="Q191" i="9"/>
  <c r="Q185" i="9"/>
  <c r="Q179" i="9"/>
  <c r="Q173" i="9"/>
  <c r="Q167" i="9"/>
  <c r="Q161" i="9"/>
  <c r="Q155" i="9"/>
  <c r="Q149" i="9"/>
  <c r="Q143" i="9"/>
  <c r="Q137" i="9"/>
  <c r="Q131" i="9"/>
  <c r="Q125" i="9"/>
  <c r="Q119" i="9"/>
  <c r="Q113" i="9"/>
  <c r="Q107" i="9"/>
  <c r="Q101" i="9"/>
  <c r="Q95" i="9"/>
  <c r="Q89" i="9"/>
  <c r="Q83" i="9"/>
  <c r="Q145" i="9"/>
  <c r="Q115" i="9"/>
  <c r="Q109" i="9"/>
  <c r="Q103" i="9"/>
  <c r="Q97" i="9"/>
  <c r="Q91" i="9"/>
  <c r="Q85" i="9"/>
  <c r="Q147" i="9"/>
  <c r="Q141" i="9"/>
  <c r="Q135" i="9"/>
  <c r="Q129" i="9"/>
  <c r="Q123" i="9"/>
  <c r="Q117" i="9"/>
  <c r="Q111" i="9"/>
  <c r="Q105" i="9"/>
  <c r="Q99" i="9"/>
  <c r="Q93" i="9"/>
  <c r="Q87" i="9"/>
  <c r="Q81" i="9"/>
  <c r="Q127" i="9"/>
  <c r="Q79" i="9"/>
  <c r="Q139" i="9"/>
  <c r="Q133" i="9"/>
  <c r="Q121" i="9"/>
  <c r="R258" i="9"/>
  <c r="R252" i="9"/>
  <c r="R246" i="9"/>
  <c r="R240" i="9"/>
  <c r="R234" i="9"/>
  <c r="R228" i="9"/>
  <c r="R222" i="9"/>
  <c r="R216" i="9"/>
  <c r="R210" i="9"/>
  <c r="R204" i="9"/>
  <c r="R198" i="9"/>
  <c r="R192" i="9"/>
  <c r="R186" i="9"/>
  <c r="R180" i="9"/>
  <c r="R174" i="9"/>
  <c r="R168" i="9"/>
  <c r="R162" i="9"/>
  <c r="R156" i="9"/>
  <c r="R150" i="9"/>
  <c r="R256" i="9"/>
  <c r="R250" i="9"/>
  <c r="R244" i="9"/>
  <c r="R238" i="9"/>
  <c r="R232" i="9"/>
  <c r="R226" i="9"/>
  <c r="R220" i="9"/>
  <c r="R214" i="9"/>
  <c r="R208" i="9"/>
  <c r="R202" i="9"/>
  <c r="R196" i="9"/>
  <c r="R190" i="9"/>
  <c r="R184" i="9"/>
  <c r="R178" i="9"/>
  <c r="R172" i="9"/>
  <c r="R166" i="9"/>
  <c r="R160" i="9"/>
  <c r="R154" i="9"/>
  <c r="R148" i="9"/>
  <c r="R254" i="9"/>
  <c r="R248" i="9"/>
  <c r="R242" i="9"/>
  <c r="R236" i="9"/>
  <c r="R230" i="9"/>
  <c r="R224" i="9"/>
  <c r="R218" i="9"/>
  <c r="R212" i="9"/>
  <c r="R206" i="9"/>
  <c r="R200" i="9"/>
  <c r="R194" i="9"/>
  <c r="R188" i="9"/>
  <c r="R182" i="9"/>
  <c r="R176" i="9"/>
  <c r="R170" i="9"/>
  <c r="R164" i="9"/>
  <c r="R158" i="9"/>
  <c r="R152" i="9"/>
  <c r="R146" i="9"/>
  <c r="R140" i="9"/>
  <c r="R134" i="9"/>
  <c r="R128" i="9"/>
  <c r="R122" i="9"/>
  <c r="R116" i="9"/>
  <c r="R110" i="9"/>
  <c r="R104" i="9"/>
  <c r="R98" i="9"/>
  <c r="R92" i="9"/>
  <c r="R86" i="9"/>
  <c r="R80" i="9"/>
  <c r="R144" i="9"/>
  <c r="R138" i="9"/>
  <c r="R132" i="9"/>
  <c r="R126" i="9"/>
  <c r="R120" i="9"/>
  <c r="R114" i="9"/>
  <c r="R108" i="9"/>
  <c r="R102" i="9"/>
  <c r="R96" i="9"/>
  <c r="R90" i="9"/>
  <c r="R84" i="9"/>
  <c r="R78" i="9"/>
  <c r="R142" i="9"/>
  <c r="R136" i="9"/>
  <c r="R130" i="9"/>
  <c r="R124" i="9"/>
  <c r="R118" i="9"/>
  <c r="R112" i="9"/>
  <c r="R106" i="9"/>
  <c r="R100" i="9"/>
  <c r="R94" i="9"/>
  <c r="R88" i="9"/>
  <c r="R82" i="9"/>
  <c r="R255" i="9"/>
  <c r="R249" i="9"/>
  <c r="R243" i="9"/>
  <c r="R237" i="9"/>
  <c r="R231" i="9"/>
  <c r="R225" i="9"/>
  <c r="R219" i="9"/>
  <c r="R213" i="9"/>
  <c r="R207" i="9"/>
  <c r="R201" i="9"/>
  <c r="R195" i="9"/>
  <c r="R189" i="9"/>
  <c r="R183" i="9"/>
  <c r="R177" i="9"/>
  <c r="R171" i="9"/>
  <c r="R165" i="9"/>
  <c r="R159" i="9"/>
  <c r="R153" i="9"/>
  <c r="R259" i="9"/>
  <c r="R253" i="9"/>
  <c r="R247" i="9"/>
  <c r="R241" i="9"/>
  <c r="R235" i="9"/>
  <c r="R229" i="9"/>
  <c r="R223" i="9"/>
  <c r="R217" i="9"/>
  <c r="R211" i="9"/>
  <c r="R205" i="9"/>
  <c r="R199" i="9"/>
  <c r="R193" i="9"/>
  <c r="R187" i="9"/>
  <c r="R181" i="9"/>
  <c r="R175" i="9"/>
  <c r="R169" i="9"/>
  <c r="R163" i="9"/>
  <c r="R157" i="9"/>
  <c r="R151" i="9"/>
  <c r="R257" i="9"/>
  <c r="R251" i="9"/>
  <c r="R245" i="9"/>
  <c r="R239" i="9"/>
  <c r="R233" i="9"/>
  <c r="R227" i="9"/>
  <c r="R221" i="9"/>
  <c r="R215" i="9"/>
  <c r="R209" i="9"/>
  <c r="R203" i="9"/>
  <c r="R197" i="9"/>
  <c r="R191" i="9"/>
  <c r="R185" i="9"/>
  <c r="R179" i="9"/>
  <c r="R173" i="9"/>
  <c r="R167" i="9"/>
  <c r="R161" i="9"/>
  <c r="R155" i="9"/>
  <c r="R149" i="9"/>
  <c r="R143" i="9"/>
  <c r="R137" i="9"/>
  <c r="R131" i="9"/>
  <c r="R125" i="9"/>
  <c r="R119" i="9"/>
  <c r="R113" i="9"/>
  <c r="R107" i="9"/>
  <c r="R101" i="9"/>
  <c r="R95" i="9"/>
  <c r="R89" i="9"/>
  <c r="R83" i="9"/>
  <c r="R147" i="9"/>
  <c r="R141" i="9"/>
  <c r="R135" i="9"/>
  <c r="R129" i="9"/>
  <c r="R123" i="9"/>
  <c r="R117" i="9"/>
  <c r="R111" i="9"/>
  <c r="R105" i="9"/>
  <c r="R99" i="9"/>
  <c r="R93" i="9"/>
  <c r="R87" i="9"/>
  <c r="R81" i="9"/>
  <c r="R145" i="9"/>
  <c r="R139" i="9"/>
  <c r="R133" i="9"/>
  <c r="R127" i="9"/>
  <c r="R121" i="9"/>
  <c r="R115" i="9"/>
  <c r="R109" i="9"/>
  <c r="R103" i="9"/>
  <c r="R97" i="9"/>
  <c r="R91" i="9"/>
  <c r="R85" i="9"/>
  <c r="R79" i="9"/>
  <c r="O257" i="9"/>
  <c r="O251" i="9"/>
  <c r="O245" i="9"/>
  <c r="O239" i="9"/>
  <c r="O233" i="9"/>
  <c r="O227" i="9"/>
  <c r="O221" i="9"/>
  <c r="O215" i="9"/>
  <c r="O209" i="9"/>
  <c r="O203" i="9"/>
  <c r="O197" i="9"/>
  <c r="O191" i="9"/>
  <c r="O185" i="9"/>
  <c r="O179" i="9"/>
  <c r="O173" i="9"/>
  <c r="O167" i="9"/>
  <c r="O161" i="9"/>
  <c r="O155" i="9"/>
  <c r="O149" i="9"/>
  <c r="O255" i="9"/>
  <c r="O249" i="9"/>
  <c r="O243" i="9"/>
  <c r="O237" i="9"/>
  <c r="O231" i="9"/>
  <c r="O225" i="9"/>
  <c r="O219" i="9"/>
  <c r="O213" i="9"/>
  <c r="O207" i="9"/>
  <c r="O201" i="9"/>
  <c r="O195" i="9"/>
  <c r="O189" i="9"/>
  <c r="O183" i="9"/>
  <c r="O177" i="9"/>
  <c r="O171" i="9"/>
  <c r="O165" i="9"/>
  <c r="O159" i="9"/>
  <c r="O153" i="9"/>
  <c r="O259" i="9"/>
  <c r="O253" i="9"/>
  <c r="O247" i="9"/>
  <c r="O241" i="9"/>
  <c r="O235" i="9"/>
  <c r="O229" i="9"/>
  <c r="O223" i="9"/>
  <c r="O217" i="9"/>
  <c r="O211" i="9"/>
  <c r="O205" i="9"/>
  <c r="O199" i="9"/>
  <c r="O193" i="9"/>
  <c r="O187" i="9"/>
  <c r="O181" i="9"/>
  <c r="O175" i="9"/>
  <c r="O169" i="9"/>
  <c r="O163" i="9"/>
  <c r="O157" i="9"/>
  <c r="O151" i="9"/>
  <c r="O141" i="9"/>
  <c r="O145" i="9"/>
  <c r="O139" i="9"/>
  <c r="O133" i="9"/>
  <c r="O127" i="9"/>
  <c r="O121" i="9"/>
  <c r="O115" i="9"/>
  <c r="O109" i="9"/>
  <c r="O103" i="9"/>
  <c r="O97" i="9"/>
  <c r="O91" i="9"/>
  <c r="O85" i="9"/>
  <c r="O79" i="9"/>
  <c r="O135" i="9"/>
  <c r="O81" i="9"/>
  <c r="O143" i="9"/>
  <c r="O137" i="9"/>
  <c r="O131" i="9"/>
  <c r="O125" i="9"/>
  <c r="O119" i="9"/>
  <c r="O113" i="9"/>
  <c r="O107" i="9"/>
  <c r="O101" i="9"/>
  <c r="O95" i="9"/>
  <c r="O89" i="9"/>
  <c r="O83" i="9"/>
  <c r="O123" i="9"/>
  <c r="O99" i="9"/>
  <c r="O93" i="9"/>
  <c r="O87" i="9"/>
  <c r="O147" i="9"/>
  <c r="O129" i="9"/>
  <c r="O117" i="9"/>
  <c r="O111" i="9"/>
  <c r="O105" i="9"/>
  <c r="AE255" i="9"/>
  <c r="AE249" i="9"/>
  <c r="AE243" i="9"/>
  <c r="AE237" i="9"/>
  <c r="AE231" i="9"/>
  <c r="AE225" i="9"/>
  <c r="AE219" i="9"/>
  <c r="AE213" i="9"/>
  <c r="AE207" i="9"/>
  <c r="AE201" i="9"/>
  <c r="AE195" i="9"/>
  <c r="AE189" i="9"/>
  <c r="AE183" i="9"/>
  <c r="AE259" i="9"/>
  <c r="AE253" i="9"/>
  <c r="AE247" i="9"/>
  <c r="AE241" i="9"/>
  <c r="AE235" i="9"/>
  <c r="AE229" i="9"/>
  <c r="AE223" i="9"/>
  <c r="AE217" i="9"/>
  <c r="AE211" i="9"/>
  <c r="AE205" i="9"/>
  <c r="AE199" i="9"/>
  <c r="AE193" i="9"/>
  <c r="AE187" i="9"/>
  <c r="AE179" i="9"/>
  <c r="AE161" i="9"/>
  <c r="AE143" i="9"/>
  <c r="AE129" i="9"/>
  <c r="AE123" i="9"/>
  <c r="AE181" i="9"/>
  <c r="AE257" i="9"/>
  <c r="AE251" i="9"/>
  <c r="AE245" i="9"/>
  <c r="AE239" i="9"/>
  <c r="AE233" i="9"/>
  <c r="AE227" i="9"/>
  <c r="AE221" i="9"/>
  <c r="AE215" i="9"/>
  <c r="AE209" i="9"/>
  <c r="AE203" i="9"/>
  <c r="AE197" i="9"/>
  <c r="AE191" i="9"/>
  <c r="AE185" i="9"/>
  <c r="AE173" i="9"/>
  <c r="AE155" i="9"/>
  <c r="AE137" i="9"/>
  <c r="AE131" i="9"/>
  <c r="AE125" i="9"/>
  <c r="AE119" i="9"/>
  <c r="AE113" i="9"/>
  <c r="AE107" i="9"/>
  <c r="AE101" i="9"/>
  <c r="AE95" i="9"/>
  <c r="AE89" i="9"/>
  <c r="AE83" i="9"/>
  <c r="AE163" i="9"/>
  <c r="AE153" i="9"/>
  <c r="AE133" i="9"/>
  <c r="AE117" i="9"/>
  <c r="AE99" i="9"/>
  <c r="AE81" i="9"/>
  <c r="AE159" i="9"/>
  <c r="AE149" i="9"/>
  <c r="AE139" i="9"/>
  <c r="AE121" i="9"/>
  <c r="AE115" i="9"/>
  <c r="AE97" i="9"/>
  <c r="AE79" i="9"/>
  <c r="AE169" i="9"/>
  <c r="AE165" i="9"/>
  <c r="AE145" i="9"/>
  <c r="AE135" i="9"/>
  <c r="AE111" i="9"/>
  <c r="AE93" i="9"/>
  <c r="AE175" i="9"/>
  <c r="AE141" i="9"/>
  <c r="AE127" i="9"/>
  <c r="AE109" i="9"/>
  <c r="AE91" i="9"/>
  <c r="AE177" i="9"/>
  <c r="AE157" i="9"/>
  <c r="AE103" i="9"/>
  <c r="AE171" i="9"/>
  <c r="AE151" i="9"/>
  <c r="AE147" i="9"/>
  <c r="AE105" i="9"/>
  <c r="AE87" i="9"/>
  <c r="AE167" i="9"/>
  <c r="AE85" i="9"/>
  <c r="AH258" i="9"/>
  <c r="AH252" i="9"/>
  <c r="AH246" i="9"/>
  <c r="AH240" i="9"/>
  <c r="AH234" i="9"/>
  <c r="AH228" i="9"/>
  <c r="AH222" i="9"/>
  <c r="AH216" i="9"/>
  <c r="AH210" i="9"/>
  <c r="AH204" i="9"/>
  <c r="AH198" i="9"/>
  <c r="AH192" i="9"/>
  <c r="AH186" i="9"/>
  <c r="AH180" i="9"/>
  <c r="AH174" i="9"/>
  <c r="AH168" i="9"/>
  <c r="AH162" i="9"/>
  <c r="AH156" i="9"/>
  <c r="AH150" i="9"/>
  <c r="AH144" i="9"/>
  <c r="AH138" i="9"/>
  <c r="AH132" i="9"/>
  <c r="AH256" i="9"/>
  <c r="AH250" i="9"/>
  <c r="AH244" i="9"/>
  <c r="AH238" i="9"/>
  <c r="AH232" i="9"/>
  <c r="AH226" i="9"/>
  <c r="AH220" i="9"/>
  <c r="AH214" i="9"/>
  <c r="AH208" i="9"/>
  <c r="AH202" i="9"/>
  <c r="AH196" i="9"/>
  <c r="AH190" i="9"/>
  <c r="AH184" i="9"/>
  <c r="AH178" i="9"/>
  <c r="AH172" i="9"/>
  <c r="AH166" i="9"/>
  <c r="AH160" i="9"/>
  <c r="AH154" i="9"/>
  <c r="AH148" i="9"/>
  <c r="AH142" i="9"/>
  <c r="AH136" i="9"/>
  <c r="AH176" i="9"/>
  <c r="AH158" i="9"/>
  <c r="AH140" i="9"/>
  <c r="AH254" i="9"/>
  <c r="AH248" i="9"/>
  <c r="AH242" i="9"/>
  <c r="AH236" i="9"/>
  <c r="AH230" i="9"/>
  <c r="AH170" i="9"/>
  <c r="AH152" i="9"/>
  <c r="AH134" i="9"/>
  <c r="AH102" i="9"/>
  <c r="AH100" i="9"/>
  <c r="AH84" i="9"/>
  <c r="AH82" i="9"/>
  <c r="AH206" i="9"/>
  <c r="AH146" i="9"/>
  <c r="AH212" i="9"/>
  <c r="AH194" i="9"/>
  <c r="AH118" i="9"/>
  <c r="AH116" i="9"/>
  <c r="AH98" i="9"/>
  <c r="AH80" i="9"/>
  <c r="AH188" i="9"/>
  <c r="AH130" i="9"/>
  <c r="AH122" i="9"/>
  <c r="AH120" i="9"/>
  <c r="AH114" i="9"/>
  <c r="AH112" i="9"/>
  <c r="AH96" i="9"/>
  <c r="AH94" i="9"/>
  <c r="AH78" i="9"/>
  <c r="AH104" i="9"/>
  <c r="AH86" i="9"/>
  <c r="AH218" i="9"/>
  <c r="AH200" i="9"/>
  <c r="AH182" i="9"/>
  <c r="AH164" i="9"/>
  <c r="AH124" i="9"/>
  <c r="AH110" i="9"/>
  <c r="AH92" i="9"/>
  <c r="AH128" i="9"/>
  <c r="AH126" i="9"/>
  <c r="AH108" i="9"/>
  <c r="AH106" i="9"/>
  <c r="AH90" i="9"/>
  <c r="AH88" i="9"/>
  <c r="AH224" i="9"/>
  <c r="AF257" i="9"/>
  <c r="AF251" i="9"/>
  <c r="AF245" i="9"/>
  <c r="AF239" i="9"/>
  <c r="AF233" i="9"/>
  <c r="AF227" i="9"/>
  <c r="AF221" i="9"/>
  <c r="AF215" i="9"/>
  <c r="AF209" i="9"/>
  <c r="AF203" i="9"/>
  <c r="AF197" i="9"/>
  <c r="AF191" i="9"/>
  <c r="AF185" i="9"/>
  <c r="AF179" i="9"/>
  <c r="AF173" i="9"/>
  <c r="AF167" i="9"/>
  <c r="AF161" i="9"/>
  <c r="AF155" i="9"/>
  <c r="AF149" i="9"/>
  <c r="AF143" i="9"/>
  <c r="AF137" i="9"/>
  <c r="AF255" i="9"/>
  <c r="AF249" i="9"/>
  <c r="AF243" i="9"/>
  <c r="AF237" i="9"/>
  <c r="AF231" i="9"/>
  <c r="AF225" i="9"/>
  <c r="AF219" i="9"/>
  <c r="AF213" i="9"/>
  <c r="AF207" i="9"/>
  <c r="AF201" i="9"/>
  <c r="AF195" i="9"/>
  <c r="AF189" i="9"/>
  <c r="AF183" i="9"/>
  <c r="AF177" i="9"/>
  <c r="AF171" i="9"/>
  <c r="AF165" i="9"/>
  <c r="AF159" i="9"/>
  <c r="AF153" i="9"/>
  <c r="AF147" i="9"/>
  <c r="AF141" i="9"/>
  <c r="AF135" i="9"/>
  <c r="AF181" i="9"/>
  <c r="AF163" i="9"/>
  <c r="AF145" i="9"/>
  <c r="AF175" i="9"/>
  <c r="AF157" i="9"/>
  <c r="AF139" i="9"/>
  <c r="AF223" i="9"/>
  <c r="AF205" i="9"/>
  <c r="AF187" i="9"/>
  <c r="AF121" i="9"/>
  <c r="AF119" i="9"/>
  <c r="AF115" i="9"/>
  <c r="AF97" i="9"/>
  <c r="AF79" i="9"/>
  <c r="AF117" i="9"/>
  <c r="AF99" i="9"/>
  <c r="AF253" i="9"/>
  <c r="AF235" i="9"/>
  <c r="AF169" i="9"/>
  <c r="AF123" i="9"/>
  <c r="AF113" i="9"/>
  <c r="AF111" i="9"/>
  <c r="AF95" i="9"/>
  <c r="AF93" i="9"/>
  <c r="AF259" i="9"/>
  <c r="AF101" i="9"/>
  <c r="AF81" i="9"/>
  <c r="AF211" i="9"/>
  <c r="AF193" i="9"/>
  <c r="AF127" i="9"/>
  <c r="AF125" i="9"/>
  <c r="AF109" i="9"/>
  <c r="AF91" i="9"/>
  <c r="AF241" i="9"/>
  <c r="AF247" i="9"/>
  <c r="AF229" i="9"/>
  <c r="AF151" i="9"/>
  <c r="AF129" i="9"/>
  <c r="AF107" i="9"/>
  <c r="AF105" i="9"/>
  <c r="AF89" i="9"/>
  <c r="AF87" i="9"/>
  <c r="AF83" i="9"/>
  <c r="AF217" i="9"/>
  <c r="AF199" i="9"/>
  <c r="AF131" i="9"/>
  <c r="AF103" i="9"/>
  <c r="AF85" i="9"/>
  <c r="AF133" i="9"/>
  <c r="AF254" i="9"/>
  <c r="AF248" i="9"/>
  <c r="AF242" i="9"/>
  <c r="AF236" i="9"/>
  <c r="AF230" i="9"/>
  <c r="AF224" i="9"/>
  <c r="AF218" i="9"/>
  <c r="AF212" i="9"/>
  <c r="AF206" i="9"/>
  <c r="AF200" i="9"/>
  <c r="AF194" i="9"/>
  <c r="AF188" i="9"/>
  <c r="AF182" i="9"/>
  <c r="AF176" i="9"/>
  <c r="AF170" i="9"/>
  <c r="AF164" i="9"/>
  <c r="AF158" i="9"/>
  <c r="AF152" i="9"/>
  <c r="AF146" i="9"/>
  <c r="AF140" i="9"/>
  <c r="AF134" i="9"/>
  <c r="AF258" i="9"/>
  <c r="AF252" i="9"/>
  <c r="AF246" i="9"/>
  <c r="AF240" i="9"/>
  <c r="AF234" i="9"/>
  <c r="AF228" i="9"/>
  <c r="AF222" i="9"/>
  <c r="AF216" i="9"/>
  <c r="AF210" i="9"/>
  <c r="AF204" i="9"/>
  <c r="AF198" i="9"/>
  <c r="AF192" i="9"/>
  <c r="AF186" i="9"/>
  <c r="AF180" i="9"/>
  <c r="AF174" i="9"/>
  <c r="AF168" i="9"/>
  <c r="AF162" i="9"/>
  <c r="AF156" i="9"/>
  <c r="AF150" i="9"/>
  <c r="AF144" i="9"/>
  <c r="AF138" i="9"/>
  <c r="AF172" i="9"/>
  <c r="AF154" i="9"/>
  <c r="AF136" i="9"/>
  <c r="AF166" i="9"/>
  <c r="AF148" i="9"/>
  <c r="AF256" i="9"/>
  <c r="AF238" i="9"/>
  <c r="AF214" i="9"/>
  <c r="AF196" i="9"/>
  <c r="AF130" i="9"/>
  <c r="AF128" i="9"/>
  <c r="AF106" i="9"/>
  <c r="AF88" i="9"/>
  <c r="AF110" i="9"/>
  <c r="AF142" i="9"/>
  <c r="AF132" i="9"/>
  <c r="AF104" i="9"/>
  <c r="AF102" i="9"/>
  <c r="AF86" i="9"/>
  <c r="AF84" i="9"/>
  <c r="AF92" i="9"/>
  <c r="AF250" i="9"/>
  <c r="AF232" i="9"/>
  <c r="AF220" i="9"/>
  <c r="AF202" i="9"/>
  <c r="AF184" i="9"/>
  <c r="AF118" i="9"/>
  <c r="AF100" i="9"/>
  <c r="AF82" i="9"/>
  <c r="AF160" i="9"/>
  <c r="AF126" i="9"/>
  <c r="AF90" i="9"/>
  <c r="AF178" i="9"/>
  <c r="AF120" i="9"/>
  <c r="AF116" i="9"/>
  <c r="AF114" i="9"/>
  <c r="AF98" i="9"/>
  <c r="AF96" i="9"/>
  <c r="AF80" i="9"/>
  <c r="AF78" i="9"/>
  <c r="AF244" i="9"/>
  <c r="AF226" i="9"/>
  <c r="AF208" i="9"/>
  <c r="AF190" i="9"/>
  <c r="AF124" i="9"/>
  <c r="AF122" i="9"/>
  <c r="AF112" i="9"/>
  <c r="AF94" i="9"/>
  <c r="AF108" i="9"/>
  <c r="AH255" i="9"/>
  <c r="AH249" i="9"/>
  <c r="AH243" i="9"/>
  <c r="AH237" i="9"/>
  <c r="AH231" i="9"/>
  <c r="AH225" i="9"/>
  <c r="AH219" i="9"/>
  <c r="AH213" i="9"/>
  <c r="AH207" i="9"/>
  <c r="AH201" i="9"/>
  <c r="AH195" i="9"/>
  <c r="AH189" i="9"/>
  <c r="AH183" i="9"/>
  <c r="AH177" i="9"/>
  <c r="AH171" i="9"/>
  <c r="AH165" i="9"/>
  <c r="AH159" i="9"/>
  <c r="AH153" i="9"/>
  <c r="AH147" i="9"/>
  <c r="AH141" i="9"/>
  <c r="AH135" i="9"/>
  <c r="AH259" i="9"/>
  <c r="AH253" i="9"/>
  <c r="AH247" i="9"/>
  <c r="AH241" i="9"/>
  <c r="AH235" i="9"/>
  <c r="AH229" i="9"/>
  <c r="AH223" i="9"/>
  <c r="AH217" i="9"/>
  <c r="AH211" i="9"/>
  <c r="AH205" i="9"/>
  <c r="AH199" i="9"/>
  <c r="AH193" i="9"/>
  <c r="AH187" i="9"/>
  <c r="AH181" i="9"/>
  <c r="AH175" i="9"/>
  <c r="AH169" i="9"/>
  <c r="AH163" i="9"/>
  <c r="AH157" i="9"/>
  <c r="AH151" i="9"/>
  <c r="AH145" i="9"/>
  <c r="AH139" i="9"/>
  <c r="AH133" i="9"/>
  <c r="AH167" i="9"/>
  <c r="AH149" i="9"/>
  <c r="AH257" i="9"/>
  <c r="AH251" i="9"/>
  <c r="AH245" i="9"/>
  <c r="AH239" i="9"/>
  <c r="AH233" i="9"/>
  <c r="AH227" i="9"/>
  <c r="AH179" i="9"/>
  <c r="AH161" i="9"/>
  <c r="AH143" i="9"/>
  <c r="AH125" i="9"/>
  <c r="AH123" i="9"/>
  <c r="AH111" i="9"/>
  <c r="AH109" i="9"/>
  <c r="AH93" i="9"/>
  <c r="AH91" i="9"/>
  <c r="AH221" i="9"/>
  <c r="AH203" i="9"/>
  <c r="AH185" i="9"/>
  <c r="AH155" i="9"/>
  <c r="AH127" i="9"/>
  <c r="AH107" i="9"/>
  <c r="AH89" i="9"/>
  <c r="AH121" i="9"/>
  <c r="AH113" i="9"/>
  <c r="AH131" i="9"/>
  <c r="AH129" i="9"/>
  <c r="AH105" i="9"/>
  <c r="AH103" i="9"/>
  <c r="AH87" i="9"/>
  <c r="AH85" i="9"/>
  <c r="AH197" i="9"/>
  <c r="AH173" i="9"/>
  <c r="AH209" i="9"/>
  <c r="AH191" i="9"/>
  <c r="AH137" i="9"/>
  <c r="AH101" i="9"/>
  <c r="AH83" i="9"/>
  <c r="AH215" i="9"/>
  <c r="AH119" i="9"/>
  <c r="AH117" i="9"/>
  <c r="AH115" i="9"/>
  <c r="AH99" i="9"/>
  <c r="AH97" i="9"/>
  <c r="AH81" i="9"/>
  <c r="AH79" i="9"/>
  <c r="AH95" i="9"/>
  <c r="AG256" i="9"/>
  <c r="AG250" i="9"/>
  <c r="AG244" i="9"/>
  <c r="AG238" i="9"/>
  <c r="AG232" i="9"/>
  <c r="AG226" i="9"/>
  <c r="AG220" i="9"/>
  <c r="AG214" i="9"/>
  <c r="AG208" i="9"/>
  <c r="AG202" i="9"/>
  <c r="AG196" i="9"/>
  <c r="AG190" i="9"/>
  <c r="AG184" i="9"/>
  <c r="AG174" i="9"/>
  <c r="AG156" i="9"/>
  <c r="AG138" i="9"/>
  <c r="AG130" i="9"/>
  <c r="AG124" i="9"/>
  <c r="AG118" i="9"/>
  <c r="AG258" i="9"/>
  <c r="AG252" i="9"/>
  <c r="AG246" i="9"/>
  <c r="AG240" i="9"/>
  <c r="AG234" i="9"/>
  <c r="AG228" i="9"/>
  <c r="AG222" i="9"/>
  <c r="AG216" i="9"/>
  <c r="AG210" i="9"/>
  <c r="AG204" i="9"/>
  <c r="AG198" i="9"/>
  <c r="AG192" i="9"/>
  <c r="AG186" i="9"/>
  <c r="AG254" i="9"/>
  <c r="AG248" i="9"/>
  <c r="AG242" i="9"/>
  <c r="AG236" i="9"/>
  <c r="AG230" i="9"/>
  <c r="AG224" i="9"/>
  <c r="AG218" i="9"/>
  <c r="AG212" i="9"/>
  <c r="AG206" i="9"/>
  <c r="AG200" i="9"/>
  <c r="AG194" i="9"/>
  <c r="AG188" i="9"/>
  <c r="AG182" i="9"/>
  <c r="AG168" i="9"/>
  <c r="AG150" i="9"/>
  <c r="AG132" i="9"/>
  <c r="AG126" i="9"/>
  <c r="AG120" i="9"/>
  <c r="AG114" i="9"/>
  <c r="AG108" i="9"/>
  <c r="AG102" i="9"/>
  <c r="AG96" i="9"/>
  <c r="AG90" i="9"/>
  <c r="AG84" i="9"/>
  <c r="AG78" i="9"/>
  <c r="AG176" i="9"/>
  <c r="AG166" i="9"/>
  <c r="AG146" i="9"/>
  <c r="AG142" i="9"/>
  <c r="AG104" i="9"/>
  <c r="AG86" i="9"/>
  <c r="AG128" i="9"/>
  <c r="AG88" i="9"/>
  <c r="AG172" i="9"/>
  <c r="AG162" i="9"/>
  <c r="AG152" i="9"/>
  <c r="AG100" i="9"/>
  <c r="AG82" i="9"/>
  <c r="AG170" i="9"/>
  <c r="AG106" i="9"/>
  <c r="AG178" i="9"/>
  <c r="AG158" i="9"/>
  <c r="AG148" i="9"/>
  <c r="AG116" i="9"/>
  <c r="AG98" i="9"/>
  <c r="AG80" i="9"/>
  <c r="AG154" i="9"/>
  <c r="AG144" i="9"/>
  <c r="AG134" i="9"/>
  <c r="AG122" i="9"/>
  <c r="AG112" i="9"/>
  <c r="AG94" i="9"/>
  <c r="AG136" i="9"/>
  <c r="AG164" i="9"/>
  <c r="AG160" i="9"/>
  <c r="AG140" i="9"/>
  <c r="AG110" i="9"/>
  <c r="AG92" i="9"/>
  <c r="AG180" i="9"/>
  <c r="AE258" i="9"/>
  <c r="AE252" i="9"/>
  <c r="AE246" i="9"/>
  <c r="AE240" i="9"/>
  <c r="AE234" i="9"/>
  <c r="AE228" i="9"/>
  <c r="AE222" i="9"/>
  <c r="AE216" i="9"/>
  <c r="AE210" i="9"/>
  <c r="AE204" i="9"/>
  <c r="AE198" i="9"/>
  <c r="AE192" i="9"/>
  <c r="AE186" i="9"/>
  <c r="AE256" i="9"/>
  <c r="AE250" i="9"/>
  <c r="AE244" i="9"/>
  <c r="AE238" i="9"/>
  <c r="AE232" i="9"/>
  <c r="AE226" i="9"/>
  <c r="AE220" i="9"/>
  <c r="AE214" i="9"/>
  <c r="AE208" i="9"/>
  <c r="AE202" i="9"/>
  <c r="AE196" i="9"/>
  <c r="AE190" i="9"/>
  <c r="AE184" i="9"/>
  <c r="AE170" i="9"/>
  <c r="AE152" i="9"/>
  <c r="AE134" i="9"/>
  <c r="AE132" i="9"/>
  <c r="AE126" i="9"/>
  <c r="AE120" i="9"/>
  <c r="AE254" i="9"/>
  <c r="AE248" i="9"/>
  <c r="AE242" i="9"/>
  <c r="AE236" i="9"/>
  <c r="AE230" i="9"/>
  <c r="AE224" i="9"/>
  <c r="AE218" i="9"/>
  <c r="AE212" i="9"/>
  <c r="AE206" i="9"/>
  <c r="AE200" i="9"/>
  <c r="AE194" i="9"/>
  <c r="AE188" i="9"/>
  <c r="AE182" i="9"/>
  <c r="AE164" i="9"/>
  <c r="AE146" i="9"/>
  <c r="AE128" i="9"/>
  <c r="AE122" i="9"/>
  <c r="AE116" i="9"/>
  <c r="AE110" i="9"/>
  <c r="AE104" i="9"/>
  <c r="AE98" i="9"/>
  <c r="AE92" i="9"/>
  <c r="AE86" i="9"/>
  <c r="AE80" i="9"/>
  <c r="AE180" i="9"/>
  <c r="AE160" i="9"/>
  <c r="AE156" i="9"/>
  <c r="AE136" i="9"/>
  <c r="AE108" i="9"/>
  <c r="AE90" i="9"/>
  <c r="AE176" i="9"/>
  <c r="AE166" i="9"/>
  <c r="AE130" i="9"/>
  <c r="AE106" i="9"/>
  <c r="AE88" i="9"/>
  <c r="AE140" i="9"/>
  <c r="AE172" i="9"/>
  <c r="AE162" i="9"/>
  <c r="AE142" i="9"/>
  <c r="AE138" i="9"/>
  <c r="AE102" i="9"/>
  <c r="AE84" i="9"/>
  <c r="AE168" i="9"/>
  <c r="AE158" i="9"/>
  <c r="AE148" i="9"/>
  <c r="AE118" i="9"/>
  <c r="AE100" i="9"/>
  <c r="AE82" i="9"/>
  <c r="AE124" i="9"/>
  <c r="AE112" i="9"/>
  <c r="AE94" i="9"/>
  <c r="AE178" i="9"/>
  <c r="AE174" i="9"/>
  <c r="AE154" i="9"/>
  <c r="AE144" i="9"/>
  <c r="AE114" i="9"/>
  <c r="AE96" i="9"/>
  <c r="AE78" i="9"/>
  <c r="AE150" i="9"/>
  <c r="AG259" i="9"/>
  <c r="AG253" i="9"/>
  <c r="AG247" i="9"/>
  <c r="AG241" i="9"/>
  <c r="AG235" i="9"/>
  <c r="AG229" i="9"/>
  <c r="AG223" i="9"/>
  <c r="AG217" i="9"/>
  <c r="AG211" i="9"/>
  <c r="AG205" i="9"/>
  <c r="AG199" i="9"/>
  <c r="AG193" i="9"/>
  <c r="AG187" i="9"/>
  <c r="AG165" i="9"/>
  <c r="AG147" i="9"/>
  <c r="AG127" i="9"/>
  <c r="AG121" i="9"/>
  <c r="AG255" i="9"/>
  <c r="AG249" i="9"/>
  <c r="AG243" i="9"/>
  <c r="AG237" i="9"/>
  <c r="AG231" i="9"/>
  <c r="AG225" i="9"/>
  <c r="AG219" i="9"/>
  <c r="AG213" i="9"/>
  <c r="AG207" i="9"/>
  <c r="AG201" i="9"/>
  <c r="AG195" i="9"/>
  <c r="AG189" i="9"/>
  <c r="AG183" i="9"/>
  <c r="AG257" i="9"/>
  <c r="AG251" i="9"/>
  <c r="AG245" i="9"/>
  <c r="AG239" i="9"/>
  <c r="AG233" i="9"/>
  <c r="AG227" i="9"/>
  <c r="AG221" i="9"/>
  <c r="AG215" i="9"/>
  <c r="AG209" i="9"/>
  <c r="AG203" i="9"/>
  <c r="AG197" i="9"/>
  <c r="AG191" i="9"/>
  <c r="AG185" i="9"/>
  <c r="AG177" i="9"/>
  <c r="AG159" i="9"/>
  <c r="AG141" i="9"/>
  <c r="AG129" i="9"/>
  <c r="AG123" i="9"/>
  <c r="AG117" i="9"/>
  <c r="AG111" i="9"/>
  <c r="AG105" i="9"/>
  <c r="AG99" i="9"/>
  <c r="AG93" i="9"/>
  <c r="AG87" i="9"/>
  <c r="AG81" i="9"/>
  <c r="AG173" i="9"/>
  <c r="AG169" i="9"/>
  <c r="AG149" i="9"/>
  <c r="AG139" i="9"/>
  <c r="AG113" i="9"/>
  <c r="AG95" i="9"/>
  <c r="AG163" i="9"/>
  <c r="AG79" i="9"/>
  <c r="AG179" i="9"/>
  <c r="AG145" i="9"/>
  <c r="AG135" i="9"/>
  <c r="AG125" i="9"/>
  <c r="AG109" i="9"/>
  <c r="AG91" i="9"/>
  <c r="AG153" i="9"/>
  <c r="AG175" i="9"/>
  <c r="AG155" i="9"/>
  <c r="AG151" i="9"/>
  <c r="AG107" i="9"/>
  <c r="AG89" i="9"/>
  <c r="AG143" i="9"/>
  <c r="AG115" i="9"/>
  <c r="AG97" i="9"/>
  <c r="AG171" i="9"/>
  <c r="AG161" i="9"/>
  <c r="AG131" i="9"/>
  <c r="AG103" i="9"/>
  <c r="AG85" i="9"/>
  <c r="AG181" i="9"/>
  <c r="AG167" i="9"/>
  <c r="AG157" i="9"/>
  <c r="AG137" i="9"/>
  <c r="AG133" i="9"/>
  <c r="AG101" i="9"/>
  <c r="AG83" i="9"/>
  <c r="AG119" i="9"/>
  <c r="C30" i="15"/>
  <c r="B30" i="15"/>
  <c r="A64" i="9"/>
  <c r="E726" i="15"/>
  <c r="E32" i="15"/>
  <c r="V59" i="9"/>
  <c r="U59" i="9"/>
  <c r="T59" i="9"/>
  <c r="E25" i="15"/>
  <c r="S59" i="9"/>
  <c r="E730" i="15"/>
  <c r="E36" i="15"/>
  <c r="AL59" i="9"/>
  <c r="E29" i="15"/>
  <c r="AK59" i="9"/>
  <c r="AJ59" i="9"/>
  <c r="AI59" i="9"/>
  <c r="F727" i="15"/>
  <c r="F33" i="15"/>
  <c r="F26" i="15"/>
  <c r="E727" i="15"/>
  <c r="E33" i="15"/>
  <c r="Z59" i="9"/>
  <c r="X59" i="9"/>
  <c r="E26" i="15"/>
  <c r="Y59" i="9"/>
  <c r="W59" i="9"/>
  <c r="E724" i="15"/>
  <c r="E30" i="15"/>
  <c r="L59" i="9"/>
  <c r="K59" i="9"/>
  <c r="E23" i="15"/>
  <c r="N59" i="9"/>
  <c r="M59" i="9"/>
  <c r="F728" i="15"/>
  <c r="F34" i="15"/>
  <c r="F27" i="15"/>
  <c r="F724" i="15"/>
  <c r="F30" i="15"/>
  <c r="F23" i="15"/>
  <c r="E728" i="15"/>
  <c r="E34" i="15"/>
  <c r="AB59" i="9"/>
  <c r="AA59" i="9"/>
  <c r="E27" i="15"/>
  <c r="AC59" i="9"/>
  <c r="AD59" i="9"/>
  <c r="F726" i="15"/>
  <c r="F32" i="15"/>
  <c r="F25" i="15"/>
  <c r="F730" i="15"/>
  <c r="F36" i="15"/>
  <c r="F29" i="15"/>
  <c r="A198" i="15"/>
  <c r="A66" i="9" l="1"/>
  <c r="C37" i="15"/>
  <c r="H38" i="15" s="1"/>
  <c r="M38" i="15" s="1"/>
  <c r="R38" i="15" s="1"/>
  <c r="B37" i="15"/>
  <c r="C44" i="15"/>
  <c r="I45" i="15" s="1"/>
  <c r="N45" i="15" s="1"/>
  <c r="S45" i="15" s="1"/>
  <c r="K24" i="15"/>
  <c r="I24" i="15"/>
  <c r="J24" i="15"/>
  <c r="I28" i="15"/>
  <c r="H24" i="15"/>
  <c r="O261" i="9"/>
  <c r="Q262" i="9"/>
  <c r="Q261" i="9"/>
  <c r="O262" i="9"/>
  <c r="R262" i="9"/>
  <c r="P261" i="9"/>
  <c r="R261" i="9"/>
  <c r="I31" i="15"/>
  <c r="H31" i="15"/>
  <c r="K31" i="15"/>
  <c r="J31" i="15"/>
  <c r="K28" i="15"/>
  <c r="J28" i="15"/>
  <c r="H28" i="15"/>
  <c r="AH261" i="9"/>
  <c r="K38" i="9" s="1"/>
  <c r="AH30" i="15"/>
  <c r="AI30" i="15" s="1"/>
  <c r="AL30" i="15"/>
  <c r="AJ30" i="15"/>
  <c r="AK30" i="15" s="1"/>
  <c r="AM30" i="15"/>
  <c r="AG30" i="15"/>
  <c r="H20" i="15"/>
  <c r="O20" i="15"/>
  <c r="I20" i="15"/>
  <c r="I34" i="15" s="1"/>
  <c r="P20" i="15"/>
  <c r="J20" i="15"/>
  <c r="K20" i="15"/>
  <c r="M20" i="15"/>
  <c r="N20" i="15"/>
  <c r="I35" i="15"/>
  <c r="H35" i="15"/>
  <c r="J35" i="15"/>
  <c r="K35" i="15"/>
  <c r="K19" i="15"/>
  <c r="I19" i="15"/>
  <c r="H19" i="15"/>
  <c r="M19" i="15"/>
  <c r="J19" i="15"/>
  <c r="O19" i="15"/>
  <c r="P19" i="15"/>
  <c r="N19" i="15"/>
  <c r="M16" i="15"/>
  <c r="K16" i="15"/>
  <c r="O16" i="15"/>
  <c r="N16" i="15"/>
  <c r="H16" i="15"/>
  <c r="P16" i="15"/>
  <c r="J16" i="15"/>
  <c r="I16" i="15"/>
  <c r="H22" i="15"/>
  <c r="I22" i="15"/>
  <c r="O22" i="15"/>
  <c r="P22" i="15"/>
  <c r="N22" i="15"/>
  <c r="M22" i="15"/>
  <c r="K22" i="15"/>
  <c r="J22" i="15"/>
  <c r="J18" i="15"/>
  <c r="M18" i="15"/>
  <c r="N18" i="15"/>
  <c r="H18" i="15"/>
  <c r="I18" i="15"/>
  <c r="P18" i="15"/>
  <c r="K18" i="15"/>
  <c r="O18" i="15"/>
  <c r="A205" i="15"/>
  <c r="H63" i="9"/>
  <c r="G63" i="9"/>
  <c r="J62" i="9"/>
  <c r="I63" i="9"/>
  <c r="H62" i="9"/>
  <c r="Y86" i="9"/>
  <c r="I62" i="9"/>
  <c r="J63" i="9"/>
  <c r="AI254" i="9"/>
  <c r="Y168" i="9"/>
  <c r="N117" i="9"/>
  <c r="N201" i="9"/>
  <c r="N143" i="9"/>
  <c r="N225" i="9"/>
  <c r="N127" i="9"/>
  <c r="N247" i="9"/>
  <c r="N173" i="9"/>
  <c r="N237" i="9"/>
  <c r="N175" i="9"/>
  <c r="N115" i="9"/>
  <c r="N185" i="9"/>
  <c r="Y98" i="9"/>
  <c r="N89" i="9"/>
  <c r="N147" i="9"/>
  <c r="N203" i="9"/>
  <c r="Y100" i="9"/>
  <c r="N99" i="9"/>
  <c r="N155" i="9"/>
  <c r="N213" i="9"/>
  <c r="Y166" i="9"/>
  <c r="Y122" i="9"/>
  <c r="Y198" i="9"/>
  <c r="N101" i="9"/>
  <c r="N129" i="9"/>
  <c r="N159" i="9"/>
  <c r="N187" i="9"/>
  <c r="N215" i="9"/>
  <c r="N239" i="9"/>
  <c r="Y134" i="9"/>
  <c r="Y220" i="9"/>
  <c r="N79" i="9"/>
  <c r="N103" i="9"/>
  <c r="N131" i="9"/>
  <c r="N161" i="9"/>
  <c r="N189" i="9"/>
  <c r="N219" i="9"/>
  <c r="N241" i="9"/>
  <c r="Y136" i="9"/>
  <c r="Y224" i="9"/>
  <c r="N87" i="9"/>
  <c r="N113" i="9"/>
  <c r="N141" i="9"/>
  <c r="N171" i="9"/>
  <c r="N199" i="9"/>
  <c r="N251" i="9"/>
  <c r="Y152" i="9"/>
  <c r="Y252" i="9"/>
  <c r="Y78" i="9"/>
  <c r="Y102" i="9"/>
  <c r="Y140" i="9"/>
  <c r="Y170" i="9"/>
  <c r="Y242" i="9"/>
  <c r="Y114" i="9"/>
  <c r="Y142" i="9"/>
  <c r="Y174" i="9"/>
  <c r="Y236" i="9"/>
  <c r="Y118" i="9"/>
  <c r="Y146" i="9"/>
  <c r="Y188" i="9"/>
  <c r="Y240" i="9"/>
  <c r="Y84" i="9"/>
  <c r="N85" i="9"/>
  <c r="N95" i="9"/>
  <c r="N111" i="9"/>
  <c r="N125" i="9"/>
  <c r="N139" i="9"/>
  <c r="N153" i="9"/>
  <c r="N167" i="9"/>
  <c r="N183" i="9"/>
  <c r="N197" i="9"/>
  <c r="N211" i="9"/>
  <c r="N259" i="9"/>
  <c r="N233" i="9"/>
  <c r="Y82" i="9"/>
  <c r="Y94" i="9"/>
  <c r="Y112" i="9"/>
  <c r="Y130" i="9"/>
  <c r="Y200" i="9"/>
  <c r="Y160" i="9"/>
  <c r="Y210" i="9"/>
  <c r="Y216" i="9"/>
  <c r="Y234" i="9"/>
  <c r="N81" i="9"/>
  <c r="N91" i="9"/>
  <c r="N105" i="9"/>
  <c r="N119" i="9"/>
  <c r="N135" i="9"/>
  <c r="N149" i="9"/>
  <c r="N163" i="9"/>
  <c r="N177" i="9"/>
  <c r="N191" i="9"/>
  <c r="N207" i="9"/>
  <c r="N221" i="9"/>
  <c r="N227" i="9"/>
  <c r="N249" i="9"/>
  <c r="Y88" i="9"/>
  <c r="Y106" i="9"/>
  <c r="Y124" i="9"/>
  <c r="Y208" i="9"/>
  <c r="Y154" i="9"/>
  <c r="Y184" i="9"/>
  <c r="Y206" i="9"/>
  <c r="Y226" i="9"/>
  <c r="Y254" i="9"/>
  <c r="N83" i="9"/>
  <c r="N93" i="9"/>
  <c r="N107" i="9"/>
  <c r="N123" i="9"/>
  <c r="N137" i="9"/>
  <c r="N151" i="9"/>
  <c r="N165" i="9"/>
  <c r="N179" i="9"/>
  <c r="N195" i="9"/>
  <c r="N209" i="9"/>
  <c r="N223" i="9"/>
  <c r="N229" i="9"/>
  <c r="N257" i="9"/>
  <c r="Y90" i="9"/>
  <c r="Y110" i="9"/>
  <c r="Y192" i="9"/>
  <c r="Y202" i="9"/>
  <c r="Y156" i="9"/>
  <c r="Y204" i="9"/>
  <c r="Y212" i="9"/>
  <c r="Y232" i="9"/>
  <c r="Y256" i="9"/>
  <c r="N243" i="9"/>
  <c r="N235" i="9"/>
  <c r="N253" i="9"/>
  <c r="Y96" i="9"/>
  <c r="Y108" i="9"/>
  <c r="Y120" i="9"/>
  <c r="Y132" i="9"/>
  <c r="Y180" i="9"/>
  <c r="Y148" i="9"/>
  <c r="Y164" i="9"/>
  <c r="Y190" i="9"/>
  <c r="Y194" i="9"/>
  <c r="Y218" i="9"/>
  <c r="Y228" i="9"/>
  <c r="Y248" i="9"/>
  <c r="N97" i="9"/>
  <c r="N109" i="9"/>
  <c r="N121" i="9"/>
  <c r="N133" i="9"/>
  <c r="N145" i="9"/>
  <c r="N157" i="9"/>
  <c r="N169" i="9"/>
  <c r="N181" i="9"/>
  <c r="N193" i="9"/>
  <c r="N205" i="9"/>
  <c r="N217" i="9"/>
  <c r="N255" i="9"/>
  <c r="N231" i="9"/>
  <c r="N245" i="9"/>
  <c r="Y92" i="9"/>
  <c r="Y104" i="9"/>
  <c r="Y116" i="9"/>
  <c r="Y128" i="9"/>
  <c r="Y186" i="9"/>
  <c r="Y144" i="9"/>
  <c r="Y158" i="9"/>
  <c r="Y172" i="9"/>
  <c r="Y182" i="9"/>
  <c r="Y214" i="9"/>
  <c r="Y250" i="9"/>
  <c r="Y238" i="9"/>
  <c r="Y258" i="9"/>
  <c r="Y126" i="9"/>
  <c r="Y138" i="9"/>
  <c r="Y196" i="9"/>
  <c r="Y150" i="9"/>
  <c r="Y162" i="9"/>
  <c r="Y178" i="9"/>
  <c r="Y176" i="9"/>
  <c r="Y246" i="9"/>
  <c r="Y222" i="9"/>
  <c r="Y230" i="9"/>
  <c r="Y244" i="9"/>
  <c r="Y80" i="9"/>
  <c r="H61" i="9"/>
  <c r="AC258" i="9"/>
  <c r="AC256" i="9"/>
  <c r="AC254" i="9"/>
  <c r="AC252" i="9"/>
  <c r="AC250" i="9"/>
  <c r="AC248" i="9"/>
  <c r="AC246" i="9"/>
  <c r="AC244" i="9"/>
  <c r="AC242" i="9"/>
  <c r="AC234" i="9"/>
  <c r="AC236" i="9"/>
  <c r="AC224" i="9"/>
  <c r="AC238" i="9"/>
  <c r="AC226" i="9"/>
  <c r="AC240" i="9"/>
  <c r="AC228" i="9"/>
  <c r="AC230" i="9"/>
  <c r="AC212" i="9"/>
  <c r="AC232" i="9"/>
  <c r="AC214" i="9"/>
  <c r="AC210" i="9"/>
  <c r="AC208" i="9"/>
  <c r="AC206" i="9"/>
  <c r="AC204" i="9"/>
  <c r="AC202" i="9"/>
  <c r="AC216" i="9"/>
  <c r="AC218" i="9"/>
  <c r="AC220" i="9"/>
  <c r="AC198" i="9"/>
  <c r="AC194" i="9"/>
  <c r="AC188" i="9"/>
  <c r="AC182" i="9"/>
  <c r="AC176" i="9"/>
  <c r="AC190" i="9"/>
  <c r="AC184" i="9"/>
  <c r="AC178" i="9"/>
  <c r="AC200" i="9"/>
  <c r="AC196" i="9"/>
  <c r="AC192" i="9"/>
  <c r="AC186" i="9"/>
  <c r="AC180" i="9"/>
  <c r="AC174" i="9"/>
  <c r="AC152" i="9"/>
  <c r="AC172" i="9"/>
  <c r="AC168" i="9"/>
  <c r="AC164" i="9"/>
  <c r="AC158" i="9"/>
  <c r="AC142" i="9"/>
  <c r="AC144" i="9"/>
  <c r="AC166" i="9"/>
  <c r="AC160" i="9"/>
  <c r="AC154" i="9"/>
  <c r="AC146" i="9"/>
  <c r="AC222" i="9"/>
  <c r="AC170" i="9"/>
  <c r="AC140" i="9"/>
  <c r="AC134" i="9"/>
  <c r="AC132" i="9"/>
  <c r="AC162" i="9"/>
  <c r="AC150" i="9"/>
  <c r="AC136" i="9"/>
  <c r="AC130" i="9"/>
  <c r="AC128" i="9"/>
  <c r="AC126" i="9"/>
  <c r="AC156" i="9"/>
  <c r="AC148" i="9"/>
  <c r="AC138" i="9"/>
  <c r="AC98" i="9"/>
  <c r="AC122" i="9"/>
  <c r="AC116" i="9"/>
  <c r="AC112" i="9"/>
  <c r="AC108" i="9"/>
  <c r="AC102" i="9"/>
  <c r="AC88" i="9"/>
  <c r="AC86" i="9"/>
  <c r="AC84" i="9"/>
  <c r="AC82" i="9"/>
  <c r="AC80" i="9"/>
  <c r="AC78" i="9"/>
  <c r="AC90" i="9"/>
  <c r="AC120" i="9"/>
  <c r="AC104" i="9"/>
  <c r="AC92" i="9"/>
  <c r="AC118" i="9"/>
  <c r="AC106" i="9"/>
  <c r="AC96" i="9"/>
  <c r="AC114" i="9"/>
  <c r="AC110" i="9"/>
  <c r="AC94" i="9"/>
  <c r="AC124" i="9"/>
  <c r="AC100" i="9"/>
  <c r="AL258" i="9"/>
  <c r="AL256" i="9"/>
  <c r="AL254" i="9"/>
  <c r="AL252" i="9"/>
  <c r="AL250" i="9"/>
  <c r="AL248" i="9"/>
  <c r="AL246" i="9"/>
  <c r="AL244" i="9"/>
  <c r="AL242" i="9"/>
  <c r="AL238" i="9"/>
  <c r="AL240" i="9"/>
  <c r="AL228" i="9"/>
  <c r="AL230" i="9"/>
  <c r="AL232" i="9"/>
  <c r="AL224" i="9"/>
  <c r="AL234" i="9"/>
  <c r="AL216" i="9"/>
  <c r="AL236" i="9"/>
  <c r="AL218" i="9"/>
  <c r="AL220" i="9"/>
  <c r="AL208" i="9"/>
  <c r="AL206" i="9"/>
  <c r="AL204" i="9"/>
  <c r="AL202" i="9"/>
  <c r="AL200" i="9"/>
  <c r="AL198" i="9"/>
  <c r="AL196" i="9"/>
  <c r="AL194" i="9"/>
  <c r="AL192" i="9"/>
  <c r="AL190" i="9"/>
  <c r="AL188" i="9"/>
  <c r="AL186" i="9"/>
  <c r="AL184" i="9"/>
  <c r="AL182" i="9"/>
  <c r="AL180" i="9"/>
  <c r="AL178" i="9"/>
  <c r="AL176" i="9"/>
  <c r="AL226" i="9"/>
  <c r="AL222" i="9"/>
  <c r="AL210" i="9"/>
  <c r="AL212" i="9"/>
  <c r="AL174" i="9"/>
  <c r="AL172" i="9"/>
  <c r="AL170" i="9"/>
  <c r="AL168" i="9"/>
  <c r="AL166" i="9"/>
  <c r="AL164" i="9"/>
  <c r="AL162" i="9"/>
  <c r="AL160" i="9"/>
  <c r="AL158" i="9"/>
  <c r="AL156" i="9"/>
  <c r="AL154" i="9"/>
  <c r="AL214" i="9"/>
  <c r="AL144" i="9"/>
  <c r="AL140" i="9"/>
  <c r="AL138" i="9"/>
  <c r="AL136" i="9"/>
  <c r="AL134" i="9"/>
  <c r="AL146" i="9"/>
  <c r="AL148" i="9"/>
  <c r="AL150" i="9"/>
  <c r="AL130" i="9"/>
  <c r="AL128" i="9"/>
  <c r="AL126" i="9"/>
  <c r="AL114" i="9"/>
  <c r="AL112" i="9"/>
  <c r="AL110" i="9"/>
  <c r="AL108" i="9"/>
  <c r="AL106" i="9"/>
  <c r="AL104" i="9"/>
  <c r="AL102" i="9"/>
  <c r="AL100" i="9"/>
  <c r="AL124" i="9"/>
  <c r="AL122" i="9"/>
  <c r="AL120" i="9"/>
  <c r="AL118" i="9"/>
  <c r="AL116" i="9"/>
  <c r="AL142" i="9"/>
  <c r="AL152" i="9"/>
  <c r="AL90" i="9"/>
  <c r="AL132" i="9"/>
  <c r="AL92" i="9"/>
  <c r="AL94" i="9"/>
  <c r="AL86" i="9"/>
  <c r="AL84" i="9"/>
  <c r="AL82" i="9"/>
  <c r="AL80" i="9"/>
  <c r="AL78" i="9"/>
  <c r="AL96" i="9"/>
  <c r="AL98" i="9"/>
  <c r="AL88" i="9"/>
  <c r="J60" i="9"/>
  <c r="K259" i="9"/>
  <c r="K257" i="9"/>
  <c r="K255" i="9"/>
  <c r="K253" i="9"/>
  <c r="K251" i="9"/>
  <c r="K249" i="9"/>
  <c r="K247" i="9"/>
  <c r="K245" i="9"/>
  <c r="K243" i="9"/>
  <c r="K241" i="9"/>
  <c r="K231" i="9"/>
  <c r="K233" i="9"/>
  <c r="K225" i="9"/>
  <c r="K235" i="9"/>
  <c r="K237" i="9"/>
  <c r="K219" i="9"/>
  <c r="K229" i="9"/>
  <c r="K221" i="9"/>
  <c r="K209" i="9"/>
  <c r="K207" i="9"/>
  <c r="K205" i="9"/>
  <c r="K203" i="9"/>
  <c r="K239" i="9"/>
  <c r="K227" i="9"/>
  <c r="K223" i="9"/>
  <c r="K211" i="9"/>
  <c r="K213" i="9"/>
  <c r="K215" i="9"/>
  <c r="K201" i="9"/>
  <c r="K197" i="9"/>
  <c r="K193" i="9"/>
  <c r="K187" i="9"/>
  <c r="K181" i="9"/>
  <c r="K217" i="9"/>
  <c r="K195" i="9"/>
  <c r="K189" i="9"/>
  <c r="K183" i="9"/>
  <c r="K177" i="9"/>
  <c r="K199" i="9"/>
  <c r="K173" i="9"/>
  <c r="K169" i="9"/>
  <c r="K147" i="9"/>
  <c r="K185" i="9"/>
  <c r="K167" i="9"/>
  <c r="K161" i="9"/>
  <c r="K155" i="9"/>
  <c r="K149" i="9"/>
  <c r="K151" i="9"/>
  <c r="K191" i="9"/>
  <c r="K171" i="9"/>
  <c r="K163" i="9"/>
  <c r="K157" i="9"/>
  <c r="K153" i="9"/>
  <c r="K175" i="9"/>
  <c r="K165" i="9"/>
  <c r="K145" i="9"/>
  <c r="K125" i="9"/>
  <c r="K123" i="9"/>
  <c r="K121" i="9"/>
  <c r="K119" i="9"/>
  <c r="K117" i="9"/>
  <c r="K137" i="9"/>
  <c r="K159" i="9"/>
  <c r="K143" i="9"/>
  <c r="K139" i="9"/>
  <c r="K179" i="9"/>
  <c r="K133" i="9"/>
  <c r="K113" i="9"/>
  <c r="K109" i="9"/>
  <c r="K93" i="9"/>
  <c r="K141" i="9"/>
  <c r="K131" i="9"/>
  <c r="K105" i="9"/>
  <c r="K95" i="9"/>
  <c r="K87" i="9"/>
  <c r="K85" i="9"/>
  <c r="K83" i="9"/>
  <c r="K81" i="9"/>
  <c r="K79" i="9"/>
  <c r="K135" i="9"/>
  <c r="K129" i="9"/>
  <c r="K97" i="9"/>
  <c r="K127" i="9"/>
  <c r="K115" i="9"/>
  <c r="K111" i="9"/>
  <c r="K107" i="9"/>
  <c r="K101" i="9"/>
  <c r="K99" i="9"/>
  <c r="K89" i="9"/>
  <c r="K103" i="9"/>
  <c r="K91" i="9"/>
  <c r="N248" i="9"/>
  <c r="N244" i="9"/>
  <c r="N256" i="9"/>
  <c r="N252" i="9"/>
  <c r="N254" i="9"/>
  <c r="N246" i="9"/>
  <c r="N236" i="9"/>
  <c r="N258" i="9"/>
  <c r="N250" i="9"/>
  <c r="N238" i="9"/>
  <c r="N226" i="9"/>
  <c r="N240" i="9"/>
  <c r="N228" i="9"/>
  <c r="N230" i="9"/>
  <c r="N232" i="9"/>
  <c r="N242" i="9"/>
  <c r="N214" i="9"/>
  <c r="N210" i="9"/>
  <c r="N208" i="9"/>
  <c r="N206" i="9"/>
  <c r="N204" i="9"/>
  <c r="N202" i="9"/>
  <c r="N200" i="9"/>
  <c r="N198" i="9"/>
  <c r="N216" i="9"/>
  <c r="N234" i="9"/>
  <c r="N218" i="9"/>
  <c r="N220" i="9"/>
  <c r="N222" i="9"/>
  <c r="N224" i="9"/>
  <c r="N196" i="9"/>
  <c r="N190" i="9"/>
  <c r="N184" i="9"/>
  <c r="N178" i="9"/>
  <c r="N174" i="9"/>
  <c r="N212" i="9"/>
  <c r="N192" i="9"/>
  <c r="N186" i="9"/>
  <c r="N180" i="9"/>
  <c r="N172" i="9"/>
  <c r="N170" i="9"/>
  <c r="N168" i="9"/>
  <c r="N166" i="9"/>
  <c r="N164" i="9"/>
  <c r="N162" i="9"/>
  <c r="N160" i="9"/>
  <c r="N158" i="9"/>
  <c r="N156" i="9"/>
  <c r="N154" i="9"/>
  <c r="N152" i="9"/>
  <c r="N150" i="9"/>
  <c r="N148" i="9"/>
  <c r="N146" i="9"/>
  <c r="N144" i="9"/>
  <c r="N142" i="9"/>
  <c r="N194" i="9"/>
  <c r="N176" i="9"/>
  <c r="N182" i="9"/>
  <c r="N136" i="9"/>
  <c r="N132" i="9"/>
  <c r="N188" i="9"/>
  <c r="N138" i="9"/>
  <c r="N124" i="9"/>
  <c r="N122" i="9"/>
  <c r="N120" i="9"/>
  <c r="N118" i="9"/>
  <c r="N140" i="9"/>
  <c r="N134" i="9"/>
  <c r="N130" i="9"/>
  <c r="N128" i="9"/>
  <c r="N126" i="9"/>
  <c r="N116" i="9"/>
  <c r="N114" i="9"/>
  <c r="N112" i="9"/>
  <c r="N110" i="9"/>
  <c r="N104" i="9"/>
  <c r="N88" i="9"/>
  <c r="N86" i="9"/>
  <c r="N84" i="9"/>
  <c r="N82" i="9"/>
  <c r="N80" i="9"/>
  <c r="N78" i="9"/>
  <c r="N90" i="9"/>
  <c r="N106" i="9"/>
  <c r="N100" i="9"/>
  <c r="N92" i="9"/>
  <c r="N94" i="9"/>
  <c r="N108" i="9"/>
  <c r="N102" i="9"/>
  <c r="N96" i="9"/>
  <c r="N98" i="9"/>
  <c r="U258" i="9"/>
  <c r="U256" i="9"/>
  <c r="U254" i="9"/>
  <c r="U252" i="9"/>
  <c r="U250" i="9"/>
  <c r="U248" i="9"/>
  <c r="U246" i="9"/>
  <c r="U244" i="9"/>
  <c r="U242" i="9"/>
  <c r="U240" i="9"/>
  <c r="U238" i="9"/>
  <c r="U236" i="9"/>
  <c r="U234" i="9"/>
  <c r="U232" i="9"/>
  <c r="U230" i="9"/>
  <c r="U228" i="9"/>
  <c r="U226" i="9"/>
  <c r="U224" i="9"/>
  <c r="U222" i="9"/>
  <c r="U220" i="9"/>
  <c r="U218" i="9"/>
  <c r="U216" i="9"/>
  <c r="U214" i="9"/>
  <c r="U212" i="9"/>
  <c r="U210" i="9"/>
  <c r="U208" i="9"/>
  <c r="U206" i="9"/>
  <c r="U204" i="9"/>
  <c r="U202" i="9"/>
  <c r="U200" i="9"/>
  <c r="U198" i="9"/>
  <c r="U196" i="9"/>
  <c r="U194" i="9"/>
  <c r="U192" i="9"/>
  <c r="U190" i="9"/>
  <c r="U188" i="9"/>
  <c r="U186" i="9"/>
  <c r="U184" i="9"/>
  <c r="U182" i="9"/>
  <c r="U180" i="9"/>
  <c r="U178" i="9"/>
  <c r="U176" i="9"/>
  <c r="U172" i="9"/>
  <c r="U170" i="9"/>
  <c r="U168" i="9"/>
  <c r="U166" i="9"/>
  <c r="U160" i="9"/>
  <c r="U154" i="9"/>
  <c r="U142" i="9"/>
  <c r="U174" i="9"/>
  <c r="U144" i="9"/>
  <c r="U140" i="9"/>
  <c r="U138" i="9"/>
  <c r="U136" i="9"/>
  <c r="U134" i="9"/>
  <c r="U132" i="9"/>
  <c r="U162" i="9"/>
  <c r="U156" i="9"/>
  <c r="U146" i="9"/>
  <c r="U148" i="9"/>
  <c r="U124" i="9"/>
  <c r="U122" i="9"/>
  <c r="U120" i="9"/>
  <c r="U118" i="9"/>
  <c r="U164" i="9"/>
  <c r="U152" i="9"/>
  <c r="U116" i="9"/>
  <c r="U114" i="9"/>
  <c r="U112" i="9"/>
  <c r="U110" i="9"/>
  <c r="U108" i="9"/>
  <c r="U106" i="9"/>
  <c r="U104" i="9"/>
  <c r="U102" i="9"/>
  <c r="U100" i="9"/>
  <c r="U98" i="9"/>
  <c r="U96" i="9"/>
  <c r="U94" i="9"/>
  <c r="U92" i="9"/>
  <c r="U90" i="9"/>
  <c r="U88" i="9"/>
  <c r="U158" i="9"/>
  <c r="U150" i="9"/>
  <c r="U130" i="9"/>
  <c r="U128" i="9"/>
  <c r="U126" i="9"/>
  <c r="U86" i="9"/>
  <c r="U84" i="9"/>
  <c r="U82" i="9"/>
  <c r="U80" i="9"/>
  <c r="U78" i="9"/>
  <c r="AD258" i="9"/>
  <c r="AD254" i="9"/>
  <c r="AD248" i="9"/>
  <c r="AD244" i="9"/>
  <c r="AD252" i="9"/>
  <c r="AD236" i="9"/>
  <c r="AD256" i="9"/>
  <c r="AD238" i="9"/>
  <c r="AD226" i="9"/>
  <c r="AD242" i="9"/>
  <c r="AD240" i="9"/>
  <c r="AD228" i="9"/>
  <c r="AD246" i="9"/>
  <c r="AD230" i="9"/>
  <c r="AD250" i="9"/>
  <c r="AD232" i="9"/>
  <c r="AD214" i="9"/>
  <c r="AD210" i="9"/>
  <c r="AD208" i="9"/>
  <c r="AD206" i="9"/>
  <c r="AD204" i="9"/>
  <c r="AD202" i="9"/>
  <c r="AD200" i="9"/>
  <c r="AD198" i="9"/>
  <c r="AD196" i="9"/>
  <c r="AD234" i="9"/>
  <c r="AD216" i="9"/>
  <c r="AD224" i="9"/>
  <c r="AD218" i="9"/>
  <c r="AD220" i="9"/>
  <c r="AD222" i="9"/>
  <c r="AD190" i="9"/>
  <c r="AD184" i="9"/>
  <c r="AD178" i="9"/>
  <c r="AD212" i="9"/>
  <c r="AD192" i="9"/>
  <c r="AD186" i="9"/>
  <c r="AD180" i="9"/>
  <c r="AD174" i="9"/>
  <c r="AD172" i="9"/>
  <c r="AD170" i="9"/>
  <c r="AD168" i="9"/>
  <c r="AD166" i="9"/>
  <c r="AD164" i="9"/>
  <c r="AD162" i="9"/>
  <c r="AD160" i="9"/>
  <c r="AD158" i="9"/>
  <c r="AD156" i="9"/>
  <c r="AD154" i="9"/>
  <c r="AD152" i="9"/>
  <c r="AD150" i="9"/>
  <c r="AD148" i="9"/>
  <c r="AD146" i="9"/>
  <c r="AD144" i="9"/>
  <c r="AD142" i="9"/>
  <c r="AD182" i="9"/>
  <c r="AD188" i="9"/>
  <c r="AD140" i="9"/>
  <c r="AD134" i="9"/>
  <c r="AD132" i="9"/>
  <c r="AD176" i="9"/>
  <c r="AD136" i="9"/>
  <c r="AD130" i="9"/>
  <c r="AD128" i="9"/>
  <c r="AD126" i="9"/>
  <c r="AD194" i="9"/>
  <c r="AD138" i="9"/>
  <c r="AD124" i="9"/>
  <c r="AD122" i="9"/>
  <c r="AD120" i="9"/>
  <c r="AD118" i="9"/>
  <c r="AD116" i="9"/>
  <c r="AD114" i="9"/>
  <c r="AD112" i="9"/>
  <c r="AD110" i="9"/>
  <c r="AD108" i="9"/>
  <c r="AD102" i="9"/>
  <c r="AD88" i="9"/>
  <c r="AD86" i="9"/>
  <c r="AD84" i="9"/>
  <c r="AD82" i="9"/>
  <c r="AD80" i="9"/>
  <c r="AD78" i="9"/>
  <c r="AD90" i="9"/>
  <c r="AD104" i="9"/>
  <c r="AD92" i="9"/>
  <c r="AD94" i="9"/>
  <c r="AD98" i="9"/>
  <c r="AD106" i="9"/>
  <c r="AD100" i="9"/>
  <c r="AD96" i="9"/>
  <c r="L258" i="9"/>
  <c r="L256" i="9"/>
  <c r="L254" i="9"/>
  <c r="L252" i="9"/>
  <c r="L250" i="9"/>
  <c r="L248" i="9"/>
  <c r="L246" i="9"/>
  <c r="L244" i="9"/>
  <c r="L242" i="9"/>
  <c r="L234" i="9"/>
  <c r="L236" i="9"/>
  <c r="L238" i="9"/>
  <c r="L226" i="9"/>
  <c r="L240" i="9"/>
  <c r="L228" i="9"/>
  <c r="L222" i="9"/>
  <c r="L230" i="9"/>
  <c r="L224" i="9"/>
  <c r="L212" i="9"/>
  <c r="L214" i="9"/>
  <c r="L210" i="9"/>
  <c r="L208" i="9"/>
  <c r="L206" i="9"/>
  <c r="L204" i="9"/>
  <c r="L202" i="9"/>
  <c r="L200" i="9"/>
  <c r="L198" i="9"/>
  <c r="L196" i="9"/>
  <c r="L194" i="9"/>
  <c r="L192" i="9"/>
  <c r="L190" i="9"/>
  <c r="L188" i="9"/>
  <c r="L186" i="9"/>
  <c r="L184" i="9"/>
  <c r="L182" i="9"/>
  <c r="L180" i="9"/>
  <c r="L178" i="9"/>
  <c r="L176" i="9"/>
  <c r="L216" i="9"/>
  <c r="L232" i="9"/>
  <c r="L218" i="9"/>
  <c r="L220" i="9"/>
  <c r="L172" i="9"/>
  <c r="L170" i="9"/>
  <c r="L168" i="9"/>
  <c r="L166" i="9"/>
  <c r="L164" i="9"/>
  <c r="L162" i="9"/>
  <c r="L160" i="9"/>
  <c r="L158" i="9"/>
  <c r="L156" i="9"/>
  <c r="L174" i="9"/>
  <c r="L150" i="9"/>
  <c r="L140" i="9"/>
  <c r="L138" i="9"/>
  <c r="L136" i="9"/>
  <c r="L134" i="9"/>
  <c r="L152" i="9"/>
  <c r="L154" i="9"/>
  <c r="L142" i="9"/>
  <c r="L144" i="9"/>
  <c r="L130" i="9"/>
  <c r="L128" i="9"/>
  <c r="L126" i="9"/>
  <c r="L116" i="9"/>
  <c r="L114" i="9"/>
  <c r="L112" i="9"/>
  <c r="L110" i="9"/>
  <c r="L108" i="9"/>
  <c r="L106" i="9"/>
  <c r="L104" i="9"/>
  <c r="L102" i="9"/>
  <c r="L100" i="9"/>
  <c r="L148" i="9"/>
  <c r="L132" i="9"/>
  <c r="L124" i="9"/>
  <c r="L122" i="9"/>
  <c r="L120" i="9"/>
  <c r="L118" i="9"/>
  <c r="L96" i="9"/>
  <c r="L98" i="9"/>
  <c r="L88" i="9"/>
  <c r="L86" i="9"/>
  <c r="L84" i="9"/>
  <c r="L82" i="9"/>
  <c r="L80" i="9"/>
  <c r="L78" i="9"/>
  <c r="L90" i="9"/>
  <c r="L94" i="9"/>
  <c r="L146" i="9"/>
  <c r="L92" i="9"/>
  <c r="V258" i="9"/>
  <c r="V256" i="9"/>
  <c r="V254" i="9"/>
  <c r="V252" i="9"/>
  <c r="V250" i="9"/>
  <c r="V248" i="9"/>
  <c r="V246" i="9"/>
  <c r="V244" i="9"/>
  <c r="V242" i="9"/>
  <c r="V238" i="9"/>
  <c r="V240" i="9"/>
  <c r="V228" i="9"/>
  <c r="V224" i="9"/>
  <c r="V230" i="9"/>
  <c r="V232" i="9"/>
  <c r="V234" i="9"/>
  <c r="V216" i="9"/>
  <c r="V218" i="9"/>
  <c r="V236" i="9"/>
  <c r="V220" i="9"/>
  <c r="V210" i="9"/>
  <c r="V208" i="9"/>
  <c r="V206" i="9"/>
  <c r="V204" i="9"/>
  <c r="V202" i="9"/>
  <c r="V200" i="9"/>
  <c r="V198" i="9"/>
  <c r="V196" i="9"/>
  <c r="V194" i="9"/>
  <c r="V192" i="9"/>
  <c r="V190" i="9"/>
  <c r="V188" i="9"/>
  <c r="V186" i="9"/>
  <c r="V184" i="9"/>
  <c r="V182" i="9"/>
  <c r="V180" i="9"/>
  <c r="V178" i="9"/>
  <c r="V176" i="9"/>
  <c r="V222" i="9"/>
  <c r="V212" i="9"/>
  <c r="V172" i="9"/>
  <c r="V170" i="9"/>
  <c r="V168" i="9"/>
  <c r="V166" i="9"/>
  <c r="V164" i="9"/>
  <c r="V162" i="9"/>
  <c r="V160" i="9"/>
  <c r="V158" i="9"/>
  <c r="V156" i="9"/>
  <c r="V154" i="9"/>
  <c r="V226" i="9"/>
  <c r="V214" i="9"/>
  <c r="V174" i="9"/>
  <c r="V144" i="9"/>
  <c r="V140" i="9"/>
  <c r="V138" i="9"/>
  <c r="V136" i="9"/>
  <c r="V134" i="9"/>
  <c r="V146" i="9"/>
  <c r="V148" i="9"/>
  <c r="V150" i="9"/>
  <c r="V152" i="9"/>
  <c r="V116" i="9"/>
  <c r="V114" i="9"/>
  <c r="V112" i="9"/>
  <c r="V110" i="9"/>
  <c r="V108" i="9"/>
  <c r="V106" i="9"/>
  <c r="V104" i="9"/>
  <c r="V102" i="9"/>
  <c r="V100" i="9"/>
  <c r="V130" i="9"/>
  <c r="V128" i="9"/>
  <c r="V126" i="9"/>
  <c r="V124" i="9"/>
  <c r="V118" i="9"/>
  <c r="V90" i="9"/>
  <c r="V92" i="9"/>
  <c r="V132" i="9"/>
  <c r="V122" i="9"/>
  <c r="V94" i="9"/>
  <c r="V86" i="9"/>
  <c r="V84" i="9"/>
  <c r="V82" i="9"/>
  <c r="V80" i="9"/>
  <c r="V78" i="9"/>
  <c r="V96" i="9"/>
  <c r="V142" i="9"/>
  <c r="V120" i="9"/>
  <c r="V98" i="9"/>
  <c r="V88" i="9"/>
  <c r="Z258" i="9"/>
  <c r="Z254" i="9"/>
  <c r="Z248" i="9"/>
  <c r="Z244" i="9"/>
  <c r="Z240" i="9"/>
  <c r="Z238" i="9"/>
  <c r="Z236" i="9"/>
  <c r="Z234" i="9"/>
  <c r="Z232" i="9"/>
  <c r="Z230" i="9"/>
  <c r="Z228" i="9"/>
  <c r="Z226" i="9"/>
  <c r="Z224" i="9"/>
  <c r="Z252" i="9"/>
  <c r="Z256" i="9"/>
  <c r="Z242" i="9"/>
  <c r="Z222" i="9"/>
  <c r="Z220" i="9"/>
  <c r="Z218" i="9"/>
  <c r="Z216" i="9"/>
  <c r="Z214" i="9"/>
  <c r="Z212" i="9"/>
  <c r="Z246" i="9"/>
  <c r="Z250" i="9"/>
  <c r="Z210" i="9"/>
  <c r="Z208" i="9"/>
  <c r="Z206" i="9"/>
  <c r="Z204" i="9"/>
  <c r="Z202" i="9"/>
  <c r="Z200" i="9"/>
  <c r="Z198" i="9"/>
  <c r="Z196" i="9"/>
  <c r="Z194" i="9"/>
  <c r="Z192" i="9"/>
  <c r="Z190" i="9"/>
  <c r="Z188" i="9"/>
  <c r="Z186" i="9"/>
  <c r="Z184" i="9"/>
  <c r="Z182" i="9"/>
  <c r="Z180" i="9"/>
  <c r="Z178" i="9"/>
  <c r="Z176" i="9"/>
  <c r="Z174" i="9"/>
  <c r="Z172" i="9"/>
  <c r="Z170" i="9"/>
  <c r="Z168" i="9"/>
  <c r="Z166" i="9"/>
  <c r="Z164" i="9"/>
  <c r="Z162" i="9"/>
  <c r="Z160" i="9"/>
  <c r="Z158" i="9"/>
  <c r="Z156" i="9"/>
  <c r="Z154" i="9"/>
  <c r="Z152" i="9"/>
  <c r="Z150" i="9"/>
  <c r="Z148" i="9"/>
  <c r="Z146" i="9"/>
  <c r="Z144" i="9"/>
  <c r="Z142" i="9"/>
  <c r="Z140" i="9"/>
  <c r="Z138" i="9"/>
  <c r="Z136" i="9"/>
  <c r="Z134" i="9"/>
  <c r="Z132" i="9"/>
  <c r="Z130" i="9"/>
  <c r="Z128" i="9"/>
  <c r="Z126" i="9"/>
  <c r="Z124" i="9"/>
  <c r="Z122" i="9"/>
  <c r="Z120" i="9"/>
  <c r="Z118" i="9"/>
  <c r="Z116" i="9"/>
  <c r="Z114" i="9"/>
  <c r="Z112" i="9"/>
  <c r="Z110" i="9"/>
  <c r="Z108" i="9"/>
  <c r="Z106" i="9"/>
  <c r="Z104" i="9"/>
  <c r="Z102" i="9"/>
  <c r="Z100" i="9"/>
  <c r="Z98" i="9"/>
  <c r="Z96" i="9"/>
  <c r="Z94" i="9"/>
  <c r="Z92" i="9"/>
  <c r="Z90" i="9"/>
  <c r="Z88" i="9"/>
  <c r="Z86" i="9"/>
  <c r="Z84" i="9"/>
  <c r="Z82" i="9"/>
  <c r="Z80" i="9"/>
  <c r="Z78" i="9"/>
  <c r="L251" i="9"/>
  <c r="L247" i="9"/>
  <c r="L243" i="9"/>
  <c r="L257" i="9"/>
  <c r="L253" i="9"/>
  <c r="L245" i="9"/>
  <c r="L249" i="9"/>
  <c r="L233" i="9"/>
  <c r="L225" i="9"/>
  <c r="L235" i="9"/>
  <c r="L255" i="9"/>
  <c r="L237" i="9"/>
  <c r="L259" i="9"/>
  <c r="L239" i="9"/>
  <c r="L227" i="9"/>
  <c r="L229" i="9"/>
  <c r="L221" i="9"/>
  <c r="L209" i="9"/>
  <c r="L207" i="9"/>
  <c r="L205" i="9"/>
  <c r="L203" i="9"/>
  <c r="L201" i="9"/>
  <c r="L199" i="9"/>
  <c r="L197" i="9"/>
  <c r="L223" i="9"/>
  <c r="L211" i="9"/>
  <c r="L213" i="9"/>
  <c r="L241" i="9"/>
  <c r="L215" i="9"/>
  <c r="L231" i="9"/>
  <c r="L217" i="9"/>
  <c r="L193" i="9"/>
  <c r="L187" i="9"/>
  <c r="L181" i="9"/>
  <c r="L195" i="9"/>
  <c r="L189" i="9"/>
  <c r="L183" i="9"/>
  <c r="L177" i="9"/>
  <c r="L219" i="9"/>
  <c r="L191" i="9"/>
  <c r="L185" i="9"/>
  <c r="L179" i="9"/>
  <c r="L175" i="9"/>
  <c r="L173" i="9"/>
  <c r="L171" i="9"/>
  <c r="L169" i="9"/>
  <c r="L167" i="9"/>
  <c r="L165" i="9"/>
  <c r="L163" i="9"/>
  <c r="L161" i="9"/>
  <c r="L159" i="9"/>
  <c r="L157" i="9"/>
  <c r="L155" i="9"/>
  <c r="L153" i="9"/>
  <c r="L151" i="9"/>
  <c r="L149" i="9"/>
  <c r="L147" i="9"/>
  <c r="L145" i="9"/>
  <c r="L143" i="9"/>
  <c r="L137" i="9"/>
  <c r="L139" i="9"/>
  <c r="L133" i="9"/>
  <c r="L141" i="9"/>
  <c r="L135" i="9"/>
  <c r="L131" i="9"/>
  <c r="L129" i="9"/>
  <c r="L127" i="9"/>
  <c r="L115" i="9"/>
  <c r="L113" i="9"/>
  <c r="L111" i="9"/>
  <c r="L109" i="9"/>
  <c r="L123" i="9"/>
  <c r="L117" i="9"/>
  <c r="L105" i="9"/>
  <c r="L95" i="9"/>
  <c r="L87" i="9"/>
  <c r="L85" i="9"/>
  <c r="L83" i="9"/>
  <c r="L81" i="9"/>
  <c r="L79" i="9"/>
  <c r="L97" i="9"/>
  <c r="L121" i="9"/>
  <c r="L107" i="9"/>
  <c r="L101" i="9"/>
  <c r="L99" i="9"/>
  <c r="L89" i="9"/>
  <c r="L125" i="9"/>
  <c r="L119" i="9"/>
  <c r="L103" i="9"/>
  <c r="L91" i="9"/>
  <c r="L93" i="9"/>
  <c r="AI259" i="9"/>
  <c r="AI257" i="9"/>
  <c r="AI255" i="9"/>
  <c r="AI253" i="9"/>
  <c r="AI251" i="9"/>
  <c r="AI249" i="9"/>
  <c r="AI247" i="9"/>
  <c r="AI245" i="9"/>
  <c r="AI243" i="9"/>
  <c r="AI241" i="9"/>
  <c r="AI239" i="9"/>
  <c r="AI237" i="9"/>
  <c r="AI235" i="9"/>
  <c r="AI233" i="9"/>
  <c r="AI231" i="9"/>
  <c r="AI229" i="9"/>
  <c r="AI227" i="9"/>
  <c r="AI225" i="9"/>
  <c r="AI223" i="9"/>
  <c r="AI221" i="9"/>
  <c r="AI219" i="9"/>
  <c r="AI217" i="9"/>
  <c r="AI215" i="9"/>
  <c r="AI213" i="9"/>
  <c r="AI211" i="9"/>
  <c r="AI209" i="9"/>
  <c r="AI207" i="9"/>
  <c r="AI205" i="9"/>
  <c r="AI203" i="9"/>
  <c r="AI201" i="9"/>
  <c r="AI199" i="9"/>
  <c r="AI197" i="9"/>
  <c r="AI195" i="9"/>
  <c r="AI193" i="9"/>
  <c r="AI191" i="9"/>
  <c r="AI189" i="9"/>
  <c r="AI187" i="9"/>
  <c r="AI185" i="9"/>
  <c r="AI183" i="9"/>
  <c r="AI181" i="9"/>
  <c r="AI179" i="9"/>
  <c r="AI177" i="9"/>
  <c r="AI175" i="9"/>
  <c r="AI171" i="9"/>
  <c r="AI169" i="9"/>
  <c r="AI173" i="9"/>
  <c r="AI165" i="9"/>
  <c r="AI159" i="9"/>
  <c r="AI149" i="9"/>
  <c r="AI151" i="9"/>
  <c r="AI139" i="9"/>
  <c r="AI137" i="9"/>
  <c r="AI135" i="9"/>
  <c r="AI133" i="9"/>
  <c r="AI131" i="9"/>
  <c r="AI167" i="9"/>
  <c r="AI161" i="9"/>
  <c r="AI155" i="9"/>
  <c r="AI153" i="9"/>
  <c r="AI141" i="9"/>
  <c r="AI143" i="9"/>
  <c r="AI147" i="9"/>
  <c r="AI157" i="9"/>
  <c r="AI129" i="9"/>
  <c r="AI127" i="9"/>
  <c r="AI125" i="9"/>
  <c r="AI115" i="9"/>
  <c r="AI113" i="9"/>
  <c r="AI111" i="9"/>
  <c r="AI109" i="9"/>
  <c r="AI107" i="9"/>
  <c r="AI105" i="9"/>
  <c r="AI103" i="9"/>
  <c r="AI101" i="9"/>
  <c r="AI99" i="9"/>
  <c r="AI97" i="9"/>
  <c r="AI95" i="9"/>
  <c r="AI93" i="9"/>
  <c r="AI91" i="9"/>
  <c r="AI89" i="9"/>
  <c r="AI87" i="9"/>
  <c r="AI145" i="9"/>
  <c r="AI121" i="9"/>
  <c r="AI119" i="9"/>
  <c r="AI85" i="9"/>
  <c r="AI83" i="9"/>
  <c r="AI81" i="9"/>
  <c r="AI79" i="9"/>
  <c r="AI163" i="9"/>
  <c r="AI123" i="9"/>
  <c r="AI117" i="9"/>
  <c r="I60" i="9"/>
  <c r="AK258" i="9"/>
  <c r="AK256" i="9"/>
  <c r="AK254" i="9"/>
  <c r="AK252" i="9"/>
  <c r="AK250" i="9"/>
  <c r="AK248" i="9"/>
  <c r="AK246" i="9"/>
  <c r="AK244" i="9"/>
  <c r="AK242" i="9"/>
  <c r="AK240" i="9"/>
  <c r="AK238" i="9"/>
  <c r="AK236" i="9"/>
  <c r="AK234" i="9"/>
  <c r="AK232" i="9"/>
  <c r="AK230" i="9"/>
  <c r="AK228" i="9"/>
  <c r="AK226" i="9"/>
  <c r="AK222" i="9"/>
  <c r="AK220" i="9"/>
  <c r="AK218" i="9"/>
  <c r="AK216" i="9"/>
  <c r="AK214" i="9"/>
  <c r="AK212" i="9"/>
  <c r="AK210" i="9"/>
  <c r="AK224" i="9"/>
  <c r="AK208" i="9"/>
  <c r="AK206" i="9"/>
  <c r="AK204" i="9"/>
  <c r="AK202" i="9"/>
  <c r="AK200" i="9"/>
  <c r="AK198" i="9"/>
  <c r="AK196" i="9"/>
  <c r="AK194" i="9"/>
  <c r="AK192" i="9"/>
  <c r="AK190" i="9"/>
  <c r="AK188" i="9"/>
  <c r="AK186" i="9"/>
  <c r="AK184" i="9"/>
  <c r="AK182" i="9"/>
  <c r="AK180" i="9"/>
  <c r="AK178" i="9"/>
  <c r="AK176" i="9"/>
  <c r="AK174" i="9"/>
  <c r="AK172" i="9"/>
  <c r="AK170" i="9"/>
  <c r="AK168" i="9"/>
  <c r="AK164" i="9"/>
  <c r="AK158" i="9"/>
  <c r="AK142" i="9"/>
  <c r="AK144" i="9"/>
  <c r="AK140" i="9"/>
  <c r="AK138" i="9"/>
  <c r="AK136" i="9"/>
  <c r="AK134" i="9"/>
  <c r="AK132" i="9"/>
  <c r="AK166" i="9"/>
  <c r="AK160" i="9"/>
  <c r="AK154" i="9"/>
  <c r="AK146" i="9"/>
  <c r="AK148" i="9"/>
  <c r="AK162" i="9"/>
  <c r="AK150" i="9"/>
  <c r="AK130" i="9"/>
  <c r="AK128" i="9"/>
  <c r="AK126" i="9"/>
  <c r="AK114" i="9"/>
  <c r="AK112" i="9"/>
  <c r="AK110" i="9"/>
  <c r="AK108" i="9"/>
  <c r="AK106" i="9"/>
  <c r="AK104" i="9"/>
  <c r="AK102" i="9"/>
  <c r="AK100" i="9"/>
  <c r="AK98" i="9"/>
  <c r="AK96" i="9"/>
  <c r="AK94" i="9"/>
  <c r="AK92" i="9"/>
  <c r="AK90" i="9"/>
  <c r="AK88" i="9"/>
  <c r="AK124" i="9"/>
  <c r="AK122" i="9"/>
  <c r="AK120" i="9"/>
  <c r="AK118" i="9"/>
  <c r="AK116" i="9"/>
  <c r="AK156" i="9"/>
  <c r="AK152" i="9"/>
  <c r="AK86" i="9"/>
  <c r="AK84" i="9"/>
  <c r="AK82" i="9"/>
  <c r="AK80" i="9"/>
  <c r="AK78" i="9"/>
  <c r="AB258" i="9"/>
  <c r="AB256" i="9"/>
  <c r="AB254" i="9"/>
  <c r="AB252" i="9"/>
  <c r="AB250" i="9"/>
  <c r="AB248" i="9"/>
  <c r="AB246" i="9"/>
  <c r="AB244" i="9"/>
  <c r="AB242" i="9"/>
  <c r="AB234" i="9"/>
  <c r="AB236" i="9"/>
  <c r="AB224" i="9"/>
  <c r="AB238" i="9"/>
  <c r="AB226" i="9"/>
  <c r="AB240" i="9"/>
  <c r="AB228" i="9"/>
  <c r="AB222" i="9"/>
  <c r="AB212" i="9"/>
  <c r="AB232" i="9"/>
  <c r="AB214" i="9"/>
  <c r="AB210" i="9"/>
  <c r="AB208" i="9"/>
  <c r="AB206" i="9"/>
  <c r="AB204" i="9"/>
  <c r="AB202" i="9"/>
  <c r="AB200" i="9"/>
  <c r="AB198" i="9"/>
  <c r="AB196" i="9"/>
  <c r="AB194" i="9"/>
  <c r="AB192" i="9"/>
  <c r="AB190" i="9"/>
  <c r="AB188" i="9"/>
  <c r="AB186" i="9"/>
  <c r="AB184" i="9"/>
  <c r="AB182" i="9"/>
  <c r="AB180" i="9"/>
  <c r="AB178" i="9"/>
  <c r="AB176" i="9"/>
  <c r="AB216" i="9"/>
  <c r="AB218" i="9"/>
  <c r="AB172" i="9"/>
  <c r="AB170" i="9"/>
  <c r="AB168" i="9"/>
  <c r="AB166" i="9"/>
  <c r="AB164" i="9"/>
  <c r="AB162" i="9"/>
  <c r="AB160" i="9"/>
  <c r="AB158" i="9"/>
  <c r="AB156" i="9"/>
  <c r="AB154" i="9"/>
  <c r="AB230" i="9"/>
  <c r="AB174" i="9"/>
  <c r="AB150" i="9"/>
  <c r="AB140" i="9"/>
  <c r="AB138" i="9"/>
  <c r="AB136" i="9"/>
  <c r="AB134" i="9"/>
  <c r="AB220" i="9"/>
  <c r="AB152" i="9"/>
  <c r="AB142" i="9"/>
  <c r="AB144" i="9"/>
  <c r="AB148" i="9"/>
  <c r="AB124" i="9"/>
  <c r="AB122" i="9"/>
  <c r="AB120" i="9"/>
  <c r="AB118" i="9"/>
  <c r="AB116" i="9"/>
  <c r="AB114" i="9"/>
  <c r="AB112" i="9"/>
  <c r="AB110" i="9"/>
  <c r="AB108" i="9"/>
  <c r="AB106" i="9"/>
  <c r="AB104" i="9"/>
  <c r="AB102" i="9"/>
  <c r="AB100" i="9"/>
  <c r="AB132" i="9"/>
  <c r="AB146" i="9"/>
  <c r="AB130" i="9"/>
  <c r="AB128" i="9"/>
  <c r="AB126" i="9"/>
  <c r="AB96" i="9"/>
  <c r="AB98" i="9"/>
  <c r="AB88" i="9"/>
  <c r="AB86" i="9"/>
  <c r="AB84" i="9"/>
  <c r="AB82" i="9"/>
  <c r="AB80" i="9"/>
  <c r="AB78" i="9"/>
  <c r="AB90" i="9"/>
  <c r="AB92" i="9"/>
  <c r="AB94" i="9"/>
  <c r="AL249" i="9"/>
  <c r="AL245" i="9"/>
  <c r="AL241" i="9"/>
  <c r="AL257" i="9"/>
  <c r="AL253" i="9"/>
  <c r="AL255" i="9"/>
  <c r="AL237" i="9"/>
  <c r="AL259" i="9"/>
  <c r="AL239" i="9"/>
  <c r="AL227" i="9"/>
  <c r="AL243" i="9"/>
  <c r="AL229" i="9"/>
  <c r="AL247" i="9"/>
  <c r="AL231" i="9"/>
  <c r="AL233" i="9"/>
  <c r="AL215" i="9"/>
  <c r="AL209" i="9"/>
  <c r="AL207" i="9"/>
  <c r="AL205" i="9"/>
  <c r="AL203" i="9"/>
  <c r="AL201" i="9"/>
  <c r="AL199" i="9"/>
  <c r="AL197" i="9"/>
  <c r="AL251" i="9"/>
  <c r="AL217" i="9"/>
  <c r="AL225" i="9"/>
  <c r="AL219" i="9"/>
  <c r="AL221" i="9"/>
  <c r="AL223" i="9"/>
  <c r="AL211" i="9"/>
  <c r="AL213" i="9"/>
  <c r="AL191" i="9"/>
  <c r="AL185" i="9"/>
  <c r="AL179" i="9"/>
  <c r="AL173" i="9"/>
  <c r="AL235" i="9"/>
  <c r="AL193" i="9"/>
  <c r="AL187" i="9"/>
  <c r="AL181" i="9"/>
  <c r="AL175" i="9"/>
  <c r="AL171" i="9"/>
  <c r="AL169" i="9"/>
  <c r="AL167" i="9"/>
  <c r="AL165" i="9"/>
  <c r="AL163" i="9"/>
  <c r="AL161" i="9"/>
  <c r="AL159" i="9"/>
  <c r="AL157" i="9"/>
  <c r="AL155" i="9"/>
  <c r="AL153" i="9"/>
  <c r="AL151" i="9"/>
  <c r="AL149" i="9"/>
  <c r="AL147" i="9"/>
  <c r="AL145" i="9"/>
  <c r="AL143" i="9"/>
  <c r="AL141" i="9"/>
  <c r="AL189" i="9"/>
  <c r="AL195" i="9"/>
  <c r="AL177" i="9"/>
  <c r="AL137" i="9"/>
  <c r="AL139" i="9"/>
  <c r="AL133" i="9"/>
  <c r="AL123" i="9"/>
  <c r="AL121" i="9"/>
  <c r="AL119" i="9"/>
  <c r="AL117" i="9"/>
  <c r="AL183" i="9"/>
  <c r="AL135" i="9"/>
  <c r="AL129" i="9"/>
  <c r="AL127" i="9"/>
  <c r="AL125" i="9"/>
  <c r="AL115" i="9"/>
  <c r="AL113" i="9"/>
  <c r="AL111" i="9"/>
  <c r="AL109" i="9"/>
  <c r="AL105" i="9"/>
  <c r="AL99" i="9"/>
  <c r="AL89" i="9"/>
  <c r="AL85" i="9"/>
  <c r="AL83" i="9"/>
  <c r="AL81" i="9"/>
  <c r="AL79" i="9"/>
  <c r="AL91" i="9"/>
  <c r="AL107" i="9"/>
  <c r="AL101" i="9"/>
  <c r="AL93" i="9"/>
  <c r="AL95" i="9"/>
  <c r="AL103" i="9"/>
  <c r="AL97" i="9"/>
  <c r="AL131" i="9"/>
  <c r="AL87" i="9"/>
  <c r="W258" i="9"/>
  <c r="W256" i="9"/>
  <c r="W254" i="9"/>
  <c r="W252" i="9"/>
  <c r="W250" i="9"/>
  <c r="W248" i="9"/>
  <c r="W246" i="9"/>
  <c r="W244" i="9"/>
  <c r="W242" i="9"/>
  <c r="W240" i="9"/>
  <c r="W230" i="9"/>
  <c r="W232" i="9"/>
  <c r="W234" i="9"/>
  <c r="W236" i="9"/>
  <c r="W218" i="9"/>
  <c r="W220" i="9"/>
  <c r="W210" i="9"/>
  <c r="W208" i="9"/>
  <c r="W206" i="9"/>
  <c r="W204" i="9"/>
  <c r="W202" i="9"/>
  <c r="W222" i="9"/>
  <c r="W238" i="9"/>
  <c r="W228" i="9"/>
  <c r="W212" i="9"/>
  <c r="W226" i="9"/>
  <c r="W224" i="9"/>
  <c r="W214" i="9"/>
  <c r="W192" i="9"/>
  <c r="W186" i="9"/>
  <c r="W180" i="9"/>
  <c r="W198" i="9"/>
  <c r="W194" i="9"/>
  <c r="W188" i="9"/>
  <c r="W182" i="9"/>
  <c r="W176" i="9"/>
  <c r="W174" i="9"/>
  <c r="W216" i="9"/>
  <c r="W196" i="9"/>
  <c r="W178" i="9"/>
  <c r="W146" i="9"/>
  <c r="W162" i="9"/>
  <c r="W156" i="9"/>
  <c r="W148" i="9"/>
  <c r="W184" i="9"/>
  <c r="W172" i="9"/>
  <c r="W168" i="9"/>
  <c r="W150" i="9"/>
  <c r="W164" i="9"/>
  <c r="W158" i="9"/>
  <c r="W152" i="9"/>
  <c r="W200" i="9"/>
  <c r="W166" i="9"/>
  <c r="W138" i="9"/>
  <c r="W130" i="9"/>
  <c r="W128" i="9"/>
  <c r="W126" i="9"/>
  <c r="W170" i="9"/>
  <c r="W144" i="9"/>
  <c r="W160" i="9"/>
  <c r="W140" i="9"/>
  <c r="W134" i="9"/>
  <c r="W142" i="9"/>
  <c r="W132" i="9"/>
  <c r="W124" i="9"/>
  <c r="W122" i="9"/>
  <c r="W120" i="9"/>
  <c r="W118" i="9"/>
  <c r="W92" i="9"/>
  <c r="W106" i="9"/>
  <c r="W100" i="9"/>
  <c r="W94" i="9"/>
  <c r="W86" i="9"/>
  <c r="W84" i="9"/>
  <c r="W82" i="9"/>
  <c r="W80" i="9"/>
  <c r="W78" i="9"/>
  <c r="W190" i="9"/>
  <c r="W116" i="9"/>
  <c r="W112" i="9"/>
  <c r="W96" i="9"/>
  <c r="W154" i="9"/>
  <c r="W108" i="9"/>
  <c r="W102" i="9"/>
  <c r="W98" i="9"/>
  <c r="W114" i="9"/>
  <c r="W110" i="9"/>
  <c r="W136" i="9"/>
  <c r="W88" i="9"/>
  <c r="W104" i="9"/>
  <c r="W90" i="9"/>
  <c r="AJ259" i="9"/>
  <c r="AJ257" i="9"/>
  <c r="AJ255" i="9"/>
  <c r="AJ253" i="9"/>
  <c r="AJ251" i="9"/>
  <c r="AJ249" i="9"/>
  <c r="AJ247" i="9"/>
  <c r="AJ245" i="9"/>
  <c r="AJ243" i="9"/>
  <c r="AJ241" i="9"/>
  <c r="AJ233" i="9"/>
  <c r="AJ235" i="9"/>
  <c r="AJ237" i="9"/>
  <c r="AJ225" i="9"/>
  <c r="AJ239" i="9"/>
  <c r="AJ227" i="9"/>
  <c r="AJ229" i="9"/>
  <c r="AJ223" i="9"/>
  <c r="AJ211" i="9"/>
  <c r="AJ231" i="9"/>
  <c r="AJ213" i="9"/>
  <c r="AJ215" i="9"/>
  <c r="AJ209" i="9"/>
  <c r="AJ207" i="9"/>
  <c r="AJ205" i="9"/>
  <c r="AJ203" i="9"/>
  <c r="AJ201" i="9"/>
  <c r="AJ199" i="9"/>
  <c r="AJ197" i="9"/>
  <c r="AJ195" i="9"/>
  <c r="AJ193" i="9"/>
  <c r="AJ191" i="9"/>
  <c r="AJ189" i="9"/>
  <c r="AJ187" i="9"/>
  <c r="AJ185" i="9"/>
  <c r="AJ183" i="9"/>
  <c r="AJ181" i="9"/>
  <c r="AJ179" i="9"/>
  <c r="AJ177" i="9"/>
  <c r="AJ175" i="9"/>
  <c r="AJ217" i="9"/>
  <c r="AJ219" i="9"/>
  <c r="AJ171" i="9"/>
  <c r="AJ169" i="9"/>
  <c r="AJ167" i="9"/>
  <c r="AJ165" i="9"/>
  <c r="AJ163" i="9"/>
  <c r="AJ161" i="9"/>
  <c r="AJ159" i="9"/>
  <c r="AJ157" i="9"/>
  <c r="AJ155" i="9"/>
  <c r="AJ221" i="9"/>
  <c r="AJ173" i="9"/>
  <c r="AJ151" i="9"/>
  <c r="AJ139" i="9"/>
  <c r="AJ137" i="9"/>
  <c r="AJ135" i="9"/>
  <c r="AJ133" i="9"/>
  <c r="AJ153" i="9"/>
  <c r="AJ141" i="9"/>
  <c r="AJ143" i="9"/>
  <c r="AJ145" i="9"/>
  <c r="AJ129" i="9"/>
  <c r="AJ127" i="9"/>
  <c r="AJ125" i="9"/>
  <c r="AJ115" i="9"/>
  <c r="AJ113" i="9"/>
  <c r="AJ111" i="9"/>
  <c r="AJ109" i="9"/>
  <c r="AJ107" i="9"/>
  <c r="AJ105" i="9"/>
  <c r="AJ103" i="9"/>
  <c r="AJ101" i="9"/>
  <c r="AJ99" i="9"/>
  <c r="AJ131" i="9"/>
  <c r="AJ149" i="9"/>
  <c r="AJ123" i="9"/>
  <c r="AJ121" i="9"/>
  <c r="AJ119" i="9"/>
  <c r="AJ117" i="9"/>
  <c r="AJ97" i="9"/>
  <c r="AJ87" i="9"/>
  <c r="AJ89" i="9"/>
  <c r="AJ85" i="9"/>
  <c r="AJ83" i="9"/>
  <c r="AJ81" i="9"/>
  <c r="AJ79" i="9"/>
  <c r="AJ147" i="9"/>
  <c r="AJ91" i="9"/>
  <c r="AJ93" i="9"/>
  <c r="AJ95" i="9"/>
  <c r="AB259" i="9"/>
  <c r="AB255" i="9"/>
  <c r="AB251" i="9"/>
  <c r="AB247" i="9"/>
  <c r="AB243" i="9"/>
  <c r="AB233" i="9"/>
  <c r="AB241" i="9"/>
  <c r="AB235" i="9"/>
  <c r="AB253" i="9"/>
  <c r="AB245" i="9"/>
  <c r="AB237" i="9"/>
  <c r="AB225" i="9"/>
  <c r="AB257" i="9"/>
  <c r="AB249" i="9"/>
  <c r="AB239" i="9"/>
  <c r="AB227" i="9"/>
  <c r="AB221" i="9"/>
  <c r="AB209" i="9"/>
  <c r="AB207" i="9"/>
  <c r="AB205" i="9"/>
  <c r="AB203" i="9"/>
  <c r="AB201" i="9"/>
  <c r="AB199" i="9"/>
  <c r="AB197" i="9"/>
  <c r="AB223" i="9"/>
  <c r="AB211" i="9"/>
  <c r="AB231" i="9"/>
  <c r="AB213" i="9"/>
  <c r="AB215" i="9"/>
  <c r="AB229" i="9"/>
  <c r="AB217" i="9"/>
  <c r="AB193" i="9"/>
  <c r="AB187" i="9"/>
  <c r="AB181" i="9"/>
  <c r="AB175" i="9"/>
  <c r="AB173" i="9"/>
  <c r="AB195" i="9"/>
  <c r="AB189" i="9"/>
  <c r="AB183" i="9"/>
  <c r="AB177" i="9"/>
  <c r="AB219" i="9"/>
  <c r="AB191" i="9"/>
  <c r="AB185" i="9"/>
  <c r="AB179" i="9"/>
  <c r="AB171" i="9"/>
  <c r="AB169" i="9"/>
  <c r="AB167" i="9"/>
  <c r="AB165" i="9"/>
  <c r="AB163" i="9"/>
  <c r="AB161" i="9"/>
  <c r="AB159" i="9"/>
  <c r="AB157" i="9"/>
  <c r="AB155" i="9"/>
  <c r="AB153" i="9"/>
  <c r="AB151" i="9"/>
  <c r="AB149" i="9"/>
  <c r="AB147" i="9"/>
  <c r="AB145" i="9"/>
  <c r="AB143" i="9"/>
  <c r="AB141" i="9"/>
  <c r="AB135" i="9"/>
  <c r="AB123" i="9"/>
  <c r="AB121" i="9"/>
  <c r="AB119" i="9"/>
  <c r="AB117" i="9"/>
  <c r="AB137" i="9"/>
  <c r="AB131" i="9"/>
  <c r="AB129" i="9"/>
  <c r="AB127" i="9"/>
  <c r="AB125" i="9"/>
  <c r="AB139" i="9"/>
  <c r="AB133" i="9"/>
  <c r="AB115" i="9"/>
  <c r="AB113" i="9"/>
  <c r="AB111" i="9"/>
  <c r="AB109" i="9"/>
  <c r="AB103" i="9"/>
  <c r="AB95" i="9"/>
  <c r="AB85" i="9"/>
  <c r="AB83" i="9"/>
  <c r="AB81" i="9"/>
  <c r="AB79" i="9"/>
  <c r="AB97" i="9"/>
  <c r="AB105" i="9"/>
  <c r="AB99" i="9"/>
  <c r="AB87" i="9"/>
  <c r="AB89" i="9"/>
  <c r="AB107" i="9"/>
  <c r="AB101" i="9"/>
  <c r="AB91" i="9"/>
  <c r="AB93" i="9"/>
  <c r="T256" i="9"/>
  <c r="T252" i="9"/>
  <c r="T250" i="9"/>
  <c r="T246" i="9"/>
  <c r="T242" i="9"/>
  <c r="T240" i="9"/>
  <c r="T238" i="9"/>
  <c r="T236" i="9"/>
  <c r="T234" i="9"/>
  <c r="T232" i="9"/>
  <c r="T230" i="9"/>
  <c r="T228" i="9"/>
  <c r="T226" i="9"/>
  <c r="T258" i="9"/>
  <c r="T224" i="9"/>
  <c r="T222" i="9"/>
  <c r="T220" i="9"/>
  <c r="T218" i="9"/>
  <c r="T216" i="9"/>
  <c r="T214" i="9"/>
  <c r="T212" i="9"/>
  <c r="T244" i="9"/>
  <c r="T248" i="9"/>
  <c r="T254" i="9"/>
  <c r="T210" i="9"/>
  <c r="T208" i="9"/>
  <c r="T206" i="9"/>
  <c r="T204" i="9"/>
  <c r="T202" i="9"/>
  <c r="T200" i="9"/>
  <c r="T198" i="9"/>
  <c r="T196" i="9"/>
  <c r="T194" i="9"/>
  <c r="T192" i="9"/>
  <c r="T190" i="9"/>
  <c r="T188" i="9"/>
  <c r="T186" i="9"/>
  <c r="T184" i="9"/>
  <c r="T182" i="9"/>
  <c r="T180" i="9"/>
  <c r="T178" i="9"/>
  <c r="T176" i="9"/>
  <c r="T174" i="9"/>
  <c r="T172" i="9"/>
  <c r="T170" i="9"/>
  <c r="T168" i="9"/>
  <c r="T166" i="9"/>
  <c r="T164" i="9"/>
  <c r="T162" i="9"/>
  <c r="T160" i="9"/>
  <c r="T158" i="9"/>
  <c r="T156" i="9"/>
  <c r="T154" i="9"/>
  <c r="T152" i="9"/>
  <c r="T150" i="9"/>
  <c r="T148" i="9"/>
  <c r="T146" i="9"/>
  <c r="T144" i="9"/>
  <c r="T142" i="9"/>
  <c r="T140" i="9"/>
  <c r="T138" i="9"/>
  <c r="T136" i="9"/>
  <c r="T134" i="9"/>
  <c r="T132" i="9"/>
  <c r="T130" i="9"/>
  <c r="T128" i="9"/>
  <c r="T126" i="9"/>
  <c r="T124" i="9"/>
  <c r="T122" i="9"/>
  <c r="T120" i="9"/>
  <c r="T118" i="9"/>
  <c r="T116" i="9"/>
  <c r="T114" i="9"/>
  <c r="T112" i="9"/>
  <c r="T110" i="9"/>
  <c r="T108" i="9"/>
  <c r="T106" i="9"/>
  <c r="T104" i="9"/>
  <c r="T102" i="9"/>
  <c r="T100" i="9"/>
  <c r="T98" i="9"/>
  <c r="T96" i="9"/>
  <c r="T94" i="9"/>
  <c r="T92" i="9"/>
  <c r="T90" i="9"/>
  <c r="T88" i="9"/>
  <c r="T86" i="9"/>
  <c r="T84" i="9"/>
  <c r="T82" i="9"/>
  <c r="T80" i="9"/>
  <c r="T78" i="9"/>
  <c r="M258" i="9"/>
  <c r="M256" i="9"/>
  <c r="M254" i="9"/>
  <c r="M252" i="9"/>
  <c r="M250" i="9"/>
  <c r="M248" i="9"/>
  <c r="M246" i="9"/>
  <c r="M244" i="9"/>
  <c r="M242" i="9"/>
  <c r="M234" i="9"/>
  <c r="M236" i="9"/>
  <c r="M238" i="9"/>
  <c r="M226" i="9"/>
  <c r="M240" i="9"/>
  <c r="M228" i="9"/>
  <c r="M230" i="9"/>
  <c r="M224" i="9"/>
  <c r="M212" i="9"/>
  <c r="M214" i="9"/>
  <c r="M210" i="9"/>
  <c r="M208" i="9"/>
  <c r="M206" i="9"/>
  <c r="M204" i="9"/>
  <c r="M202" i="9"/>
  <c r="M216" i="9"/>
  <c r="M232" i="9"/>
  <c r="M218" i="9"/>
  <c r="M220" i="9"/>
  <c r="M222" i="9"/>
  <c r="M194" i="9"/>
  <c r="M188" i="9"/>
  <c r="M182" i="9"/>
  <c r="M176" i="9"/>
  <c r="M200" i="9"/>
  <c r="M196" i="9"/>
  <c r="M190" i="9"/>
  <c r="M184" i="9"/>
  <c r="M178" i="9"/>
  <c r="M174" i="9"/>
  <c r="M198" i="9"/>
  <c r="M192" i="9"/>
  <c r="M186" i="9"/>
  <c r="M180" i="9"/>
  <c r="M170" i="9"/>
  <c r="M152" i="9"/>
  <c r="M166" i="9"/>
  <c r="M160" i="9"/>
  <c r="M154" i="9"/>
  <c r="M142" i="9"/>
  <c r="M144" i="9"/>
  <c r="M172" i="9"/>
  <c r="M168" i="9"/>
  <c r="M162" i="9"/>
  <c r="M156" i="9"/>
  <c r="M146" i="9"/>
  <c r="M148" i="9"/>
  <c r="M136" i="9"/>
  <c r="M132" i="9"/>
  <c r="M164" i="9"/>
  <c r="M138" i="9"/>
  <c r="M124" i="9"/>
  <c r="M122" i="9"/>
  <c r="M120" i="9"/>
  <c r="M118" i="9"/>
  <c r="M158" i="9"/>
  <c r="M150" i="9"/>
  <c r="M114" i="9"/>
  <c r="M110" i="9"/>
  <c r="M98" i="9"/>
  <c r="M104" i="9"/>
  <c r="M88" i="9"/>
  <c r="M86" i="9"/>
  <c r="M84" i="9"/>
  <c r="M82" i="9"/>
  <c r="M80" i="9"/>
  <c r="M78" i="9"/>
  <c r="M140" i="9"/>
  <c r="M90" i="9"/>
  <c r="M134" i="9"/>
  <c r="M130" i="9"/>
  <c r="M116" i="9"/>
  <c r="M112" i="9"/>
  <c r="M106" i="9"/>
  <c r="M100" i="9"/>
  <c r="M92" i="9"/>
  <c r="M126" i="9"/>
  <c r="M108" i="9"/>
  <c r="M96" i="9"/>
  <c r="M128" i="9"/>
  <c r="M94" i="9"/>
  <c r="M102" i="9"/>
  <c r="AA259" i="9"/>
  <c r="AA257" i="9"/>
  <c r="AA255" i="9"/>
  <c r="AA253" i="9"/>
  <c r="AA251" i="9"/>
  <c r="AA249" i="9"/>
  <c r="AA247" i="9"/>
  <c r="AA245" i="9"/>
  <c r="AA243" i="9"/>
  <c r="AA241" i="9"/>
  <c r="AA231" i="9"/>
  <c r="AA233" i="9"/>
  <c r="AA235" i="9"/>
  <c r="AA237" i="9"/>
  <c r="AA225" i="9"/>
  <c r="AA227" i="9"/>
  <c r="AA219" i="9"/>
  <c r="AA239" i="9"/>
  <c r="AA221" i="9"/>
  <c r="AA209" i="9"/>
  <c r="AA207" i="9"/>
  <c r="AA205" i="9"/>
  <c r="AA203" i="9"/>
  <c r="AA201" i="9"/>
  <c r="AA223" i="9"/>
  <c r="AA211" i="9"/>
  <c r="AA213" i="9"/>
  <c r="AA215" i="9"/>
  <c r="AA199" i="9"/>
  <c r="AA193" i="9"/>
  <c r="AA187" i="9"/>
  <c r="AA181" i="9"/>
  <c r="AA175" i="9"/>
  <c r="AA173" i="9"/>
  <c r="AA217" i="9"/>
  <c r="AA197" i="9"/>
  <c r="AA195" i="9"/>
  <c r="AA189" i="9"/>
  <c r="AA183" i="9"/>
  <c r="AA177" i="9"/>
  <c r="AA185" i="9"/>
  <c r="AA147" i="9"/>
  <c r="AA171" i="9"/>
  <c r="AA165" i="9"/>
  <c r="AA159" i="9"/>
  <c r="AA149" i="9"/>
  <c r="AA229" i="9"/>
  <c r="AA191" i="9"/>
  <c r="AA151" i="9"/>
  <c r="AA167" i="9"/>
  <c r="AA161" i="9"/>
  <c r="AA155" i="9"/>
  <c r="AA153" i="9"/>
  <c r="AA141" i="9"/>
  <c r="AA163" i="9"/>
  <c r="AA143" i="9"/>
  <c r="AA135" i="9"/>
  <c r="AA157" i="9"/>
  <c r="AA123" i="9"/>
  <c r="AA121" i="9"/>
  <c r="AA119" i="9"/>
  <c r="AA117" i="9"/>
  <c r="AA179" i="9"/>
  <c r="AA137" i="9"/>
  <c r="AA131" i="9"/>
  <c r="AA129" i="9"/>
  <c r="AA127" i="9"/>
  <c r="AA125" i="9"/>
  <c r="AA145" i="9"/>
  <c r="AA133" i="9"/>
  <c r="AA93" i="9"/>
  <c r="AA115" i="9"/>
  <c r="AA111" i="9"/>
  <c r="AA103" i="9"/>
  <c r="AA95" i="9"/>
  <c r="AA85" i="9"/>
  <c r="AA83" i="9"/>
  <c r="AA81" i="9"/>
  <c r="AA79" i="9"/>
  <c r="AA169" i="9"/>
  <c r="AA97" i="9"/>
  <c r="AA105" i="9"/>
  <c r="AA99" i="9"/>
  <c r="AA87" i="9"/>
  <c r="AA139" i="9"/>
  <c r="AA101" i="9"/>
  <c r="AA113" i="9"/>
  <c r="AA109" i="9"/>
  <c r="AA89" i="9"/>
  <c r="AA107" i="9"/>
  <c r="AA91" i="9"/>
  <c r="X250" i="9"/>
  <c r="X246" i="9"/>
  <c r="X242" i="9"/>
  <c r="X258" i="9"/>
  <c r="X254" i="9"/>
  <c r="X232" i="9"/>
  <c r="X252" i="9"/>
  <c r="X234" i="9"/>
  <c r="X256" i="9"/>
  <c r="X244" i="9"/>
  <c r="X236" i="9"/>
  <c r="X248" i="9"/>
  <c r="X238" i="9"/>
  <c r="X226" i="9"/>
  <c r="X230" i="9"/>
  <c r="X220" i="9"/>
  <c r="X210" i="9"/>
  <c r="X208" i="9"/>
  <c r="X206" i="9"/>
  <c r="X204" i="9"/>
  <c r="X202" i="9"/>
  <c r="X200" i="9"/>
  <c r="X198" i="9"/>
  <c r="X196" i="9"/>
  <c r="X222" i="9"/>
  <c r="X228" i="9"/>
  <c r="X212" i="9"/>
  <c r="X224" i="9"/>
  <c r="X214" i="9"/>
  <c r="X240" i="9"/>
  <c r="X216" i="9"/>
  <c r="X192" i="9"/>
  <c r="X186" i="9"/>
  <c r="X180" i="9"/>
  <c r="X194" i="9"/>
  <c r="X188" i="9"/>
  <c r="X182" i="9"/>
  <c r="X176" i="9"/>
  <c r="X174" i="9"/>
  <c r="X190" i="9"/>
  <c r="X184" i="9"/>
  <c r="X178" i="9"/>
  <c r="X172" i="9"/>
  <c r="X170" i="9"/>
  <c r="X168" i="9"/>
  <c r="X166" i="9"/>
  <c r="X164" i="9"/>
  <c r="X162" i="9"/>
  <c r="X160" i="9"/>
  <c r="X158" i="9"/>
  <c r="X156" i="9"/>
  <c r="X154" i="9"/>
  <c r="X152" i="9"/>
  <c r="X150" i="9"/>
  <c r="X148" i="9"/>
  <c r="X146" i="9"/>
  <c r="X144" i="9"/>
  <c r="X142" i="9"/>
  <c r="X218" i="9"/>
  <c r="X138" i="9"/>
  <c r="X130" i="9"/>
  <c r="X128" i="9"/>
  <c r="X126" i="9"/>
  <c r="X140" i="9"/>
  <c r="X134" i="9"/>
  <c r="X132" i="9"/>
  <c r="X124" i="9"/>
  <c r="X122" i="9"/>
  <c r="X120" i="9"/>
  <c r="X118" i="9"/>
  <c r="X136" i="9"/>
  <c r="X116" i="9"/>
  <c r="X114" i="9"/>
  <c r="X112" i="9"/>
  <c r="X110" i="9"/>
  <c r="X106" i="9"/>
  <c r="X100" i="9"/>
  <c r="X94" i="9"/>
  <c r="X86" i="9"/>
  <c r="X84" i="9"/>
  <c r="X82" i="9"/>
  <c r="X80" i="9"/>
  <c r="X78" i="9"/>
  <c r="X96" i="9"/>
  <c r="X108" i="9"/>
  <c r="X102" i="9"/>
  <c r="X98" i="9"/>
  <c r="X88" i="9"/>
  <c r="X104" i="9"/>
  <c r="X90" i="9"/>
  <c r="X92" i="9"/>
  <c r="T259" i="9"/>
  <c r="T257" i="9"/>
  <c r="T255" i="9"/>
  <c r="T253" i="9"/>
  <c r="T251" i="9"/>
  <c r="T249" i="9"/>
  <c r="T247" i="9"/>
  <c r="T245" i="9"/>
  <c r="T243" i="9"/>
  <c r="T241" i="9"/>
  <c r="T233" i="9"/>
  <c r="T235" i="9"/>
  <c r="T237" i="9"/>
  <c r="T239" i="9"/>
  <c r="T227" i="9"/>
  <c r="T229" i="9"/>
  <c r="T225" i="9"/>
  <c r="T223" i="9"/>
  <c r="T211" i="9"/>
  <c r="T213" i="9"/>
  <c r="T215" i="9"/>
  <c r="T209" i="9"/>
  <c r="T207" i="9"/>
  <c r="T205" i="9"/>
  <c r="T203" i="9"/>
  <c r="T201" i="9"/>
  <c r="T199" i="9"/>
  <c r="T197" i="9"/>
  <c r="T195" i="9"/>
  <c r="T193" i="9"/>
  <c r="T191" i="9"/>
  <c r="T189" i="9"/>
  <c r="T187" i="9"/>
  <c r="T185" i="9"/>
  <c r="T183" i="9"/>
  <c r="T181" i="9"/>
  <c r="T179" i="9"/>
  <c r="T177" i="9"/>
  <c r="T231" i="9"/>
  <c r="T217" i="9"/>
  <c r="T219" i="9"/>
  <c r="T171" i="9"/>
  <c r="T169" i="9"/>
  <c r="T167" i="9"/>
  <c r="T165" i="9"/>
  <c r="T163" i="9"/>
  <c r="T161" i="9"/>
  <c r="T159" i="9"/>
  <c r="T157" i="9"/>
  <c r="T155" i="9"/>
  <c r="T175" i="9"/>
  <c r="T173" i="9"/>
  <c r="T221" i="9"/>
  <c r="T151" i="9"/>
  <c r="T139" i="9"/>
  <c r="T137" i="9"/>
  <c r="T135" i="9"/>
  <c r="T153" i="9"/>
  <c r="T141" i="9"/>
  <c r="T143" i="9"/>
  <c r="T145" i="9"/>
  <c r="T115" i="9"/>
  <c r="T113" i="9"/>
  <c r="T111" i="9"/>
  <c r="T109" i="9"/>
  <c r="T107" i="9"/>
  <c r="T105" i="9"/>
  <c r="T103" i="9"/>
  <c r="T101" i="9"/>
  <c r="T147" i="9"/>
  <c r="T133" i="9"/>
  <c r="T131" i="9"/>
  <c r="T129" i="9"/>
  <c r="T127" i="9"/>
  <c r="T125" i="9"/>
  <c r="T123" i="9"/>
  <c r="T121" i="9"/>
  <c r="T119" i="9"/>
  <c r="T117" i="9"/>
  <c r="T149" i="9"/>
  <c r="T97" i="9"/>
  <c r="T99" i="9"/>
  <c r="T89" i="9"/>
  <c r="T87" i="9"/>
  <c r="T85" i="9"/>
  <c r="T83" i="9"/>
  <c r="T81" i="9"/>
  <c r="T79" i="9"/>
  <c r="T91" i="9"/>
  <c r="T95" i="9"/>
  <c r="T93" i="9"/>
  <c r="Z259" i="9"/>
  <c r="Z257" i="9"/>
  <c r="Z255" i="9"/>
  <c r="Z253" i="9"/>
  <c r="Z251" i="9"/>
  <c r="Z249" i="9"/>
  <c r="Z247" i="9"/>
  <c r="Z245" i="9"/>
  <c r="Z243" i="9"/>
  <c r="Z241" i="9"/>
  <c r="Z239" i="9"/>
  <c r="Z229" i="9"/>
  <c r="Z231" i="9"/>
  <c r="Z233" i="9"/>
  <c r="Z235" i="9"/>
  <c r="Z237" i="9"/>
  <c r="Z217" i="9"/>
  <c r="Z227" i="9"/>
  <c r="Z219" i="9"/>
  <c r="Z221" i="9"/>
  <c r="Z209" i="9"/>
  <c r="Z207" i="9"/>
  <c r="Z205" i="9"/>
  <c r="Z203" i="9"/>
  <c r="Z201" i="9"/>
  <c r="Z199" i="9"/>
  <c r="Z197" i="9"/>
  <c r="Z195" i="9"/>
  <c r="Z193" i="9"/>
  <c r="Z191" i="9"/>
  <c r="Z189" i="9"/>
  <c r="Z187" i="9"/>
  <c r="Z185" i="9"/>
  <c r="Z183" i="9"/>
  <c r="Z181" i="9"/>
  <c r="Z179" i="9"/>
  <c r="Z177" i="9"/>
  <c r="Z225" i="9"/>
  <c r="Z223" i="9"/>
  <c r="Z211" i="9"/>
  <c r="Z213" i="9"/>
  <c r="Z171" i="9"/>
  <c r="Z169" i="9"/>
  <c r="Z167" i="9"/>
  <c r="Z165" i="9"/>
  <c r="Z163" i="9"/>
  <c r="Z161" i="9"/>
  <c r="Z159" i="9"/>
  <c r="Z157" i="9"/>
  <c r="Z155" i="9"/>
  <c r="Z215" i="9"/>
  <c r="Z175" i="9"/>
  <c r="Z173" i="9"/>
  <c r="Z145" i="9"/>
  <c r="Z139" i="9"/>
  <c r="Z137" i="9"/>
  <c r="Z135" i="9"/>
  <c r="Z133" i="9"/>
  <c r="Z147" i="9"/>
  <c r="Z149" i="9"/>
  <c r="Z151" i="9"/>
  <c r="Z115" i="9"/>
  <c r="Z113" i="9"/>
  <c r="Z111" i="9"/>
  <c r="Z109" i="9"/>
  <c r="Z107" i="9"/>
  <c r="Z105" i="9"/>
  <c r="Z103" i="9"/>
  <c r="Z101" i="9"/>
  <c r="Z143" i="9"/>
  <c r="Z153" i="9"/>
  <c r="Z141" i="9"/>
  <c r="Z123" i="9"/>
  <c r="Z121" i="9"/>
  <c r="Z119" i="9"/>
  <c r="Z117" i="9"/>
  <c r="Z131" i="9"/>
  <c r="Z129" i="9"/>
  <c r="Z127" i="9"/>
  <c r="Z125" i="9"/>
  <c r="Z91" i="9"/>
  <c r="Z93" i="9"/>
  <c r="Z95" i="9"/>
  <c r="Z85" i="9"/>
  <c r="Z83" i="9"/>
  <c r="Z81" i="9"/>
  <c r="Z79" i="9"/>
  <c r="Z97" i="9"/>
  <c r="Z99" i="9"/>
  <c r="Z87" i="9"/>
  <c r="Z89" i="9"/>
  <c r="X259" i="9"/>
  <c r="X255" i="9"/>
  <c r="X251" i="9"/>
  <c r="X247" i="9"/>
  <c r="X243" i="9"/>
  <c r="X239" i="9"/>
  <c r="X237" i="9"/>
  <c r="X235" i="9"/>
  <c r="X233" i="9"/>
  <c r="X231" i="9"/>
  <c r="X229" i="9"/>
  <c r="X227" i="9"/>
  <c r="X225" i="9"/>
  <c r="X241" i="9"/>
  <c r="X223" i="9"/>
  <c r="X221" i="9"/>
  <c r="X219" i="9"/>
  <c r="X217" i="9"/>
  <c r="X215" i="9"/>
  <c r="X213" i="9"/>
  <c r="X211" i="9"/>
  <c r="X253" i="9"/>
  <c r="X245" i="9"/>
  <c r="X257" i="9"/>
  <c r="X209" i="9"/>
  <c r="X207" i="9"/>
  <c r="X205" i="9"/>
  <c r="X203" i="9"/>
  <c r="X201" i="9"/>
  <c r="X199" i="9"/>
  <c r="X197" i="9"/>
  <c r="X195" i="9"/>
  <c r="X193" i="9"/>
  <c r="X191" i="9"/>
  <c r="X189" i="9"/>
  <c r="X187" i="9"/>
  <c r="X185" i="9"/>
  <c r="X183" i="9"/>
  <c r="X181" i="9"/>
  <c r="X179" i="9"/>
  <c r="X177" i="9"/>
  <c r="X175" i="9"/>
  <c r="X173" i="9"/>
  <c r="X171" i="9"/>
  <c r="X169" i="9"/>
  <c r="X167" i="9"/>
  <c r="X165" i="9"/>
  <c r="X163" i="9"/>
  <c r="X161" i="9"/>
  <c r="X159" i="9"/>
  <c r="X157" i="9"/>
  <c r="X155" i="9"/>
  <c r="X153" i="9"/>
  <c r="X151" i="9"/>
  <c r="X149" i="9"/>
  <c r="X147" i="9"/>
  <c r="X145" i="9"/>
  <c r="X143" i="9"/>
  <c r="X141" i="9"/>
  <c r="X249" i="9"/>
  <c r="X139" i="9"/>
  <c r="X137" i="9"/>
  <c r="X135" i="9"/>
  <c r="X133" i="9"/>
  <c r="X131" i="9"/>
  <c r="X129" i="9"/>
  <c r="X127" i="9"/>
  <c r="X125" i="9"/>
  <c r="X123" i="9"/>
  <c r="X121" i="9"/>
  <c r="X119" i="9"/>
  <c r="X117" i="9"/>
  <c r="X115" i="9"/>
  <c r="X113" i="9"/>
  <c r="X111" i="9"/>
  <c r="X109" i="9"/>
  <c r="X107" i="9"/>
  <c r="X105" i="9"/>
  <c r="X103" i="9"/>
  <c r="X101" i="9"/>
  <c r="X99" i="9"/>
  <c r="X97" i="9"/>
  <c r="X95" i="9"/>
  <c r="X93" i="9"/>
  <c r="X91" i="9"/>
  <c r="X89" i="9"/>
  <c r="X87" i="9"/>
  <c r="X85" i="9"/>
  <c r="X83" i="9"/>
  <c r="X81" i="9"/>
  <c r="X79" i="9"/>
  <c r="AD249" i="9"/>
  <c r="AD245" i="9"/>
  <c r="AD241" i="9"/>
  <c r="AD239" i="9"/>
  <c r="AD237" i="9"/>
  <c r="AD235" i="9"/>
  <c r="AD233" i="9"/>
  <c r="AD231" i="9"/>
  <c r="AD229" i="9"/>
  <c r="AD227" i="9"/>
  <c r="AD225" i="9"/>
  <c r="AD257" i="9"/>
  <c r="AD253" i="9"/>
  <c r="AD251" i="9"/>
  <c r="AD255" i="9"/>
  <c r="AD259" i="9"/>
  <c r="AD243" i="9"/>
  <c r="AD223" i="9"/>
  <c r="AD221" i="9"/>
  <c r="AD219" i="9"/>
  <c r="AD217" i="9"/>
  <c r="AD215" i="9"/>
  <c r="AD213" i="9"/>
  <c r="AD211" i="9"/>
  <c r="AD247" i="9"/>
  <c r="AD209" i="9"/>
  <c r="AD207" i="9"/>
  <c r="AD205" i="9"/>
  <c r="AD203" i="9"/>
  <c r="AD201" i="9"/>
  <c r="AD199" i="9"/>
  <c r="AD197" i="9"/>
  <c r="AD195" i="9"/>
  <c r="AD193" i="9"/>
  <c r="AD191" i="9"/>
  <c r="AD189" i="9"/>
  <c r="AD187" i="9"/>
  <c r="AD185" i="9"/>
  <c r="AD183" i="9"/>
  <c r="AD181" i="9"/>
  <c r="AD179" i="9"/>
  <c r="AD177" i="9"/>
  <c r="AD175" i="9"/>
  <c r="AD173" i="9"/>
  <c r="AD171" i="9"/>
  <c r="AD169" i="9"/>
  <c r="AD167" i="9"/>
  <c r="AD165" i="9"/>
  <c r="AD163" i="9"/>
  <c r="AD161" i="9"/>
  <c r="AD159" i="9"/>
  <c r="AD157" i="9"/>
  <c r="AD155" i="9"/>
  <c r="AD153" i="9"/>
  <c r="AD151" i="9"/>
  <c r="AD149" i="9"/>
  <c r="AD147" i="9"/>
  <c r="AD145" i="9"/>
  <c r="AD143" i="9"/>
  <c r="AD141" i="9"/>
  <c r="AD139" i="9"/>
  <c r="AD137" i="9"/>
  <c r="AD135" i="9"/>
  <c r="AD133" i="9"/>
  <c r="AD131" i="9"/>
  <c r="AD129" i="9"/>
  <c r="AD127" i="9"/>
  <c r="AD125" i="9"/>
  <c r="AD123" i="9"/>
  <c r="AD121" i="9"/>
  <c r="AD119" i="9"/>
  <c r="AD117" i="9"/>
  <c r="AD115" i="9"/>
  <c r="AD113" i="9"/>
  <c r="AD111" i="9"/>
  <c r="AD109" i="9"/>
  <c r="AD107" i="9"/>
  <c r="AD105" i="9"/>
  <c r="AD103" i="9"/>
  <c r="AD101" i="9"/>
  <c r="AD99" i="9"/>
  <c r="AD97" i="9"/>
  <c r="AD95" i="9"/>
  <c r="AD93" i="9"/>
  <c r="AD91" i="9"/>
  <c r="AD89" i="9"/>
  <c r="AD87" i="9"/>
  <c r="AD85" i="9"/>
  <c r="AD83" i="9"/>
  <c r="AD81" i="9"/>
  <c r="AD79" i="9"/>
  <c r="AJ250" i="9"/>
  <c r="AJ246" i="9"/>
  <c r="AJ242" i="9"/>
  <c r="AJ240" i="9"/>
  <c r="AJ238" i="9"/>
  <c r="AJ236" i="9"/>
  <c r="AJ234" i="9"/>
  <c r="AJ232" i="9"/>
  <c r="AJ230" i="9"/>
  <c r="AJ228" i="9"/>
  <c r="AJ226" i="9"/>
  <c r="AJ224" i="9"/>
  <c r="AJ256" i="9"/>
  <c r="AJ252" i="9"/>
  <c r="AJ244" i="9"/>
  <c r="AJ248" i="9"/>
  <c r="AJ222" i="9"/>
  <c r="AJ220" i="9"/>
  <c r="AJ218" i="9"/>
  <c r="AJ216" i="9"/>
  <c r="AJ214" i="9"/>
  <c r="AJ212" i="9"/>
  <c r="AJ254" i="9"/>
  <c r="AJ258" i="9"/>
  <c r="AJ210" i="9"/>
  <c r="AJ208" i="9"/>
  <c r="AJ206" i="9"/>
  <c r="AJ204" i="9"/>
  <c r="AJ202" i="9"/>
  <c r="AJ200" i="9"/>
  <c r="AJ198" i="9"/>
  <c r="AJ196" i="9"/>
  <c r="AJ194" i="9"/>
  <c r="AJ192" i="9"/>
  <c r="AJ190" i="9"/>
  <c r="AJ188" i="9"/>
  <c r="AJ186" i="9"/>
  <c r="AJ184" i="9"/>
  <c r="AJ182" i="9"/>
  <c r="AJ180" i="9"/>
  <c r="AJ178" i="9"/>
  <c r="AJ176" i="9"/>
  <c r="AJ174" i="9"/>
  <c r="AJ172" i="9"/>
  <c r="AJ170" i="9"/>
  <c r="AJ168" i="9"/>
  <c r="AJ166" i="9"/>
  <c r="AJ164" i="9"/>
  <c r="AJ162" i="9"/>
  <c r="AJ160" i="9"/>
  <c r="AJ158" i="9"/>
  <c r="AJ156" i="9"/>
  <c r="AJ154" i="9"/>
  <c r="AJ152" i="9"/>
  <c r="AJ150" i="9"/>
  <c r="AJ148" i="9"/>
  <c r="AJ146" i="9"/>
  <c r="AJ144" i="9"/>
  <c r="AJ142" i="9"/>
  <c r="AJ140" i="9"/>
  <c r="AJ138" i="9"/>
  <c r="AJ136" i="9"/>
  <c r="AJ134" i="9"/>
  <c r="AJ132" i="9"/>
  <c r="AJ130" i="9"/>
  <c r="AJ128" i="9"/>
  <c r="AJ126" i="9"/>
  <c r="AJ124" i="9"/>
  <c r="AJ122" i="9"/>
  <c r="AJ120" i="9"/>
  <c r="AJ118" i="9"/>
  <c r="AJ116" i="9"/>
  <c r="AJ114" i="9"/>
  <c r="AJ112" i="9"/>
  <c r="AJ110" i="9"/>
  <c r="AJ108" i="9"/>
  <c r="AJ106" i="9"/>
  <c r="AJ104" i="9"/>
  <c r="AJ102" i="9"/>
  <c r="AJ100" i="9"/>
  <c r="AJ98" i="9"/>
  <c r="AJ96" i="9"/>
  <c r="AJ94" i="9"/>
  <c r="AJ92" i="9"/>
  <c r="AJ90" i="9"/>
  <c r="AJ88" i="9"/>
  <c r="AJ86" i="9"/>
  <c r="AJ84" i="9"/>
  <c r="AJ82" i="9"/>
  <c r="AJ80" i="9"/>
  <c r="AJ78" i="9"/>
  <c r="W259" i="9"/>
  <c r="W257" i="9"/>
  <c r="W255" i="9"/>
  <c r="W253" i="9"/>
  <c r="W251" i="9"/>
  <c r="W247" i="9"/>
  <c r="W243" i="9"/>
  <c r="W239" i="9"/>
  <c r="W237" i="9"/>
  <c r="W235" i="9"/>
  <c r="W233" i="9"/>
  <c r="W231" i="9"/>
  <c r="W229" i="9"/>
  <c r="W227" i="9"/>
  <c r="W249" i="9"/>
  <c r="W225" i="9"/>
  <c r="W241" i="9"/>
  <c r="W223" i="9"/>
  <c r="W221" i="9"/>
  <c r="W219" i="9"/>
  <c r="W217" i="9"/>
  <c r="W215" i="9"/>
  <c r="W213" i="9"/>
  <c r="W211" i="9"/>
  <c r="W245" i="9"/>
  <c r="W205" i="9"/>
  <c r="W191" i="9"/>
  <c r="W185" i="9"/>
  <c r="W179" i="9"/>
  <c r="W199" i="9"/>
  <c r="W209" i="9"/>
  <c r="W203" i="9"/>
  <c r="W193" i="9"/>
  <c r="W187" i="9"/>
  <c r="W181" i="9"/>
  <c r="W171" i="9"/>
  <c r="W169" i="9"/>
  <c r="W167" i="9"/>
  <c r="W165" i="9"/>
  <c r="W163" i="9"/>
  <c r="W161" i="9"/>
  <c r="W159" i="9"/>
  <c r="W157" i="9"/>
  <c r="W155" i="9"/>
  <c r="W153" i="9"/>
  <c r="W151" i="9"/>
  <c r="W149" i="9"/>
  <c r="W147" i="9"/>
  <c r="W145" i="9"/>
  <c r="W143" i="9"/>
  <c r="W141" i="9"/>
  <c r="W207" i="9"/>
  <c r="W201" i="9"/>
  <c r="W197" i="9"/>
  <c r="W195" i="9"/>
  <c r="W189" i="9"/>
  <c r="W183" i="9"/>
  <c r="W177" i="9"/>
  <c r="W175" i="9"/>
  <c r="W173" i="9"/>
  <c r="W139" i="9"/>
  <c r="W137" i="9"/>
  <c r="W135" i="9"/>
  <c r="W133" i="9"/>
  <c r="W131" i="9"/>
  <c r="W129" i="9"/>
  <c r="W127" i="9"/>
  <c r="W125" i="9"/>
  <c r="W115" i="9"/>
  <c r="W113" i="9"/>
  <c r="W111" i="9"/>
  <c r="W109" i="9"/>
  <c r="W107" i="9"/>
  <c r="W105" i="9"/>
  <c r="W103" i="9"/>
  <c r="W101" i="9"/>
  <c r="W99" i="9"/>
  <c r="W97" i="9"/>
  <c r="W95" i="9"/>
  <c r="W93" i="9"/>
  <c r="W91" i="9"/>
  <c r="W89" i="9"/>
  <c r="W87" i="9"/>
  <c r="W121" i="9"/>
  <c r="W119" i="9"/>
  <c r="W123" i="9"/>
  <c r="W117" i="9"/>
  <c r="W81" i="9"/>
  <c r="W85" i="9"/>
  <c r="W79" i="9"/>
  <c r="W83" i="9"/>
  <c r="AK259" i="9"/>
  <c r="AK257" i="9"/>
  <c r="AK255" i="9"/>
  <c r="AK253" i="9"/>
  <c r="AK251" i="9"/>
  <c r="AK249" i="9"/>
  <c r="AK247" i="9"/>
  <c r="AK245" i="9"/>
  <c r="AK243" i="9"/>
  <c r="AK241" i="9"/>
  <c r="AK235" i="9"/>
  <c r="AK237" i="9"/>
  <c r="AK225" i="9"/>
  <c r="AK239" i="9"/>
  <c r="AK227" i="9"/>
  <c r="AK229" i="9"/>
  <c r="AK231" i="9"/>
  <c r="AK213" i="9"/>
  <c r="AK215" i="9"/>
  <c r="AK209" i="9"/>
  <c r="AK207" i="9"/>
  <c r="AK205" i="9"/>
  <c r="AK203" i="9"/>
  <c r="AK201" i="9"/>
  <c r="AK217" i="9"/>
  <c r="AK219" i="9"/>
  <c r="AK221" i="9"/>
  <c r="AK211" i="9"/>
  <c r="AK195" i="9"/>
  <c r="AK189" i="9"/>
  <c r="AK183" i="9"/>
  <c r="AK177" i="9"/>
  <c r="AK197" i="9"/>
  <c r="AK191" i="9"/>
  <c r="AK185" i="9"/>
  <c r="AK179" i="9"/>
  <c r="AK173" i="9"/>
  <c r="AK223" i="9"/>
  <c r="AK199" i="9"/>
  <c r="AK193" i="9"/>
  <c r="AK187" i="9"/>
  <c r="AK181" i="9"/>
  <c r="AK175" i="9"/>
  <c r="AK171" i="9"/>
  <c r="AK153" i="9"/>
  <c r="AK141" i="9"/>
  <c r="AK167" i="9"/>
  <c r="AK161" i="9"/>
  <c r="AK155" i="9"/>
  <c r="AK143" i="9"/>
  <c r="AK145" i="9"/>
  <c r="AK233" i="9"/>
  <c r="AK169" i="9"/>
  <c r="AK163" i="9"/>
  <c r="AK157" i="9"/>
  <c r="AK147" i="9"/>
  <c r="AK159" i="9"/>
  <c r="AK131" i="9"/>
  <c r="AK149" i="9"/>
  <c r="AK137" i="9"/>
  <c r="AK139" i="9"/>
  <c r="AK133" i="9"/>
  <c r="AK123" i="9"/>
  <c r="AK121" i="9"/>
  <c r="AK119" i="9"/>
  <c r="AK117" i="9"/>
  <c r="AK165" i="9"/>
  <c r="AK151" i="9"/>
  <c r="AK129" i="9"/>
  <c r="AK115" i="9"/>
  <c r="AK111" i="9"/>
  <c r="AK87" i="9"/>
  <c r="AK135" i="9"/>
  <c r="AK127" i="9"/>
  <c r="AK105" i="9"/>
  <c r="AK99" i="9"/>
  <c r="AK89" i="9"/>
  <c r="AK85" i="9"/>
  <c r="AK83" i="9"/>
  <c r="AK81" i="9"/>
  <c r="AK79" i="9"/>
  <c r="AK125" i="9"/>
  <c r="AK91" i="9"/>
  <c r="AK113" i="9"/>
  <c r="AK109" i="9"/>
  <c r="AK107" i="9"/>
  <c r="AK101" i="9"/>
  <c r="AK93" i="9"/>
  <c r="AK103" i="9"/>
  <c r="AK97" i="9"/>
  <c r="AK95" i="9"/>
  <c r="U259" i="9"/>
  <c r="U257" i="9"/>
  <c r="U255" i="9"/>
  <c r="U253" i="9"/>
  <c r="U251" i="9"/>
  <c r="U249" i="9"/>
  <c r="U247" i="9"/>
  <c r="U245" i="9"/>
  <c r="U243" i="9"/>
  <c r="U241" i="9"/>
  <c r="U235" i="9"/>
  <c r="U237" i="9"/>
  <c r="U239" i="9"/>
  <c r="U227" i="9"/>
  <c r="U229" i="9"/>
  <c r="U225" i="9"/>
  <c r="U231" i="9"/>
  <c r="U233" i="9"/>
  <c r="U213" i="9"/>
  <c r="U215" i="9"/>
  <c r="U209" i="9"/>
  <c r="U207" i="9"/>
  <c r="U205" i="9"/>
  <c r="U203" i="9"/>
  <c r="U217" i="9"/>
  <c r="U219" i="9"/>
  <c r="U221" i="9"/>
  <c r="U195" i="9"/>
  <c r="U189" i="9"/>
  <c r="U183" i="9"/>
  <c r="U177" i="9"/>
  <c r="U175" i="9"/>
  <c r="U173" i="9"/>
  <c r="U211" i="9"/>
  <c r="U199" i="9"/>
  <c r="U191" i="9"/>
  <c r="U185" i="9"/>
  <c r="U179" i="9"/>
  <c r="U223" i="9"/>
  <c r="U193" i="9"/>
  <c r="U187" i="9"/>
  <c r="U181" i="9"/>
  <c r="U153" i="9"/>
  <c r="U141" i="9"/>
  <c r="U163" i="9"/>
  <c r="U157" i="9"/>
  <c r="U143" i="9"/>
  <c r="U171" i="9"/>
  <c r="U145" i="9"/>
  <c r="U201" i="9"/>
  <c r="U165" i="9"/>
  <c r="U159" i="9"/>
  <c r="U147" i="9"/>
  <c r="U197" i="9"/>
  <c r="U169" i="9"/>
  <c r="U151" i="9"/>
  <c r="U161" i="9"/>
  <c r="U139" i="9"/>
  <c r="U133" i="9"/>
  <c r="U131" i="9"/>
  <c r="U129" i="9"/>
  <c r="U127" i="9"/>
  <c r="U125" i="9"/>
  <c r="U123" i="9"/>
  <c r="U121" i="9"/>
  <c r="U119" i="9"/>
  <c r="U117" i="9"/>
  <c r="U155" i="9"/>
  <c r="U149" i="9"/>
  <c r="U135" i="9"/>
  <c r="U99" i="9"/>
  <c r="U107" i="9"/>
  <c r="U101" i="9"/>
  <c r="U89" i="9"/>
  <c r="U87" i="9"/>
  <c r="U85" i="9"/>
  <c r="U83" i="9"/>
  <c r="U81" i="9"/>
  <c r="U79" i="9"/>
  <c r="U115" i="9"/>
  <c r="U111" i="9"/>
  <c r="U91" i="9"/>
  <c r="U137" i="9"/>
  <c r="U103" i="9"/>
  <c r="U93" i="9"/>
  <c r="U105" i="9"/>
  <c r="U95" i="9"/>
  <c r="U167" i="9"/>
  <c r="U113" i="9"/>
  <c r="U109" i="9"/>
  <c r="U97" i="9"/>
  <c r="AC259" i="9"/>
  <c r="AC257" i="9"/>
  <c r="AC255" i="9"/>
  <c r="AC253" i="9"/>
  <c r="AC251" i="9"/>
  <c r="AC249" i="9"/>
  <c r="AC245" i="9"/>
  <c r="AC241" i="9"/>
  <c r="AC239" i="9"/>
  <c r="AC237" i="9"/>
  <c r="AC235" i="9"/>
  <c r="AC233" i="9"/>
  <c r="AC231" i="9"/>
  <c r="AC229" i="9"/>
  <c r="AC227" i="9"/>
  <c r="AC225" i="9"/>
  <c r="AC243" i="9"/>
  <c r="AC223" i="9"/>
  <c r="AC221" i="9"/>
  <c r="AC219" i="9"/>
  <c r="AC217" i="9"/>
  <c r="AC215" i="9"/>
  <c r="AC213" i="9"/>
  <c r="AC211" i="9"/>
  <c r="AC247" i="9"/>
  <c r="AC209" i="9"/>
  <c r="AC203" i="9"/>
  <c r="AC195" i="9"/>
  <c r="AC189" i="9"/>
  <c r="AC183" i="9"/>
  <c r="AC177" i="9"/>
  <c r="AC197" i="9"/>
  <c r="AC207" i="9"/>
  <c r="AC201" i="9"/>
  <c r="AC191" i="9"/>
  <c r="AC185" i="9"/>
  <c r="AC179" i="9"/>
  <c r="AC171" i="9"/>
  <c r="AC169" i="9"/>
  <c r="AC167" i="9"/>
  <c r="AC165" i="9"/>
  <c r="AC163" i="9"/>
  <c r="AC161" i="9"/>
  <c r="AC159" i="9"/>
  <c r="AC157" i="9"/>
  <c r="AC155" i="9"/>
  <c r="AC153" i="9"/>
  <c r="AC151" i="9"/>
  <c r="AC149" i="9"/>
  <c r="AC147" i="9"/>
  <c r="AC145" i="9"/>
  <c r="AC143" i="9"/>
  <c r="AC141" i="9"/>
  <c r="AC199" i="9"/>
  <c r="AC187" i="9"/>
  <c r="AC205" i="9"/>
  <c r="AC193" i="9"/>
  <c r="AC175" i="9"/>
  <c r="AC139" i="9"/>
  <c r="AC137" i="9"/>
  <c r="AC135" i="9"/>
  <c r="AC133" i="9"/>
  <c r="AC131" i="9"/>
  <c r="AC129" i="9"/>
  <c r="AC127" i="9"/>
  <c r="AC125" i="9"/>
  <c r="AC181" i="9"/>
  <c r="AC123" i="9"/>
  <c r="AC121" i="9"/>
  <c r="AC119" i="9"/>
  <c r="AC117" i="9"/>
  <c r="AC173" i="9"/>
  <c r="AC115" i="9"/>
  <c r="AC113" i="9"/>
  <c r="AC111" i="9"/>
  <c r="AC109" i="9"/>
  <c r="AC107" i="9"/>
  <c r="AC105" i="9"/>
  <c r="AC103" i="9"/>
  <c r="AC101" i="9"/>
  <c r="AC99" i="9"/>
  <c r="AC97" i="9"/>
  <c r="AC95" i="9"/>
  <c r="AC93" i="9"/>
  <c r="AC91" i="9"/>
  <c r="AC89" i="9"/>
  <c r="AC87" i="9"/>
  <c r="AC81" i="9"/>
  <c r="AC85" i="9"/>
  <c r="AC79" i="9"/>
  <c r="AC83" i="9"/>
  <c r="AA258" i="9"/>
  <c r="AA256" i="9"/>
  <c r="AA254" i="9"/>
  <c r="AA252" i="9"/>
  <c r="AA250" i="9"/>
  <c r="AA248" i="9"/>
  <c r="AA246" i="9"/>
  <c r="AA244" i="9"/>
  <c r="AA242" i="9"/>
  <c r="AA240" i="9"/>
  <c r="AA238" i="9"/>
  <c r="AA236" i="9"/>
  <c r="AA234" i="9"/>
  <c r="AA232" i="9"/>
  <c r="AA230" i="9"/>
  <c r="AA228" i="9"/>
  <c r="AA226" i="9"/>
  <c r="AA222" i="9"/>
  <c r="AA220" i="9"/>
  <c r="AA218" i="9"/>
  <c r="AA216" i="9"/>
  <c r="AA214" i="9"/>
  <c r="AA212" i="9"/>
  <c r="AA224" i="9"/>
  <c r="AA210" i="9"/>
  <c r="AA208" i="9"/>
  <c r="AA206" i="9"/>
  <c r="AA204" i="9"/>
  <c r="AA202" i="9"/>
  <c r="AA200" i="9"/>
  <c r="AA198" i="9"/>
  <c r="AA196" i="9"/>
  <c r="AA194" i="9"/>
  <c r="AA192" i="9"/>
  <c r="AA190" i="9"/>
  <c r="AA188" i="9"/>
  <c r="AA186" i="9"/>
  <c r="AA184" i="9"/>
  <c r="AA182" i="9"/>
  <c r="AA180" i="9"/>
  <c r="AA178" i="9"/>
  <c r="AA176" i="9"/>
  <c r="AA174" i="9"/>
  <c r="AA172" i="9"/>
  <c r="AA170" i="9"/>
  <c r="AA168" i="9"/>
  <c r="AA162" i="9"/>
  <c r="AA156" i="9"/>
  <c r="AA148" i="9"/>
  <c r="AA150" i="9"/>
  <c r="AA140" i="9"/>
  <c r="AA138" i="9"/>
  <c r="AA136" i="9"/>
  <c r="AA134" i="9"/>
  <c r="AA132" i="9"/>
  <c r="AA164" i="9"/>
  <c r="AA158" i="9"/>
  <c r="AA152" i="9"/>
  <c r="AA142" i="9"/>
  <c r="AA166" i="9"/>
  <c r="AA144" i="9"/>
  <c r="AA124" i="9"/>
  <c r="AA122" i="9"/>
  <c r="AA120" i="9"/>
  <c r="AA118" i="9"/>
  <c r="AA116" i="9"/>
  <c r="AA114" i="9"/>
  <c r="AA112" i="9"/>
  <c r="AA110" i="9"/>
  <c r="AA108" i="9"/>
  <c r="AA106" i="9"/>
  <c r="AA104" i="9"/>
  <c r="AA102" i="9"/>
  <c r="AA100" i="9"/>
  <c r="AA98" i="9"/>
  <c r="AA96" i="9"/>
  <c r="AA94" i="9"/>
  <c r="AA92" i="9"/>
  <c r="AA90" i="9"/>
  <c r="AA88" i="9"/>
  <c r="AA160" i="9"/>
  <c r="AA154" i="9"/>
  <c r="AA146" i="9"/>
  <c r="AA130" i="9"/>
  <c r="AA128" i="9"/>
  <c r="AA86" i="9"/>
  <c r="AA84" i="9"/>
  <c r="AA82" i="9"/>
  <c r="AA80" i="9"/>
  <c r="AA78" i="9"/>
  <c r="AA126" i="9"/>
  <c r="S259" i="9"/>
  <c r="S257" i="9"/>
  <c r="S255" i="9"/>
  <c r="S253" i="9"/>
  <c r="S251" i="9"/>
  <c r="S249" i="9"/>
  <c r="S247" i="9"/>
  <c r="S245" i="9"/>
  <c r="S243" i="9"/>
  <c r="S241" i="9"/>
  <c r="S239" i="9"/>
  <c r="S237" i="9"/>
  <c r="S235" i="9"/>
  <c r="S233" i="9"/>
  <c r="S231" i="9"/>
  <c r="S229" i="9"/>
  <c r="S227" i="9"/>
  <c r="S223" i="9"/>
  <c r="S221" i="9"/>
  <c r="S219" i="9"/>
  <c r="S217" i="9"/>
  <c r="S215" i="9"/>
  <c r="S213" i="9"/>
  <c r="S211" i="9"/>
  <c r="S209" i="9"/>
  <c r="S207" i="9"/>
  <c r="S205" i="9"/>
  <c r="S203" i="9"/>
  <c r="S201" i="9"/>
  <c r="S199" i="9"/>
  <c r="S197" i="9"/>
  <c r="S195" i="9"/>
  <c r="S193" i="9"/>
  <c r="S191" i="9"/>
  <c r="S189" i="9"/>
  <c r="S187" i="9"/>
  <c r="S185" i="9"/>
  <c r="S183" i="9"/>
  <c r="S181" i="9"/>
  <c r="S179" i="9"/>
  <c r="S177" i="9"/>
  <c r="S171" i="9"/>
  <c r="S169" i="9"/>
  <c r="S175" i="9"/>
  <c r="S173" i="9"/>
  <c r="S167" i="9"/>
  <c r="S161" i="9"/>
  <c r="S155" i="9"/>
  <c r="S149" i="9"/>
  <c r="S225" i="9"/>
  <c r="S151" i="9"/>
  <c r="S139" i="9"/>
  <c r="S137" i="9"/>
  <c r="S135" i="9"/>
  <c r="S133" i="9"/>
  <c r="S163" i="9"/>
  <c r="S157" i="9"/>
  <c r="S153" i="9"/>
  <c r="S141" i="9"/>
  <c r="S143" i="9"/>
  <c r="S159" i="9"/>
  <c r="S115" i="9"/>
  <c r="S113" i="9"/>
  <c r="S111" i="9"/>
  <c r="S109" i="9"/>
  <c r="S107" i="9"/>
  <c r="S105" i="9"/>
  <c r="S103" i="9"/>
  <c r="S101" i="9"/>
  <c r="S99" i="9"/>
  <c r="S97" i="9"/>
  <c r="S95" i="9"/>
  <c r="S93" i="9"/>
  <c r="S91" i="9"/>
  <c r="S89" i="9"/>
  <c r="S147" i="9"/>
  <c r="S131" i="9"/>
  <c r="S129" i="9"/>
  <c r="S127" i="9"/>
  <c r="S125" i="9"/>
  <c r="S123" i="9"/>
  <c r="S121" i="9"/>
  <c r="S119" i="9"/>
  <c r="S117" i="9"/>
  <c r="S145" i="9"/>
  <c r="S165" i="9"/>
  <c r="S87" i="9"/>
  <c r="S85" i="9"/>
  <c r="S83" i="9"/>
  <c r="S81" i="9"/>
  <c r="S79" i="9"/>
  <c r="V249" i="9"/>
  <c r="V245" i="9"/>
  <c r="V241" i="9"/>
  <c r="V259" i="9"/>
  <c r="V255" i="9"/>
  <c r="V257" i="9"/>
  <c r="V247" i="9"/>
  <c r="V237" i="9"/>
  <c r="V251" i="9"/>
  <c r="V239" i="9"/>
  <c r="V227" i="9"/>
  <c r="V229" i="9"/>
  <c r="V225" i="9"/>
  <c r="V231" i="9"/>
  <c r="V233" i="9"/>
  <c r="V235" i="9"/>
  <c r="V215" i="9"/>
  <c r="V209" i="9"/>
  <c r="V207" i="9"/>
  <c r="V205" i="9"/>
  <c r="V203" i="9"/>
  <c r="V201" i="9"/>
  <c r="V199" i="9"/>
  <c r="V197" i="9"/>
  <c r="V217" i="9"/>
  <c r="V219" i="9"/>
  <c r="V221" i="9"/>
  <c r="V253" i="9"/>
  <c r="V223" i="9"/>
  <c r="V211" i="9"/>
  <c r="V213" i="9"/>
  <c r="V191" i="9"/>
  <c r="V185" i="9"/>
  <c r="V179" i="9"/>
  <c r="V193" i="9"/>
  <c r="V187" i="9"/>
  <c r="V181" i="9"/>
  <c r="V171" i="9"/>
  <c r="V169" i="9"/>
  <c r="V167" i="9"/>
  <c r="V165" i="9"/>
  <c r="V163" i="9"/>
  <c r="V161" i="9"/>
  <c r="V159" i="9"/>
  <c r="V157" i="9"/>
  <c r="V155" i="9"/>
  <c r="V153" i="9"/>
  <c r="V151" i="9"/>
  <c r="V149" i="9"/>
  <c r="V147" i="9"/>
  <c r="V145" i="9"/>
  <c r="V143" i="9"/>
  <c r="V141" i="9"/>
  <c r="V183" i="9"/>
  <c r="V189" i="9"/>
  <c r="V139" i="9"/>
  <c r="V133" i="9"/>
  <c r="V131" i="9"/>
  <c r="V129" i="9"/>
  <c r="V127" i="9"/>
  <c r="V125" i="9"/>
  <c r="V123" i="9"/>
  <c r="V121" i="9"/>
  <c r="V119" i="9"/>
  <c r="V117" i="9"/>
  <c r="V177" i="9"/>
  <c r="V135" i="9"/>
  <c r="V195" i="9"/>
  <c r="V243" i="9"/>
  <c r="V173" i="9"/>
  <c r="V137" i="9"/>
  <c r="V115" i="9"/>
  <c r="V113" i="9"/>
  <c r="V111" i="9"/>
  <c r="V109" i="9"/>
  <c r="V107" i="9"/>
  <c r="V101" i="9"/>
  <c r="V89" i="9"/>
  <c r="V87" i="9"/>
  <c r="V85" i="9"/>
  <c r="V83" i="9"/>
  <c r="V81" i="9"/>
  <c r="V79" i="9"/>
  <c r="V175" i="9"/>
  <c r="V91" i="9"/>
  <c r="V103" i="9"/>
  <c r="V93" i="9"/>
  <c r="V95" i="9"/>
  <c r="V105" i="9"/>
  <c r="V97" i="9"/>
  <c r="V99" i="9"/>
  <c r="S258" i="9"/>
  <c r="S256" i="9"/>
  <c r="S254" i="9"/>
  <c r="S252" i="9"/>
  <c r="S250" i="9"/>
  <c r="S246" i="9"/>
  <c r="S242" i="9"/>
  <c r="S240" i="9"/>
  <c r="S238" i="9"/>
  <c r="S236" i="9"/>
  <c r="S234" i="9"/>
  <c r="S232" i="9"/>
  <c r="S230" i="9"/>
  <c r="S228" i="9"/>
  <c r="S226" i="9"/>
  <c r="S248" i="9"/>
  <c r="S224" i="9"/>
  <c r="S222" i="9"/>
  <c r="S220" i="9"/>
  <c r="S218" i="9"/>
  <c r="S216" i="9"/>
  <c r="S214" i="9"/>
  <c r="S212" i="9"/>
  <c r="S244" i="9"/>
  <c r="S208" i="9"/>
  <c r="S202" i="9"/>
  <c r="S200" i="9"/>
  <c r="S196" i="9"/>
  <c r="S190" i="9"/>
  <c r="S184" i="9"/>
  <c r="S178" i="9"/>
  <c r="S174" i="9"/>
  <c r="S206" i="9"/>
  <c r="S192" i="9"/>
  <c r="S186" i="9"/>
  <c r="S180" i="9"/>
  <c r="S198" i="9"/>
  <c r="S172" i="9"/>
  <c r="S170" i="9"/>
  <c r="S168" i="9"/>
  <c r="S166" i="9"/>
  <c r="S164" i="9"/>
  <c r="S162" i="9"/>
  <c r="S160" i="9"/>
  <c r="S158" i="9"/>
  <c r="S156" i="9"/>
  <c r="S154" i="9"/>
  <c r="S152" i="9"/>
  <c r="S150" i="9"/>
  <c r="S148" i="9"/>
  <c r="S146" i="9"/>
  <c r="S144" i="9"/>
  <c r="S142" i="9"/>
  <c r="S210" i="9"/>
  <c r="S204" i="9"/>
  <c r="S194" i="9"/>
  <c r="S188" i="9"/>
  <c r="S182" i="9"/>
  <c r="S176" i="9"/>
  <c r="S140" i="9"/>
  <c r="S138" i="9"/>
  <c r="S136" i="9"/>
  <c r="S134" i="9"/>
  <c r="S132" i="9"/>
  <c r="S130" i="9"/>
  <c r="S128" i="9"/>
  <c r="S126" i="9"/>
  <c r="S124" i="9"/>
  <c r="S122" i="9"/>
  <c r="S120" i="9"/>
  <c r="S118" i="9"/>
  <c r="S116" i="9"/>
  <c r="S114" i="9"/>
  <c r="S112" i="9"/>
  <c r="S110" i="9"/>
  <c r="S108" i="9"/>
  <c r="S106" i="9"/>
  <c r="S104" i="9"/>
  <c r="S102" i="9"/>
  <c r="S100" i="9"/>
  <c r="S98" i="9"/>
  <c r="S96" i="9"/>
  <c r="S94" i="9"/>
  <c r="S92" i="9"/>
  <c r="S90" i="9"/>
  <c r="S88" i="9"/>
  <c r="S84" i="9"/>
  <c r="S78" i="9"/>
  <c r="S82" i="9"/>
  <c r="S86" i="9"/>
  <c r="S80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3" i="9"/>
  <c r="Y221" i="9"/>
  <c r="Y219" i="9"/>
  <c r="Y217" i="9"/>
  <c r="Y215" i="9"/>
  <c r="Y213" i="9"/>
  <c r="Y211" i="9"/>
  <c r="Y209" i="9"/>
  <c r="Y207" i="9"/>
  <c r="Y205" i="9"/>
  <c r="Y203" i="9"/>
  <c r="Y201" i="9"/>
  <c r="Y199" i="9"/>
  <c r="Y197" i="9"/>
  <c r="Y195" i="9"/>
  <c r="Y193" i="9"/>
  <c r="Y191" i="9"/>
  <c r="Y189" i="9"/>
  <c r="Y187" i="9"/>
  <c r="Y185" i="9"/>
  <c r="Y183" i="9"/>
  <c r="Y181" i="9"/>
  <c r="Y179" i="9"/>
  <c r="Y177" i="9"/>
  <c r="Y225" i="9"/>
  <c r="Y171" i="9"/>
  <c r="Y169" i="9"/>
  <c r="Y175" i="9"/>
  <c r="Y173" i="9"/>
  <c r="Y163" i="9"/>
  <c r="Y157" i="9"/>
  <c r="Y143" i="9"/>
  <c r="Y145" i="9"/>
  <c r="Y139" i="9"/>
  <c r="Y137" i="9"/>
  <c r="Y135" i="9"/>
  <c r="Y133" i="9"/>
  <c r="Y165" i="9"/>
  <c r="Y159" i="9"/>
  <c r="Y147" i="9"/>
  <c r="Y149" i="9"/>
  <c r="Y161" i="9"/>
  <c r="Y115" i="9"/>
  <c r="Y113" i="9"/>
  <c r="Y111" i="9"/>
  <c r="Y109" i="9"/>
  <c r="Y107" i="9"/>
  <c r="Y105" i="9"/>
  <c r="Y103" i="9"/>
  <c r="Y101" i="9"/>
  <c r="Y99" i="9"/>
  <c r="Y97" i="9"/>
  <c r="Y95" i="9"/>
  <c r="Y93" i="9"/>
  <c r="Y91" i="9"/>
  <c r="Y89" i="9"/>
  <c r="Y155" i="9"/>
  <c r="Y153" i="9"/>
  <c r="Y141" i="9"/>
  <c r="Y167" i="9"/>
  <c r="Y123" i="9"/>
  <c r="Y121" i="9"/>
  <c r="Y119" i="9"/>
  <c r="Y117" i="9"/>
  <c r="Y131" i="9"/>
  <c r="Y129" i="9"/>
  <c r="Y127" i="9"/>
  <c r="Y151" i="9"/>
  <c r="Y125" i="9"/>
  <c r="Y85" i="9"/>
  <c r="Y83" i="9"/>
  <c r="Y81" i="9"/>
  <c r="Y79" i="9"/>
  <c r="Y87" i="9"/>
  <c r="K258" i="9"/>
  <c r="K256" i="9"/>
  <c r="K254" i="9"/>
  <c r="K252" i="9"/>
  <c r="K250" i="9"/>
  <c r="K248" i="9"/>
  <c r="K246" i="9"/>
  <c r="K244" i="9"/>
  <c r="K242" i="9"/>
  <c r="K240" i="9"/>
  <c r="K238" i="9"/>
  <c r="K236" i="9"/>
  <c r="K234" i="9"/>
  <c r="K232" i="9"/>
  <c r="K230" i="9"/>
  <c r="K228" i="9"/>
  <c r="K226" i="9"/>
  <c r="K224" i="9"/>
  <c r="K222" i="9"/>
  <c r="K220" i="9"/>
  <c r="K218" i="9"/>
  <c r="K216" i="9"/>
  <c r="K214" i="9"/>
  <c r="K212" i="9"/>
  <c r="K210" i="9"/>
  <c r="K208" i="9"/>
  <c r="K206" i="9"/>
  <c r="K204" i="9"/>
  <c r="K202" i="9"/>
  <c r="K200" i="9"/>
  <c r="K198" i="9"/>
  <c r="K196" i="9"/>
  <c r="K194" i="9"/>
  <c r="K192" i="9"/>
  <c r="K190" i="9"/>
  <c r="K188" i="9"/>
  <c r="K186" i="9"/>
  <c r="K184" i="9"/>
  <c r="K182" i="9"/>
  <c r="K180" i="9"/>
  <c r="K178" i="9"/>
  <c r="K176" i="9"/>
  <c r="K172" i="9"/>
  <c r="K170" i="9"/>
  <c r="K174" i="9"/>
  <c r="K164" i="9"/>
  <c r="K158" i="9"/>
  <c r="K148" i="9"/>
  <c r="K150" i="9"/>
  <c r="K140" i="9"/>
  <c r="K138" i="9"/>
  <c r="K136" i="9"/>
  <c r="K134" i="9"/>
  <c r="K132" i="9"/>
  <c r="K166" i="9"/>
  <c r="K160" i="9"/>
  <c r="K152" i="9"/>
  <c r="K154" i="9"/>
  <c r="K142" i="9"/>
  <c r="K146" i="9"/>
  <c r="K168" i="9"/>
  <c r="K130" i="9"/>
  <c r="K128" i="9"/>
  <c r="K126" i="9"/>
  <c r="K116" i="9"/>
  <c r="K114" i="9"/>
  <c r="K112" i="9"/>
  <c r="K110" i="9"/>
  <c r="K108" i="9"/>
  <c r="K106" i="9"/>
  <c r="K104" i="9"/>
  <c r="K102" i="9"/>
  <c r="K100" i="9"/>
  <c r="K98" i="9"/>
  <c r="K96" i="9"/>
  <c r="K94" i="9"/>
  <c r="K92" i="9"/>
  <c r="K90" i="9"/>
  <c r="K88" i="9"/>
  <c r="K162" i="9"/>
  <c r="K144" i="9"/>
  <c r="K156" i="9"/>
  <c r="K124" i="9"/>
  <c r="K118" i="9"/>
  <c r="K122" i="9"/>
  <c r="K86" i="9"/>
  <c r="K84" i="9"/>
  <c r="K82" i="9"/>
  <c r="K80" i="9"/>
  <c r="K78" i="9"/>
  <c r="K120" i="9"/>
  <c r="G60" i="9"/>
  <c r="G61" i="9"/>
  <c r="H60" i="9"/>
  <c r="K42" i="15" l="1"/>
  <c r="P42" i="15" s="1"/>
  <c r="U42" i="15" s="1"/>
  <c r="I42" i="15"/>
  <c r="N42" i="15" s="1"/>
  <c r="S42" i="15" s="1"/>
  <c r="J42" i="15"/>
  <c r="O42" i="15" s="1"/>
  <c r="T42" i="15" s="1"/>
  <c r="J38" i="15"/>
  <c r="O38" i="15" s="1"/>
  <c r="T38" i="15" s="1"/>
  <c r="I49" i="15"/>
  <c r="N49" i="15" s="1"/>
  <c r="S49" i="15" s="1"/>
  <c r="K49" i="15"/>
  <c r="P49" i="15" s="1"/>
  <c r="U49" i="15" s="1"/>
  <c r="J49" i="15"/>
  <c r="O49" i="15" s="1"/>
  <c r="T49" i="15" s="1"/>
  <c r="J45" i="15"/>
  <c r="O45" i="15" s="1"/>
  <c r="T45" i="15" s="1"/>
  <c r="A68" i="9"/>
  <c r="H45" i="15"/>
  <c r="M45" i="15" s="1"/>
  <c r="R45" i="15" s="1"/>
  <c r="AJ37" i="15"/>
  <c r="AK37" i="15" s="1"/>
  <c r="AH37" i="15"/>
  <c r="AI37" i="15" s="1"/>
  <c r="AG37" i="15"/>
  <c r="AL37" i="15"/>
  <c r="AM37" i="15"/>
  <c r="H49" i="15"/>
  <c r="M49" i="15" s="1"/>
  <c r="R49" i="15" s="1"/>
  <c r="H42" i="15"/>
  <c r="M42" i="15" s="1"/>
  <c r="R42" i="15" s="1"/>
  <c r="K38" i="15"/>
  <c r="P38" i="15" s="1"/>
  <c r="U38" i="15" s="1"/>
  <c r="B44" i="15"/>
  <c r="AL44" i="15" s="1"/>
  <c r="B51" i="15"/>
  <c r="AG44" i="15"/>
  <c r="AM44" i="15"/>
  <c r="K45" i="15"/>
  <c r="P45" i="15" s="1"/>
  <c r="U45" i="15" s="1"/>
  <c r="I38" i="15"/>
  <c r="N38" i="15" s="1"/>
  <c r="S38" i="15" s="1"/>
  <c r="C51" i="15"/>
  <c r="J51" i="15" s="1"/>
  <c r="P197" i="9"/>
  <c r="H197" i="9" s="1"/>
  <c r="AI256" i="9"/>
  <c r="G256" i="9" s="1"/>
  <c r="H73" i="9"/>
  <c r="H69" i="9"/>
  <c r="H71" i="9"/>
  <c r="AI128" i="9"/>
  <c r="G128" i="9" s="1"/>
  <c r="AI182" i="9"/>
  <c r="G182" i="9" s="1"/>
  <c r="AI156" i="9"/>
  <c r="G156" i="9" s="1"/>
  <c r="AI180" i="9"/>
  <c r="G180" i="9" s="1"/>
  <c r="G76" i="9"/>
  <c r="AI212" i="9"/>
  <c r="J212" i="9" s="1"/>
  <c r="AI104" i="9"/>
  <c r="G104" i="9" s="1"/>
  <c r="AI228" i="9"/>
  <c r="G228" i="9" s="1"/>
  <c r="AI82" i="9"/>
  <c r="G82" i="9" s="1"/>
  <c r="AI108" i="9"/>
  <c r="G108" i="9" s="1"/>
  <c r="AI130" i="9"/>
  <c r="G130" i="9" s="1"/>
  <c r="AI202" i="9"/>
  <c r="J202" i="9" s="1"/>
  <c r="AI158" i="9"/>
  <c r="G158" i="9" s="1"/>
  <c r="AI192" i="9"/>
  <c r="G192" i="9" s="1"/>
  <c r="AI214" i="9"/>
  <c r="G214" i="9" s="1"/>
  <c r="AI234" i="9"/>
  <c r="G234" i="9" s="1"/>
  <c r="AI88" i="9"/>
  <c r="G88" i="9" s="1"/>
  <c r="AI112" i="9"/>
  <c r="H112" i="9" s="1"/>
  <c r="AI132" i="9"/>
  <c r="G132" i="9" s="1"/>
  <c r="AI142" i="9"/>
  <c r="G142" i="9" s="1"/>
  <c r="AI162" i="9"/>
  <c r="G162" i="9" s="1"/>
  <c r="AI204" i="9"/>
  <c r="G204" i="9" s="1"/>
  <c r="AI216" i="9"/>
  <c r="G216" i="9" s="1"/>
  <c r="AI238" i="9"/>
  <c r="G238" i="9" s="1"/>
  <c r="AI94" i="9"/>
  <c r="G94" i="9" s="1"/>
  <c r="AI116" i="9"/>
  <c r="G116" i="9" s="1"/>
  <c r="AI136" i="9"/>
  <c r="G136" i="9" s="1"/>
  <c r="AI144" i="9"/>
  <c r="G144" i="9" s="1"/>
  <c r="AI166" i="9"/>
  <c r="G166" i="9" s="1"/>
  <c r="AI210" i="9"/>
  <c r="J210" i="9" s="1"/>
  <c r="AI222" i="9"/>
  <c r="G222" i="9" s="1"/>
  <c r="AI240" i="9"/>
  <c r="G240" i="9" s="1"/>
  <c r="AI78" i="9"/>
  <c r="G78" i="9" s="1"/>
  <c r="AI98" i="9"/>
  <c r="H98" i="9" s="1"/>
  <c r="AI118" i="9"/>
  <c r="G118" i="9" s="1"/>
  <c r="AI198" i="9"/>
  <c r="G198" i="9" s="1"/>
  <c r="AI146" i="9"/>
  <c r="G146" i="9" s="1"/>
  <c r="AI170" i="9"/>
  <c r="G170" i="9" s="1"/>
  <c r="AI178" i="9"/>
  <c r="G178" i="9" s="1"/>
  <c r="AI244" i="9"/>
  <c r="H244" i="9" s="1"/>
  <c r="AI246" i="9"/>
  <c r="G246" i="9" s="1"/>
  <c r="AI86" i="9"/>
  <c r="G86" i="9" s="1"/>
  <c r="AI100" i="9"/>
  <c r="G100" i="9" s="1"/>
  <c r="AI122" i="9"/>
  <c r="G122" i="9" s="1"/>
  <c r="AI176" i="9"/>
  <c r="G176" i="9" s="1"/>
  <c r="AI152" i="9"/>
  <c r="G152" i="9" s="1"/>
  <c r="AI174" i="9"/>
  <c r="G174" i="9" s="1"/>
  <c r="AI190" i="9"/>
  <c r="G190" i="9" s="1"/>
  <c r="AI226" i="9"/>
  <c r="G226" i="9" s="1"/>
  <c r="AI252" i="9"/>
  <c r="G252" i="9" s="1"/>
  <c r="AI92" i="9"/>
  <c r="G92" i="9" s="1"/>
  <c r="AI106" i="9"/>
  <c r="G106" i="9" s="1"/>
  <c r="AI120" i="9"/>
  <c r="G120" i="9" s="1"/>
  <c r="AI134" i="9"/>
  <c r="G134" i="9" s="1"/>
  <c r="AI188" i="9"/>
  <c r="G188" i="9" s="1"/>
  <c r="AI150" i="9"/>
  <c r="G150" i="9" s="1"/>
  <c r="AI164" i="9"/>
  <c r="G164" i="9" s="1"/>
  <c r="AI186" i="9"/>
  <c r="G186" i="9" s="1"/>
  <c r="AI184" i="9"/>
  <c r="G184" i="9" s="1"/>
  <c r="AI218" i="9"/>
  <c r="G218" i="9" s="1"/>
  <c r="AI232" i="9"/>
  <c r="G232" i="9" s="1"/>
  <c r="AI250" i="9"/>
  <c r="G250" i="9" s="1"/>
  <c r="AI84" i="9"/>
  <c r="G84" i="9" s="1"/>
  <c r="AI96" i="9"/>
  <c r="G96" i="9" s="1"/>
  <c r="AI110" i="9"/>
  <c r="G110" i="9" s="1"/>
  <c r="AI124" i="9"/>
  <c r="G124" i="9" s="1"/>
  <c r="AI140" i="9"/>
  <c r="G140" i="9" s="1"/>
  <c r="AI208" i="9"/>
  <c r="G208" i="9" s="1"/>
  <c r="AI154" i="9"/>
  <c r="G154" i="9" s="1"/>
  <c r="AI168" i="9"/>
  <c r="G168" i="9" s="1"/>
  <c r="AI196" i="9"/>
  <c r="G196" i="9" s="1"/>
  <c r="AI224" i="9"/>
  <c r="G224" i="9" s="1"/>
  <c r="AI248" i="9"/>
  <c r="G248" i="9" s="1"/>
  <c r="AI236" i="9"/>
  <c r="G236" i="9" s="1"/>
  <c r="J70" i="9"/>
  <c r="J73" i="9"/>
  <c r="H65" i="9"/>
  <c r="G73" i="9"/>
  <c r="G71" i="9"/>
  <c r="G65" i="9"/>
  <c r="J75" i="9"/>
  <c r="H72" i="9"/>
  <c r="G75" i="9"/>
  <c r="J71" i="9"/>
  <c r="I72" i="9"/>
  <c r="I67" i="9"/>
  <c r="G62" i="9"/>
  <c r="G68" i="9"/>
  <c r="G70" i="9"/>
  <c r="G72" i="9"/>
  <c r="G74" i="9"/>
  <c r="G66" i="9"/>
  <c r="H43" i="15"/>
  <c r="M43" i="15" s="1"/>
  <c r="R43" i="15" s="1"/>
  <c r="I64" i="9"/>
  <c r="I65" i="9"/>
  <c r="J69" i="9"/>
  <c r="H70" i="9"/>
  <c r="G69" i="9"/>
  <c r="I74" i="9"/>
  <c r="J67" i="9"/>
  <c r="H64" i="9"/>
  <c r="I66" i="9"/>
  <c r="J65" i="9"/>
  <c r="G67" i="9"/>
  <c r="I70" i="9"/>
  <c r="I69" i="9"/>
  <c r="H67" i="9"/>
  <c r="I68" i="9"/>
  <c r="I71" i="9"/>
  <c r="AI80" i="9"/>
  <c r="G80" i="9" s="1"/>
  <c r="AI90" i="9"/>
  <c r="G90" i="9" s="1"/>
  <c r="AI102" i="9"/>
  <c r="G102" i="9" s="1"/>
  <c r="AI114" i="9"/>
  <c r="G114" i="9" s="1"/>
  <c r="AI126" i="9"/>
  <c r="G126" i="9" s="1"/>
  <c r="AI138" i="9"/>
  <c r="G138" i="9" s="1"/>
  <c r="AI194" i="9"/>
  <c r="G194" i="9" s="1"/>
  <c r="AI148" i="9"/>
  <c r="G148" i="9" s="1"/>
  <c r="AI160" i="9"/>
  <c r="G160" i="9" s="1"/>
  <c r="AI172" i="9"/>
  <c r="G172" i="9" s="1"/>
  <c r="AI200" i="9"/>
  <c r="G200" i="9" s="1"/>
  <c r="AI206" i="9"/>
  <c r="G206" i="9" s="1"/>
  <c r="AI220" i="9"/>
  <c r="G220" i="9" s="1"/>
  <c r="AI230" i="9"/>
  <c r="G230" i="9" s="1"/>
  <c r="AI242" i="9"/>
  <c r="G242" i="9" s="1"/>
  <c r="AI258" i="9"/>
  <c r="G258" i="9" s="1"/>
  <c r="I39" i="15"/>
  <c r="I46" i="15"/>
  <c r="K29" i="15"/>
  <c r="K43" i="15"/>
  <c r="P43" i="15" s="1"/>
  <c r="U43" i="15" s="1"/>
  <c r="K50" i="15"/>
  <c r="K57" i="15"/>
  <c r="H29" i="15"/>
  <c r="J33" i="15"/>
  <c r="O33" i="15" s="1"/>
  <c r="T33" i="15" s="1"/>
  <c r="J40" i="15"/>
  <c r="J47" i="15"/>
  <c r="J54" i="15"/>
  <c r="H34" i="15"/>
  <c r="M34" i="15" s="1"/>
  <c r="R34" i="15" s="1"/>
  <c r="H41" i="15"/>
  <c r="M41" i="15" s="1"/>
  <c r="R41" i="15" s="1"/>
  <c r="H48" i="15"/>
  <c r="H55" i="15"/>
  <c r="M55" i="15" s="1"/>
  <c r="R55" i="15" s="1"/>
  <c r="H39" i="15"/>
  <c r="H46" i="15"/>
  <c r="H53" i="15"/>
  <c r="H25" i="15"/>
  <c r="I30" i="15"/>
  <c r="N30" i="15" s="1"/>
  <c r="I37" i="15"/>
  <c r="I44" i="15"/>
  <c r="I51" i="15"/>
  <c r="K30" i="15"/>
  <c r="P30" i="15" s="1"/>
  <c r="K37" i="15"/>
  <c r="K44" i="15"/>
  <c r="K51" i="15"/>
  <c r="K34" i="15"/>
  <c r="P34" i="15" s="1"/>
  <c r="U34" i="15" s="1"/>
  <c r="K41" i="15"/>
  <c r="K48" i="15"/>
  <c r="J30" i="15"/>
  <c r="O30" i="15" s="1"/>
  <c r="J37" i="15"/>
  <c r="J44" i="15"/>
  <c r="H33" i="15"/>
  <c r="M33" i="15" s="1"/>
  <c r="R33" i="15" s="1"/>
  <c r="H40" i="15"/>
  <c r="M40" i="15" s="1"/>
  <c r="R40" i="15" s="1"/>
  <c r="H47" i="15"/>
  <c r="J34" i="15"/>
  <c r="O34" i="15" s="1"/>
  <c r="T34" i="15" s="1"/>
  <c r="J41" i="15"/>
  <c r="O41" i="15" s="1"/>
  <c r="T41" i="15" s="1"/>
  <c r="J48" i="15"/>
  <c r="J55" i="15"/>
  <c r="O55" i="15" s="1"/>
  <c r="T55" i="15" s="1"/>
  <c r="I33" i="15"/>
  <c r="N33" i="15" s="1"/>
  <c r="S33" i="15" s="1"/>
  <c r="I40" i="15"/>
  <c r="N40" i="15" s="1"/>
  <c r="S40" i="15" s="1"/>
  <c r="I47" i="15"/>
  <c r="K39" i="15"/>
  <c r="P39" i="15" s="1"/>
  <c r="U39" i="15" s="1"/>
  <c r="K46" i="15"/>
  <c r="J39" i="15"/>
  <c r="J46" i="15"/>
  <c r="H30" i="15"/>
  <c r="M30" i="15" s="1"/>
  <c r="H37" i="15"/>
  <c r="H44" i="15"/>
  <c r="H51" i="15"/>
  <c r="K33" i="15"/>
  <c r="P33" i="15" s="1"/>
  <c r="U33" i="15" s="1"/>
  <c r="K40" i="15"/>
  <c r="K47" i="15"/>
  <c r="K54" i="15"/>
  <c r="I41" i="15"/>
  <c r="N41" i="15" s="1"/>
  <c r="S41" i="15" s="1"/>
  <c r="I48" i="15"/>
  <c r="N48" i="15" s="1"/>
  <c r="S48" i="15" s="1"/>
  <c r="I55" i="15"/>
  <c r="J29" i="15"/>
  <c r="J43" i="15"/>
  <c r="J50" i="15"/>
  <c r="J57" i="15"/>
  <c r="I29" i="15"/>
  <c r="I43" i="15"/>
  <c r="I50" i="15"/>
  <c r="N50" i="15" s="1"/>
  <c r="S50" i="15" s="1"/>
  <c r="I57" i="15"/>
  <c r="H32" i="15"/>
  <c r="M32" i="15" s="1"/>
  <c r="R32" i="15" s="1"/>
  <c r="K32" i="15"/>
  <c r="P32" i="15" s="1"/>
  <c r="U32" i="15" s="1"/>
  <c r="J32" i="15"/>
  <c r="O32" i="15" s="1"/>
  <c r="T32" i="15" s="1"/>
  <c r="O31" i="15"/>
  <c r="T31" i="15" s="1"/>
  <c r="M31" i="15"/>
  <c r="R31" i="15" s="1"/>
  <c r="AG262" i="9"/>
  <c r="M37" i="9" s="1"/>
  <c r="AE261" i="9"/>
  <c r="K35" i="9" s="1"/>
  <c r="AE262" i="9"/>
  <c r="M35" i="9" s="1"/>
  <c r="AH262" i="9"/>
  <c r="M38" i="9" s="1"/>
  <c r="AF262" i="9"/>
  <c r="M36" i="9" s="1"/>
  <c r="AG261" i="9"/>
  <c r="K37" i="9" s="1"/>
  <c r="AF261" i="9"/>
  <c r="K36" i="9" s="1"/>
  <c r="M35" i="15"/>
  <c r="R35" i="15" s="1"/>
  <c r="P35" i="15"/>
  <c r="U35" i="15" s="1"/>
  <c r="I32" i="15"/>
  <c r="N32" i="15" s="1"/>
  <c r="S32" i="15" s="1"/>
  <c r="O35" i="15"/>
  <c r="T35" i="15" s="1"/>
  <c r="N35" i="15"/>
  <c r="S35" i="15" s="1"/>
  <c r="H36" i="15"/>
  <c r="K36" i="15"/>
  <c r="J36" i="15"/>
  <c r="I36" i="15"/>
  <c r="N36" i="15" s="1"/>
  <c r="S36" i="15" s="1"/>
  <c r="O28" i="15"/>
  <c r="N28" i="15"/>
  <c r="P28" i="15"/>
  <c r="H27" i="15"/>
  <c r="I23" i="15"/>
  <c r="K23" i="15"/>
  <c r="J23" i="15"/>
  <c r="J26" i="15"/>
  <c r="J27" i="15"/>
  <c r="I27" i="15"/>
  <c r="N34" i="15"/>
  <c r="S34" i="15" s="1"/>
  <c r="K25" i="15"/>
  <c r="J25" i="15"/>
  <c r="H23" i="15"/>
  <c r="K27" i="15"/>
  <c r="H26" i="15"/>
  <c r="I26" i="15"/>
  <c r="I25" i="15"/>
  <c r="K26" i="15"/>
  <c r="A212" i="15"/>
  <c r="F63" i="9"/>
  <c r="F62" i="9"/>
  <c r="I248" i="9"/>
  <c r="J173" i="9"/>
  <c r="J107" i="9"/>
  <c r="J143" i="9"/>
  <c r="J61" i="9"/>
  <c r="J155" i="9"/>
  <c r="J167" i="9"/>
  <c r="I194" i="9"/>
  <c r="J185" i="9"/>
  <c r="J251" i="9"/>
  <c r="I158" i="9"/>
  <c r="J81" i="9"/>
  <c r="J239" i="9"/>
  <c r="I140" i="9"/>
  <c r="J125" i="9"/>
  <c r="J213" i="9"/>
  <c r="J225" i="9"/>
  <c r="J247" i="9"/>
  <c r="I116" i="9"/>
  <c r="I210" i="9"/>
  <c r="I240" i="9"/>
  <c r="J89" i="9"/>
  <c r="I76" i="9"/>
  <c r="I88" i="9"/>
  <c r="I162" i="9"/>
  <c r="I222" i="9"/>
  <c r="I206" i="9"/>
  <c r="J99" i="9"/>
  <c r="J243" i="9"/>
  <c r="I122" i="9"/>
  <c r="I182" i="9"/>
  <c r="I216" i="9"/>
  <c r="J117" i="9"/>
  <c r="J129" i="9"/>
  <c r="J193" i="9"/>
  <c r="I198" i="9"/>
  <c r="N262" i="9"/>
  <c r="M22" i="9" s="1"/>
  <c r="J85" i="9"/>
  <c r="J237" i="9"/>
  <c r="I142" i="9"/>
  <c r="J189" i="9"/>
  <c r="J181" i="9"/>
  <c r="J249" i="9"/>
  <c r="I150" i="9"/>
  <c r="I156" i="9"/>
  <c r="I186" i="9"/>
  <c r="I212" i="9"/>
  <c r="I238" i="9"/>
  <c r="J97" i="9"/>
  <c r="J195" i="9"/>
  <c r="J147" i="9"/>
  <c r="J159" i="9"/>
  <c r="J171" i="9"/>
  <c r="I134" i="9"/>
  <c r="I114" i="9"/>
  <c r="I180" i="9"/>
  <c r="I214" i="9"/>
  <c r="J87" i="9"/>
  <c r="J135" i="9"/>
  <c r="J161" i="9"/>
  <c r="J217" i="9"/>
  <c r="I128" i="9"/>
  <c r="I100" i="9"/>
  <c r="I86" i="9"/>
  <c r="I138" i="9"/>
  <c r="I154" i="9"/>
  <c r="I190" i="9"/>
  <c r="I202" i="9"/>
  <c r="J105" i="9"/>
  <c r="J113" i="9"/>
  <c r="J149" i="9"/>
  <c r="J207" i="9"/>
  <c r="J257" i="9"/>
  <c r="I96" i="9"/>
  <c r="I160" i="9"/>
  <c r="I192" i="9"/>
  <c r="I204" i="9"/>
  <c r="J95" i="9"/>
  <c r="J137" i="9"/>
  <c r="J227" i="9"/>
  <c r="I108" i="9"/>
  <c r="I112" i="9"/>
  <c r="I104" i="9"/>
  <c r="I132" i="9"/>
  <c r="I168" i="9"/>
  <c r="I220" i="9"/>
  <c r="I234" i="9"/>
  <c r="I252" i="9"/>
  <c r="J119" i="9"/>
  <c r="J179" i="9"/>
  <c r="J235" i="9"/>
  <c r="I126" i="9"/>
  <c r="I80" i="9"/>
  <c r="I120" i="9"/>
  <c r="I174" i="9"/>
  <c r="I228" i="9"/>
  <c r="I242" i="9"/>
  <c r="I254" i="9"/>
  <c r="J205" i="9"/>
  <c r="I92" i="9"/>
  <c r="I84" i="9"/>
  <c r="I146" i="9"/>
  <c r="I226" i="9"/>
  <c r="J77" i="9"/>
  <c r="J211" i="9"/>
  <c r="I164" i="9"/>
  <c r="I250" i="9"/>
  <c r="J109" i="9"/>
  <c r="J121" i="9"/>
  <c r="J145" i="9"/>
  <c r="J241" i="9"/>
  <c r="I178" i="9"/>
  <c r="AJ261" i="9"/>
  <c r="K40" i="9" s="1"/>
  <c r="AC261" i="9"/>
  <c r="Y261" i="9"/>
  <c r="K29" i="9" s="1"/>
  <c r="G254" i="9"/>
  <c r="J91" i="9"/>
  <c r="J115" i="9"/>
  <c r="J177" i="9"/>
  <c r="J127" i="9"/>
  <c r="J183" i="9"/>
  <c r="J151" i="9"/>
  <c r="J163" i="9"/>
  <c r="J187" i="9"/>
  <c r="J197" i="9"/>
  <c r="J209" i="9"/>
  <c r="J229" i="9"/>
  <c r="AA261" i="9"/>
  <c r="AK262" i="9"/>
  <c r="M41" i="9" s="1"/>
  <c r="AA262" i="9"/>
  <c r="I106" i="9"/>
  <c r="I90" i="9"/>
  <c r="I196" i="9"/>
  <c r="I224" i="9"/>
  <c r="I236" i="9"/>
  <c r="AI262" i="9"/>
  <c r="M39" i="9" s="1"/>
  <c r="Y262" i="9"/>
  <c r="M29" i="9" s="1"/>
  <c r="J175" i="9"/>
  <c r="J79" i="9"/>
  <c r="J101" i="9"/>
  <c r="J141" i="9"/>
  <c r="J153" i="9"/>
  <c r="J165" i="9"/>
  <c r="J223" i="9"/>
  <c r="J199" i="9"/>
  <c r="J215" i="9"/>
  <c r="J255" i="9"/>
  <c r="AD262" i="9"/>
  <c r="I78" i="9"/>
  <c r="I118" i="9"/>
  <c r="I166" i="9"/>
  <c r="I200" i="9"/>
  <c r="I230" i="9"/>
  <c r="T261" i="9"/>
  <c r="K24" i="9" s="1"/>
  <c r="AB261" i="9"/>
  <c r="Z261" i="9"/>
  <c r="K30" i="9" s="1"/>
  <c r="V261" i="9"/>
  <c r="K26" i="9" s="1"/>
  <c r="J131" i="9"/>
  <c r="J253" i="9"/>
  <c r="J201" i="9"/>
  <c r="J259" i="9"/>
  <c r="S262" i="9"/>
  <c r="M23" i="9" s="1"/>
  <c r="I102" i="9"/>
  <c r="I98" i="9"/>
  <c r="I136" i="9"/>
  <c r="I172" i="9"/>
  <c r="I152" i="9"/>
  <c r="I176" i="9"/>
  <c r="I218" i="9"/>
  <c r="I208" i="9"/>
  <c r="AL262" i="9"/>
  <c r="M42" i="9" s="1"/>
  <c r="U261" i="9"/>
  <c r="K25" i="9" s="1"/>
  <c r="J83" i="9"/>
  <c r="J133" i="9"/>
  <c r="J169" i="9"/>
  <c r="J221" i="9"/>
  <c r="AC262" i="9"/>
  <c r="W262" i="9"/>
  <c r="M27" i="9" s="1"/>
  <c r="Z262" i="9"/>
  <c r="M30" i="9" s="1"/>
  <c r="T262" i="9"/>
  <c r="M24" i="9" s="1"/>
  <c r="X261" i="9"/>
  <c r="K28" i="9" s="1"/>
  <c r="I130" i="9"/>
  <c r="I82" i="9"/>
  <c r="I110" i="9"/>
  <c r="I148" i="9"/>
  <c r="I144" i="9"/>
  <c r="I170" i="9"/>
  <c r="I232" i="9"/>
  <c r="I244" i="9"/>
  <c r="I256" i="9"/>
  <c r="AB262" i="9"/>
  <c r="W261" i="9"/>
  <c r="K27" i="9" s="1"/>
  <c r="AD261" i="9"/>
  <c r="J93" i="9"/>
  <c r="J157" i="9"/>
  <c r="J203" i="9"/>
  <c r="J233" i="9"/>
  <c r="S261" i="9"/>
  <c r="K23" i="9" s="1"/>
  <c r="J103" i="9"/>
  <c r="J111" i="9"/>
  <c r="J123" i="9"/>
  <c r="J139" i="9"/>
  <c r="J191" i="9"/>
  <c r="J219" i="9"/>
  <c r="J231" i="9"/>
  <c r="J245" i="9"/>
  <c r="X262" i="9"/>
  <c r="M28" i="9" s="1"/>
  <c r="I94" i="9"/>
  <c r="I124" i="9"/>
  <c r="I184" i="9"/>
  <c r="I188" i="9"/>
  <c r="I246" i="9"/>
  <c r="I258" i="9"/>
  <c r="AJ262" i="9"/>
  <c r="M40" i="9" s="1"/>
  <c r="AK261" i="9"/>
  <c r="K41" i="9" s="1"/>
  <c r="L262" i="9"/>
  <c r="M20" i="9" s="1"/>
  <c r="AL261" i="9"/>
  <c r="K42" i="9" s="1"/>
  <c r="H80" i="9"/>
  <c r="H110" i="9"/>
  <c r="H130" i="9"/>
  <c r="H136" i="9"/>
  <c r="H158" i="9"/>
  <c r="H170" i="9"/>
  <c r="H176" i="9"/>
  <c r="H188" i="9"/>
  <c r="H200" i="9"/>
  <c r="H214" i="9"/>
  <c r="H240" i="9"/>
  <c r="H256" i="9"/>
  <c r="J76" i="9"/>
  <c r="J88" i="9"/>
  <c r="J126" i="9"/>
  <c r="J120" i="9"/>
  <c r="J136" i="9"/>
  <c r="J146" i="9"/>
  <c r="J158" i="9"/>
  <c r="J170" i="9"/>
  <c r="J174" i="9"/>
  <c r="J222" i="9"/>
  <c r="J200" i="9"/>
  <c r="J214" i="9"/>
  <c r="J226" i="9"/>
  <c r="J254" i="9"/>
  <c r="G103" i="9"/>
  <c r="G107" i="9"/>
  <c r="G129" i="9"/>
  <c r="G77" i="9"/>
  <c r="G95" i="9"/>
  <c r="G113" i="9"/>
  <c r="G137" i="9"/>
  <c r="G145" i="9"/>
  <c r="G171" i="9"/>
  <c r="G167" i="9"/>
  <c r="G177" i="9"/>
  <c r="G187" i="9"/>
  <c r="G211" i="9"/>
  <c r="G207" i="9"/>
  <c r="G235" i="9"/>
  <c r="G245" i="9"/>
  <c r="G257" i="9"/>
  <c r="H92" i="9"/>
  <c r="H82" i="9"/>
  <c r="H118" i="9"/>
  <c r="H100" i="9"/>
  <c r="H144" i="9"/>
  <c r="H138" i="9"/>
  <c r="H160" i="9"/>
  <c r="H172" i="9"/>
  <c r="H178" i="9"/>
  <c r="H190" i="9"/>
  <c r="H226" i="9"/>
  <c r="H246" i="9"/>
  <c r="H258" i="9"/>
  <c r="J94" i="9"/>
  <c r="J78" i="9"/>
  <c r="J104" i="9"/>
  <c r="J128" i="9"/>
  <c r="J122" i="9"/>
  <c r="J182" i="9"/>
  <c r="J160" i="9"/>
  <c r="J172" i="9"/>
  <c r="J178" i="9"/>
  <c r="J220" i="9"/>
  <c r="J242" i="9"/>
  <c r="J252" i="9"/>
  <c r="G111" i="9"/>
  <c r="G135" i="9"/>
  <c r="G79" i="9"/>
  <c r="G105" i="9"/>
  <c r="G133" i="9"/>
  <c r="G117" i="9"/>
  <c r="G165" i="9"/>
  <c r="G191" i="9"/>
  <c r="G185" i="9"/>
  <c r="G183" i="9"/>
  <c r="G193" i="9"/>
  <c r="G223" i="9"/>
  <c r="G209" i="9"/>
  <c r="G225" i="9"/>
  <c r="G247" i="9"/>
  <c r="G259" i="9"/>
  <c r="U262" i="9"/>
  <c r="M25" i="9" s="1"/>
  <c r="H146" i="9"/>
  <c r="H84" i="9"/>
  <c r="H120" i="9"/>
  <c r="H102" i="9"/>
  <c r="H114" i="9"/>
  <c r="H142" i="9"/>
  <c r="H140" i="9"/>
  <c r="H162" i="9"/>
  <c r="H220" i="9"/>
  <c r="H180" i="9"/>
  <c r="H192" i="9"/>
  <c r="H204" i="9"/>
  <c r="H224" i="9"/>
  <c r="H238" i="9"/>
  <c r="H248" i="9"/>
  <c r="J80" i="9"/>
  <c r="J110" i="9"/>
  <c r="J130" i="9"/>
  <c r="J124" i="9"/>
  <c r="J176" i="9"/>
  <c r="J150" i="9"/>
  <c r="J162" i="9"/>
  <c r="J180" i="9"/>
  <c r="J184" i="9"/>
  <c r="J218" i="9"/>
  <c r="J204" i="9"/>
  <c r="J232" i="9"/>
  <c r="J250" i="9"/>
  <c r="J256" i="9"/>
  <c r="G89" i="9"/>
  <c r="G115" i="9"/>
  <c r="G81" i="9"/>
  <c r="G131" i="9"/>
  <c r="G179" i="9"/>
  <c r="G119" i="9"/>
  <c r="G175" i="9"/>
  <c r="G151" i="9"/>
  <c r="G147" i="9"/>
  <c r="G189" i="9"/>
  <c r="G197" i="9"/>
  <c r="G227" i="9"/>
  <c r="G221" i="9"/>
  <c r="G233" i="9"/>
  <c r="G249" i="9"/>
  <c r="K262" i="9"/>
  <c r="H94" i="9"/>
  <c r="H86" i="9"/>
  <c r="H122" i="9"/>
  <c r="H104" i="9"/>
  <c r="H116" i="9"/>
  <c r="H154" i="9"/>
  <c r="H150" i="9"/>
  <c r="H164" i="9"/>
  <c r="H218" i="9"/>
  <c r="H182" i="9"/>
  <c r="H194" i="9"/>
  <c r="H206" i="9"/>
  <c r="H230" i="9"/>
  <c r="H236" i="9"/>
  <c r="H250" i="9"/>
  <c r="J92" i="9"/>
  <c r="J82" i="9"/>
  <c r="J112" i="9"/>
  <c r="J134" i="9"/>
  <c r="J138" i="9"/>
  <c r="J194" i="9"/>
  <c r="J164" i="9"/>
  <c r="J186" i="9"/>
  <c r="J190" i="9"/>
  <c r="J234" i="9"/>
  <c r="J206" i="9"/>
  <c r="J258" i="9"/>
  <c r="J244" i="9"/>
  <c r="G127" i="9"/>
  <c r="G83" i="9"/>
  <c r="G141" i="9"/>
  <c r="G139" i="9"/>
  <c r="G121" i="9"/>
  <c r="G153" i="9"/>
  <c r="G149" i="9"/>
  <c r="G169" i="9"/>
  <c r="G195" i="9"/>
  <c r="G201" i="9"/>
  <c r="G239" i="9"/>
  <c r="G229" i="9"/>
  <c r="G231" i="9"/>
  <c r="G251" i="9"/>
  <c r="H76" i="9"/>
  <c r="H88" i="9"/>
  <c r="H124" i="9"/>
  <c r="H106" i="9"/>
  <c r="H126" i="9"/>
  <c r="H174" i="9"/>
  <c r="H166" i="9"/>
  <c r="H232" i="9"/>
  <c r="H184" i="9"/>
  <c r="H196" i="9"/>
  <c r="H208" i="9"/>
  <c r="H222" i="9"/>
  <c r="H234" i="9"/>
  <c r="H252" i="9"/>
  <c r="J102" i="9"/>
  <c r="J100" i="9"/>
  <c r="J84" i="9"/>
  <c r="J114" i="9"/>
  <c r="J140" i="9"/>
  <c r="J188" i="9"/>
  <c r="J142" i="9"/>
  <c r="J154" i="9"/>
  <c r="J166" i="9"/>
  <c r="J192" i="9"/>
  <c r="J196" i="9"/>
  <c r="J216" i="9"/>
  <c r="J208" i="9"/>
  <c r="J228" i="9"/>
  <c r="J236" i="9"/>
  <c r="J248" i="9"/>
  <c r="G99" i="9"/>
  <c r="G85" i="9"/>
  <c r="G93" i="9"/>
  <c r="G143" i="9"/>
  <c r="G123" i="9"/>
  <c r="G157" i="9"/>
  <c r="G155" i="9"/>
  <c r="G173" i="9"/>
  <c r="G217" i="9"/>
  <c r="G215" i="9"/>
  <c r="G203" i="9"/>
  <c r="G219" i="9"/>
  <c r="G241" i="9"/>
  <c r="G253" i="9"/>
  <c r="M261" i="9"/>
  <c r="K21" i="9" s="1"/>
  <c r="H90" i="9"/>
  <c r="H78" i="9"/>
  <c r="H132" i="9"/>
  <c r="H108" i="9"/>
  <c r="H128" i="9"/>
  <c r="H134" i="9"/>
  <c r="H156" i="9"/>
  <c r="H216" i="9"/>
  <c r="H198" i="9"/>
  <c r="H210" i="9"/>
  <c r="H228" i="9"/>
  <c r="H242" i="9"/>
  <c r="H254" i="9"/>
  <c r="J108" i="9"/>
  <c r="J106" i="9"/>
  <c r="J86" i="9"/>
  <c r="J116" i="9"/>
  <c r="J118" i="9"/>
  <c r="J132" i="9"/>
  <c r="J144" i="9"/>
  <c r="J156" i="9"/>
  <c r="J168" i="9"/>
  <c r="J224" i="9"/>
  <c r="J198" i="9"/>
  <c r="J240" i="9"/>
  <c r="J246" i="9"/>
  <c r="G91" i="9"/>
  <c r="G101" i="9"/>
  <c r="G97" i="9"/>
  <c r="G87" i="9"/>
  <c r="G109" i="9"/>
  <c r="G159" i="9"/>
  <c r="G125" i="9"/>
  <c r="G163" i="9"/>
  <c r="G161" i="9"/>
  <c r="G199" i="9"/>
  <c r="G181" i="9"/>
  <c r="G213" i="9"/>
  <c r="G205" i="9"/>
  <c r="G237" i="9"/>
  <c r="G243" i="9"/>
  <c r="G255" i="9"/>
  <c r="N261" i="9"/>
  <c r="K261" i="9"/>
  <c r="V262" i="9"/>
  <c r="M26" i="9" s="1"/>
  <c r="L261" i="9"/>
  <c r="F60" i="9"/>
  <c r="I53" i="15" l="1"/>
  <c r="W42" i="15"/>
  <c r="W49" i="15"/>
  <c r="W38" i="15"/>
  <c r="AH44" i="15"/>
  <c r="AI44" i="15" s="1"/>
  <c r="W45" i="15"/>
  <c r="AJ44" i="15"/>
  <c r="AK44" i="15" s="1"/>
  <c r="AM51" i="15"/>
  <c r="AH51" i="15"/>
  <c r="AI51" i="15" s="1"/>
  <c r="AJ51" i="15"/>
  <c r="AK51" i="15" s="1"/>
  <c r="AG51" i="15"/>
  <c r="AL51" i="15"/>
  <c r="H56" i="15"/>
  <c r="M56" i="15" s="1"/>
  <c r="R56" i="15" s="1"/>
  <c r="I56" i="15"/>
  <c r="N56" i="15" s="1"/>
  <c r="S56" i="15" s="1"/>
  <c r="K56" i="15"/>
  <c r="P56" i="15" s="1"/>
  <c r="U56" i="15" s="1"/>
  <c r="J56" i="15"/>
  <c r="O56" i="15" s="1"/>
  <c r="T56" i="15" s="1"/>
  <c r="I52" i="15"/>
  <c r="N52" i="15" s="1"/>
  <c r="S52" i="15" s="1"/>
  <c r="J52" i="15"/>
  <c r="O52" i="15" s="1"/>
  <c r="T52" i="15" s="1"/>
  <c r="H52" i="15"/>
  <c r="M52" i="15" s="1"/>
  <c r="R52" i="15" s="1"/>
  <c r="K52" i="15"/>
  <c r="P52" i="15" s="1"/>
  <c r="U52" i="15" s="1"/>
  <c r="K55" i="15"/>
  <c r="P55" i="15" s="1"/>
  <c r="U55" i="15" s="1"/>
  <c r="K53" i="15"/>
  <c r="A70" i="9"/>
  <c r="B58" i="15" s="1"/>
  <c r="J53" i="15"/>
  <c r="O53" i="15" s="1"/>
  <c r="T53" i="15" s="1"/>
  <c r="I54" i="15"/>
  <c r="H54" i="15"/>
  <c r="M54" i="15" s="1"/>
  <c r="R54" i="15" s="1"/>
  <c r="G112" i="9"/>
  <c r="F112" i="9" s="1"/>
  <c r="P141" i="9"/>
  <c r="H141" i="9" s="1"/>
  <c r="P115" i="9"/>
  <c r="H115" i="9" s="1"/>
  <c r="P159" i="9"/>
  <c r="H159" i="9" s="1"/>
  <c r="P79" i="9"/>
  <c r="H79" i="9" s="1"/>
  <c r="P219" i="9"/>
  <c r="H219" i="9" s="1"/>
  <c r="P235" i="9"/>
  <c r="H235" i="9" s="1"/>
  <c r="P111" i="9"/>
  <c r="H111" i="9" s="1"/>
  <c r="P225" i="9"/>
  <c r="H225" i="9" s="1"/>
  <c r="P217" i="9"/>
  <c r="H217" i="9" s="1"/>
  <c r="P129" i="9"/>
  <c r="H129" i="9" s="1"/>
  <c r="P169" i="9"/>
  <c r="H169" i="9" s="1"/>
  <c r="P181" i="9"/>
  <c r="H181" i="9" s="1"/>
  <c r="P83" i="9"/>
  <c r="H83" i="9" s="1"/>
  <c r="P233" i="9"/>
  <c r="H233" i="9" s="1"/>
  <c r="P101" i="9"/>
  <c r="H101" i="9" s="1"/>
  <c r="P245" i="9"/>
  <c r="H245" i="9" s="1"/>
  <c r="P85" i="9"/>
  <c r="H85" i="9" s="1"/>
  <c r="H75" i="9"/>
  <c r="P171" i="9"/>
  <c r="H171" i="9" s="1"/>
  <c r="P189" i="9"/>
  <c r="H189" i="9" s="1"/>
  <c r="P99" i="9"/>
  <c r="H99" i="9" s="1"/>
  <c r="P247" i="9"/>
  <c r="H247" i="9" s="1"/>
  <c r="P209" i="9"/>
  <c r="H209" i="9" s="1"/>
  <c r="P255" i="9"/>
  <c r="H255" i="9" s="1"/>
  <c r="P89" i="9"/>
  <c r="H89" i="9" s="1"/>
  <c r="P241" i="9"/>
  <c r="H241" i="9" s="1"/>
  <c r="P105" i="9"/>
  <c r="H105" i="9" s="1"/>
  <c r="P211" i="9"/>
  <c r="H211" i="9" s="1"/>
  <c r="P239" i="9"/>
  <c r="H239" i="9" s="1"/>
  <c r="P109" i="9"/>
  <c r="H109" i="9" s="1"/>
  <c r="P173" i="9"/>
  <c r="H173" i="9" s="1"/>
  <c r="P113" i="9"/>
  <c r="H113" i="9" s="1"/>
  <c r="P183" i="9"/>
  <c r="H183" i="9" s="1"/>
  <c r="P123" i="9"/>
  <c r="H123" i="9" s="1"/>
  <c r="P229" i="9"/>
  <c r="H229" i="9" s="1"/>
  <c r="P93" i="9"/>
  <c r="H93" i="9" s="1"/>
  <c r="P199" i="9"/>
  <c r="H199" i="9" s="1"/>
  <c r="P227" i="9"/>
  <c r="H227" i="9" s="1"/>
  <c r="P133" i="9"/>
  <c r="H133" i="9" s="1"/>
  <c r="P161" i="9"/>
  <c r="H161" i="9" s="1"/>
  <c r="P137" i="9"/>
  <c r="H137" i="9" s="1"/>
  <c r="P243" i="9"/>
  <c r="H243" i="9" s="1"/>
  <c r="P147" i="9"/>
  <c r="H147" i="9" s="1"/>
  <c r="P253" i="9"/>
  <c r="H253" i="9" s="1"/>
  <c r="P151" i="9"/>
  <c r="H151" i="9" s="1"/>
  <c r="P215" i="9"/>
  <c r="H215" i="9" s="1"/>
  <c r="P121" i="9"/>
  <c r="H121" i="9" s="1"/>
  <c r="P149" i="9"/>
  <c r="H149" i="9" s="1"/>
  <c r="P125" i="9"/>
  <c r="H125" i="9" s="1"/>
  <c r="P195" i="9"/>
  <c r="H195" i="9" s="1"/>
  <c r="P95" i="9"/>
  <c r="H95" i="9" s="1"/>
  <c r="P165" i="9"/>
  <c r="H165" i="9" s="1"/>
  <c r="P139" i="9"/>
  <c r="H139" i="9" s="1"/>
  <c r="P167" i="9"/>
  <c r="H167" i="9" s="1"/>
  <c r="P107" i="9"/>
  <c r="H107" i="9" s="1"/>
  <c r="P177" i="9"/>
  <c r="H177" i="9" s="1"/>
  <c r="P81" i="9"/>
  <c r="H81" i="9" s="1"/>
  <c r="P223" i="9"/>
  <c r="H223" i="9" s="1"/>
  <c r="P251" i="9"/>
  <c r="H251" i="9" s="1"/>
  <c r="P157" i="9"/>
  <c r="H157" i="9" s="1"/>
  <c r="P185" i="9"/>
  <c r="H185" i="9" s="1"/>
  <c r="P91" i="9"/>
  <c r="H91" i="9" s="1"/>
  <c r="P155" i="9"/>
  <c r="H155" i="9" s="1"/>
  <c r="P131" i="9"/>
  <c r="H131" i="9" s="1"/>
  <c r="P201" i="9"/>
  <c r="H201" i="9" s="1"/>
  <c r="P175" i="9"/>
  <c r="H175" i="9" s="1"/>
  <c r="P203" i="9"/>
  <c r="H203" i="9" s="1"/>
  <c r="P143" i="9"/>
  <c r="H143" i="9" s="1"/>
  <c r="P213" i="9"/>
  <c r="H213" i="9" s="1"/>
  <c r="H77" i="9"/>
  <c r="P259" i="9"/>
  <c r="H259" i="9" s="1"/>
  <c r="P87" i="9"/>
  <c r="H87" i="9" s="1"/>
  <c r="P193" i="9"/>
  <c r="H193" i="9" s="1"/>
  <c r="P221" i="9"/>
  <c r="H221" i="9" s="1"/>
  <c r="P163" i="9"/>
  <c r="H163" i="9" s="1"/>
  <c r="P191" i="9"/>
  <c r="H191" i="9" s="1"/>
  <c r="P97" i="9"/>
  <c r="H97" i="9" s="1"/>
  <c r="P237" i="9"/>
  <c r="H237" i="9" s="1"/>
  <c r="M255" i="9"/>
  <c r="I255" i="9" s="1"/>
  <c r="M237" i="9"/>
  <c r="I237" i="9" s="1"/>
  <c r="M243" i="9"/>
  <c r="I243" i="9" s="1"/>
  <c r="M217" i="9"/>
  <c r="I217" i="9" s="1"/>
  <c r="M197" i="9"/>
  <c r="I197" i="9" s="1"/>
  <c r="F197" i="9" s="1"/>
  <c r="M209" i="9"/>
  <c r="I209" i="9" s="1"/>
  <c r="M175" i="9"/>
  <c r="I175" i="9" s="1"/>
  <c r="M163" i="9"/>
  <c r="I163" i="9" s="1"/>
  <c r="M151" i="9"/>
  <c r="I151" i="9" s="1"/>
  <c r="M181" i="9"/>
  <c r="I181" i="9" s="1"/>
  <c r="M133" i="9"/>
  <c r="I133" i="9" s="1"/>
  <c r="M113" i="9"/>
  <c r="I113" i="9" s="1"/>
  <c r="M101" i="9"/>
  <c r="I101" i="9" s="1"/>
  <c r="M89" i="9"/>
  <c r="I89" i="9" s="1"/>
  <c r="M83" i="9"/>
  <c r="I83" i="9" s="1"/>
  <c r="M253" i="9"/>
  <c r="I253" i="9" s="1"/>
  <c r="M235" i="9"/>
  <c r="I235" i="9" s="1"/>
  <c r="M247" i="9"/>
  <c r="I247" i="9" s="1"/>
  <c r="M215" i="9"/>
  <c r="I215" i="9" s="1"/>
  <c r="M205" i="9"/>
  <c r="I205" i="9" s="1"/>
  <c r="M203" i="9"/>
  <c r="I203" i="9" s="1"/>
  <c r="M173" i="9"/>
  <c r="I173" i="9" s="1"/>
  <c r="M161" i="9"/>
  <c r="I161" i="9" s="1"/>
  <c r="M149" i="9"/>
  <c r="I149" i="9" s="1"/>
  <c r="F149" i="9" s="1"/>
  <c r="M187" i="9"/>
  <c r="I187" i="9" s="1"/>
  <c r="M131" i="9"/>
  <c r="I131" i="9" s="1"/>
  <c r="M111" i="9"/>
  <c r="I111" i="9" s="1"/>
  <c r="M99" i="9"/>
  <c r="I99" i="9" s="1"/>
  <c r="M125" i="9"/>
  <c r="I125" i="9" s="1"/>
  <c r="I77" i="9"/>
  <c r="M249" i="9"/>
  <c r="I249" i="9" s="1"/>
  <c r="M233" i="9"/>
  <c r="I233" i="9" s="1"/>
  <c r="F233" i="9" s="1"/>
  <c r="M251" i="9"/>
  <c r="I251" i="9" s="1"/>
  <c r="M213" i="9"/>
  <c r="I213" i="9" s="1"/>
  <c r="M195" i="9"/>
  <c r="I195" i="9" s="1"/>
  <c r="M199" i="9"/>
  <c r="I199" i="9" s="1"/>
  <c r="M171" i="9"/>
  <c r="I171" i="9" s="1"/>
  <c r="F171" i="9" s="1"/>
  <c r="M159" i="9"/>
  <c r="I159" i="9" s="1"/>
  <c r="M147" i="9"/>
  <c r="I147" i="9" s="1"/>
  <c r="M141" i="9"/>
  <c r="I141" i="9" s="1"/>
  <c r="M129" i="9"/>
  <c r="I129" i="9" s="1"/>
  <c r="M109" i="9"/>
  <c r="I109" i="9" s="1"/>
  <c r="M97" i="9"/>
  <c r="I97" i="9" s="1"/>
  <c r="M123" i="9"/>
  <c r="I123" i="9" s="1"/>
  <c r="M87" i="9"/>
  <c r="I87" i="9" s="1"/>
  <c r="I73" i="9"/>
  <c r="F73" i="9" s="1"/>
  <c r="M245" i="9"/>
  <c r="I245" i="9" s="1"/>
  <c r="M231" i="9"/>
  <c r="I231" i="9" s="1"/>
  <c r="M223" i="9"/>
  <c r="I223" i="9" s="1"/>
  <c r="M211" i="9"/>
  <c r="I211" i="9" s="1"/>
  <c r="M189" i="9"/>
  <c r="I189" i="9" s="1"/>
  <c r="M191" i="9"/>
  <c r="I191" i="9" s="1"/>
  <c r="M169" i="9"/>
  <c r="I169" i="9" s="1"/>
  <c r="F169" i="9" s="1"/>
  <c r="M157" i="9"/>
  <c r="I157" i="9" s="1"/>
  <c r="F157" i="9" s="1"/>
  <c r="M145" i="9"/>
  <c r="I145" i="9" s="1"/>
  <c r="M139" i="9"/>
  <c r="I139" i="9" s="1"/>
  <c r="M127" i="9"/>
  <c r="I127" i="9" s="1"/>
  <c r="M107" i="9"/>
  <c r="I107" i="9" s="1"/>
  <c r="M95" i="9"/>
  <c r="I95" i="9" s="1"/>
  <c r="M121" i="9"/>
  <c r="I121" i="9" s="1"/>
  <c r="M81" i="9"/>
  <c r="I81" i="9" s="1"/>
  <c r="F81" i="9" s="1"/>
  <c r="I75" i="9"/>
  <c r="M259" i="9"/>
  <c r="I259" i="9" s="1"/>
  <c r="M241" i="9"/>
  <c r="I241" i="9" s="1"/>
  <c r="M229" i="9"/>
  <c r="I229" i="9" s="1"/>
  <c r="M221" i="9"/>
  <c r="I221" i="9" s="1"/>
  <c r="M225" i="9"/>
  <c r="I225" i="9" s="1"/>
  <c r="F225" i="9" s="1"/>
  <c r="M183" i="9"/>
  <c r="I183" i="9" s="1"/>
  <c r="M185" i="9"/>
  <c r="I185" i="9" s="1"/>
  <c r="M167" i="9"/>
  <c r="I167" i="9" s="1"/>
  <c r="M155" i="9"/>
  <c r="I155" i="9" s="1"/>
  <c r="M143" i="9"/>
  <c r="I143" i="9" s="1"/>
  <c r="M137" i="9"/>
  <c r="I137" i="9" s="1"/>
  <c r="M193" i="9"/>
  <c r="I193" i="9" s="1"/>
  <c r="M105" i="9"/>
  <c r="I105" i="9" s="1"/>
  <c r="M93" i="9"/>
  <c r="I93" i="9" s="1"/>
  <c r="M119" i="9"/>
  <c r="I119" i="9" s="1"/>
  <c r="M85" i="9"/>
  <c r="I85" i="9" s="1"/>
  <c r="M257" i="9"/>
  <c r="I257" i="9" s="1"/>
  <c r="M239" i="9"/>
  <c r="I239" i="9" s="1"/>
  <c r="F239" i="9" s="1"/>
  <c r="M227" i="9"/>
  <c r="I227" i="9" s="1"/>
  <c r="M219" i="9"/>
  <c r="I219" i="9" s="1"/>
  <c r="F219" i="9" s="1"/>
  <c r="M201" i="9"/>
  <c r="I201" i="9" s="1"/>
  <c r="M177" i="9"/>
  <c r="I177" i="9" s="1"/>
  <c r="M179" i="9"/>
  <c r="I179" i="9" s="1"/>
  <c r="M165" i="9"/>
  <c r="I165" i="9" s="1"/>
  <c r="M153" i="9"/>
  <c r="I153" i="9" s="1"/>
  <c r="M207" i="9"/>
  <c r="I207" i="9" s="1"/>
  <c r="M135" i="9"/>
  <c r="I135" i="9" s="1"/>
  <c r="M115" i="9"/>
  <c r="I115" i="9" s="1"/>
  <c r="M103" i="9"/>
  <c r="I103" i="9" s="1"/>
  <c r="M91" i="9"/>
  <c r="I91" i="9" s="1"/>
  <c r="M117" i="9"/>
  <c r="I117" i="9" s="1"/>
  <c r="M79" i="9"/>
  <c r="I79" i="9" s="1"/>
  <c r="P103" i="9"/>
  <c r="H103" i="9" s="1"/>
  <c r="P207" i="9"/>
  <c r="H207" i="9" s="1"/>
  <c r="P145" i="9"/>
  <c r="H145" i="9" s="1"/>
  <c r="P249" i="9"/>
  <c r="H249" i="9" s="1"/>
  <c r="P117" i="9"/>
  <c r="H117" i="9" s="1"/>
  <c r="P187" i="9"/>
  <c r="H187" i="9" s="1"/>
  <c r="P179" i="9"/>
  <c r="H179" i="9" s="1"/>
  <c r="P119" i="9"/>
  <c r="H119" i="9" s="1"/>
  <c r="P153" i="9"/>
  <c r="H153" i="9" s="1"/>
  <c r="P257" i="9"/>
  <c r="H257" i="9" s="1"/>
  <c r="P127" i="9"/>
  <c r="H127" i="9" s="1"/>
  <c r="P231" i="9"/>
  <c r="H231" i="9" s="1"/>
  <c r="P135" i="9"/>
  <c r="H135" i="9" s="1"/>
  <c r="P205" i="9"/>
  <c r="H205" i="9" s="1"/>
  <c r="G64" i="9"/>
  <c r="G98" i="9"/>
  <c r="J68" i="9"/>
  <c r="H68" i="9"/>
  <c r="J230" i="9"/>
  <c r="F230" i="9" s="1"/>
  <c r="J96" i="9"/>
  <c r="G210" i="9"/>
  <c r="F210" i="9" s="1"/>
  <c r="G244" i="9"/>
  <c r="F244" i="9" s="1"/>
  <c r="J238" i="9"/>
  <c r="F238" i="9" s="1"/>
  <c r="H212" i="9"/>
  <c r="H96" i="9"/>
  <c r="G202" i="9"/>
  <c r="J66" i="9"/>
  <c r="H74" i="9"/>
  <c r="J72" i="9"/>
  <c r="F72" i="9" s="1"/>
  <c r="J64" i="9"/>
  <c r="J74" i="9"/>
  <c r="H186" i="9"/>
  <c r="F186" i="9" s="1"/>
  <c r="J152" i="9"/>
  <c r="H148" i="9"/>
  <c r="H168" i="9"/>
  <c r="F168" i="9" s="1"/>
  <c r="J98" i="9"/>
  <c r="J148" i="9"/>
  <c r="J90" i="9"/>
  <c r="F90" i="9" s="1"/>
  <c r="H202" i="9"/>
  <c r="G212" i="9"/>
  <c r="H152" i="9"/>
  <c r="H66" i="9"/>
  <c r="H57" i="15"/>
  <c r="M57" i="15" s="1"/>
  <c r="R57" i="15" s="1"/>
  <c r="H50" i="15"/>
  <c r="M50" i="15" s="1"/>
  <c r="R50" i="15" s="1"/>
  <c r="F65" i="9"/>
  <c r="F70" i="9"/>
  <c r="F71" i="9"/>
  <c r="AI261" i="9"/>
  <c r="K39" i="9" s="1"/>
  <c r="P39" i="9" s="1"/>
  <c r="F67" i="9"/>
  <c r="F69" i="9"/>
  <c r="AO30" i="15"/>
  <c r="P51" i="15"/>
  <c r="M51" i="15"/>
  <c r="P47" i="15"/>
  <c r="U47" i="15" s="1"/>
  <c r="M37" i="15"/>
  <c r="R37" i="15" s="1"/>
  <c r="AO37" i="15"/>
  <c r="O51" i="15"/>
  <c r="P44" i="15"/>
  <c r="AR44" i="15"/>
  <c r="N37" i="15"/>
  <c r="S37" i="15" s="1"/>
  <c r="AP37" i="15"/>
  <c r="M39" i="15"/>
  <c r="R39" i="15" s="1"/>
  <c r="P57" i="15"/>
  <c r="U57" i="15" s="1"/>
  <c r="N46" i="15"/>
  <c r="S46" i="15" s="1"/>
  <c r="N55" i="15"/>
  <c r="S55" i="15" s="1"/>
  <c r="P40" i="15"/>
  <c r="U40" i="15" s="1"/>
  <c r="AP44" i="15"/>
  <c r="N47" i="15"/>
  <c r="S47" i="15" s="1"/>
  <c r="O44" i="15"/>
  <c r="T44" i="15" s="1"/>
  <c r="AQ44" i="15"/>
  <c r="P48" i="15"/>
  <c r="U48" i="15" s="1"/>
  <c r="P37" i="15"/>
  <c r="AR37" i="15"/>
  <c r="P50" i="15"/>
  <c r="U50" i="15" s="1"/>
  <c r="N39" i="15"/>
  <c r="S39" i="15" s="1"/>
  <c r="O57" i="15"/>
  <c r="T57" i="15" s="1"/>
  <c r="P46" i="15"/>
  <c r="U46" i="15" s="1"/>
  <c r="M47" i="15"/>
  <c r="R47" i="15" s="1"/>
  <c r="AQ37" i="15"/>
  <c r="O37" i="15"/>
  <c r="T37" i="15" s="1"/>
  <c r="P41" i="15"/>
  <c r="U41" i="15" s="1"/>
  <c r="W41" i="15" s="1"/>
  <c r="Y41" i="15" s="1"/>
  <c r="O54" i="15"/>
  <c r="T54" i="15" s="1"/>
  <c r="AQ30" i="15"/>
  <c r="N57" i="15"/>
  <c r="S57" i="15" s="1"/>
  <c r="O50" i="15"/>
  <c r="T50" i="15" s="1"/>
  <c r="O48" i="15"/>
  <c r="T48" i="15" s="1"/>
  <c r="O47" i="15"/>
  <c r="T47" i="15" s="1"/>
  <c r="AR30" i="15"/>
  <c r="O43" i="15"/>
  <c r="T43" i="15" s="1"/>
  <c r="O46" i="15"/>
  <c r="T46" i="15" s="1"/>
  <c r="N51" i="15"/>
  <c r="M53" i="15"/>
  <c r="R53" i="15" s="1"/>
  <c r="M48" i="15"/>
  <c r="R48" i="15" s="1"/>
  <c r="O40" i="15"/>
  <c r="T40" i="15" s="1"/>
  <c r="N43" i="15"/>
  <c r="S43" i="15" s="1"/>
  <c r="P54" i="15"/>
  <c r="U54" i="15" s="1"/>
  <c r="M44" i="15"/>
  <c r="R44" i="15" s="1"/>
  <c r="O39" i="15"/>
  <c r="T39" i="15" s="1"/>
  <c r="N44" i="15"/>
  <c r="M46" i="15"/>
  <c r="R46" i="15" s="1"/>
  <c r="N53" i="15"/>
  <c r="S53" i="15" s="1"/>
  <c r="P31" i="15"/>
  <c r="U31" i="15" s="1"/>
  <c r="O24" i="15"/>
  <c r="M24" i="15"/>
  <c r="N24" i="15"/>
  <c r="P24" i="15"/>
  <c r="N31" i="15"/>
  <c r="S31" i="15" s="1"/>
  <c r="O36" i="15"/>
  <c r="T36" i="15" s="1"/>
  <c r="W34" i="15"/>
  <c r="Y34" i="15" s="1"/>
  <c r="Z34" i="15" s="1"/>
  <c r="P36" i="15"/>
  <c r="U36" i="15" s="1"/>
  <c r="M36" i="15"/>
  <c r="R36" i="15" s="1"/>
  <c r="AP30" i="15"/>
  <c r="W35" i="15"/>
  <c r="U28" i="15"/>
  <c r="S28" i="15"/>
  <c r="S30" i="15"/>
  <c r="T28" i="15"/>
  <c r="R30" i="15"/>
  <c r="T30" i="15"/>
  <c r="U30" i="15"/>
  <c r="M28" i="15"/>
  <c r="K34" i="9"/>
  <c r="N38" i="9"/>
  <c r="M33" i="9"/>
  <c r="M31" i="9"/>
  <c r="M32" i="9"/>
  <c r="K31" i="9"/>
  <c r="K33" i="9"/>
  <c r="K10" i="9" s="1"/>
  <c r="N37" i="9"/>
  <c r="K32" i="9"/>
  <c r="N36" i="9"/>
  <c r="M34" i="9"/>
  <c r="AP23" i="15"/>
  <c r="AO23" i="15"/>
  <c r="AQ23" i="15"/>
  <c r="AR23" i="15"/>
  <c r="N26" i="15"/>
  <c r="S26" i="15" s="1"/>
  <c r="P27" i="15"/>
  <c r="U27" i="15" s="1"/>
  <c r="W33" i="15"/>
  <c r="N27" i="15"/>
  <c r="S27" i="15" s="1"/>
  <c r="P26" i="15"/>
  <c r="U26" i="15" s="1"/>
  <c r="M27" i="15"/>
  <c r="R27" i="15" s="1"/>
  <c r="M29" i="15"/>
  <c r="R29" i="15" s="1"/>
  <c r="P29" i="15"/>
  <c r="U29" i="15" s="1"/>
  <c r="N25" i="15"/>
  <c r="S25" i="15" s="1"/>
  <c r="P25" i="15"/>
  <c r="U25" i="15" s="1"/>
  <c r="N23" i="15"/>
  <c r="M25" i="15"/>
  <c r="O29" i="15"/>
  <c r="T29" i="15" s="1"/>
  <c r="M23" i="15"/>
  <c r="O27" i="15"/>
  <c r="T27" i="15" s="1"/>
  <c r="O26" i="15"/>
  <c r="T26" i="15" s="1"/>
  <c r="O23" i="15"/>
  <c r="P23" i="15"/>
  <c r="N29" i="15"/>
  <c r="S29" i="15" s="1"/>
  <c r="M26" i="15"/>
  <c r="R26" i="15" s="1"/>
  <c r="O25" i="15"/>
  <c r="T25" i="15" s="1"/>
  <c r="W32" i="15"/>
  <c r="A219" i="15"/>
  <c r="D62" i="9"/>
  <c r="F126" i="9"/>
  <c r="N29" i="9"/>
  <c r="N30" i="9"/>
  <c r="N27" i="9"/>
  <c r="N40" i="9"/>
  <c r="N23" i="9"/>
  <c r="N24" i="9"/>
  <c r="F78" i="9"/>
  <c r="F174" i="9"/>
  <c r="F88" i="9"/>
  <c r="F242" i="9"/>
  <c r="N28" i="9"/>
  <c r="F122" i="9"/>
  <c r="F151" i="9"/>
  <c r="Q39" i="9"/>
  <c r="N41" i="9"/>
  <c r="N26" i="9"/>
  <c r="F234" i="9"/>
  <c r="F120" i="9"/>
  <c r="F158" i="9"/>
  <c r="F80" i="9"/>
  <c r="F228" i="9"/>
  <c r="F156" i="9"/>
  <c r="F204" i="9"/>
  <c r="F146" i="9"/>
  <c r="F172" i="9"/>
  <c r="F92" i="9"/>
  <c r="F206" i="9"/>
  <c r="N42" i="9"/>
  <c r="F118" i="9"/>
  <c r="F82" i="9"/>
  <c r="F220" i="9"/>
  <c r="F196" i="9"/>
  <c r="F176" i="9"/>
  <c r="Q27" i="9"/>
  <c r="P27" i="9"/>
  <c r="F142" i="9"/>
  <c r="F114" i="9"/>
  <c r="F226" i="9"/>
  <c r="F254" i="9"/>
  <c r="F216" i="9"/>
  <c r="F132" i="9"/>
  <c r="F252" i="9"/>
  <c r="F124" i="9"/>
  <c r="F258" i="9"/>
  <c r="F150" i="9"/>
  <c r="F102" i="9"/>
  <c r="F144" i="9"/>
  <c r="F83" i="9"/>
  <c r="F116" i="9"/>
  <c r="F190" i="9"/>
  <c r="F214" i="9"/>
  <c r="F194" i="9"/>
  <c r="F134" i="9"/>
  <c r="F182" i="9"/>
  <c r="F104" i="9"/>
  <c r="F178" i="9"/>
  <c r="P23" i="9"/>
  <c r="K22" i="9"/>
  <c r="J261" i="9"/>
  <c r="F250" i="9"/>
  <c r="F218" i="9"/>
  <c r="F248" i="9"/>
  <c r="F140" i="9"/>
  <c r="F136" i="9"/>
  <c r="F84" i="9"/>
  <c r="F198" i="9"/>
  <c r="F236" i="9"/>
  <c r="F86" i="9"/>
  <c r="F162" i="9"/>
  <c r="F130" i="9"/>
  <c r="F200" i="9"/>
  <c r="F180" i="9"/>
  <c r="I61" i="9"/>
  <c r="F61" i="9" s="1"/>
  <c r="D60" i="9" s="1"/>
  <c r="J262" i="9"/>
  <c r="F108" i="9"/>
  <c r="F166" i="9"/>
  <c r="G262" i="9"/>
  <c r="M19" i="9"/>
  <c r="F224" i="9"/>
  <c r="F232" i="9"/>
  <c r="F76" i="9"/>
  <c r="F100" i="9"/>
  <c r="F188" i="9"/>
  <c r="F110" i="9"/>
  <c r="F164" i="9"/>
  <c r="K20" i="9"/>
  <c r="H261" i="9"/>
  <c r="F147" i="9"/>
  <c r="F256" i="9"/>
  <c r="F154" i="9"/>
  <c r="N25" i="9"/>
  <c r="K19" i="9"/>
  <c r="F246" i="9"/>
  <c r="F192" i="9"/>
  <c r="F208" i="9"/>
  <c r="F160" i="9"/>
  <c r="F128" i="9"/>
  <c r="F170" i="9"/>
  <c r="F106" i="9"/>
  <c r="I261" i="9"/>
  <c r="F222" i="9"/>
  <c r="F184" i="9"/>
  <c r="F105" i="9"/>
  <c r="F138" i="9"/>
  <c r="F240" i="9"/>
  <c r="F94" i="9"/>
  <c r="Q23" i="9"/>
  <c r="F115" i="9" l="1"/>
  <c r="F103" i="9"/>
  <c r="D102" i="9" s="1"/>
  <c r="W55" i="15"/>
  <c r="Y55" i="15" s="1"/>
  <c r="Z55" i="15" s="1"/>
  <c r="AP51" i="15"/>
  <c r="AR51" i="15"/>
  <c r="W52" i="15"/>
  <c r="P53" i="15"/>
  <c r="U53" i="15" s="1"/>
  <c r="W56" i="15"/>
  <c r="F109" i="9"/>
  <c r="D108" i="9" s="1"/>
  <c r="N54" i="15"/>
  <c r="S54" i="15" s="1"/>
  <c r="W54" i="15" s="1"/>
  <c r="AQ51" i="15"/>
  <c r="A72" i="9"/>
  <c r="C58" i="15"/>
  <c r="B65" i="15"/>
  <c r="F99" i="9"/>
  <c r="F183" i="9"/>
  <c r="F159" i="9"/>
  <c r="D158" i="9" s="1"/>
  <c r="F127" i="9"/>
  <c r="D126" i="9" s="1"/>
  <c r="F155" i="9"/>
  <c r="D154" i="9" s="1"/>
  <c r="F95" i="9"/>
  <c r="D94" i="9" s="1"/>
  <c r="F191" i="9"/>
  <c r="D190" i="9" s="1"/>
  <c r="F107" i="9"/>
  <c r="D106" i="9" s="1"/>
  <c r="F247" i="9"/>
  <c r="D246" i="9" s="1"/>
  <c r="F79" i="9"/>
  <c r="D78" i="9" s="1"/>
  <c r="F129" i="9"/>
  <c r="D128" i="9" s="1"/>
  <c r="F213" i="9"/>
  <c r="F217" i="9"/>
  <c r="D216" i="9" s="1"/>
  <c r="F223" i="9"/>
  <c r="D222" i="9" s="1"/>
  <c r="F203" i="9"/>
  <c r="F185" i="9"/>
  <c r="D184" i="9" s="1"/>
  <c r="F111" i="9"/>
  <c r="F87" i="9"/>
  <c r="D86" i="9" s="1"/>
  <c r="F243" i="9"/>
  <c r="D242" i="9" s="1"/>
  <c r="F181" i="9"/>
  <c r="D180" i="9" s="1"/>
  <c r="F255" i="9"/>
  <c r="D254" i="9" s="1"/>
  <c r="F141" i="9"/>
  <c r="F75" i="9"/>
  <c r="F93" i="9"/>
  <c r="D92" i="9" s="1"/>
  <c r="F167" i="9"/>
  <c r="D166" i="9" s="1"/>
  <c r="F235" i="9"/>
  <c r="D234" i="9" s="1"/>
  <c r="F145" i="9"/>
  <c r="D144" i="9" s="1"/>
  <c r="F125" i="9"/>
  <c r="D124" i="9" s="1"/>
  <c r="F173" i="9"/>
  <c r="D172" i="9" s="1"/>
  <c r="F187" i="9"/>
  <c r="D186" i="9" s="1"/>
  <c r="F193" i="9"/>
  <c r="D192" i="9" s="1"/>
  <c r="F153" i="9"/>
  <c r="F101" i="9"/>
  <c r="D100" i="9" s="1"/>
  <c r="F207" i="9"/>
  <c r="F133" i="9"/>
  <c r="D132" i="9" s="1"/>
  <c r="F165" i="9"/>
  <c r="D164" i="9" s="1"/>
  <c r="F211" i="9"/>
  <c r="D210" i="9" s="1"/>
  <c r="F123" i="9"/>
  <c r="D122" i="9" s="1"/>
  <c r="F245" i="9"/>
  <c r="D244" i="9" s="1"/>
  <c r="F161" i="9"/>
  <c r="D160" i="9" s="1"/>
  <c r="F189" i="9"/>
  <c r="D188" i="9" s="1"/>
  <c r="F131" i="9"/>
  <c r="D130" i="9" s="1"/>
  <c r="F89" i="9"/>
  <c r="D88" i="9" s="1"/>
  <c r="F237" i="9"/>
  <c r="D236" i="9" s="1"/>
  <c r="F119" i="9"/>
  <c r="D118" i="9" s="1"/>
  <c r="F259" i="9"/>
  <c r="D258" i="9" s="1"/>
  <c r="F251" i="9"/>
  <c r="D250" i="9" s="1"/>
  <c r="F137" i="9"/>
  <c r="D136" i="9" s="1"/>
  <c r="F229" i="9"/>
  <c r="D228" i="9" s="1"/>
  <c r="F139" i="9"/>
  <c r="D138" i="9" s="1"/>
  <c r="F241" i="9"/>
  <c r="D240" i="9" s="1"/>
  <c r="F201" i="9"/>
  <c r="D200" i="9" s="1"/>
  <c r="F85" i="9"/>
  <c r="D84" i="9" s="1"/>
  <c r="F121" i="9"/>
  <c r="D120" i="9" s="1"/>
  <c r="F209" i="9"/>
  <c r="D208" i="9" s="1"/>
  <c r="F179" i="9"/>
  <c r="D178" i="9" s="1"/>
  <c r="F205" i="9"/>
  <c r="D204" i="9" s="1"/>
  <c r="F163" i="9"/>
  <c r="D162" i="9" s="1"/>
  <c r="F143" i="9"/>
  <c r="D142" i="9" s="1"/>
  <c r="F91" i="9"/>
  <c r="D90" i="9" s="1"/>
  <c r="F177" i="9"/>
  <c r="D176" i="9" s="1"/>
  <c r="F195" i="9"/>
  <c r="F253" i="9"/>
  <c r="D252" i="9" s="1"/>
  <c r="F227" i="9"/>
  <c r="D226" i="9" s="1"/>
  <c r="F117" i="9"/>
  <c r="D116" i="9" s="1"/>
  <c r="F97" i="9"/>
  <c r="F215" i="9"/>
  <c r="D214" i="9" s="1"/>
  <c r="F175" i="9"/>
  <c r="D174" i="9" s="1"/>
  <c r="F257" i="9"/>
  <c r="D256" i="9" s="1"/>
  <c r="F249" i="9"/>
  <c r="D248" i="9" s="1"/>
  <c r="F221" i="9"/>
  <c r="D220" i="9" s="1"/>
  <c r="F231" i="9"/>
  <c r="D230" i="9" s="1"/>
  <c r="F199" i="9"/>
  <c r="D198" i="9" s="1"/>
  <c r="F77" i="9"/>
  <c r="D76" i="9" s="1"/>
  <c r="F113" i="9"/>
  <c r="D112" i="9" s="1"/>
  <c r="M262" i="9"/>
  <c r="M21" i="9" s="1"/>
  <c r="F135" i="9"/>
  <c r="D134" i="9" s="1"/>
  <c r="P262" i="9"/>
  <c r="H262" i="9" s="1"/>
  <c r="AO44" i="15"/>
  <c r="BD44" i="15" s="1"/>
  <c r="F98" i="9"/>
  <c r="F64" i="9"/>
  <c r="D64" i="9" s="1"/>
  <c r="F68" i="9"/>
  <c r="D68" i="9" s="1"/>
  <c r="F66" i="9"/>
  <c r="D66" i="9" s="1"/>
  <c r="F212" i="9"/>
  <c r="AO51" i="15"/>
  <c r="AU44" i="15"/>
  <c r="F96" i="9"/>
  <c r="F202" i="9"/>
  <c r="F152" i="9"/>
  <c r="F148" i="9"/>
  <c r="D148" i="9" s="1"/>
  <c r="F74" i="9"/>
  <c r="M11" i="9"/>
  <c r="M9" i="9"/>
  <c r="D72" i="9"/>
  <c r="D70" i="9"/>
  <c r="N39" i="9"/>
  <c r="R39" i="9" s="1"/>
  <c r="G261" i="9"/>
  <c r="F261" i="9" s="1"/>
  <c r="BD30" i="15"/>
  <c r="W43" i="15"/>
  <c r="W40" i="15"/>
  <c r="BA30" i="15"/>
  <c r="W50" i="15"/>
  <c r="W57" i="15"/>
  <c r="R25" i="15"/>
  <c r="W25" i="15" s="1"/>
  <c r="T24" i="15"/>
  <c r="S51" i="15"/>
  <c r="BA37" i="15"/>
  <c r="W46" i="15"/>
  <c r="R51" i="15"/>
  <c r="AY51" i="15" s="1"/>
  <c r="AT51" i="15"/>
  <c r="U24" i="15"/>
  <c r="AA34" i="15"/>
  <c r="AC34" i="15" s="1"/>
  <c r="AD34" i="15" s="1"/>
  <c r="AU30" i="15"/>
  <c r="S24" i="15"/>
  <c r="AW30" i="15"/>
  <c r="R24" i="15"/>
  <c r="T51" i="15"/>
  <c r="BA51" i="15" s="1"/>
  <c r="AV51" i="15"/>
  <c r="U51" i="15"/>
  <c r="BB51" i="15" s="1"/>
  <c r="AW51" i="15"/>
  <c r="AY44" i="15"/>
  <c r="AA41" i="15"/>
  <c r="Z41" i="15"/>
  <c r="AW37" i="15"/>
  <c r="W48" i="15"/>
  <c r="Y48" i="15" s="1"/>
  <c r="AZ37" i="15"/>
  <c r="AW44" i="15"/>
  <c r="AY37" i="15"/>
  <c r="AV30" i="15"/>
  <c r="U37" i="15"/>
  <c r="BB37" i="15" s="1"/>
  <c r="BA44" i="15"/>
  <c r="U44" i="15"/>
  <c r="BB44" i="15" s="1"/>
  <c r="AT44" i="15"/>
  <c r="W39" i="15"/>
  <c r="AV44" i="15"/>
  <c r="W47" i="15"/>
  <c r="W53" i="15"/>
  <c r="AU37" i="15"/>
  <c r="S44" i="15"/>
  <c r="AZ44" i="15" s="1"/>
  <c r="AV37" i="15"/>
  <c r="BD37" i="15"/>
  <c r="AT37" i="15"/>
  <c r="W31" i="15"/>
  <c r="Y31" i="15" s="1"/>
  <c r="AA31" i="15" s="1"/>
  <c r="BB30" i="15"/>
  <c r="AZ30" i="15"/>
  <c r="W36" i="15"/>
  <c r="Y36" i="15" s="1"/>
  <c r="AT30" i="15"/>
  <c r="N31" i="9"/>
  <c r="N34" i="9"/>
  <c r="N33" i="9"/>
  <c r="P31" i="9"/>
  <c r="Q31" i="9"/>
  <c r="N32" i="9"/>
  <c r="R28" i="15"/>
  <c r="W30" i="15"/>
  <c r="AY30" i="15"/>
  <c r="Q35" i="9"/>
  <c r="N35" i="9"/>
  <c r="R35" i="9" s="1"/>
  <c r="P35" i="9"/>
  <c r="BD23" i="15"/>
  <c r="T23" i="15"/>
  <c r="AV23" i="15"/>
  <c r="U23" i="15"/>
  <c r="AW23" i="15"/>
  <c r="R23" i="15"/>
  <c r="AT23" i="15"/>
  <c r="S23" i="15"/>
  <c r="AU23" i="15"/>
  <c r="W26" i="15"/>
  <c r="W27" i="15"/>
  <c r="Y27" i="15" s="1"/>
  <c r="W29" i="15"/>
  <c r="Y29" i="15" s="1"/>
  <c r="A226" i="15"/>
  <c r="R27" i="9"/>
  <c r="D110" i="9"/>
  <c r="R23" i="9"/>
  <c r="D150" i="9"/>
  <c r="D168" i="9"/>
  <c r="D218" i="9"/>
  <c r="D156" i="9"/>
  <c r="D82" i="9"/>
  <c r="D80" i="9"/>
  <c r="D238" i="9"/>
  <c r="D196" i="9"/>
  <c r="D140" i="9"/>
  <c r="D104" i="9"/>
  <c r="D146" i="9"/>
  <c r="D114" i="9"/>
  <c r="D206" i="9"/>
  <c r="D194" i="9"/>
  <c r="D224" i="9"/>
  <c r="D182" i="9"/>
  <c r="D170" i="9"/>
  <c r="M8" i="9"/>
  <c r="N19" i="9"/>
  <c r="K8" i="9"/>
  <c r="P19" i="9"/>
  <c r="K46" i="9"/>
  <c r="D232" i="9"/>
  <c r="N20" i="9"/>
  <c r="K9" i="9"/>
  <c r="K11" i="9"/>
  <c r="N22" i="9"/>
  <c r="AA55" i="15" l="1"/>
  <c r="D74" i="9"/>
  <c r="BD51" i="15"/>
  <c r="AU51" i="15"/>
  <c r="C65" i="15"/>
  <c r="AG58" i="15"/>
  <c r="AM58" i="15"/>
  <c r="AJ58" i="15"/>
  <c r="AK58" i="15" s="1"/>
  <c r="AL58" i="15"/>
  <c r="AH58" i="15"/>
  <c r="AI58" i="15" s="1"/>
  <c r="K63" i="15"/>
  <c r="P63" i="15" s="1"/>
  <c r="U63" i="15" s="1"/>
  <c r="I63" i="15"/>
  <c r="N63" i="15" s="1"/>
  <c r="S63" i="15" s="1"/>
  <c r="J59" i="15"/>
  <c r="O59" i="15" s="1"/>
  <c r="T59" i="15" s="1"/>
  <c r="I59" i="15"/>
  <c r="N59" i="15" s="1"/>
  <c r="S59" i="15" s="1"/>
  <c r="J63" i="15"/>
  <c r="O63" i="15" s="1"/>
  <c r="T63" i="15" s="1"/>
  <c r="H63" i="15"/>
  <c r="M63" i="15" s="1"/>
  <c r="R63" i="15" s="1"/>
  <c r="H59" i="15"/>
  <c r="M59" i="15" s="1"/>
  <c r="R59" i="15" s="1"/>
  <c r="K59" i="15"/>
  <c r="P59" i="15" s="1"/>
  <c r="U59" i="15" s="1"/>
  <c r="I60" i="15"/>
  <c r="N60" i="15" s="1"/>
  <c r="S60" i="15" s="1"/>
  <c r="J62" i="15"/>
  <c r="O62" i="15" s="1"/>
  <c r="T62" i="15" s="1"/>
  <c r="H58" i="15"/>
  <c r="H61" i="15"/>
  <c r="M61" i="15" s="1"/>
  <c r="R61" i="15" s="1"/>
  <c r="I61" i="15"/>
  <c r="N61" i="15" s="1"/>
  <c r="S61" i="15" s="1"/>
  <c r="J60" i="15"/>
  <c r="O60" i="15" s="1"/>
  <c r="T60" i="15" s="1"/>
  <c r="J58" i="15"/>
  <c r="K60" i="15"/>
  <c r="P60" i="15" s="1"/>
  <c r="U60" i="15" s="1"/>
  <c r="K62" i="15"/>
  <c r="P62" i="15" s="1"/>
  <c r="U62" i="15" s="1"/>
  <c r="I62" i="15"/>
  <c r="N62" i="15" s="1"/>
  <c r="S62" i="15" s="1"/>
  <c r="J64" i="15"/>
  <c r="O64" i="15" s="1"/>
  <c r="T64" i="15" s="1"/>
  <c r="I64" i="15"/>
  <c r="N64" i="15" s="1"/>
  <c r="S64" i="15" s="1"/>
  <c r="H62" i="15"/>
  <c r="M62" i="15" s="1"/>
  <c r="R62" i="15" s="1"/>
  <c r="K58" i="15"/>
  <c r="P58" i="15" s="1"/>
  <c r="K64" i="15"/>
  <c r="P64" i="15" s="1"/>
  <c r="U64" i="15" s="1"/>
  <c r="J61" i="15"/>
  <c r="O61" i="15" s="1"/>
  <c r="T61" i="15" s="1"/>
  <c r="H60" i="15"/>
  <c r="M60" i="15" s="1"/>
  <c r="R60" i="15" s="1"/>
  <c r="I58" i="15"/>
  <c r="K61" i="15"/>
  <c r="P61" i="15" s="1"/>
  <c r="U61" i="15" s="1"/>
  <c r="H64" i="15"/>
  <c r="M64" i="15" s="1"/>
  <c r="R64" i="15" s="1"/>
  <c r="A74" i="9"/>
  <c r="D98" i="9"/>
  <c r="D212" i="9"/>
  <c r="D202" i="9"/>
  <c r="D152" i="9"/>
  <c r="I262" i="9"/>
  <c r="F262" i="9" s="1"/>
  <c r="D261" i="9" s="1"/>
  <c r="D96" i="9"/>
  <c r="BA23" i="15"/>
  <c r="N11" i="9"/>
  <c r="AE34" i="15"/>
  <c r="AB34" i="15"/>
  <c r="AZ23" i="15"/>
  <c r="BB23" i="15"/>
  <c r="N9" i="9"/>
  <c r="W24" i="15"/>
  <c r="Y24" i="15" s="1"/>
  <c r="AA24" i="15" s="1"/>
  <c r="Z31" i="15"/>
  <c r="BG30" i="15"/>
  <c r="BE51" i="15"/>
  <c r="BE30" i="15"/>
  <c r="W51" i="15"/>
  <c r="AZ51" i="15"/>
  <c r="BG51" i="15" s="1"/>
  <c r="Z48" i="15"/>
  <c r="AA48" i="15"/>
  <c r="BE37" i="15"/>
  <c r="AC41" i="15"/>
  <c r="AD41" i="15" s="1"/>
  <c r="AB41" i="15"/>
  <c r="AE41" i="15"/>
  <c r="BG37" i="15"/>
  <c r="BG44" i="15"/>
  <c r="W37" i="15"/>
  <c r="W44" i="15"/>
  <c r="AE55" i="15"/>
  <c r="AC55" i="15"/>
  <c r="AD55" i="15" s="1"/>
  <c r="AB55" i="15"/>
  <c r="BE44" i="15"/>
  <c r="D30" i="15"/>
  <c r="AB31" i="15"/>
  <c r="AE31" i="15"/>
  <c r="AC31" i="15"/>
  <c r="AD31" i="15" s="1"/>
  <c r="R31" i="9"/>
  <c r="P46" i="9"/>
  <c r="P52" i="9" s="1"/>
  <c r="AY23" i="15"/>
  <c r="W28" i="15"/>
  <c r="BE23" i="15"/>
  <c r="W23" i="15"/>
  <c r="Z27" i="15"/>
  <c r="AA27" i="15"/>
  <c r="A233" i="15"/>
  <c r="M10" i="9"/>
  <c r="M15" i="9" s="1"/>
  <c r="N21" i="9"/>
  <c r="N10" i="9" s="1"/>
  <c r="K15" i="9"/>
  <c r="N8" i="9"/>
  <c r="M46" i="9"/>
  <c r="Q19" i="9"/>
  <c r="Q46" i="9" s="1"/>
  <c r="Q52" i="9" s="1"/>
  <c r="AP58" i="15" l="1"/>
  <c r="W62" i="15"/>
  <c r="Y62" i="15" s="1"/>
  <c r="AA62" i="15" s="1"/>
  <c r="AB62" i="15" s="1"/>
  <c r="AR58" i="15"/>
  <c r="W59" i="15"/>
  <c r="A76" i="9"/>
  <c r="C79" i="15" s="1"/>
  <c r="B72" i="15"/>
  <c r="AQ58" i="15"/>
  <c r="W63" i="15"/>
  <c r="W64" i="15"/>
  <c r="AM65" i="15"/>
  <c r="AG65" i="15"/>
  <c r="AH65" i="15"/>
  <c r="AI65" i="15" s="1"/>
  <c r="AJ65" i="15"/>
  <c r="AK65" i="15" s="1"/>
  <c r="AL65" i="15"/>
  <c r="I66" i="15"/>
  <c r="N66" i="15" s="1"/>
  <c r="S66" i="15" s="1"/>
  <c r="K70" i="15"/>
  <c r="P70" i="15" s="1"/>
  <c r="U70" i="15" s="1"/>
  <c r="J70" i="15"/>
  <c r="O70" i="15" s="1"/>
  <c r="T70" i="15" s="1"/>
  <c r="H70" i="15"/>
  <c r="M70" i="15" s="1"/>
  <c r="R70" i="15" s="1"/>
  <c r="H66" i="15"/>
  <c r="M66" i="15" s="1"/>
  <c r="R66" i="15" s="1"/>
  <c r="K66" i="15"/>
  <c r="P66" i="15" s="1"/>
  <c r="U66" i="15" s="1"/>
  <c r="J66" i="15"/>
  <c r="O66" i="15" s="1"/>
  <c r="T66" i="15" s="1"/>
  <c r="I70" i="15"/>
  <c r="N70" i="15" s="1"/>
  <c r="S70" i="15" s="1"/>
  <c r="K71" i="15"/>
  <c r="P71" i="15" s="1"/>
  <c r="U71" i="15" s="1"/>
  <c r="J68" i="15"/>
  <c r="O68" i="15" s="1"/>
  <c r="T68" i="15" s="1"/>
  <c r="H67" i="15"/>
  <c r="M67" i="15" s="1"/>
  <c r="R67" i="15" s="1"/>
  <c r="I65" i="15"/>
  <c r="K68" i="15"/>
  <c r="P68" i="15" s="1"/>
  <c r="U68" i="15" s="1"/>
  <c r="I67" i="15"/>
  <c r="N67" i="15" s="1"/>
  <c r="S67" i="15" s="1"/>
  <c r="J69" i="15"/>
  <c r="O69" i="15" s="1"/>
  <c r="T69" i="15" s="1"/>
  <c r="H65" i="15"/>
  <c r="H68" i="15"/>
  <c r="M68" i="15" s="1"/>
  <c r="R68" i="15" s="1"/>
  <c r="I68" i="15"/>
  <c r="N68" i="15" s="1"/>
  <c r="S68" i="15" s="1"/>
  <c r="J67" i="15"/>
  <c r="O67" i="15" s="1"/>
  <c r="T67" i="15" s="1"/>
  <c r="J65" i="15"/>
  <c r="K67" i="15"/>
  <c r="P67" i="15" s="1"/>
  <c r="U67" i="15" s="1"/>
  <c r="I71" i="15"/>
  <c r="N71" i="15" s="1"/>
  <c r="S71" i="15" s="1"/>
  <c r="K69" i="15"/>
  <c r="P69" i="15" s="1"/>
  <c r="U69" i="15" s="1"/>
  <c r="I69" i="15"/>
  <c r="N69" i="15" s="1"/>
  <c r="S69" i="15" s="1"/>
  <c r="J71" i="15"/>
  <c r="O71" i="15" s="1"/>
  <c r="T71" i="15" s="1"/>
  <c r="H69" i="15"/>
  <c r="M69" i="15" s="1"/>
  <c r="R69" i="15" s="1"/>
  <c r="K65" i="15"/>
  <c r="H71" i="15"/>
  <c r="M71" i="15" s="1"/>
  <c r="R71" i="15" s="1"/>
  <c r="AC62" i="15"/>
  <c r="AD62" i="15" s="1"/>
  <c r="AE62" i="15"/>
  <c r="O58" i="15"/>
  <c r="AV58" i="15" s="1"/>
  <c r="N58" i="15"/>
  <c r="AU58" i="15" s="1"/>
  <c r="W60" i="15"/>
  <c r="W61" i="15"/>
  <c r="M58" i="15"/>
  <c r="AO58" i="15"/>
  <c r="U58" i="15"/>
  <c r="BB58" i="15" s="1"/>
  <c r="AW58" i="15"/>
  <c r="BG23" i="15"/>
  <c r="Z24" i="15"/>
  <c r="AN30" i="15"/>
  <c r="D23" i="15"/>
  <c r="D51" i="15"/>
  <c r="AN51" i="15" s="1"/>
  <c r="AE48" i="15"/>
  <c r="AB48" i="15"/>
  <c r="AC48" i="15"/>
  <c r="AD48" i="15" s="1"/>
  <c r="D37" i="15"/>
  <c r="AN37" i="15" s="1"/>
  <c r="D44" i="15"/>
  <c r="AN44" i="15" s="1"/>
  <c r="AC24" i="15"/>
  <c r="AD24" i="15" s="1"/>
  <c r="AB24" i="15"/>
  <c r="AE24" i="15"/>
  <c r="Y23" i="15"/>
  <c r="AA29" i="15"/>
  <c r="AE27" i="15"/>
  <c r="AC27" i="15"/>
  <c r="AD27" i="15" s="1"/>
  <c r="AB27" i="15"/>
  <c r="A240" i="15"/>
  <c r="N15" i="9"/>
  <c r="N46" i="9"/>
  <c r="R19" i="9"/>
  <c r="R46" i="9" s="1"/>
  <c r="R52" i="9" s="1"/>
  <c r="BD58" i="15" l="1"/>
  <c r="W71" i="15"/>
  <c r="AR65" i="15"/>
  <c r="AO65" i="15"/>
  <c r="W70" i="15"/>
  <c r="Y70" i="15" s="1"/>
  <c r="AA70" i="15" s="1"/>
  <c r="Z62" i="15"/>
  <c r="AM79" i="15"/>
  <c r="AG79" i="15"/>
  <c r="I84" i="15"/>
  <c r="N84" i="15" s="1"/>
  <c r="S84" i="15" s="1"/>
  <c r="J80" i="15"/>
  <c r="O80" i="15" s="1"/>
  <c r="T80" i="15" s="1"/>
  <c r="J84" i="15"/>
  <c r="O84" i="15" s="1"/>
  <c r="T84" i="15" s="1"/>
  <c r="I80" i="15"/>
  <c r="N80" i="15" s="1"/>
  <c r="S80" i="15" s="1"/>
  <c r="H80" i="15"/>
  <c r="M80" i="15" s="1"/>
  <c r="R80" i="15" s="1"/>
  <c r="K84" i="15"/>
  <c r="P84" i="15" s="1"/>
  <c r="U84" i="15" s="1"/>
  <c r="H84" i="15"/>
  <c r="M84" i="15" s="1"/>
  <c r="R84" i="15" s="1"/>
  <c r="K80" i="15"/>
  <c r="P80" i="15" s="1"/>
  <c r="U80" i="15" s="1"/>
  <c r="K83" i="15"/>
  <c r="P83" i="15" s="1"/>
  <c r="U83" i="15" s="1"/>
  <c r="I83" i="15"/>
  <c r="N83" i="15" s="1"/>
  <c r="S83" i="15" s="1"/>
  <c r="J85" i="15"/>
  <c r="O85" i="15" s="1"/>
  <c r="T85" i="15" s="1"/>
  <c r="H83" i="15"/>
  <c r="M83" i="15" s="1"/>
  <c r="R83" i="15" s="1"/>
  <c r="K79" i="15"/>
  <c r="K85" i="15"/>
  <c r="P85" i="15" s="1"/>
  <c r="U85" i="15" s="1"/>
  <c r="J82" i="15"/>
  <c r="O82" i="15" s="1"/>
  <c r="T82" i="15" s="1"/>
  <c r="H81" i="15"/>
  <c r="M81" i="15" s="1"/>
  <c r="R81" i="15" s="1"/>
  <c r="I79" i="15"/>
  <c r="K82" i="15"/>
  <c r="P82" i="15" s="1"/>
  <c r="U82" i="15" s="1"/>
  <c r="I81" i="15"/>
  <c r="N81" i="15" s="1"/>
  <c r="S81" i="15" s="1"/>
  <c r="J83" i="15"/>
  <c r="O83" i="15" s="1"/>
  <c r="T83" i="15" s="1"/>
  <c r="H79" i="15"/>
  <c r="H82" i="15"/>
  <c r="M82" i="15" s="1"/>
  <c r="R82" i="15" s="1"/>
  <c r="I82" i="15"/>
  <c r="N82" i="15" s="1"/>
  <c r="S82" i="15" s="1"/>
  <c r="J81" i="15"/>
  <c r="O81" i="15" s="1"/>
  <c r="T81" i="15" s="1"/>
  <c r="J79" i="15"/>
  <c r="K81" i="15"/>
  <c r="P81" i="15" s="1"/>
  <c r="U81" i="15" s="1"/>
  <c r="I85" i="15"/>
  <c r="N85" i="15" s="1"/>
  <c r="S85" i="15" s="1"/>
  <c r="H85" i="15"/>
  <c r="M85" i="15" s="1"/>
  <c r="R85" i="15" s="1"/>
  <c r="N65" i="15"/>
  <c r="AU65" i="15" s="1"/>
  <c r="W67" i="15"/>
  <c r="R58" i="15"/>
  <c r="AT58" i="15"/>
  <c r="BE58" i="15" s="1"/>
  <c r="S58" i="15"/>
  <c r="AZ58" i="15" s="1"/>
  <c r="O65" i="15"/>
  <c r="AV65" i="15" s="1"/>
  <c r="A78" i="9"/>
  <c r="AQ65" i="15"/>
  <c r="T58" i="15"/>
  <c r="BA58" i="15" s="1"/>
  <c r="AP65" i="15"/>
  <c r="W68" i="15"/>
  <c r="W66" i="15"/>
  <c r="M65" i="15"/>
  <c r="AT65" i="15" s="1"/>
  <c r="P65" i="15"/>
  <c r="AW65" i="15" s="1"/>
  <c r="W69" i="15"/>
  <c r="Y69" i="15" s="1"/>
  <c r="Y25" i="15"/>
  <c r="Y26" i="15" s="1"/>
  <c r="AN23" i="15"/>
  <c r="Z23" i="15"/>
  <c r="Y28" i="15"/>
  <c r="AA23" i="15"/>
  <c r="AB23" i="15" s="1"/>
  <c r="Z29" i="15"/>
  <c r="AB29" i="15"/>
  <c r="AC29" i="15"/>
  <c r="AE29" i="15"/>
  <c r="A247" i="15"/>
  <c r="Z70" i="15" l="1"/>
  <c r="AQ79" i="15"/>
  <c r="S65" i="15"/>
  <c r="AZ65" i="15" s="1"/>
  <c r="W84" i="15"/>
  <c r="BD65" i="15"/>
  <c r="R65" i="15"/>
  <c r="BE65" i="15"/>
  <c r="N79" i="15"/>
  <c r="AU79" i="15" s="1"/>
  <c r="W80" i="15"/>
  <c r="W85" i="15"/>
  <c r="W81" i="15"/>
  <c r="AY65" i="15"/>
  <c r="A80" i="9"/>
  <c r="O79" i="15"/>
  <c r="AV79" i="15" s="1"/>
  <c r="P79" i="15"/>
  <c r="AW79" i="15" s="1"/>
  <c r="AB70" i="15"/>
  <c r="AE70" i="15"/>
  <c r="AC70" i="15"/>
  <c r="AD70" i="15" s="1"/>
  <c r="T65" i="15"/>
  <c r="BA65" i="15" s="1"/>
  <c r="W83" i="15"/>
  <c r="Y83" i="15" s="1"/>
  <c r="W82" i="15"/>
  <c r="AR79" i="15"/>
  <c r="AP79" i="15"/>
  <c r="AA69" i="15"/>
  <c r="Z69" i="15"/>
  <c r="AO79" i="15"/>
  <c r="M79" i="15"/>
  <c r="AT79" i="15" s="1"/>
  <c r="U65" i="15"/>
  <c r="BB65" i="15" s="1"/>
  <c r="AY58" i="15"/>
  <c r="BG58" i="15" s="1"/>
  <c r="W58" i="15"/>
  <c r="D58" i="15" s="1"/>
  <c r="Y30" i="15"/>
  <c r="AA30" i="15" s="1"/>
  <c r="AB30" i="15" s="1"/>
  <c r="Z25" i="15"/>
  <c r="AA25" i="15"/>
  <c r="Z26" i="15"/>
  <c r="AA26" i="15"/>
  <c r="Z28" i="15"/>
  <c r="AA28" i="15"/>
  <c r="AC23" i="15"/>
  <c r="AD23" i="15" s="1"/>
  <c r="AE23" i="15"/>
  <c r="Y35" i="15"/>
  <c r="AA36" i="15"/>
  <c r="AE36" i="15" s="1"/>
  <c r="Z36" i="15"/>
  <c r="AD29" i="15"/>
  <c r="A254" i="15"/>
  <c r="Y32" i="15" l="1"/>
  <c r="AN58" i="15"/>
  <c r="BD79" i="15"/>
  <c r="T79" i="15"/>
  <c r="BA79" i="15" s="1"/>
  <c r="R79" i="15"/>
  <c r="BE79" i="15"/>
  <c r="W65" i="15"/>
  <c r="D65" i="15" s="1"/>
  <c r="BG65" i="15"/>
  <c r="AN65" i="15" s="1"/>
  <c r="AY79" i="15"/>
  <c r="U79" i="15"/>
  <c r="BB79" i="15" s="1"/>
  <c r="AB69" i="15"/>
  <c r="AE69" i="15"/>
  <c r="AC69" i="15"/>
  <c r="AD69" i="15" s="1"/>
  <c r="S79" i="15"/>
  <c r="AZ79" i="15" s="1"/>
  <c r="A82" i="9"/>
  <c r="Z83" i="15"/>
  <c r="AA83" i="15"/>
  <c r="Z30" i="15"/>
  <c r="AB26" i="15"/>
  <c r="AC26" i="15"/>
  <c r="AD26" i="15" s="1"/>
  <c r="AE26" i="15"/>
  <c r="AB25" i="15"/>
  <c r="AC25" i="15"/>
  <c r="AD25" i="15" s="1"/>
  <c r="AE25" i="15"/>
  <c r="AE28" i="15"/>
  <c r="AC28" i="15"/>
  <c r="AD28" i="15" s="1"/>
  <c r="AB28" i="15"/>
  <c r="Y42" i="15"/>
  <c r="AE30" i="15"/>
  <c r="AC30" i="15"/>
  <c r="AD30" i="15" s="1"/>
  <c r="AA35" i="15"/>
  <c r="Z35" i="15"/>
  <c r="AC36" i="15"/>
  <c r="AD36" i="15" s="1"/>
  <c r="AB36" i="15"/>
  <c r="A261" i="15"/>
  <c r="Z32" i="15" l="1"/>
  <c r="AA32" i="15"/>
  <c r="Y33" i="15"/>
  <c r="AC83" i="15"/>
  <c r="AD83" i="15" s="1"/>
  <c r="AE83" i="15"/>
  <c r="AB83" i="15"/>
  <c r="A84" i="9"/>
  <c r="BG79" i="15"/>
  <c r="W79" i="15"/>
  <c r="D79" i="15" s="1"/>
  <c r="AA42" i="15"/>
  <c r="Z42" i="15"/>
  <c r="AC35" i="15"/>
  <c r="AD35" i="15" s="1"/>
  <c r="AB35" i="15"/>
  <c r="AE35" i="15"/>
  <c r="A268" i="15"/>
  <c r="AB32" i="15" l="1"/>
  <c r="AE32" i="15"/>
  <c r="AC32" i="15"/>
  <c r="AD32" i="15" s="1"/>
  <c r="Z33" i="15"/>
  <c r="AA33" i="15"/>
  <c r="Y37" i="15"/>
  <c r="A86" i="9"/>
  <c r="AN79" i="15"/>
  <c r="Y43" i="15"/>
  <c r="AB42" i="15"/>
  <c r="AE42" i="15"/>
  <c r="AC42" i="15"/>
  <c r="AD42" i="15" s="1"/>
  <c r="A275" i="15"/>
  <c r="AE33" i="15" l="1"/>
  <c r="AC33" i="15"/>
  <c r="AD33" i="15" s="1"/>
  <c r="AB33" i="15"/>
  <c r="Y38" i="15"/>
  <c r="Z37" i="15"/>
  <c r="AA37" i="15"/>
  <c r="A88" i="9"/>
  <c r="Z43" i="15"/>
  <c r="AA43" i="15"/>
  <c r="AB43" i="15" s="1"/>
  <c r="Y49" i="15"/>
  <c r="A282" i="15"/>
  <c r="AE37" i="15" l="1"/>
  <c r="AC37" i="15"/>
  <c r="AD37" i="15" s="1"/>
  <c r="AB37" i="15"/>
  <c r="Z38" i="15"/>
  <c r="AA38" i="15"/>
  <c r="Y39" i="15"/>
  <c r="A90" i="9"/>
  <c r="AC43" i="15"/>
  <c r="AD43" i="15" s="1"/>
  <c r="Y45" i="15"/>
  <c r="AE43" i="15"/>
  <c r="Y56" i="15"/>
  <c r="AA49" i="15"/>
  <c r="Z49" i="15"/>
  <c r="A289" i="15"/>
  <c r="Y40" i="15" l="1"/>
  <c r="Z39" i="15"/>
  <c r="AA39" i="15"/>
  <c r="Y44" i="15"/>
  <c r="AE38" i="15"/>
  <c r="AC38" i="15"/>
  <c r="AD38" i="15" s="1"/>
  <c r="AB38" i="15"/>
  <c r="A92" i="9"/>
  <c r="A94" i="9" s="1"/>
  <c r="A96" i="9" s="1"/>
  <c r="A98" i="9" s="1"/>
  <c r="A100" i="9" s="1"/>
  <c r="A102" i="9" s="1"/>
  <c r="A104" i="9" s="1"/>
  <c r="A106" i="9" s="1"/>
  <c r="A108" i="9" s="1"/>
  <c r="A110" i="9" s="1"/>
  <c r="A112" i="9" s="1"/>
  <c r="A114" i="9" s="1"/>
  <c r="A116" i="9" s="1"/>
  <c r="A118" i="9" s="1"/>
  <c r="A120" i="9" s="1"/>
  <c r="A122" i="9" s="1"/>
  <c r="A124" i="9" s="1"/>
  <c r="A126" i="9" s="1"/>
  <c r="A128" i="9" s="1"/>
  <c r="A130" i="9" s="1"/>
  <c r="A132" i="9" s="1"/>
  <c r="A134" i="9" s="1"/>
  <c r="A136" i="9" s="1"/>
  <c r="A138" i="9" s="1"/>
  <c r="A140" i="9" s="1"/>
  <c r="A142" i="9" s="1"/>
  <c r="A144" i="9" s="1"/>
  <c r="A146" i="9" s="1"/>
  <c r="A148" i="9" s="1"/>
  <c r="A150" i="9" s="1"/>
  <c r="A152" i="9" s="1"/>
  <c r="A154" i="9" s="1"/>
  <c r="A156" i="9" s="1"/>
  <c r="A158" i="9" s="1"/>
  <c r="A160" i="9" s="1"/>
  <c r="A162" i="9" s="1"/>
  <c r="A164" i="9" s="1"/>
  <c r="A166" i="9" s="1"/>
  <c r="A168" i="9" s="1"/>
  <c r="A170" i="9" s="1"/>
  <c r="A172" i="9" s="1"/>
  <c r="A174" i="9" s="1"/>
  <c r="A176" i="9" s="1"/>
  <c r="A178" i="9" s="1"/>
  <c r="A180" i="9" s="1"/>
  <c r="A182" i="9" s="1"/>
  <c r="A184" i="9" s="1"/>
  <c r="A186" i="9" s="1"/>
  <c r="A188" i="9" s="1"/>
  <c r="A190" i="9" s="1"/>
  <c r="A192" i="9" s="1"/>
  <c r="A194" i="9" s="1"/>
  <c r="A196" i="9" s="1"/>
  <c r="A198" i="9" s="1"/>
  <c r="A200" i="9" s="1"/>
  <c r="A202" i="9" s="1"/>
  <c r="A204" i="9" s="1"/>
  <c r="A206" i="9" s="1"/>
  <c r="A208" i="9" s="1"/>
  <c r="A210" i="9" s="1"/>
  <c r="A212" i="9" s="1"/>
  <c r="A214" i="9" s="1"/>
  <c r="A216" i="9" s="1"/>
  <c r="A218" i="9" s="1"/>
  <c r="A220" i="9" s="1"/>
  <c r="A222" i="9" s="1"/>
  <c r="A224" i="9" s="1"/>
  <c r="A226" i="9" s="1"/>
  <c r="A228" i="9" s="1"/>
  <c r="A230" i="9" s="1"/>
  <c r="A232" i="9" s="1"/>
  <c r="A234" i="9" s="1"/>
  <c r="A236" i="9" s="1"/>
  <c r="A238" i="9" s="1"/>
  <c r="A240" i="9" s="1"/>
  <c r="A242" i="9" s="1"/>
  <c r="A244" i="9" s="1"/>
  <c r="A246" i="9" s="1"/>
  <c r="A248" i="9" s="1"/>
  <c r="A250" i="9" s="1"/>
  <c r="A252" i="9" s="1"/>
  <c r="A254" i="9" s="1"/>
  <c r="A256" i="9" s="1"/>
  <c r="A258" i="9" s="1"/>
  <c r="C247" i="15" s="1"/>
  <c r="Y46" i="15"/>
  <c r="Z45" i="15"/>
  <c r="AA45" i="15"/>
  <c r="Z56" i="15"/>
  <c r="AA56" i="15"/>
  <c r="AB49" i="15"/>
  <c r="AE49" i="15"/>
  <c r="AC49" i="15"/>
  <c r="AD49" i="15" s="1"/>
  <c r="A296" i="15"/>
  <c r="AE39" i="15" l="1"/>
  <c r="AB39" i="15"/>
  <c r="AC39" i="15"/>
  <c r="AD39" i="15" s="1"/>
  <c r="Z44" i="15"/>
  <c r="AA44" i="15"/>
  <c r="Z40" i="15"/>
  <c r="AA40" i="15"/>
  <c r="I250" i="15"/>
  <c r="N250" i="15" s="1"/>
  <c r="S250" i="15" s="1"/>
  <c r="I249" i="15"/>
  <c r="N249" i="15" s="1"/>
  <c r="S249" i="15" s="1"/>
  <c r="I252" i="15"/>
  <c r="N252" i="15" s="1"/>
  <c r="S252" i="15" s="1"/>
  <c r="H248" i="15"/>
  <c r="M248" i="15" s="1"/>
  <c r="R248" i="15" s="1"/>
  <c r="K248" i="15"/>
  <c r="P248" i="15" s="1"/>
  <c r="U248" i="15" s="1"/>
  <c r="J249" i="15"/>
  <c r="O249" i="15" s="1"/>
  <c r="T249" i="15" s="1"/>
  <c r="I251" i="15"/>
  <c r="N251" i="15" s="1"/>
  <c r="S251" i="15" s="1"/>
  <c r="AJ247" i="15"/>
  <c r="AK247" i="15" s="1"/>
  <c r="AH247" i="15"/>
  <c r="AI247" i="15" s="1"/>
  <c r="J253" i="15"/>
  <c r="O253" i="15" s="1"/>
  <c r="T253" i="15" s="1"/>
  <c r="H250" i="15"/>
  <c r="M250" i="15" s="1"/>
  <c r="R250" i="15" s="1"/>
  <c r="J248" i="15"/>
  <c r="O248" i="15" s="1"/>
  <c r="T248" i="15" s="1"/>
  <c r="J250" i="15"/>
  <c r="O250" i="15" s="1"/>
  <c r="T250" i="15" s="1"/>
  <c r="AG247" i="15"/>
  <c r="H247" i="15"/>
  <c r="K252" i="15"/>
  <c r="P252" i="15" s="1"/>
  <c r="U252" i="15" s="1"/>
  <c r="I247" i="15"/>
  <c r="J252" i="15"/>
  <c r="O252" i="15" s="1"/>
  <c r="T252" i="15" s="1"/>
  <c r="K250" i="15"/>
  <c r="P250" i="15" s="1"/>
  <c r="U250" i="15" s="1"/>
  <c r="H249" i="15"/>
  <c r="M249" i="15" s="1"/>
  <c r="R249" i="15" s="1"/>
  <c r="H251" i="15"/>
  <c r="M251" i="15" s="1"/>
  <c r="R251" i="15" s="1"/>
  <c r="AM247" i="15"/>
  <c r="AN247" i="15" s="1"/>
  <c r="I253" i="15"/>
  <c r="N253" i="15" s="1"/>
  <c r="S253" i="15" s="1"/>
  <c r="K249" i="15"/>
  <c r="P249" i="15" s="1"/>
  <c r="U249" i="15" s="1"/>
  <c r="J247" i="15"/>
  <c r="H253" i="15"/>
  <c r="M253" i="15" s="1"/>
  <c r="R253" i="15" s="1"/>
  <c r="K251" i="15"/>
  <c r="P251" i="15" s="1"/>
  <c r="U251" i="15" s="1"/>
  <c r="K253" i="15"/>
  <c r="P253" i="15" s="1"/>
  <c r="U253" i="15" s="1"/>
  <c r="H252" i="15"/>
  <c r="M252" i="15" s="1"/>
  <c r="R252" i="15" s="1"/>
  <c r="AL247" i="15"/>
  <c r="I248" i="15"/>
  <c r="N248" i="15" s="1"/>
  <c r="S248" i="15" s="1"/>
  <c r="K247" i="15"/>
  <c r="P247" i="15" s="1"/>
  <c r="U247" i="15" s="1"/>
  <c r="J251" i="15"/>
  <c r="O251" i="15" s="1"/>
  <c r="T251" i="15" s="1"/>
  <c r="AR247" i="15"/>
  <c r="AP247" i="15"/>
  <c r="AQ247" i="15"/>
  <c r="AO247" i="15"/>
  <c r="AU247" i="15"/>
  <c r="AT247" i="15"/>
  <c r="AW247" i="15"/>
  <c r="BB247" i="15"/>
  <c r="AV247" i="15"/>
  <c r="B282" i="15"/>
  <c r="B233" i="15"/>
  <c r="B240" i="15"/>
  <c r="B289" i="15"/>
  <c r="B261" i="15"/>
  <c r="C289" i="15"/>
  <c r="H293" i="15" s="1"/>
  <c r="C254" i="15"/>
  <c r="C275" i="15"/>
  <c r="AZ275" i="15" s="1"/>
  <c r="B177" i="15"/>
  <c r="C86" i="15"/>
  <c r="B100" i="15"/>
  <c r="B149" i="15"/>
  <c r="B184" i="15"/>
  <c r="B107" i="15"/>
  <c r="B142" i="15"/>
  <c r="C121" i="15"/>
  <c r="C184" i="15"/>
  <c r="C72" i="15"/>
  <c r="B86" i="15"/>
  <c r="C107" i="15"/>
  <c r="C93" i="15"/>
  <c r="C149" i="15"/>
  <c r="B156" i="15"/>
  <c r="C177" i="15"/>
  <c r="B121" i="15"/>
  <c r="C135" i="15"/>
  <c r="C191" i="15"/>
  <c r="B114" i="15"/>
  <c r="C156" i="15"/>
  <c r="C128" i="15"/>
  <c r="B79" i="15"/>
  <c r="C163" i="15"/>
  <c r="B163" i="15"/>
  <c r="C100" i="15"/>
  <c r="B170" i="15"/>
  <c r="B135" i="15"/>
  <c r="B93" i="15"/>
  <c r="C170" i="15"/>
  <c r="C114" i="15"/>
  <c r="C142" i="15"/>
  <c r="B128" i="15"/>
  <c r="C198" i="15"/>
  <c r="C205" i="15"/>
  <c r="B198" i="15"/>
  <c r="B191" i="15"/>
  <c r="B205" i="15"/>
  <c r="C212" i="15"/>
  <c r="B212" i="15"/>
  <c r="B219" i="15"/>
  <c r="B226" i="15"/>
  <c r="C226" i="15"/>
  <c r="C219" i="15"/>
  <c r="C233" i="15"/>
  <c r="C261" i="15"/>
  <c r="B268" i="15"/>
  <c r="B254" i="15"/>
  <c r="C268" i="15"/>
  <c r="B275" i="15"/>
  <c r="C240" i="15"/>
  <c r="C282" i="15"/>
  <c r="AQ282" i="15" s="1"/>
  <c r="B247" i="15"/>
  <c r="AC45" i="15"/>
  <c r="AD45" i="15" s="1"/>
  <c r="AB45" i="15"/>
  <c r="AE45" i="15"/>
  <c r="Y47" i="15"/>
  <c r="AA46" i="15"/>
  <c r="Z46" i="15"/>
  <c r="AE56" i="15"/>
  <c r="AC56" i="15"/>
  <c r="AD56" i="15" s="1"/>
  <c r="AB56" i="15"/>
  <c r="AT275" i="15"/>
  <c r="C296" i="15"/>
  <c r="B296" i="15"/>
  <c r="A303" i="15"/>
  <c r="AP282" i="15" l="1"/>
  <c r="AO282" i="15"/>
  <c r="AR282" i="15"/>
  <c r="AW275" i="15"/>
  <c r="W252" i="15"/>
  <c r="AB40" i="15"/>
  <c r="AC40" i="15"/>
  <c r="AD40" i="15" s="1"/>
  <c r="AE40" i="15"/>
  <c r="AB44" i="15"/>
  <c r="AE44" i="15"/>
  <c r="AC44" i="15"/>
  <c r="AD44" i="15" s="1"/>
  <c r="AV275" i="15"/>
  <c r="AU275" i="15"/>
  <c r="H292" i="15"/>
  <c r="AJ156" i="15"/>
  <c r="AK156" i="15" s="1"/>
  <c r="AL156" i="15"/>
  <c r="AH156" i="15"/>
  <c r="AI156" i="15" s="1"/>
  <c r="AM156" i="15"/>
  <c r="AG156" i="15"/>
  <c r="K157" i="15"/>
  <c r="P157" i="15" s="1"/>
  <c r="U157" i="15" s="1"/>
  <c r="I157" i="15"/>
  <c r="N157" i="15" s="1"/>
  <c r="S157" i="15" s="1"/>
  <c r="J161" i="15"/>
  <c r="O161" i="15" s="1"/>
  <c r="T161" i="15" s="1"/>
  <c r="H161" i="15"/>
  <c r="M161" i="15" s="1"/>
  <c r="R161" i="15" s="1"/>
  <c r="H157" i="15"/>
  <c r="M157" i="15" s="1"/>
  <c r="R157" i="15" s="1"/>
  <c r="J157" i="15"/>
  <c r="O157" i="15" s="1"/>
  <c r="T157" i="15" s="1"/>
  <c r="I161" i="15"/>
  <c r="N161" i="15" s="1"/>
  <c r="S161" i="15" s="1"/>
  <c r="K161" i="15"/>
  <c r="P161" i="15" s="1"/>
  <c r="U161" i="15" s="1"/>
  <c r="K156" i="15"/>
  <c r="I160" i="15"/>
  <c r="N160" i="15" s="1"/>
  <c r="S160" i="15" s="1"/>
  <c r="H160" i="15"/>
  <c r="M160" i="15" s="1"/>
  <c r="R160" i="15" s="1"/>
  <c r="I156" i="15"/>
  <c r="K159" i="15"/>
  <c r="P159" i="15" s="1"/>
  <c r="U159" i="15" s="1"/>
  <c r="I158" i="15"/>
  <c r="N158" i="15" s="1"/>
  <c r="S158" i="15" s="1"/>
  <c r="K162" i="15"/>
  <c r="P162" i="15" s="1"/>
  <c r="U162" i="15" s="1"/>
  <c r="J159" i="15"/>
  <c r="O159" i="15" s="1"/>
  <c r="T159" i="15" s="1"/>
  <c r="H158" i="15"/>
  <c r="M158" i="15" s="1"/>
  <c r="R158" i="15" s="1"/>
  <c r="J160" i="15"/>
  <c r="O160" i="15" s="1"/>
  <c r="T160" i="15" s="1"/>
  <c r="H156" i="15"/>
  <c r="M156" i="15" s="1"/>
  <c r="R156" i="15" s="1"/>
  <c r="H159" i="15"/>
  <c r="M159" i="15" s="1"/>
  <c r="R159" i="15" s="1"/>
  <c r="I159" i="15"/>
  <c r="N159" i="15" s="1"/>
  <c r="S159" i="15" s="1"/>
  <c r="J158" i="15"/>
  <c r="O158" i="15" s="1"/>
  <c r="T158" i="15" s="1"/>
  <c r="J156" i="15"/>
  <c r="K158" i="15"/>
  <c r="P158" i="15" s="1"/>
  <c r="U158" i="15" s="1"/>
  <c r="I162" i="15"/>
  <c r="N162" i="15" s="1"/>
  <c r="S162" i="15" s="1"/>
  <c r="K160" i="15"/>
  <c r="P160" i="15" s="1"/>
  <c r="U160" i="15" s="1"/>
  <c r="J162" i="15"/>
  <c r="O162" i="15" s="1"/>
  <c r="T162" i="15" s="1"/>
  <c r="AQ156" i="15"/>
  <c r="H162" i="15"/>
  <c r="M162" i="15" s="1"/>
  <c r="R162" i="15" s="1"/>
  <c r="AR156" i="15"/>
  <c r="AP156" i="15"/>
  <c r="AV156" i="15"/>
  <c r="AY156" i="15"/>
  <c r="AO156" i="15"/>
  <c r="AW156" i="15"/>
  <c r="AT156" i="15"/>
  <c r="AU156" i="15"/>
  <c r="W250" i="15"/>
  <c r="H294" i="15"/>
  <c r="M294" i="15" s="1"/>
  <c r="R294" i="15" s="1"/>
  <c r="K290" i="15"/>
  <c r="I233" i="15"/>
  <c r="J235" i="15"/>
  <c r="O235" i="15" s="1"/>
  <c r="T235" i="15" s="1"/>
  <c r="AM233" i="15"/>
  <c r="AN233" i="15" s="1"/>
  <c r="I234" i="15"/>
  <c r="AJ233" i="15"/>
  <c r="AK233" i="15" s="1"/>
  <c r="K236" i="15"/>
  <c r="P236" i="15" s="1"/>
  <c r="U236" i="15" s="1"/>
  <c r="AL233" i="15"/>
  <c r="I238" i="15"/>
  <c r="N238" i="15" s="1"/>
  <c r="S238" i="15" s="1"/>
  <c r="J239" i="15"/>
  <c r="O239" i="15" s="1"/>
  <c r="T239" i="15" s="1"/>
  <c r="I237" i="15"/>
  <c r="N237" i="15" s="1"/>
  <c r="S237" i="15" s="1"/>
  <c r="K234" i="15"/>
  <c r="P234" i="15" s="1"/>
  <c r="U234" i="15" s="1"/>
  <c r="AH233" i="15"/>
  <c r="AI233" i="15" s="1"/>
  <c r="AG233" i="15"/>
  <c r="J236" i="15"/>
  <c r="O236" i="15" s="1"/>
  <c r="T236" i="15" s="1"/>
  <c r="I236" i="15"/>
  <c r="N236" i="15" s="1"/>
  <c r="S236" i="15" s="1"/>
  <c r="K233" i="15"/>
  <c r="J233" i="15"/>
  <c r="J237" i="15"/>
  <c r="O237" i="15" s="1"/>
  <c r="T237" i="15" s="1"/>
  <c r="I235" i="15"/>
  <c r="N235" i="15" s="1"/>
  <c r="S235" i="15" s="1"/>
  <c r="K238" i="15"/>
  <c r="P238" i="15" s="1"/>
  <c r="U238" i="15" s="1"/>
  <c r="H237" i="15"/>
  <c r="M237" i="15" s="1"/>
  <c r="R237" i="15" s="1"/>
  <c r="H239" i="15"/>
  <c r="M239" i="15" s="1"/>
  <c r="R239" i="15" s="1"/>
  <c r="K235" i="15"/>
  <c r="P235" i="15" s="1"/>
  <c r="U235" i="15" s="1"/>
  <c r="J234" i="15"/>
  <c r="O234" i="15" s="1"/>
  <c r="T234" i="15" s="1"/>
  <c r="H233" i="15"/>
  <c r="M233" i="15" s="1"/>
  <c r="R233" i="15" s="1"/>
  <c r="I239" i="15"/>
  <c r="N239" i="15" s="1"/>
  <c r="S239" i="15" s="1"/>
  <c r="J238" i="15"/>
  <c r="O238" i="15" s="1"/>
  <c r="T238" i="15" s="1"/>
  <c r="K239" i="15"/>
  <c r="P239" i="15" s="1"/>
  <c r="U239" i="15" s="1"/>
  <c r="H235" i="15"/>
  <c r="M235" i="15" s="1"/>
  <c r="R235" i="15" s="1"/>
  <c r="H234" i="15"/>
  <c r="M234" i="15" s="1"/>
  <c r="R234" i="15" s="1"/>
  <c r="H236" i="15"/>
  <c r="M236" i="15" s="1"/>
  <c r="R236" i="15" s="1"/>
  <c r="H238" i="15"/>
  <c r="M238" i="15" s="1"/>
  <c r="R238" i="15" s="1"/>
  <c r="K237" i="15"/>
  <c r="P237" i="15" s="1"/>
  <c r="U237" i="15" s="1"/>
  <c r="AP233" i="15"/>
  <c r="AO233" i="15"/>
  <c r="AQ233" i="15"/>
  <c r="AR233" i="15"/>
  <c r="AV233" i="15"/>
  <c r="AW233" i="15"/>
  <c r="AT233" i="15"/>
  <c r="AU233" i="15"/>
  <c r="AY233" i="15"/>
  <c r="AZ233" i="15"/>
  <c r="AH184" i="15"/>
  <c r="AI184" i="15" s="1"/>
  <c r="AJ184" i="15"/>
  <c r="AK184" i="15" s="1"/>
  <c r="AG184" i="15"/>
  <c r="AM184" i="15"/>
  <c r="AN184" i="15" s="1"/>
  <c r="AL184" i="15"/>
  <c r="J185" i="15"/>
  <c r="O185" i="15" s="1"/>
  <c r="T185" i="15" s="1"/>
  <c r="I185" i="15"/>
  <c r="N185" i="15" s="1"/>
  <c r="S185" i="15" s="1"/>
  <c r="K185" i="15"/>
  <c r="P185" i="15" s="1"/>
  <c r="U185" i="15" s="1"/>
  <c r="J189" i="15"/>
  <c r="O189" i="15" s="1"/>
  <c r="T189" i="15" s="1"/>
  <c r="K189" i="15"/>
  <c r="P189" i="15" s="1"/>
  <c r="U189" i="15" s="1"/>
  <c r="H185" i="15"/>
  <c r="M185" i="15" s="1"/>
  <c r="R185" i="15" s="1"/>
  <c r="I189" i="15"/>
  <c r="N189" i="15" s="1"/>
  <c r="S189" i="15" s="1"/>
  <c r="H189" i="15"/>
  <c r="M189" i="15" s="1"/>
  <c r="R189" i="15" s="1"/>
  <c r="I190" i="15"/>
  <c r="N190" i="15" s="1"/>
  <c r="S190" i="15" s="1"/>
  <c r="K188" i="15"/>
  <c r="P188" i="15" s="1"/>
  <c r="U188" i="15" s="1"/>
  <c r="I188" i="15"/>
  <c r="N188" i="15" s="1"/>
  <c r="S188" i="15" s="1"/>
  <c r="J190" i="15"/>
  <c r="O190" i="15" s="1"/>
  <c r="T190" i="15" s="1"/>
  <c r="H188" i="15"/>
  <c r="M188" i="15" s="1"/>
  <c r="R188" i="15" s="1"/>
  <c r="K184" i="15"/>
  <c r="P184" i="15" s="1"/>
  <c r="U184" i="15" s="1"/>
  <c r="K190" i="15"/>
  <c r="P190" i="15" s="1"/>
  <c r="U190" i="15" s="1"/>
  <c r="J187" i="15"/>
  <c r="O187" i="15" s="1"/>
  <c r="T187" i="15" s="1"/>
  <c r="I184" i="15"/>
  <c r="K187" i="15"/>
  <c r="P187" i="15" s="1"/>
  <c r="U187" i="15" s="1"/>
  <c r="I186" i="15"/>
  <c r="N186" i="15" s="1"/>
  <c r="S186" i="15" s="1"/>
  <c r="H186" i="15"/>
  <c r="M186" i="15" s="1"/>
  <c r="R186" i="15" s="1"/>
  <c r="J188" i="15"/>
  <c r="O188" i="15" s="1"/>
  <c r="T188" i="15" s="1"/>
  <c r="H184" i="15"/>
  <c r="H187" i="15"/>
  <c r="M187" i="15" s="1"/>
  <c r="R187" i="15" s="1"/>
  <c r="I187" i="15"/>
  <c r="N187" i="15" s="1"/>
  <c r="S187" i="15" s="1"/>
  <c r="J186" i="15"/>
  <c r="O186" i="15" s="1"/>
  <c r="T186" i="15" s="1"/>
  <c r="J184" i="15"/>
  <c r="K186" i="15"/>
  <c r="P186" i="15" s="1"/>
  <c r="U186" i="15" s="1"/>
  <c r="AP184" i="15"/>
  <c r="H190" i="15"/>
  <c r="M190" i="15" s="1"/>
  <c r="R190" i="15" s="1"/>
  <c r="AQ184" i="15"/>
  <c r="AR184" i="15"/>
  <c r="AU184" i="15"/>
  <c r="AO184" i="15"/>
  <c r="BB184" i="15"/>
  <c r="AT184" i="15"/>
  <c r="AW184" i="15"/>
  <c r="AV184" i="15"/>
  <c r="AZ184" i="15"/>
  <c r="J295" i="15"/>
  <c r="J294" i="15"/>
  <c r="O294" i="15" s="1"/>
  <c r="T294" i="15" s="1"/>
  <c r="I291" i="15"/>
  <c r="J223" i="15"/>
  <c r="O223" i="15" s="1"/>
  <c r="T223" i="15" s="1"/>
  <c r="J222" i="15"/>
  <c r="O222" i="15" s="1"/>
  <c r="T222" i="15" s="1"/>
  <c r="I221" i="15"/>
  <c r="N221" i="15" s="1"/>
  <c r="S221" i="15" s="1"/>
  <c r="K220" i="15"/>
  <c r="P220" i="15" s="1"/>
  <c r="U220" i="15" s="1"/>
  <c r="J219" i="15"/>
  <c r="O219" i="15" s="1"/>
  <c r="T219" i="15" s="1"/>
  <c r="AM219" i="15"/>
  <c r="J224" i="15"/>
  <c r="O224" i="15" s="1"/>
  <c r="T224" i="15" s="1"/>
  <c r="H224" i="15"/>
  <c r="M224" i="15" s="1"/>
  <c r="R224" i="15" s="1"/>
  <c r="H219" i="15"/>
  <c r="M219" i="15" s="1"/>
  <c r="R219" i="15" s="1"/>
  <c r="I224" i="15"/>
  <c r="N224" i="15" s="1"/>
  <c r="S224" i="15" s="1"/>
  <c r="I220" i="15"/>
  <c r="N220" i="15" s="1"/>
  <c r="S220" i="15" s="1"/>
  <c r="K225" i="15"/>
  <c r="P225" i="15" s="1"/>
  <c r="U225" i="15" s="1"/>
  <c r="AG219" i="15"/>
  <c r="K223" i="15"/>
  <c r="P223" i="15" s="1"/>
  <c r="U223" i="15" s="1"/>
  <c r="H221" i="15"/>
  <c r="M221" i="15" s="1"/>
  <c r="R221" i="15" s="1"/>
  <c r="H222" i="15"/>
  <c r="M222" i="15" s="1"/>
  <c r="R222" i="15" s="1"/>
  <c r="I223" i="15"/>
  <c r="N223" i="15" s="1"/>
  <c r="S223" i="15" s="1"/>
  <c r="I225" i="15"/>
  <c r="N225" i="15" s="1"/>
  <c r="S225" i="15" s="1"/>
  <c r="J220" i="15"/>
  <c r="O220" i="15" s="1"/>
  <c r="T220" i="15" s="1"/>
  <c r="K222" i="15"/>
  <c r="P222" i="15" s="1"/>
  <c r="U222" i="15" s="1"/>
  <c r="I222" i="15"/>
  <c r="N222" i="15" s="1"/>
  <c r="S222" i="15" s="1"/>
  <c r="AJ219" i="15"/>
  <c r="AK219" i="15" s="1"/>
  <c r="K224" i="15"/>
  <c r="P224" i="15" s="1"/>
  <c r="U224" i="15" s="1"/>
  <c r="H220" i="15"/>
  <c r="M220" i="15" s="1"/>
  <c r="R220" i="15" s="1"/>
  <c r="J221" i="15"/>
  <c r="O221" i="15" s="1"/>
  <c r="T221" i="15" s="1"/>
  <c r="K219" i="15"/>
  <c r="J225" i="15"/>
  <c r="O225" i="15" s="1"/>
  <c r="T225" i="15" s="1"/>
  <c r="AH219" i="15"/>
  <c r="AI219" i="15" s="1"/>
  <c r="AL219" i="15"/>
  <c r="I219" i="15"/>
  <c r="H225" i="15"/>
  <c r="M225" i="15" s="1"/>
  <c r="R225" i="15" s="1"/>
  <c r="H223" i="15"/>
  <c r="M223" i="15" s="1"/>
  <c r="R223" i="15" s="1"/>
  <c r="K221" i="15"/>
  <c r="P221" i="15" s="1"/>
  <c r="U221" i="15" s="1"/>
  <c r="AP219" i="15"/>
  <c r="AO219" i="15"/>
  <c r="AQ219" i="15"/>
  <c r="AR219" i="15"/>
  <c r="BA219" i="15"/>
  <c r="AT219" i="15"/>
  <c r="AV219" i="15"/>
  <c r="AU219" i="15"/>
  <c r="AW219" i="15"/>
  <c r="AY219" i="15"/>
  <c r="AZ219" i="15"/>
  <c r="AM142" i="15"/>
  <c r="AG142" i="15"/>
  <c r="AJ142" i="15"/>
  <c r="AK142" i="15" s="1"/>
  <c r="AL142" i="15"/>
  <c r="AH142" i="15"/>
  <c r="AI142" i="15" s="1"/>
  <c r="I147" i="15"/>
  <c r="N147" i="15" s="1"/>
  <c r="S147" i="15" s="1"/>
  <c r="H147" i="15"/>
  <c r="M147" i="15" s="1"/>
  <c r="R147" i="15" s="1"/>
  <c r="H143" i="15"/>
  <c r="M143" i="15" s="1"/>
  <c r="R143" i="15" s="1"/>
  <c r="J143" i="15"/>
  <c r="O143" i="15" s="1"/>
  <c r="T143" i="15" s="1"/>
  <c r="I143" i="15"/>
  <c r="N143" i="15" s="1"/>
  <c r="S143" i="15" s="1"/>
  <c r="J147" i="15"/>
  <c r="O147" i="15" s="1"/>
  <c r="T147" i="15" s="1"/>
  <c r="K147" i="15"/>
  <c r="P147" i="15" s="1"/>
  <c r="U147" i="15" s="1"/>
  <c r="K143" i="15"/>
  <c r="P143" i="15" s="1"/>
  <c r="U143" i="15" s="1"/>
  <c r="I144" i="15"/>
  <c r="N144" i="15" s="1"/>
  <c r="S144" i="15" s="1"/>
  <c r="H144" i="15"/>
  <c r="M144" i="15" s="1"/>
  <c r="R144" i="15" s="1"/>
  <c r="J146" i="15"/>
  <c r="O146" i="15" s="1"/>
  <c r="T146" i="15" s="1"/>
  <c r="H142" i="15"/>
  <c r="H145" i="15"/>
  <c r="M145" i="15" s="1"/>
  <c r="R145" i="15" s="1"/>
  <c r="I145" i="15"/>
  <c r="N145" i="15" s="1"/>
  <c r="S145" i="15" s="1"/>
  <c r="J144" i="15"/>
  <c r="O144" i="15" s="1"/>
  <c r="T144" i="15" s="1"/>
  <c r="J142" i="15"/>
  <c r="K144" i="15"/>
  <c r="P144" i="15" s="1"/>
  <c r="U144" i="15" s="1"/>
  <c r="J148" i="15"/>
  <c r="O148" i="15" s="1"/>
  <c r="T148" i="15" s="1"/>
  <c r="I146" i="15"/>
  <c r="N146" i="15" s="1"/>
  <c r="S146" i="15" s="1"/>
  <c r="K146" i="15"/>
  <c r="P146" i="15" s="1"/>
  <c r="U146" i="15" s="1"/>
  <c r="I148" i="15"/>
  <c r="N148" i="15" s="1"/>
  <c r="S148" i="15" s="1"/>
  <c r="H146" i="15"/>
  <c r="M146" i="15" s="1"/>
  <c r="R146" i="15" s="1"/>
  <c r="K142" i="15"/>
  <c r="K148" i="15"/>
  <c r="P148" i="15" s="1"/>
  <c r="U148" i="15" s="1"/>
  <c r="J145" i="15"/>
  <c r="O145" i="15" s="1"/>
  <c r="T145" i="15" s="1"/>
  <c r="I142" i="15"/>
  <c r="K145" i="15"/>
  <c r="P145" i="15" s="1"/>
  <c r="U145" i="15" s="1"/>
  <c r="AP142" i="15"/>
  <c r="H148" i="15"/>
  <c r="M148" i="15" s="1"/>
  <c r="R148" i="15" s="1"/>
  <c r="AQ142" i="15"/>
  <c r="AR142" i="15"/>
  <c r="AU142" i="15"/>
  <c r="AV142" i="15"/>
  <c r="AT142" i="15"/>
  <c r="AW142" i="15"/>
  <c r="AO142" i="15"/>
  <c r="AZ142" i="15"/>
  <c r="AL121" i="15"/>
  <c r="AM121" i="15"/>
  <c r="AN121" i="15" s="1"/>
  <c r="AH121" i="15"/>
  <c r="AI121" i="15" s="1"/>
  <c r="AJ121" i="15"/>
  <c r="AK121" i="15" s="1"/>
  <c r="AG121" i="15"/>
  <c r="H126" i="15"/>
  <c r="M126" i="15" s="1"/>
  <c r="R126" i="15" s="1"/>
  <c r="J126" i="15"/>
  <c r="O126" i="15" s="1"/>
  <c r="T126" i="15" s="1"/>
  <c r="K122" i="15"/>
  <c r="P122" i="15" s="1"/>
  <c r="U122" i="15" s="1"/>
  <c r="I122" i="15"/>
  <c r="N122" i="15" s="1"/>
  <c r="S122" i="15" s="1"/>
  <c r="K126" i="15"/>
  <c r="P126" i="15" s="1"/>
  <c r="U126" i="15" s="1"/>
  <c r="H122" i="15"/>
  <c r="M122" i="15" s="1"/>
  <c r="R122" i="15" s="1"/>
  <c r="I126" i="15"/>
  <c r="N126" i="15" s="1"/>
  <c r="S126" i="15" s="1"/>
  <c r="J122" i="15"/>
  <c r="O122" i="15" s="1"/>
  <c r="T122" i="15" s="1"/>
  <c r="K123" i="15"/>
  <c r="P123" i="15" s="1"/>
  <c r="U123" i="15" s="1"/>
  <c r="I127" i="15"/>
  <c r="N127" i="15" s="1"/>
  <c r="S127" i="15" s="1"/>
  <c r="K125" i="15"/>
  <c r="P125" i="15" s="1"/>
  <c r="U125" i="15" s="1"/>
  <c r="I125" i="15"/>
  <c r="N125" i="15" s="1"/>
  <c r="S125" i="15" s="1"/>
  <c r="J127" i="15"/>
  <c r="O127" i="15" s="1"/>
  <c r="T127" i="15" s="1"/>
  <c r="I123" i="15"/>
  <c r="N123" i="15" s="1"/>
  <c r="S123" i="15" s="1"/>
  <c r="H125" i="15"/>
  <c r="M125" i="15" s="1"/>
  <c r="R125" i="15" s="1"/>
  <c r="K121" i="15"/>
  <c r="J125" i="15"/>
  <c r="O125" i="15" s="1"/>
  <c r="T125" i="15" s="1"/>
  <c r="K127" i="15"/>
  <c r="P127" i="15" s="1"/>
  <c r="U127" i="15" s="1"/>
  <c r="J124" i="15"/>
  <c r="O124" i="15" s="1"/>
  <c r="T124" i="15" s="1"/>
  <c r="I121" i="15"/>
  <c r="K124" i="15"/>
  <c r="P124" i="15" s="1"/>
  <c r="U124" i="15" s="1"/>
  <c r="H123" i="15"/>
  <c r="M123" i="15" s="1"/>
  <c r="R123" i="15" s="1"/>
  <c r="H121" i="15"/>
  <c r="M121" i="15" s="1"/>
  <c r="R121" i="15" s="1"/>
  <c r="H124" i="15"/>
  <c r="M124" i="15" s="1"/>
  <c r="R124" i="15" s="1"/>
  <c r="I124" i="15"/>
  <c r="N124" i="15" s="1"/>
  <c r="S124" i="15" s="1"/>
  <c r="J123" i="15"/>
  <c r="O123" i="15" s="1"/>
  <c r="T123" i="15" s="1"/>
  <c r="J121" i="15"/>
  <c r="AQ121" i="15"/>
  <c r="H127" i="15"/>
  <c r="M127" i="15" s="1"/>
  <c r="R127" i="15" s="1"/>
  <c r="AP121" i="15"/>
  <c r="AR121" i="15"/>
  <c r="AY121" i="15"/>
  <c r="AO121" i="15"/>
  <c r="AV121" i="15"/>
  <c r="AU121" i="15"/>
  <c r="AW121" i="15"/>
  <c r="AT121" i="15"/>
  <c r="H295" i="15"/>
  <c r="I229" i="15"/>
  <c r="N229" i="15" s="1"/>
  <c r="S229" i="15" s="1"/>
  <c r="H230" i="15"/>
  <c r="M230" i="15" s="1"/>
  <c r="R230" i="15" s="1"/>
  <c r="AG226" i="15"/>
  <c r="J227" i="15"/>
  <c r="O227" i="15" s="1"/>
  <c r="T227" i="15" s="1"/>
  <c r="J226" i="15"/>
  <c r="O226" i="15" s="1"/>
  <c r="T226" i="15" s="1"/>
  <c r="J228" i="15"/>
  <c r="O228" i="15" s="1"/>
  <c r="T228" i="15" s="1"/>
  <c r="AM226" i="15"/>
  <c r="H226" i="15"/>
  <c r="AJ226" i="15"/>
  <c r="AK226" i="15" s="1"/>
  <c r="H232" i="15"/>
  <c r="M232" i="15" s="1"/>
  <c r="R232" i="15" s="1"/>
  <c r="I231" i="15"/>
  <c r="N231" i="15" s="1"/>
  <c r="S231" i="15" s="1"/>
  <c r="J232" i="15"/>
  <c r="O232" i="15" s="1"/>
  <c r="T232" i="15" s="1"/>
  <c r="I228" i="15"/>
  <c r="N228" i="15" s="1"/>
  <c r="S228" i="15" s="1"/>
  <c r="J230" i="15"/>
  <c r="O230" i="15" s="1"/>
  <c r="T230" i="15" s="1"/>
  <c r="J231" i="15"/>
  <c r="O231" i="15" s="1"/>
  <c r="T231" i="15" s="1"/>
  <c r="K231" i="15"/>
  <c r="P231" i="15" s="1"/>
  <c r="U231" i="15" s="1"/>
  <c r="K230" i="15"/>
  <c r="P230" i="15" s="1"/>
  <c r="U230" i="15" s="1"/>
  <c r="I230" i="15"/>
  <c r="N230" i="15" s="1"/>
  <c r="S230" i="15" s="1"/>
  <c r="AH226" i="15"/>
  <c r="AI226" i="15" s="1"/>
  <c r="K228" i="15"/>
  <c r="P228" i="15" s="1"/>
  <c r="U228" i="15" s="1"/>
  <c r="AL226" i="15"/>
  <c r="J229" i="15"/>
  <c r="O229" i="15" s="1"/>
  <c r="T229" i="15" s="1"/>
  <c r="H229" i="15"/>
  <c r="M229" i="15" s="1"/>
  <c r="R229" i="15" s="1"/>
  <c r="K226" i="15"/>
  <c r="K227" i="15"/>
  <c r="P227" i="15" s="1"/>
  <c r="U227" i="15" s="1"/>
  <c r="K232" i="15"/>
  <c r="P232" i="15" s="1"/>
  <c r="U232" i="15" s="1"/>
  <c r="I232" i="15"/>
  <c r="N232" i="15" s="1"/>
  <c r="S232" i="15" s="1"/>
  <c r="H228" i="15"/>
  <c r="I226" i="15"/>
  <c r="I227" i="15"/>
  <c r="N227" i="15" s="1"/>
  <c r="S227" i="15" s="1"/>
  <c r="H231" i="15"/>
  <c r="M231" i="15" s="1"/>
  <c r="R231" i="15" s="1"/>
  <c r="K229" i="15"/>
  <c r="P229" i="15" s="1"/>
  <c r="U229" i="15" s="1"/>
  <c r="H227" i="15"/>
  <c r="AR226" i="15"/>
  <c r="AP226" i="15"/>
  <c r="AO226" i="15"/>
  <c r="AQ226" i="15"/>
  <c r="AT226" i="15"/>
  <c r="AV226" i="15"/>
  <c r="AW226" i="15"/>
  <c r="AU226" i="15"/>
  <c r="BA226" i="15"/>
  <c r="AY226" i="15"/>
  <c r="AL114" i="15"/>
  <c r="AG114" i="15"/>
  <c r="AH114" i="15"/>
  <c r="AI114" i="15" s="1"/>
  <c r="AJ114" i="15"/>
  <c r="AK114" i="15" s="1"/>
  <c r="AM114" i="15"/>
  <c r="AN114" i="15" s="1"/>
  <c r="J115" i="15"/>
  <c r="O115" i="15" s="1"/>
  <c r="T115" i="15" s="1"/>
  <c r="H115" i="15"/>
  <c r="M115" i="15" s="1"/>
  <c r="R115" i="15" s="1"/>
  <c r="J119" i="15"/>
  <c r="O119" i="15" s="1"/>
  <c r="T119" i="15" s="1"/>
  <c r="H119" i="15"/>
  <c r="M119" i="15" s="1"/>
  <c r="R119" i="15" s="1"/>
  <c r="I119" i="15"/>
  <c r="N119" i="15" s="1"/>
  <c r="S119" i="15" s="1"/>
  <c r="K119" i="15"/>
  <c r="P119" i="15" s="1"/>
  <c r="U119" i="15" s="1"/>
  <c r="I115" i="15"/>
  <c r="N115" i="15" s="1"/>
  <c r="S115" i="15" s="1"/>
  <c r="K115" i="15"/>
  <c r="P115" i="15" s="1"/>
  <c r="U115" i="15" s="1"/>
  <c r="I120" i="15"/>
  <c r="N120" i="15" s="1"/>
  <c r="S120" i="15" s="1"/>
  <c r="I117" i="15"/>
  <c r="N117" i="15" s="1"/>
  <c r="S117" i="15" s="1"/>
  <c r="K118" i="15"/>
  <c r="P118" i="15" s="1"/>
  <c r="U118" i="15" s="1"/>
  <c r="I118" i="15"/>
  <c r="N118" i="15" s="1"/>
  <c r="S118" i="15" s="1"/>
  <c r="J120" i="15"/>
  <c r="O120" i="15" s="1"/>
  <c r="T120" i="15" s="1"/>
  <c r="H118" i="15"/>
  <c r="M118" i="15" s="1"/>
  <c r="R118" i="15" s="1"/>
  <c r="K114" i="15"/>
  <c r="K120" i="15"/>
  <c r="P120" i="15" s="1"/>
  <c r="U120" i="15" s="1"/>
  <c r="J117" i="15"/>
  <c r="O117" i="15" s="1"/>
  <c r="T117" i="15" s="1"/>
  <c r="I114" i="15"/>
  <c r="K117" i="15"/>
  <c r="P117" i="15" s="1"/>
  <c r="U117" i="15" s="1"/>
  <c r="H117" i="15"/>
  <c r="M117" i="15" s="1"/>
  <c r="R117" i="15" s="1"/>
  <c r="I116" i="15"/>
  <c r="N116" i="15" s="1"/>
  <c r="S116" i="15" s="1"/>
  <c r="H116" i="15"/>
  <c r="M116" i="15" s="1"/>
  <c r="R116" i="15" s="1"/>
  <c r="J118" i="15"/>
  <c r="O118" i="15" s="1"/>
  <c r="T118" i="15" s="1"/>
  <c r="H114" i="15"/>
  <c r="M114" i="15" s="1"/>
  <c r="R114" i="15" s="1"/>
  <c r="J116" i="15"/>
  <c r="O116" i="15" s="1"/>
  <c r="T116" i="15" s="1"/>
  <c r="J114" i="15"/>
  <c r="K116" i="15"/>
  <c r="P116" i="15" s="1"/>
  <c r="U116" i="15" s="1"/>
  <c r="AP114" i="15"/>
  <c r="H120" i="15"/>
  <c r="M120" i="15" s="1"/>
  <c r="R120" i="15" s="1"/>
  <c r="AQ114" i="15"/>
  <c r="AR114" i="15"/>
  <c r="AV114" i="15"/>
  <c r="AO114" i="15"/>
  <c r="AT114" i="15"/>
  <c r="AU114" i="15"/>
  <c r="AY114" i="15"/>
  <c r="AW114" i="15"/>
  <c r="AM191" i="15"/>
  <c r="AN191" i="15" s="1"/>
  <c r="AG191" i="15"/>
  <c r="K196" i="15"/>
  <c r="P196" i="15" s="1"/>
  <c r="U196" i="15" s="1"/>
  <c r="AL191" i="15"/>
  <c r="AH191" i="15"/>
  <c r="AI191" i="15" s="1"/>
  <c r="K192" i="15"/>
  <c r="P192" i="15" s="1"/>
  <c r="U192" i="15" s="1"/>
  <c r="J196" i="15"/>
  <c r="O196" i="15" s="1"/>
  <c r="T196" i="15" s="1"/>
  <c r="J192" i="15"/>
  <c r="O192" i="15" s="1"/>
  <c r="T192" i="15" s="1"/>
  <c r="AJ191" i="15"/>
  <c r="AK191" i="15" s="1"/>
  <c r="H196" i="15"/>
  <c r="M196" i="15" s="1"/>
  <c r="R196" i="15" s="1"/>
  <c r="I196" i="15"/>
  <c r="N196" i="15" s="1"/>
  <c r="S196" i="15" s="1"/>
  <c r="I192" i="15"/>
  <c r="N192" i="15" s="1"/>
  <c r="S192" i="15" s="1"/>
  <c r="H192" i="15"/>
  <c r="M192" i="15" s="1"/>
  <c r="R192" i="15" s="1"/>
  <c r="H191" i="15"/>
  <c r="M191" i="15" s="1"/>
  <c r="R191" i="15" s="1"/>
  <c r="K194" i="15"/>
  <c r="P194" i="15" s="1"/>
  <c r="U194" i="15" s="1"/>
  <c r="I195" i="15"/>
  <c r="N195" i="15" s="1"/>
  <c r="S195" i="15" s="1"/>
  <c r="K193" i="15"/>
  <c r="P193" i="15" s="1"/>
  <c r="U193" i="15" s="1"/>
  <c r="K195" i="15"/>
  <c r="P195" i="15" s="1"/>
  <c r="U195" i="15" s="1"/>
  <c r="I194" i="15"/>
  <c r="N194" i="15" s="1"/>
  <c r="S194" i="15" s="1"/>
  <c r="K197" i="15"/>
  <c r="P197" i="15" s="1"/>
  <c r="U197" i="15" s="1"/>
  <c r="I193" i="15"/>
  <c r="N193" i="15" s="1"/>
  <c r="S193" i="15" s="1"/>
  <c r="J191" i="15"/>
  <c r="J194" i="15"/>
  <c r="O194" i="15" s="1"/>
  <c r="T194" i="15" s="1"/>
  <c r="H195" i="15"/>
  <c r="M195" i="15" s="1"/>
  <c r="R195" i="15" s="1"/>
  <c r="H194" i="15"/>
  <c r="M194" i="15" s="1"/>
  <c r="R194" i="15" s="1"/>
  <c r="H193" i="15"/>
  <c r="M193" i="15" s="1"/>
  <c r="R193" i="15" s="1"/>
  <c r="J197" i="15"/>
  <c r="O197" i="15" s="1"/>
  <c r="T197" i="15" s="1"/>
  <c r="J195" i="15"/>
  <c r="O195" i="15" s="1"/>
  <c r="T195" i="15" s="1"/>
  <c r="I191" i="15"/>
  <c r="I197" i="15"/>
  <c r="N197" i="15" s="1"/>
  <c r="S197" i="15" s="1"/>
  <c r="J193" i="15"/>
  <c r="O193" i="15" s="1"/>
  <c r="T193" i="15" s="1"/>
  <c r="K191" i="15"/>
  <c r="AP191" i="15"/>
  <c r="AR191" i="15"/>
  <c r="AQ191" i="15"/>
  <c r="H197" i="15"/>
  <c r="M197" i="15" s="1"/>
  <c r="R197" i="15" s="1"/>
  <c r="AV191" i="15"/>
  <c r="AU191" i="15"/>
  <c r="AY191" i="15"/>
  <c r="AW191" i="15"/>
  <c r="AO191" i="15"/>
  <c r="AT191" i="15"/>
  <c r="W251" i="15"/>
  <c r="Y251" i="15" s="1"/>
  <c r="J293" i="15"/>
  <c r="O293" i="15" s="1"/>
  <c r="T293" i="15" s="1"/>
  <c r="AJ170" i="15"/>
  <c r="AK170" i="15" s="1"/>
  <c r="AL170" i="15"/>
  <c r="AM170" i="15"/>
  <c r="AN170" i="15" s="1"/>
  <c r="AG170" i="15"/>
  <c r="AH170" i="15"/>
  <c r="AI170" i="15" s="1"/>
  <c r="H175" i="15"/>
  <c r="M175" i="15" s="1"/>
  <c r="R175" i="15" s="1"/>
  <c r="K175" i="15"/>
  <c r="P175" i="15" s="1"/>
  <c r="U175" i="15" s="1"/>
  <c r="K171" i="15"/>
  <c r="P171" i="15" s="1"/>
  <c r="U171" i="15" s="1"/>
  <c r="J171" i="15"/>
  <c r="O171" i="15" s="1"/>
  <c r="T171" i="15" s="1"/>
  <c r="J175" i="15"/>
  <c r="O175" i="15" s="1"/>
  <c r="T175" i="15" s="1"/>
  <c r="I175" i="15"/>
  <c r="N175" i="15" s="1"/>
  <c r="S175" i="15" s="1"/>
  <c r="I171" i="15"/>
  <c r="N171" i="15" s="1"/>
  <c r="S171" i="15" s="1"/>
  <c r="H171" i="15"/>
  <c r="M171" i="15" s="1"/>
  <c r="R171" i="15" s="1"/>
  <c r="K174" i="15"/>
  <c r="P174" i="15" s="1"/>
  <c r="U174" i="15" s="1"/>
  <c r="I174" i="15"/>
  <c r="N174" i="15" s="1"/>
  <c r="S174" i="15" s="1"/>
  <c r="J176" i="15"/>
  <c r="O176" i="15" s="1"/>
  <c r="T176" i="15" s="1"/>
  <c r="I176" i="15"/>
  <c r="N176" i="15" s="1"/>
  <c r="S176" i="15" s="1"/>
  <c r="K176" i="15"/>
  <c r="P176" i="15" s="1"/>
  <c r="U176" i="15" s="1"/>
  <c r="H174" i="15"/>
  <c r="M174" i="15" s="1"/>
  <c r="R174" i="15" s="1"/>
  <c r="I170" i="15"/>
  <c r="K170" i="15"/>
  <c r="J173" i="15"/>
  <c r="O173" i="15" s="1"/>
  <c r="T173" i="15" s="1"/>
  <c r="H172" i="15"/>
  <c r="M172" i="15" s="1"/>
  <c r="R172" i="15" s="1"/>
  <c r="H170" i="15"/>
  <c r="K173" i="15"/>
  <c r="P173" i="15" s="1"/>
  <c r="U173" i="15" s="1"/>
  <c r="I172" i="15"/>
  <c r="N172" i="15" s="1"/>
  <c r="S172" i="15" s="1"/>
  <c r="H173" i="15"/>
  <c r="M173" i="15" s="1"/>
  <c r="R173" i="15" s="1"/>
  <c r="J174" i="15"/>
  <c r="O174" i="15" s="1"/>
  <c r="T174" i="15" s="1"/>
  <c r="J172" i="15"/>
  <c r="O172" i="15" s="1"/>
  <c r="T172" i="15" s="1"/>
  <c r="I173" i="15"/>
  <c r="N173" i="15" s="1"/>
  <c r="S173" i="15" s="1"/>
  <c r="J170" i="15"/>
  <c r="K172" i="15"/>
  <c r="P172" i="15" s="1"/>
  <c r="U172" i="15" s="1"/>
  <c r="AP170" i="15"/>
  <c r="AQ170" i="15"/>
  <c r="H176" i="15"/>
  <c r="M176" i="15" s="1"/>
  <c r="R176" i="15" s="1"/>
  <c r="AR170" i="15"/>
  <c r="AO170" i="15"/>
  <c r="AT170" i="15"/>
  <c r="AV170" i="15"/>
  <c r="AW170" i="15"/>
  <c r="AU170" i="15"/>
  <c r="AL135" i="15"/>
  <c r="AH135" i="15"/>
  <c r="AI135" i="15" s="1"/>
  <c r="AG135" i="15"/>
  <c r="AJ135" i="15"/>
  <c r="AK135" i="15" s="1"/>
  <c r="AM135" i="15"/>
  <c r="AN135" i="15" s="1"/>
  <c r="H136" i="15"/>
  <c r="M136" i="15" s="1"/>
  <c r="R136" i="15" s="1"/>
  <c r="I140" i="15"/>
  <c r="N140" i="15" s="1"/>
  <c r="S140" i="15" s="1"/>
  <c r="I136" i="15"/>
  <c r="N136" i="15" s="1"/>
  <c r="S136" i="15" s="1"/>
  <c r="J140" i="15"/>
  <c r="O140" i="15" s="1"/>
  <c r="T140" i="15" s="1"/>
  <c r="H140" i="15"/>
  <c r="M140" i="15" s="1"/>
  <c r="R140" i="15" s="1"/>
  <c r="J136" i="15"/>
  <c r="O136" i="15" s="1"/>
  <c r="T136" i="15" s="1"/>
  <c r="K140" i="15"/>
  <c r="P140" i="15" s="1"/>
  <c r="U140" i="15" s="1"/>
  <c r="K136" i="15"/>
  <c r="P136" i="15" s="1"/>
  <c r="U136" i="15" s="1"/>
  <c r="H138" i="15"/>
  <c r="M138" i="15" s="1"/>
  <c r="R138" i="15" s="1"/>
  <c r="I138" i="15"/>
  <c r="N138" i="15" s="1"/>
  <c r="S138" i="15" s="1"/>
  <c r="J137" i="15"/>
  <c r="O137" i="15" s="1"/>
  <c r="T137" i="15" s="1"/>
  <c r="J135" i="15"/>
  <c r="O135" i="15" s="1"/>
  <c r="T135" i="15" s="1"/>
  <c r="K137" i="15"/>
  <c r="P137" i="15" s="1"/>
  <c r="U137" i="15" s="1"/>
  <c r="K135" i="15"/>
  <c r="I141" i="15"/>
  <c r="N141" i="15" s="1"/>
  <c r="S141" i="15" s="1"/>
  <c r="H139" i="15"/>
  <c r="M139" i="15" s="1"/>
  <c r="R139" i="15" s="1"/>
  <c r="K139" i="15"/>
  <c r="P139" i="15" s="1"/>
  <c r="U139" i="15" s="1"/>
  <c r="I139" i="15"/>
  <c r="N139" i="15" s="1"/>
  <c r="S139" i="15" s="1"/>
  <c r="J141" i="15"/>
  <c r="O141" i="15" s="1"/>
  <c r="T141" i="15" s="1"/>
  <c r="K141" i="15"/>
  <c r="P141" i="15" s="1"/>
  <c r="U141" i="15" s="1"/>
  <c r="J138" i="15"/>
  <c r="O138" i="15" s="1"/>
  <c r="T138" i="15" s="1"/>
  <c r="I135" i="15"/>
  <c r="K138" i="15"/>
  <c r="P138" i="15" s="1"/>
  <c r="U138" i="15" s="1"/>
  <c r="I137" i="15"/>
  <c r="N137" i="15" s="1"/>
  <c r="S137" i="15" s="1"/>
  <c r="H137" i="15"/>
  <c r="M137" i="15" s="1"/>
  <c r="R137" i="15" s="1"/>
  <c r="J139" i="15"/>
  <c r="O139" i="15" s="1"/>
  <c r="T139" i="15" s="1"/>
  <c r="H135" i="15"/>
  <c r="AP135" i="15"/>
  <c r="AR135" i="15"/>
  <c r="H141" i="15"/>
  <c r="M141" i="15" s="1"/>
  <c r="R141" i="15" s="1"/>
  <c r="AQ135" i="15"/>
  <c r="AV135" i="15"/>
  <c r="AT135" i="15"/>
  <c r="AO135" i="15"/>
  <c r="AU135" i="15"/>
  <c r="BA135" i="15"/>
  <c r="AW135" i="15"/>
  <c r="W249" i="15"/>
  <c r="K198" i="15"/>
  <c r="I198" i="15"/>
  <c r="N198" i="15" s="1"/>
  <c r="S198" i="15" s="1"/>
  <c r="K201" i="15"/>
  <c r="P201" i="15" s="1"/>
  <c r="U201" i="15" s="1"/>
  <c r="J204" i="15"/>
  <c r="O204" i="15" s="1"/>
  <c r="T204" i="15" s="1"/>
  <c r="K202" i="15"/>
  <c r="P202" i="15" s="1"/>
  <c r="U202" i="15" s="1"/>
  <c r="I200" i="15"/>
  <c r="N200" i="15" s="1"/>
  <c r="S200" i="15" s="1"/>
  <c r="I203" i="15"/>
  <c r="N203" i="15" s="1"/>
  <c r="S203" i="15" s="1"/>
  <c r="K200" i="15"/>
  <c r="P200" i="15" s="1"/>
  <c r="U200" i="15" s="1"/>
  <c r="I201" i="15"/>
  <c r="I199" i="15"/>
  <c r="N199" i="15" s="1"/>
  <c r="S199" i="15" s="1"/>
  <c r="K199" i="15"/>
  <c r="P199" i="15" s="1"/>
  <c r="U199" i="15" s="1"/>
  <c r="AL198" i="15"/>
  <c r="AG198" i="15"/>
  <c r="H198" i="15"/>
  <c r="M198" i="15" s="1"/>
  <c r="R198" i="15" s="1"/>
  <c r="H201" i="15"/>
  <c r="M201" i="15" s="1"/>
  <c r="R201" i="15" s="1"/>
  <c r="K204" i="15"/>
  <c r="P204" i="15" s="1"/>
  <c r="U204" i="15" s="1"/>
  <c r="J198" i="15"/>
  <c r="O198" i="15" s="1"/>
  <c r="T198" i="15" s="1"/>
  <c r="J202" i="15"/>
  <c r="O202" i="15" s="1"/>
  <c r="T202" i="15" s="1"/>
  <c r="AJ198" i="15"/>
  <c r="AK198" i="15" s="1"/>
  <c r="J203" i="15"/>
  <c r="O203" i="15" s="1"/>
  <c r="T203" i="15" s="1"/>
  <c r="I204" i="15"/>
  <c r="N204" i="15" s="1"/>
  <c r="S204" i="15" s="1"/>
  <c r="J200" i="15"/>
  <c r="O200" i="15" s="1"/>
  <c r="T200" i="15" s="1"/>
  <c r="J201" i="15"/>
  <c r="O201" i="15" s="1"/>
  <c r="T201" i="15" s="1"/>
  <c r="H202" i="15"/>
  <c r="M202" i="15" s="1"/>
  <c r="R202" i="15" s="1"/>
  <c r="H203" i="15"/>
  <c r="M203" i="15" s="1"/>
  <c r="R203" i="15" s="1"/>
  <c r="H199" i="15"/>
  <c r="M199" i="15" s="1"/>
  <c r="R199" i="15" s="1"/>
  <c r="H200" i="15"/>
  <c r="M200" i="15" s="1"/>
  <c r="R200" i="15" s="1"/>
  <c r="J199" i="15"/>
  <c r="O199" i="15" s="1"/>
  <c r="T199" i="15" s="1"/>
  <c r="K203" i="15"/>
  <c r="P203" i="15" s="1"/>
  <c r="U203" i="15" s="1"/>
  <c r="AH198" i="15"/>
  <c r="AI198" i="15" s="1"/>
  <c r="AM198" i="15"/>
  <c r="I202" i="15"/>
  <c r="N202" i="15" s="1"/>
  <c r="S202" i="15" s="1"/>
  <c r="H204" i="15"/>
  <c r="AR198" i="15"/>
  <c r="AP198" i="15"/>
  <c r="AQ198" i="15"/>
  <c r="BA198" i="15"/>
  <c r="AU198" i="15"/>
  <c r="AV198" i="15"/>
  <c r="AT198" i="15"/>
  <c r="AZ198" i="15"/>
  <c r="K291" i="15"/>
  <c r="K294" i="15"/>
  <c r="J284" i="15"/>
  <c r="O284" i="15" s="1"/>
  <c r="T284" i="15" s="1"/>
  <c r="H288" i="15"/>
  <c r="M288" i="15" s="1"/>
  <c r="R288" i="15" s="1"/>
  <c r="K285" i="15"/>
  <c r="P285" i="15" s="1"/>
  <c r="U285" i="15" s="1"/>
  <c r="K288" i="15"/>
  <c r="P288" i="15" s="1"/>
  <c r="U288" i="15" s="1"/>
  <c r="J286" i="15"/>
  <c r="O286" i="15" s="1"/>
  <c r="T286" i="15" s="1"/>
  <c r="H287" i="15"/>
  <c r="M287" i="15" s="1"/>
  <c r="R287" i="15" s="1"/>
  <c r="K284" i="15"/>
  <c r="P284" i="15" s="1"/>
  <c r="U284" i="15" s="1"/>
  <c r="H284" i="15"/>
  <c r="M284" i="15" s="1"/>
  <c r="R284" i="15" s="1"/>
  <c r="I286" i="15"/>
  <c r="N286" i="15" s="1"/>
  <c r="S286" i="15" s="1"/>
  <c r="H283" i="15"/>
  <c r="M283" i="15" s="1"/>
  <c r="R283" i="15" s="1"/>
  <c r="K286" i="15"/>
  <c r="P286" i="15" s="1"/>
  <c r="U286" i="15" s="1"/>
  <c r="J285" i="15"/>
  <c r="O285" i="15" s="1"/>
  <c r="T285" i="15" s="1"/>
  <c r="AJ282" i="15"/>
  <c r="AK282" i="15" s="1"/>
  <c r="I285" i="15"/>
  <c r="N285" i="15" s="1"/>
  <c r="S285" i="15" s="1"/>
  <c r="J282" i="15"/>
  <c r="O282" i="15" s="1"/>
  <c r="T282" i="15" s="1"/>
  <c r="AH282" i="15"/>
  <c r="AI282" i="15" s="1"/>
  <c r="AG282" i="15"/>
  <c r="I283" i="15"/>
  <c r="N283" i="15" s="1"/>
  <c r="S283" i="15" s="1"/>
  <c r="J287" i="15"/>
  <c r="O287" i="15" s="1"/>
  <c r="T287" i="15" s="1"/>
  <c r="K283" i="15"/>
  <c r="P283" i="15" s="1"/>
  <c r="U283" i="15" s="1"/>
  <c r="I288" i="15"/>
  <c r="N288" i="15" s="1"/>
  <c r="S288" i="15" s="1"/>
  <c r="J288" i="15"/>
  <c r="O288" i="15" s="1"/>
  <c r="T288" i="15" s="1"/>
  <c r="K287" i="15"/>
  <c r="P287" i="15" s="1"/>
  <c r="U287" i="15" s="1"/>
  <c r="H286" i="15"/>
  <c r="M286" i="15" s="1"/>
  <c r="R286" i="15" s="1"/>
  <c r="I284" i="15"/>
  <c r="N284" i="15" s="1"/>
  <c r="S284" i="15" s="1"/>
  <c r="H282" i="15"/>
  <c r="M282" i="15" s="1"/>
  <c r="R282" i="15" s="1"/>
  <c r="I287" i="15"/>
  <c r="N287" i="15" s="1"/>
  <c r="S287" i="15" s="1"/>
  <c r="I282" i="15"/>
  <c r="N282" i="15" s="1"/>
  <c r="AM282" i="15"/>
  <c r="J283" i="15"/>
  <c r="O283" i="15" s="1"/>
  <c r="T283" i="15" s="1"/>
  <c r="AL282" i="15"/>
  <c r="H285" i="15"/>
  <c r="M285" i="15" s="1"/>
  <c r="R285" i="15" s="1"/>
  <c r="K282" i="15"/>
  <c r="P282" i="15" s="1"/>
  <c r="AH177" i="15"/>
  <c r="AI177" i="15" s="1"/>
  <c r="AL177" i="15"/>
  <c r="AG177" i="15"/>
  <c r="AM177" i="15"/>
  <c r="AJ177" i="15"/>
  <c r="AK177" i="15" s="1"/>
  <c r="K182" i="15"/>
  <c r="P182" i="15" s="1"/>
  <c r="U182" i="15" s="1"/>
  <c r="H182" i="15"/>
  <c r="M182" i="15" s="1"/>
  <c r="R182" i="15" s="1"/>
  <c r="K178" i="15"/>
  <c r="P178" i="15" s="1"/>
  <c r="U178" i="15" s="1"/>
  <c r="J182" i="15"/>
  <c r="O182" i="15" s="1"/>
  <c r="T182" i="15" s="1"/>
  <c r="I178" i="15"/>
  <c r="N178" i="15" s="1"/>
  <c r="S178" i="15" s="1"/>
  <c r="I182" i="15"/>
  <c r="N182" i="15" s="1"/>
  <c r="S182" i="15" s="1"/>
  <c r="J178" i="15"/>
  <c r="O178" i="15" s="1"/>
  <c r="T178" i="15" s="1"/>
  <c r="H178" i="15"/>
  <c r="M178" i="15" s="1"/>
  <c r="R178" i="15" s="1"/>
  <c r="I183" i="15"/>
  <c r="N183" i="15" s="1"/>
  <c r="S183" i="15" s="1"/>
  <c r="H181" i="15"/>
  <c r="M181" i="15" s="1"/>
  <c r="R181" i="15" s="1"/>
  <c r="K177" i="15"/>
  <c r="K181" i="15"/>
  <c r="P181" i="15" s="1"/>
  <c r="U181" i="15" s="1"/>
  <c r="I181" i="15"/>
  <c r="N181" i="15" s="1"/>
  <c r="S181" i="15" s="1"/>
  <c r="J183" i="15"/>
  <c r="O183" i="15" s="1"/>
  <c r="T183" i="15" s="1"/>
  <c r="J180" i="15"/>
  <c r="O180" i="15" s="1"/>
  <c r="T180" i="15" s="1"/>
  <c r="K180" i="15"/>
  <c r="P180" i="15" s="1"/>
  <c r="U180" i="15" s="1"/>
  <c r="I179" i="15"/>
  <c r="N179" i="15" s="1"/>
  <c r="S179" i="15" s="1"/>
  <c r="K183" i="15"/>
  <c r="P183" i="15" s="1"/>
  <c r="U183" i="15" s="1"/>
  <c r="I177" i="15"/>
  <c r="J181" i="15"/>
  <c r="O181" i="15" s="1"/>
  <c r="T181" i="15" s="1"/>
  <c r="H179" i="15"/>
  <c r="M179" i="15" s="1"/>
  <c r="R179" i="15" s="1"/>
  <c r="I180" i="15"/>
  <c r="N180" i="15" s="1"/>
  <c r="S180" i="15" s="1"/>
  <c r="H177" i="15"/>
  <c r="J177" i="15"/>
  <c r="H180" i="15"/>
  <c r="M180" i="15" s="1"/>
  <c r="R180" i="15" s="1"/>
  <c r="J179" i="15"/>
  <c r="O179" i="15" s="1"/>
  <c r="T179" i="15" s="1"/>
  <c r="K179" i="15"/>
  <c r="P179" i="15" s="1"/>
  <c r="U179" i="15" s="1"/>
  <c r="H183" i="15"/>
  <c r="M183" i="15" s="1"/>
  <c r="R183" i="15" s="1"/>
  <c r="AR177" i="15"/>
  <c r="AQ177" i="15"/>
  <c r="AP177" i="15"/>
  <c r="AO177" i="15"/>
  <c r="AW177" i="15"/>
  <c r="AU177" i="15"/>
  <c r="AV177" i="15"/>
  <c r="AT177" i="15"/>
  <c r="AY177" i="15"/>
  <c r="H290" i="15"/>
  <c r="M290" i="15" s="1"/>
  <c r="R290" i="15" s="1"/>
  <c r="K293" i="15"/>
  <c r="P293" i="15" s="1"/>
  <c r="U293" i="15" s="1"/>
  <c r="AJ289" i="15"/>
  <c r="AK289" i="15" s="1"/>
  <c r="J240" i="15"/>
  <c r="AH240" i="15"/>
  <c r="AI240" i="15" s="1"/>
  <c r="H246" i="15"/>
  <c r="M246" i="15" s="1"/>
  <c r="R246" i="15" s="1"/>
  <c r="I246" i="15"/>
  <c r="N246" i="15" s="1"/>
  <c r="S246" i="15" s="1"/>
  <c r="K246" i="15"/>
  <c r="P246" i="15" s="1"/>
  <c r="U246" i="15" s="1"/>
  <c r="I240" i="15"/>
  <c r="K244" i="15"/>
  <c r="P244" i="15" s="1"/>
  <c r="U244" i="15" s="1"/>
  <c r="H244" i="15"/>
  <c r="M244" i="15" s="1"/>
  <c r="R244" i="15" s="1"/>
  <c r="K242" i="15"/>
  <c r="P242" i="15" s="1"/>
  <c r="U242" i="15" s="1"/>
  <c r="I242" i="15"/>
  <c r="N242" i="15" s="1"/>
  <c r="S242" i="15" s="1"/>
  <c r="H240" i="15"/>
  <c r="M240" i="15" s="1"/>
  <c r="R240" i="15" s="1"/>
  <c r="H245" i="15"/>
  <c r="M245" i="15" s="1"/>
  <c r="R245" i="15" s="1"/>
  <c r="AG240" i="15"/>
  <c r="I243" i="15"/>
  <c r="N243" i="15" s="1"/>
  <c r="S243" i="15" s="1"/>
  <c r="K241" i="15"/>
  <c r="H243" i="15"/>
  <c r="M243" i="15" s="1"/>
  <c r="R243" i="15" s="1"/>
  <c r="J243" i="15"/>
  <c r="O243" i="15" s="1"/>
  <c r="T243" i="15" s="1"/>
  <c r="K243" i="15"/>
  <c r="P243" i="15" s="1"/>
  <c r="U243" i="15" s="1"/>
  <c r="AL240" i="15"/>
  <c r="H242" i="15"/>
  <c r="M242" i="15" s="1"/>
  <c r="R242" i="15" s="1"/>
  <c r="AM240" i="15"/>
  <c r="AN240" i="15" s="1"/>
  <c r="J246" i="15"/>
  <c r="O246" i="15" s="1"/>
  <c r="T246" i="15" s="1"/>
  <c r="I241" i="15"/>
  <c r="N241" i="15" s="1"/>
  <c r="S241" i="15" s="1"/>
  <c r="J241" i="15"/>
  <c r="O241" i="15" s="1"/>
  <c r="T241" i="15" s="1"/>
  <c r="J245" i="15"/>
  <c r="O245" i="15" s="1"/>
  <c r="T245" i="15" s="1"/>
  <c r="J242" i="15"/>
  <c r="O242" i="15" s="1"/>
  <c r="T242" i="15" s="1"/>
  <c r="AJ240" i="15"/>
  <c r="AK240" i="15" s="1"/>
  <c r="I244" i="15"/>
  <c r="N244" i="15" s="1"/>
  <c r="S244" i="15" s="1"/>
  <c r="K240" i="15"/>
  <c r="K245" i="15"/>
  <c r="P245" i="15" s="1"/>
  <c r="U245" i="15" s="1"/>
  <c r="I245" i="15"/>
  <c r="N245" i="15" s="1"/>
  <c r="S245" i="15" s="1"/>
  <c r="H241" i="15"/>
  <c r="M241" i="15" s="1"/>
  <c r="R241" i="15" s="1"/>
  <c r="J244" i="15"/>
  <c r="O244" i="15" s="1"/>
  <c r="T244" i="15" s="1"/>
  <c r="AP240" i="15"/>
  <c r="AR240" i="15"/>
  <c r="AO240" i="15"/>
  <c r="AQ240" i="15"/>
  <c r="AT240" i="15"/>
  <c r="AV240" i="15"/>
  <c r="AU240" i="15"/>
  <c r="AY240" i="15"/>
  <c r="AW240" i="15"/>
  <c r="BA240" i="15"/>
  <c r="BB240" i="15"/>
  <c r="H216" i="15"/>
  <c r="M216" i="15" s="1"/>
  <c r="R216" i="15" s="1"/>
  <c r="K218" i="15"/>
  <c r="P218" i="15" s="1"/>
  <c r="U218" i="15" s="1"/>
  <c r="AG212" i="15"/>
  <c r="K215" i="15"/>
  <c r="P215" i="15" s="1"/>
  <c r="U215" i="15" s="1"/>
  <c r="H217" i="15"/>
  <c r="M217" i="15" s="1"/>
  <c r="R217" i="15" s="1"/>
  <c r="J212" i="15"/>
  <c r="O212" i="15" s="1"/>
  <c r="T212" i="15" s="1"/>
  <c r="K217" i="15"/>
  <c r="P217" i="15" s="1"/>
  <c r="U217" i="15" s="1"/>
  <c r="H214" i="15"/>
  <c r="M214" i="15" s="1"/>
  <c r="R214" i="15" s="1"/>
  <c r="K216" i="15"/>
  <c r="P216" i="15" s="1"/>
  <c r="U216" i="15" s="1"/>
  <c r="K214" i="15"/>
  <c r="P214" i="15" s="1"/>
  <c r="U214" i="15" s="1"/>
  <c r="I216" i="15"/>
  <c r="N216" i="15" s="1"/>
  <c r="S216" i="15" s="1"/>
  <c r="J215" i="15"/>
  <c r="O215" i="15" s="1"/>
  <c r="T215" i="15" s="1"/>
  <c r="I215" i="15"/>
  <c r="N215" i="15" s="1"/>
  <c r="S215" i="15" s="1"/>
  <c r="K213" i="15"/>
  <c r="H215" i="15"/>
  <c r="M215" i="15" s="1"/>
  <c r="R215" i="15" s="1"/>
  <c r="H212" i="15"/>
  <c r="AM212" i="15"/>
  <c r="AN212" i="15" s="1"/>
  <c r="J214" i="15"/>
  <c r="O214" i="15" s="1"/>
  <c r="T214" i="15" s="1"/>
  <c r="I218" i="15"/>
  <c r="N218" i="15" s="1"/>
  <c r="S218" i="15" s="1"/>
  <c r="J217" i="15"/>
  <c r="O217" i="15" s="1"/>
  <c r="T217" i="15" s="1"/>
  <c r="H213" i="15"/>
  <c r="M213" i="15" s="1"/>
  <c r="R213" i="15" s="1"/>
  <c r="AH212" i="15"/>
  <c r="AI212" i="15" s="1"/>
  <c r="I213" i="15"/>
  <c r="N213" i="15" s="1"/>
  <c r="S213" i="15" s="1"/>
  <c r="I214" i="15"/>
  <c r="N214" i="15" s="1"/>
  <c r="S214" i="15" s="1"/>
  <c r="J213" i="15"/>
  <c r="K212" i="15"/>
  <c r="J218" i="15"/>
  <c r="O218" i="15" s="1"/>
  <c r="T218" i="15" s="1"/>
  <c r="I212" i="15"/>
  <c r="I217" i="15"/>
  <c r="N217" i="15" s="1"/>
  <c r="S217" i="15" s="1"/>
  <c r="J216" i="15"/>
  <c r="O216" i="15" s="1"/>
  <c r="T216" i="15" s="1"/>
  <c r="H218" i="15"/>
  <c r="M218" i="15" s="1"/>
  <c r="R218" i="15" s="1"/>
  <c r="AL212" i="15"/>
  <c r="AJ212" i="15"/>
  <c r="AK212" i="15" s="1"/>
  <c r="AP212" i="15"/>
  <c r="AQ212" i="15"/>
  <c r="AR212" i="15"/>
  <c r="AO212" i="15"/>
  <c r="AU212" i="15"/>
  <c r="AW212" i="15"/>
  <c r="AT212" i="15"/>
  <c r="AV212" i="15"/>
  <c r="BB212" i="15"/>
  <c r="BA212" i="15"/>
  <c r="N247" i="15"/>
  <c r="S247" i="15" s="1"/>
  <c r="AZ247" i="15" s="1"/>
  <c r="AJ72" i="15"/>
  <c r="AK72" i="15" s="1"/>
  <c r="AG72" i="15"/>
  <c r="AL72" i="15"/>
  <c r="AM72" i="15"/>
  <c r="AH72" i="15"/>
  <c r="AI72" i="15" s="1"/>
  <c r="K73" i="15"/>
  <c r="P73" i="15" s="1"/>
  <c r="U73" i="15" s="1"/>
  <c r="H73" i="15"/>
  <c r="M73" i="15" s="1"/>
  <c r="R73" i="15" s="1"/>
  <c r="K77" i="15"/>
  <c r="P77" i="15" s="1"/>
  <c r="U77" i="15" s="1"/>
  <c r="I77" i="15"/>
  <c r="N77" i="15" s="1"/>
  <c r="S77" i="15" s="1"/>
  <c r="J77" i="15"/>
  <c r="O77" i="15" s="1"/>
  <c r="T77" i="15" s="1"/>
  <c r="I73" i="15"/>
  <c r="N73" i="15" s="1"/>
  <c r="S73" i="15" s="1"/>
  <c r="H77" i="15"/>
  <c r="M77" i="15" s="1"/>
  <c r="R77" i="15" s="1"/>
  <c r="J73" i="15"/>
  <c r="O73" i="15" s="1"/>
  <c r="T73" i="15" s="1"/>
  <c r="H76" i="15"/>
  <c r="M76" i="15" s="1"/>
  <c r="R76" i="15" s="1"/>
  <c r="K72" i="15"/>
  <c r="K78" i="15"/>
  <c r="P78" i="15" s="1"/>
  <c r="U78" i="15" s="1"/>
  <c r="J75" i="15"/>
  <c r="O75" i="15" s="1"/>
  <c r="T75" i="15" s="1"/>
  <c r="H74" i="15"/>
  <c r="M74" i="15" s="1"/>
  <c r="R74" i="15" s="1"/>
  <c r="I72" i="15"/>
  <c r="K75" i="15"/>
  <c r="P75" i="15" s="1"/>
  <c r="U75" i="15" s="1"/>
  <c r="I74" i="15"/>
  <c r="N74" i="15" s="1"/>
  <c r="S74" i="15" s="1"/>
  <c r="J76" i="15"/>
  <c r="O76" i="15" s="1"/>
  <c r="T76" i="15" s="1"/>
  <c r="H72" i="15"/>
  <c r="H75" i="15"/>
  <c r="M75" i="15" s="1"/>
  <c r="R75" i="15" s="1"/>
  <c r="I75" i="15"/>
  <c r="N75" i="15" s="1"/>
  <c r="S75" i="15" s="1"/>
  <c r="J74" i="15"/>
  <c r="O74" i="15" s="1"/>
  <c r="T74" i="15" s="1"/>
  <c r="J72" i="15"/>
  <c r="K74" i="15"/>
  <c r="P74" i="15" s="1"/>
  <c r="U74" i="15" s="1"/>
  <c r="I78" i="15"/>
  <c r="N78" i="15" s="1"/>
  <c r="S78" i="15" s="1"/>
  <c r="K76" i="15"/>
  <c r="P76" i="15" s="1"/>
  <c r="U76" i="15" s="1"/>
  <c r="I76" i="15"/>
  <c r="N76" i="15" s="1"/>
  <c r="S76" i="15" s="1"/>
  <c r="J78" i="15"/>
  <c r="O78" i="15" s="1"/>
  <c r="T78" i="15" s="1"/>
  <c r="H78" i="15"/>
  <c r="I290" i="15"/>
  <c r="I295" i="15"/>
  <c r="AM100" i="15"/>
  <c r="AN100" i="15" s="1"/>
  <c r="AL100" i="15"/>
  <c r="AG100" i="15"/>
  <c r="AH100" i="15"/>
  <c r="AI100" i="15" s="1"/>
  <c r="AJ100" i="15"/>
  <c r="AK100" i="15" s="1"/>
  <c r="J101" i="15"/>
  <c r="O101" i="15" s="1"/>
  <c r="T101" i="15" s="1"/>
  <c r="H101" i="15"/>
  <c r="M101" i="15" s="1"/>
  <c r="R101" i="15" s="1"/>
  <c r="I101" i="15"/>
  <c r="N101" i="15" s="1"/>
  <c r="S101" i="15" s="1"/>
  <c r="J105" i="15"/>
  <c r="O105" i="15" s="1"/>
  <c r="T105" i="15" s="1"/>
  <c r="K105" i="15"/>
  <c r="P105" i="15" s="1"/>
  <c r="U105" i="15" s="1"/>
  <c r="K101" i="15"/>
  <c r="P101" i="15" s="1"/>
  <c r="U101" i="15" s="1"/>
  <c r="I105" i="15"/>
  <c r="N105" i="15" s="1"/>
  <c r="S105" i="15" s="1"/>
  <c r="H105" i="15"/>
  <c r="M105" i="15" s="1"/>
  <c r="R105" i="15" s="1"/>
  <c r="I106" i="15"/>
  <c r="N106" i="15" s="1"/>
  <c r="S106" i="15" s="1"/>
  <c r="J106" i="15"/>
  <c r="O106" i="15" s="1"/>
  <c r="T106" i="15" s="1"/>
  <c r="H104" i="15"/>
  <c r="M104" i="15" s="1"/>
  <c r="R104" i="15" s="1"/>
  <c r="K100" i="15"/>
  <c r="P100" i="15" s="1"/>
  <c r="U100" i="15" s="1"/>
  <c r="K104" i="15"/>
  <c r="P104" i="15" s="1"/>
  <c r="U104" i="15" s="1"/>
  <c r="I104" i="15"/>
  <c r="N104" i="15" s="1"/>
  <c r="S104" i="15" s="1"/>
  <c r="J103" i="15"/>
  <c r="O103" i="15" s="1"/>
  <c r="T103" i="15" s="1"/>
  <c r="H102" i="15"/>
  <c r="M102" i="15" s="1"/>
  <c r="R102" i="15" s="1"/>
  <c r="I100" i="15"/>
  <c r="K103" i="15"/>
  <c r="P103" i="15" s="1"/>
  <c r="U103" i="15" s="1"/>
  <c r="K106" i="15"/>
  <c r="P106" i="15" s="1"/>
  <c r="U106" i="15" s="1"/>
  <c r="I102" i="15"/>
  <c r="N102" i="15" s="1"/>
  <c r="S102" i="15" s="1"/>
  <c r="J104" i="15"/>
  <c r="O104" i="15" s="1"/>
  <c r="T104" i="15" s="1"/>
  <c r="I103" i="15"/>
  <c r="N103" i="15" s="1"/>
  <c r="S103" i="15" s="1"/>
  <c r="J102" i="15"/>
  <c r="O102" i="15" s="1"/>
  <c r="T102" i="15" s="1"/>
  <c r="H100" i="15"/>
  <c r="J100" i="15"/>
  <c r="H103" i="15"/>
  <c r="M103" i="15" s="1"/>
  <c r="R103" i="15" s="1"/>
  <c r="K102" i="15"/>
  <c r="P102" i="15" s="1"/>
  <c r="U102" i="15" s="1"/>
  <c r="AP100" i="15"/>
  <c r="AQ100" i="15"/>
  <c r="H106" i="15"/>
  <c r="M106" i="15" s="1"/>
  <c r="R106" i="15" s="1"/>
  <c r="AR100" i="15"/>
  <c r="AO100" i="15"/>
  <c r="AT100" i="15"/>
  <c r="AU100" i="15"/>
  <c r="BB100" i="15"/>
  <c r="AW100" i="15"/>
  <c r="AV100" i="15"/>
  <c r="AL149" i="15"/>
  <c r="AM149" i="15"/>
  <c r="AJ149" i="15"/>
  <c r="AK149" i="15" s="1"/>
  <c r="AH149" i="15"/>
  <c r="AI149" i="15" s="1"/>
  <c r="AG149" i="15"/>
  <c r="K150" i="15"/>
  <c r="P150" i="15" s="1"/>
  <c r="U150" i="15" s="1"/>
  <c r="I154" i="15"/>
  <c r="N154" i="15" s="1"/>
  <c r="S154" i="15" s="1"/>
  <c r="J154" i="15"/>
  <c r="O154" i="15" s="1"/>
  <c r="T154" i="15" s="1"/>
  <c r="H150" i="15"/>
  <c r="M150" i="15" s="1"/>
  <c r="R150" i="15" s="1"/>
  <c r="K154" i="15"/>
  <c r="P154" i="15" s="1"/>
  <c r="U154" i="15" s="1"/>
  <c r="J150" i="15"/>
  <c r="O150" i="15" s="1"/>
  <c r="T150" i="15" s="1"/>
  <c r="H154" i="15"/>
  <c r="M154" i="15" s="1"/>
  <c r="R154" i="15" s="1"/>
  <c r="I150" i="15"/>
  <c r="N150" i="15" s="1"/>
  <c r="S150" i="15" s="1"/>
  <c r="K155" i="15"/>
  <c r="P155" i="15" s="1"/>
  <c r="U155" i="15" s="1"/>
  <c r="J152" i="15"/>
  <c r="O152" i="15" s="1"/>
  <c r="T152" i="15" s="1"/>
  <c r="I149" i="15"/>
  <c r="K152" i="15"/>
  <c r="P152" i="15" s="1"/>
  <c r="U152" i="15" s="1"/>
  <c r="I151" i="15"/>
  <c r="N151" i="15" s="1"/>
  <c r="S151" i="15" s="1"/>
  <c r="H151" i="15"/>
  <c r="M151" i="15" s="1"/>
  <c r="R151" i="15" s="1"/>
  <c r="J153" i="15"/>
  <c r="O153" i="15" s="1"/>
  <c r="T153" i="15" s="1"/>
  <c r="H149" i="15"/>
  <c r="H152" i="15"/>
  <c r="M152" i="15" s="1"/>
  <c r="R152" i="15" s="1"/>
  <c r="I152" i="15"/>
  <c r="N152" i="15" s="1"/>
  <c r="S152" i="15" s="1"/>
  <c r="J151" i="15"/>
  <c r="O151" i="15" s="1"/>
  <c r="T151" i="15" s="1"/>
  <c r="J149" i="15"/>
  <c r="K151" i="15"/>
  <c r="P151" i="15" s="1"/>
  <c r="U151" i="15" s="1"/>
  <c r="I155" i="15"/>
  <c r="N155" i="15" s="1"/>
  <c r="S155" i="15" s="1"/>
  <c r="K153" i="15"/>
  <c r="P153" i="15" s="1"/>
  <c r="U153" i="15" s="1"/>
  <c r="I153" i="15"/>
  <c r="N153" i="15" s="1"/>
  <c r="S153" i="15" s="1"/>
  <c r="J155" i="15"/>
  <c r="O155" i="15" s="1"/>
  <c r="T155" i="15" s="1"/>
  <c r="H153" i="15"/>
  <c r="M153" i="15" s="1"/>
  <c r="R153" i="15" s="1"/>
  <c r="K149" i="15"/>
  <c r="H155" i="15"/>
  <c r="AQ149" i="15"/>
  <c r="AP149" i="15"/>
  <c r="AR149" i="15"/>
  <c r="AW149" i="15"/>
  <c r="AV149" i="15"/>
  <c r="AU149" i="15"/>
  <c r="AY149" i="15"/>
  <c r="AT149" i="15"/>
  <c r="AL86" i="15"/>
  <c r="AM86" i="15"/>
  <c r="AJ86" i="15"/>
  <c r="AK86" i="15" s="1"/>
  <c r="AH86" i="15"/>
  <c r="AI86" i="15" s="1"/>
  <c r="AG86" i="15"/>
  <c r="J87" i="15"/>
  <c r="O87" i="15" s="1"/>
  <c r="T87" i="15" s="1"/>
  <c r="I87" i="15"/>
  <c r="N87" i="15" s="1"/>
  <c r="S87" i="15" s="1"/>
  <c r="I91" i="15"/>
  <c r="N91" i="15" s="1"/>
  <c r="S91" i="15" s="1"/>
  <c r="H87" i="15"/>
  <c r="M87" i="15" s="1"/>
  <c r="R87" i="15" s="1"/>
  <c r="K87" i="15"/>
  <c r="P87" i="15" s="1"/>
  <c r="U87" i="15" s="1"/>
  <c r="K91" i="15"/>
  <c r="P91" i="15" s="1"/>
  <c r="U91" i="15" s="1"/>
  <c r="J91" i="15"/>
  <c r="O91" i="15" s="1"/>
  <c r="T91" i="15" s="1"/>
  <c r="H91" i="15"/>
  <c r="M91" i="15" s="1"/>
  <c r="R91" i="15" s="1"/>
  <c r="I92" i="15"/>
  <c r="N92" i="15" s="1"/>
  <c r="S92" i="15" s="1"/>
  <c r="H90" i="15"/>
  <c r="M90" i="15" s="1"/>
  <c r="R90" i="15" s="1"/>
  <c r="K90" i="15"/>
  <c r="P90" i="15" s="1"/>
  <c r="U90" i="15" s="1"/>
  <c r="I90" i="15"/>
  <c r="N90" i="15" s="1"/>
  <c r="S90" i="15" s="1"/>
  <c r="J92" i="15"/>
  <c r="O92" i="15" s="1"/>
  <c r="T92" i="15" s="1"/>
  <c r="K92" i="15"/>
  <c r="P92" i="15" s="1"/>
  <c r="U92" i="15" s="1"/>
  <c r="I86" i="15"/>
  <c r="K86" i="15"/>
  <c r="I88" i="15"/>
  <c r="N88" i="15" s="1"/>
  <c r="S88" i="15" s="1"/>
  <c r="J89" i="15"/>
  <c r="O89" i="15" s="1"/>
  <c r="T89" i="15" s="1"/>
  <c r="H88" i="15"/>
  <c r="M88" i="15" s="1"/>
  <c r="R88" i="15" s="1"/>
  <c r="J90" i="15"/>
  <c r="O90" i="15" s="1"/>
  <c r="T90" i="15" s="1"/>
  <c r="H86" i="15"/>
  <c r="K89" i="15"/>
  <c r="P89" i="15" s="1"/>
  <c r="U89" i="15" s="1"/>
  <c r="I89" i="15"/>
  <c r="N89" i="15" s="1"/>
  <c r="S89" i="15" s="1"/>
  <c r="J88" i="15"/>
  <c r="O88" i="15" s="1"/>
  <c r="T88" i="15" s="1"/>
  <c r="H89" i="15"/>
  <c r="M89" i="15" s="1"/>
  <c r="R89" i="15" s="1"/>
  <c r="J86" i="15"/>
  <c r="K88" i="15"/>
  <c r="P88" i="15" s="1"/>
  <c r="U88" i="15" s="1"/>
  <c r="AR86" i="15"/>
  <c r="AQ86" i="15"/>
  <c r="AP86" i="15"/>
  <c r="H92" i="15"/>
  <c r="M92" i="15" s="1"/>
  <c r="R92" i="15" s="1"/>
  <c r="AW86" i="15"/>
  <c r="AT86" i="15"/>
  <c r="AU86" i="15"/>
  <c r="AO86" i="15"/>
  <c r="AV86" i="15"/>
  <c r="AY86" i="15"/>
  <c r="W248" i="15"/>
  <c r="AL128" i="15"/>
  <c r="AJ128" i="15"/>
  <c r="AK128" i="15" s="1"/>
  <c r="AG128" i="15"/>
  <c r="AM128" i="15"/>
  <c r="AN128" i="15" s="1"/>
  <c r="AH128" i="15"/>
  <c r="AI128" i="15" s="1"/>
  <c r="H133" i="15"/>
  <c r="M133" i="15" s="1"/>
  <c r="R133" i="15" s="1"/>
  <c r="J129" i="15"/>
  <c r="O129" i="15" s="1"/>
  <c r="T129" i="15" s="1"/>
  <c r="I129" i="15"/>
  <c r="N129" i="15" s="1"/>
  <c r="S129" i="15" s="1"/>
  <c r="K133" i="15"/>
  <c r="P133" i="15" s="1"/>
  <c r="U133" i="15" s="1"/>
  <c r="H129" i="15"/>
  <c r="M129" i="15" s="1"/>
  <c r="R129" i="15" s="1"/>
  <c r="K129" i="15"/>
  <c r="P129" i="15" s="1"/>
  <c r="U129" i="15" s="1"/>
  <c r="J133" i="15"/>
  <c r="O133" i="15" s="1"/>
  <c r="T133" i="15" s="1"/>
  <c r="I133" i="15"/>
  <c r="N133" i="15" s="1"/>
  <c r="S133" i="15" s="1"/>
  <c r="J128" i="15"/>
  <c r="O128" i="15" s="1"/>
  <c r="T128" i="15" s="1"/>
  <c r="K130" i="15"/>
  <c r="P130" i="15" s="1"/>
  <c r="U130" i="15" s="1"/>
  <c r="K131" i="15"/>
  <c r="P131" i="15" s="1"/>
  <c r="U131" i="15" s="1"/>
  <c r="K134" i="15"/>
  <c r="P134" i="15" s="1"/>
  <c r="U134" i="15" s="1"/>
  <c r="I128" i="15"/>
  <c r="I134" i="15"/>
  <c r="N134" i="15" s="1"/>
  <c r="S134" i="15" s="1"/>
  <c r="K132" i="15"/>
  <c r="P132" i="15" s="1"/>
  <c r="U132" i="15" s="1"/>
  <c r="I132" i="15"/>
  <c r="N132" i="15" s="1"/>
  <c r="S132" i="15" s="1"/>
  <c r="J134" i="15"/>
  <c r="O134" i="15" s="1"/>
  <c r="T134" i="15" s="1"/>
  <c r="J131" i="15"/>
  <c r="O131" i="15" s="1"/>
  <c r="T131" i="15" s="1"/>
  <c r="H132" i="15"/>
  <c r="M132" i="15" s="1"/>
  <c r="R132" i="15" s="1"/>
  <c r="K128" i="15"/>
  <c r="I130" i="15"/>
  <c r="N130" i="15" s="1"/>
  <c r="S130" i="15" s="1"/>
  <c r="H130" i="15"/>
  <c r="M130" i="15" s="1"/>
  <c r="R130" i="15" s="1"/>
  <c r="J132" i="15"/>
  <c r="O132" i="15" s="1"/>
  <c r="T132" i="15" s="1"/>
  <c r="H128" i="15"/>
  <c r="H131" i="15"/>
  <c r="M131" i="15" s="1"/>
  <c r="R131" i="15" s="1"/>
  <c r="I131" i="15"/>
  <c r="N131" i="15" s="1"/>
  <c r="S131" i="15" s="1"/>
  <c r="J130" i="15"/>
  <c r="O130" i="15" s="1"/>
  <c r="T130" i="15" s="1"/>
  <c r="H134" i="15"/>
  <c r="M134" i="15" s="1"/>
  <c r="R134" i="15" s="1"/>
  <c r="AP128" i="15"/>
  <c r="AR128" i="15"/>
  <c r="AQ128" i="15"/>
  <c r="AU128" i="15"/>
  <c r="AT128" i="15"/>
  <c r="AV128" i="15"/>
  <c r="BA128" i="15"/>
  <c r="AO128" i="15"/>
  <c r="AW128" i="15"/>
  <c r="AY128" i="15"/>
  <c r="K289" i="15"/>
  <c r="P289" i="15" s="1"/>
  <c r="K292" i="15"/>
  <c r="J290" i="15"/>
  <c r="O290" i="15" s="1"/>
  <c r="T290" i="15" s="1"/>
  <c r="AM93" i="15"/>
  <c r="AL93" i="15"/>
  <c r="AJ93" i="15"/>
  <c r="AK93" i="15" s="1"/>
  <c r="AH93" i="15"/>
  <c r="AI93" i="15" s="1"/>
  <c r="AG93" i="15"/>
  <c r="J94" i="15"/>
  <c r="O94" i="15" s="1"/>
  <c r="T94" i="15" s="1"/>
  <c r="I98" i="15"/>
  <c r="N98" i="15" s="1"/>
  <c r="S98" i="15" s="1"/>
  <c r="J98" i="15"/>
  <c r="O98" i="15" s="1"/>
  <c r="T98" i="15" s="1"/>
  <c r="H98" i="15"/>
  <c r="M98" i="15" s="1"/>
  <c r="R98" i="15" s="1"/>
  <c r="K94" i="15"/>
  <c r="P94" i="15" s="1"/>
  <c r="U94" i="15" s="1"/>
  <c r="H94" i="15"/>
  <c r="M94" i="15" s="1"/>
  <c r="R94" i="15" s="1"/>
  <c r="I94" i="15"/>
  <c r="N94" i="15" s="1"/>
  <c r="S94" i="15" s="1"/>
  <c r="K98" i="15"/>
  <c r="P98" i="15" s="1"/>
  <c r="U98" i="15" s="1"/>
  <c r="I99" i="15"/>
  <c r="N99" i="15" s="1"/>
  <c r="S99" i="15" s="1"/>
  <c r="K97" i="15"/>
  <c r="P97" i="15" s="1"/>
  <c r="U97" i="15" s="1"/>
  <c r="I97" i="15"/>
  <c r="N97" i="15" s="1"/>
  <c r="S97" i="15" s="1"/>
  <c r="J99" i="15"/>
  <c r="O99" i="15" s="1"/>
  <c r="T99" i="15" s="1"/>
  <c r="K93" i="15"/>
  <c r="J96" i="15"/>
  <c r="O96" i="15" s="1"/>
  <c r="T96" i="15" s="1"/>
  <c r="H97" i="15"/>
  <c r="M97" i="15" s="1"/>
  <c r="R97" i="15" s="1"/>
  <c r="H95" i="15"/>
  <c r="M95" i="15" s="1"/>
  <c r="R95" i="15" s="1"/>
  <c r="K96" i="15"/>
  <c r="P96" i="15" s="1"/>
  <c r="U96" i="15" s="1"/>
  <c r="K99" i="15"/>
  <c r="P99" i="15" s="1"/>
  <c r="U99" i="15" s="1"/>
  <c r="I93" i="15"/>
  <c r="I95" i="15"/>
  <c r="N95" i="15" s="1"/>
  <c r="S95" i="15" s="1"/>
  <c r="H96" i="15"/>
  <c r="M96" i="15" s="1"/>
  <c r="R96" i="15" s="1"/>
  <c r="J97" i="15"/>
  <c r="O97" i="15" s="1"/>
  <c r="T97" i="15" s="1"/>
  <c r="H93" i="15"/>
  <c r="J93" i="15"/>
  <c r="I96" i="15"/>
  <c r="N96" i="15" s="1"/>
  <c r="S96" i="15" s="1"/>
  <c r="J95" i="15"/>
  <c r="O95" i="15" s="1"/>
  <c r="T95" i="15" s="1"/>
  <c r="K95" i="15"/>
  <c r="P95" i="15" s="1"/>
  <c r="U95" i="15" s="1"/>
  <c r="H99" i="15"/>
  <c r="M99" i="15" s="1"/>
  <c r="R99" i="15" s="1"/>
  <c r="AP93" i="15"/>
  <c r="AR93" i="15"/>
  <c r="AQ93" i="15"/>
  <c r="AW93" i="15"/>
  <c r="AV93" i="15"/>
  <c r="AT93" i="15"/>
  <c r="AO93" i="15"/>
  <c r="AU93" i="15"/>
  <c r="BA93" i="15"/>
  <c r="BE247" i="15"/>
  <c r="M247" i="15"/>
  <c r="R247" i="15" s="1"/>
  <c r="I267" i="15"/>
  <c r="N267" i="15" s="1"/>
  <c r="S267" i="15" s="1"/>
  <c r="H261" i="15"/>
  <c r="M261" i="15" s="1"/>
  <c r="R261" i="15" s="1"/>
  <c r="I265" i="15"/>
  <c r="N265" i="15" s="1"/>
  <c r="S265" i="15" s="1"/>
  <c r="H263" i="15"/>
  <c r="M263" i="15" s="1"/>
  <c r="R263" i="15" s="1"/>
  <c r="I263" i="15"/>
  <c r="N263" i="15" s="1"/>
  <c r="S263" i="15" s="1"/>
  <c r="H264" i="15"/>
  <c r="M264" i="15" s="1"/>
  <c r="R264" i="15" s="1"/>
  <c r="H262" i="15"/>
  <c r="M262" i="15" s="1"/>
  <c r="R262" i="15" s="1"/>
  <c r="K266" i="15"/>
  <c r="P266" i="15" s="1"/>
  <c r="U266" i="15" s="1"/>
  <c r="I264" i="15"/>
  <c r="N264" i="15" s="1"/>
  <c r="S264" i="15" s="1"/>
  <c r="AJ261" i="15"/>
  <c r="AK261" i="15" s="1"/>
  <c r="J267" i="15"/>
  <c r="O267" i="15" s="1"/>
  <c r="T267" i="15" s="1"/>
  <c r="AH261" i="15"/>
  <c r="AI261" i="15" s="1"/>
  <c r="K262" i="15"/>
  <c r="P262" i="15" s="1"/>
  <c r="U262" i="15" s="1"/>
  <c r="J266" i="15"/>
  <c r="O266" i="15" s="1"/>
  <c r="T266" i="15" s="1"/>
  <c r="AL261" i="15"/>
  <c r="I262" i="15"/>
  <c r="N262" i="15" s="1"/>
  <c r="S262" i="15" s="1"/>
  <c r="AM261" i="15"/>
  <c r="AN261" i="15" s="1"/>
  <c r="K261" i="15"/>
  <c r="K263" i="15"/>
  <c r="P263" i="15" s="1"/>
  <c r="U263" i="15" s="1"/>
  <c r="J265" i="15"/>
  <c r="O265" i="15" s="1"/>
  <c r="T265" i="15" s="1"/>
  <c r="J262" i="15"/>
  <c r="O262" i="15" s="1"/>
  <c r="T262" i="15" s="1"/>
  <c r="I261" i="15"/>
  <c r="J261" i="15"/>
  <c r="K267" i="15"/>
  <c r="P267" i="15" s="1"/>
  <c r="U267" i="15" s="1"/>
  <c r="J264" i="15"/>
  <c r="O264" i="15" s="1"/>
  <c r="T264" i="15" s="1"/>
  <c r="J263" i="15"/>
  <c r="O263" i="15" s="1"/>
  <c r="T263" i="15" s="1"/>
  <c r="I266" i="15"/>
  <c r="N266" i="15" s="1"/>
  <c r="S266" i="15" s="1"/>
  <c r="K264" i="15"/>
  <c r="P264" i="15" s="1"/>
  <c r="U264" i="15" s="1"/>
  <c r="H266" i="15"/>
  <c r="M266" i="15" s="1"/>
  <c r="R266" i="15" s="1"/>
  <c r="H265" i="15"/>
  <c r="M265" i="15" s="1"/>
  <c r="R265" i="15" s="1"/>
  <c r="AG261" i="15"/>
  <c r="H267" i="15"/>
  <c r="M267" i="15" s="1"/>
  <c r="R267" i="15" s="1"/>
  <c r="K265" i="15"/>
  <c r="P265" i="15" s="1"/>
  <c r="U265" i="15" s="1"/>
  <c r="AO261" i="15"/>
  <c r="AQ261" i="15"/>
  <c r="AP261" i="15"/>
  <c r="AR261" i="15"/>
  <c r="AT261" i="15"/>
  <c r="AV261" i="15"/>
  <c r="AY261" i="15"/>
  <c r="AU261" i="15"/>
  <c r="AW261" i="15"/>
  <c r="AM289" i="15"/>
  <c r="I292" i="15"/>
  <c r="N292" i="15" s="1"/>
  <c r="S292" i="15" s="1"/>
  <c r="H289" i="15"/>
  <c r="K295" i="15"/>
  <c r="H291" i="15"/>
  <c r="I274" i="15"/>
  <c r="N274" i="15" s="1"/>
  <c r="S274" i="15" s="1"/>
  <c r="J272" i="15"/>
  <c r="O272" i="15" s="1"/>
  <c r="T272" i="15" s="1"/>
  <c r="I271" i="15"/>
  <c r="N271" i="15" s="1"/>
  <c r="S271" i="15" s="1"/>
  <c r="J270" i="15"/>
  <c r="O270" i="15" s="1"/>
  <c r="T270" i="15" s="1"/>
  <c r="J269" i="15"/>
  <c r="J268" i="15"/>
  <c r="O268" i="15" s="1"/>
  <c r="T268" i="15" s="1"/>
  <c r="H271" i="15"/>
  <c r="M271" i="15" s="1"/>
  <c r="R271" i="15" s="1"/>
  <c r="J271" i="15"/>
  <c r="O271" i="15" s="1"/>
  <c r="T271" i="15" s="1"/>
  <c r="I270" i="15"/>
  <c r="N270" i="15" s="1"/>
  <c r="S270" i="15" s="1"/>
  <c r="J273" i="15"/>
  <c r="O273" i="15" s="1"/>
  <c r="T273" i="15" s="1"/>
  <c r="K271" i="15"/>
  <c r="P271" i="15" s="1"/>
  <c r="U271" i="15" s="1"/>
  <c r="H272" i="15"/>
  <c r="M272" i="15" s="1"/>
  <c r="R272" i="15" s="1"/>
  <c r="H270" i="15"/>
  <c r="M270" i="15" s="1"/>
  <c r="R270" i="15" s="1"/>
  <c r="H269" i="15"/>
  <c r="M269" i="15" s="1"/>
  <c r="R269" i="15" s="1"/>
  <c r="AL268" i="15"/>
  <c r="K274" i="15"/>
  <c r="P274" i="15" s="1"/>
  <c r="U274" i="15" s="1"/>
  <c r="AH268" i="15"/>
  <c r="AI268" i="15" s="1"/>
  <c r="J274" i="15"/>
  <c r="O274" i="15" s="1"/>
  <c r="T274" i="15" s="1"/>
  <c r="AJ268" i="15"/>
  <c r="AK268" i="15" s="1"/>
  <c r="K273" i="15"/>
  <c r="P273" i="15" s="1"/>
  <c r="U273" i="15" s="1"/>
  <c r="I273" i="15"/>
  <c r="N273" i="15" s="1"/>
  <c r="S273" i="15" s="1"/>
  <c r="K270" i="15"/>
  <c r="P270" i="15" s="1"/>
  <c r="U270" i="15" s="1"/>
  <c r="K269" i="15"/>
  <c r="P269" i="15" s="1"/>
  <c r="U269" i="15" s="1"/>
  <c r="H268" i="15"/>
  <c r="I272" i="15"/>
  <c r="N272" i="15" s="1"/>
  <c r="S272" i="15" s="1"/>
  <c r="H274" i="15"/>
  <c r="M274" i="15" s="1"/>
  <c r="R274" i="15" s="1"/>
  <c r="H273" i="15"/>
  <c r="M273" i="15" s="1"/>
  <c r="R273" i="15" s="1"/>
  <c r="K272" i="15"/>
  <c r="P272" i="15" s="1"/>
  <c r="U272" i="15" s="1"/>
  <c r="AM268" i="15"/>
  <c r="K268" i="15"/>
  <c r="I269" i="15"/>
  <c r="N269" i="15" s="1"/>
  <c r="S269" i="15" s="1"/>
  <c r="AG268" i="15"/>
  <c r="I268" i="15"/>
  <c r="AO268" i="15"/>
  <c r="AP268" i="15"/>
  <c r="AR268" i="15"/>
  <c r="AQ268" i="15"/>
  <c r="AT268" i="15"/>
  <c r="AW268" i="15"/>
  <c r="AV268" i="15"/>
  <c r="AU268" i="15"/>
  <c r="AL289" i="15"/>
  <c r="J289" i="15"/>
  <c r="J292" i="15"/>
  <c r="O292" i="15" s="1"/>
  <c r="T292" i="15" s="1"/>
  <c r="AJ163" i="15"/>
  <c r="AK163" i="15" s="1"/>
  <c r="AL163" i="15"/>
  <c r="AH163" i="15"/>
  <c r="AI163" i="15" s="1"/>
  <c r="AG163" i="15"/>
  <c r="AM163" i="15"/>
  <c r="AN163" i="15" s="1"/>
  <c r="J168" i="15"/>
  <c r="O168" i="15" s="1"/>
  <c r="T168" i="15" s="1"/>
  <c r="J164" i="15"/>
  <c r="O164" i="15" s="1"/>
  <c r="T164" i="15" s="1"/>
  <c r="H168" i="15"/>
  <c r="M168" i="15" s="1"/>
  <c r="R168" i="15" s="1"/>
  <c r="K164" i="15"/>
  <c r="P164" i="15" s="1"/>
  <c r="U164" i="15" s="1"/>
  <c r="K168" i="15"/>
  <c r="P168" i="15" s="1"/>
  <c r="U168" i="15" s="1"/>
  <c r="I168" i="15"/>
  <c r="N168" i="15" s="1"/>
  <c r="S168" i="15" s="1"/>
  <c r="H164" i="15"/>
  <c r="M164" i="15" s="1"/>
  <c r="R164" i="15" s="1"/>
  <c r="I164" i="15"/>
  <c r="N164" i="15" s="1"/>
  <c r="S164" i="15" s="1"/>
  <c r="H167" i="15"/>
  <c r="M167" i="15" s="1"/>
  <c r="R167" i="15" s="1"/>
  <c r="K167" i="15"/>
  <c r="P167" i="15" s="1"/>
  <c r="U167" i="15" s="1"/>
  <c r="J169" i="15"/>
  <c r="O169" i="15" s="1"/>
  <c r="T169" i="15" s="1"/>
  <c r="K169" i="15"/>
  <c r="P169" i="15" s="1"/>
  <c r="U169" i="15" s="1"/>
  <c r="J166" i="15"/>
  <c r="O166" i="15" s="1"/>
  <c r="T166" i="15" s="1"/>
  <c r="K163" i="15"/>
  <c r="H165" i="15"/>
  <c r="M165" i="15" s="1"/>
  <c r="R165" i="15" s="1"/>
  <c r="I163" i="15"/>
  <c r="J167" i="15"/>
  <c r="O167" i="15" s="1"/>
  <c r="T167" i="15" s="1"/>
  <c r="H163" i="15"/>
  <c r="K166" i="15"/>
  <c r="P166" i="15" s="1"/>
  <c r="U166" i="15" s="1"/>
  <c r="I165" i="15"/>
  <c r="N165" i="15" s="1"/>
  <c r="S165" i="15" s="1"/>
  <c r="H166" i="15"/>
  <c r="M166" i="15" s="1"/>
  <c r="R166" i="15" s="1"/>
  <c r="I166" i="15"/>
  <c r="N166" i="15" s="1"/>
  <c r="S166" i="15" s="1"/>
  <c r="J165" i="15"/>
  <c r="O165" i="15" s="1"/>
  <c r="T165" i="15" s="1"/>
  <c r="J163" i="15"/>
  <c r="K165" i="15"/>
  <c r="P165" i="15" s="1"/>
  <c r="U165" i="15" s="1"/>
  <c r="I167" i="15"/>
  <c r="N167" i="15" s="1"/>
  <c r="S167" i="15" s="1"/>
  <c r="I169" i="15"/>
  <c r="N169" i="15" s="1"/>
  <c r="S169" i="15" s="1"/>
  <c r="H169" i="15"/>
  <c r="AQ163" i="15"/>
  <c r="AP163" i="15"/>
  <c r="AR163" i="15"/>
  <c r="AV163" i="15"/>
  <c r="AW163" i="15"/>
  <c r="AU163" i="15"/>
  <c r="AT163" i="15"/>
  <c r="AY163" i="15"/>
  <c r="AG107" i="15"/>
  <c r="AM107" i="15"/>
  <c r="AN107" i="15" s="1"/>
  <c r="AJ107" i="15"/>
  <c r="AK107" i="15" s="1"/>
  <c r="AH107" i="15"/>
  <c r="AI107" i="15" s="1"/>
  <c r="AL107" i="15"/>
  <c r="H108" i="15"/>
  <c r="M108" i="15" s="1"/>
  <c r="R108" i="15" s="1"/>
  <c r="K108" i="15"/>
  <c r="P108" i="15" s="1"/>
  <c r="U108" i="15" s="1"/>
  <c r="I108" i="15"/>
  <c r="N108" i="15" s="1"/>
  <c r="S108" i="15" s="1"/>
  <c r="J108" i="15"/>
  <c r="O108" i="15" s="1"/>
  <c r="T108" i="15" s="1"/>
  <c r="I112" i="15"/>
  <c r="N112" i="15" s="1"/>
  <c r="S112" i="15" s="1"/>
  <c r="J112" i="15"/>
  <c r="O112" i="15" s="1"/>
  <c r="T112" i="15" s="1"/>
  <c r="H112" i="15"/>
  <c r="M112" i="15" s="1"/>
  <c r="R112" i="15" s="1"/>
  <c r="K112" i="15"/>
  <c r="P112" i="15" s="1"/>
  <c r="U112" i="15" s="1"/>
  <c r="K111" i="15"/>
  <c r="P111" i="15" s="1"/>
  <c r="U111" i="15" s="1"/>
  <c r="I111" i="15"/>
  <c r="N111" i="15" s="1"/>
  <c r="S111" i="15" s="1"/>
  <c r="I113" i="15"/>
  <c r="N113" i="15" s="1"/>
  <c r="S113" i="15" s="1"/>
  <c r="J113" i="15"/>
  <c r="O113" i="15" s="1"/>
  <c r="T113" i="15" s="1"/>
  <c r="K113" i="15"/>
  <c r="P113" i="15" s="1"/>
  <c r="U113" i="15" s="1"/>
  <c r="H111" i="15"/>
  <c r="M111" i="15" s="1"/>
  <c r="R111" i="15" s="1"/>
  <c r="K107" i="15"/>
  <c r="P107" i="15" s="1"/>
  <c r="U107" i="15" s="1"/>
  <c r="I109" i="15"/>
  <c r="N109" i="15" s="1"/>
  <c r="S109" i="15" s="1"/>
  <c r="J110" i="15"/>
  <c r="O110" i="15" s="1"/>
  <c r="T110" i="15" s="1"/>
  <c r="H109" i="15"/>
  <c r="M109" i="15" s="1"/>
  <c r="R109" i="15" s="1"/>
  <c r="I107" i="15"/>
  <c r="N107" i="15" s="1"/>
  <c r="S107" i="15" s="1"/>
  <c r="J111" i="15"/>
  <c r="O111" i="15" s="1"/>
  <c r="T111" i="15" s="1"/>
  <c r="H107" i="15"/>
  <c r="K110" i="15"/>
  <c r="P110" i="15" s="1"/>
  <c r="U110" i="15" s="1"/>
  <c r="H110" i="15"/>
  <c r="M110" i="15" s="1"/>
  <c r="R110" i="15" s="1"/>
  <c r="J107" i="15"/>
  <c r="I110" i="15"/>
  <c r="N110" i="15" s="1"/>
  <c r="S110" i="15" s="1"/>
  <c r="J109" i="15"/>
  <c r="O109" i="15" s="1"/>
  <c r="T109" i="15" s="1"/>
  <c r="K109" i="15"/>
  <c r="P109" i="15" s="1"/>
  <c r="U109" i="15" s="1"/>
  <c r="AP107" i="15"/>
  <c r="H113" i="15"/>
  <c r="M113" i="15" s="1"/>
  <c r="R113" i="15" s="1"/>
  <c r="AR107" i="15"/>
  <c r="AQ107" i="15"/>
  <c r="AZ107" i="15"/>
  <c r="AW107" i="15"/>
  <c r="AT107" i="15"/>
  <c r="AV107" i="15"/>
  <c r="AU107" i="15"/>
  <c r="BB107" i="15"/>
  <c r="AO107" i="15"/>
  <c r="BA107" i="15"/>
  <c r="J281" i="15"/>
  <c r="O281" i="15" s="1"/>
  <c r="T281" i="15" s="1"/>
  <c r="J276" i="15"/>
  <c r="O276" i="15" s="1"/>
  <c r="T276" i="15" s="1"/>
  <c r="H280" i="15"/>
  <c r="M280" i="15" s="1"/>
  <c r="R280" i="15" s="1"/>
  <c r="AH275" i="15"/>
  <c r="AI275" i="15" s="1"/>
  <c r="K280" i="15"/>
  <c r="P280" i="15" s="1"/>
  <c r="U280" i="15" s="1"/>
  <c r="AM275" i="15"/>
  <c r="H279" i="15"/>
  <c r="M279" i="15" s="1"/>
  <c r="R279" i="15" s="1"/>
  <c r="AG275" i="15"/>
  <c r="H277" i="15"/>
  <c r="M277" i="15" s="1"/>
  <c r="R277" i="15" s="1"/>
  <c r="I280" i="15"/>
  <c r="N280" i="15" s="1"/>
  <c r="S280" i="15" s="1"/>
  <c r="K279" i="15"/>
  <c r="P279" i="15" s="1"/>
  <c r="U279" i="15" s="1"/>
  <c r="J278" i="15"/>
  <c r="O278" i="15" s="1"/>
  <c r="T278" i="15" s="1"/>
  <c r="K275" i="15"/>
  <c r="H276" i="15"/>
  <c r="M276" i="15" s="1"/>
  <c r="R276" i="15" s="1"/>
  <c r="K277" i="15"/>
  <c r="P277" i="15" s="1"/>
  <c r="U277" i="15" s="1"/>
  <c r="I275" i="15"/>
  <c r="N275" i="15" s="1"/>
  <c r="S275" i="15" s="1"/>
  <c r="K276" i="15"/>
  <c r="P276" i="15" s="1"/>
  <c r="U276" i="15" s="1"/>
  <c r="AJ275" i="15"/>
  <c r="AK275" i="15" s="1"/>
  <c r="H275" i="15"/>
  <c r="K281" i="15"/>
  <c r="P281" i="15" s="1"/>
  <c r="U281" i="15" s="1"/>
  <c r="H281" i="15"/>
  <c r="M281" i="15" s="1"/>
  <c r="R281" i="15" s="1"/>
  <c r="I279" i="15"/>
  <c r="N279" i="15" s="1"/>
  <c r="S279" i="15" s="1"/>
  <c r="I281" i="15"/>
  <c r="N281" i="15" s="1"/>
  <c r="S281" i="15" s="1"/>
  <c r="H278" i="15"/>
  <c r="M278" i="15" s="1"/>
  <c r="R278" i="15" s="1"/>
  <c r="J277" i="15"/>
  <c r="O277" i="15" s="1"/>
  <c r="T277" i="15" s="1"/>
  <c r="J280" i="15"/>
  <c r="O280" i="15" s="1"/>
  <c r="T280" i="15" s="1"/>
  <c r="I277" i="15"/>
  <c r="N277" i="15" s="1"/>
  <c r="S277" i="15" s="1"/>
  <c r="K278" i="15"/>
  <c r="P278" i="15" s="1"/>
  <c r="U278" i="15" s="1"/>
  <c r="I276" i="15"/>
  <c r="N276" i="15" s="1"/>
  <c r="S276" i="15" s="1"/>
  <c r="AL275" i="15"/>
  <c r="J275" i="15"/>
  <c r="J279" i="15"/>
  <c r="O279" i="15" s="1"/>
  <c r="T279" i="15" s="1"/>
  <c r="I278" i="15"/>
  <c r="N278" i="15" s="1"/>
  <c r="S278" i="15" s="1"/>
  <c r="AR275" i="15"/>
  <c r="AP275" i="15"/>
  <c r="AO275" i="15"/>
  <c r="AQ275" i="15"/>
  <c r="W253" i="15"/>
  <c r="I289" i="15"/>
  <c r="N289" i="15" s="1"/>
  <c r="AG289" i="15"/>
  <c r="I293" i="15"/>
  <c r="N293" i="15" s="1"/>
  <c r="S293" i="15" s="1"/>
  <c r="I294" i="15"/>
  <c r="J291" i="15"/>
  <c r="O291" i="15" s="1"/>
  <c r="T291" i="15" s="1"/>
  <c r="AH289" i="15"/>
  <c r="AI289" i="15" s="1"/>
  <c r="H208" i="15"/>
  <c r="M208" i="15" s="1"/>
  <c r="R208" i="15" s="1"/>
  <c r="K208" i="15"/>
  <c r="P208" i="15" s="1"/>
  <c r="U208" i="15" s="1"/>
  <c r="H207" i="15"/>
  <c r="M207" i="15" s="1"/>
  <c r="R207" i="15" s="1"/>
  <c r="I210" i="15"/>
  <c r="N210" i="15" s="1"/>
  <c r="S210" i="15" s="1"/>
  <c r="I211" i="15"/>
  <c r="N211" i="15" s="1"/>
  <c r="S211" i="15" s="1"/>
  <c r="J206" i="15"/>
  <c r="O206" i="15" s="1"/>
  <c r="T206" i="15" s="1"/>
  <c r="K206" i="15"/>
  <c r="P206" i="15" s="1"/>
  <c r="U206" i="15" s="1"/>
  <c r="J211" i="15"/>
  <c r="O211" i="15" s="1"/>
  <c r="T211" i="15" s="1"/>
  <c r="I205" i="15"/>
  <c r="N205" i="15" s="1"/>
  <c r="S205" i="15" s="1"/>
  <c r="I208" i="15"/>
  <c r="N208" i="15" s="1"/>
  <c r="S208" i="15" s="1"/>
  <c r="H210" i="15"/>
  <c r="M210" i="15" s="1"/>
  <c r="R210" i="15" s="1"/>
  <c r="I206" i="15"/>
  <c r="N206" i="15" s="1"/>
  <c r="S206" i="15" s="1"/>
  <c r="J205" i="15"/>
  <c r="O205" i="15" s="1"/>
  <c r="T205" i="15" s="1"/>
  <c r="J209" i="15"/>
  <c r="O209" i="15" s="1"/>
  <c r="T209" i="15" s="1"/>
  <c r="AL205" i="15"/>
  <c r="I207" i="15"/>
  <c r="N207" i="15" s="1"/>
  <c r="S207" i="15" s="1"/>
  <c r="AH205" i="15"/>
  <c r="AI205" i="15" s="1"/>
  <c r="H209" i="15"/>
  <c r="M209" i="15" s="1"/>
  <c r="R209" i="15" s="1"/>
  <c r="K207" i="15"/>
  <c r="P207" i="15" s="1"/>
  <c r="U207" i="15" s="1"/>
  <c r="K210" i="15"/>
  <c r="P210" i="15" s="1"/>
  <c r="U210" i="15" s="1"/>
  <c r="K211" i="15"/>
  <c r="P211" i="15" s="1"/>
  <c r="U211" i="15" s="1"/>
  <c r="I209" i="15"/>
  <c r="N209" i="15" s="1"/>
  <c r="S209" i="15" s="1"/>
  <c r="H206" i="15"/>
  <c r="M206" i="15" s="1"/>
  <c r="R206" i="15" s="1"/>
  <c r="H211" i="15"/>
  <c r="M211" i="15" s="1"/>
  <c r="R211" i="15" s="1"/>
  <c r="AM205" i="15"/>
  <c r="AN205" i="15" s="1"/>
  <c r="J208" i="15"/>
  <c r="O208" i="15" s="1"/>
  <c r="T208" i="15" s="1"/>
  <c r="AJ205" i="15"/>
  <c r="AK205" i="15" s="1"/>
  <c r="K209" i="15"/>
  <c r="P209" i="15" s="1"/>
  <c r="U209" i="15" s="1"/>
  <c r="J207" i="15"/>
  <c r="O207" i="15" s="1"/>
  <c r="T207" i="15" s="1"/>
  <c r="J210" i="15"/>
  <c r="O210" i="15" s="1"/>
  <c r="T210" i="15" s="1"/>
  <c r="AG205" i="15"/>
  <c r="H205" i="15"/>
  <c r="M205" i="15" s="1"/>
  <c r="R205" i="15" s="1"/>
  <c r="K205" i="15"/>
  <c r="P205" i="15" s="1"/>
  <c r="U205" i="15" s="1"/>
  <c r="AO205" i="15"/>
  <c r="AP205" i="15"/>
  <c r="AQ205" i="15"/>
  <c r="AR205" i="15"/>
  <c r="AW205" i="15"/>
  <c r="BB205" i="15"/>
  <c r="AY205" i="15"/>
  <c r="AT205" i="15"/>
  <c r="AZ205" i="15"/>
  <c r="AU205" i="15"/>
  <c r="AV205" i="15"/>
  <c r="BA205" i="15"/>
  <c r="AH79" i="15"/>
  <c r="AI79" i="15" s="1"/>
  <c r="AJ79" i="15"/>
  <c r="AK79" i="15" s="1"/>
  <c r="AL79" i="15"/>
  <c r="K259" i="15"/>
  <c r="P259" i="15" s="1"/>
  <c r="U259" i="15" s="1"/>
  <c r="K260" i="15"/>
  <c r="P260" i="15" s="1"/>
  <c r="U260" i="15" s="1"/>
  <c r="J258" i="15"/>
  <c r="O258" i="15" s="1"/>
  <c r="T258" i="15" s="1"/>
  <c r="I259" i="15"/>
  <c r="N259" i="15" s="1"/>
  <c r="S259" i="15" s="1"/>
  <c r="J257" i="15"/>
  <c r="O257" i="15" s="1"/>
  <c r="T257" i="15" s="1"/>
  <c r="AJ254" i="15"/>
  <c r="AK254" i="15" s="1"/>
  <c r="I260" i="15"/>
  <c r="N260" i="15" s="1"/>
  <c r="S260" i="15" s="1"/>
  <c r="K256" i="15"/>
  <c r="P256" i="15" s="1"/>
  <c r="U256" i="15" s="1"/>
  <c r="H258" i="15"/>
  <c r="M258" i="15" s="1"/>
  <c r="R258" i="15" s="1"/>
  <c r="J256" i="15"/>
  <c r="O256" i="15" s="1"/>
  <c r="T256" i="15" s="1"/>
  <c r="I257" i="15"/>
  <c r="N257" i="15" s="1"/>
  <c r="S257" i="15" s="1"/>
  <c r="J255" i="15"/>
  <c r="O255" i="15" s="1"/>
  <c r="T255" i="15" s="1"/>
  <c r="K257" i="15"/>
  <c r="P257" i="15" s="1"/>
  <c r="U257" i="15" s="1"/>
  <c r="J260" i="15"/>
  <c r="O260" i="15" s="1"/>
  <c r="T260" i="15" s="1"/>
  <c r="K255" i="15"/>
  <c r="P255" i="15" s="1"/>
  <c r="U255" i="15" s="1"/>
  <c r="H256" i="15"/>
  <c r="M256" i="15" s="1"/>
  <c r="R256" i="15" s="1"/>
  <c r="AG254" i="15"/>
  <c r="AL254" i="15"/>
  <c r="I256" i="15"/>
  <c r="N256" i="15" s="1"/>
  <c r="S256" i="15" s="1"/>
  <c r="I254" i="15"/>
  <c r="N254" i="15" s="1"/>
  <c r="S254" i="15" s="1"/>
  <c r="H260" i="15"/>
  <c r="M260" i="15" s="1"/>
  <c r="R260" i="15" s="1"/>
  <c r="W260" i="15" s="1"/>
  <c r="K258" i="15"/>
  <c r="P258" i="15" s="1"/>
  <c r="U258" i="15" s="1"/>
  <c r="I258" i="15"/>
  <c r="N258" i="15" s="1"/>
  <c r="S258" i="15" s="1"/>
  <c r="H257" i="15"/>
  <c r="M257" i="15" s="1"/>
  <c r="R257" i="15" s="1"/>
  <c r="K254" i="15"/>
  <c r="H255" i="15"/>
  <c r="M255" i="15" s="1"/>
  <c r="R255" i="15" s="1"/>
  <c r="J259" i="15"/>
  <c r="O259" i="15" s="1"/>
  <c r="T259" i="15" s="1"/>
  <c r="H259" i="15"/>
  <c r="M259" i="15" s="1"/>
  <c r="R259" i="15" s="1"/>
  <c r="I255" i="15"/>
  <c r="N255" i="15" s="1"/>
  <c r="S255" i="15" s="1"/>
  <c r="AH254" i="15"/>
  <c r="AI254" i="15" s="1"/>
  <c r="AM254" i="15"/>
  <c r="J254" i="15"/>
  <c r="H254" i="15"/>
  <c r="AO254" i="15"/>
  <c r="AP254" i="15"/>
  <c r="AR254" i="15"/>
  <c r="AQ254" i="15"/>
  <c r="AZ254" i="15"/>
  <c r="AT254" i="15"/>
  <c r="AW254" i="15"/>
  <c r="AV254" i="15"/>
  <c r="AU254" i="15"/>
  <c r="AY254" i="15"/>
  <c r="BD247" i="15"/>
  <c r="O247" i="15"/>
  <c r="T247" i="15" s="1"/>
  <c r="BA247" i="15" s="1"/>
  <c r="AE46" i="15"/>
  <c r="AC46" i="15"/>
  <c r="AD46" i="15" s="1"/>
  <c r="AB46" i="15"/>
  <c r="Z47" i="15"/>
  <c r="AA47" i="15"/>
  <c r="Y50" i="15"/>
  <c r="BD282" i="15"/>
  <c r="Y63" i="15"/>
  <c r="AP289" i="15"/>
  <c r="AO289" i="15"/>
  <c r="AR289" i="15"/>
  <c r="AQ289" i="15"/>
  <c r="BE275" i="15"/>
  <c r="BA282" i="15"/>
  <c r="S282" i="15"/>
  <c r="AU282" i="15"/>
  <c r="U282" i="15"/>
  <c r="BB282" i="15" s="1"/>
  <c r="AW282" i="15"/>
  <c r="W287" i="15"/>
  <c r="AY282" i="15"/>
  <c r="AV282" i="15"/>
  <c r="AT282" i="15"/>
  <c r="M289" i="15"/>
  <c r="M293" i="15"/>
  <c r="R293" i="15" s="1"/>
  <c r="P292" i="15"/>
  <c r="U292" i="15" s="1"/>
  <c r="I302" i="15"/>
  <c r="I300" i="15"/>
  <c r="K299" i="15"/>
  <c r="H298" i="15"/>
  <c r="J297" i="15"/>
  <c r="AJ296" i="15"/>
  <c r="AK296" i="15" s="1"/>
  <c r="K296" i="15"/>
  <c r="H302" i="15"/>
  <c r="H300" i="15"/>
  <c r="J299" i="15"/>
  <c r="I297" i="15"/>
  <c r="J296" i="15"/>
  <c r="K301" i="15"/>
  <c r="I299" i="15"/>
  <c r="H297" i="15"/>
  <c r="AH296" i="15"/>
  <c r="AI296" i="15" s="1"/>
  <c r="I296" i="15"/>
  <c r="J301" i="15"/>
  <c r="H299" i="15"/>
  <c r="K298" i="15"/>
  <c r="AM296" i="15"/>
  <c r="AG296" i="15"/>
  <c r="H296" i="15"/>
  <c r="K302" i="15"/>
  <c r="I301" i="15"/>
  <c r="K300" i="15"/>
  <c r="J298" i="15"/>
  <c r="AL296" i="15"/>
  <c r="J302" i="15"/>
  <c r="H301" i="15"/>
  <c r="J300" i="15"/>
  <c r="I298" i="15"/>
  <c r="K297" i="15"/>
  <c r="O295" i="15"/>
  <c r="T295" i="15" s="1"/>
  <c r="P291" i="15"/>
  <c r="U291" i="15" s="1"/>
  <c r="M295" i="15"/>
  <c r="R295" i="15" s="1"/>
  <c r="C303" i="15"/>
  <c r="B303" i="15"/>
  <c r="N295" i="15"/>
  <c r="S295" i="15" s="1"/>
  <c r="N294" i="15"/>
  <c r="S294" i="15" s="1"/>
  <c r="N290" i="15"/>
  <c r="S290" i="15" s="1"/>
  <c r="P295" i="15"/>
  <c r="U295" i="15" s="1"/>
  <c r="M292" i="15"/>
  <c r="R292" i="15" s="1"/>
  <c r="M291" i="15"/>
  <c r="R291" i="15" s="1"/>
  <c r="P290" i="15"/>
  <c r="U290" i="15" s="1"/>
  <c r="O289" i="15"/>
  <c r="P294" i="15"/>
  <c r="U294" i="15" s="1"/>
  <c r="N291" i="15"/>
  <c r="S291" i="15" s="1"/>
  <c r="A310" i="15"/>
  <c r="BD114" i="15" l="1"/>
  <c r="W148" i="15"/>
  <c r="BE184" i="15"/>
  <c r="W187" i="15"/>
  <c r="BD233" i="15"/>
  <c r="BD121" i="15"/>
  <c r="BD184" i="15"/>
  <c r="BD275" i="15"/>
  <c r="W278" i="15"/>
  <c r="W286" i="15"/>
  <c r="Y286" i="15" s="1"/>
  <c r="AA286" i="15" s="1"/>
  <c r="W288" i="15"/>
  <c r="W189" i="15"/>
  <c r="W238" i="15"/>
  <c r="BD212" i="15"/>
  <c r="BE191" i="15"/>
  <c r="W115" i="15"/>
  <c r="BE268" i="15"/>
  <c r="BE226" i="15"/>
  <c r="BD219" i="15"/>
  <c r="W246" i="15"/>
  <c r="W259" i="15"/>
  <c r="W223" i="15"/>
  <c r="Y223" i="15" s="1"/>
  <c r="AA223" i="15" s="1"/>
  <c r="W102" i="15"/>
  <c r="W255" i="15"/>
  <c r="W180" i="15"/>
  <c r="W279" i="15"/>
  <c r="Y279" i="15" s="1"/>
  <c r="W120" i="15"/>
  <c r="BD254" i="15"/>
  <c r="BD205" i="15"/>
  <c r="W273" i="15"/>
  <c r="BE261" i="15"/>
  <c r="W134" i="15"/>
  <c r="BD86" i="15"/>
  <c r="W150" i="15"/>
  <c r="W258" i="15"/>
  <c r="Y258" i="15" s="1"/>
  <c r="Z258" i="15" s="1"/>
  <c r="W274" i="15"/>
  <c r="W90" i="15"/>
  <c r="Y90" i="15" s="1"/>
  <c r="AA90" i="15" s="1"/>
  <c r="W154" i="15"/>
  <c r="BE100" i="15"/>
  <c r="W179" i="15"/>
  <c r="W270" i="15"/>
  <c r="W151" i="15"/>
  <c r="W75" i="15"/>
  <c r="W159" i="15"/>
  <c r="W97" i="15"/>
  <c r="Y97" i="15" s="1"/>
  <c r="AA97" i="15" s="1"/>
  <c r="W218" i="15"/>
  <c r="W141" i="15"/>
  <c r="W197" i="15"/>
  <c r="W195" i="15"/>
  <c r="Y195" i="15" s="1"/>
  <c r="AA195" i="15" s="1"/>
  <c r="W113" i="15"/>
  <c r="BD128" i="15"/>
  <c r="W92" i="15"/>
  <c r="W88" i="15"/>
  <c r="BE149" i="15"/>
  <c r="BE240" i="15"/>
  <c r="W285" i="15"/>
  <c r="W283" i="15"/>
  <c r="W284" i="15"/>
  <c r="W200" i="15"/>
  <c r="W173" i="15"/>
  <c r="BD226" i="15"/>
  <c r="W77" i="15"/>
  <c r="W229" i="15"/>
  <c r="BE121" i="15"/>
  <c r="AP72" i="15"/>
  <c r="O254" i="15"/>
  <c r="T254" i="15" s="1"/>
  <c r="BA254" i="15" s="1"/>
  <c r="W205" i="15"/>
  <c r="W211" i="15"/>
  <c r="W112" i="15"/>
  <c r="O163" i="15"/>
  <c r="T163" i="15" s="1"/>
  <c r="BA163" i="15" s="1"/>
  <c r="AY247" i="15"/>
  <c r="BG247" i="15" s="1"/>
  <c r="W247" i="15"/>
  <c r="D247" i="15" s="1"/>
  <c r="W99" i="15"/>
  <c r="W95" i="15"/>
  <c r="W98" i="15"/>
  <c r="BE86" i="15"/>
  <c r="M86" i="15"/>
  <c r="R86" i="15" s="1"/>
  <c r="W153" i="15"/>
  <c r="Y153" i="15" s="1"/>
  <c r="BD100" i="15"/>
  <c r="W105" i="15"/>
  <c r="W217" i="15"/>
  <c r="O240" i="15"/>
  <c r="T240" i="15" s="1"/>
  <c r="W199" i="15"/>
  <c r="W139" i="15"/>
  <c r="Y139" i="15" s="1"/>
  <c r="BE170" i="15"/>
  <c r="O191" i="15"/>
  <c r="T191" i="15" s="1"/>
  <c r="W196" i="15"/>
  <c r="W126" i="15"/>
  <c r="W224" i="15"/>
  <c r="W188" i="15"/>
  <c r="Y188" i="15" s="1"/>
  <c r="N233" i="15"/>
  <c r="S233" i="15" s="1"/>
  <c r="W162" i="15"/>
  <c r="W158" i="15"/>
  <c r="W157" i="15"/>
  <c r="W280" i="15"/>
  <c r="W109" i="15"/>
  <c r="BE163" i="15"/>
  <c r="M268" i="15"/>
  <c r="R268" i="15" s="1"/>
  <c r="W272" i="15"/>
  <c r="Y272" i="15" s="1"/>
  <c r="O261" i="15"/>
  <c r="T261" i="15" s="1"/>
  <c r="W131" i="15"/>
  <c r="N128" i="15"/>
  <c r="S128" i="15" s="1"/>
  <c r="AZ128" i="15" s="1"/>
  <c r="W133" i="15"/>
  <c r="N72" i="15"/>
  <c r="AU72" i="15" s="1"/>
  <c r="BE212" i="15"/>
  <c r="N212" i="15"/>
  <c r="S212" i="15" s="1"/>
  <c r="AZ212" i="15" s="1"/>
  <c r="M212" i="15"/>
  <c r="R212" i="15" s="1"/>
  <c r="BD240" i="15"/>
  <c r="W245" i="15"/>
  <c r="W183" i="15"/>
  <c r="W203" i="15"/>
  <c r="P198" i="15"/>
  <c r="AW198" i="15" s="1"/>
  <c r="M135" i="15"/>
  <c r="R135" i="15" s="1"/>
  <c r="BD170" i="15"/>
  <c r="W171" i="15"/>
  <c r="BE114" i="15"/>
  <c r="W116" i="15"/>
  <c r="W232" i="15"/>
  <c r="W124" i="15"/>
  <c r="W225" i="15"/>
  <c r="W161" i="15"/>
  <c r="W209" i="15"/>
  <c r="Y209" i="15" s="1"/>
  <c r="W276" i="15"/>
  <c r="BD261" i="15"/>
  <c r="N261" i="15"/>
  <c r="S261" i="15" s="1"/>
  <c r="AZ261" i="15" s="1"/>
  <c r="M128" i="15"/>
  <c r="R128" i="15" s="1"/>
  <c r="W106" i="15"/>
  <c r="W74" i="15"/>
  <c r="W73" i="15"/>
  <c r="W215" i="15"/>
  <c r="W202" i="15"/>
  <c r="Y202" i="15" s="1"/>
  <c r="P135" i="15"/>
  <c r="U135" i="15" s="1"/>
  <c r="BB135" i="15" s="1"/>
  <c r="W140" i="15"/>
  <c r="M170" i="15"/>
  <c r="R170" i="15" s="1"/>
  <c r="P191" i="15"/>
  <c r="U191" i="15" s="1"/>
  <c r="BB191" i="15" s="1"/>
  <c r="M227" i="15"/>
  <c r="R227" i="15" s="1"/>
  <c r="W227" i="15" s="1"/>
  <c r="N219" i="15"/>
  <c r="S219" i="15" s="1"/>
  <c r="BE205" i="15"/>
  <c r="P275" i="15"/>
  <c r="U275" i="15" s="1"/>
  <c r="BB275" i="15" s="1"/>
  <c r="W166" i="15"/>
  <c r="W167" i="15"/>
  <c r="Y167" i="15" s="1"/>
  <c r="BD268" i="15"/>
  <c r="P93" i="15"/>
  <c r="U93" i="15" s="1"/>
  <c r="BB93" i="15" s="1"/>
  <c r="W91" i="15"/>
  <c r="N149" i="15"/>
  <c r="S149" i="15" s="1"/>
  <c r="AZ149" i="15" s="1"/>
  <c r="N100" i="15"/>
  <c r="S100" i="15" s="1"/>
  <c r="AZ100" i="15" s="1"/>
  <c r="P212" i="15"/>
  <c r="U212" i="15" s="1"/>
  <c r="P213" i="15"/>
  <c r="U213" i="15" s="1"/>
  <c r="W182" i="15"/>
  <c r="W137" i="15"/>
  <c r="W136" i="15"/>
  <c r="W176" i="15"/>
  <c r="W172" i="15"/>
  <c r="Z251" i="15"/>
  <c r="AA251" i="15"/>
  <c r="W117" i="15"/>
  <c r="M226" i="15"/>
  <c r="R226" i="15" s="1"/>
  <c r="W123" i="15"/>
  <c r="O142" i="15"/>
  <c r="T142" i="15" s="1"/>
  <c r="BA142" i="15" s="1"/>
  <c r="M184" i="15"/>
  <c r="R184" i="15" s="1"/>
  <c r="W239" i="15"/>
  <c r="N268" i="15"/>
  <c r="S268" i="15" s="1"/>
  <c r="AZ268" i="15" s="1"/>
  <c r="W267" i="15"/>
  <c r="O93" i="15"/>
  <c r="T93" i="15" s="1"/>
  <c r="W130" i="15"/>
  <c r="O213" i="15"/>
  <c r="T213" i="15" s="1"/>
  <c r="W216" i="15"/>
  <c r="Y216" i="15" s="1"/>
  <c r="W231" i="15"/>
  <c r="W143" i="15"/>
  <c r="W222" i="15"/>
  <c r="W237" i="15"/>
  <c r="Y237" i="15" s="1"/>
  <c r="P149" i="15"/>
  <c r="U149" i="15" s="1"/>
  <c r="BB149" i="15" s="1"/>
  <c r="W256" i="15"/>
  <c r="BG205" i="15"/>
  <c r="BE254" i="15"/>
  <c r="W207" i="15"/>
  <c r="BD107" i="15"/>
  <c r="W111" i="15"/>
  <c r="Y111" i="15" s="1"/>
  <c r="W164" i="15"/>
  <c r="W262" i="15"/>
  <c r="BD93" i="15"/>
  <c r="M93" i="15"/>
  <c r="R93" i="15" s="1"/>
  <c r="BE128" i="15"/>
  <c r="P86" i="15"/>
  <c r="U86" i="15" s="1"/>
  <c r="BB86" i="15" s="1"/>
  <c r="W87" i="15"/>
  <c r="W103" i="15"/>
  <c r="O72" i="15"/>
  <c r="AV72" i="15" s="1"/>
  <c r="P72" i="15"/>
  <c r="AW72" i="15" s="1"/>
  <c r="W242" i="15"/>
  <c r="W244" i="15"/>
  <c r="Y244" i="15" s="1"/>
  <c r="BE177" i="15"/>
  <c r="O177" i="15"/>
  <c r="T177" i="15" s="1"/>
  <c r="BA177" i="15" s="1"/>
  <c r="AO198" i="15"/>
  <c r="BD198" i="15" s="1"/>
  <c r="M204" i="15"/>
  <c r="R204" i="15" s="1"/>
  <c r="N201" i="15"/>
  <c r="S201" i="15" s="1"/>
  <c r="W201" i="15" s="1"/>
  <c r="P170" i="15"/>
  <c r="U170" i="15" s="1"/>
  <c r="BB170" i="15" s="1"/>
  <c r="BD191" i="15"/>
  <c r="N191" i="15"/>
  <c r="S191" i="15" s="1"/>
  <c r="AZ191" i="15" s="1"/>
  <c r="N114" i="15"/>
  <c r="S114" i="15" s="1"/>
  <c r="N121" i="15"/>
  <c r="S121" i="15" s="1"/>
  <c r="AZ121" i="15" s="1"/>
  <c r="N142" i="15"/>
  <c r="S142" i="15" s="1"/>
  <c r="BE219" i="15"/>
  <c r="W221" i="15"/>
  <c r="W186" i="15"/>
  <c r="BE156" i="15"/>
  <c r="N156" i="15"/>
  <c r="S156" i="15" s="1"/>
  <c r="O184" i="15"/>
  <c r="T184" i="15" s="1"/>
  <c r="BA184" i="15" s="1"/>
  <c r="W108" i="15"/>
  <c r="M163" i="15"/>
  <c r="R163" i="15" s="1"/>
  <c r="W271" i="15"/>
  <c r="W265" i="15"/>
  <c r="Y265" i="15" s="1"/>
  <c r="P261" i="15"/>
  <c r="U261" i="15" s="1"/>
  <c r="BB261" i="15" s="1"/>
  <c r="W264" i="15"/>
  <c r="BE93" i="15"/>
  <c r="P128" i="15"/>
  <c r="U128" i="15" s="1"/>
  <c r="BB128" i="15" s="1"/>
  <c r="N86" i="15"/>
  <c r="S86" i="15" s="1"/>
  <c r="AZ86" i="15" s="1"/>
  <c r="O149" i="15"/>
  <c r="T149" i="15" s="1"/>
  <c r="BA149" i="15" s="1"/>
  <c r="W101" i="15"/>
  <c r="W76" i="15"/>
  <c r="Y76" i="15" s="1"/>
  <c r="M177" i="15"/>
  <c r="R177" i="15" s="1"/>
  <c r="P177" i="15"/>
  <c r="U177" i="15" s="1"/>
  <c r="BB177" i="15" s="1"/>
  <c r="BD135" i="15"/>
  <c r="N135" i="15"/>
  <c r="S135" i="15" s="1"/>
  <c r="AZ135" i="15" s="1"/>
  <c r="N170" i="15"/>
  <c r="S170" i="15" s="1"/>
  <c r="AZ170" i="15" s="1"/>
  <c r="N226" i="15"/>
  <c r="S226" i="15" s="1"/>
  <c r="AZ226" i="15" s="1"/>
  <c r="W145" i="15"/>
  <c r="W147" i="15"/>
  <c r="P219" i="15"/>
  <c r="U219" i="15" s="1"/>
  <c r="BB219" i="15" s="1"/>
  <c r="BG219" i="15" s="1"/>
  <c r="W236" i="15"/>
  <c r="O156" i="15"/>
  <c r="T156" i="15" s="1"/>
  <c r="BA156" i="15" s="1"/>
  <c r="W160" i="15"/>
  <c r="Y160" i="15" s="1"/>
  <c r="P254" i="15"/>
  <c r="U254" i="15" s="1"/>
  <c r="BB254" i="15" s="1"/>
  <c r="W208" i="15"/>
  <c r="W281" i="15"/>
  <c r="W277" i="15"/>
  <c r="O107" i="15"/>
  <c r="T107" i="15" s="1"/>
  <c r="P268" i="15"/>
  <c r="U268" i="15" s="1"/>
  <c r="BB268" i="15" s="1"/>
  <c r="W266" i="15"/>
  <c r="W96" i="15"/>
  <c r="W132" i="15"/>
  <c r="Y132" i="15" s="1"/>
  <c r="O86" i="15"/>
  <c r="T86" i="15" s="1"/>
  <c r="BA86" i="15" s="1"/>
  <c r="O100" i="15"/>
  <c r="T100" i="15" s="1"/>
  <c r="BA100" i="15" s="1"/>
  <c r="N240" i="15"/>
  <c r="S240" i="15" s="1"/>
  <c r="W181" i="15"/>
  <c r="Y181" i="15" s="1"/>
  <c r="BE135" i="15"/>
  <c r="W138" i="15"/>
  <c r="O170" i="15"/>
  <c r="T170" i="15" s="1"/>
  <c r="BA170" i="15" s="1"/>
  <c r="W174" i="15"/>
  <c r="Y174" i="15" s="1"/>
  <c r="W119" i="15"/>
  <c r="M228" i="15"/>
  <c r="R228" i="15" s="1"/>
  <c r="W228" i="15" s="1"/>
  <c r="W122" i="15"/>
  <c r="BD142" i="15"/>
  <c r="M142" i="15"/>
  <c r="R142" i="15" s="1"/>
  <c r="W185" i="15"/>
  <c r="BD156" i="15"/>
  <c r="M254" i="15"/>
  <c r="R254" i="15" s="1"/>
  <c r="W257" i="15"/>
  <c r="W110" i="15"/>
  <c r="AO163" i="15"/>
  <c r="BD163" i="15" s="1"/>
  <c r="M169" i="15"/>
  <c r="R169" i="15" s="1"/>
  <c r="W169" i="15" s="1"/>
  <c r="N163" i="15"/>
  <c r="S163" i="15" s="1"/>
  <c r="AZ163" i="15" s="1"/>
  <c r="O269" i="15"/>
  <c r="T269" i="15" s="1"/>
  <c r="W263" i="15"/>
  <c r="W129" i="15"/>
  <c r="W89" i="15"/>
  <c r="M100" i="15"/>
  <c r="R100" i="15" s="1"/>
  <c r="AR72" i="15"/>
  <c r="P240" i="15"/>
  <c r="U240" i="15" s="1"/>
  <c r="W175" i="15"/>
  <c r="W193" i="15"/>
  <c r="P114" i="15"/>
  <c r="U114" i="15" s="1"/>
  <c r="BB114" i="15" s="1"/>
  <c r="W127" i="15"/>
  <c r="P142" i="15"/>
  <c r="U142" i="15" s="1"/>
  <c r="BB142" i="15" s="1"/>
  <c r="W220" i="15"/>
  <c r="W190" i="15"/>
  <c r="N184" i="15"/>
  <c r="S184" i="15" s="1"/>
  <c r="W235" i="15"/>
  <c r="O233" i="15"/>
  <c r="T233" i="15" s="1"/>
  <c r="BA233" i="15" s="1"/>
  <c r="P156" i="15"/>
  <c r="U156" i="15" s="1"/>
  <c r="BB156" i="15" s="1"/>
  <c r="P226" i="15"/>
  <c r="U226" i="15" s="1"/>
  <c r="BB226" i="15" s="1"/>
  <c r="W206" i="15"/>
  <c r="W210" i="15"/>
  <c r="O275" i="15"/>
  <c r="T275" i="15" s="1"/>
  <c r="BA275" i="15" s="1"/>
  <c r="M275" i="15"/>
  <c r="R275" i="15" s="1"/>
  <c r="BE107" i="15"/>
  <c r="W165" i="15"/>
  <c r="W168" i="15"/>
  <c r="N93" i="15"/>
  <c r="S93" i="15" s="1"/>
  <c r="AZ93" i="15" s="1"/>
  <c r="W152" i="15"/>
  <c r="W104" i="15"/>
  <c r="Y104" i="15" s="1"/>
  <c r="AQ72" i="15"/>
  <c r="M72" i="15"/>
  <c r="W214" i="15"/>
  <c r="W243" i="15"/>
  <c r="BD177" i="15"/>
  <c r="W178" i="15"/>
  <c r="W194" i="15"/>
  <c r="W192" i="15"/>
  <c r="O114" i="15"/>
  <c r="T114" i="15"/>
  <c r="BA114" i="15" s="1"/>
  <c r="W118" i="15"/>
  <c r="Y118" i="15" s="1"/>
  <c r="W230" i="15"/>
  <c r="Y230" i="15" s="1"/>
  <c r="P121" i="15"/>
  <c r="U121" i="15" s="1"/>
  <c r="BB121" i="15" s="1"/>
  <c r="BE142" i="15"/>
  <c r="W146" i="15"/>
  <c r="Y146" i="15" s="1"/>
  <c r="W144" i="15"/>
  <c r="BE233" i="15"/>
  <c r="P233" i="15"/>
  <c r="U233" i="15" s="1"/>
  <c r="BB233" i="15" s="1"/>
  <c r="N234" i="15"/>
  <c r="S234" i="15" s="1"/>
  <c r="W234" i="15" s="1"/>
  <c r="M107" i="15"/>
  <c r="R107" i="15" s="1"/>
  <c r="P163" i="15"/>
  <c r="U163" i="15" s="1"/>
  <c r="BB163" i="15" s="1"/>
  <c r="W94" i="15"/>
  <c r="AO149" i="15"/>
  <c r="BD149" i="15" s="1"/>
  <c r="M155" i="15"/>
  <c r="R155" i="15" s="1"/>
  <c r="W155" i="15" s="1"/>
  <c r="M149" i="15"/>
  <c r="R149" i="15" s="1"/>
  <c r="AO72" i="15"/>
  <c r="M78" i="15"/>
  <c r="R78" i="15" s="1"/>
  <c r="W78" i="15" s="1"/>
  <c r="P241" i="15"/>
  <c r="U241" i="15" s="1"/>
  <c r="W241" i="15" s="1"/>
  <c r="N177" i="15"/>
  <c r="S177" i="15" s="1"/>
  <c r="AZ177" i="15" s="1"/>
  <c r="BE198" i="15"/>
  <c r="O121" i="15"/>
  <c r="T121" i="15" s="1"/>
  <c r="BA121" i="15" s="1"/>
  <c r="W125" i="15"/>
  <c r="Y125" i="15" s="1"/>
  <c r="AE47" i="15"/>
  <c r="AB47" i="15"/>
  <c r="AC47" i="15"/>
  <c r="AD47" i="15" s="1"/>
  <c r="Y51" i="15"/>
  <c r="Z50" i="15"/>
  <c r="AA50" i="15"/>
  <c r="BD289" i="15"/>
  <c r="Z63" i="15"/>
  <c r="AA63" i="15"/>
  <c r="AQ296" i="15"/>
  <c r="AO296" i="15"/>
  <c r="AP296" i="15"/>
  <c r="AR296" i="15"/>
  <c r="Z286" i="15"/>
  <c r="BE282" i="15"/>
  <c r="R289" i="15"/>
  <c r="AY289" i="15" s="1"/>
  <c r="AT289" i="15"/>
  <c r="W290" i="15"/>
  <c r="T289" i="15"/>
  <c r="AV289" i="15"/>
  <c r="U289" i="15"/>
  <c r="BB289" i="15" s="1"/>
  <c r="AW289" i="15"/>
  <c r="S289" i="15"/>
  <c r="AZ289" i="15" s="1"/>
  <c r="AU289" i="15"/>
  <c r="W282" i="15"/>
  <c r="AZ282" i="15"/>
  <c r="BG282" i="15" s="1"/>
  <c r="W293" i="15"/>
  <c r="Y293" i="15" s="1"/>
  <c r="AA293" i="15" s="1"/>
  <c r="AN275" i="15"/>
  <c r="P297" i="15"/>
  <c r="U297" i="15" s="1"/>
  <c r="M296" i="15"/>
  <c r="M299" i="15"/>
  <c r="R299" i="15" s="1"/>
  <c r="M297" i="15"/>
  <c r="R297" i="15" s="1"/>
  <c r="N297" i="15"/>
  <c r="S297" i="15" s="1"/>
  <c r="N302" i="15"/>
  <c r="S302" i="15" s="1"/>
  <c r="W291" i="15"/>
  <c r="N298" i="15"/>
  <c r="S298" i="15" s="1"/>
  <c r="O301" i="15"/>
  <c r="T301" i="15" s="1"/>
  <c r="N299" i="15"/>
  <c r="S299" i="15" s="1"/>
  <c r="O299" i="15"/>
  <c r="T299" i="15" s="1"/>
  <c r="W295" i="15"/>
  <c r="I309" i="15"/>
  <c r="N309" i="15" s="1"/>
  <c r="S309" i="15" s="1"/>
  <c r="K307" i="15"/>
  <c r="J308" i="15"/>
  <c r="O308" i="15" s="1"/>
  <c r="T308" i="15" s="1"/>
  <c r="I307" i="15"/>
  <c r="J309" i="15"/>
  <c r="O309" i="15" s="1"/>
  <c r="T309" i="15" s="1"/>
  <c r="H309" i="15"/>
  <c r="H308" i="15"/>
  <c r="M308" i="15" s="1"/>
  <c r="R308" i="15" s="1"/>
  <c r="J307" i="15"/>
  <c r="I305" i="15"/>
  <c r="AH303" i="15"/>
  <c r="AI303" i="15" s="1"/>
  <c r="K303" i="15"/>
  <c r="P303" i="15" s="1"/>
  <c r="U303" i="15" s="1"/>
  <c r="H307" i="15"/>
  <c r="M307" i="15" s="1"/>
  <c r="R307" i="15" s="1"/>
  <c r="K306" i="15"/>
  <c r="H305" i="15"/>
  <c r="M305" i="15" s="1"/>
  <c r="R305" i="15" s="1"/>
  <c r="AG303" i="15"/>
  <c r="J303" i="15"/>
  <c r="J306" i="15"/>
  <c r="O306" i="15" s="1"/>
  <c r="T306" i="15" s="1"/>
  <c r="K304" i="15"/>
  <c r="AM303" i="15"/>
  <c r="I303" i="15"/>
  <c r="N303" i="15" s="1"/>
  <c r="S303" i="15" s="1"/>
  <c r="I306" i="15"/>
  <c r="J304" i="15"/>
  <c r="O304" i="15" s="1"/>
  <c r="T304" i="15" s="1"/>
  <c r="AL303" i="15"/>
  <c r="H303" i="15"/>
  <c r="K308" i="15"/>
  <c r="H306" i="15"/>
  <c r="M306" i="15" s="1"/>
  <c r="R306" i="15" s="1"/>
  <c r="K305" i="15"/>
  <c r="I304" i="15"/>
  <c r="AJ303" i="15"/>
  <c r="AK303" i="15" s="1"/>
  <c r="K309" i="15"/>
  <c r="I308" i="15"/>
  <c r="J305" i="15"/>
  <c r="O305" i="15" s="1"/>
  <c r="T305" i="15" s="1"/>
  <c r="H304" i="15"/>
  <c r="M304" i="15" s="1"/>
  <c r="R304" i="15" s="1"/>
  <c r="O300" i="15"/>
  <c r="T300" i="15" s="1"/>
  <c r="O298" i="15"/>
  <c r="T298" i="15" s="1"/>
  <c r="N296" i="15"/>
  <c r="P301" i="15"/>
  <c r="U301" i="15" s="1"/>
  <c r="M300" i="15"/>
  <c r="R300" i="15" s="1"/>
  <c r="O297" i="15"/>
  <c r="T297" i="15" s="1"/>
  <c r="C310" i="15"/>
  <c r="B310" i="15"/>
  <c r="M301" i="15"/>
  <c r="R301" i="15" s="1"/>
  <c r="P300" i="15"/>
  <c r="U300" i="15" s="1"/>
  <c r="O296" i="15"/>
  <c r="T296" i="15" s="1"/>
  <c r="M302" i="15"/>
  <c r="R302" i="15" s="1"/>
  <c r="M298" i="15"/>
  <c r="R298" i="15" s="1"/>
  <c r="W292" i="15"/>
  <c r="W294" i="15"/>
  <c r="O302" i="15"/>
  <c r="T302" i="15" s="1"/>
  <c r="N301" i="15"/>
  <c r="S301" i="15" s="1"/>
  <c r="P296" i="15"/>
  <c r="P299" i="15"/>
  <c r="U299" i="15" s="1"/>
  <c r="AC286" i="15"/>
  <c r="AD286" i="15" s="1"/>
  <c r="AE286" i="15"/>
  <c r="AB286" i="15"/>
  <c r="P302" i="15"/>
  <c r="U302" i="15" s="1"/>
  <c r="P298" i="15"/>
  <c r="U298" i="15" s="1"/>
  <c r="N300" i="15"/>
  <c r="S300" i="15" s="1"/>
  <c r="A317" i="15"/>
  <c r="S72" i="15" l="1"/>
  <c r="AZ72" i="15" s="1"/>
  <c r="Z223" i="15"/>
  <c r="BD72" i="15"/>
  <c r="AA258" i="15"/>
  <c r="AB258" i="15" s="1"/>
  <c r="D282" i="15"/>
  <c r="BG226" i="15"/>
  <c r="AT72" i="15"/>
  <c r="BE72" i="15" s="1"/>
  <c r="Z90" i="15"/>
  <c r="Z97" i="15"/>
  <c r="Z195" i="15"/>
  <c r="BG177" i="15"/>
  <c r="W177" i="15"/>
  <c r="D177" i="15" s="1"/>
  <c r="AN177" i="15" s="1"/>
  <c r="U72" i="15"/>
  <c r="BB72" i="15" s="1"/>
  <c r="W213" i="15"/>
  <c r="T72" i="15"/>
  <c r="BA72" i="15" s="1"/>
  <c r="W128" i="15"/>
  <c r="D128" i="15" s="1"/>
  <c r="W86" i="15"/>
  <c r="D86" i="15" s="1"/>
  <c r="AN86" i="15" s="1"/>
  <c r="BG254" i="15"/>
  <c r="U198" i="15"/>
  <c r="BG86" i="15"/>
  <c r="BG128" i="15"/>
  <c r="AA279" i="15"/>
  <c r="Z279" i="15"/>
  <c r="BG163" i="15"/>
  <c r="AY135" i="15"/>
  <c r="BG135" i="15" s="1"/>
  <c r="W135" i="15"/>
  <c r="D135" i="15" s="1"/>
  <c r="AY142" i="15"/>
  <c r="BG142" i="15" s="1"/>
  <c r="W142" i="15"/>
  <c r="D142" i="15" s="1"/>
  <c r="AN142" i="15" s="1"/>
  <c r="AY170" i="15"/>
  <c r="BG170" i="15" s="1"/>
  <c r="W170" i="15"/>
  <c r="D170" i="15" s="1"/>
  <c r="AY107" i="15"/>
  <c r="BG107" i="15" s="1"/>
  <c r="W107" i="15"/>
  <c r="D107" i="15" s="1"/>
  <c r="W233" i="15"/>
  <c r="D233" i="15" s="1"/>
  <c r="BG121" i="15"/>
  <c r="BA268" i="15"/>
  <c r="W269" i="15"/>
  <c r="W149" i="15"/>
  <c r="D149" i="15" s="1"/>
  <c r="AN149" i="15" s="1"/>
  <c r="AZ114" i="15"/>
  <c r="BG114" i="15" s="1"/>
  <c r="W114" i="15"/>
  <c r="D114" i="15" s="1"/>
  <c r="BA261" i="15"/>
  <c r="BG261" i="15" s="1"/>
  <c r="W261" i="15"/>
  <c r="D261" i="15" s="1"/>
  <c r="W163" i="15"/>
  <c r="D163" i="15" s="1"/>
  <c r="W219" i="15"/>
  <c r="D219" i="15" s="1"/>
  <c r="AN219" i="15" s="1"/>
  <c r="W226" i="15"/>
  <c r="D226" i="15" s="1"/>
  <c r="AN226" i="15" s="1"/>
  <c r="AY268" i="15"/>
  <c r="W268" i="15"/>
  <c r="BG149" i="15"/>
  <c r="BG233" i="15"/>
  <c r="AY100" i="15"/>
  <c r="BG100" i="15" s="1"/>
  <c r="W100" i="15"/>
  <c r="D100" i="15" s="1"/>
  <c r="AZ240" i="15"/>
  <c r="BG240" i="15" s="1"/>
  <c r="W240" i="15"/>
  <c r="D240" i="15" s="1"/>
  <c r="AZ156" i="15"/>
  <c r="BG156" i="15" s="1"/>
  <c r="W156" i="15"/>
  <c r="D156" i="15" s="1"/>
  <c r="AN156" i="15" s="1"/>
  <c r="BA191" i="15"/>
  <c r="BG191" i="15" s="1"/>
  <c r="W191" i="15"/>
  <c r="D191" i="15" s="1"/>
  <c r="AA111" i="15"/>
  <c r="Z111" i="15"/>
  <c r="R72" i="15"/>
  <c r="AA160" i="15"/>
  <c r="Z160" i="15"/>
  <c r="Z216" i="15"/>
  <c r="AA216" i="15"/>
  <c r="Z202" i="15"/>
  <c r="AA202" i="15"/>
  <c r="AA209" i="15"/>
  <c r="Z209" i="15"/>
  <c r="AE223" i="15"/>
  <c r="AB223" i="15"/>
  <c r="AC223" i="15"/>
  <c r="AD223" i="15" s="1"/>
  <c r="AA230" i="15"/>
  <c r="Z230" i="15"/>
  <c r="AA181" i="15"/>
  <c r="Z181" i="15"/>
  <c r="AY198" i="15"/>
  <c r="W204" i="15"/>
  <c r="AY184" i="15"/>
  <c r="BG184" i="15" s="1"/>
  <c r="W184" i="15"/>
  <c r="D184" i="15" s="1"/>
  <c r="Z118" i="15"/>
  <c r="AA118" i="15"/>
  <c r="W121" i="15"/>
  <c r="D121" i="15" s="1"/>
  <c r="Z104" i="15"/>
  <c r="AA104" i="15"/>
  <c r="AA153" i="15"/>
  <c r="Z153" i="15"/>
  <c r="Z125" i="15"/>
  <c r="AA125" i="15"/>
  <c r="AC97" i="15"/>
  <c r="AD97" i="15" s="1"/>
  <c r="AB97" i="15"/>
  <c r="AE97" i="15"/>
  <c r="AY275" i="15"/>
  <c r="BG275" i="15" s="1"/>
  <c r="W275" i="15"/>
  <c r="D275" i="15" s="1"/>
  <c r="AY93" i="15"/>
  <c r="BG93" i="15" s="1"/>
  <c r="W93" i="15"/>
  <c r="D93" i="15" s="1"/>
  <c r="AN93" i="15" s="1"/>
  <c r="AY212" i="15"/>
  <c r="BG212" i="15" s="1"/>
  <c r="W212" i="15"/>
  <c r="AA244" i="15"/>
  <c r="Z244" i="15"/>
  <c r="AA237" i="15"/>
  <c r="Z237" i="15"/>
  <c r="Z167" i="15"/>
  <c r="AA167" i="15"/>
  <c r="D205" i="15"/>
  <c r="AA139" i="15"/>
  <c r="Z139" i="15"/>
  <c r="AC195" i="15"/>
  <c r="AD195" i="15" s="1"/>
  <c r="AB195" i="15"/>
  <c r="AE195" i="15"/>
  <c r="W254" i="15"/>
  <c r="D254" i="15" s="1"/>
  <c r="AN254" i="15" s="1"/>
  <c r="AA174" i="15"/>
  <c r="Z174" i="15"/>
  <c r="AA132" i="15"/>
  <c r="Z132" i="15"/>
  <c r="AA272" i="15"/>
  <c r="Z272" i="15"/>
  <c r="Z146" i="15"/>
  <c r="AA146" i="15"/>
  <c r="AC90" i="15"/>
  <c r="AD90" i="15" s="1"/>
  <c r="AB90" i="15"/>
  <c r="AE90" i="15"/>
  <c r="AA76" i="15"/>
  <c r="Z76" i="15"/>
  <c r="Z265" i="15"/>
  <c r="AA265" i="15"/>
  <c r="AC251" i="15"/>
  <c r="AD251" i="15" s="1"/>
  <c r="AE251" i="15"/>
  <c r="AB251" i="15"/>
  <c r="Z188" i="15"/>
  <c r="AA188" i="15"/>
  <c r="Z51" i="15"/>
  <c r="AA51" i="15"/>
  <c r="AE50" i="15"/>
  <c r="AC50" i="15"/>
  <c r="AD50" i="15" s="1"/>
  <c r="AB50" i="15"/>
  <c r="Y52" i="15"/>
  <c r="Y53" i="15" s="1"/>
  <c r="BD296" i="15"/>
  <c r="AB63" i="15"/>
  <c r="AE63" i="15"/>
  <c r="AC63" i="15"/>
  <c r="AD63" i="15" s="1"/>
  <c r="AR303" i="15"/>
  <c r="AO303" i="15"/>
  <c r="W300" i="15"/>
  <c r="Y300" i="15" s="1"/>
  <c r="Z300" i="15" s="1"/>
  <c r="AQ303" i="15"/>
  <c r="BE289" i="15"/>
  <c r="AV296" i="15"/>
  <c r="Z293" i="15"/>
  <c r="AN282" i="15"/>
  <c r="U296" i="15"/>
  <c r="BB296" i="15" s="1"/>
  <c r="AW296" i="15"/>
  <c r="S296" i="15"/>
  <c r="AZ296" i="15" s="1"/>
  <c r="AU296" i="15"/>
  <c r="AT296" i="15"/>
  <c r="W289" i="15"/>
  <c r="BA289" i="15"/>
  <c r="BG289" i="15" s="1"/>
  <c r="W302" i="15"/>
  <c r="BA296" i="15"/>
  <c r="AP303" i="15"/>
  <c r="R296" i="15"/>
  <c r="AY296" i="15" s="1"/>
  <c r="W301" i="15"/>
  <c r="W297" i="15"/>
  <c r="W299" i="15"/>
  <c r="W298" i="15"/>
  <c r="N304" i="15"/>
  <c r="S304" i="15" s="1"/>
  <c r="M309" i="15"/>
  <c r="R309" i="15" s="1"/>
  <c r="I316" i="15"/>
  <c r="J316" i="15"/>
  <c r="O316" i="15" s="1"/>
  <c r="T316" i="15" s="1"/>
  <c r="AL310" i="15"/>
  <c r="H315" i="15"/>
  <c r="H312" i="15"/>
  <c r="M312" i="15" s="1"/>
  <c r="R312" i="15" s="1"/>
  <c r="I310" i="15"/>
  <c r="J313" i="15"/>
  <c r="K310" i="15"/>
  <c r="H314" i="15"/>
  <c r="M314" i="15" s="1"/>
  <c r="R314" i="15" s="1"/>
  <c r="K312" i="15"/>
  <c r="P312" i="15" s="1"/>
  <c r="U312" i="15" s="1"/>
  <c r="AG310" i="15"/>
  <c r="K311" i="15"/>
  <c r="P311" i="15" s="1"/>
  <c r="U311" i="15" s="1"/>
  <c r="AH310" i="15"/>
  <c r="AI310" i="15" s="1"/>
  <c r="J315" i="15"/>
  <c r="O315" i="15" s="1"/>
  <c r="T315" i="15" s="1"/>
  <c r="I314" i="15"/>
  <c r="N314" i="15" s="1"/>
  <c r="S314" i="15" s="1"/>
  <c r="J311" i="15"/>
  <c r="I313" i="15"/>
  <c r="I312" i="15"/>
  <c r="N312" i="15" s="1"/>
  <c r="S312" i="15" s="1"/>
  <c r="K315" i="15"/>
  <c r="H313" i="15"/>
  <c r="M313" i="15" s="1"/>
  <c r="R313" i="15" s="1"/>
  <c r="K316" i="15"/>
  <c r="P316" i="15" s="1"/>
  <c r="U316" i="15" s="1"/>
  <c r="K314" i="15"/>
  <c r="K313" i="15"/>
  <c r="AM310" i="15"/>
  <c r="J314" i="15"/>
  <c r="O314" i="15" s="1"/>
  <c r="T314" i="15" s="1"/>
  <c r="H310" i="15"/>
  <c r="H311" i="15"/>
  <c r="AJ310" i="15"/>
  <c r="AK310" i="15" s="1"/>
  <c r="H316" i="15"/>
  <c r="M316" i="15" s="1"/>
  <c r="R316" i="15" s="1"/>
  <c r="I315" i="15"/>
  <c r="N315" i="15" s="1"/>
  <c r="S315" i="15" s="1"/>
  <c r="J312" i="15"/>
  <c r="O312" i="15" s="1"/>
  <c r="T312" i="15" s="1"/>
  <c r="I311" i="15"/>
  <c r="J310" i="15"/>
  <c r="N308" i="15"/>
  <c r="S308" i="15" s="1"/>
  <c r="P305" i="15"/>
  <c r="U305" i="15" s="1"/>
  <c r="P309" i="15"/>
  <c r="U309" i="15" s="1"/>
  <c r="P304" i="15"/>
  <c r="U304" i="15" s="1"/>
  <c r="N307" i="15"/>
  <c r="S307" i="15" s="1"/>
  <c r="P308" i="15"/>
  <c r="U308" i="15" s="1"/>
  <c r="N306" i="15"/>
  <c r="S306" i="15" s="1"/>
  <c r="P306" i="15"/>
  <c r="U306" i="15" s="1"/>
  <c r="N305" i="15"/>
  <c r="S305" i="15" s="1"/>
  <c r="M303" i="15"/>
  <c r="O303" i="15"/>
  <c r="O307" i="15"/>
  <c r="T307" i="15" s="1"/>
  <c r="P307" i="15"/>
  <c r="U307" i="15" s="1"/>
  <c r="C317" i="15"/>
  <c r="B317" i="15"/>
  <c r="AB293" i="15"/>
  <c r="AC293" i="15"/>
  <c r="AD293" i="15" s="1"/>
  <c r="AE293" i="15"/>
  <c r="A324" i="15"/>
  <c r="D212" i="15" l="1"/>
  <c r="AC258" i="15"/>
  <c r="AD258" i="15" s="1"/>
  <c r="AE258" i="15"/>
  <c r="BG268" i="15"/>
  <c r="BB198" i="15"/>
  <c r="BG198" i="15" s="1"/>
  <c r="W198" i="15"/>
  <c r="D198" i="15" s="1"/>
  <c r="AN198" i="15" s="1"/>
  <c r="AE279" i="15"/>
  <c r="AB279" i="15"/>
  <c r="AC279" i="15"/>
  <c r="AD279" i="15" s="1"/>
  <c r="AE272" i="15"/>
  <c r="AB272" i="15"/>
  <c r="AC272" i="15"/>
  <c r="AD272" i="15" s="1"/>
  <c r="AE167" i="15"/>
  <c r="AC167" i="15"/>
  <c r="AD167" i="15" s="1"/>
  <c r="AB167" i="15"/>
  <c r="AB209" i="15"/>
  <c r="AE209" i="15"/>
  <c r="AC209" i="15"/>
  <c r="AD209" i="15" s="1"/>
  <c r="AB265" i="15"/>
  <c r="AC265" i="15"/>
  <c r="AD265" i="15" s="1"/>
  <c r="AE265" i="15"/>
  <c r="AB202" i="15"/>
  <c r="AE202" i="15"/>
  <c r="AC202" i="15"/>
  <c r="AD202" i="15" s="1"/>
  <c r="D268" i="15"/>
  <c r="AN268" i="15" s="1"/>
  <c r="AC132" i="15"/>
  <c r="AD132" i="15" s="1"/>
  <c r="AB132" i="15"/>
  <c r="AE132" i="15"/>
  <c r="AE237" i="15"/>
  <c r="AB237" i="15"/>
  <c r="AC237" i="15"/>
  <c r="AD237" i="15" s="1"/>
  <c r="AB125" i="15"/>
  <c r="AE125" i="15"/>
  <c r="AC125" i="15"/>
  <c r="AD125" i="15" s="1"/>
  <c r="AC216" i="15"/>
  <c r="AD216" i="15" s="1"/>
  <c r="AE216" i="15"/>
  <c r="AB216" i="15"/>
  <c r="AE76" i="15"/>
  <c r="AC76" i="15"/>
  <c r="AD76" i="15" s="1"/>
  <c r="AB76" i="15"/>
  <c r="AC174" i="15"/>
  <c r="AD174" i="15" s="1"/>
  <c r="AE174" i="15"/>
  <c r="AB174" i="15"/>
  <c r="AE244" i="15"/>
  <c r="AB244" i="15"/>
  <c r="AC244" i="15"/>
  <c r="AD244" i="15" s="1"/>
  <c r="AB181" i="15"/>
  <c r="AE181" i="15"/>
  <c r="AC181" i="15"/>
  <c r="AD181" i="15" s="1"/>
  <c r="AB153" i="15"/>
  <c r="AC153" i="15"/>
  <c r="AD153" i="15" s="1"/>
  <c r="AE153" i="15"/>
  <c r="AC160" i="15"/>
  <c r="AD160" i="15" s="1"/>
  <c r="AB160" i="15"/>
  <c r="AE160" i="15"/>
  <c r="AB104" i="15"/>
  <c r="AE104" i="15"/>
  <c r="AC104" i="15"/>
  <c r="AD104" i="15" s="1"/>
  <c r="AC230" i="15"/>
  <c r="AD230" i="15" s="1"/>
  <c r="AE230" i="15"/>
  <c r="AB230" i="15"/>
  <c r="AY72" i="15"/>
  <c r="BG72" i="15" s="1"/>
  <c r="W72" i="15"/>
  <c r="D72" i="15" s="1"/>
  <c r="AB188" i="15"/>
  <c r="AC188" i="15"/>
  <c r="AD188" i="15" s="1"/>
  <c r="AE188" i="15"/>
  <c r="AE146" i="15"/>
  <c r="AC146" i="15"/>
  <c r="AD146" i="15" s="1"/>
  <c r="AB146" i="15"/>
  <c r="AE111" i="15"/>
  <c r="AC111" i="15"/>
  <c r="AD111" i="15" s="1"/>
  <c r="AB111" i="15"/>
  <c r="AE139" i="15"/>
  <c r="AB139" i="15"/>
  <c r="AC139" i="15"/>
  <c r="AD139" i="15" s="1"/>
  <c r="AC118" i="15"/>
  <c r="AD118" i="15" s="1"/>
  <c r="AB118" i="15"/>
  <c r="AE118" i="15"/>
  <c r="Z53" i="15"/>
  <c r="AA53" i="15"/>
  <c r="AA52" i="15"/>
  <c r="Z52" i="15"/>
  <c r="Y54" i="15"/>
  <c r="AB51" i="15"/>
  <c r="AC51" i="15"/>
  <c r="AD51" i="15" s="1"/>
  <c r="AE51" i="15"/>
  <c r="AA300" i="15"/>
  <c r="AE300" i="15" s="1"/>
  <c r="D289" i="15"/>
  <c r="AN289" i="15" s="1"/>
  <c r="AP310" i="15"/>
  <c r="BD303" i="15"/>
  <c r="W305" i="15"/>
  <c r="AQ310" i="15"/>
  <c r="AO310" i="15"/>
  <c r="AR310" i="15"/>
  <c r="AW303" i="15"/>
  <c r="BG296" i="15"/>
  <c r="BE296" i="15"/>
  <c r="BB303" i="15"/>
  <c r="W307" i="15"/>
  <c r="Y307" i="15" s="1"/>
  <c r="Z307" i="15" s="1"/>
  <c r="T303" i="15"/>
  <c r="BA303" i="15" s="1"/>
  <c r="AV303" i="15"/>
  <c r="W304" i="15"/>
  <c r="AU303" i="15"/>
  <c r="R303" i="15"/>
  <c r="AY303" i="15" s="1"/>
  <c r="AT303" i="15"/>
  <c r="W296" i="15"/>
  <c r="W309" i="15"/>
  <c r="AZ303" i="15"/>
  <c r="P310" i="15"/>
  <c r="M310" i="15"/>
  <c r="P314" i="15"/>
  <c r="U314" i="15" s="1"/>
  <c r="W314" i="15" s="1"/>
  <c r="Y314" i="15" s="1"/>
  <c r="N313" i="15"/>
  <c r="S313" i="15" s="1"/>
  <c r="W306" i="15"/>
  <c r="O310" i="15"/>
  <c r="T310" i="15" s="1"/>
  <c r="O313" i="15"/>
  <c r="T313" i="15" s="1"/>
  <c r="H321" i="15"/>
  <c r="J320" i="15"/>
  <c r="J319" i="15"/>
  <c r="K318" i="15"/>
  <c r="K317" i="15"/>
  <c r="J323" i="15"/>
  <c r="K322" i="15"/>
  <c r="P322" i="15" s="1"/>
  <c r="U322" i="15" s="1"/>
  <c r="H320" i="15"/>
  <c r="H319" i="15"/>
  <c r="I318" i="15"/>
  <c r="N318" i="15" s="1"/>
  <c r="S318" i="15" s="1"/>
  <c r="I317" i="15"/>
  <c r="H322" i="15"/>
  <c r="I321" i="15"/>
  <c r="N321" i="15" s="1"/>
  <c r="S321" i="15" s="1"/>
  <c r="K320" i="15"/>
  <c r="K319" i="15"/>
  <c r="P319" i="15" s="1"/>
  <c r="U319" i="15" s="1"/>
  <c r="AL317" i="15"/>
  <c r="I322" i="15"/>
  <c r="K321" i="15"/>
  <c r="AG317" i="15"/>
  <c r="J321" i="15"/>
  <c r="K323" i="15"/>
  <c r="I323" i="15"/>
  <c r="I320" i="15"/>
  <c r="I319" i="15"/>
  <c r="N319" i="15" s="1"/>
  <c r="S319" i="15" s="1"/>
  <c r="J318" i="15"/>
  <c r="AM317" i="15"/>
  <c r="H323" i="15"/>
  <c r="H318" i="15"/>
  <c r="AJ317" i="15"/>
  <c r="AK317" i="15" s="1"/>
  <c r="J317" i="15"/>
  <c r="O317" i="15" s="1"/>
  <c r="T317" i="15" s="1"/>
  <c r="J322" i="15"/>
  <c r="AH317" i="15"/>
  <c r="AI317" i="15" s="1"/>
  <c r="H317" i="15"/>
  <c r="O311" i="15"/>
  <c r="T311" i="15" s="1"/>
  <c r="N310" i="15"/>
  <c r="N316" i="15"/>
  <c r="S316" i="15" s="1"/>
  <c r="W316" i="15" s="1"/>
  <c r="C324" i="15"/>
  <c r="B324" i="15"/>
  <c r="N311" i="15"/>
  <c r="S311" i="15" s="1"/>
  <c r="P315" i="15"/>
  <c r="U315" i="15" s="1"/>
  <c r="W312" i="15"/>
  <c r="W308" i="15"/>
  <c r="M311" i="15"/>
  <c r="R311" i="15" s="1"/>
  <c r="P313" i="15"/>
  <c r="U313" i="15" s="1"/>
  <c r="M315" i="15"/>
  <c r="R315" i="15" s="1"/>
  <c r="A331" i="15"/>
  <c r="AN72" i="15" l="1"/>
  <c r="AB52" i="15"/>
  <c r="AC52" i="15"/>
  <c r="AD52" i="15" s="1"/>
  <c r="AE52" i="15"/>
  <c r="AB53" i="15"/>
  <c r="AE53" i="15"/>
  <c r="AC53" i="15"/>
  <c r="AD53" i="15" s="1"/>
  <c r="Y57" i="15"/>
  <c r="Z54" i="15"/>
  <c r="AA54" i="15"/>
  <c r="AB300" i="15"/>
  <c r="AC300" i="15"/>
  <c r="AD300" i="15" s="1"/>
  <c r="BD310" i="15"/>
  <c r="AO317" i="15"/>
  <c r="D296" i="15"/>
  <c r="AN296" i="15" s="1"/>
  <c r="W315" i="15"/>
  <c r="AR317" i="15"/>
  <c r="AP317" i="15"/>
  <c r="BA310" i="15"/>
  <c r="W313" i="15"/>
  <c r="AA307" i="15"/>
  <c r="AC307" i="15" s="1"/>
  <c r="AD307" i="15" s="1"/>
  <c r="S310" i="15"/>
  <c r="AZ310" i="15" s="1"/>
  <c r="AU310" i="15"/>
  <c r="AQ317" i="15"/>
  <c r="W303" i="15"/>
  <c r="D303" i="15" s="1"/>
  <c r="W311" i="15"/>
  <c r="R310" i="15"/>
  <c r="AY310" i="15" s="1"/>
  <c r="AT310" i="15"/>
  <c r="U310" i="15"/>
  <c r="BB310" i="15" s="1"/>
  <c r="AW310" i="15"/>
  <c r="BE303" i="15"/>
  <c r="AV310" i="15"/>
  <c r="BG303" i="15"/>
  <c r="O318" i="15"/>
  <c r="T318" i="15" s="1"/>
  <c r="M322" i="15"/>
  <c r="R322" i="15" s="1"/>
  <c r="M320" i="15"/>
  <c r="R320" i="15" s="1"/>
  <c r="P318" i="15"/>
  <c r="U318" i="15" s="1"/>
  <c r="M317" i="15"/>
  <c r="O321" i="15"/>
  <c r="T321" i="15" s="1"/>
  <c r="N317" i="15"/>
  <c r="O319" i="15"/>
  <c r="T319" i="15" s="1"/>
  <c r="M318" i="15"/>
  <c r="R318" i="15" s="1"/>
  <c r="N320" i="15"/>
  <c r="S320" i="15" s="1"/>
  <c r="O323" i="15"/>
  <c r="T323" i="15" s="1"/>
  <c r="O320" i="15"/>
  <c r="T320" i="15" s="1"/>
  <c r="Z314" i="15"/>
  <c r="AA314" i="15"/>
  <c r="M323" i="15"/>
  <c r="R323" i="15" s="1"/>
  <c r="N323" i="15"/>
  <c r="S323" i="15" s="1"/>
  <c r="P317" i="15"/>
  <c r="M321" i="15"/>
  <c r="R321" i="15" s="1"/>
  <c r="B331" i="15"/>
  <c r="C331" i="15"/>
  <c r="J329" i="15"/>
  <c r="H328" i="15"/>
  <c r="AJ324" i="15"/>
  <c r="AK324" i="15" s="1"/>
  <c r="H324" i="15"/>
  <c r="K330" i="15"/>
  <c r="P330" i="15" s="1"/>
  <c r="U330" i="15" s="1"/>
  <c r="H329" i="15"/>
  <c r="K327" i="15"/>
  <c r="P327" i="15" s="1"/>
  <c r="U327" i="15" s="1"/>
  <c r="J326" i="15"/>
  <c r="J325" i="15"/>
  <c r="AH324" i="15"/>
  <c r="AI324" i="15" s="1"/>
  <c r="J330" i="15"/>
  <c r="K328" i="15"/>
  <c r="J327" i="15"/>
  <c r="I326" i="15"/>
  <c r="N326" i="15" s="1"/>
  <c r="S326" i="15" s="1"/>
  <c r="I325" i="15"/>
  <c r="N325" i="15" s="1"/>
  <c r="S325" i="15" s="1"/>
  <c r="AM324" i="15"/>
  <c r="AG324" i="15"/>
  <c r="K324" i="15"/>
  <c r="H330" i="15"/>
  <c r="K329" i="15"/>
  <c r="P329" i="15" s="1"/>
  <c r="U329" i="15" s="1"/>
  <c r="I328" i="15"/>
  <c r="H327" i="15"/>
  <c r="I324" i="15"/>
  <c r="K326" i="15"/>
  <c r="P326" i="15" s="1"/>
  <c r="U326" i="15" s="1"/>
  <c r="K325" i="15"/>
  <c r="P325" i="15" s="1"/>
  <c r="U325" i="15" s="1"/>
  <c r="I330" i="15"/>
  <c r="H326" i="15"/>
  <c r="H325" i="15"/>
  <c r="J324" i="15"/>
  <c r="O324" i="15" s="1"/>
  <c r="T324" i="15" s="1"/>
  <c r="I327" i="15"/>
  <c r="J328" i="15"/>
  <c r="AL324" i="15"/>
  <c r="I329" i="15"/>
  <c r="N329" i="15" s="1"/>
  <c r="S329" i="15" s="1"/>
  <c r="O322" i="15"/>
  <c r="T322" i="15" s="1"/>
  <c r="P321" i="15"/>
  <c r="U321" i="15" s="1"/>
  <c r="P320" i="15"/>
  <c r="U320" i="15" s="1"/>
  <c r="P323" i="15"/>
  <c r="U323" i="15" s="1"/>
  <c r="N322" i="15"/>
  <c r="S322" i="15" s="1"/>
  <c r="M319" i="15"/>
  <c r="R319" i="15" s="1"/>
  <c r="A338" i="15"/>
  <c r="AC54" i="15" l="1"/>
  <c r="AD54" i="15" s="1"/>
  <c r="AB54" i="15"/>
  <c r="AE54" i="15"/>
  <c r="AA57" i="15"/>
  <c r="Z57" i="15"/>
  <c r="Y58" i="15"/>
  <c r="AE307" i="15"/>
  <c r="AB307" i="15"/>
  <c r="Y77" i="15"/>
  <c r="BD317" i="15"/>
  <c r="AR324" i="15"/>
  <c r="AP324" i="15"/>
  <c r="BA317" i="15"/>
  <c r="AO324" i="15"/>
  <c r="W322" i="15"/>
  <c r="W320" i="15"/>
  <c r="AN303" i="15"/>
  <c r="BG310" i="15"/>
  <c r="W318" i="15"/>
  <c r="S317" i="15"/>
  <c r="AZ317" i="15" s="1"/>
  <c r="AU317" i="15"/>
  <c r="W321" i="15"/>
  <c r="Y321" i="15" s="1"/>
  <c r="AA321" i="15" s="1"/>
  <c r="U317" i="15"/>
  <c r="BB317" i="15" s="1"/>
  <c r="AW317" i="15"/>
  <c r="R317" i="15"/>
  <c r="AY317" i="15" s="1"/>
  <c r="AT317" i="15"/>
  <c r="W310" i="15"/>
  <c r="D310" i="15" s="1"/>
  <c r="AV317" i="15"/>
  <c r="AQ324" i="15"/>
  <c r="BE310" i="15"/>
  <c r="W319" i="15"/>
  <c r="W323" i="15"/>
  <c r="M329" i="15"/>
  <c r="R329" i="15" s="1"/>
  <c r="M328" i="15"/>
  <c r="R328" i="15" s="1"/>
  <c r="AE314" i="15"/>
  <c r="AC314" i="15"/>
  <c r="AD314" i="15" s="1"/>
  <c r="AB314" i="15"/>
  <c r="M330" i="15"/>
  <c r="R330" i="15" s="1"/>
  <c r="O329" i="15"/>
  <c r="T329" i="15" s="1"/>
  <c r="B338" i="15"/>
  <c r="C338" i="15"/>
  <c r="O328" i="15"/>
  <c r="T328" i="15" s="1"/>
  <c r="M326" i="15"/>
  <c r="R326" i="15" s="1"/>
  <c r="P324" i="15"/>
  <c r="M324" i="15"/>
  <c r="I337" i="15"/>
  <c r="J337" i="15"/>
  <c r="J333" i="15"/>
  <c r="H332" i="15"/>
  <c r="J334" i="15"/>
  <c r="H333" i="15"/>
  <c r="K331" i="15"/>
  <c r="H336" i="15"/>
  <c r="AL331" i="15"/>
  <c r="AH331" i="15"/>
  <c r="AI331" i="15" s="1"/>
  <c r="I332" i="15"/>
  <c r="N332" i="15" s="1"/>
  <c r="S332" i="15" s="1"/>
  <c r="I331" i="15"/>
  <c r="K333" i="15"/>
  <c r="P333" i="15" s="1"/>
  <c r="U333" i="15" s="1"/>
  <c r="K337" i="15"/>
  <c r="J332" i="15"/>
  <c r="J331" i="15"/>
  <c r="I333" i="15"/>
  <c r="I335" i="15"/>
  <c r="H334" i="15"/>
  <c r="M334" i="15" s="1"/>
  <c r="R334" i="15" s="1"/>
  <c r="K332" i="15"/>
  <c r="AG331" i="15"/>
  <c r="K336" i="15"/>
  <c r="J335" i="15"/>
  <c r="I334" i="15"/>
  <c r="AM331" i="15"/>
  <c r="K334" i="15"/>
  <c r="P334" i="15" s="1"/>
  <c r="U334" i="15" s="1"/>
  <c r="H335" i="15"/>
  <c r="M335" i="15" s="1"/>
  <c r="R335" i="15" s="1"/>
  <c r="AJ331" i="15"/>
  <c r="AK331" i="15" s="1"/>
  <c r="H337" i="15"/>
  <c r="M337" i="15" s="1"/>
  <c r="R337" i="15" s="1"/>
  <c r="K335" i="15"/>
  <c r="P335" i="15" s="1"/>
  <c r="U335" i="15" s="1"/>
  <c r="I336" i="15"/>
  <c r="N336" i="15" s="1"/>
  <c r="S336" i="15" s="1"/>
  <c r="J336" i="15"/>
  <c r="H331" i="15"/>
  <c r="N324" i="15"/>
  <c r="S324" i="15" s="1"/>
  <c r="N330" i="15"/>
  <c r="S330" i="15" s="1"/>
  <c r="O327" i="15"/>
  <c r="T327" i="15" s="1"/>
  <c r="O325" i="15"/>
  <c r="T325" i="15" s="1"/>
  <c r="M325" i="15"/>
  <c r="R325" i="15" s="1"/>
  <c r="N327" i="15"/>
  <c r="S327" i="15" s="1"/>
  <c r="M327" i="15"/>
  <c r="R327" i="15" s="1"/>
  <c r="P328" i="15"/>
  <c r="U328" i="15" s="1"/>
  <c r="O326" i="15"/>
  <c r="T326" i="15" s="1"/>
  <c r="N328" i="15"/>
  <c r="S328" i="15" s="1"/>
  <c r="O330" i="15"/>
  <c r="T330" i="15" s="1"/>
  <c r="A345" i="15"/>
  <c r="AC57" i="15" l="1"/>
  <c r="AD57" i="15" s="1"/>
  <c r="AB57" i="15"/>
  <c r="AE57" i="15"/>
  <c r="Z58" i="15"/>
  <c r="AA58" i="15"/>
  <c r="Y59" i="15"/>
  <c r="AA77" i="15"/>
  <c r="Z77" i="15"/>
  <c r="W325" i="15"/>
  <c r="W317" i="15"/>
  <c r="D317" i="15" s="1"/>
  <c r="BD324" i="15"/>
  <c r="AO331" i="15"/>
  <c r="BG317" i="15"/>
  <c r="AR331" i="15"/>
  <c r="AP331" i="15"/>
  <c r="BA324" i="15"/>
  <c r="AQ331" i="15"/>
  <c r="W326" i="15"/>
  <c r="AZ324" i="15"/>
  <c r="Z321" i="15"/>
  <c r="W330" i="15"/>
  <c r="BE317" i="15"/>
  <c r="AV324" i="15"/>
  <c r="R324" i="15"/>
  <c r="AY324" i="15" s="1"/>
  <c r="AT324" i="15"/>
  <c r="AU324" i="15"/>
  <c r="U324" i="15"/>
  <c r="BB324" i="15" s="1"/>
  <c r="AW324" i="15"/>
  <c r="W329" i="15"/>
  <c r="AN310" i="15"/>
  <c r="M331" i="15"/>
  <c r="R331" i="15" s="1"/>
  <c r="P336" i="15"/>
  <c r="U336" i="15" s="1"/>
  <c r="O331" i="15"/>
  <c r="T331" i="15" s="1"/>
  <c r="M333" i="15"/>
  <c r="R333" i="15" s="1"/>
  <c r="W328" i="15"/>
  <c r="Y328" i="15" s="1"/>
  <c r="O336" i="15"/>
  <c r="T336" i="15" s="1"/>
  <c r="O334" i="15"/>
  <c r="T334" i="15" s="1"/>
  <c r="N337" i="15"/>
  <c r="S337" i="15" s="1"/>
  <c r="P332" i="15"/>
  <c r="U332" i="15" s="1"/>
  <c r="O332" i="15"/>
  <c r="T332" i="15" s="1"/>
  <c r="W327" i="15"/>
  <c r="M336" i="15"/>
  <c r="R336" i="15" s="1"/>
  <c r="M332" i="15"/>
  <c r="R332" i="15" s="1"/>
  <c r="C345" i="15"/>
  <c r="B345" i="15"/>
  <c r="N334" i="15"/>
  <c r="S334" i="15" s="1"/>
  <c r="N335" i="15"/>
  <c r="S335" i="15" s="1"/>
  <c r="N331" i="15"/>
  <c r="S331" i="15" s="1"/>
  <c r="P331" i="15"/>
  <c r="O333" i="15"/>
  <c r="T333" i="15" s="1"/>
  <c r="AE321" i="15"/>
  <c r="AC321" i="15"/>
  <c r="AD321" i="15" s="1"/>
  <c r="AB321" i="15"/>
  <c r="O335" i="15"/>
  <c r="T335" i="15" s="1"/>
  <c r="N333" i="15"/>
  <c r="S333" i="15" s="1"/>
  <c r="P337" i="15"/>
  <c r="U337" i="15" s="1"/>
  <c r="O337" i="15"/>
  <c r="T337" i="15" s="1"/>
  <c r="H344" i="15"/>
  <c r="K343" i="15"/>
  <c r="J341" i="15"/>
  <c r="I339" i="15"/>
  <c r="J338" i="15"/>
  <c r="J343" i="15"/>
  <c r="I341" i="15"/>
  <c r="H339" i="15"/>
  <c r="AH338" i="15"/>
  <c r="AI338" i="15" s="1"/>
  <c r="I338" i="15"/>
  <c r="I343" i="15"/>
  <c r="K342" i="15"/>
  <c r="H341" i="15"/>
  <c r="K340" i="15"/>
  <c r="AM338" i="15"/>
  <c r="AG338" i="15"/>
  <c r="H338" i="15"/>
  <c r="K344" i="15"/>
  <c r="H343" i="15"/>
  <c r="J342" i="15"/>
  <c r="J340" i="15"/>
  <c r="AL338" i="15"/>
  <c r="J344" i="15"/>
  <c r="I342" i="15"/>
  <c r="I340" i="15"/>
  <c r="K339" i="15"/>
  <c r="I344" i="15"/>
  <c r="H342" i="15"/>
  <c r="K341" i="15"/>
  <c r="H340" i="15"/>
  <c r="J339" i="15"/>
  <c r="AJ338" i="15"/>
  <c r="AK338" i="15" s="1"/>
  <c r="K338" i="15"/>
  <c r="A352" i="15"/>
  <c r="Z59" i="15" l="1"/>
  <c r="AA59" i="15"/>
  <c r="Y60" i="15"/>
  <c r="AC58" i="15"/>
  <c r="AD58" i="15" s="1"/>
  <c r="AB58" i="15"/>
  <c r="AE58" i="15"/>
  <c r="AN317" i="15"/>
  <c r="AB77" i="15"/>
  <c r="AC77" i="15"/>
  <c r="AD77" i="15" s="1"/>
  <c r="AE77" i="15"/>
  <c r="AP338" i="15"/>
  <c r="BD331" i="15"/>
  <c r="AQ338" i="15"/>
  <c r="AZ331" i="15"/>
  <c r="AO338" i="15"/>
  <c r="W337" i="15"/>
  <c r="AR338" i="15"/>
  <c r="W336" i="15"/>
  <c r="W324" i="15"/>
  <c r="D324" i="15" s="1"/>
  <c r="BE324" i="15"/>
  <c r="AU331" i="15"/>
  <c r="W335" i="15"/>
  <c r="Y335" i="15" s="1"/>
  <c r="AA335" i="15" s="1"/>
  <c r="W334" i="15"/>
  <c r="W332" i="15"/>
  <c r="BA331" i="15"/>
  <c r="AY331" i="15"/>
  <c r="U331" i="15"/>
  <c r="BB331" i="15" s="1"/>
  <c r="AW331" i="15"/>
  <c r="AV331" i="15"/>
  <c r="AT331" i="15"/>
  <c r="BG324" i="15"/>
  <c r="W333" i="15"/>
  <c r="O339" i="15"/>
  <c r="T339" i="15" s="1"/>
  <c r="M338" i="15"/>
  <c r="M341" i="15"/>
  <c r="R341" i="15" s="1"/>
  <c r="M340" i="15"/>
  <c r="R340" i="15" s="1"/>
  <c r="P339" i="15"/>
  <c r="U339" i="15" s="1"/>
  <c r="P342" i="15"/>
  <c r="U342" i="15" s="1"/>
  <c r="M339" i="15"/>
  <c r="R339" i="15" s="1"/>
  <c r="N339" i="15"/>
  <c r="S339" i="15" s="1"/>
  <c r="H350" i="15"/>
  <c r="K349" i="15"/>
  <c r="I346" i="15"/>
  <c r="I345" i="15"/>
  <c r="J349" i="15"/>
  <c r="K348" i="15"/>
  <c r="P348" i="15" s="1"/>
  <c r="U348" i="15" s="1"/>
  <c r="H346" i="15"/>
  <c r="AH345" i="15"/>
  <c r="AI345" i="15" s="1"/>
  <c r="H345" i="15"/>
  <c r="K351" i="15"/>
  <c r="P351" i="15" s="1"/>
  <c r="U351" i="15" s="1"/>
  <c r="I349" i="15"/>
  <c r="J348" i="15"/>
  <c r="K347" i="15"/>
  <c r="AM345" i="15"/>
  <c r="AG345" i="15"/>
  <c r="J351" i="15"/>
  <c r="K350" i="15"/>
  <c r="H349" i="15"/>
  <c r="I348" i="15"/>
  <c r="J347" i="15"/>
  <c r="AL345" i="15"/>
  <c r="I351" i="15"/>
  <c r="J350" i="15"/>
  <c r="H348" i="15"/>
  <c r="I347" i="15"/>
  <c r="N347" i="15" s="1"/>
  <c r="S347" i="15" s="1"/>
  <c r="K346" i="15"/>
  <c r="K345" i="15"/>
  <c r="H351" i="15"/>
  <c r="I350" i="15"/>
  <c r="N350" i="15" s="1"/>
  <c r="S350" i="15" s="1"/>
  <c r="H347" i="15"/>
  <c r="J346" i="15"/>
  <c r="AJ345" i="15"/>
  <c r="AK345" i="15" s="1"/>
  <c r="J345" i="15"/>
  <c r="O345" i="15" s="1"/>
  <c r="T345" i="15" s="1"/>
  <c r="N340" i="15"/>
  <c r="S340" i="15" s="1"/>
  <c r="O340" i="15"/>
  <c r="T340" i="15" s="1"/>
  <c r="N343" i="15"/>
  <c r="S343" i="15" s="1"/>
  <c r="N341" i="15"/>
  <c r="S341" i="15" s="1"/>
  <c r="O341" i="15"/>
  <c r="T341" i="15" s="1"/>
  <c r="P338" i="15"/>
  <c r="U338" i="15" s="1"/>
  <c r="N342" i="15"/>
  <c r="S342" i="15" s="1"/>
  <c r="O342" i="15"/>
  <c r="T342" i="15" s="1"/>
  <c r="N338" i="15"/>
  <c r="S338" i="15" s="1"/>
  <c r="O343" i="15"/>
  <c r="T343" i="15" s="1"/>
  <c r="P343" i="15"/>
  <c r="U343" i="15" s="1"/>
  <c r="P341" i="15"/>
  <c r="U341" i="15" s="1"/>
  <c r="N344" i="15"/>
  <c r="S344" i="15" s="1"/>
  <c r="M343" i="15"/>
  <c r="R343" i="15" s="1"/>
  <c r="O338" i="15"/>
  <c r="M344" i="15"/>
  <c r="R344" i="15" s="1"/>
  <c r="Z328" i="15"/>
  <c r="AA328" i="15"/>
  <c r="M342" i="15"/>
  <c r="R342" i="15" s="1"/>
  <c r="O344" i="15"/>
  <c r="T344" i="15" s="1"/>
  <c r="B352" i="15"/>
  <c r="C352" i="15"/>
  <c r="P344" i="15"/>
  <c r="U344" i="15" s="1"/>
  <c r="P340" i="15"/>
  <c r="U340" i="15" s="1"/>
  <c r="A359" i="15"/>
  <c r="Z60" i="15" l="1"/>
  <c r="AA60" i="15"/>
  <c r="Y61" i="15"/>
  <c r="AC59" i="15"/>
  <c r="AD59" i="15" s="1"/>
  <c r="AE59" i="15"/>
  <c r="AB59" i="15"/>
  <c r="W331" i="15"/>
  <c r="D331" i="15" s="1"/>
  <c r="BD338" i="15"/>
  <c r="Z335" i="15"/>
  <c r="BE331" i="15"/>
  <c r="BB338" i="15"/>
  <c r="AR345" i="15"/>
  <c r="AO345" i="15"/>
  <c r="BG331" i="15"/>
  <c r="W344" i="15"/>
  <c r="AZ338" i="15"/>
  <c r="AQ345" i="15"/>
  <c r="AV338" i="15"/>
  <c r="AU338" i="15"/>
  <c r="AW338" i="15"/>
  <c r="R338" i="15"/>
  <c r="AY338" i="15" s="1"/>
  <c r="AT338" i="15"/>
  <c r="T338" i="15"/>
  <c r="BA338" i="15" s="1"/>
  <c r="W342" i="15"/>
  <c r="Y342" i="15" s="1"/>
  <c r="AA342" i="15" s="1"/>
  <c r="AP345" i="15"/>
  <c r="AN324" i="15"/>
  <c r="M347" i="15"/>
  <c r="R347" i="15" s="1"/>
  <c r="P346" i="15"/>
  <c r="U346" i="15" s="1"/>
  <c r="O351" i="15"/>
  <c r="T351" i="15" s="1"/>
  <c r="O348" i="15"/>
  <c r="T348" i="15" s="1"/>
  <c r="W339" i="15"/>
  <c r="W340" i="15"/>
  <c r="W341" i="15"/>
  <c r="W343" i="15"/>
  <c r="N349" i="15"/>
  <c r="S349" i="15" s="1"/>
  <c r="M346" i="15"/>
  <c r="R346" i="15" s="1"/>
  <c r="N346" i="15"/>
  <c r="S346" i="15" s="1"/>
  <c r="M351" i="15"/>
  <c r="R351" i="15" s="1"/>
  <c r="M348" i="15"/>
  <c r="R348" i="15" s="1"/>
  <c r="O347" i="15"/>
  <c r="T347" i="15" s="1"/>
  <c r="P349" i="15"/>
  <c r="U349" i="15" s="1"/>
  <c r="AB335" i="15"/>
  <c r="AE335" i="15"/>
  <c r="AC335" i="15"/>
  <c r="AD335" i="15" s="1"/>
  <c r="P345" i="15"/>
  <c r="U345" i="15" s="1"/>
  <c r="O350" i="15"/>
  <c r="T350" i="15" s="1"/>
  <c r="N348" i="15"/>
  <c r="S348" i="15" s="1"/>
  <c r="M345" i="15"/>
  <c r="O349" i="15"/>
  <c r="T349" i="15" s="1"/>
  <c r="M350" i="15"/>
  <c r="R350" i="15" s="1"/>
  <c r="J358" i="15"/>
  <c r="I357" i="15"/>
  <c r="N357" i="15" s="1"/>
  <c r="S357" i="15" s="1"/>
  <c r="I356" i="15"/>
  <c r="N356" i="15" s="1"/>
  <c r="S356" i="15" s="1"/>
  <c r="H355" i="15"/>
  <c r="AL352" i="15"/>
  <c r="J352" i="15"/>
  <c r="I358" i="15"/>
  <c r="H357" i="15"/>
  <c r="H356" i="15"/>
  <c r="I352" i="15"/>
  <c r="H358" i="15"/>
  <c r="K354" i="15"/>
  <c r="P354" i="15" s="1"/>
  <c r="U354" i="15" s="1"/>
  <c r="K353" i="15"/>
  <c r="P353" i="15" s="1"/>
  <c r="U353" i="15" s="1"/>
  <c r="AJ352" i="15"/>
  <c r="AK352" i="15" s="1"/>
  <c r="H352" i="15"/>
  <c r="M352" i="15" s="1"/>
  <c r="R352" i="15" s="1"/>
  <c r="K355" i="15"/>
  <c r="P355" i="15" s="1"/>
  <c r="U355" i="15" s="1"/>
  <c r="J354" i="15"/>
  <c r="J353" i="15"/>
  <c r="K357" i="15"/>
  <c r="P357" i="15" s="1"/>
  <c r="U357" i="15" s="1"/>
  <c r="K356" i="15"/>
  <c r="P356" i="15" s="1"/>
  <c r="U356" i="15" s="1"/>
  <c r="J355" i="15"/>
  <c r="I354" i="15"/>
  <c r="N354" i="15" s="1"/>
  <c r="S354" i="15" s="1"/>
  <c r="I353" i="15"/>
  <c r="N353" i="15" s="1"/>
  <c r="S353" i="15" s="1"/>
  <c r="AH352" i="15"/>
  <c r="AI352" i="15" s="1"/>
  <c r="K358" i="15"/>
  <c r="P358" i="15" s="1"/>
  <c r="U358" i="15" s="1"/>
  <c r="J357" i="15"/>
  <c r="J356" i="15"/>
  <c r="I355" i="15"/>
  <c r="H354" i="15"/>
  <c r="H353" i="15"/>
  <c r="AM352" i="15"/>
  <c r="AG352" i="15"/>
  <c r="K352" i="15"/>
  <c r="AB328" i="15"/>
  <c r="AE328" i="15"/>
  <c r="AC328" i="15"/>
  <c r="AD328" i="15" s="1"/>
  <c r="N351" i="15"/>
  <c r="S351" i="15" s="1"/>
  <c r="M349" i="15"/>
  <c r="R349" i="15" s="1"/>
  <c r="N345" i="15"/>
  <c r="C359" i="15"/>
  <c r="B359" i="15"/>
  <c r="O346" i="15"/>
  <c r="P350" i="15"/>
  <c r="U350" i="15" s="1"/>
  <c r="P347" i="15"/>
  <c r="U347" i="15" s="1"/>
  <c r="A366" i="15"/>
  <c r="AA61" i="15" l="1"/>
  <c r="Z61" i="15"/>
  <c r="Y64" i="15"/>
  <c r="AE60" i="15"/>
  <c r="AB60" i="15"/>
  <c r="AC60" i="15"/>
  <c r="AD60" i="15" s="1"/>
  <c r="W338" i="15"/>
  <c r="D338" i="15" s="1"/>
  <c r="BD345" i="15"/>
  <c r="Y84" i="15"/>
  <c r="AV345" i="15"/>
  <c r="AO352" i="15"/>
  <c r="AQ352" i="15"/>
  <c r="T346" i="15"/>
  <c r="BA345" i="15" s="1"/>
  <c r="AP352" i="15"/>
  <c r="AR352" i="15"/>
  <c r="AN331" i="15"/>
  <c r="S345" i="15"/>
  <c r="AZ345" i="15" s="1"/>
  <c r="AU345" i="15"/>
  <c r="R345" i="15"/>
  <c r="AY345" i="15" s="1"/>
  <c r="AT345" i="15"/>
  <c r="BB345" i="15"/>
  <c r="W351" i="15"/>
  <c r="Z342" i="15"/>
  <c r="AW345" i="15"/>
  <c r="BE338" i="15"/>
  <c r="BG338" i="15"/>
  <c r="W347" i="15"/>
  <c r="W350" i="15"/>
  <c r="W349" i="15"/>
  <c r="Y349" i="15" s="1"/>
  <c r="C366" i="15"/>
  <c r="B366" i="15"/>
  <c r="O356" i="15"/>
  <c r="T356" i="15" s="1"/>
  <c r="O358" i="15"/>
  <c r="T358" i="15" s="1"/>
  <c r="W348" i="15"/>
  <c r="P352" i="15"/>
  <c r="O357" i="15"/>
  <c r="T357" i="15" s="1"/>
  <c r="O353" i="15"/>
  <c r="T353" i="15" s="1"/>
  <c r="O355" i="15"/>
  <c r="T355" i="15" s="1"/>
  <c r="O354" i="15"/>
  <c r="T354" i="15" s="1"/>
  <c r="M356" i="15"/>
  <c r="R356" i="15" s="1"/>
  <c r="M353" i="15"/>
  <c r="R353" i="15" s="1"/>
  <c r="M357" i="15"/>
  <c r="R357" i="15" s="1"/>
  <c r="M355" i="15"/>
  <c r="R355" i="15" s="1"/>
  <c r="I365" i="15"/>
  <c r="J365" i="15"/>
  <c r="I363" i="15"/>
  <c r="J362" i="15"/>
  <c r="J361" i="15"/>
  <c r="K359" i="15"/>
  <c r="H363" i="15"/>
  <c r="H362" i="15"/>
  <c r="H361" i="15"/>
  <c r="J360" i="15"/>
  <c r="I359" i="15"/>
  <c r="I360" i="15"/>
  <c r="N360" i="15" s="1"/>
  <c r="S360" i="15" s="1"/>
  <c r="AL359" i="15"/>
  <c r="H360" i="15"/>
  <c r="AJ359" i="15"/>
  <c r="AK359" i="15" s="1"/>
  <c r="J364" i="15"/>
  <c r="AH359" i="15"/>
  <c r="AI359" i="15" s="1"/>
  <c r="H364" i="15"/>
  <c r="J363" i="15"/>
  <c r="K361" i="15"/>
  <c r="AM359" i="15"/>
  <c r="K362" i="15"/>
  <c r="J359" i="15"/>
  <c r="I361" i="15"/>
  <c r="N361" i="15" s="1"/>
  <c r="S361" i="15" s="1"/>
  <c r="AG359" i="15"/>
  <c r="K364" i="15"/>
  <c r="I362" i="15"/>
  <c r="H365" i="15"/>
  <c r="K363" i="15"/>
  <c r="H359" i="15"/>
  <c r="I364" i="15"/>
  <c r="K365" i="15"/>
  <c r="K360" i="15"/>
  <c r="P360" i="15" s="1"/>
  <c r="U360" i="15" s="1"/>
  <c r="M358" i="15"/>
  <c r="R358" i="15" s="1"/>
  <c r="N358" i="15"/>
  <c r="S358" i="15" s="1"/>
  <c r="M354" i="15"/>
  <c r="R354" i="15" s="1"/>
  <c r="N355" i="15"/>
  <c r="S355" i="15" s="1"/>
  <c r="N352" i="15"/>
  <c r="O352" i="15"/>
  <c r="AB342" i="15"/>
  <c r="AC342" i="15"/>
  <c r="AD342" i="15" s="1"/>
  <c r="AE342" i="15"/>
  <c r="A373" i="15"/>
  <c r="Y65" i="15" l="1"/>
  <c r="AA64" i="15"/>
  <c r="Z64" i="15"/>
  <c r="AC61" i="15"/>
  <c r="AD61" i="15" s="1"/>
  <c r="AE61" i="15"/>
  <c r="AB61" i="15"/>
  <c r="AA84" i="15"/>
  <c r="Z84" i="15"/>
  <c r="W346" i="15"/>
  <c r="W355" i="15"/>
  <c r="BD352" i="15"/>
  <c r="BE345" i="15"/>
  <c r="W354" i="15"/>
  <c r="W345" i="15"/>
  <c r="AP359" i="15"/>
  <c r="AQ359" i="15"/>
  <c r="AO359" i="15"/>
  <c r="AY352" i="15"/>
  <c r="AT352" i="15"/>
  <c r="U352" i="15"/>
  <c r="BB352" i="15" s="1"/>
  <c r="AW352" i="15"/>
  <c r="BG345" i="15"/>
  <c r="AR359" i="15"/>
  <c r="T352" i="15"/>
  <c r="AV352" i="15"/>
  <c r="S352" i="15"/>
  <c r="AZ352" i="15" s="1"/>
  <c r="AU352" i="15"/>
  <c r="AN338" i="15"/>
  <c r="W357" i="15"/>
  <c r="W356" i="15"/>
  <c r="Y356" i="15" s="1"/>
  <c r="W353" i="15"/>
  <c r="P363" i="15"/>
  <c r="U363" i="15" s="1"/>
  <c r="O359" i="15"/>
  <c r="T359" i="15" s="1"/>
  <c r="O363" i="15"/>
  <c r="T363" i="15" s="1"/>
  <c r="P359" i="15"/>
  <c r="O365" i="15"/>
  <c r="T365" i="15" s="1"/>
  <c r="M365" i="15"/>
  <c r="R365" i="15" s="1"/>
  <c r="M364" i="15"/>
  <c r="R364" i="15" s="1"/>
  <c r="M360" i="15"/>
  <c r="R360" i="15" s="1"/>
  <c r="N365" i="15"/>
  <c r="S365" i="15" s="1"/>
  <c r="AA349" i="15"/>
  <c r="Z349" i="15"/>
  <c r="P365" i="15"/>
  <c r="U365" i="15" s="1"/>
  <c r="N364" i="15"/>
  <c r="S364" i="15" s="1"/>
  <c r="N362" i="15"/>
  <c r="S362" i="15" s="1"/>
  <c r="P362" i="15"/>
  <c r="U362" i="15" s="1"/>
  <c r="O360" i="15"/>
  <c r="T360" i="15" s="1"/>
  <c r="B373" i="15"/>
  <c r="C373" i="15"/>
  <c r="P364" i="15"/>
  <c r="U364" i="15" s="1"/>
  <c r="M361" i="15"/>
  <c r="R361" i="15" s="1"/>
  <c r="O361" i="15"/>
  <c r="T361" i="15" s="1"/>
  <c r="W358" i="15"/>
  <c r="M359" i="15"/>
  <c r="R359" i="15" s="1"/>
  <c r="O364" i="15"/>
  <c r="T364" i="15" s="1"/>
  <c r="M362" i="15"/>
  <c r="R362" i="15" s="1"/>
  <c r="O362" i="15"/>
  <c r="T362" i="15" s="1"/>
  <c r="P361" i="15"/>
  <c r="U361" i="15" s="1"/>
  <c r="N359" i="15"/>
  <c r="S359" i="15" s="1"/>
  <c r="M363" i="15"/>
  <c r="R363" i="15" s="1"/>
  <c r="N363" i="15"/>
  <c r="S363" i="15" s="1"/>
  <c r="I372" i="15"/>
  <c r="I370" i="15"/>
  <c r="I368" i="15"/>
  <c r="AL366" i="15"/>
  <c r="I366" i="15"/>
  <c r="H372" i="15"/>
  <c r="K371" i="15"/>
  <c r="H370" i="15"/>
  <c r="K369" i="15"/>
  <c r="H368" i="15"/>
  <c r="K367" i="15"/>
  <c r="H366" i="15"/>
  <c r="J371" i="15"/>
  <c r="J369" i="15"/>
  <c r="J367" i="15"/>
  <c r="AJ366" i="15"/>
  <c r="AK366" i="15" s="1"/>
  <c r="I371" i="15"/>
  <c r="I369" i="15"/>
  <c r="I367" i="15"/>
  <c r="K372" i="15"/>
  <c r="H371" i="15"/>
  <c r="K370" i="15"/>
  <c r="H369" i="15"/>
  <c r="K368" i="15"/>
  <c r="H367" i="15"/>
  <c r="AH366" i="15"/>
  <c r="AI366" i="15" s="1"/>
  <c r="K366" i="15"/>
  <c r="J372" i="15"/>
  <c r="J370" i="15"/>
  <c r="J368" i="15"/>
  <c r="AM366" i="15"/>
  <c r="AG366" i="15"/>
  <c r="J366" i="15"/>
  <c r="A380" i="15"/>
  <c r="AB64" i="15" l="1"/>
  <c r="AE64" i="15"/>
  <c r="AC64" i="15"/>
  <c r="AD64" i="15" s="1"/>
  <c r="Z65" i="15"/>
  <c r="AA65" i="15"/>
  <c r="Y66" i="15"/>
  <c r="Y67" i="15" s="1"/>
  <c r="AC84" i="15"/>
  <c r="AD84" i="15" s="1"/>
  <c r="AB84" i="15"/>
  <c r="AE84" i="15"/>
  <c r="BD359" i="15"/>
  <c r="AQ366" i="15"/>
  <c r="AO366" i="15"/>
  <c r="AP366" i="15"/>
  <c r="D345" i="15"/>
  <c r="AN345" i="15" s="1"/>
  <c r="AZ359" i="15"/>
  <c r="AR366" i="15"/>
  <c r="AY359" i="15"/>
  <c r="AT359" i="15"/>
  <c r="BA359" i="15"/>
  <c r="AV359" i="15"/>
  <c r="BE352" i="15"/>
  <c r="AU359" i="15"/>
  <c r="U359" i="15"/>
  <c r="BB359" i="15" s="1"/>
  <c r="AW359" i="15"/>
  <c r="W352" i="15"/>
  <c r="D352" i="15" s="1"/>
  <c r="BA352" i="15"/>
  <c r="BG352" i="15" s="1"/>
  <c r="W360" i="15"/>
  <c r="W361" i="15"/>
  <c r="W363" i="15"/>
  <c r="Y363" i="15" s="1"/>
  <c r="W362" i="15"/>
  <c r="M371" i="15"/>
  <c r="R371" i="15" s="1"/>
  <c r="N371" i="15"/>
  <c r="S371" i="15" s="1"/>
  <c r="O371" i="15"/>
  <c r="T371" i="15" s="1"/>
  <c r="P369" i="15"/>
  <c r="U369" i="15" s="1"/>
  <c r="AB349" i="15"/>
  <c r="AE349" i="15"/>
  <c r="AC349" i="15"/>
  <c r="AD349" i="15" s="1"/>
  <c r="W364" i="15"/>
  <c r="O368" i="15"/>
  <c r="T368" i="15" s="1"/>
  <c r="P372" i="15"/>
  <c r="U372" i="15" s="1"/>
  <c r="M366" i="15"/>
  <c r="M370" i="15"/>
  <c r="R370" i="15" s="1"/>
  <c r="AA356" i="15"/>
  <c r="Z356" i="15"/>
  <c r="O366" i="15"/>
  <c r="T366" i="15" s="1"/>
  <c r="O370" i="15"/>
  <c r="T370" i="15" s="1"/>
  <c r="M367" i="15"/>
  <c r="R367" i="15" s="1"/>
  <c r="P371" i="15"/>
  <c r="U371" i="15" s="1"/>
  <c r="N368" i="15"/>
  <c r="S368" i="15" s="1"/>
  <c r="J379" i="15"/>
  <c r="J378" i="15"/>
  <c r="K377" i="15"/>
  <c r="J374" i="15"/>
  <c r="AJ373" i="15"/>
  <c r="AK373" i="15" s="1"/>
  <c r="J373" i="15"/>
  <c r="O373" i="15" s="1"/>
  <c r="T373" i="15" s="1"/>
  <c r="I379" i="15"/>
  <c r="I378" i="15"/>
  <c r="N378" i="15" s="1"/>
  <c r="S378" i="15" s="1"/>
  <c r="J377" i="15"/>
  <c r="K376" i="15"/>
  <c r="P376" i="15" s="1"/>
  <c r="U376" i="15" s="1"/>
  <c r="I374" i="15"/>
  <c r="I373" i="15"/>
  <c r="H379" i="15"/>
  <c r="H378" i="15"/>
  <c r="I377" i="15"/>
  <c r="N377" i="15" s="1"/>
  <c r="S377" i="15" s="1"/>
  <c r="J376" i="15"/>
  <c r="K375" i="15"/>
  <c r="H374" i="15"/>
  <c r="AH373" i="15"/>
  <c r="AI373" i="15" s="1"/>
  <c r="H373" i="15"/>
  <c r="H377" i="15"/>
  <c r="I376" i="15"/>
  <c r="J375" i="15"/>
  <c r="AM373" i="15"/>
  <c r="AG373" i="15"/>
  <c r="H376" i="15"/>
  <c r="I375" i="15"/>
  <c r="N375" i="15" s="1"/>
  <c r="S375" i="15" s="1"/>
  <c r="AL373" i="15"/>
  <c r="K379" i="15"/>
  <c r="P379" i="15" s="1"/>
  <c r="U379" i="15" s="1"/>
  <c r="K378" i="15"/>
  <c r="P378" i="15" s="1"/>
  <c r="U378" i="15" s="1"/>
  <c r="H375" i="15"/>
  <c r="K374" i="15"/>
  <c r="K373" i="15"/>
  <c r="W365" i="15"/>
  <c r="O372" i="15"/>
  <c r="T372" i="15" s="1"/>
  <c r="P368" i="15"/>
  <c r="U368" i="15" s="1"/>
  <c r="M372" i="15"/>
  <c r="R372" i="15" s="1"/>
  <c r="N370" i="15"/>
  <c r="S370" i="15" s="1"/>
  <c r="M369" i="15"/>
  <c r="R369" i="15" s="1"/>
  <c r="N367" i="15"/>
  <c r="S367" i="15" s="1"/>
  <c r="O367" i="15"/>
  <c r="T367" i="15" s="1"/>
  <c r="P367" i="15"/>
  <c r="U367" i="15" s="1"/>
  <c r="N366" i="15"/>
  <c r="N372" i="15"/>
  <c r="S372" i="15" s="1"/>
  <c r="P366" i="15"/>
  <c r="U366" i="15" s="1"/>
  <c r="C380" i="15"/>
  <c r="B380" i="15"/>
  <c r="P370" i="15"/>
  <c r="U370" i="15" s="1"/>
  <c r="N369" i="15"/>
  <c r="S369" i="15" s="1"/>
  <c r="O369" i="15"/>
  <c r="T369" i="15" s="1"/>
  <c r="M368" i="15"/>
  <c r="R368" i="15" s="1"/>
  <c r="A387" i="15"/>
  <c r="AA67" i="15" l="1"/>
  <c r="Z67" i="15"/>
  <c r="AA66" i="15"/>
  <c r="Z66" i="15"/>
  <c r="AC65" i="15"/>
  <c r="AD65" i="15" s="1"/>
  <c r="AE65" i="15"/>
  <c r="AB65" i="15"/>
  <c r="Y68" i="15"/>
  <c r="W359" i="15"/>
  <c r="D359" i="15" s="1"/>
  <c r="AQ373" i="15"/>
  <c r="BD366" i="15"/>
  <c r="AO373" i="15"/>
  <c r="AP373" i="15"/>
  <c r="BG359" i="15"/>
  <c r="AR373" i="15"/>
  <c r="BB366" i="15"/>
  <c r="W372" i="15"/>
  <c r="W368" i="15"/>
  <c r="AU366" i="15"/>
  <c r="R366" i="15"/>
  <c r="AT366" i="15"/>
  <c r="BE359" i="15"/>
  <c r="BA366" i="15"/>
  <c r="AN352" i="15"/>
  <c r="AW366" i="15"/>
  <c r="S366" i="15"/>
  <c r="AZ366" i="15" s="1"/>
  <c r="AV366" i="15"/>
  <c r="W371" i="15"/>
  <c r="W369" i="15"/>
  <c r="C387" i="15"/>
  <c r="B387" i="15"/>
  <c r="M377" i="15"/>
  <c r="R377" i="15" s="1"/>
  <c r="P375" i="15"/>
  <c r="U375" i="15" s="1"/>
  <c r="N379" i="15"/>
  <c r="S379" i="15" s="1"/>
  <c r="P377" i="15"/>
  <c r="U377" i="15" s="1"/>
  <c r="M373" i="15"/>
  <c r="R373" i="15" s="1"/>
  <c r="O376" i="15"/>
  <c r="T376" i="15" s="1"/>
  <c r="O378" i="15"/>
  <c r="T378" i="15" s="1"/>
  <c r="W370" i="15"/>
  <c r="Y370" i="15" s="1"/>
  <c r="H386" i="15"/>
  <c r="M386" i="15" s="1"/>
  <c r="R386" i="15" s="1"/>
  <c r="K385" i="15"/>
  <c r="P385" i="15" s="1"/>
  <c r="U385" i="15" s="1"/>
  <c r="H384" i="15"/>
  <c r="K383" i="15"/>
  <c r="P383" i="15" s="1"/>
  <c r="U383" i="15" s="1"/>
  <c r="H382" i="15"/>
  <c r="M382" i="15" s="1"/>
  <c r="R382" i="15" s="1"/>
  <c r="K381" i="15"/>
  <c r="P381" i="15" s="1"/>
  <c r="U381" i="15" s="1"/>
  <c r="J385" i="15"/>
  <c r="J383" i="15"/>
  <c r="J381" i="15"/>
  <c r="O381" i="15" s="1"/>
  <c r="T381" i="15" s="1"/>
  <c r="AM380" i="15"/>
  <c r="I385" i="15"/>
  <c r="N385" i="15" s="1"/>
  <c r="S385" i="15" s="1"/>
  <c r="I383" i="15"/>
  <c r="I381" i="15"/>
  <c r="N381" i="15" s="1"/>
  <c r="S381" i="15" s="1"/>
  <c r="AL380" i="15"/>
  <c r="K380" i="15"/>
  <c r="K386" i="15"/>
  <c r="P386" i="15" s="1"/>
  <c r="U386" i="15" s="1"/>
  <c r="H385" i="15"/>
  <c r="M385" i="15" s="1"/>
  <c r="R385" i="15" s="1"/>
  <c r="K384" i="15"/>
  <c r="P384" i="15" s="1"/>
  <c r="U384" i="15" s="1"/>
  <c r="H383" i="15"/>
  <c r="M383" i="15" s="1"/>
  <c r="R383" i="15" s="1"/>
  <c r="K382" i="15"/>
  <c r="P382" i="15" s="1"/>
  <c r="U382" i="15" s="1"/>
  <c r="H381" i="15"/>
  <c r="AJ380" i="15"/>
  <c r="AK380" i="15" s="1"/>
  <c r="J380" i="15"/>
  <c r="J386" i="15"/>
  <c r="J384" i="15"/>
  <c r="O384" i="15" s="1"/>
  <c r="T384" i="15" s="1"/>
  <c r="J382" i="15"/>
  <c r="AH380" i="15"/>
  <c r="AI380" i="15" s="1"/>
  <c r="I380" i="15"/>
  <c r="N380" i="15" s="1"/>
  <c r="S380" i="15" s="1"/>
  <c r="I386" i="15"/>
  <c r="I384" i="15"/>
  <c r="N384" i="15" s="1"/>
  <c r="S384" i="15" s="1"/>
  <c r="I382" i="15"/>
  <c r="N382" i="15" s="1"/>
  <c r="S382" i="15" s="1"/>
  <c r="AG380" i="15"/>
  <c r="H380" i="15"/>
  <c r="M380" i="15" s="1"/>
  <c r="R380" i="15" s="1"/>
  <c r="N374" i="15"/>
  <c r="S374" i="15" s="1"/>
  <c r="O379" i="15"/>
  <c r="T379" i="15" s="1"/>
  <c r="W367" i="15"/>
  <c r="P373" i="15"/>
  <c r="P374" i="15"/>
  <c r="U374" i="15" s="1"/>
  <c r="M378" i="15"/>
  <c r="R378" i="15" s="1"/>
  <c r="AE356" i="15"/>
  <c r="AC356" i="15"/>
  <c r="AD356" i="15" s="1"/>
  <c r="AB356" i="15"/>
  <c r="AA363" i="15"/>
  <c r="Z363" i="15"/>
  <c r="M375" i="15"/>
  <c r="R375" i="15" s="1"/>
  <c r="O375" i="15"/>
  <c r="T375" i="15" s="1"/>
  <c r="M379" i="15"/>
  <c r="R379" i="15" s="1"/>
  <c r="O377" i="15"/>
  <c r="T377" i="15" s="1"/>
  <c r="M376" i="15"/>
  <c r="R376" i="15" s="1"/>
  <c r="N376" i="15"/>
  <c r="S376" i="15" s="1"/>
  <c r="M374" i="15"/>
  <c r="R374" i="15" s="1"/>
  <c r="N373" i="15"/>
  <c r="S373" i="15" s="1"/>
  <c r="O374" i="15"/>
  <c r="A394" i="15"/>
  <c r="AA68" i="15" l="1"/>
  <c r="Z68" i="15"/>
  <c r="AE66" i="15"/>
  <c r="AB66" i="15"/>
  <c r="AC66" i="15"/>
  <c r="AD66" i="15" s="1"/>
  <c r="AC67" i="15"/>
  <c r="AD67" i="15" s="1"/>
  <c r="AE67" i="15"/>
  <c r="AB67" i="15"/>
  <c r="Y71" i="15"/>
  <c r="AN359" i="15"/>
  <c r="Y91" i="15"/>
  <c r="AW373" i="15"/>
  <c r="W378" i="15"/>
  <c r="BD373" i="15"/>
  <c r="W379" i="15"/>
  <c r="AR380" i="15"/>
  <c r="U373" i="15"/>
  <c r="BB373" i="15" s="1"/>
  <c r="AQ380" i="15"/>
  <c r="AY373" i="15"/>
  <c r="BE366" i="15"/>
  <c r="T374" i="15"/>
  <c r="BA373" i="15" s="1"/>
  <c r="AV373" i="15"/>
  <c r="AO380" i="15"/>
  <c r="W377" i="15"/>
  <c r="Y377" i="15" s="1"/>
  <c r="AA377" i="15" s="1"/>
  <c r="W366" i="15"/>
  <c r="D366" i="15" s="1"/>
  <c r="AY366" i="15"/>
  <c r="BG366" i="15" s="1"/>
  <c r="AZ373" i="15"/>
  <c r="AU373" i="15"/>
  <c r="AP380" i="15"/>
  <c r="AT373" i="15"/>
  <c r="W375" i="15"/>
  <c r="O382" i="15"/>
  <c r="T382" i="15" s="1"/>
  <c r="W382" i="15" s="1"/>
  <c r="N383" i="15"/>
  <c r="S383" i="15" s="1"/>
  <c r="O383" i="15"/>
  <c r="T383" i="15" s="1"/>
  <c r="W376" i="15"/>
  <c r="M381" i="15"/>
  <c r="R381" i="15" s="1"/>
  <c r="W381" i="15" s="1"/>
  <c r="P380" i="15"/>
  <c r="AW380" i="15" s="1"/>
  <c r="O385" i="15"/>
  <c r="T385" i="15" s="1"/>
  <c r="W385" i="15" s="1"/>
  <c r="M384" i="15"/>
  <c r="R384" i="15" s="1"/>
  <c r="W384" i="15" s="1"/>
  <c r="Y384" i="15" s="1"/>
  <c r="O386" i="15"/>
  <c r="T386" i="15" s="1"/>
  <c r="C394" i="15"/>
  <c r="B394" i="15"/>
  <c r="N386" i="15"/>
  <c r="S386" i="15" s="1"/>
  <c r="AE363" i="15"/>
  <c r="AB363" i="15"/>
  <c r="AC363" i="15"/>
  <c r="AD363" i="15" s="1"/>
  <c r="O380" i="15"/>
  <c r="Z370" i="15"/>
  <c r="AA370" i="15"/>
  <c r="I393" i="15"/>
  <c r="N393" i="15" s="1"/>
  <c r="S393" i="15" s="1"/>
  <c r="H392" i="15"/>
  <c r="H391" i="15"/>
  <c r="AH387" i="15"/>
  <c r="AI387" i="15" s="1"/>
  <c r="K389" i="15"/>
  <c r="J388" i="15"/>
  <c r="O388" i="15" s="1"/>
  <c r="T388" i="15" s="1"/>
  <c r="K387" i="15"/>
  <c r="J393" i="15"/>
  <c r="J390" i="15"/>
  <c r="J389" i="15"/>
  <c r="I388" i="15"/>
  <c r="N388" i="15" s="1"/>
  <c r="S388" i="15" s="1"/>
  <c r="AL387" i="15"/>
  <c r="I387" i="15"/>
  <c r="J391" i="15"/>
  <c r="O391" i="15" s="1"/>
  <c r="T391" i="15" s="1"/>
  <c r="H390" i="15"/>
  <c r="M390" i="15" s="1"/>
  <c r="R390" i="15" s="1"/>
  <c r="H389" i="15"/>
  <c r="H388" i="15"/>
  <c r="AJ387" i="15"/>
  <c r="AK387" i="15" s="1"/>
  <c r="I391" i="15"/>
  <c r="AM387" i="15"/>
  <c r="K390" i="15"/>
  <c r="P390" i="15" s="1"/>
  <c r="U390" i="15" s="1"/>
  <c r="K392" i="15"/>
  <c r="I390" i="15"/>
  <c r="H393" i="15"/>
  <c r="M393" i="15" s="1"/>
  <c r="R393" i="15" s="1"/>
  <c r="K391" i="15"/>
  <c r="J387" i="15"/>
  <c r="I389" i="15"/>
  <c r="AG387" i="15"/>
  <c r="K388" i="15"/>
  <c r="I392" i="15"/>
  <c r="K393" i="15"/>
  <c r="J392" i="15"/>
  <c r="O392" i="15" s="1"/>
  <c r="T392" i="15" s="1"/>
  <c r="H387" i="15"/>
  <c r="M387" i="15" s="1"/>
  <c r="R387" i="15" s="1"/>
  <c r="A401" i="15"/>
  <c r="AA71" i="15" l="1"/>
  <c r="Z71" i="15"/>
  <c r="Y72" i="15"/>
  <c r="AC68" i="15"/>
  <c r="AD68" i="15" s="1"/>
  <c r="AB68" i="15"/>
  <c r="AE68" i="15"/>
  <c r="W373" i="15"/>
  <c r="Z91" i="15"/>
  <c r="AA91" i="15"/>
  <c r="BD380" i="15"/>
  <c r="W374" i="15"/>
  <c r="Z377" i="15"/>
  <c r="AN366" i="15"/>
  <c r="AP387" i="15"/>
  <c r="AR387" i="15"/>
  <c r="U380" i="15"/>
  <c r="BB380" i="15" s="1"/>
  <c r="BG373" i="15"/>
  <c r="AZ380" i="15"/>
  <c r="BE373" i="15"/>
  <c r="AO387" i="15"/>
  <c r="AT380" i="15"/>
  <c r="AU380" i="15"/>
  <c r="AQ387" i="15"/>
  <c r="T380" i="15"/>
  <c r="AV380" i="15"/>
  <c r="AY380" i="15"/>
  <c r="AA384" i="15"/>
  <c r="Z384" i="15"/>
  <c r="W383" i="15"/>
  <c r="W386" i="15"/>
  <c r="P393" i="15"/>
  <c r="U393" i="15" s="1"/>
  <c r="O387" i="15"/>
  <c r="M388" i="15"/>
  <c r="R388" i="15" s="1"/>
  <c r="N392" i="15"/>
  <c r="S392" i="15" s="1"/>
  <c r="P391" i="15"/>
  <c r="U391" i="15" s="1"/>
  <c r="M389" i="15"/>
  <c r="R389" i="15" s="1"/>
  <c r="O389" i="15"/>
  <c r="T389" i="15" s="1"/>
  <c r="M391" i="15"/>
  <c r="R391" i="15" s="1"/>
  <c r="O390" i="15"/>
  <c r="T390" i="15" s="1"/>
  <c r="P389" i="15"/>
  <c r="U389" i="15" s="1"/>
  <c r="M392" i="15"/>
  <c r="R392" i="15" s="1"/>
  <c r="AE370" i="15"/>
  <c r="AC370" i="15"/>
  <c r="AD370" i="15" s="1"/>
  <c r="AB370" i="15"/>
  <c r="I400" i="15"/>
  <c r="J398" i="15"/>
  <c r="I397" i="15"/>
  <c r="N397" i="15" s="1"/>
  <c r="S397" i="15" s="1"/>
  <c r="J395" i="15"/>
  <c r="J399" i="15"/>
  <c r="H398" i="15"/>
  <c r="J396" i="15"/>
  <c r="H395" i="15"/>
  <c r="J400" i="15"/>
  <c r="K398" i="15"/>
  <c r="P398" i="15" s="1"/>
  <c r="U398" i="15" s="1"/>
  <c r="J397" i="15"/>
  <c r="K395" i="15"/>
  <c r="P395" i="15" s="1"/>
  <c r="U395" i="15" s="1"/>
  <c r="K399" i="15"/>
  <c r="P399" i="15" s="1"/>
  <c r="U399" i="15" s="1"/>
  <c r="K396" i="15"/>
  <c r="AJ394" i="15"/>
  <c r="AK394" i="15" s="1"/>
  <c r="K400" i="15"/>
  <c r="P400" i="15" s="1"/>
  <c r="U400" i="15" s="1"/>
  <c r="I399" i="15"/>
  <c r="N399" i="15" s="1"/>
  <c r="S399" i="15" s="1"/>
  <c r="K397" i="15"/>
  <c r="P397" i="15" s="1"/>
  <c r="U397" i="15" s="1"/>
  <c r="I396" i="15"/>
  <c r="N396" i="15" s="1"/>
  <c r="S396" i="15" s="1"/>
  <c r="AH394" i="15"/>
  <c r="AI394" i="15" s="1"/>
  <c r="K394" i="15"/>
  <c r="H400" i="15"/>
  <c r="H399" i="15"/>
  <c r="I398" i="15"/>
  <c r="H397" i="15"/>
  <c r="H396" i="15"/>
  <c r="I395" i="15"/>
  <c r="N395" i="15" s="1"/>
  <c r="S395" i="15" s="1"/>
  <c r="AG394" i="15"/>
  <c r="J394" i="15"/>
  <c r="O394" i="15" s="1"/>
  <c r="T394" i="15" s="1"/>
  <c r="I394" i="15"/>
  <c r="AM394" i="15"/>
  <c r="H394" i="15"/>
  <c r="M394" i="15" s="1"/>
  <c r="R394" i="15" s="1"/>
  <c r="AL394" i="15"/>
  <c r="N391" i="15"/>
  <c r="S391" i="15" s="1"/>
  <c r="N390" i="15"/>
  <c r="S390" i="15" s="1"/>
  <c r="N387" i="15"/>
  <c r="S387" i="15" s="1"/>
  <c r="O393" i="15"/>
  <c r="T393" i="15" s="1"/>
  <c r="P388" i="15"/>
  <c r="U388" i="15" s="1"/>
  <c r="C401" i="15"/>
  <c r="B401" i="15"/>
  <c r="N389" i="15"/>
  <c r="S389" i="15" s="1"/>
  <c r="P392" i="15"/>
  <c r="U392" i="15" s="1"/>
  <c r="P387" i="15"/>
  <c r="AB377" i="15"/>
  <c r="AC377" i="15"/>
  <c r="AD377" i="15" s="1"/>
  <c r="AE377" i="15"/>
  <c r="A408" i="15"/>
  <c r="Y73" i="15" l="1"/>
  <c r="AA72" i="15"/>
  <c r="Z72" i="15"/>
  <c r="AE71" i="15"/>
  <c r="AC71" i="15"/>
  <c r="AD71" i="15" s="1"/>
  <c r="AB71" i="15"/>
  <c r="D373" i="15"/>
  <c r="AN373" i="15" s="1"/>
  <c r="AC91" i="15"/>
  <c r="AD91" i="15" s="1"/>
  <c r="AB91" i="15"/>
  <c r="AE91" i="15"/>
  <c r="AR394" i="15"/>
  <c r="BD387" i="15"/>
  <c r="AP394" i="15"/>
  <c r="AO394" i="15"/>
  <c r="AZ387" i="15"/>
  <c r="AY387" i="15"/>
  <c r="W390" i="15"/>
  <c r="W393" i="15"/>
  <c r="U387" i="15"/>
  <c r="BB387" i="15" s="1"/>
  <c r="AW387" i="15"/>
  <c r="AT387" i="15"/>
  <c r="W392" i="15"/>
  <c r="T387" i="15"/>
  <c r="BA387" i="15" s="1"/>
  <c r="AV387" i="15"/>
  <c r="W380" i="15"/>
  <c r="BA380" i="15"/>
  <c r="BG380" i="15" s="1"/>
  <c r="AU387" i="15"/>
  <c r="AQ394" i="15"/>
  <c r="BE380" i="15"/>
  <c r="W391" i="15"/>
  <c r="Y391" i="15" s="1"/>
  <c r="N394" i="15"/>
  <c r="P394" i="15"/>
  <c r="M395" i="15"/>
  <c r="M396" i="15"/>
  <c r="R396" i="15" s="1"/>
  <c r="O396" i="15"/>
  <c r="T396" i="15" s="1"/>
  <c r="O398" i="15"/>
  <c r="T398" i="15" s="1"/>
  <c r="M397" i="15"/>
  <c r="R397" i="15" s="1"/>
  <c r="M398" i="15"/>
  <c r="R398" i="15" s="1"/>
  <c r="N400" i="15"/>
  <c r="S400" i="15" s="1"/>
  <c r="C408" i="15"/>
  <c r="B408" i="15"/>
  <c r="W388" i="15"/>
  <c r="N398" i="15"/>
  <c r="S398" i="15" s="1"/>
  <c r="O397" i="15"/>
  <c r="T397" i="15" s="1"/>
  <c r="O399" i="15"/>
  <c r="T399" i="15" s="1"/>
  <c r="W389" i="15"/>
  <c r="I407" i="15"/>
  <c r="N407" i="15" s="1"/>
  <c r="S407" i="15" s="1"/>
  <c r="J404" i="15"/>
  <c r="H403" i="15"/>
  <c r="I401" i="15"/>
  <c r="K406" i="15"/>
  <c r="P406" i="15" s="1"/>
  <c r="U406" i="15" s="1"/>
  <c r="I405" i="15"/>
  <c r="N405" i="15" s="1"/>
  <c r="S405" i="15" s="1"/>
  <c r="AL401" i="15"/>
  <c r="J406" i="15"/>
  <c r="H405" i="15"/>
  <c r="AH401" i="15"/>
  <c r="AI401" i="15" s="1"/>
  <c r="J403" i="15"/>
  <c r="H402" i="15"/>
  <c r="K401" i="15"/>
  <c r="J407" i="15"/>
  <c r="K403" i="15"/>
  <c r="P403" i="15" s="1"/>
  <c r="U403" i="15" s="1"/>
  <c r="I402" i="15"/>
  <c r="N402" i="15" s="1"/>
  <c r="S402" i="15" s="1"/>
  <c r="H406" i="15"/>
  <c r="AM401" i="15"/>
  <c r="K404" i="15"/>
  <c r="J402" i="15"/>
  <c r="O402" i="15" s="1"/>
  <c r="T402" i="15" s="1"/>
  <c r="J401" i="15"/>
  <c r="I403" i="15"/>
  <c r="K407" i="15"/>
  <c r="P407" i="15" s="1"/>
  <c r="U407" i="15" s="1"/>
  <c r="AJ401" i="15"/>
  <c r="AK401" i="15" s="1"/>
  <c r="H407" i="15"/>
  <c r="K405" i="15"/>
  <c r="AG401" i="15"/>
  <c r="H401" i="15"/>
  <c r="H404" i="15"/>
  <c r="M404" i="15" s="1"/>
  <c r="R404" i="15" s="1"/>
  <c r="J405" i="15"/>
  <c r="I406" i="15"/>
  <c r="K402" i="15"/>
  <c r="P402" i="15" s="1"/>
  <c r="U402" i="15" s="1"/>
  <c r="I404" i="15"/>
  <c r="N404" i="15" s="1"/>
  <c r="S404" i="15" s="1"/>
  <c r="M399" i="15"/>
  <c r="R399" i="15" s="1"/>
  <c r="M400" i="15"/>
  <c r="R400" i="15" s="1"/>
  <c r="P396" i="15"/>
  <c r="U396" i="15" s="1"/>
  <c r="O400" i="15"/>
  <c r="T400" i="15" s="1"/>
  <c r="O395" i="15"/>
  <c r="T395" i="15" s="1"/>
  <c r="AE384" i="15"/>
  <c r="AC384" i="15"/>
  <c r="AD384" i="15" s="1"/>
  <c r="AB384" i="15"/>
  <c r="A415" i="15"/>
  <c r="AE72" i="15" l="1"/>
  <c r="AB72" i="15"/>
  <c r="AC72" i="15"/>
  <c r="AD72" i="15" s="1"/>
  <c r="Z73" i="15"/>
  <c r="AA73" i="15"/>
  <c r="Y74" i="15"/>
  <c r="BD394" i="15"/>
  <c r="D380" i="15"/>
  <c r="AN380" i="15" s="1"/>
  <c r="AR401" i="15"/>
  <c r="BA394" i="15"/>
  <c r="AO401" i="15"/>
  <c r="BE387" i="15"/>
  <c r="AQ401" i="15"/>
  <c r="W387" i="15"/>
  <c r="D387" i="15" s="1"/>
  <c r="AP401" i="15"/>
  <c r="W398" i="15"/>
  <c r="Y398" i="15" s="1"/>
  <c r="Z398" i="15" s="1"/>
  <c r="W397" i="15"/>
  <c r="AV394" i="15"/>
  <c r="R395" i="15"/>
  <c r="AY394" i="15" s="1"/>
  <c r="AT394" i="15"/>
  <c r="U394" i="15"/>
  <c r="BB394" i="15" s="1"/>
  <c r="AW394" i="15"/>
  <c r="S394" i="15"/>
  <c r="AZ394" i="15" s="1"/>
  <c r="AU394" i="15"/>
  <c r="BG387" i="15"/>
  <c r="W396" i="15"/>
  <c r="W399" i="15"/>
  <c r="O401" i="15"/>
  <c r="P404" i="15"/>
  <c r="U404" i="15" s="1"/>
  <c r="O405" i="15"/>
  <c r="T405" i="15" s="1"/>
  <c r="P405" i="15"/>
  <c r="U405" i="15" s="1"/>
  <c r="O407" i="15"/>
  <c r="T407" i="15" s="1"/>
  <c r="AA391" i="15"/>
  <c r="Z391" i="15"/>
  <c r="M406" i="15"/>
  <c r="R406" i="15" s="1"/>
  <c r="P401" i="15"/>
  <c r="M405" i="15"/>
  <c r="R405" i="15" s="1"/>
  <c r="N401" i="15"/>
  <c r="S401" i="15" s="1"/>
  <c r="N406" i="15"/>
  <c r="S406" i="15" s="1"/>
  <c r="M407" i="15"/>
  <c r="R407" i="15" s="1"/>
  <c r="O406" i="15"/>
  <c r="T406" i="15" s="1"/>
  <c r="M401" i="15"/>
  <c r="M402" i="15"/>
  <c r="R402" i="15" s="1"/>
  <c r="W402" i="15" s="1"/>
  <c r="M403" i="15"/>
  <c r="R403" i="15" s="1"/>
  <c r="H413" i="15"/>
  <c r="I412" i="15"/>
  <c r="N412" i="15" s="1"/>
  <c r="S412" i="15" s="1"/>
  <c r="K411" i="15"/>
  <c r="AM408" i="15"/>
  <c r="AG408" i="15"/>
  <c r="K414" i="15"/>
  <c r="I411" i="15"/>
  <c r="J410" i="15"/>
  <c r="K409" i="15"/>
  <c r="K408" i="15"/>
  <c r="J414" i="15"/>
  <c r="K413" i="15"/>
  <c r="P413" i="15" s="1"/>
  <c r="U413" i="15" s="1"/>
  <c r="H411" i="15"/>
  <c r="I410" i="15"/>
  <c r="J409" i="15"/>
  <c r="AJ408" i="15"/>
  <c r="AK408" i="15" s="1"/>
  <c r="J408" i="15"/>
  <c r="O408" i="15" s="1"/>
  <c r="T408" i="15" s="1"/>
  <c r="I414" i="15"/>
  <c r="J413" i="15"/>
  <c r="K412" i="15"/>
  <c r="H414" i="15"/>
  <c r="I413" i="15"/>
  <c r="J412" i="15"/>
  <c r="H409" i="15"/>
  <c r="AH408" i="15"/>
  <c r="AI408" i="15" s="1"/>
  <c r="H408" i="15"/>
  <c r="K410" i="15"/>
  <c r="P410" i="15" s="1"/>
  <c r="U410" i="15" s="1"/>
  <c r="J411" i="15"/>
  <c r="H410" i="15"/>
  <c r="I409" i="15"/>
  <c r="N409" i="15" s="1"/>
  <c r="S409" i="15" s="1"/>
  <c r="I408" i="15"/>
  <c r="H412" i="15"/>
  <c r="AL408" i="15"/>
  <c r="W400" i="15"/>
  <c r="C415" i="15"/>
  <c r="B415" i="15"/>
  <c r="N403" i="15"/>
  <c r="S403" i="15" s="1"/>
  <c r="O403" i="15"/>
  <c r="T403" i="15" s="1"/>
  <c r="O404" i="15"/>
  <c r="T404" i="15" s="1"/>
  <c r="A422" i="15"/>
  <c r="AE73" i="15" l="1"/>
  <c r="AC73" i="15"/>
  <c r="AD73" i="15" s="1"/>
  <c r="AB73" i="15"/>
  <c r="Y75" i="15"/>
  <c r="Z74" i="15"/>
  <c r="AA74" i="15"/>
  <c r="AA398" i="15"/>
  <c r="AB398" i="15" s="1"/>
  <c r="Y98" i="15"/>
  <c r="W404" i="15"/>
  <c r="AP408" i="15"/>
  <c r="W394" i="15"/>
  <c r="AO408" i="15"/>
  <c r="AR408" i="15"/>
  <c r="BD401" i="15"/>
  <c r="AQ408" i="15"/>
  <c r="W395" i="15"/>
  <c r="AZ401" i="15"/>
  <c r="BE394" i="15"/>
  <c r="R401" i="15"/>
  <c r="AT401" i="15"/>
  <c r="AU401" i="15"/>
  <c r="T401" i="15"/>
  <c r="BA401" i="15" s="1"/>
  <c r="AV401" i="15"/>
  <c r="W406" i="15"/>
  <c r="U401" i="15"/>
  <c r="BB401" i="15" s="1"/>
  <c r="AW401" i="15"/>
  <c r="W403" i="15"/>
  <c r="W405" i="15"/>
  <c r="Y405" i="15" s="1"/>
  <c r="AA405" i="15" s="1"/>
  <c r="AN387" i="15"/>
  <c r="BG394" i="15"/>
  <c r="O412" i="15"/>
  <c r="T412" i="15" s="1"/>
  <c r="M411" i="15"/>
  <c r="R411" i="15" s="1"/>
  <c r="P409" i="15"/>
  <c r="U409" i="15" s="1"/>
  <c r="M408" i="15"/>
  <c r="N413" i="15"/>
  <c r="S413" i="15" s="1"/>
  <c r="O410" i="15"/>
  <c r="T410" i="15" s="1"/>
  <c r="M410" i="15"/>
  <c r="R410" i="15" s="1"/>
  <c r="M414" i="15"/>
  <c r="R414" i="15" s="1"/>
  <c r="O414" i="15"/>
  <c r="T414" i="15" s="1"/>
  <c r="N411" i="15"/>
  <c r="S411" i="15" s="1"/>
  <c r="P411" i="15"/>
  <c r="U411" i="15" s="1"/>
  <c r="O411" i="15"/>
  <c r="T411" i="15" s="1"/>
  <c r="P412" i="15"/>
  <c r="U412" i="15" s="1"/>
  <c r="P408" i="15"/>
  <c r="P414" i="15"/>
  <c r="U414" i="15" s="1"/>
  <c r="AB391" i="15"/>
  <c r="AE391" i="15"/>
  <c r="AC391" i="15"/>
  <c r="AD391" i="15" s="1"/>
  <c r="C422" i="15"/>
  <c r="B422" i="15"/>
  <c r="I420" i="15"/>
  <c r="N420" i="15" s="1"/>
  <c r="S420" i="15" s="1"/>
  <c r="J417" i="15"/>
  <c r="I416" i="15"/>
  <c r="N416" i="15" s="1"/>
  <c r="S416" i="15" s="1"/>
  <c r="AM415" i="15"/>
  <c r="I415" i="15"/>
  <c r="K421" i="15"/>
  <c r="P421" i="15" s="1"/>
  <c r="U421" i="15" s="1"/>
  <c r="H420" i="15"/>
  <c r="K418" i="15"/>
  <c r="P418" i="15" s="1"/>
  <c r="U418" i="15" s="1"/>
  <c r="I417" i="15"/>
  <c r="N417" i="15" s="1"/>
  <c r="S417" i="15" s="1"/>
  <c r="H416" i="15"/>
  <c r="AL415" i="15"/>
  <c r="H415" i="15"/>
  <c r="J421" i="15"/>
  <c r="K419" i="15"/>
  <c r="J418" i="15"/>
  <c r="H417" i="15"/>
  <c r="I421" i="15"/>
  <c r="J419" i="15"/>
  <c r="I418" i="15"/>
  <c r="AJ415" i="15"/>
  <c r="AK415" i="15" s="1"/>
  <c r="H421" i="15"/>
  <c r="K420" i="15"/>
  <c r="P420" i="15" s="1"/>
  <c r="U420" i="15" s="1"/>
  <c r="I419" i="15"/>
  <c r="N419" i="15" s="1"/>
  <c r="S419" i="15" s="1"/>
  <c r="H418" i="15"/>
  <c r="K416" i="15"/>
  <c r="P416" i="15" s="1"/>
  <c r="U416" i="15" s="1"/>
  <c r="AH415" i="15"/>
  <c r="AI415" i="15" s="1"/>
  <c r="K415" i="15"/>
  <c r="J420" i="15"/>
  <c r="H419" i="15"/>
  <c r="K417" i="15"/>
  <c r="P417" i="15" s="1"/>
  <c r="U417" i="15" s="1"/>
  <c r="J416" i="15"/>
  <c r="AG415" i="15"/>
  <c r="J415" i="15"/>
  <c r="O415" i="15" s="1"/>
  <c r="T415" i="15" s="1"/>
  <c r="N408" i="15"/>
  <c r="S408" i="15" s="1"/>
  <c r="O413" i="15"/>
  <c r="T413" i="15" s="1"/>
  <c r="O409" i="15"/>
  <c r="M413" i="15"/>
  <c r="R413" i="15" s="1"/>
  <c r="W407" i="15"/>
  <c r="M412" i="15"/>
  <c r="R412" i="15" s="1"/>
  <c r="M409" i="15"/>
  <c r="R409" i="15" s="1"/>
  <c r="N414" i="15"/>
  <c r="S414" i="15" s="1"/>
  <c r="N410" i="15"/>
  <c r="S410" i="15" s="1"/>
  <c r="A429" i="15"/>
  <c r="Z75" i="15" l="1"/>
  <c r="AA75" i="15"/>
  <c r="Y78" i="15"/>
  <c r="AE74" i="15"/>
  <c r="AB74" i="15"/>
  <c r="AC74" i="15"/>
  <c r="AD74" i="15" s="1"/>
  <c r="AC398" i="15"/>
  <c r="AD398" i="15" s="1"/>
  <c r="AE398" i="15"/>
  <c r="D394" i="15"/>
  <c r="AN394" i="15" s="1"/>
  <c r="BD408" i="15"/>
  <c r="AA98" i="15"/>
  <c r="Z98" i="15"/>
  <c r="W410" i="15"/>
  <c r="AP415" i="15"/>
  <c r="AO415" i="15"/>
  <c r="W413" i="15"/>
  <c r="AR415" i="15"/>
  <c r="W412" i="15"/>
  <c r="Y412" i="15" s="1"/>
  <c r="Z412" i="15" s="1"/>
  <c r="R408" i="15"/>
  <c r="AY408" i="15" s="1"/>
  <c r="AT408" i="15"/>
  <c r="Z405" i="15"/>
  <c r="AU408" i="15"/>
  <c r="AQ415" i="15"/>
  <c r="BE401" i="15"/>
  <c r="W401" i="15"/>
  <c r="D401" i="15" s="1"/>
  <c r="AY401" i="15"/>
  <c r="BG401" i="15" s="1"/>
  <c r="AZ408" i="15"/>
  <c r="T409" i="15"/>
  <c r="BA408" i="15" s="1"/>
  <c r="AV408" i="15"/>
  <c r="U408" i="15"/>
  <c r="BB408" i="15" s="1"/>
  <c r="AW408" i="15"/>
  <c r="M419" i="15"/>
  <c r="R419" i="15" s="1"/>
  <c r="M420" i="15"/>
  <c r="R420" i="15" s="1"/>
  <c r="W414" i="15"/>
  <c r="W411" i="15"/>
  <c r="O420" i="15"/>
  <c r="T420" i="15" s="1"/>
  <c r="M418" i="15"/>
  <c r="R418" i="15" s="1"/>
  <c r="M417" i="15"/>
  <c r="R417" i="15" s="1"/>
  <c r="O417" i="15"/>
  <c r="T417" i="15" s="1"/>
  <c r="P415" i="15"/>
  <c r="N418" i="15"/>
  <c r="S418" i="15" s="1"/>
  <c r="O418" i="15"/>
  <c r="T418" i="15" s="1"/>
  <c r="N415" i="15"/>
  <c r="O419" i="15"/>
  <c r="T419" i="15" s="1"/>
  <c r="P419" i="15"/>
  <c r="U419" i="15" s="1"/>
  <c r="M416" i="15"/>
  <c r="R416" i="15" s="1"/>
  <c r="O416" i="15"/>
  <c r="N421" i="15"/>
  <c r="S421" i="15" s="1"/>
  <c r="O421" i="15"/>
  <c r="T421" i="15" s="1"/>
  <c r="I428" i="15"/>
  <c r="N428" i="15" s="1"/>
  <c r="S428" i="15" s="1"/>
  <c r="AH422" i="15"/>
  <c r="AI422" i="15" s="1"/>
  <c r="J427" i="15"/>
  <c r="K424" i="15"/>
  <c r="P424" i="15" s="1"/>
  <c r="U424" i="15" s="1"/>
  <c r="H427" i="15"/>
  <c r="J426" i="15"/>
  <c r="J425" i="15"/>
  <c r="J424" i="15"/>
  <c r="K422" i="15"/>
  <c r="J428" i="15"/>
  <c r="H426" i="15"/>
  <c r="H425" i="15"/>
  <c r="H424" i="15"/>
  <c r="J423" i="15"/>
  <c r="I422" i="15"/>
  <c r="I423" i="15"/>
  <c r="AL422" i="15"/>
  <c r="H423" i="15"/>
  <c r="AJ422" i="15"/>
  <c r="AK422" i="15" s="1"/>
  <c r="AM422" i="15"/>
  <c r="K425" i="15"/>
  <c r="I427" i="15"/>
  <c r="N427" i="15" s="1"/>
  <c r="S427" i="15" s="1"/>
  <c r="J422" i="15"/>
  <c r="O422" i="15" s="1"/>
  <c r="T422" i="15" s="1"/>
  <c r="I424" i="15"/>
  <c r="H428" i="15"/>
  <c r="K426" i="15"/>
  <c r="P426" i="15" s="1"/>
  <c r="U426" i="15" s="1"/>
  <c r="AG422" i="15"/>
  <c r="H422" i="15"/>
  <c r="K423" i="15"/>
  <c r="I425" i="15"/>
  <c r="K428" i="15"/>
  <c r="P428" i="15" s="1"/>
  <c r="U428" i="15" s="1"/>
  <c r="I426" i="15"/>
  <c r="N426" i="15" s="1"/>
  <c r="S426" i="15" s="1"/>
  <c r="K427" i="15"/>
  <c r="C429" i="15"/>
  <c r="B429" i="15"/>
  <c r="M421" i="15"/>
  <c r="R421" i="15" s="1"/>
  <c r="M415" i="15"/>
  <c r="AC405" i="15"/>
  <c r="AD405" i="15" s="1"/>
  <c r="AE405" i="15"/>
  <c r="AB405" i="15"/>
  <c r="A436" i="15"/>
  <c r="Y79" i="15" l="1"/>
  <c r="AA78" i="15"/>
  <c r="Z78" i="15"/>
  <c r="AE75" i="15"/>
  <c r="AC75" i="15"/>
  <c r="AD75" i="15" s="1"/>
  <c r="AB75" i="15"/>
  <c r="AC98" i="15"/>
  <c r="AD98" i="15" s="1"/>
  <c r="AE98" i="15"/>
  <c r="AB98" i="15"/>
  <c r="AO422" i="15"/>
  <c r="AA412" i="15"/>
  <c r="AE412" i="15" s="1"/>
  <c r="BD415" i="15"/>
  <c r="W408" i="15"/>
  <c r="AV415" i="15"/>
  <c r="AP422" i="15"/>
  <c r="AR422" i="15"/>
  <c r="AT415" i="15"/>
  <c r="T416" i="15"/>
  <c r="BA415" i="15" s="1"/>
  <c r="R415" i="15"/>
  <c r="AY415" i="15" s="1"/>
  <c r="S415" i="15"/>
  <c r="AZ415" i="15" s="1"/>
  <c r="AU415" i="15"/>
  <c r="BE408" i="15"/>
  <c r="BG408" i="15"/>
  <c r="AQ422" i="15"/>
  <c r="W417" i="15"/>
  <c r="W420" i="15"/>
  <c r="AN401" i="15"/>
  <c r="U415" i="15"/>
  <c r="BB415" i="15" s="1"/>
  <c r="AW415" i="15"/>
  <c r="W409" i="15"/>
  <c r="W419" i="15"/>
  <c r="Y419" i="15" s="1"/>
  <c r="O428" i="15"/>
  <c r="T428" i="15" s="1"/>
  <c r="O426" i="15"/>
  <c r="T426" i="15" s="1"/>
  <c r="M423" i="15"/>
  <c r="R423" i="15" s="1"/>
  <c r="P422" i="15"/>
  <c r="M427" i="15"/>
  <c r="R427" i="15" s="1"/>
  <c r="B436" i="15"/>
  <c r="C436" i="15"/>
  <c r="N425" i="15"/>
  <c r="S425" i="15" s="1"/>
  <c r="M428" i="15"/>
  <c r="R428" i="15" s="1"/>
  <c r="O423" i="15"/>
  <c r="P423" i="15"/>
  <c r="U423" i="15" s="1"/>
  <c r="N424" i="15"/>
  <c r="S424" i="15" s="1"/>
  <c r="P425" i="15"/>
  <c r="U425" i="15" s="1"/>
  <c r="M424" i="15"/>
  <c r="R424" i="15" s="1"/>
  <c r="J434" i="15"/>
  <c r="K433" i="15"/>
  <c r="P433" i="15" s="1"/>
  <c r="U433" i="15" s="1"/>
  <c r="AM429" i="15"/>
  <c r="AG429" i="15"/>
  <c r="I434" i="15"/>
  <c r="J433" i="15"/>
  <c r="K432" i="15"/>
  <c r="AL429" i="15"/>
  <c r="K429" i="15"/>
  <c r="P429" i="15" s="1"/>
  <c r="U429" i="15" s="1"/>
  <c r="K435" i="15"/>
  <c r="H434" i="15"/>
  <c r="I433" i="15"/>
  <c r="J432" i="15"/>
  <c r="K431" i="15"/>
  <c r="K430" i="15"/>
  <c r="P430" i="15" s="1"/>
  <c r="U430" i="15" s="1"/>
  <c r="J429" i="15"/>
  <c r="J435" i="15"/>
  <c r="H433" i="15"/>
  <c r="I432" i="15"/>
  <c r="N432" i="15" s="1"/>
  <c r="S432" i="15" s="1"/>
  <c r="J431" i="15"/>
  <c r="O431" i="15" s="1"/>
  <c r="T431" i="15" s="1"/>
  <c r="J430" i="15"/>
  <c r="AJ429" i="15"/>
  <c r="AK429" i="15" s="1"/>
  <c r="I429" i="15"/>
  <c r="I435" i="15"/>
  <c r="N435" i="15" s="1"/>
  <c r="S435" i="15" s="1"/>
  <c r="H432" i="15"/>
  <c r="I431" i="15"/>
  <c r="I430" i="15"/>
  <c r="H429" i="15"/>
  <c r="M429" i="15" s="1"/>
  <c r="R429" i="15" s="1"/>
  <c r="H435" i="15"/>
  <c r="K434" i="15"/>
  <c r="H431" i="15"/>
  <c r="H430" i="15"/>
  <c r="M430" i="15" s="1"/>
  <c r="R430" i="15" s="1"/>
  <c r="AH429" i="15"/>
  <c r="AI429" i="15" s="1"/>
  <c r="N423" i="15"/>
  <c r="S423" i="15" s="1"/>
  <c r="M425" i="15"/>
  <c r="R425" i="15" s="1"/>
  <c r="O424" i="15"/>
  <c r="T424" i="15" s="1"/>
  <c r="O427" i="15"/>
  <c r="T427" i="15" s="1"/>
  <c r="W418" i="15"/>
  <c r="W421" i="15"/>
  <c r="P427" i="15"/>
  <c r="U427" i="15" s="1"/>
  <c r="M422" i="15"/>
  <c r="R422" i="15" s="1"/>
  <c r="N422" i="15"/>
  <c r="M426" i="15"/>
  <c r="R426" i="15" s="1"/>
  <c r="O425" i="15"/>
  <c r="T425" i="15" s="1"/>
  <c r="A443" i="15"/>
  <c r="AB78" i="15" l="1"/>
  <c r="AE78" i="15"/>
  <c r="AC78" i="15"/>
  <c r="AD78" i="15" s="1"/>
  <c r="AA79" i="15"/>
  <c r="Z79" i="15"/>
  <c r="Y80" i="15"/>
  <c r="AB412" i="15"/>
  <c r="W426" i="15"/>
  <c r="Y426" i="15" s="1"/>
  <c r="AA426" i="15" s="1"/>
  <c r="AC412" i="15"/>
  <c r="AD412" i="15" s="1"/>
  <c r="AU422" i="15"/>
  <c r="W415" i="15"/>
  <c r="BD422" i="15"/>
  <c r="AQ429" i="15"/>
  <c r="D408" i="15"/>
  <c r="AN408" i="15" s="1"/>
  <c r="W416" i="15"/>
  <c r="AP429" i="15"/>
  <c r="AV422" i="15"/>
  <c r="T423" i="15"/>
  <c r="BA422" i="15" s="1"/>
  <c r="W428" i="15"/>
  <c r="BE415" i="15"/>
  <c r="U422" i="15"/>
  <c r="BB422" i="15" s="1"/>
  <c r="AW422" i="15"/>
  <c r="AY422" i="15"/>
  <c r="AO429" i="15"/>
  <c r="AT422" i="15"/>
  <c r="BG415" i="15"/>
  <c r="AR429" i="15"/>
  <c r="S422" i="15"/>
  <c r="AZ422" i="15" s="1"/>
  <c r="W425" i="15"/>
  <c r="W427" i="15"/>
  <c r="M431" i="15"/>
  <c r="R431" i="15" s="1"/>
  <c r="N430" i="15"/>
  <c r="S430" i="15" s="1"/>
  <c r="O435" i="15"/>
  <c r="T435" i="15" s="1"/>
  <c r="O432" i="15"/>
  <c r="T432" i="15" s="1"/>
  <c r="B443" i="15"/>
  <c r="C443" i="15"/>
  <c r="P434" i="15"/>
  <c r="U434" i="15" s="1"/>
  <c r="N431" i="15"/>
  <c r="S431" i="15" s="1"/>
  <c r="O429" i="15"/>
  <c r="N433" i="15"/>
  <c r="S433" i="15" s="1"/>
  <c r="K442" i="15"/>
  <c r="P442" i="15" s="1"/>
  <c r="U442" i="15" s="1"/>
  <c r="H441" i="15"/>
  <c r="K439" i="15"/>
  <c r="P439" i="15" s="1"/>
  <c r="U439" i="15" s="1"/>
  <c r="H438" i="15"/>
  <c r="AG436" i="15"/>
  <c r="J436" i="15"/>
  <c r="O436" i="15" s="1"/>
  <c r="T436" i="15" s="1"/>
  <c r="J442" i="15"/>
  <c r="K440" i="15"/>
  <c r="P440" i="15" s="1"/>
  <c r="U440" i="15" s="1"/>
  <c r="J439" i="15"/>
  <c r="K437" i="15"/>
  <c r="I436" i="15"/>
  <c r="I442" i="15"/>
  <c r="J440" i="15"/>
  <c r="I439" i="15"/>
  <c r="J437" i="15"/>
  <c r="AM436" i="15"/>
  <c r="H436" i="15"/>
  <c r="H442" i="15"/>
  <c r="K441" i="15"/>
  <c r="P441" i="15" s="1"/>
  <c r="U441" i="15" s="1"/>
  <c r="I440" i="15"/>
  <c r="N440" i="15" s="1"/>
  <c r="S440" i="15" s="1"/>
  <c r="H439" i="15"/>
  <c r="K438" i="15"/>
  <c r="P438" i="15" s="1"/>
  <c r="U438" i="15" s="1"/>
  <c r="I437" i="15"/>
  <c r="N437" i="15" s="1"/>
  <c r="S437" i="15" s="1"/>
  <c r="AL436" i="15"/>
  <c r="J441" i="15"/>
  <c r="H440" i="15"/>
  <c r="J438" i="15"/>
  <c r="H437" i="15"/>
  <c r="AJ436" i="15"/>
  <c r="AK436" i="15" s="1"/>
  <c r="I441" i="15"/>
  <c r="N441" i="15" s="1"/>
  <c r="S441" i="15" s="1"/>
  <c r="I438" i="15"/>
  <c r="N438" i="15" s="1"/>
  <c r="S438" i="15" s="1"/>
  <c r="AH436" i="15"/>
  <c r="AI436" i="15" s="1"/>
  <c r="K436" i="15"/>
  <c r="M435" i="15"/>
  <c r="R435" i="15" s="1"/>
  <c r="M432" i="15"/>
  <c r="R432" i="15" s="1"/>
  <c r="O430" i="15"/>
  <c r="T430" i="15" s="1"/>
  <c r="M434" i="15"/>
  <c r="R434" i="15" s="1"/>
  <c r="P432" i="15"/>
  <c r="U432" i="15" s="1"/>
  <c r="W424" i="15"/>
  <c r="P435" i="15"/>
  <c r="U435" i="15" s="1"/>
  <c r="O433" i="15"/>
  <c r="T433" i="15" s="1"/>
  <c r="AA419" i="15"/>
  <c r="Z419" i="15"/>
  <c r="N434" i="15"/>
  <c r="S434" i="15" s="1"/>
  <c r="O434" i="15"/>
  <c r="T434" i="15" s="1"/>
  <c r="N429" i="15"/>
  <c r="M433" i="15"/>
  <c r="R433" i="15" s="1"/>
  <c r="P431" i="15"/>
  <c r="U431" i="15" s="1"/>
  <c r="A450" i="15"/>
  <c r="AB79" i="15" l="1"/>
  <c r="AC79" i="15"/>
  <c r="AD79" i="15" s="1"/>
  <c r="AE79" i="15"/>
  <c r="Y81" i="15"/>
  <c r="Z80" i="15"/>
  <c r="AA80" i="15"/>
  <c r="Z426" i="15"/>
  <c r="W423" i="15"/>
  <c r="D415" i="15"/>
  <c r="AN415" i="15" s="1"/>
  <c r="Y105" i="15"/>
  <c r="AR436" i="15"/>
  <c r="BE422" i="15"/>
  <c r="W422" i="15"/>
  <c r="W433" i="15"/>
  <c r="Y433" i="15" s="1"/>
  <c r="Z433" i="15" s="1"/>
  <c r="AO436" i="15"/>
  <c r="AQ436" i="15"/>
  <c r="W435" i="15"/>
  <c r="W431" i="15"/>
  <c r="AT429" i="15"/>
  <c r="W434" i="15"/>
  <c r="AP436" i="15"/>
  <c r="AW429" i="15"/>
  <c r="S429" i="15"/>
  <c r="AU429" i="15"/>
  <c r="BD429" i="15"/>
  <c r="T429" i="15"/>
  <c r="BA429" i="15" s="1"/>
  <c r="AV429" i="15"/>
  <c r="BG422" i="15"/>
  <c r="BB429" i="15"/>
  <c r="W430" i="15"/>
  <c r="AY429" i="15"/>
  <c r="O441" i="15"/>
  <c r="T441" i="15" s="1"/>
  <c r="M439" i="15"/>
  <c r="R439" i="15" s="1"/>
  <c r="N436" i="15"/>
  <c r="O442" i="15"/>
  <c r="T442" i="15" s="1"/>
  <c r="I449" i="15"/>
  <c r="N449" i="15" s="1"/>
  <c r="S449" i="15" s="1"/>
  <c r="J449" i="15"/>
  <c r="K445" i="15"/>
  <c r="P445" i="15" s="1"/>
  <c r="U445" i="15" s="1"/>
  <c r="J445" i="15"/>
  <c r="K443" i="15"/>
  <c r="J446" i="15"/>
  <c r="H445" i="15"/>
  <c r="J444" i="15"/>
  <c r="I443" i="15"/>
  <c r="H448" i="15"/>
  <c r="I444" i="15"/>
  <c r="N444" i="15" s="1"/>
  <c r="S444" i="15" s="1"/>
  <c r="AL443" i="15"/>
  <c r="H444" i="15"/>
  <c r="AJ443" i="15"/>
  <c r="AK443" i="15" s="1"/>
  <c r="AH443" i="15"/>
  <c r="AI443" i="15" s="1"/>
  <c r="AG443" i="15"/>
  <c r="K448" i="15"/>
  <c r="P448" i="15" s="1"/>
  <c r="U448" i="15" s="1"/>
  <c r="AM443" i="15"/>
  <c r="K446" i="15"/>
  <c r="H447" i="15"/>
  <c r="M447" i="15" s="1"/>
  <c r="R447" i="15" s="1"/>
  <c r="H446" i="15"/>
  <c r="M446" i="15" s="1"/>
  <c r="R446" i="15" s="1"/>
  <c r="K444" i="15"/>
  <c r="H443" i="15"/>
  <c r="J443" i="15"/>
  <c r="O443" i="15" s="1"/>
  <c r="T443" i="15" s="1"/>
  <c r="I445" i="15"/>
  <c r="I447" i="15"/>
  <c r="N447" i="15" s="1"/>
  <c r="S447" i="15" s="1"/>
  <c r="J447" i="15"/>
  <c r="H449" i="15"/>
  <c r="M449" i="15" s="1"/>
  <c r="R449" i="15" s="1"/>
  <c r="I448" i="15"/>
  <c r="N448" i="15" s="1"/>
  <c r="S448" i="15" s="1"/>
  <c r="I446" i="15"/>
  <c r="N446" i="15" s="1"/>
  <c r="S446" i="15" s="1"/>
  <c r="K449" i="15"/>
  <c r="P449" i="15" s="1"/>
  <c r="U449" i="15" s="1"/>
  <c r="K447" i="15"/>
  <c r="J448" i="15"/>
  <c r="O448" i="15" s="1"/>
  <c r="T448" i="15" s="1"/>
  <c r="P436" i="15"/>
  <c r="M441" i="15"/>
  <c r="R441" i="15" s="1"/>
  <c r="AB419" i="15"/>
  <c r="AE419" i="15"/>
  <c r="AC419" i="15"/>
  <c r="AD419" i="15" s="1"/>
  <c r="O437" i="15"/>
  <c r="T437" i="15" s="1"/>
  <c r="C450" i="15"/>
  <c r="B450" i="15"/>
  <c r="M437" i="15"/>
  <c r="R437" i="15" s="1"/>
  <c r="M442" i="15"/>
  <c r="R442" i="15" s="1"/>
  <c r="N439" i="15"/>
  <c r="S439" i="15" s="1"/>
  <c r="P437" i="15"/>
  <c r="U437" i="15" s="1"/>
  <c r="O438" i="15"/>
  <c r="T438" i="15" s="1"/>
  <c r="M436" i="15"/>
  <c r="R436" i="15" s="1"/>
  <c r="O440" i="15"/>
  <c r="T440" i="15" s="1"/>
  <c r="O439" i="15"/>
  <c r="T439" i="15" s="1"/>
  <c r="AC426" i="15"/>
  <c r="AD426" i="15" s="1"/>
  <c r="AB426" i="15"/>
  <c r="AE426" i="15"/>
  <c r="W432" i="15"/>
  <c r="M440" i="15"/>
  <c r="R440" i="15" s="1"/>
  <c r="N442" i="15"/>
  <c r="S442" i="15" s="1"/>
  <c r="M438" i="15"/>
  <c r="R438" i="15" s="1"/>
  <c r="A457" i="15"/>
  <c r="AE80" i="15" l="1"/>
  <c r="AB80" i="15"/>
  <c r="AC80" i="15"/>
  <c r="AD80" i="15" s="1"/>
  <c r="AA81" i="15"/>
  <c r="Z81" i="15"/>
  <c r="Y82" i="15"/>
  <c r="D422" i="15"/>
  <c r="AN422" i="15" s="1"/>
  <c r="W440" i="15"/>
  <c r="Y440" i="15" s="1"/>
  <c r="AA440" i="15" s="1"/>
  <c r="AA105" i="15"/>
  <c r="Z105" i="15"/>
  <c r="AA433" i="15"/>
  <c r="AE433" i="15" s="1"/>
  <c r="BD436" i="15"/>
  <c r="AO443" i="15"/>
  <c r="AR443" i="15"/>
  <c r="W438" i="15"/>
  <c r="AW436" i="15"/>
  <c r="AP443" i="15"/>
  <c r="AY436" i="15"/>
  <c r="AQ443" i="15"/>
  <c r="S436" i="15"/>
  <c r="AZ436" i="15" s="1"/>
  <c r="AU436" i="15"/>
  <c r="BA436" i="15"/>
  <c r="U436" i="15"/>
  <c r="BB436" i="15" s="1"/>
  <c r="AV436" i="15"/>
  <c r="BE429" i="15"/>
  <c r="W442" i="15"/>
  <c r="AT436" i="15"/>
  <c r="W437" i="15"/>
  <c r="W429" i="15"/>
  <c r="D429" i="15" s="1"/>
  <c r="AZ429" i="15"/>
  <c r="BG429" i="15" s="1"/>
  <c r="W441" i="15"/>
  <c r="W439" i="15"/>
  <c r="N445" i="15"/>
  <c r="S445" i="15" s="1"/>
  <c r="P446" i="15"/>
  <c r="U446" i="15" s="1"/>
  <c r="M445" i="15"/>
  <c r="R445" i="15" s="1"/>
  <c r="M448" i="15"/>
  <c r="R448" i="15" s="1"/>
  <c r="W448" i="15" s="1"/>
  <c r="O446" i="15"/>
  <c r="T446" i="15" s="1"/>
  <c r="I455" i="15"/>
  <c r="K454" i="15"/>
  <c r="I451" i="15"/>
  <c r="I450" i="15"/>
  <c r="K456" i="15"/>
  <c r="H455" i="15"/>
  <c r="J454" i="15"/>
  <c r="K453" i="15"/>
  <c r="P453" i="15" s="1"/>
  <c r="U453" i="15" s="1"/>
  <c r="H451" i="15"/>
  <c r="AH450" i="15"/>
  <c r="AI450" i="15" s="1"/>
  <c r="H450" i="15"/>
  <c r="J456" i="15"/>
  <c r="I454" i="15"/>
  <c r="J453" i="15"/>
  <c r="K452" i="15"/>
  <c r="AM450" i="15"/>
  <c r="AG450" i="15"/>
  <c r="I456" i="15"/>
  <c r="N456" i="15" s="1"/>
  <c r="S456" i="15" s="1"/>
  <c r="H454" i="15"/>
  <c r="I453" i="15"/>
  <c r="J452" i="15"/>
  <c r="AL450" i="15"/>
  <c r="H456" i="15"/>
  <c r="K455" i="15"/>
  <c r="H453" i="15"/>
  <c r="I452" i="15"/>
  <c r="N452" i="15" s="1"/>
  <c r="S452" i="15" s="1"/>
  <c r="K451" i="15"/>
  <c r="K450" i="15"/>
  <c r="J455" i="15"/>
  <c r="H452" i="15"/>
  <c r="J451" i="15"/>
  <c r="AJ450" i="15"/>
  <c r="AK450" i="15" s="1"/>
  <c r="J450" i="15"/>
  <c r="O450" i="15" s="1"/>
  <c r="T450" i="15" s="1"/>
  <c r="P447" i="15"/>
  <c r="U447" i="15" s="1"/>
  <c r="O447" i="15"/>
  <c r="T447" i="15" s="1"/>
  <c r="M443" i="15"/>
  <c r="R443" i="15" s="1"/>
  <c r="N443" i="15"/>
  <c r="P443" i="15"/>
  <c r="O449" i="15"/>
  <c r="T449" i="15" s="1"/>
  <c r="W449" i="15" s="1"/>
  <c r="P444" i="15"/>
  <c r="U444" i="15" s="1"/>
  <c r="M444" i="15"/>
  <c r="R444" i="15" s="1"/>
  <c r="C457" i="15"/>
  <c r="B457" i="15"/>
  <c r="O444" i="15"/>
  <c r="T444" i="15" s="1"/>
  <c r="O445" i="15"/>
  <c r="T445" i="15" s="1"/>
  <c r="A464" i="15"/>
  <c r="AU443" i="15" l="1"/>
  <c r="Z82" i="15"/>
  <c r="AA82" i="15"/>
  <c r="AB81" i="15"/>
  <c r="AE81" i="15"/>
  <c r="AC81" i="15"/>
  <c r="AD81" i="15" s="1"/>
  <c r="Y85" i="15"/>
  <c r="Z440" i="15"/>
  <c r="W436" i="15"/>
  <c r="D436" i="15" s="1"/>
  <c r="AC433" i="15"/>
  <c r="AD433" i="15" s="1"/>
  <c r="AB433" i="15"/>
  <c r="AB105" i="15"/>
  <c r="AC105" i="15"/>
  <c r="AD105" i="15" s="1"/>
  <c r="AE105" i="15"/>
  <c r="AP450" i="15"/>
  <c r="BD443" i="15"/>
  <c r="W446" i="15"/>
  <c r="AO450" i="15"/>
  <c r="AR450" i="15"/>
  <c r="AN429" i="15"/>
  <c r="AY443" i="15"/>
  <c r="AT443" i="15"/>
  <c r="AV443" i="15"/>
  <c r="U443" i="15"/>
  <c r="BB443" i="15" s="1"/>
  <c r="AW443" i="15"/>
  <c r="W447" i="15"/>
  <c r="Y447" i="15" s="1"/>
  <c r="AA447" i="15" s="1"/>
  <c r="BA443" i="15"/>
  <c r="AQ450" i="15"/>
  <c r="S443" i="15"/>
  <c r="AZ443" i="15" s="1"/>
  <c r="BE436" i="15"/>
  <c r="BG436" i="15"/>
  <c r="O453" i="15"/>
  <c r="T453" i="15" s="1"/>
  <c r="N450" i="15"/>
  <c r="H463" i="15"/>
  <c r="M463" i="15" s="1"/>
  <c r="R463" i="15" s="1"/>
  <c r="H461" i="15"/>
  <c r="K459" i="15"/>
  <c r="P459" i="15" s="1"/>
  <c r="U459" i="15" s="1"/>
  <c r="AJ457" i="15"/>
  <c r="AK457" i="15" s="1"/>
  <c r="I457" i="15"/>
  <c r="K462" i="15"/>
  <c r="J459" i="15"/>
  <c r="H457" i="15"/>
  <c r="J462" i="15"/>
  <c r="K460" i="15"/>
  <c r="I459" i="15"/>
  <c r="K458" i="15"/>
  <c r="AH457" i="15"/>
  <c r="AI457" i="15" s="1"/>
  <c r="K463" i="15"/>
  <c r="I462" i="15"/>
  <c r="K461" i="15"/>
  <c r="J460" i="15"/>
  <c r="H459" i="15"/>
  <c r="M459" i="15" s="1"/>
  <c r="R459" i="15" s="1"/>
  <c r="J458" i="15"/>
  <c r="O458" i="15" s="1"/>
  <c r="T458" i="15" s="1"/>
  <c r="AM457" i="15"/>
  <c r="AG457" i="15"/>
  <c r="J463" i="15"/>
  <c r="H462" i="15"/>
  <c r="M462" i="15" s="1"/>
  <c r="R462" i="15" s="1"/>
  <c r="J461" i="15"/>
  <c r="O461" i="15" s="1"/>
  <c r="T461" i="15" s="1"/>
  <c r="I460" i="15"/>
  <c r="I458" i="15"/>
  <c r="AL457" i="15"/>
  <c r="K457" i="15"/>
  <c r="I463" i="15"/>
  <c r="I461" i="15"/>
  <c r="N461" i="15" s="1"/>
  <c r="S461" i="15" s="1"/>
  <c r="H460" i="15"/>
  <c r="M460" i="15" s="1"/>
  <c r="R460" i="15" s="1"/>
  <c r="H458" i="15"/>
  <c r="J457" i="15"/>
  <c r="O451" i="15"/>
  <c r="T451" i="15" s="1"/>
  <c r="P451" i="15"/>
  <c r="U451" i="15" s="1"/>
  <c r="N454" i="15"/>
  <c r="S454" i="15" s="1"/>
  <c r="M451" i="15"/>
  <c r="R451" i="15" s="1"/>
  <c r="C464" i="15"/>
  <c r="B464" i="15"/>
  <c r="M452" i="15"/>
  <c r="R452" i="15" s="1"/>
  <c r="O456" i="15"/>
  <c r="T456" i="15" s="1"/>
  <c r="O455" i="15"/>
  <c r="T455" i="15" s="1"/>
  <c r="M453" i="15"/>
  <c r="R453" i="15" s="1"/>
  <c r="O452" i="15"/>
  <c r="T452" i="15" s="1"/>
  <c r="M450" i="15"/>
  <c r="O454" i="15"/>
  <c r="T454" i="15" s="1"/>
  <c r="N451" i="15"/>
  <c r="S451" i="15" s="1"/>
  <c r="AE440" i="15"/>
  <c r="AC440" i="15"/>
  <c r="AD440" i="15" s="1"/>
  <c r="AB440" i="15"/>
  <c r="W444" i="15"/>
  <c r="P450" i="15"/>
  <c r="U450" i="15" s="1"/>
  <c r="P455" i="15"/>
  <c r="U455" i="15" s="1"/>
  <c r="N453" i="15"/>
  <c r="S453" i="15" s="1"/>
  <c r="M455" i="15"/>
  <c r="R455" i="15" s="1"/>
  <c r="P454" i="15"/>
  <c r="U454" i="15" s="1"/>
  <c r="W445" i="15"/>
  <c r="M456" i="15"/>
  <c r="R456" i="15" s="1"/>
  <c r="M454" i="15"/>
  <c r="R454" i="15" s="1"/>
  <c r="P452" i="15"/>
  <c r="U452" i="15" s="1"/>
  <c r="P456" i="15"/>
  <c r="U456" i="15" s="1"/>
  <c r="N455" i="15"/>
  <c r="S455" i="15" s="1"/>
  <c r="A471" i="15"/>
  <c r="AA85" i="15" l="1"/>
  <c r="Z85" i="15"/>
  <c r="Y86" i="15"/>
  <c r="AC82" i="15"/>
  <c r="AD82" i="15" s="1"/>
  <c r="AB82" i="15"/>
  <c r="AE82" i="15"/>
  <c r="BD450" i="15"/>
  <c r="W443" i="15"/>
  <c r="AR457" i="15"/>
  <c r="BA450" i="15"/>
  <c r="AQ457" i="15"/>
  <c r="AP457" i="15"/>
  <c r="Z447" i="15"/>
  <c r="AV450" i="15"/>
  <c r="AO457" i="15"/>
  <c r="BB450" i="15"/>
  <c r="AW450" i="15"/>
  <c r="S450" i="15"/>
  <c r="AZ450" i="15" s="1"/>
  <c r="AU450" i="15"/>
  <c r="W453" i="15"/>
  <c r="R450" i="15"/>
  <c r="AT450" i="15"/>
  <c r="BE443" i="15"/>
  <c r="W454" i="15"/>
  <c r="Y454" i="15" s="1"/>
  <c r="AA454" i="15" s="1"/>
  <c r="AN436" i="15"/>
  <c r="BG443" i="15"/>
  <c r="W452" i="15"/>
  <c r="W451" i="15"/>
  <c r="P457" i="15"/>
  <c r="P463" i="15"/>
  <c r="U463" i="15" s="1"/>
  <c r="P460" i="15"/>
  <c r="U460" i="15" s="1"/>
  <c r="P462" i="15"/>
  <c r="U462" i="15" s="1"/>
  <c r="M461" i="15"/>
  <c r="R461" i="15" s="1"/>
  <c r="W456" i="15"/>
  <c r="W455" i="15"/>
  <c r="O462" i="15"/>
  <c r="T462" i="15" s="1"/>
  <c r="N457" i="15"/>
  <c r="AB447" i="15"/>
  <c r="AE447" i="15"/>
  <c r="AC447" i="15"/>
  <c r="AD447" i="15" s="1"/>
  <c r="C471" i="15"/>
  <c r="B471" i="15"/>
  <c r="M458" i="15"/>
  <c r="R458" i="15" s="1"/>
  <c r="O463" i="15"/>
  <c r="T463" i="15" s="1"/>
  <c r="M457" i="15"/>
  <c r="O460" i="15"/>
  <c r="T460" i="15" s="1"/>
  <c r="I470" i="15"/>
  <c r="N470" i="15" s="1"/>
  <c r="S470" i="15" s="1"/>
  <c r="I468" i="15"/>
  <c r="N468" i="15" s="1"/>
  <c r="S468" i="15" s="1"/>
  <c r="AH464" i="15"/>
  <c r="AI464" i="15" s="1"/>
  <c r="K469" i="15"/>
  <c r="K466" i="15"/>
  <c r="P466" i="15" s="1"/>
  <c r="U466" i="15" s="1"/>
  <c r="J465" i="15"/>
  <c r="O465" i="15" s="1"/>
  <c r="T465" i="15" s="1"/>
  <c r="H469" i="15"/>
  <c r="J467" i="15"/>
  <c r="J466" i="15"/>
  <c r="O466" i="15" s="1"/>
  <c r="T466" i="15" s="1"/>
  <c r="I465" i="15"/>
  <c r="AL464" i="15"/>
  <c r="K464" i="15"/>
  <c r="H467" i="15"/>
  <c r="M467" i="15" s="1"/>
  <c r="R467" i="15" s="1"/>
  <c r="H466" i="15"/>
  <c r="H465" i="15"/>
  <c r="AJ464" i="15"/>
  <c r="AK464" i="15" s="1"/>
  <c r="I464" i="15"/>
  <c r="J470" i="15"/>
  <c r="H464" i="15"/>
  <c r="J469" i="15"/>
  <c r="O469" i="15" s="1"/>
  <c r="T469" i="15" s="1"/>
  <c r="J464" i="15"/>
  <c r="O464" i="15" s="1"/>
  <c r="T464" i="15" s="1"/>
  <c r="I466" i="15"/>
  <c r="N466" i="15" s="1"/>
  <c r="S466" i="15" s="1"/>
  <c r="K470" i="15"/>
  <c r="K465" i="15"/>
  <c r="AG464" i="15"/>
  <c r="AM464" i="15"/>
  <c r="K467" i="15"/>
  <c r="P467" i="15" s="1"/>
  <c r="U467" i="15" s="1"/>
  <c r="J468" i="15"/>
  <c r="O468" i="15" s="1"/>
  <c r="T468" i="15" s="1"/>
  <c r="K468" i="15"/>
  <c r="P468" i="15" s="1"/>
  <c r="U468" i="15" s="1"/>
  <c r="H470" i="15"/>
  <c r="M470" i="15" s="1"/>
  <c r="R470" i="15" s="1"/>
  <c r="I469" i="15"/>
  <c r="H468" i="15"/>
  <c r="I467" i="15"/>
  <c r="N458" i="15"/>
  <c r="S458" i="15" s="1"/>
  <c r="P461" i="15"/>
  <c r="U461" i="15" s="1"/>
  <c r="P458" i="15"/>
  <c r="U458" i="15" s="1"/>
  <c r="D443" i="15"/>
  <c r="O457" i="15"/>
  <c r="N463" i="15"/>
  <c r="S463" i="15" s="1"/>
  <c r="N460" i="15"/>
  <c r="S460" i="15" s="1"/>
  <c r="N462" i="15"/>
  <c r="S462" i="15" s="1"/>
  <c r="N459" i="15"/>
  <c r="S459" i="15" s="1"/>
  <c r="O459" i="15"/>
  <c r="T459" i="15" s="1"/>
  <c r="A478" i="15"/>
  <c r="AC85" i="15" l="1"/>
  <c r="AD85" i="15" s="1"/>
  <c r="AB85" i="15"/>
  <c r="AE85" i="15"/>
  <c r="Y87" i="15"/>
  <c r="Z86" i="15"/>
  <c r="AA86" i="15"/>
  <c r="W460" i="15"/>
  <c r="W462" i="15"/>
  <c r="Y112" i="15"/>
  <c r="BD457" i="15"/>
  <c r="Z454" i="15"/>
  <c r="AQ464" i="15"/>
  <c r="AT457" i="15"/>
  <c r="AR464" i="15"/>
  <c r="AP464" i="15"/>
  <c r="AO464" i="15"/>
  <c r="AN443" i="15"/>
  <c r="W450" i="15"/>
  <c r="D450" i="15" s="1"/>
  <c r="AY450" i="15"/>
  <c r="BG450" i="15" s="1"/>
  <c r="S457" i="15"/>
  <c r="AZ457" i="15" s="1"/>
  <c r="AU457" i="15"/>
  <c r="T457" i="15"/>
  <c r="BA457" i="15" s="1"/>
  <c r="AV457" i="15"/>
  <c r="R457" i="15"/>
  <c r="AY457" i="15" s="1"/>
  <c r="U457" i="15"/>
  <c r="BB457" i="15" s="1"/>
  <c r="AW457" i="15"/>
  <c r="W458" i="15"/>
  <c r="BE450" i="15"/>
  <c r="W463" i="15"/>
  <c r="W459" i="15"/>
  <c r="W461" i="15"/>
  <c r="Y461" i="15" s="1"/>
  <c r="P465" i="15"/>
  <c r="U465" i="15" s="1"/>
  <c r="M464" i="15"/>
  <c r="M465" i="15"/>
  <c r="R465" i="15" s="1"/>
  <c r="N465" i="15"/>
  <c r="S465" i="15" s="1"/>
  <c r="K477" i="15"/>
  <c r="P477" i="15" s="1"/>
  <c r="U477" i="15" s="1"/>
  <c r="K476" i="15"/>
  <c r="P476" i="15" s="1"/>
  <c r="U476" i="15" s="1"/>
  <c r="H472" i="15"/>
  <c r="AH471" i="15"/>
  <c r="AI471" i="15" s="1"/>
  <c r="H471" i="15"/>
  <c r="J477" i="15"/>
  <c r="J476" i="15"/>
  <c r="K475" i="15"/>
  <c r="AM471" i="15"/>
  <c r="AG471" i="15"/>
  <c r="I477" i="15"/>
  <c r="I476" i="15"/>
  <c r="N476" i="15" s="1"/>
  <c r="S476" i="15" s="1"/>
  <c r="J475" i="15"/>
  <c r="K474" i="15"/>
  <c r="P474" i="15" s="1"/>
  <c r="U474" i="15" s="1"/>
  <c r="K473" i="15"/>
  <c r="P473" i="15" s="1"/>
  <c r="U473" i="15" s="1"/>
  <c r="AL471" i="15"/>
  <c r="H477" i="15"/>
  <c r="H476" i="15"/>
  <c r="I475" i="15"/>
  <c r="N475" i="15" s="1"/>
  <c r="S475" i="15" s="1"/>
  <c r="J474" i="15"/>
  <c r="J473" i="15"/>
  <c r="K472" i="15"/>
  <c r="K471" i="15"/>
  <c r="H475" i="15"/>
  <c r="I474" i="15"/>
  <c r="I473" i="15"/>
  <c r="N473" i="15" s="1"/>
  <c r="S473" i="15" s="1"/>
  <c r="J472" i="15"/>
  <c r="AJ471" i="15"/>
  <c r="AK471" i="15" s="1"/>
  <c r="J471" i="15"/>
  <c r="O471" i="15" s="1"/>
  <c r="T471" i="15" s="1"/>
  <c r="H474" i="15"/>
  <c r="H473" i="15"/>
  <c r="I472" i="15"/>
  <c r="N472" i="15" s="1"/>
  <c r="S472" i="15" s="1"/>
  <c r="I471" i="15"/>
  <c r="P470" i="15"/>
  <c r="U470" i="15" s="1"/>
  <c r="M466" i="15"/>
  <c r="R466" i="15" s="1"/>
  <c r="W466" i="15" s="1"/>
  <c r="N467" i="15"/>
  <c r="S467" i="15" s="1"/>
  <c r="M468" i="15"/>
  <c r="R468" i="15" s="1"/>
  <c r="W468" i="15" s="1"/>
  <c r="Y468" i="15" s="1"/>
  <c r="O467" i="15"/>
  <c r="T467" i="15" s="1"/>
  <c r="P469" i="15"/>
  <c r="U469" i="15" s="1"/>
  <c r="C478" i="15"/>
  <c r="B478" i="15"/>
  <c r="N469" i="15"/>
  <c r="S469" i="15" s="1"/>
  <c r="P464" i="15"/>
  <c r="U464" i="15" s="1"/>
  <c r="M469" i="15"/>
  <c r="R469" i="15" s="1"/>
  <c r="N464" i="15"/>
  <c r="O470" i="15"/>
  <c r="T470" i="15" s="1"/>
  <c r="AC454" i="15"/>
  <c r="AD454" i="15" s="1"/>
  <c r="AB454" i="15"/>
  <c r="AE454" i="15"/>
  <c r="A485" i="15"/>
  <c r="AC86" i="15" l="1"/>
  <c r="AD86" i="15" s="1"/>
  <c r="AB86" i="15"/>
  <c r="AE86" i="15"/>
  <c r="Z87" i="15"/>
  <c r="AA87" i="15"/>
  <c r="Y88" i="15"/>
  <c r="Z112" i="15"/>
  <c r="AA112" i="15"/>
  <c r="BD464" i="15"/>
  <c r="BE457" i="15"/>
  <c r="AR471" i="15"/>
  <c r="BG457" i="15"/>
  <c r="AO471" i="15"/>
  <c r="BB464" i="15"/>
  <c r="W470" i="15"/>
  <c r="BA464" i="15"/>
  <c r="AP471" i="15"/>
  <c r="AW464" i="15"/>
  <c r="AT464" i="15"/>
  <c r="R464" i="15"/>
  <c r="AY464" i="15" s="1"/>
  <c r="AN450" i="15"/>
  <c r="AV464" i="15"/>
  <c r="AQ471" i="15"/>
  <c r="W457" i="15"/>
  <c r="D457" i="15" s="1"/>
  <c r="AN457" i="15" s="1"/>
  <c r="S464" i="15"/>
  <c r="AU464" i="15"/>
  <c r="W467" i="15"/>
  <c r="AA468" i="15"/>
  <c r="Z468" i="15"/>
  <c r="M476" i="15"/>
  <c r="R476" i="15" s="1"/>
  <c r="C485" i="15"/>
  <c r="B485" i="15"/>
  <c r="M473" i="15"/>
  <c r="R473" i="15" s="1"/>
  <c r="O472" i="15"/>
  <c r="T472" i="15" s="1"/>
  <c r="M477" i="15"/>
  <c r="R477" i="15" s="1"/>
  <c r="O475" i="15"/>
  <c r="T475" i="15" s="1"/>
  <c r="W465" i="15"/>
  <c r="M474" i="15"/>
  <c r="R474" i="15" s="1"/>
  <c r="P472" i="15"/>
  <c r="U472" i="15" s="1"/>
  <c r="P475" i="15"/>
  <c r="U475" i="15" s="1"/>
  <c r="N471" i="15"/>
  <c r="N474" i="15"/>
  <c r="S474" i="15" s="1"/>
  <c r="O473" i="15"/>
  <c r="T473" i="15" s="1"/>
  <c r="N477" i="15"/>
  <c r="S477" i="15" s="1"/>
  <c r="O476" i="15"/>
  <c r="T476" i="15" s="1"/>
  <c r="M472" i="15"/>
  <c r="R472" i="15" s="1"/>
  <c r="AA461" i="15"/>
  <c r="Z461" i="15"/>
  <c r="M475" i="15"/>
  <c r="R475" i="15" s="1"/>
  <c r="O474" i="15"/>
  <c r="T474" i="15" s="1"/>
  <c r="O477" i="15"/>
  <c r="T477" i="15" s="1"/>
  <c r="W469" i="15"/>
  <c r="K484" i="15"/>
  <c r="H483" i="15"/>
  <c r="I484" i="15"/>
  <c r="H484" i="15"/>
  <c r="K483" i="15"/>
  <c r="P483" i="15" s="1"/>
  <c r="U483" i="15" s="1"/>
  <c r="J483" i="15"/>
  <c r="I483" i="15"/>
  <c r="H482" i="15"/>
  <c r="J481" i="15"/>
  <c r="H480" i="15"/>
  <c r="M480" i="15" s="1"/>
  <c r="R480" i="15" s="1"/>
  <c r="K479" i="15"/>
  <c r="P479" i="15" s="1"/>
  <c r="U479" i="15" s="1"/>
  <c r="AM478" i="15"/>
  <c r="H478" i="15"/>
  <c r="I481" i="15"/>
  <c r="J479" i="15"/>
  <c r="O479" i="15" s="1"/>
  <c r="T479" i="15" s="1"/>
  <c r="AL478" i="15"/>
  <c r="J484" i="15"/>
  <c r="H481" i="15"/>
  <c r="M481" i="15" s="1"/>
  <c r="R481" i="15" s="1"/>
  <c r="I479" i="15"/>
  <c r="N479" i="15" s="1"/>
  <c r="S479" i="15" s="1"/>
  <c r="AJ478" i="15"/>
  <c r="AK478" i="15" s="1"/>
  <c r="K482" i="15"/>
  <c r="P482" i="15" s="1"/>
  <c r="U482" i="15" s="1"/>
  <c r="K480" i="15"/>
  <c r="P480" i="15" s="1"/>
  <c r="U480" i="15" s="1"/>
  <c r="H479" i="15"/>
  <c r="K478" i="15"/>
  <c r="J482" i="15"/>
  <c r="J480" i="15"/>
  <c r="AH478" i="15"/>
  <c r="AI478" i="15" s="1"/>
  <c r="J478" i="15"/>
  <c r="I482" i="15"/>
  <c r="N482" i="15" s="1"/>
  <c r="S482" i="15" s="1"/>
  <c r="K481" i="15"/>
  <c r="I480" i="15"/>
  <c r="AG478" i="15"/>
  <c r="I478" i="15"/>
  <c r="N478" i="15" s="1"/>
  <c r="S478" i="15" s="1"/>
  <c r="P471" i="15"/>
  <c r="M471" i="15"/>
  <c r="A492" i="15"/>
  <c r="AA88" i="15" l="1"/>
  <c r="Z88" i="15"/>
  <c r="Y89" i="15"/>
  <c r="AC87" i="15"/>
  <c r="AD87" i="15" s="1"/>
  <c r="AE87" i="15"/>
  <c r="AB87" i="15"/>
  <c r="AT471" i="15"/>
  <c r="BD471" i="15"/>
  <c r="AC112" i="15"/>
  <c r="AD112" i="15" s="1"/>
  <c r="AB112" i="15"/>
  <c r="AE112" i="15"/>
  <c r="AO478" i="15"/>
  <c r="AR478" i="15"/>
  <c r="W473" i="15"/>
  <c r="AQ478" i="15"/>
  <c r="BA471" i="15"/>
  <c r="U471" i="15"/>
  <c r="BB471" i="15" s="1"/>
  <c r="AW471" i="15"/>
  <c r="R471" i="15"/>
  <c r="AY471" i="15" s="1"/>
  <c r="AP478" i="15"/>
  <c r="S471" i="15"/>
  <c r="AZ471" i="15" s="1"/>
  <c r="AU471" i="15"/>
  <c r="W464" i="15"/>
  <c r="D464" i="15" s="1"/>
  <c r="AZ464" i="15"/>
  <c r="BG464" i="15" s="1"/>
  <c r="W477" i="15"/>
  <c r="AV471" i="15"/>
  <c r="BE464" i="15"/>
  <c r="W475" i="15"/>
  <c r="Y475" i="15" s="1"/>
  <c r="W476" i="15"/>
  <c r="P481" i="15"/>
  <c r="U481" i="15" s="1"/>
  <c r="O482" i="15"/>
  <c r="T482" i="15" s="1"/>
  <c r="N483" i="15"/>
  <c r="S483" i="15" s="1"/>
  <c r="P484" i="15"/>
  <c r="U484" i="15" s="1"/>
  <c r="AB461" i="15"/>
  <c r="AC461" i="15"/>
  <c r="AD461" i="15" s="1"/>
  <c r="AE461" i="15"/>
  <c r="AE468" i="15"/>
  <c r="AC468" i="15"/>
  <c r="AD468" i="15" s="1"/>
  <c r="AB468" i="15"/>
  <c r="O483" i="15"/>
  <c r="T483" i="15" s="1"/>
  <c r="W472" i="15"/>
  <c r="M479" i="15"/>
  <c r="R479" i="15" s="1"/>
  <c r="W479" i="15" s="1"/>
  <c r="I491" i="15"/>
  <c r="N491" i="15" s="1"/>
  <c r="S491" i="15" s="1"/>
  <c r="H487" i="15"/>
  <c r="AH485" i="15"/>
  <c r="AI485" i="15" s="1"/>
  <c r="K485" i="15"/>
  <c r="J488" i="15"/>
  <c r="I485" i="15"/>
  <c r="H490" i="15"/>
  <c r="AL485" i="15"/>
  <c r="J491" i="15"/>
  <c r="H486" i="15"/>
  <c r="M486" i="15" s="1"/>
  <c r="R486" i="15" s="1"/>
  <c r="H485" i="15"/>
  <c r="M485" i="15" s="1"/>
  <c r="R485" i="15" s="1"/>
  <c r="I487" i="15"/>
  <c r="J487" i="15"/>
  <c r="O487" i="15" s="1"/>
  <c r="T487" i="15" s="1"/>
  <c r="I486" i="15"/>
  <c r="J485" i="15"/>
  <c r="O485" i="15" s="1"/>
  <c r="T485" i="15" s="1"/>
  <c r="K488" i="15"/>
  <c r="P488" i="15" s="1"/>
  <c r="U488" i="15" s="1"/>
  <c r="K487" i="15"/>
  <c r="P487" i="15" s="1"/>
  <c r="U487" i="15" s="1"/>
  <c r="J486" i="15"/>
  <c r="O486" i="15" s="1"/>
  <c r="T486" i="15" s="1"/>
  <c r="AG485" i="15"/>
  <c r="I490" i="15"/>
  <c r="N490" i="15" s="1"/>
  <c r="S490" i="15" s="1"/>
  <c r="I489" i="15"/>
  <c r="N489" i="15" s="1"/>
  <c r="S489" i="15" s="1"/>
  <c r="H488" i="15"/>
  <c r="M488" i="15" s="1"/>
  <c r="R488" i="15" s="1"/>
  <c r="K486" i="15"/>
  <c r="P486" i="15" s="1"/>
  <c r="U486" i="15" s="1"/>
  <c r="AM485" i="15"/>
  <c r="K491" i="15"/>
  <c r="P491" i="15" s="1"/>
  <c r="U491" i="15" s="1"/>
  <c r="H489" i="15"/>
  <c r="M489" i="15" s="1"/>
  <c r="R489" i="15" s="1"/>
  <c r="K490" i="15"/>
  <c r="P490" i="15" s="1"/>
  <c r="U490" i="15" s="1"/>
  <c r="J489" i="15"/>
  <c r="O489" i="15" s="1"/>
  <c r="T489" i="15" s="1"/>
  <c r="I488" i="15"/>
  <c r="J490" i="15"/>
  <c r="O490" i="15" s="1"/>
  <c r="T490" i="15" s="1"/>
  <c r="AJ485" i="15"/>
  <c r="AK485" i="15" s="1"/>
  <c r="H491" i="15"/>
  <c r="M491" i="15" s="1"/>
  <c r="R491" i="15" s="1"/>
  <c r="K489" i="15"/>
  <c r="N480" i="15"/>
  <c r="N481" i="15"/>
  <c r="S481" i="15" s="1"/>
  <c r="M484" i="15"/>
  <c r="R484" i="15" s="1"/>
  <c r="W474" i="15"/>
  <c r="O480" i="15"/>
  <c r="T480" i="15" s="1"/>
  <c r="O484" i="15"/>
  <c r="T484" i="15" s="1"/>
  <c r="M478" i="15"/>
  <c r="O481" i="15"/>
  <c r="T481" i="15" s="1"/>
  <c r="N484" i="15"/>
  <c r="S484" i="15" s="1"/>
  <c r="B492" i="15"/>
  <c r="C492" i="15"/>
  <c r="O478" i="15"/>
  <c r="P478" i="15"/>
  <c r="M482" i="15"/>
  <c r="R482" i="15" s="1"/>
  <c r="M483" i="15"/>
  <c r="R483" i="15" s="1"/>
  <c r="A499" i="15"/>
  <c r="Z89" i="15" l="1"/>
  <c r="AA89" i="15"/>
  <c r="Y92" i="15"/>
  <c r="AB88" i="15"/>
  <c r="AE88" i="15"/>
  <c r="AC88" i="15"/>
  <c r="AD88" i="15" s="1"/>
  <c r="BE471" i="15"/>
  <c r="BD478" i="15"/>
  <c r="W471" i="15"/>
  <c r="D471" i="15" s="1"/>
  <c r="W482" i="15"/>
  <c r="Y482" i="15" s="1"/>
  <c r="Z482" i="15" s="1"/>
  <c r="AU478" i="15"/>
  <c r="AN464" i="15"/>
  <c r="S480" i="15"/>
  <c r="W480" i="15" s="1"/>
  <c r="AP485" i="15"/>
  <c r="AR485" i="15"/>
  <c r="W484" i="15"/>
  <c r="T478" i="15"/>
  <c r="BA478" i="15" s="1"/>
  <c r="AV478" i="15"/>
  <c r="AQ485" i="15"/>
  <c r="R478" i="15"/>
  <c r="AT478" i="15"/>
  <c r="U478" i="15"/>
  <c r="BB478" i="15" s="1"/>
  <c r="AW478" i="15"/>
  <c r="AO485" i="15"/>
  <c r="BG471" i="15"/>
  <c r="O491" i="15"/>
  <c r="T491" i="15" s="1"/>
  <c r="W491" i="15" s="1"/>
  <c r="N485" i="15"/>
  <c r="S485" i="15" s="1"/>
  <c r="C499" i="15"/>
  <c r="B499" i="15"/>
  <c r="N487" i="15"/>
  <c r="S487" i="15" s="1"/>
  <c r="M487" i="15"/>
  <c r="R487" i="15" s="1"/>
  <c r="AA475" i="15"/>
  <c r="Z475" i="15"/>
  <c r="O488" i="15"/>
  <c r="T488" i="15" s="1"/>
  <c r="P485" i="15"/>
  <c r="W483" i="15"/>
  <c r="P489" i="15"/>
  <c r="U489" i="15" s="1"/>
  <c r="W489" i="15" s="1"/>
  <c r="Y489" i="15" s="1"/>
  <c r="W481" i="15"/>
  <c r="K498" i="15"/>
  <c r="P498" i="15" s="1"/>
  <c r="U498" i="15" s="1"/>
  <c r="K497" i="15"/>
  <c r="P497" i="15" s="1"/>
  <c r="U497" i="15" s="1"/>
  <c r="H494" i="15"/>
  <c r="J493" i="15"/>
  <c r="AJ492" i="15"/>
  <c r="AK492" i="15" s="1"/>
  <c r="J492" i="15"/>
  <c r="O492" i="15" s="1"/>
  <c r="T492" i="15" s="1"/>
  <c r="I498" i="15"/>
  <c r="I497" i="15"/>
  <c r="N497" i="15" s="1"/>
  <c r="S497" i="15" s="1"/>
  <c r="J496" i="15"/>
  <c r="K495" i="15"/>
  <c r="P495" i="15" s="1"/>
  <c r="U495" i="15" s="1"/>
  <c r="H493" i="15"/>
  <c r="AH492" i="15"/>
  <c r="AI492" i="15" s="1"/>
  <c r="H492" i="15"/>
  <c r="H498" i="15"/>
  <c r="H497" i="15"/>
  <c r="I496" i="15"/>
  <c r="N496" i="15" s="1"/>
  <c r="S496" i="15" s="1"/>
  <c r="J495" i="15"/>
  <c r="K494" i="15"/>
  <c r="AM492" i="15"/>
  <c r="AG492" i="15"/>
  <c r="H496" i="15"/>
  <c r="I495" i="15"/>
  <c r="J494" i="15"/>
  <c r="AL492" i="15"/>
  <c r="K496" i="15"/>
  <c r="H495" i="15"/>
  <c r="K492" i="15"/>
  <c r="J497" i="15"/>
  <c r="I492" i="15"/>
  <c r="J498" i="15"/>
  <c r="K493" i="15"/>
  <c r="I494" i="15"/>
  <c r="N494" i="15" s="1"/>
  <c r="S494" i="15" s="1"/>
  <c r="I493" i="15"/>
  <c r="N488" i="15"/>
  <c r="S488" i="15" s="1"/>
  <c r="N486" i="15"/>
  <c r="S486" i="15" s="1"/>
  <c r="W486" i="15" s="1"/>
  <c r="M490" i="15"/>
  <c r="R490" i="15" s="1"/>
  <c r="W490" i="15" s="1"/>
  <c r="A506" i="15"/>
  <c r="Z92" i="15" l="1"/>
  <c r="AA92" i="15"/>
  <c r="Y93" i="15"/>
  <c r="AC89" i="15"/>
  <c r="AD89" i="15" s="1"/>
  <c r="AE89" i="15"/>
  <c r="AB89" i="15"/>
  <c r="BA485" i="15"/>
  <c r="AA482" i="15"/>
  <c r="AE482" i="15" s="1"/>
  <c r="Y119" i="15"/>
  <c r="BD485" i="15"/>
  <c r="AZ478" i="15"/>
  <c r="AO492" i="15"/>
  <c r="AR492" i="15"/>
  <c r="AP492" i="15"/>
  <c r="AW485" i="15"/>
  <c r="AN471" i="15"/>
  <c r="AV485" i="15"/>
  <c r="AZ485" i="15"/>
  <c r="W487" i="15"/>
  <c r="AU485" i="15"/>
  <c r="W478" i="15"/>
  <c r="AY478" i="15"/>
  <c r="AQ492" i="15"/>
  <c r="U485" i="15"/>
  <c r="BB485" i="15" s="1"/>
  <c r="AY485" i="15"/>
  <c r="AT485" i="15"/>
  <c r="BE478" i="15"/>
  <c r="AA489" i="15"/>
  <c r="Z489" i="15"/>
  <c r="W488" i="15"/>
  <c r="M495" i="15"/>
  <c r="R495" i="15" s="1"/>
  <c r="N495" i="15"/>
  <c r="S495" i="15" s="1"/>
  <c r="P494" i="15"/>
  <c r="U494" i="15" s="1"/>
  <c r="O493" i="15"/>
  <c r="T493" i="15" s="1"/>
  <c r="N492" i="15"/>
  <c r="M496" i="15"/>
  <c r="R496" i="15" s="1"/>
  <c r="O495" i="15"/>
  <c r="T495" i="15" s="1"/>
  <c r="N498" i="15"/>
  <c r="S498" i="15" s="1"/>
  <c r="M494" i="15"/>
  <c r="R494" i="15" s="1"/>
  <c r="O498" i="15"/>
  <c r="T498" i="15" s="1"/>
  <c r="AB475" i="15"/>
  <c r="AC475" i="15"/>
  <c r="AD475" i="15" s="1"/>
  <c r="AE475" i="15"/>
  <c r="J504" i="15"/>
  <c r="O504" i="15" s="1"/>
  <c r="T504" i="15" s="1"/>
  <c r="H502" i="15"/>
  <c r="K501" i="15"/>
  <c r="P501" i="15" s="1"/>
  <c r="U501" i="15" s="1"/>
  <c r="AG499" i="15"/>
  <c r="H499" i="15"/>
  <c r="M499" i="15" s="1"/>
  <c r="R499" i="15" s="1"/>
  <c r="K505" i="15"/>
  <c r="H504" i="15"/>
  <c r="M504" i="15" s="1"/>
  <c r="R504" i="15" s="1"/>
  <c r="J503" i="15"/>
  <c r="O503" i="15" s="1"/>
  <c r="T503" i="15" s="1"/>
  <c r="I501" i="15"/>
  <c r="K500" i="15"/>
  <c r="P500" i="15" s="1"/>
  <c r="U500" i="15" s="1"/>
  <c r="AM499" i="15"/>
  <c r="J505" i="15"/>
  <c r="O505" i="15" s="1"/>
  <c r="T505" i="15" s="1"/>
  <c r="I503" i="15"/>
  <c r="N503" i="15" s="1"/>
  <c r="S503" i="15" s="1"/>
  <c r="K502" i="15"/>
  <c r="H501" i="15"/>
  <c r="M501" i="15" s="1"/>
  <c r="R501" i="15" s="1"/>
  <c r="J500" i="15"/>
  <c r="O500" i="15" s="1"/>
  <c r="T500" i="15" s="1"/>
  <c r="AL499" i="15"/>
  <c r="K499" i="15"/>
  <c r="P499" i="15" s="1"/>
  <c r="U499" i="15" s="1"/>
  <c r="I505" i="15"/>
  <c r="N505" i="15" s="1"/>
  <c r="S505" i="15" s="1"/>
  <c r="H503" i="15"/>
  <c r="M503" i="15" s="1"/>
  <c r="R503" i="15" s="1"/>
  <c r="J502" i="15"/>
  <c r="O502" i="15" s="1"/>
  <c r="T502" i="15" s="1"/>
  <c r="I500" i="15"/>
  <c r="N500" i="15" s="1"/>
  <c r="S500" i="15" s="1"/>
  <c r="AJ499" i="15"/>
  <c r="AK499" i="15" s="1"/>
  <c r="J499" i="15"/>
  <c r="K504" i="15"/>
  <c r="P504" i="15" s="1"/>
  <c r="U504" i="15" s="1"/>
  <c r="AH499" i="15"/>
  <c r="AI499" i="15" s="1"/>
  <c r="I504" i="15"/>
  <c r="J501" i="15"/>
  <c r="O501" i="15" s="1"/>
  <c r="T501" i="15" s="1"/>
  <c r="I499" i="15"/>
  <c r="N499" i="15" s="1"/>
  <c r="S499" i="15" s="1"/>
  <c r="H505" i="15"/>
  <c r="M505" i="15" s="1"/>
  <c r="R505" i="15" s="1"/>
  <c r="I502" i="15"/>
  <c r="N502" i="15" s="1"/>
  <c r="S502" i="15" s="1"/>
  <c r="K503" i="15"/>
  <c r="P503" i="15" s="1"/>
  <c r="U503" i="15" s="1"/>
  <c r="H500" i="15"/>
  <c r="M500" i="15" s="1"/>
  <c r="R500" i="15" s="1"/>
  <c r="B506" i="15"/>
  <c r="C506" i="15"/>
  <c r="O497" i="15"/>
  <c r="T497" i="15" s="1"/>
  <c r="M497" i="15"/>
  <c r="R497" i="15" s="1"/>
  <c r="M493" i="15"/>
  <c r="R493" i="15" s="1"/>
  <c r="N493" i="15"/>
  <c r="S493" i="15" s="1"/>
  <c r="P492" i="15"/>
  <c r="U492" i="15" s="1"/>
  <c r="M498" i="15"/>
  <c r="R498" i="15" s="1"/>
  <c r="P496" i="15"/>
  <c r="U496" i="15" s="1"/>
  <c r="P493" i="15"/>
  <c r="U493" i="15" s="1"/>
  <c r="O494" i="15"/>
  <c r="T494" i="15" s="1"/>
  <c r="M492" i="15"/>
  <c r="O496" i="15"/>
  <c r="T496" i="15" s="1"/>
  <c r="A513" i="15"/>
  <c r="Z93" i="15" l="1"/>
  <c r="AA93" i="15"/>
  <c r="Y94" i="15"/>
  <c r="AC92" i="15"/>
  <c r="AD92" i="15" s="1"/>
  <c r="AB92" i="15"/>
  <c r="AE92" i="15"/>
  <c r="AC482" i="15"/>
  <c r="AD482" i="15" s="1"/>
  <c r="AB482" i="15"/>
  <c r="AA119" i="15"/>
  <c r="Z119" i="15"/>
  <c r="W500" i="15"/>
  <c r="D478" i="15"/>
  <c r="BG478" i="15"/>
  <c r="BD492" i="15"/>
  <c r="W498" i="15"/>
  <c r="BA492" i="15"/>
  <c r="AQ499" i="15"/>
  <c r="AO499" i="15"/>
  <c r="W497" i="15"/>
  <c r="AR499" i="15"/>
  <c r="W485" i="15"/>
  <c r="AP499" i="15"/>
  <c r="S492" i="15"/>
  <c r="AZ492" i="15" s="1"/>
  <c r="AU492" i="15"/>
  <c r="BB492" i="15"/>
  <c r="R492" i="15"/>
  <c r="AT492" i="15"/>
  <c r="AW492" i="15"/>
  <c r="BE485" i="15"/>
  <c r="W494" i="15"/>
  <c r="AV492" i="15"/>
  <c r="BG485" i="15"/>
  <c r="W496" i="15"/>
  <c r="Y496" i="15" s="1"/>
  <c r="P502" i="15"/>
  <c r="U502" i="15" s="1"/>
  <c r="AE489" i="15"/>
  <c r="AB489" i="15"/>
  <c r="AC489" i="15"/>
  <c r="AD489" i="15" s="1"/>
  <c r="W493" i="15"/>
  <c r="N504" i="15"/>
  <c r="S504" i="15" s="1"/>
  <c r="W504" i="15" s="1"/>
  <c r="N501" i="15"/>
  <c r="S501" i="15" s="1"/>
  <c r="W501" i="15" s="1"/>
  <c r="C513" i="15"/>
  <c r="B513" i="15"/>
  <c r="W495" i="15"/>
  <c r="I512" i="15"/>
  <c r="N512" i="15" s="1"/>
  <c r="S512" i="15" s="1"/>
  <c r="H508" i="15"/>
  <c r="I506" i="15"/>
  <c r="J509" i="15"/>
  <c r="H511" i="15"/>
  <c r="J512" i="15"/>
  <c r="AL506" i="15"/>
  <c r="AH506" i="15"/>
  <c r="AI506" i="15" s="1"/>
  <c r="I507" i="15"/>
  <c r="AM506" i="15"/>
  <c r="J507" i="15"/>
  <c r="H506" i="15"/>
  <c r="M506" i="15" s="1"/>
  <c r="R506" i="15" s="1"/>
  <c r="H510" i="15"/>
  <c r="K508" i="15"/>
  <c r="I511" i="15"/>
  <c r="N511" i="15" s="1"/>
  <c r="S511" i="15" s="1"/>
  <c r="H509" i="15"/>
  <c r="M509" i="15" s="1"/>
  <c r="R509" i="15" s="1"/>
  <c r="J511" i="15"/>
  <c r="O511" i="15" s="1"/>
  <c r="T511" i="15" s="1"/>
  <c r="I510" i="15"/>
  <c r="N510" i="15" s="1"/>
  <c r="S510" i="15" s="1"/>
  <c r="K512" i="15"/>
  <c r="P512" i="15" s="1"/>
  <c r="U512" i="15" s="1"/>
  <c r="J510" i="15"/>
  <c r="H507" i="15"/>
  <c r="M507" i="15" s="1"/>
  <c r="R507" i="15" s="1"/>
  <c r="K511" i="15"/>
  <c r="AJ506" i="15"/>
  <c r="AK506" i="15" s="1"/>
  <c r="H512" i="15"/>
  <c r="K507" i="15"/>
  <c r="P507" i="15" s="1"/>
  <c r="U507" i="15" s="1"/>
  <c r="K506" i="15"/>
  <c r="P506" i="15" s="1"/>
  <c r="U506" i="15" s="1"/>
  <c r="J508" i="15"/>
  <c r="J506" i="15"/>
  <c r="O506" i="15" s="1"/>
  <c r="T506" i="15" s="1"/>
  <c r="I508" i="15"/>
  <c r="N508" i="15" s="1"/>
  <c r="S508" i="15" s="1"/>
  <c r="I509" i="15"/>
  <c r="AG506" i="15"/>
  <c r="K509" i="15"/>
  <c r="P509" i="15" s="1"/>
  <c r="U509" i="15" s="1"/>
  <c r="K510" i="15"/>
  <c r="O499" i="15"/>
  <c r="AV499" i="15" s="1"/>
  <c r="W503" i="15"/>
  <c r="Y503" i="15" s="1"/>
  <c r="P505" i="15"/>
  <c r="U505" i="15" s="1"/>
  <c r="W505" i="15" s="1"/>
  <c r="M502" i="15"/>
  <c r="AT499" i="15" s="1"/>
  <c r="D485" i="15"/>
  <c r="A520" i="15"/>
  <c r="AA94" i="15" l="1"/>
  <c r="Z94" i="15"/>
  <c r="Y95" i="15"/>
  <c r="AC93" i="15"/>
  <c r="AD93" i="15" s="1"/>
  <c r="AE93" i="15"/>
  <c r="AB93" i="15"/>
  <c r="AN478" i="15"/>
  <c r="AC119" i="15"/>
  <c r="AD119" i="15" s="1"/>
  <c r="AB119" i="15"/>
  <c r="AE119" i="15"/>
  <c r="BD499" i="15"/>
  <c r="AP506" i="15"/>
  <c r="T499" i="15"/>
  <c r="BA499" i="15" s="1"/>
  <c r="AO506" i="15"/>
  <c r="R502" i="15"/>
  <c r="W502" i="15" s="1"/>
  <c r="BB499" i="15"/>
  <c r="AW499" i="15"/>
  <c r="W492" i="15"/>
  <c r="D492" i="15" s="1"/>
  <c r="AY492" i="15"/>
  <c r="BG492" i="15" s="1"/>
  <c r="AU499" i="15"/>
  <c r="AR506" i="15"/>
  <c r="AN485" i="15"/>
  <c r="AQ506" i="15"/>
  <c r="AZ499" i="15"/>
  <c r="BE492" i="15"/>
  <c r="O507" i="15"/>
  <c r="T507" i="15" s="1"/>
  <c r="O512" i="15"/>
  <c r="T512" i="15" s="1"/>
  <c r="I519" i="15"/>
  <c r="H516" i="15"/>
  <c r="I515" i="15"/>
  <c r="N515" i="15" s="1"/>
  <c r="S515" i="15" s="1"/>
  <c r="K514" i="15"/>
  <c r="K513" i="15"/>
  <c r="K518" i="15"/>
  <c r="P518" i="15" s="1"/>
  <c r="U518" i="15" s="1"/>
  <c r="H515" i="15"/>
  <c r="J514" i="15"/>
  <c r="AJ513" i="15"/>
  <c r="AK513" i="15" s="1"/>
  <c r="J513" i="15"/>
  <c r="O513" i="15" s="1"/>
  <c r="T513" i="15" s="1"/>
  <c r="K519" i="15"/>
  <c r="P519" i="15" s="1"/>
  <c r="U519" i="15" s="1"/>
  <c r="I518" i="15"/>
  <c r="N518" i="15" s="1"/>
  <c r="S518" i="15" s="1"/>
  <c r="J517" i="15"/>
  <c r="K516" i="15"/>
  <c r="P516" i="15" s="1"/>
  <c r="U516" i="15" s="1"/>
  <c r="H514" i="15"/>
  <c r="AH513" i="15"/>
  <c r="AI513" i="15" s="1"/>
  <c r="H513" i="15"/>
  <c r="J519" i="15"/>
  <c r="H518" i="15"/>
  <c r="I517" i="15"/>
  <c r="N517" i="15" s="1"/>
  <c r="S517" i="15" s="1"/>
  <c r="J516" i="15"/>
  <c r="K515" i="15"/>
  <c r="AM513" i="15"/>
  <c r="AG513" i="15"/>
  <c r="H519" i="15"/>
  <c r="H517" i="15"/>
  <c r="I516" i="15"/>
  <c r="J515" i="15"/>
  <c r="AL513" i="15"/>
  <c r="J518" i="15"/>
  <c r="I514" i="15"/>
  <c r="K517" i="15"/>
  <c r="I513" i="15"/>
  <c r="M512" i="15"/>
  <c r="R512" i="15" s="1"/>
  <c r="M511" i="15"/>
  <c r="R511" i="15" s="1"/>
  <c r="O510" i="15"/>
  <c r="T510" i="15" s="1"/>
  <c r="P511" i="15"/>
  <c r="U511" i="15" s="1"/>
  <c r="P508" i="15"/>
  <c r="U508" i="15" s="1"/>
  <c r="N507" i="15"/>
  <c r="S507" i="15" s="1"/>
  <c r="O509" i="15"/>
  <c r="T509" i="15" s="1"/>
  <c r="N509" i="15"/>
  <c r="S509" i="15" s="1"/>
  <c r="M510" i="15"/>
  <c r="R510" i="15" s="1"/>
  <c r="N506" i="15"/>
  <c r="S506" i="15" s="1"/>
  <c r="W506" i="15" s="1"/>
  <c r="AA496" i="15"/>
  <c r="Z496" i="15"/>
  <c r="O508" i="15"/>
  <c r="T508" i="15" s="1"/>
  <c r="P510" i="15"/>
  <c r="U510" i="15" s="1"/>
  <c r="B520" i="15"/>
  <c r="C520" i="15"/>
  <c r="AA503" i="15"/>
  <c r="Z503" i="15"/>
  <c r="M508" i="15"/>
  <c r="A527" i="15"/>
  <c r="AA95" i="15" l="1"/>
  <c r="Z95" i="15"/>
  <c r="Y96" i="15"/>
  <c r="AE94" i="15"/>
  <c r="AC94" i="15"/>
  <c r="AD94" i="15" s="1"/>
  <c r="AB94" i="15"/>
  <c r="W507" i="15"/>
  <c r="AY499" i="15"/>
  <c r="BG499" i="15" s="1"/>
  <c r="W499" i="15"/>
  <c r="BE499" i="15"/>
  <c r="AT506" i="15"/>
  <c r="AP513" i="15"/>
  <c r="AO513" i="15"/>
  <c r="BB506" i="15"/>
  <c r="R508" i="15"/>
  <c r="AY506" i="15" s="1"/>
  <c r="AR513" i="15"/>
  <c r="BD506" i="15"/>
  <c r="BA506" i="15"/>
  <c r="W510" i="15"/>
  <c r="Y510" i="15" s="1"/>
  <c r="Z510" i="15" s="1"/>
  <c r="AZ506" i="15"/>
  <c r="AV506" i="15"/>
  <c r="AW506" i="15"/>
  <c r="AU506" i="15"/>
  <c r="W511" i="15"/>
  <c r="AN492" i="15"/>
  <c r="W509" i="15"/>
  <c r="AQ513" i="15"/>
  <c r="N513" i="15"/>
  <c r="M519" i="15"/>
  <c r="R519" i="15" s="1"/>
  <c r="O516" i="15"/>
  <c r="T516" i="15" s="1"/>
  <c r="M515" i="15"/>
  <c r="R515" i="15" s="1"/>
  <c r="P517" i="15"/>
  <c r="U517" i="15" s="1"/>
  <c r="M516" i="15"/>
  <c r="R516" i="15" s="1"/>
  <c r="B527" i="15"/>
  <c r="C527" i="15"/>
  <c r="N514" i="15"/>
  <c r="S514" i="15" s="1"/>
  <c r="M518" i="15"/>
  <c r="R518" i="15" s="1"/>
  <c r="M514" i="15"/>
  <c r="R514" i="15" s="1"/>
  <c r="P513" i="15"/>
  <c r="U513" i="15" s="1"/>
  <c r="N519" i="15"/>
  <c r="S519" i="15" s="1"/>
  <c r="AC503" i="15"/>
  <c r="AD503" i="15" s="1"/>
  <c r="AE503" i="15"/>
  <c r="AB503" i="15"/>
  <c r="J526" i="15"/>
  <c r="O526" i="15" s="1"/>
  <c r="T526" i="15" s="1"/>
  <c r="H525" i="15"/>
  <c r="M525" i="15" s="1"/>
  <c r="R525" i="15" s="1"/>
  <c r="K524" i="15"/>
  <c r="P524" i="15" s="1"/>
  <c r="U524" i="15" s="1"/>
  <c r="J522" i="15"/>
  <c r="I526" i="15"/>
  <c r="N526" i="15" s="1"/>
  <c r="S526" i="15" s="1"/>
  <c r="K525" i="15"/>
  <c r="P525" i="15" s="1"/>
  <c r="U525" i="15" s="1"/>
  <c r="H524" i="15"/>
  <c r="I523" i="15"/>
  <c r="N523" i="15" s="1"/>
  <c r="S523" i="15" s="1"/>
  <c r="J521" i="15"/>
  <c r="O521" i="15" s="1"/>
  <c r="T521" i="15" s="1"/>
  <c r="AL520" i="15"/>
  <c r="J525" i="15"/>
  <c r="H523" i="15"/>
  <c r="M523" i="15" s="1"/>
  <c r="R523" i="15" s="1"/>
  <c r="I521" i="15"/>
  <c r="N521" i="15" s="1"/>
  <c r="S521" i="15" s="1"/>
  <c r="AJ520" i="15"/>
  <c r="AK520" i="15" s="1"/>
  <c r="J524" i="15"/>
  <c r="O524" i="15" s="1"/>
  <c r="T524" i="15" s="1"/>
  <c r="H522" i="15"/>
  <c r="M522" i="15" s="1"/>
  <c r="R522" i="15" s="1"/>
  <c r="H521" i="15"/>
  <c r="AG520" i="15"/>
  <c r="I524" i="15"/>
  <c r="N524" i="15" s="1"/>
  <c r="S524" i="15" s="1"/>
  <c r="H526" i="15"/>
  <c r="M526" i="15" s="1"/>
  <c r="R526" i="15" s="1"/>
  <c r="AM520" i="15"/>
  <c r="J520" i="15"/>
  <c r="K523" i="15"/>
  <c r="K522" i="15"/>
  <c r="P522" i="15" s="1"/>
  <c r="U522" i="15" s="1"/>
  <c r="I520" i="15"/>
  <c r="N520" i="15" s="1"/>
  <c r="S520" i="15" s="1"/>
  <c r="J523" i="15"/>
  <c r="O523" i="15" s="1"/>
  <c r="T523" i="15" s="1"/>
  <c r="I522" i="15"/>
  <c r="K521" i="15"/>
  <c r="P521" i="15" s="1"/>
  <c r="U521" i="15" s="1"/>
  <c r="AH520" i="15"/>
  <c r="AI520" i="15" s="1"/>
  <c r="H520" i="15"/>
  <c r="M520" i="15" s="1"/>
  <c r="R520" i="15" s="1"/>
  <c r="K526" i="15"/>
  <c r="I525" i="15"/>
  <c r="K520" i="15"/>
  <c r="O515" i="15"/>
  <c r="T515" i="15" s="1"/>
  <c r="O519" i="15"/>
  <c r="T519" i="15" s="1"/>
  <c r="AC496" i="15"/>
  <c r="AD496" i="15" s="1"/>
  <c r="AE496" i="15"/>
  <c r="AB496" i="15"/>
  <c r="N516" i="15"/>
  <c r="S516" i="15" s="1"/>
  <c r="M513" i="15"/>
  <c r="O517" i="15"/>
  <c r="T517" i="15" s="1"/>
  <c r="W512" i="15"/>
  <c r="O518" i="15"/>
  <c r="T518" i="15" s="1"/>
  <c r="M517" i="15"/>
  <c r="R517" i="15" s="1"/>
  <c r="P515" i="15"/>
  <c r="U515" i="15" s="1"/>
  <c r="O514" i="15"/>
  <c r="P514" i="15"/>
  <c r="U514" i="15" s="1"/>
  <c r="A534" i="15"/>
  <c r="Z96" i="15" l="1"/>
  <c r="AA96" i="15"/>
  <c r="Y99" i="15"/>
  <c r="AB95" i="15"/>
  <c r="AC95" i="15"/>
  <c r="AD95" i="15" s="1"/>
  <c r="AE95" i="15"/>
  <c r="BD513" i="15"/>
  <c r="Y126" i="15"/>
  <c r="D499" i="15"/>
  <c r="AN499" i="15" s="1"/>
  <c r="BG506" i="15"/>
  <c r="AA510" i="15"/>
  <c r="AB510" i="15" s="1"/>
  <c r="AQ520" i="15"/>
  <c r="AR520" i="15"/>
  <c r="AT513" i="15"/>
  <c r="AO520" i="15"/>
  <c r="BE506" i="15"/>
  <c r="W508" i="15"/>
  <c r="S513" i="15"/>
  <c r="AZ513" i="15" s="1"/>
  <c r="AU513" i="15"/>
  <c r="AW513" i="15"/>
  <c r="T514" i="15"/>
  <c r="BA513" i="15" s="1"/>
  <c r="AV513" i="15"/>
  <c r="W515" i="15"/>
  <c r="BB513" i="15"/>
  <c r="W518" i="15"/>
  <c r="AP520" i="15"/>
  <c r="R513" i="15"/>
  <c r="AY513" i="15" s="1"/>
  <c r="W517" i="15"/>
  <c r="Y517" i="15" s="1"/>
  <c r="W519" i="15"/>
  <c r="B534" i="15"/>
  <c r="C534" i="15"/>
  <c r="P526" i="15"/>
  <c r="U526" i="15" s="1"/>
  <c r="W526" i="15" s="1"/>
  <c r="W516" i="15"/>
  <c r="M521" i="15"/>
  <c r="R521" i="15" s="1"/>
  <c r="I533" i="15"/>
  <c r="J530" i="15"/>
  <c r="H532" i="15"/>
  <c r="H529" i="15"/>
  <c r="J533" i="15"/>
  <c r="AL527" i="15"/>
  <c r="I527" i="15"/>
  <c r="AG527" i="15"/>
  <c r="I532" i="15"/>
  <c r="N532" i="15" s="1"/>
  <c r="S532" i="15" s="1"/>
  <c r="J532" i="15"/>
  <c r="I531" i="15"/>
  <c r="N531" i="15" s="1"/>
  <c r="S531" i="15" s="1"/>
  <c r="H530" i="15"/>
  <c r="M530" i="15" s="1"/>
  <c r="R530" i="15" s="1"/>
  <c r="K528" i="15"/>
  <c r="P528" i="15" s="1"/>
  <c r="U528" i="15" s="1"/>
  <c r="AM527" i="15"/>
  <c r="K533" i="15"/>
  <c r="P533" i="15" s="1"/>
  <c r="U533" i="15" s="1"/>
  <c r="H528" i="15"/>
  <c r="K532" i="15"/>
  <c r="P532" i="15" s="1"/>
  <c r="U532" i="15" s="1"/>
  <c r="J531" i="15"/>
  <c r="I530" i="15"/>
  <c r="N530" i="15" s="1"/>
  <c r="S530" i="15" s="1"/>
  <c r="K527" i="15"/>
  <c r="J529" i="15"/>
  <c r="AJ527" i="15"/>
  <c r="AK527" i="15" s="1"/>
  <c r="H533" i="15"/>
  <c r="K531" i="15"/>
  <c r="P531" i="15" s="1"/>
  <c r="U531" i="15" s="1"/>
  <c r="H527" i="15"/>
  <c r="I529" i="15"/>
  <c r="N529" i="15" s="1"/>
  <c r="S529" i="15" s="1"/>
  <c r="AH527" i="15"/>
  <c r="AI527" i="15" s="1"/>
  <c r="I528" i="15"/>
  <c r="N528" i="15" s="1"/>
  <c r="S528" i="15" s="1"/>
  <c r="J527" i="15"/>
  <c r="K530" i="15"/>
  <c r="P530" i="15" s="1"/>
  <c r="U530" i="15" s="1"/>
  <c r="H531" i="15"/>
  <c r="K529" i="15"/>
  <c r="P529" i="15" s="1"/>
  <c r="U529" i="15" s="1"/>
  <c r="J528" i="15"/>
  <c r="O528" i="15" s="1"/>
  <c r="T528" i="15" s="1"/>
  <c r="O522" i="15"/>
  <c r="T522" i="15" s="1"/>
  <c r="P520" i="15"/>
  <c r="U520" i="15" s="1"/>
  <c r="O525" i="15"/>
  <c r="T525" i="15" s="1"/>
  <c r="M524" i="15"/>
  <c r="R524" i="15" s="1"/>
  <c r="W524" i="15" s="1"/>
  <c r="Y524" i="15" s="1"/>
  <c r="P523" i="15"/>
  <c r="U523" i="15" s="1"/>
  <c r="W523" i="15" s="1"/>
  <c r="N525" i="15"/>
  <c r="S525" i="15" s="1"/>
  <c r="N522" i="15"/>
  <c r="O520" i="15"/>
  <c r="T520" i="15" s="1"/>
  <c r="A541" i="15"/>
  <c r="AA99" i="15" l="1"/>
  <c r="Z99" i="15"/>
  <c r="Y100" i="15"/>
  <c r="AE96" i="15"/>
  <c r="AC96" i="15"/>
  <c r="AD96" i="15" s="1"/>
  <c r="AB96" i="15"/>
  <c r="AE510" i="15"/>
  <c r="AC510" i="15"/>
  <c r="AD510" i="15" s="1"/>
  <c r="D506" i="15"/>
  <c r="AN506" i="15" s="1"/>
  <c r="AA126" i="15"/>
  <c r="Z126" i="15"/>
  <c r="AU520" i="15"/>
  <c r="BD520" i="15"/>
  <c r="AQ527" i="15"/>
  <c r="BG513" i="15"/>
  <c r="W513" i="15"/>
  <c r="W514" i="15"/>
  <c r="S522" i="15"/>
  <c r="W522" i="15" s="1"/>
  <c r="BE513" i="15"/>
  <c r="W525" i="15"/>
  <c r="AR527" i="15"/>
  <c r="AO527" i="15"/>
  <c r="AT520" i="15"/>
  <c r="BB520" i="15"/>
  <c r="AW520" i="15"/>
  <c r="W520" i="15"/>
  <c r="BA520" i="15"/>
  <c r="AV520" i="15"/>
  <c r="AP527" i="15"/>
  <c r="W521" i="15"/>
  <c r="AY520" i="15"/>
  <c r="AA524" i="15"/>
  <c r="Z524" i="15"/>
  <c r="O530" i="15"/>
  <c r="T530" i="15" s="1"/>
  <c r="W530" i="15" s="1"/>
  <c r="C541" i="15"/>
  <c r="B541" i="15"/>
  <c r="O529" i="15"/>
  <c r="T529" i="15" s="1"/>
  <c r="M528" i="15"/>
  <c r="R528" i="15" s="1"/>
  <c r="W528" i="15" s="1"/>
  <c r="O532" i="15"/>
  <c r="T532" i="15" s="1"/>
  <c r="N533" i="15"/>
  <c r="S533" i="15" s="1"/>
  <c r="M531" i="15"/>
  <c r="R531" i="15" s="1"/>
  <c r="P527" i="15"/>
  <c r="O533" i="15"/>
  <c r="T533" i="15" s="1"/>
  <c r="AA517" i="15"/>
  <c r="Z517" i="15"/>
  <c r="M533" i="15"/>
  <c r="R533" i="15" s="1"/>
  <c r="M529" i="15"/>
  <c r="R529" i="15" s="1"/>
  <c r="H538" i="15"/>
  <c r="J537" i="15"/>
  <c r="K536" i="15"/>
  <c r="P536" i="15" s="1"/>
  <c r="U536" i="15" s="1"/>
  <c r="AL534" i="15"/>
  <c r="K540" i="15"/>
  <c r="I537" i="15"/>
  <c r="J536" i="15"/>
  <c r="K535" i="15"/>
  <c r="I540" i="15"/>
  <c r="J539" i="15"/>
  <c r="K538" i="15"/>
  <c r="H536" i="15"/>
  <c r="I535" i="15"/>
  <c r="N535" i="15" s="1"/>
  <c r="S535" i="15" s="1"/>
  <c r="J534" i="15"/>
  <c r="H540" i="15"/>
  <c r="I539" i="15"/>
  <c r="J538" i="15"/>
  <c r="H535" i="15"/>
  <c r="AH534" i="15"/>
  <c r="AI534" i="15" s="1"/>
  <c r="I534" i="15"/>
  <c r="AJ534" i="15"/>
  <c r="AK534" i="15" s="1"/>
  <c r="AG534" i="15"/>
  <c r="K539" i="15"/>
  <c r="P539" i="15" s="1"/>
  <c r="U539" i="15" s="1"/>
  <c r="K537" i="15"/>
  <c r="J535" i="15"/>
  <c r="J540" i="15"/>
  <c r="H539" i="15"/>
  <c r="I538" i="15"/>
  <c r="N538" i="15" s="1"/>
  <c r="S538" i="15" s="1"/>
  <c r="H537" i="15"/>
  <c r="I536" i="15"/>
  <c r="K534" i="15"/>
  <c r="AM534" i="15"/>
  <c r="H534" i="15"/>
  <c r="O527" i="15"/>
  <c r="M527" i="15"/>
  <c r="R527" i="15" s="1"/>
  <c r="O531" i="15"/>
  <c r="T531" i="15" s="1"/>
  <c r="N527" i="15"/>
  <c r="M532" i="15"/>
  <c r="R532" i="15" s="1"/>
  <c r="A548" i="15"/>
  <c r="AA100" i="15" l="1"/>
  <c r="Z100" i="15"/>
  <c r="Y101" i="15"/>
  <c r="AE99" i="15"/>
  <c r="AC99" i="15"/>
  <c r="AD99" i="15" s="1"/>
  <c r="AB99" i="15"/>
  <c r="AZ520" i="15"/>
  <c r="BG520" i="15" s="1"/>
  <c r="AC126" i="15"/>
  <c r="AD126" i="15" s="1"/>
  <c r="AB126" i="15"/>
  <c r="AE126" i="15"/>
  <c r="D520" i="15"/>
  <c r="D513" i="15"/>
  <c r="AN513" i="15" s="1"/>
  <c r="W529" i="15"/>
  <c r="AR534" i="15"/>
  <c r="BD527" i="15"/>
  <c r="AO534" i="15"/>
  <c r="AV527" i="15"/>
  <c r="AP534" i="15"/>
  <c r="AQ534" i="15"/>
  <c r="W533" i="15"/>
  <c r="T527" i="15"/>
  <c r="BA527" i="15" s="1"/>
  <c r="BE520" i="15"/>
  <c r="S527" i="15"/>
  <c r="AZ527" i="15" s="1"/>
  <c r="AU527" i="15"/>
  <c r="U527" i="15"/>
  <c r="BB527" i="15" s="1"/>
  <c r="AW527" i="15"/>
  <c r="AY527" i="15"/>
  <c r="AT527" i="15"/>
  <c r="W531" i="15"/>
  <c r="Y531" i="15" s="1"/>
  <c r="P537" i="15"/>
  <c r="U537" i="15" s="1"/>
  <c r="M540" i="15"/>
  <c r="R540" i="15" s="1"/>
  <c r="P538" i="15"/>
  <c r="U538" i="15" s="1"/>
  <c r="O536" i="15"/>
  <c r="T536" i="15" s="1"/>
  <c r="O534" i="15"/>
  <c r="O539" i="15"/>
  <c r="T539" i="15" s="1"/>
  <c r="N537" i="15"/>
  <c r="S537" i="15" s="1"/>
  <c r="O537" i="15"/>
  <c r="T537" i="15" s="1"/>
  <c r="M537" i="15"/>
  <c r="R537" i="15" s="1"/>
  <c r="C548" i="15"/>
  <c r="B548" i="15"/>
  <c r="N540" i="15"/>
  <c r="S540" i="15" s="1"/>
  <c r="P540" i="15"/>
  <c r="U540" i="15" s="1"/>
  <c r="M538" i="15"/>
  <c r="R538" i="15" s="1"/>
  <c r="J546" i="15"/>
  <c r="H545" i="15"/>
  <c r="K543" i="15"/>
  <c r="P543" i="15" s="1"/>
  <c r="U543" i="15" s="1"/>
  <c r="J542" i="15"/>
  <c r="AM541" i="15"/>
  <c r="H541" i="15"/>
  <c r="M541" i="15" s="1"/>
  <c r="R541" i="15" s="1"/>
  <c r="I546" i="15"/>
  <c r="N546" i="15" s="1"/>
  <c r="S546" i="15" s="1"/>
  <c r="J543" i="15"/>
  <c r="I542" i="15"/>
  <c r="N542" i="15" s="1"/>
  <c r="S542" i="15" s="1"/>
  <c r="AL541" i="15"/>
  <c r="J547" i="15"/>
  <c r="K545" i="15"/>
  <c r="P545" i="15" s="1"/>
  <c r="U545" i="15" s="1"/>
  <c r="J544" i="15"/>
  <c r="H543" i="15"/>
  <c r="AH541" i="15"/>
  <c r="AI541" i="15" s="1"/>
  <c r="K541" i="15"/>
  <c r="I547" i="15"/>
  <c r="J545" i="15"/>
  <c r="I544" i="15"/>
  <c r="AG541" i="15"/>
  <c r="J541" i="15"/>
  <c r="K544" i="15"/>
  <c r="P544" i="15" s="1"/>
  <c r="U544" i="15" s="1"/>
  <c r="I543" i="15"/>
  <c r="N543" i="15" s="1"/>
  <c r="S543" i="15" s="1"/>
  <c r="H544" i="15"/>
  <c r="AJ541" i="15"/>
  <c r="AK541" i="15" s="1"/>
  <c r="K547" i="15"/>
  <c r="P547" i="15" s="1"/>
  <c r="U547" i="15" s="1"/>
  <c r="H546" i="15"/>
  <c r="H547" i="15"/>
  <c r="K542" i="15"/>
  <c r="P542" i="15" s="1"/>
  <c r="U542" i="15" s="1"/>
  <c r="I541" i="15"/>
  <c r="H542" i="15"/>
  <c r="K546" i="15"/>
  <c r="P546" i="15" s="1"/>
  <c r="U546" i="15" s="1"/>
  <c r="I545" i="15"/>
  <c r="N545" i="15" s="1"/>
  <c r="S545" i="15" s="1"/>
  <c r="M539" i="15"/>
  <c r="R539" i="15" s="1"/>
  <c r="P534" i="15"/>
  <c r="O540" i="15"/>
  <c r="T540" i="15" s="1"/>
  <c r="M535" i="15"/>
  <c r="R535" i="15" s="1"/>
  <c r="W532" i="15"/>
  <c r="O538" i="15"/>
  <c r="T538" i="15" s="1"/>
  <c r="M534" i="15"/>
  <c r="N536" i="15"/>
  <c r="S536" i="15" s="1"/>
  <c r="O535" i="15"/>
  <c r="T535" i="15" s="1"/>
  <c r="N534" i="15"/>
  <c r="N539" i="15"/>
  <c r="S539" i="15" s="1"/>
  <c r="M536" i="15"/>
  <c r="R536" i="15" s="1"/>
  <c r="P535" i="15"/>
  <c r="U535" i="15" s="1"/>
  <c r="AE517" i="15"/>
  <c r="AB517" i="15"/>
  <c r="AC517" i="15"/>
  <c r="AD517" i="15" s="1"/>
  <c r="AB524" i="15"/>
  <c r="AE524" i="15"/>
  <c r="AC524" i="15"/>
  <c r="AD524" i="15" s="1"/>
  <c r="A555" i="15"/>
  <c r="AA101" i="15" l="1"/>
  <c r="Z101" i="15"/>
  <c r="Y102" i="15"/>
  <c r="AC100" i="15"/>
  <c r="AD100" i="15" s="1"/>
  <c r="AB100" i="15"/>
  <c r="AE100" i="15"/>
  <c r="W527" i="15"/>
  <c r="D527" i="15" s="1"/>
  <c r="AN520" i="15"/>
  <c r="AW534" i="15"/>
  <c r="AQ541" i="15"/>
  <c r="BE527" i="15"/>
  <c r="AO541" i="15"/>
  <c r="AP541" i="15"/>
  <c r="W536" i="15"/>
  <c r="BD534" i="15"/>
  <c r="AR541" i="15"/>
  <c r="W539" i="15"/>
  <c r="R534" i="15"/>
  <c r="AY534" i="15" s="1"/>
  <c r="AT534" i="15"/>
  <c r="S534" i="15"/>
  <c r="AZ534" i="15" s="1"/>
  <c r="AU534" i="15"/>
  <c r="W535" i="15"/>
  <c r="BG527" i="15"/>
  <c r="T534" i="15"/>
  <c r="BA534" i="15" s="1"/>
  <c r="AV534" i="15"/>
  <c r="U534" i="15"/>
  <c r="BB534" i="15" s="1"/>
  <c r="W538" i="15"/>
  <c r="Y538" i="15" s="1"/>
  <c r="AA538" i="15" s="1"/>
  <c r="W537" i="15"/>
  <c r="W540" i="15"/>
  <c r="M547" i="15"/>
  <c r="R547" i="15" s="1"/>
  <c r="N544" i="15"/>
  <c r="S544" i="15" s="1"/>
  <c r="O546" i="15"/>
  <c r="T546" i="15" s="1"/>
  <c r="O545" i="15"/>
  <c r="T545" i="15" s="1"/>
  <c r="M543" i="15"/>
  <c r="R543" i="15" s="1"/>
  <c r="AA531" i="15"/>
  <c r="Z531" i="15"/>
  <c r="M542" i="15"/>
  <c r="R542" i="15" s="1"/>
  <c r="M546" i="15"/>
  <c r="R546" i="15" s="1"/>
  <c r="O541" i="15"/>
  <c r="N547" i="15"/>
  <c r="S547" i="15" s="1"/>
  <c r="O544" i="15"/>
  <c r="T544" i="15" s="1"/>
  <c r="C555" i="15"/>
  <c r="B555" i="15"/>
  <c r="N541" i="15"/>
  <c r="S541" i="15" s="1"/>
  <c r="P541" i="15"/>
  <c r="O543" i="15"/>
  <c r="T543" i="15" s="1"/>
  <c r="O542" i="15"/>
  <c r="T542" i="15" s="1"/>
  <c r="O547" i="15"/>
  <c r="T547" i="15" s="1"/>
  <c r="M544" i="15"/>
  <c r="R544" i="15" s="1"/>
  <c r="M545" i="15"/>
  <c r="R545" i="15" s="1"/>
  <c r="I554" i="15"/>
  <c r="N554" i="15" s="1"/>
  <c r="S554" i="15" s="1"/>
  <c r="H553" i="15"/>
  <c r="AH548" i="15"/>
  <c r="AI548" i="15" s="1"/>
  <c r="J554" i="15"/>
  <c r="K550" i="15"/>
  <c r="J549" i="15"/>
  <c r="O549" i="15" s="1"/>
  <c r="T549" i="15" s="1"/>
  <c r="K548" i="15"/>
  <c r="J550" i="15"/>
  <c r="I549" i="15"/>
  <c r="N549" i="15" s="1"/>
  <c r="S549" i="15" s="1"/>
  <c r="AL548" i="15"/>
  <c r="I548" i="15"/>
  <c r="J551" i="15"/>
  <c r="H549" i="15"/>
  <c r="AJ548" i="15"/>
  <c r="AK548" i="15" s="1"/>
  <c r="H550" i="15"/>
  <c r="AG548" i="15"/>
  <c r="I552" i="15"/>
  <c r="AM548" i="15"/>
  <c r="K551" i="15"/>
  <c r="P551" i="15" s="1"/>
  <c r="U551" i="15" s="1"/>
  <c r="H552" i="15"/>
  <c r="M552" i="15" s="1"/>
  <c r="R552" i="15" s="1"/>
  <c r="K553" i="15"/>
  <c r="I553" i="15"/>
  <c r="J553" i="15"/>
  <c r="H551" i="15"/>
  <c r="M551" i="15" s="1"/>
  <c r="R551" i="15" s="1"/>
  <c r="K549" i="15"/>
  <c r="K554" i="15"/>
  <c r="J552" i="15"/>
  <c r="I551" i="15"/>
  <c r="N551" i="15" s="1"/>
  <c r="S551" i="15" s="1"/>
  <c r="H554" i="15"/>
  <c r="M554" i="15" s="1"/>
  <c r="R554" i="15" s="1"/>
  <c r="K552" i="15"/>
  <c r="P552" i="15" s="1"/>
  <c r="U552" i="15" s="1"/>
  <c r="J548" i="15"/>
  <c r="I550" i="15"/>
  <c r="N550" i="15" s="1"/>
  <c r="S550" i="15" s="1"/>
  <c r="H548" i="15"/>
  <c r="M548" i="15" s="1"/>
  <c r="R548" i="15" s="1"/>
  <c r="A562" i="15"/>
  <c r="Z102" i="15" l="1"/>
  <c r="AA102" i="15"/>
  <c r="Y103" i="15"/>
  <c r="AB101" i="15"/>
  <c r="AE101" i="15"/>
  <c r="AC101" i="15"/>
  <c r="AD101" i="15" s="1"/>
  <c r="W545" i="15"/>
  <c r="Y545" i="15" s="1"/>
  <c r="AA545" i="15" s="1"/>
  <c r="Y133" i="15"/>
  <c r="BD541" i="15"/>
  <c r="W546" i="15"/>
  <c r="AQ548" i="15"/>
  <c r="Z538" i="15"/>
  <c r="AR548" i="15"/>
  <c r="W534" i="15"/>
  <c r="D534" i="15" s="1"/>
  <c r="U541" i="15"/>
  <c r="BB541" i="15" s="1"/>
  <c r="AW541" i="15"/>
  <c r="AP548" i="15"/>
  <c r="AZ541" i="15"/>
  <c r="T541" i="15"/>
  <c r="BA541" i="15" s="1"/>
  <c r="AV541" i="15"/>
  <c r="W543" i="15"/>
  <c r="AO548" i="15"/>
  <c r="AU541" i="15"/>
  <c r="AN527" i="15"/>
  <c r="BE534" i="15"/>
  <c r="AY541" i="15"/>
  <c r="AT541" i="15"/>
  <c r="BG534" i="15"/>
  <c r="W547" i="15"/>
  <c r="W544" i="15"/>
  <c r="W542" i="15"/>
  <c r="M549" i="15"/>
  <c r="M553" i="15"/>
  <c r="R553" i="15" s="1"/>
  <c r="K561" i="15"/>
  <c r="J561" i="15"/>
  <c r="H561" i="15"/>
  <c r="H558" i="15"/>
  <c r="K557" i="15"/>
  <c r="AL555" i="15"/>
  <c r="K560" i="15"/>
  <c r="J557" i="15"/>
  <c r="K556" i="15"/>
  <c r="P556" i="15" s="1"/>
  <c r="U556" i="15" s="1"/>
  <c r="K555" i="15"/>
  <c r="I560" i="15"/>
  <c r="J559" i="15"/>
  <c r="K558" i="15"/>
  <c r="H557" i="15"/>
  <c r="I556" i="15"/>
  <c r="I555" i="15"/>
  <c r="I561" i="15"/>
  <c r="N561" i="15" s="1"/>
  <c r="S561" i="15" s="1"/>
  <c r="H560" i="15"/>
  <c r="I559" i="15"/>
  <c r="J558" i="15"/>
  <c r="H556" i="15"/>
  <c r="AH555" i="15"/>
  <c r="AI555" i="15" s="1"/>
  <c r="H555" i="15"/>
  <c r="M555" i="15" s="1"/>
  <c r="R555" i="15" s="1"/>
  <c r="AG555" i="15"/>
  <c r="K559" i="15"/>
  <c r="P559" i="15" s="1"/>
  <c r="U559" i="15" s="1"/>
  <c r="J556" i="15"/>
  <c r="J560" i="15"/>
  <c r="H559" i="15"/>
  <c r="I558" i="15"/>
  <c r="N558" i="15" s="1"/>
  <c r="S558" i="15" s="1"/>
  <c r="I557" i="15"/>
  <c r="J555" i="15"/>
  <c r="AM555" i="15"/>
  <c r="AJ555" i="15"/>
  <c r="AK555" i="15" s="1"/>
  <c r="AE531" i="15"/>
  <c r="AB531" i="15"/>
  <c r="AC531" i="15"/>
  <c r="AD531" i="15" s="1"/>
  <c r="N552" i="15"/>
  <c r="S552" i="15" s="1"/>
  <c r="P550" i="15"/>
  <c r="U550" i="15" s="1"/>
  <c r="AB538" i="15"/>
  <c r="AE538" i="15"/>
  <c r="AC538" i="15"/>
  <c r="AD538" i="15" s="1"/>
  <c r="P549" i="15"/>
  <c r="U549" i="15" s="1"/>
  <c r="P553" i="15"/>
  <c r="U553" i="15" s="1"/>
  <c r="O551" i="15"/>
  <c r="T551" i="15" s="1"/>
  <c r="W551" i="15" s="1"/>
  <c r="O550" i="15"/>
  <c r="T550" i="15" s="1"/>
  <c r="O554" i="15"/>
  <c r="T554" i="15" s="1"/>
  <c r="P554" i="15"/>
  <c r="U554" i="15" s="1"/>
  <c r="P548" i="15"/>
  <c r="O548" i="15"/>
  <c r="O553" i="15"/>
  <c r="T553" i="15" s="1"/>
  <c r="M550" i="15"/>
  <c r="R550" i="15" s="1"/>
  <c r="N548" i="15"/>
  <c r="C562" i="15"/>
  <c r="B562" i="15"/>
  <c r="O552" i="15"/>
  <c r="T552" i="15" s="1"/>
  <c r="N553" i="15"/>
  <c r="S553" i="15" s="1"/>
  <c r="A569" i="15"/>
  <c r="AA103" i="15" l="1"/>
  <c r="Z103" i="15"/>
  <c r="Y106" i="15"/>
  <c r="AB102" i="15"/>
  <c r="AC102" i="15"/>
  <c r="AD102" i="15" s="1"/>
  <c r="AE102" i="15"/>
  <c r="Z545" i="15"/>
  <c r="AA133" i="15"/>
  <c r="Z133" i="15"/>
  <c r="BD548" i="15"/>
  <c r="W541" i="15"/>
  <c r="AQ555" i="15"/>
  <c r="AP555" i="15"/>
  <c r="AT548" i="15"/>
  <c r="AU548" i="15"/>
  <c r="AR555" i="15"/>
  <c r="U548" i="15"/>
  <c r="BB548" i="15" s="1"/>
  <c r="AW548" i="15"/>
  <c r="AN534" i="15"/>
  <c r="S548" i="15"/>
  <c r="AZ548" i="15" s="1"/>
  <c r="T548" i="15"/>
  <c r="BA548" i="15" s="1"/>
  <c r="AV548" i="15"/>
  <c r="W552" i="15"/>
  <c r="Y552" i="15" s="1"/>
  <c r="Z552" i="15" s="1"/>
  <c r="R549" i="15"/>
  <c r="AY548" i="15" s="1"/>
  <c r="BE541" i="15"/>
  <c r="AO555" i="15"/>
  <c r="BG541" i="15"/>
  <c r="W550" i="15"/>
  <c r="W554" i="15"/>
  <c r="M559" i="15"/>
  <c r="R559" i="15" s="1"/>
  <c r="M556" i="15"/>
  <c r="R556" i="15" s="1"/>
  <c r="N560" i="15"/>
  <c r="S560" i="15" s="1"/>
  <c r="P560" i="15"/>
  <c r="U560" i="15" s="1"/>
  <c r="M561" i="15"/>
  <c r="R561" i="15" s="1"/>
  <c r="C569" i="15"/>
  <c r="B569" i="15"/>
  <c r="O560" i="15"/>
  <c r="T560" i="15" s="1"/>
  <c r="O558" i="15"/>
  <c r="T558" i="15" s="1"/>
  <c r="P555" i="15"/>
  <c r="O561" i="15"/>
  <c r="T561" i="15" s="1"/>
  <c r="O555" i="15"/>
  <c r="N559" i="15"/>
  <c r="S559" i="15" s="1"/>
  <c r="N556" i="15"/>
  <c r="S556" i="15" s="1"/>
  <c r="P561" i="15"/>
  <c r="U561" i="15" s="1"/>
  <c r="O556" i="15"/>
  <c r="T556" i="15" s="1"/>
  <c r="M560" i="15"/>
  <c r="R560" i="15" s="1"/>
  <c r="M557" i="15"/>
  <c r="R557" i="15" s="1"/>
  <c r="W553" i="15"/>
  <c r="N557" i="15"/>
  <c r="S557" i="15" s="1"/>
  <c r="P558" i="15"/>
  <c r="U558" i="15" s="1"/>
  <c r="P557" i="15"/>
  <c r="U557" i="15" s="1"/>
  <c r="AB545" i="15"/>
  <c r="AE545" i="15"/>
  <c r="AC545" i="15"/>
  <c r="AD545" i="15" s="1"/>
  <c r="I568" i="15"/>
  <c r="J566" i="15"/>
  <c r="I565" i="15"/>
  <c r="J563" i="15"/>
  <c r="AM562" i="15"/>
  <c r="H562" i="15"/>
  <c r="H568" i="15"/>
  <c r="K567" i="15"/>
  <c r="P567" i="15" s="1"/>
  <c r="U567" i="15" s="1"/>
  <c r="I566" i="15"/>
  <c r="H565" i="15"/>
  <c r="K564" i="15"/>
  <c r="P564" i="15" s="1"/>
  <c r="U564" i="15" s="1"/>
  <c r="I563" i="15"/>
  <c r="N563" i="15" s="1"/>
  <c r="S563" i="15" s="1"/>
  <c r="AL562" i="15"/>
  <c r="I567" i="15"/>
  <c r="N567" i="15" s="1"/>
  <c r="S567" i="15" s="1"/>
  <c r="I564" i="15"/>
  <c r="N564" i="15" s="1"/>
  <c r="S564" i="15" s="1"/>
  <c r="AH562" i="15"/>
  <c r="AI562" i="15" s="1"/>
  <c r="K562" i="15"/>
  <c r="K568" i="15"/>
  <c r="P568" i="15" s="1"/>
  <c r="U568" i="15" s="1"/>
  <c r="H567" i="15"/>
  <c r="K565" i="15"/>
  <c r="P565" i="15" s="1"/>
  <c r="U565" i="15" s="1"/>
  <c r="H564" i="15"/>
  <c r="AG562" i="15"/>
  <c r="J562" i="15"/>
  <c r="O562" i="15" s="1"/>
  <c r="T562" i="15" s="1"/>
  <c r="J568" i="15"/>
  <c r="J564" i="15"/>
  <c r="AJ562" i="15"/>
  <c r="AK562" i="15" s="1"/>
  <c r="H566" i="15"/>
  <c r="J567" i="15"/>
  <c r="K563" i="15"/>
  <c r="I562" i="15"/>
  <c r="J565" i="15"/>
  <c r="H563" i="15"/>
  <c r="K566" i="15"/>
  <c r="N555" i="15"/>
  <c r="O559" i="15"/>
  <c r="T559" i="15" s="1"/>
  <c r="O557" i="15"/>
  <c r="T557" i="15" s="1"/>
  <c r="M558" i="15"/>
  <c r="R558" i="15" s="1"/>
  <c r="A576" i="15"/>
  <c r="AA106" i="15" l="1"/>
  <c r="Z106" i="15"/>
  <c r="Y107" i="15"/>
  <c r="AB103" i="15"/>
  <c r="AC103" i="15"/>
  <c r="AD103" i="15" s="1"/>
  <c r="AE103" i="15"/>
  <c r="AC133" i="15"/>
  <c r="AD133" i="15" s="1"/>
  <c r="AE133" i="15"/>
  <c r="AB133" i="15"/>
  <c r="AU555" i="15"/>
  <c r="BE548" i="15"/>
  <c r="BD555" i="15"/>
  <c r="AP562" i="15"/>
  <c r="W558" i="15"/>
  <c r="D541" i="15"/>
  <c r="AN541" i="15" s="1"/>
  <c r="AO562" i="15"/>
  <c r="AR562" i="15"/>
  <c r="AA552" i="15"/>
  <c r="AE552" i="15" s="1"/>
  <c r="AY555" i="15"/>
  <c r="W556" i="15"/>
  <c r="AT555" i="15"/>
  <c r="BG548" i="15"/>
  <c r="W549" i="15"/>
  <c r="W560" i="15"/>
  <c r="W548" i="15"/>
  <c r="S555" i="15"/>
  <c r="U555" i="15"/>
  <c r="BB555" i="15" s="1"/>
  <c r="AW555" i="15"/>
  <c r="T555" i="15"/>
  <c r="BA555" i="15" s="1"/>
  <c r="AV555" i="15"/>
  <c r="AQ562" i="15"/>
  <c r="W559" i="15"/>
  <c r="Y559" i="15" s="1"/>
  <c r="W561" i="15"/>
  <c r="M563" i="15"/>
  <c r="R563" i="15" s="1"/>
  <c r="M566" i="15"/>
  <c r="R566" i="15" s="1"/>
  <c r="P562" i="15"/>
  <c r="N566" i="15"/>
  <c r="S566" i="15" s="1"/>
  <c r="I575" i="15"/>
  <c r="N575" i="15" s="1"/>
  <c r="S575" i="15" s="1"/>
  <c r="H573" i="15"/>
  <c r="H572" i="15"/>
  <c r="H571" i="15"/>
  <c r="J570" i="15"/>
  <c r="I569" i="15"/>
  <c r="I570" i="15"/>
  <c r="N570" i="15" s="1"/>
  <c r="S570" i="15" s="1"/>
  <c r="AL569" i="15"/>
  <c r="J574" i="15"/>
  <c r="AH569" i="15"/>
  <c r="AI569" i="15" s="1"/>
  <c r="J575" i="15"/>
  <c r="H574" i="15"/>
  <c r="J573" i="15"/>
  <c r="K571" i="15"/>
  <c r="P571" i="15" s="1"/>
  <c r="U571" i="15" s="1"/>
  <c r="H570" i="15"/>
  <c r="AJ569" i="15"/>
  <c r="AK569" i="15" s="1"/>
  <c r="K569" i="15"/>
  <c r="K574" i="15"/>
  <c r="J572" i="15"/>
  <c r="I573" i="15"/>
  <c r="N573" i="15" s="1"/>
  <c r="S573" i="15" s="1"/>
  <c r="J571" i="15"/>
  <c r="I574" i="15"/>
  <c r="N574" i="15" s="1"/>
  <c r="S574" i="15" s="1"/>
  <c r="K570" i="15"/>
  <c r="P570" i="15" s="1"/>
  <c r="U570" i="15" s="1"/>
  <c r="I572" i="15"/>
  <c r="J569" i="15"/>
  <c r="O569" i="15" s="1"/>
  <c r="T569" i="15" s="1"/>
  <c r="I571" i="15"/>
  <c r="K575" i="15"/>
  <c r="P575" i="15" s="1"/>
  <c r="U575" i="15" s="1"/>
  <c r="H575" i="15"/>
  <c r="M575" i="15" s="1"/>
  <c r="R575" i="15" s="1"/>
  <c r="K573" i="15"/>
  <c r="AG569" i="15"/>
  <c r="H569" i="15"/>
  <c r="M569" i="15" s="1"/>
  <c r="R569" i="15" s="1"/>
  <c r="AM569" i="15"/>
  <c r="K572" i="15"/>
  <c r="O567" i="15"/>
  <c r="T567" i="15" s="1"/>
  <c r="N562" i="15"/>
  <c r="O563" i="15"/>
  <c r="T563" i="15" s="1"/>
  <c r="B576" i="15"/>
  <c r="C576" i="15"/>
  <c r="O564" i="15"/>
  <c r="T564" i="15" s="1"/>
  <c r="M564" i="15"/>
  <c r="R564" i="15" s="1"/>
  <c r="M568" i="15"/>
  <c r="R568" i="15" s="1"/>
  <c r="N565" i="15"/>
  <c r="S565" i="15" s="1"/>
  <c r="P566" i="15"/>
  <c r="U566" i="15" s="1"/>
  <c r="P563" i="15"/>
  <c r="U563" i="15" s="1"/>
  <c r="O568" i="15"/>
  <c r="T568" i="15" s="1"/>
  <c r="M562" i="15"/>
  <c r="O566" i="15"/>
  <c r="T566" i="15" s="1"/>
  <c r="M567" i="15"/>
  <c r="R567" i="15" s="1"/>
  <c r="N568" i="15"/>
  <c r="S568" i="15" s="1"/>
  <c r="O565" i="15"/>
  <c r="T565" i="15" s="1"/>
  <c r="M565" i="15"/>
  <c r="R565" i="15" s="1"/>
  <c r="W557" i="15"/>
  <c r="AC552" i="15"/>
  <c r="AD552" i="15" s="1"/>
  <c r="A583" i="15"/>
  <c r="AB552" i="15" l="1"/>
  <c r="Z107" i="15"/>
  <c r="AA107" i="15"/>
  <c r="Y108" i="15"/>
  <c r="AC106" i="15"/>
  <c r="AD106" i="15" s="1"/>
  <c r="AB106" i="15"/>
  <c r="AE106" i="15"/>
  <c r="D548" i="15"/>
  <c r="AN548" i="15" s="1"/>
  <c r="BD562" i="15"/>
  <c r="W567" i="15"/>
  <c r="AQ569" i="15"/>
  <c r="W564" i="15"/>
  <c r="AP569" i="15"/>
  <c r="AV562" i="15"/>
  <c r="BA562" i="15"/>
  <c r="AR569" i="15"/>
  <c r="U562" i="15"/>
  <c r="BB562" i="15" s="1"/>
  <c r="AW562" i="15"/>
  <c r="BE555" i="15"/>
  <c r="AO569" i="15"/>
  <c r="W555" i="15"/>
  <c r="AZ555" i="15"/>
  <c r="BG555" i="15" s="1"/>
  <c r="R562" i="15"/>
  <c r="AT562" i="15"/>
  <c r="W563" i="15"/>
  <c r="S562" i="15"/>
  <c r="AZ562" i="15" s="1"/>
  <c r="AU562" i="15"/>
  <c r="W568" i="15"/>
  <c r="W566" i="15"/>
  <c r="Y566" i="15" s="1"/>
  <c r="O575" i="15"/>
  <c r="T575" i="15" s="1"/>
  <c r="W575" i="15" s="1"/>
  <c r="M572" i="15"/>
  <c r="R572" i="15" s="1"/>
  <c r="P572" i="15"/>
  <c r="U572" i="15" s="1"/>
  <c r="O572" i="15"/>
  <c r="T572" i="15" s="1"/>
  <c r="M570" i="15"/>
  <c r="R570" i="15" s="1"/>
  <c r="N569" i="15"/>
  <c r="M573" i="15"/>
  <c r="R573" i="15" s="1"/>
  <c r="C583" i="15"/>
  <c r="B583" i="15"/>
  <c r="N571" i="15"/>
  <c r="S571" i="15" s="1"/>
  <c r="J582" i="15"/>
  <c r="I580" i="15"/>
  <c r="I578" i="15"/>
  <c r="K577" i="15"/>
  <c r="I582" i="15"/>
  <c r="H580" i="15"/>
  <c r="K579" i="15"/>
  <c r="H578" i="15"/>
  <c r="J577" i="15"/>
  <c r="AJ576" i="15"/>
  <c r="AK576" i="15" s="1"/>
  <c r="H582" i="15"/>
  <c r="K581" i="15"/>
  <c r="J579" i="15"/>
  <c r="I577" i="15"/>
  <c r="I581" i="15"/>
  <c r="K580" i="15"/>
  <c r="H579" i="15"/>
  <c r="K578" i="15"/>
  <c r="AM576" i="15"/>
  <c r="AG576" i="15"/>
  <c r="J576" i="15"/>
  <c r="K582" i="15"/>
  <c r="H581" i="15"/>
  <c r="J580" i="15"/>
  <c r="J578" i="15"/>
  <c r="AL576" i="15"/>
  <c r="I576" i="15"/>
  <c r="I579" i="15"/>
  <c r="K576" i="15"/>
  <c r="J581" i="15"/>
  <c r="H576" i="15"/>
  <c r="AH576" i="15"/>
  <c r="AI576" i="15" s="1"/>
  <c r="H577" i="15"/>
  <c r="P574" i="15"/>
  <c r="U574" i="15" s="1"/>
  <c r="O574" i="15"/>
  <c r="T574" i="15" s="1"/>
  <c r="AA559" i="15"/>
  <c r="Z559" i="15"/>
  <c r="N572" i="15"/>
  <c r="S572" i="15" s="1"/>
  <c r="O573" i="15"/>
  <c r="T573" i="15" s="1"/>
  <c r="O570" i="15"/>
  <c r="T570" i="15" s="1"/>
  <c r="W565" i="15"/>
  <c r="P573" i="15"/>
  <c r="U573" i="15" s="1"/>
  <c r="O571" i="15"/>
  <c r="T571" i="15" s="1"/>
  <c r="P569" i="15"/>
  <c r="M574" i="15"/>
  <c r="R574" i="15" s="1"/>
  <c r="M571" i="15"/>
  <c r="R571" i="15" s="1"/>
  <c r="A590" i="15"/>
  <c r="AA108" i="15" l="1"/>
  <c r="Z108" i="15"/>
  <c r="Y109" i="15"/>
  <c r="AB107" i="15"/>
  <c r="AC107" i="15"/>
  <c r="AD107" i="15" s="1"/>
  <c r="AE107" i="15"/>
  <c r="Y140" i="15"/>
  <c r="AR576" i="15"/>
  <c r="BD569" i="15"/>
  <c r="AP576" i="15"/>
  <c r="BA569" i="15"/>
  <c r="BE562" i="15"/>
  <c r="AY569" i="15"/>
  <c r="AQ576" i="15"/>
  <c r="AO576" i="15"/>
  <c r="U569" i="15"/>
  <c r="BB569" i="15" s="1"/>
  <c r="AW569" i="15"/>
  <c r="D555" i="15"/>
  <c r="AN555" i="15" s="1"/>
  <c r="AT569" i="15"/>
  <c r="AV569" i="15"/>
  <c r="S569" i="15"/>
  <c r="AZ569" i="15" s="1"/>
  <c r="AU569" i="15"/>
  <c r="W572" i="15"/>
  <c r="W562" i="15"/>
  <c r="AY562" i="15"/>
  <c r="BG562" i="15" s="1"/>
  <c r="W570" i="15"/>
  <c r="W574" i="15"/>
  <c r="O581" i="15"/>
  <c r="T581" i="15" s="1"/>
  <c r="P582" i="15"/>
  <c r="U582" i="15" s="1"/>
  <c r="P578" i="15"/>
  <c r="U578" i="15" s="1"/>
  <c r="N577" i="15"/>
  <c r="S577" i="15" s="1"/>
  <c r="P577" i="15"/>
  <c r="U577" i="15" s="1"/>
  <c r="P576" i="15"/>
  <c r="O576" i="15"/>
  <c r="M579" i="15"/>
  <c r="R579" i="15" s="1"/>
  <c r="O579" i="15"/>
  <c r="T579" i="15" s="1"/>
  <c r="O577" i="15"/>
  <c r="T577" i="15" s="1"/>
  <c r="N578" i="15"/>
  <c r="S578" i="15" s="1"/>
  <c r="I589" i="15"/>
  <c r="N589" i="15" s="1"/>
  <c r="S589" i="15" s="1"/>
  <c r="H588" i="15"/>
  <c r="J586" i="15"/>
  <c r="I584" i="15"/>
  <c r="N584" i="15" s="1"/>
  <c r="S584" i="15" s="1"/>
  <c r="J589" i="15"/>
  <c r="AL583" i="15"/>
  <c r="H585" i="15"/>
  <c r="K588" i="15"/>
  <c r="K585" i="15"/>
  <c r="P585" i="15" s="1"/>
  <c r="U585" i="15" s="1"/>
  <c r="I587" i="15"/>
  <c r="N587" i="15" s="1"/>
  <c r="S587" i="15" s="1"/>
  <c r="I583" i="15"/>
  <c r="AM583" i="15"/>
  <c r="K586" i="15"/>
  <c r="AJ583" i="15"/>
  <c r="AK583" i="15" s="1"/>
  <c r="H589" i="15"/>
  <c r="M589" i="15" s="1"/>
  <c r="R589" i="15" s="1"/>
  <c r="K587" i="15"/>
  <c r="P587" i="15" s="1"/>
  <c r="U587" i="15" s="1"/>
  <c r="AH583" i="15"/>
  <c r="AI583" i="15" s="1"/>
  <c r="H583" i="15"/>
  <c r="M583" i="15" s="1"/>
  <c r="R583" i="15" s="1"/>
  <c r="I588" i="15"/>
  <c r="N588" i="15" s="1"/>
  <c r="S588" i="15" s="1"/>
  <c r="H587" i="15"/>
  <c r="M587" i="15" s="1"/>
  <c r="R587" i="15" s="1"/>
  <c r="J588" i="15"/>
  <c r="J584" i="15"/>
  <c r="O584" i="15" s="1"/>
  <c r="T584" i="15" s="1"/>
  <c r="J583" i="15"/>
  <c r="O583" i="15" s="1"/>
  <c r="T583" i="15" s="1"/>
  <c r="I585" i="15"/>
  <c r="N585" i="15" s="1"/>
  <c r="S585" i="15" s="1"/>
  <c r="K589" i="15"/>
  <c r="P589" i="15" s="1"/>
  <c r="U589" i="15" s="1"/>
  <c r="H584" i="15"/>
  <c r="H586" i="15"/>
  <c r="K584" i="15"/>
  <c r="P584" i="15" s="1"/>
  <c r="U584" i="15" s="1"/>
  <c r="AG583" i="15"/>
  <c r="K583" i="15"/>
  <c r="P583" i="15" s="1"/>
  <c r="U583" i="15" s="1"/>
  <c r="J585" i="15"/>
  <c r="O585" i="15" s="1"/>
  <c r="T585" i="15" s="1"/>
  <c r="J587" i="15"/>
  <c r="O587" i="15" s="1"/>
  <c r="T587" i="15" s="1"/>
  <c r="I586" i="15"/>
  <c r="W573" i="15"/>
  <c r="Y573" i="15" s="1"/>
  <c r="M577" i="15"/>
  <c r="R577" i="15" s="1"/>
  <c r="P580" i="15"/>
  <c r="U580" i="15" s="1"/>
  <c r="P581" i="15"/>
  <c r="U581" i="15" s="1"/>
  <c r="M578" i="15"/>
  <c r="R578" i="15" s="1"/>
  <c r="N580" i="15"/>
  <c r="S580" i="15" s="1"/>
  <c r="C590" i="15"/>
  <c r="B590" i="15"/>
  <c r="O578" i="15"/>
  <c r="T578" i="15" s="1"/>
  <c r="N581" i="15"/>
  <c r="S581" i="15" s="1"/>
  <c r="M582" i="15"/>
  <c r="R582" i="15" s="1"/>
  <c r="P579" i="15"/>
  <c r="U579" i="15" s="1"/>
  <c r="O582" i="15"/>
  <c r="T582" i="15" s="1"/>
  <c r="N579" i="15"/>
  <c r="S579" i="15" s="1"/>
  <c r="O580" i="15"/>
  <c r="T580" i="15" s="1"/>
  <c r="M580" i="15"/>
  <c r="R580" i="15" s="1"/>
  <c r="W571" i="15"/>
  <c r="AA566" i="15"/>
  <c r="Z566" i="15"/>
  <c r="AB559" i="15"/>
  <c r="AE559" i="15"/>
  <c r="AC559" i="15"/>
  <c r="AD559" i="15" s="1"/>
  <c r="M576" i="15"/>
  <c r="R576" i="15" s="1"/>
  <c r="N576" i="15"/>
  <c r="S576" i="15" s="1"/>
  <c r="M581" i="15"/>
  <c r="R581" i="15" s="1"/>
  <c r="N582" i="15"/>
  <c r="S582" i="15" s="1"/>
  <c r="A597" i="15"/>
  <c r="Z109" i="15" l="1"/>
  <c r="AA109" i="15"/>
  <c r="Y110" i="15"/>
  <c r="AB108" i="15"/>
  <c r="AE108" i="15"/>
  <c r="AC108" i="15"/>
  <c r="AD108" i="15" s="1"/>
  <c r="BD576" i="15"/>
  <c r="AA140" i="15"/>
  <c r="Z140" i="15"/>
  <c r="W569" i="15"/>
  <c r="D569" i="15" s="1"/>
  <c r="AP583" i="15"/>
  <c r="BG569" i="15"/>
  <c r="W577" i="15"/>
  <c r="AQ583" i="15"/>
  <c r="AO583" i="15"/>
  <c r="T576" i="15"/>
  <c r="BA576" i="15" s="1"/>
  <c r="AV576" i="15"/>
  <c r="W581" i="15"/>
  <c r="AZ576" i="15"/>
  <c r="AY576" i="15"/>
  <c r="U576" i="15"/>
  <c r="BB576" i="15" s="1"/>
  <c r="AW576" i="15"/>
  <c r="AU576" i="15"/>
  <c r="AT576" i="15"/>
  <c r="AR583" i="15"/>
  <c r="D562" i="15"/>
  <c r="AN562" i="15" s="1"/>
  <c r="BE569" i="15"/>
  <c r="W578" i="15"/>
  <c r="W582" i="15"/>
  <c r="W579" i="15"/>
  <c r="W580" i="15"/>
  <c r="Y580" i="15" s="1"/>
  <c r="AE566" i="15"/>
  <c r="AB566" i="15"/>
  <c r="AC566" i="15"/>
  <c r="AD566" i="15" s="1"/>
  <c r="P586" i="15"/>
  <c r="U586" i="15" s="1"/>
  <c r="P588" i="15"/>
  <c r="U588" i="15" s="1"/>
  <c r="C597" i="15"/>
  <c r="B597" i="15"/>
  <c r="W587" i="15"/>
  <c r="Y587" i="15" s="1"/>
  <c r="Z573" i="15"/>
  <c r="AA573" i="15"/>
  <c r="N586" i="15"/>
  <c r="S586" i="15" s="1"/>
  <c r="M586" i="15"/>
  <c r="R586" i="15" s="1"/>
  <c r="N583" i="15"/>
  <c r="S583" i="15" s="1"/>
  <c r="M585" i="15"/>
  <c r="R585" i="15" s="1"/>
  <c r="W585" i="15" s="1"/>
  <c r="O586" i="15"/>
  <c r="H594" i="15"/>
  <c r="K593" i="15"/>
  <c r="H592" i="15"/>
  <c r="J591" i="15"/>
  <c r="AJ590" i="15"/>
  <c r="AK590" i="15" s="1"/>
  <c r="K590" i="15"/>
  <c r="K596" i="15"/>
  <c r="J593" i="15"/>
  <c r="I591" i="15"/>
  <c r="J590" i="15"/>
  <c r="J596" i="15"/>
  <c r="K595" i="15"/>
  <c r="P595" i="15" s="1"/>
  <c r="U595" i="15" s="1"/>
  <c r="I593" i="15"/>
  <c r="H591" i="15"/>
  <c r="AH590" i="15"/>
  <c r="AI590" i="15" s="1"/>
  <c r="I590" i="15"/>
  <c r="I596" i="15"/>
  <c r="H596" i="15"/>
  <c r="I595" i="15"/>
  <c r="J594" i="15"/>
  <c r="J592" i="15"/>
  <c r="AL590" i="15"/>
  <c r="H595" i="15"/>
  <c r="I594" i="15"/>
  <c r="N594" i="15" s="1"/>
  <c r="S594" i="15" s="1"/>
  <c r="I592" i="15"/>
  <c r="K591" i="15"/>
  <c r="H593" i="15"/>
  <c r="K594" i="15"/>
  <c r="AM590" i="15"/>
  <c r="AG590" i="15"/>
  <c r="J595" i="15"/>
  <c r="K592" i="15"/>
  <c r="H590" i="15"/>
  <c r="M584" i="15"/>
  <c r="O588" i="15"/>
  <c r="T588" i="15" s="1"/>
  <c r="M588" i="15"/>
  <c r="R588" i="15" s="1"/>
  <c r="O589" i="15"/>
  <c r="T589" i="15" s="1"/>
  <c r="W589" i="15" s="1"/>
  <c r="A604" i="15"/>
  <c r="AA110" i="15" l="1"/>
  <c r="Z110" i="15"/>
  <c r="Y113" i="15"/>
  <c r="AC109" i="15"/>
  <c r="AD109" i="15" s="1"/>
  <c r="AB109" i="15"/>
  <c r="AE109" i="15"/>
  <c r="AB140" i="15"/>
  <c r="AE140" i="15"/>
  <c r="AC140" i="15"/>
  <c r="AD140" i="15" s="1"/>
  <c r="AN569" i="15"/>
  <c r="W576" i="15"/>
  <c r="D576" i="15" s="1"/>
  <c r="BB583" i="15"/>
  <c r="BD583" i="15"/>
  <c r="AR590" i="15"/>
  <c r="AP590" i="15"/>
  <c r="AQ590" i="15"/>
  <c r="BE576" i="15"/>
  <c r="AO590" i="15"/>
  <c r="AV583" i="15"/>
  <c r="W583" i="15"/>
  <c r="AZ583" i="15"/>
  <c r="AU583" i="15"/>
  <c r="R584" i="15"/>
  <c r="AT583" i="15"/>
  <c r="AW583" i="15"/>
  <c r="T586" i="15"/>
  <c r="BA583" i="15" s="1"/>
  <c r="BG576" i="15"/>
  <c r="W588" i="15"/>
  <c r="M593" i="15"/>
  <c r="R593" i="15" s="1"/>
  <c r="M595" i="15"/>
  <c r="R595" i="15" s="1"/>
  <c r="N595" i="15"/>
  <c r="S595" i="15" s="1"/>
  <c r="M594" i="15"/>
  <c r="R594" i="15" s="1"/>
  <c r="M590" i="15"/>
  <c r="P592" i="15"/>
  <c r="U592" i="15" s="1"/>
  <c r="M596" i="15"/>
  <c r="R596" i="15" s="1"/>
  <c r="M591" i="15"/>
  <c r="R591" i="15" s="1"/>
  <c r="O595" i="15"/>
  <c r="T595" i="15" s="1"/>
  <c r="N596" i="15"/>
  <c r="S596" i="15" s="1"/>
  <c r="N593" i="15"/>
  <c r="S593" i="15" s="1"/>
  <c r="N591" i="15"/>
  <c r="S591" i="15" s="1"/>
  <c r="K603" i="15"/>
  <c r="P603" i="15" s="1"/>
  <c r="U603" i="15" s="1"/>
  <c r="J602" i="15"/>
  <c r="H601" i="15"/>
  <c r="J600" i="15"/>
  <c r="O600" i="15" s="1"/>
  <c r="T600" i="15" s="1"/>
  <c r="H599" i="15"/>
  <c r="M599" i="15" s="1"/>
  <c r="R599" i="15" s="1"/>
  <c r="J603" i="15"/>
  <c r="I602" i="15"/>
  <c r="N602" i="15" s="1"/>
  <c r="S602" i="15" s="1"/>
  <c r="I600" i="15"/>
  <c r="K598" i="15"/>
  <c r="P598" i="15" s="1"/>
  <c r="U598" i="15" s="1"/>
  <c r="H603" i="15"/>
  <c r="K601" i="15"/>
  <c r="P601" i="15" s="1"/>
  <c r="U601" i="15" s="1"/>
  <c r="K599" i="15"/>
  <c r="P599" i="15" s="1"/>
  <c r="U599" i="15" s="1"/>
  <c r="I598" i="15"/>
  <c r="N598" i="15" s="1"/>
  <c r="S598" i="15" s="1"/>
  <c r="AJ597" i="15"/>
  <c r="AK597" i="15" s="1"/>
  <c r="K600" i="15"/>
  <c r="P600" i="15" s="1"/>
  <c r="U600" i="15" s="1"/>
  <c r="J599" i="15"/>
  <c r="J598" i="15"/>
  <c r="O598" i="15" s="1"/>
  <c r="T598" i="15" s="1"/>
  <c r="AH597" i="15"/>
  <c r="AI597" i="15" s="1"/>
  <c r="K597" i="15"/>
  <c r="K602" i="15"/>
  <c r="P602" i="15" s="1"/>
  <c r="U602" i="15" s="1"/>
  <c r="J601" i="15"/>
  <c r="O601" i="15" s="1"/>
  <c r="T601" i="15" s="1"/>
  <c r="H600" i="15"/>
  <c r="M600" i="15" s="1"/>
  <c r="R600" i="15" s="1"/>
  <c r="I599" i="15"/>
  <c r="N599" i="15" s="1"/>
  <c r="S599" i="15" s="1"/>
  <c r="H598" i="15"/>
  <c r="AG597" i="15"/>
  <c r="J597" i="15"/>
  <c r="O597" i="15" s="1"/>
  <c r="T597" i="15" s="1"/>
  <c r="H602" i="15"/>
  <c r="I601" i="15"/>
  <c r="N601" i="15" s="1"/>
  <c r="S601" i="15" s="1"/>
  <c r="AM597" i="15"/>
  <c r="I597" i="15"/>
  <c r="N597" i="15" s="1"/>
  <c r="S597" i="15" s="1"/>
  <c r="I603" i="15"/>
  <c r="AL597" i="15"/>
  <c r="H597" i="15"/>
  <c r="M597" i="15" s="1"/>
  <c r="R597" i="15" s="1"/>
  <c r="B604" i="15"/>
  <c r="C604" i="15"/>
  <c r="P591" i="15"/>
  <c r="U591" i="15" s="1"/>
  <c r="N590" i="15"/>
  <c r="S590" i="15" s="1"/>
  <c r="O593" i="15"/>
  <c r="T593" i="15" s="1"/>
  <c r="O591" i="15"/>
  <c r="T591" i="15" s="1"/>
  <c r="AB573" i="15"/>
  <c r="AE573" i="15"/>
  <c r="AC573" i="15"/>
  <c r="AD573" i="15" s="1"/>
  <c r="AA580" i="15"/>
  <c r="Z580" i="15"/>
  <c r="N592" i="15"/>
  <c r="S592" i="15" s="1"/>
  <c r="O592" i="15"/>
  <c r="T592" i="15" s="1"/>
  <c r="O596" i="15"/>
  <c r="T596" i="15" s="1"/>
  <c r="P596" i="15"/>
  <c r="U596" i="15" s="1"/>
  <c r="M592" i="15"/>
  <c r="R592" i="15" s="1"/>
  <c r="P594" i="15"/>
  <c r="U594" i="15" s="1"/>
  <c r="O594" i="15"/>
  <c r="T594" i="15" s="1"/>
  <c r="O590" i="15"/>
  <c r="P590" i="15"/>
  <c r="U590" i="15" s="1"/>
  <c r="P593" i="15"/>
  <c r="U593" i="15" s="1"/>
  <c r="AA587" i="15"/>
  <c r="Z587" i="15"/>
  <c r="A611" i="15"/>
  <c r="Z113" i="15" l="1"/>
  <c r="AA113" i="15"/>
  <c r="Y114" i="15"/>
  <c r="AB110" i="15"/>
  <c r="AE110" i="15"/>
  <c r="AC110" i="15"/>
  <c r="AD110" i="15" s="1"/>
  <c r="AR597" i="15"/>
  <c r="BD590" i="15"/>
  <c r="AO597" i="15"/>
  <c r="R590" i="15"/>
  <c r="AT590" i="15"/>
  <c r="W595" i="15"/>
  <c r="BE583" i="15"/>
  <c r="BB590" i="15"/>
  <c r="AW590" i="15"/>
  <c r="AQ597" i="15"/>
  <c r="W591" i="15"/>
  <c r="AN576" i="15"/>
  <c r="W584" i="15"/>
  <c r="AY583" i="15"/>
  <c r="BG583" i="15" s="1"/>
  <c r="AV590" i="15"/>
  <c r="W592" i="15"/>
  <c r="T590" i="15"/>
  <c r="BA590" i="15" s="1"/>
  <c r="AU590" i="15"/>
  <c r="W586" i="15"/>
  <c r="AZ590" i="15"/>
  <c r="AP597" i="15"/>
  <c r="O599" i="15"/>
  <c r="T599" i="15" s="1"/>
  <c r="W593" i="15"/>
  <c r="AC587" i="15"/>
  <c r="AD587" i="15" s="1"/>
  <c r="AB587" i="15"/>
  <c r="AE587" i="15"/>
  <c r="P597" i="15"/>
  <c r="C611" i="15"/>
  <c r="B611" i="15"/>
  <c r="AB580" i="15"/>
  <c r="AE580" i="15"/>
  <c r="AC580" i="15"/>
  <c r="AD580" i="15" s="1"/>
  <c r="M598" i="15"/>
  <c r="R598" i="15" s="1"/>
  <c r="W598" i="15" s="1"/>
  <c r="N600" i="15"/>
  <c r="M601" i="15"/>
  <c r="R601" i="15" s="1"/>
  <c r="W601" i="15" s="1"/>
  <c r="Y601" i="15" s="1"/>
  <c r="I610" i="15"/>
  <c r="N610" i="15" s="1"/>
  <c r="S610" i="15" s="1"/>
  <c r="J610" i="15"/>
  <c r="H609" i="15"/>
  <c r="J608" i="15"/>
  <c r="K606" i="15"/>
  <c r="P606" i="15" s="1"/>
  <c r="U606" i="15" s="1"/>
  <c r="I608" i="15"/>
  <c r="J607" i="15"/>
  <c r="J606" i="15"/>
  <c r="K604" i="15"/>
  <c r="I605" i="15"/>
  <c r="N605" i="15" s="1"/>
  <c r="S605" i="15" s="1"/>
  <c r="AL604" i="15"/>
  <c r="K609" i="15"/>
  <c r="P609" i="15" s="1"/>
  <c r="U609" i="15" s="1"/>
  <c r="H605" i="15"/>
  <c r="AJ604" i="15"/>
  <c r="AK604" i="15" s="1"/>
  <c r="J609" i="15"/>
  <c r="H606" i="15"/>
  <c r="H607" i="15"/>
  <c r="H608" i="15"/>
  <c r="J605" i="15"/>
  <c r="AH604" i="15"/>
  <c r="AI604" i="15" s="1"/>
  <c r="I604" i="15"/>
  <c r="I607" i="15"/>
  <c r="J604" i="15"/>
  <c r="I606" i="15"/>
  <c r="N606" i="15" s="1"/>
  <c r="S606" i="15" s="1"/>
  <c r="K610" i="15"/>
  <c r="H610" i="15"/>
  <c r="K608" i="15"/>
  <c r="P608" i="15" s="1"/>
  <c r="U608" i="15" s="1"/>
  <c r="AG604" i="15"/>
  <c r="H604" i="15"/>
  <c r="AM604" i="15"/>
  <c r="K607" i="15"/>
  <c r="I609" i="15"/>
  <c r="N609" i="15" s="1"/>
  <c r="S609" i="15" s="1"/>
  <c r="K605" i="15"/>
  <c r="P605" i="15" s="1"/>
  <c r="U605" i="15" s="1"/>
  <c r="O602" i="15"/>
  <c r="T602" i="15" s="1"/>
  <c r="M602" i="15"/>
  <c r="R602" i="15" s="1"/>
  <c r="O603" i="15"/>
  <c r="T603" i="15" s="1"/>
  <c r="W596" i="15"/>
  <c r="W594" i="15"/>
  <c r="Y594" i="15" s="1"/>
  <c r="N603" i="15"/>
  <c r="S603" i="15" s="1"/>
  <c r="M603" i="15"/>
  <c r="R603" i="15" s="1"/>
  <c r="A618" i="15"/>
  <c r="AA114" i="15" l="1"/>
  <c r="Z114" i="15"/>
  <c r="Y115" i="15"/>
  <c r="AE113" i="15"/>
  <c r="AC113" i="15"/>
  <c r="AD113" i="15" s="1"/>
  <c r="AB113" i="15"/>
  <c r="D583" i="15"/>
  <c r="AN583" i="15" s="1"/>
  <c r="Y147" i="15"/>
  <c r="BD597" i="15"/>
  <c r="AP604" i="15"/>
  <c r="AR604" i="15"/>
  <c r="W602" i="15"/>
  <c r="AO604" i="15"/>
  <c r="AQ604" i="15"/>
  <c r="BA597" i="15"/>
  <c r="W599" i="15"/>
  <c r="W603" i="15"/>
  <c r="S600" i="15"/>
  <c r="AU597" i="15"/>
  <c r="AT597" i="15"/>
  <c r="AV597" i="15"/>
  <c r="BE590" i="15"/>
  <c r="W590" i="15"/>
  <c r="D590" i="15" s="1"/>
  <c r="AY590" i="15"/>
  <c r="BG590" i="15" s="1"/>
  <c r="U597" i="15"/>
  <c r="AW597" i="15"/>
  <c r="AY597" i="15"/>
  <c r="AA601" i="15"/>
  <c r="Z601" i="15"/>
  <c r="O604" i="15"/>
  <c r="N608" i="15"/>
  <c r="S608" i="15" s="1"/>
  <c r="K617" i="15"/>
  <c r="I616" i="15"/>
  <c r="K615" i="15"/>
  <c r="J617" i="15"/>
  <c r="H616" i="15"/>
  <c r="J615" i="15"/>
  <c r="J613" i="15"/>
  <c r="AL611" i="15"/>
  <c r="I611" i="15"/>
  <c r="I617" i="15"/>
  <c r="I615" i="15"/>
  <c r="K614" i="15"/>
  <c r="I613" i="15"/>
  <c r="K612" i="15"/>
  <c r="H611" i="15"/>
  <c r="K616" i="15"/>
  <c r="I614" i="15"/>
  <c r="I612" i="15"/>
  <c r="J616" i="15"/>
  <c r="H614" i="15"/>
  <c r="H612" i="15"/>
  <c r="AH611" i="15"/>
  <c r="AI611" i="15" s="1"/>
  <c r="K611" i="15"/>
  <c r="AM611" i="15"/>
  <c r="J611" i="15"/>
  <c r="AJ611" i="15"/>
  <c r="AK611" i="15" s="1"/>
  <c r="AG611" i="15"/>
  <c r="H617" i="15"/>
  <c r="J614" i="15"/>
  <c r="K613" i="15"/>
  <c r="H613" i="15"/>
  <c r="J612" i="15"/>
  <c r="H615" i="15"/>
  <c r="M604" i="15"/>
  <c r="N607" i="15"/>
  <c r="S607" i="15" s="1"/>
  <c r="P604" i="15"/>
  <c r="AA594" i="15"/>
  <c r="Z594" i="15"/>
  <c r="N604" i="15"/>
  <c r="M607" i="15"/>
  <c r="R607" i="15" s="1"/>
  <c r="M605" i="15"/>
  <c r="R605" i="15" s="1"/>
  <c r="C618" i="15"/>
  <c r="B618" i="15"/>
  <c r="M610" i="15"/>
  <c r="R610" i="15" s="1"/>
  <c r="O608" i="15"/>
  <c r="T608" i="15" s="1"/>
  <c r="P607" i="15"/>
  <c r="U607" i="15" s="1"/>
  <c r="P610" i="15"/>
  <c r="U610" i="15" s="1"/>
  <c r="O605" i="15"/>
  <c r="T605" i="15" s="1"/>
  <c r="M606" i="15"/>
  <c r="R606" i="15" s="1"/>
  <c r="O606" i="15"/>
  <c r="T606" i="15" s="1"/>
  <c r="M609" i="15"/>
  <c r="R609" i="15" s="1"/>
  <c r="M608" i="15"/>
  <c r="R608" i="15" s="1"/>
  <c r="O609" i="15"/>
  <c r="T609" i="15" s="1"/>
  <c r="O607" i="15"/>
  <c r="T607" i="15" s="1"/>
  <c r="O610" i="15"/>
  <c r="T610" i="15" s="1"/>
  <c r="A625" i="15"/>
  <c r="Z115" i="15" l="1"/>
  <c r="AA115" i="15"/>
  <c r="Y116" i="15"/>
  <c r="AE114" i="15"/>
  <c r="AC114" i="15"/>
  <c r="AD114" i="15" s="1"/>
  <c r="AB114" i="15"/>
  <c r="W608" i="15"/>
  <c r="Y608" i="15" s="1"/>
  <c r="Z608" i="15" s="1"/>
  <c r="AA147" i="15"/>
  <c r="Z147" i="15"/>
  <c r="AP611" i="15"/>
  <c r="AQ611" i="15"/>
  <c r="BD604" i="15"/>
  <c r="AU604" i="15"/>
  <c r="AO611" i="15"/>
  <c r="AR611" i="15"/>
  <c r="W606" i="15"/>
  <c r="S604" i="15"/>
  <c r="AZ604" i="15" s="1"/>
  <c r="AN590" i="15"/>
  <c r="W600" i="15"/>
  <c r="AZ597" i="15"/>
  <c r="R604" i="15"/>
  <c r="AY604" i="15" s="1"/>
  <c r="AT604" i="15"/>
  <c r="W605" i="15"/>
  <c r="U604" i="15"/>
  <c r="BB604" i="15" s="1"/>
  <c r="AW604" i="15"/>
  <c r="T604" i="15"/>
  <c r="BA604" i="15" s="1"/>
  <c r="AV604" i="15"/>
  <c r="W597" i="15"/>
  <c r="BB597" i="15"/>
  <c r="BE597" i="15"/>
  <c r="W607" i="15"/>
  <c r="W610" i="15"/>
  <c r="W609" i="15"/>
  <c r="C625" i="15"/>
  <c r="B625" i="15"/>
  <c r="M613" i="15"/>
  <c r="R613" i="15" s="1"/>
  <c r="N611" i="15"/>
  <c r="M616" i="15"/>
  <c r="R616" i="15" s="1"/>
  <c r="N612" i="15"/>
  <c r="S612" i="15" s="1"/>
  <c r="P612" i="15"/>
  <c r="U612" i="15" s="1"/>
  <c r="O617" i="15"/>
  <c r="T617" i="15" s="1"/>
  <c r="AE594" i="15"/>
  <c r="AC594" i="15"/>
  <c r="AD594" i="15" s="1"/>
  <c r="AB594" i="15"/>
  <c r="P613" i="15"/>
  <c r="U613" i="15" s="1"/>
  <c r="O611" i="15"/>
  <c r="T611" i="15" s="1"/>
  <c r="M612" i="15"/>
  <c r="R612" i="15" s="1"/>
  <c r="N614" i="15"/>
  <c r="S614" i="15" s="1"/>
  <c r="N613" i="15"/>
  <c r="S613" i="15" s="1"/>
  <c r="P615" i="15"/>
  <c r="U615" i="15" s="1"/>
  <c r="M615" i="15"/>
  <c r="R615" i="15" s="1"/>
  <c r="O614" i="15"/>
  <c r="T614" i="15" s="1"/>
  <c r="M614" i="15"/>
  <c r="R614" i="15" s="1"/>
  <c r="P616" i="15"/>
  <c r="U616" i="15" s="1"/>
  <c r="P614" i="15"/>
  <c r="U614" i="15" s="1"/>
  <c r="N616" i="15"/>
  <c r="S616" i="15" s="1"/>
  <c r="M617" i="15"/>
  <c r="R617" i="15" s="1"/>
  <c r="P611" i="15"/>
  <c r="U611" i="15" s="1"/>
  <c r="O616" i="15"/>
  <c r="T616" i="15" s="1"/>
  <c r="M611" i="15"/>
  <c r="N615" i="15"/>
  <c r="S615" i="15" s="1"/>
  <c r="O613" i="15"/>
  <c r="T613" i="15" s="1"/>
  <c r="P617" i="15"/>
  <c r="U617" i="15" s="1"/>
  <c r="I622" i="15"/>
  <c r="J621" i="15"/>
  <c r="K620" i="15"/>
  <c r="AM618" i="15"/>
  <c r="AG618" i="15"/>
  <c r="K624" i="15"/>
  <c r="P624" i="15" s="1"/>
  <c r="U624" i="15" s="1"/>
  <c r="H622" i="15"/>
  <c r="I621" i="15"/>
  <c r="J620" i="15"/>
  <c r="AL618" i="15"/>
  <c r="J624" i="15"/>
  <c r="K623" i="15"/>
  <c r="H621" i="15"/>
  <c r="I620" i="15"/>
  <c r="N620" i="15" s="1"/>
  <c r="S620" i="15" s="1"/>
  <c r="K619" i="15"/>
  <c r="K618" i="15"/>
  <c r="H624" i="15"/>
  <c r="I623" i="15"/>
  <c r="N623" i="15" s="1"/>
  <c r="S623" i="15" s="1"/>
  <c r="K622" i="15"/>
  <c r="I619" i="15"/>
  <c r="I618" i="15"/>
  <c r="H623" i="15"/>
  <c r="J622" i="15"/>
  <c r="K621" i="15"/>
  <c r="P621" i="15" s="1"/>
  <c r="U621" i="15" s="1"/>
  <c r="H619" i="15"/>
  <c r="AH618" i="15"/>
  <c r="AI618" i="15" s="1"/>
  <c r="H618" i="15"/>
  <c r="I624" i="15"/>
  <c r="J619" i="15"/>
  <c r="AJ618" i="15"/>
  <c r="AK618" i="15" s="1"/>
  <c r="H620" i="15"/>
  <c r="J618" i="15"/>
  <c r="O618" i="15" s="1"/>
  <c r="T618" i="15" s="1"/>
  <c r="J623" i="15"/>
  <c r="O612" i="15"/>
  <c r="T612" i="15" s="1"/>
  <c r="N617" i="15"/>
  <c r="S617" i="15" s="1"/>
  <c r="O615" i="15"/>
  <c r="T615" i="15" s="1"/>
  <c r="AB601" i="15"/>
  <c r="AE601" i="15"/>
  <c r="AC601" i="15"/>
  <c r="AD601" i="15" s="1"/>
  <c r="A632" i="15"/>
  <c r="Z116" i="15" l="1"/>
  <c r="AA116" i="15"/>
  <c r="Y117" i="15"/>
  <c r="AB115" i="15"/>
  <c r="AE115" i="15"/>
  <c r="AC115" i="15"/>
  <c r="AD115" i="15" s="1"/>
  <c r="BG597" i="15"/>
  <c r="AA608" i="15"/>
  <c r="AB608" i="15" s="1"/>
  <c r="BD611" i="15"/>
  <c r="AB147" i="15"/>
  <c r="AE147" i="15"/>
  <c r="AC147" i="15"/>
  <c r="AD147" i="15" s="1"/>
  <c r="AP618" i="15"/>
  <c r="W604" i="15"/>
  <c r="D604" i="15" s="1"/>
  <c r="AR618" i="15"/>
  <c r="AO618" i="15"/>
  <c r="AT611" i="15"/>
  <c r="R611" i="15"/>
  <c r="AY611" i="15" s="1"/>
  <c r="W614" i="15"/>
  <c r="W616" i="15"/>
  <c r="S611" i="15"/>
  <c r="AZ611" i="15" s="1"/>
  <c r="AU611" i="15"/>
  <c r="BE604" i="15"/>
  <c r="AQ618" i="15"/>
  <c r="BA611" i="15"/>
  <c r="BG604" i="15"/>
  <c r="W615" i="15"/>
  <c r="Y615" i="15" s="1"/>
  <c r="Z615" i="15" s="1"/>
  <c r="AV611" i="15"/>
  <c r="D597" i="15"/>
  <c r="BB611" i="15"/>
  <c r="AW611" i="15"/>
  <c r="W613" i="15"/>
  <c r="O622" i="15"/>
  <c r="T622" i="15" s="1"/>
  <c r="P622" i="15"/>
  <c r="U622" i="15" s="1"/>
  <c r="P619" i="15"/>
  <c r="U619" i="15" s="1"/>
  <c r="N622" i="15"/>
  <c r="S622" i="15" s="1"/>
  <c r="W617" i="15"/>
  <c r="M623" i="15"/>
  <c r="R623" i="15" s="1"/>
  <c r="J631" i="15"/>
  <c r="O631" i="15" s="1"/>
  <c r="T631" i="15" s="1"/>
  <c r="J630" i="15"/>
  <c r="I631" i="15"/>
  <c r="J628" i="15"/>
  <c r="O628" i="15" s="1"/>
  <c r="T628" i="15" s="1"/>
  <c r="J627" i="15"/>
  <c r="J626" i="15"/>
  <c r="AL625" i="15"/>
  <c r="I625" i="15"/>
  <c r="N625" i="15" s="1"/>
  <c r="S625" i="15" s="1"/>
  <c r="H631" i="15"/>
  <c r="M631" i="15" s="1"/>
  <c r="R631" i="15" s="1"/>
  <c r="K629" i="15"/>
  <c r="I628" i="15"/>
  <c r="I627" i="15"/>
  <c r="I626" i="15"/>
  <c r="H625" i="15"/>
  <c r="J629" i="15"/>
  <c r="H628" i="15"/>
  <c r="H627" i="15"/>
  <c r="M627" i="15" s="1"/>
  <c r="R627" i="15" s="1"/>
  <c r="H626" i="15"/>
  <c r="AJ625" i="15"/>
  <c r="AK625" i="15" s="1"/>
  <c r="I630" i="15"/>
  <c r="H629" i="15"/>
  <c r="AH625" i="15"/>
  <c r="AI625" i="15" s="1"/>
  <c r="K625" i="15"/>
  <c r="K631" i="15"/>
  <c r="H630" i="15"/>
  <c r="M630" i="15" s="1"/>
  <c r="R630" i="15" s="1"/>
  <c r="K628" i="15"/>
  <c r="K627" i="15"/>
  <c r="K626" i="15"/>
  <c r="AM625" i="15"/>
  <c r="AG625" i="15"/>
  <c r="J625" i="15"/>
  <c r="I629" i="15"/>
  <c r="K630" i="15"/>
  <c r="B632" i="15"/>
  <c r="C632" i="15"/>
  <c r="N618" i="15"/>
  <c r="M624" i="15"/>
  <c r="R624" i="15" s="1"/>
  <c r="M621" i="15"/>
  <c r="R621" i="15" s="1"/>
  <c r="O620" i="15"/>
  <c r="T620" i="15" s="1"/>
  <c r="M620" i="15"/>
  <c r="R620" i="15" s="1"/>
  <c r="O619" i="15"/>
  <c r="T619" i="15" s="1"/>
  <c r="P618" i="15"/>
  <c r="P623" i="15"/>
  <c r="U623" i="15" s="1"/>
  <c r="N621" i="15"/>
  <c r="S621" i="15" s="1"/>
  <c r="AC608" i="15"/>
  <c r="AD608" i="15" s="1"/>
  <c r="O623" i="15"/>
  <c r="T623" i="15" s="1"/>
  <c r="N624" i="15"/>
  <c r="S624" i="15" s="1"/>
  <c r="M619" i="15"/>
  <c r="R619" i="15" s="1"/>
  <c r="O624" i="15"/>
  <c r="T624" i="15" s="1"/>
  <c r="M622" i="15"/>
  <c r="R622" i="15" s="1"/>
  <c r="P620" i="15"/>
  <c r="U620" i="15" s="1"/>
  <c r="W612" i="15"/>
  <c r="M618" i="15"/>
  <c r="N619" i="15"/>
  <c r="S619" i="15" s="1"/>
  <c r="O621" i="15"/>
  <c r="T621" i="15" s="1"/>
  <c r="A639" i="15"/>
  <c r="AE608" i="15" l="1"/>
  <c r="AA117" i="15"/>
  <c r="Z117" i="15"/>
  <c r="Y120" i="15"/>
  <c r="AB116" i="15"/>
  <c r="AE116" i="15"/>
  <c r="AC116" i="15"/>
  <c r="AD116" i="15" s="1"/>
  <c r="AN597" i="15"/>
  <c r="BD618" i="15"/>
  <c r="W611" i="15"/>
  <c r="D611" i="15" s="1"/>
  <c r="AO625" i="15"/>
  <c r="AP625" i="15"/>
  <c r="AQ625" i="15"/>
  <c r="AR625" i="15"/>
  <c r="BA618" i="15"/>
  <c r="BE611" i="15"/>
  <c r="AA615" i="15"/>
  <c r="AB615" i="15" s="1"/>
  <c r="W622" i="15"/>
  <c r="Y622" i="15" s="1"/>
  <c r="Z622" i="15" s="1"/>
  <c r="S618" i="15"/>
  <c r="AZ618" i="15" s="1"/>
  <c r="AU618" i="15"/>
  <c r="AV618" i="15"/>
  <c r="U618" i="15"/>
  <c r="BB618" i="15" s="1"/>
  <c r="AW618" i="15"/>
  <c r="BG611" i="15"/>
  <c r="R618" i="15"/>
  <c r="AT618" i="15"/>
  <c r="W620" i="15"/>
  <c r="AN604" i="15"/>
  <c r="W621" i="15"/>
  <c r="W624" i="15"/>
  <c r="W623" i="15"/>
  <c r="W619" i="15"/>
  <c r="O625" i="15"/>
  <c r="P627" i="15"/>
  <c r="U627" i="15" s="1"/>
  <c r="O627" i="15"/>
  <c r="T627" i="15" s="1"/>
  <c r="P628" i="15"/>
  <c r="U628" i="15" s="1"/>
  <c r="M626" i="15"/>
  <c r="R626" i="15" s="1"/>
  <c r="P630" i="15"/>
  <c r="U630" i="15" s="1"/>
  <c r="M629" i="15"/>
  <c r="R629" i="15" s="1"/>
  <c r="N626" i="15"/>
  <c r="N631" i="15"/>
  <c r="S631" i="15" s="1"/>
  <c r="C639" i="15"/>
  <c r="B639" i="15"/>
  <c r="H638" i="15"/>
  <c r="M638" i="15" s="1"/>
  <c r="R638" i="15" s="1"/>
  <c r="J638" i="15"/>
  <c r="AL632" i="15"/>
  <c r="H637" i="15"/>
  <c r="J635" i="15"/>
  <c r="K636" i="15"/>
  <c r="H634" i="15"/>
  <c r="I632" i="15"/>
  <c r="I635" i="15"/>
  <c r="K633" i="15"/>
  <c r="H632" i="15"/>
  <c r="I638" i="15"/>
  <c r="K632" i="15"/>
  <c r="J634" i="15"/>
  <c r="O634" i="15" s="1"/>
  <c r="T634" i="15" s="1"/>
  <c r="K637" i="15"/>
  <c r="J636" i="15"/>
  <c r="I637" i="15"/>
  <c r="N637" i="15" s="1"/>
  <c r="S637" i="15" s="1"/>
  <c r="AJ632" i="15"/>
  <c r="AK632" i="15" s="1"/>
  <c r="J632" i="15"/>
  <c r="O632" i="15" s="1"/>
  <c r="T632" i="15" s="1"/>
  <c r="K638" i="15"/>
  <c r="AH632" i="15"/>
  <c r="AI632" i="15" s="1"/>
  <c r="I634" i="15"/>
  <c r="N634" i="15" s="1"/>
  <c r="S634" i="15" s="1"/>
  <c r="H636" i="15"/>
  <c r="M636" i="15" s="1"/>
  <c r="R636" i="15" s="1"/>
  <c r="I633" i="15"/>
  <c r="N633" i="15" s="1"/>
  <c r="S633" i="15" s="1"/>
  <c r="AG632" i="15"/>
  <c r="K635" i="15"/>
  <c r="P635" i="15" s="1"/>
  <c r="U635" i="15" s="1"/>
  <c r="J637" i="15"/>
  <c r="O637" i="15" s="1"/>
  <c r="T637" i="15" s="1"/>
  <c r="K634" i="15"/>
  <c r="J633" i="15"/>
  <c r="O633" i="15" s="1"/>
  <c r="T633" i="15" s="1"/>
  <c r="AM632" i="15"/>
  <c r="H633" i="15"/>
  <c r="I636" i="15"/>
  <c r="N636" i="15" s="1"/>
  <c r="S636" i="15" s="1"/>
  <c r="H635" i="15"/>
  <c r="P631" i="15"/>
  <c r="U631" i="15" s="1"/>
  <c r="N630" i="15"/>
  <c r="S630" i="15" s="1"/>
  <c r="M628" i="15"/>
  <c r="R628" i="15" s="1"/>
  <c r="N627" i="15"/>
  <c r="S627" i="15" s="1"/>
  <c r="O630" i="15"/>
  <c r="T630" i="15" s="1"/>
  <c r="P625" i="15"/>
  <c r="O629" i="15"/>
  <c r="T629" i="15" s="1"/>
  <c r="N628" i="15"/>
  <c r="S628" i="15" s="1"/>
  <c r="N629" i="15"/>
  <c r="S629" i="15" s="1"/>
  <c r="P626" i="15"/>
  <c r="U626" i="15" s="1"/>
  <c r="M625" i="15"/>
  <c r="P629" i="15"/>
  <c r="U629" i="15" s="1"/>
  <c r="O626" i="15"/>
  <c r="T626" i="15" s="1"/>
  <c r="A646" i="15"/>
  <c r="Z120" i="15" l="1"/>
  <c r="AA120" i="15"/>
  <c r="Y121" i="15"/>
  <c r="AE117" i="15"/>
  <c r="AC117" i="15"/>
  <c r="AD117" i="15" s="1"/>
  <c r="AB117" i="15"/>
  <c r="AC615" i="15"/>
  <c r="AD615" i="15" s="1"/>
  <c r="AE615" i="15"/>
  <c r="BD625" i="15"/>
  <c r="AA622" i="15"/>
  <c r="AE622" i="15" s="1"/>
  <c r="Y154" i="15"/>
  <c r="AN611" i="15"/>
  <c r="AO632" i="15"/>
  <c r="AR632" i="15"/>
  <c r="S626" i="15"/>
  <c r="AZ625" i="15" s="1"/>
  <c r="AU625" i="15"/>
  <c r="T625" i="15"/>
  <c r="BA625" i="15" s="1"/>
  <c r="AV625" i="15"/>
  <c r="W618" i="15"/>
  <c r="D618" i="15" s="1"/>
  <c r="AY618" i="15"/>
  <c r="BG618" i="15" s="1"/>
  <c r="AP632" i="15"/>
  <c r="W627" i="15"/>
  <c r="R625" i="15"/>
  <c r="AY625" i="15" s="1"/>
  <c r="AT625" i="15"/>
  <c r="AW625" i="15"/>
  <c r="W630" i="15"/>
  <c r="U625" i="15"/>
  <c r="BB625" i="15" s="1"/>
  <c r="AQ632" i="15"/>
  <c r="BE618" i="15"/>
  <c r="W629" i="15"/>
  <c r="Y629" i="15" s="1"/>
  <c r="P634" i="15"/>
  <c r="U634" i="15" s="1"/>
  <c r="W631" i="15"/>
  <c r="P638" i="15"/>
  <c r="U638" i="15" s="1"/>
  <c r="O636" i="15"/>
  <c r="T636" i="15" s="1"/>
  <c r="N638" i="15"/>
  <c r="S638" i="15" s="1"/>
  <c r="M634" i="15"/>
  <c r="R634" i="15" s="1"/>
  <c r="P637" i="15"/>
  <c r="U637" i="15" s="1"/>
  <c r="M632" i="15"/>
  <c r="R632" i="15" s="1"/>
  <c r="P636" i="15"/>
  <c r="U636" i="15" s="1"/>
  <c r="O638" i="15"/>
  <c r="T638" i="15" s="1"/>
  <c r="M635" i="15"/>
  <c r="R635" i="15" s="1"/>
  <c r="W628" i="15"/>
  <c r="M633" i="15"/>
  <c r="R633" i="15" s="1"/>
  <c r="P633" i="15"/>
  <c r="U633" i="15" s="1"/>
  <c r="C646" i="15"/>
  <c r="B646" i="15"/>
  <c r="P632" i="15"/>
  <c r="N635" i="15"/>
  <c r="S635" i="15" s="1"/>
  <c r="O635" i="15"/>
  <c r="T635" i="15" s="1"/>
  <c r="N632" i="15"/>
  <c r="S632" i="15" s="1"/>
  <c r="M637" i="15"/>
  <c r="R637" i="15" s="1"/>
  <c r="I644" i="15"/>
  <c r="K643" i="15"/>
  <c r="H642" i="15"/>
  <c r="K641" i="15"/>
  <c r="AM639" i="15"/>
  <c r="AG639" i="15"/>
  <c r="K645" i="15"/>
  <c r="H644" i="15"/>
  <c r="J643" i="15"/>
  <c r="J641" i="15"/>
  <c r="AL639" i="15"/>
  <c r="I639" i="15"/>
  <c r="H645" i="15"/>
  <c r="K644" i="15"/>
  <c r="J642" i="15"/>
  <c r="I640" i="15"/>
  <c r="J644" i="15"/>
  <c r="I642" i="15"/>
  <c r="H640" i="15"/>
  <c r="AH639" i="15"/>
  <c r="AI639" i="15" s="1"/>
  <c r="K639" i="15"/>
  <c r="I645" i="15"/>
  <c r="H643" i="15"/>
  <c r="K642" i="15"/>
  <c r="I641" i="15"/>
  <c r="K640" i="15"/>
  <c r="H641" i="15"/>
  <c r="J640" i="15"/>
  <c r="J639" i="15"/>
  <c r="J645" i="15"/>
  <c r="I643" i="15"/>
  <c r="AJ639" i="15"/>
  <c r="AK639" i="15" s="1"/>
  <c r="H639" i="15"/>
  <c r="A653" i="15"/>
  <c r="AC622" i="15" l="1"/>
  <c r="AD622" i="15" s="1"/>
  <c r="AB622" i="15"/>
  <c r="AA121" i="15"/>
  <c r="Z121" i="15"/>
  <c r="Y122" i="15"/>
  <c r="AE120" i="15"/>
  <c r="AC120" i="15"/>
  <c r="AD120" i="15" s="1"/>
  <c r="AB120" i="15"/>
  <c r="W626" i="15"/>
  <c r="BD632" i="15"/>
  <c r="Z154" i="15"/>
  <c r="AA154" i="15"/>
  <c r="AO639" i="15"/>
  <c r="BG625" i="15"/>
  <c r="AP639" i="15"/>
  <c r="AQ639" i="15"/>
  <c r="AR639" i="15"/>
  <c r="BA632" i="15"/>
  <c r="AV632" i="15"/>
  <c r="AY632" i="15"/>
  <c r="AZ632" i="15"/>
  <c r="U632" i="15"/>
  <c r="BB632" i="15" s="1"/>
  <c r="AW632" i="15"/>
  <c r="AT632" i="15"/>
  <c r="AU632" i="15"/>
  <c r="BE625" i="15"/>
  <c r="W636" i="15"/>
  <c r="Y636" i="15" s="1"/>
  <c r="AA636" i="15" s="1"/>
  <c r="W625" i="15"/>
  <c r="AN618" i="15"/>
  <c r="W638" i="15"/>
  <c r="W637" i="15"/>
  <c r="W633" i="15"/>
  <c r="W634" i="15"/>
  <c r="M639" i="15"/>
  <c r="P642" i="15"/>
  <c r="U642" i="15" s="1"/>
  <c r="N640" i="15"/>
  <c r="S640" i="15" s="1"/>
  <c r="P643" i="15"/>
  <c r="U643" i="15" s="1"/>
  <c r="O640" i="15"/>
  <c r="T640" i="15" s="1"/>
  <c r="M643" i="15"/>
  <c r="R643" i="15" s="1"/>
  <c r="M640" i="15"/>
  <c r="R640" i="15" s="1"/>
  <c r="O642" i="15"/>
  <c r="T642" i="15" s="1"/>
  <c r="N644" i="15"/>
  <c r="S644" i="15" s="1"/>
  <c r="N643" i="15"/>
  <c r="S643" i="15" s="1"/>
  <c r="M641" i="15"/>
  <c r="R641" i="15" s="1"/>
  <c r="N645" i="15"/>
  <c r="S645" i="15" s="1"/>
  <c r="N642" i="15"/>
  <c r="S642" i="15" s="1"/>
  <c r="P644" i="15"/>
  <c r="U644" i="15" s="1"/>
  <c r="O641" i="15"/>
  <c r="T641" i="15" s="1"/>
  <c r="O645" i="15"/>
  <c r="T645" i="15" s="1"/>
  <c r="P639" i="15"/>
  <c r="U639" i="15" s="1"/>
  <c r="O644" i="15"/>
  <c r="T644" i="15" s="1"/>
  <c r="M645" i="15"/>
  <c r="R645" i="15" s="1"/>
  <c r="O643" i="15"/>
  <c r="T643" i="15" s="1"/>
  <c r="O639" i="15"/>
  <c r="N639" i="15"/>
  <c r="M644" i="15"/>
  <c r="R644" i="15" s="1"/>
  <c r="P641" i="15"/>
  <c r="U641" i="15" s="1"/>
  <c r="I652" i="15"/>
  <c r="J651" i="15"/>
  <c r="K650" i="15"/>
  <c r="J648" i="15"/>
  <c r="AL646" i="15"/>
  <c r="H652" i="15"/>
  <c r="I651" i="15"/>
  <c r="J650" i="15"/>
  <c r="I648" i="15"/>
  <c r="K647" i="15"/>
  <c r="K652" i="15"/>
  <c r="I649" i="15"/>
  <c r="H647" i="15"/>
  <c r="AH646" i="15"/>
  <c r="AI646" i="15" s="1"/>
  <c r="I646" i="15"/>
  <c r="J652" i="15"/>
  <c r="K651" i="15"/>
  <c r="P651" i="15" s="1"/>
  <c r="U651" i="15" s="1"/>
  <c r="H649" i="15"/>
  <c r="K648" i="15"/>
  <c r="AM646" i="15"/>
  <c r="AG646" i="15"/>
  <c r="H646" i="15"/>
  <c r="I650" i="15"/>
  <c r="N650" i="15" s="1"/>
  <c r="S650" i="15" s="1"/>
  <c r="K649" i="15"/>
  <c r="H651" i="15"/>
  <c r="H650" i="15"/>
  <c r="J649" i="15"/>
  <c r="J647" i="15"/>
  <c r="H648" i="15"/>
  <c r="I647" i="15"/>
  <c r="K646" i="15"/>
  <c r="J646" i="15"/>
  <c r="AJ646" i="15"/>
  <c r="AK646" i="15" s="1"/>
  <c r="W635" i="15"/>
  <c r="C653" i="15"/>
  <c r="B653" i="15"/>
  <c r="P640" i="15"/>
  <c r="U640" i="15" s="1"/>
  <c r="N641" i="15"/>
  <c r="S641" i="15" s="1"/>
  <c r="P645" i="15"/>
  <c r="U645" i="15" s="1"/>
  <c r="M642" i="15"/>
  <c r="R642" i="15" s="1"/>
  <c r="Z629" i="15"/>
  <c r="AA629" i="15"/>
  <c r="A660" i="15"/>
  <c r="D625" i="15" l="1"/>
  <c r="AN625" i="15" s="1"/>
  <c r="AA122" i="15"/>
  <c r="Z122" i="15"/>
  <c r="Y123" i="15"/>
  <c r="AE121" i="15"/>
  <c r="AB121" i="15"/>
  <c r="AC121" i="15"/>
  <c r="AD121" i="15" s="1"/>
  <c r="AE154" i="15"/>
  <c r="AC154" i="15"/>
  <c r="AD154" i="15" s="1"/>
  <c r="AB154" i="15"/>
  <c r="AR646" i="15"/>
  <c r="BD639" i="15"/>
  <c r="AP646" i="15"/>
  <c r="AO646" i="15"/>
  <c r="AQ646" i="15"/>
  <c r="W632" i="15"/>
  <c r="D632" i="15" s="1"/>
  <c r="Z636" i="15"/>
  <c r="BB639" i="15"/>
  <c r="AW639" i="15"/>
  <c r="R639" i="15"/>
  <c r="AY639" i="15" s="1"/>
  <c r="AT639" i="15"/>
  <c r="BG632" i="15"/>
  <c r="S639" i="15"/>
  <c r="AZ639" i="15" s="1"/>
  <c r="AU639" i="15"/>
  <c r="W645" i="15"/>
  <c r="W641" i="15"/>
  <c r="BE632" i="15"/>
  <c r="AV639" i="15"/>
  <c r="W642" i="15"/>
  <c r="T639" i="15"/>
  <c r="BA639" i="15" s="1"/>
  <c r="W644" i="15"/>
  <c r="O649" i="15"/>
  <c r="T649" i="15" s="1"/>
  <c r="M647" i="15"/>
  <c r="R647" i="15" s="1"/>
  <c r="N648" i="15"/>
  <c r="S648" i="15" s="1"/>
  <c r="W643" i="15"/>
  <c r="Y643" i="15" s="1"/>
  <c r="M650" i="15"/>
  <c r="R650" i="15" s="1"/>
  <c r="O652" i="15"/>
  <c r="T652" i="15" s="1"/>
  <c r="N649" i="15"/>
  <c r="S649" i="15" s="1"/>
  <c r="O650" i="15"/>
  <c r="T650" i="15" s="1"/>
  <c r="O648" i="15"/>
  <c r="T648" i="15" s="1"/>
  <c r="N647" i="15"/>
  <c r="S647" i="15" s="1"/>
  <c r="M651" i="15"/>
  <c r="R651" i="15" s="1"/>
  <c r="N646" i="15"/>
  <c r="S646" i="15" s="1"/>
  <c r="P652" i="15"/>
  <c r="U652" i="15" s="1"/>
  <c r="N651" i="15"/>
  <c r="S651" i="15" s="1"/>
  <c r="P650" i="15"/>
  <c r="U650" i="15" s="1"/>
  <c r="C660" i="15"/>
  <c r="B660" i="15"/>
  <c r="O646" i="15"/>
  <c r="M648" i="15"/>
  <c r="R648" i="15" s="1"/>
  <c r="P649" i="15"/>
  <c r="U649" i="15" s="1"/>
  <c r="M652" i="15"/>
  <c r="R652" i="15" s="1"/>
  <c r="O651" i="15"/>
  <c r="T651" i="15" s="1"/>
  <c r="K658" i="15"/>
  <c r="P658" i="15" s="1"/>
  <c r="U658" i="15" s="1"/>
  <c r="J657" i="15"/>
  <c r="I656" i="15"/>
  <c r="H655" i="15"/>
  <c r="H654" i="15"/>
  <c r="AM653" i="15"/>
  <c r="AG653" i="15"/>
  <c r="K653" i="15"/>
  <c r="J658" i="15"/>
  <c r="I657" i="15"/>
  <c r="H656" i="15"/>
  <c r="AL653" i="15"/>
  <c r="J653" i="15"/>
  <c r="O653" i="15" s="1"/>
  <c r="T653" i="15" s="1"/>
  <c r="K659" i="15"/>
  <c r="P659" i="15" s="1"/>
  <c r="U659" i="15" s="1"/>
  <c r="I658" i="15"/>
  <c r="N658" i="15" s="1"/>
  <c r="S658" i="15" s="1"/>
  <c r="H657" i="15"/>
  <c r="I659" i="15"/>
  <c r="K656" i="15"/>
  <c r="P656" i="15" s="1"/>
  <c r="U656" i="15" s="1"/>
  <c r="J655" i="15"/>
  <c r="J654" i="15"/>
  <c r="H659" i="15"/>
  <c r="K657" i="15"/>
  <c r="P657" i="15" s="1"/>
  <c r="U657" i="15" s="1"/>
  <c r="J656" i="15"/>
  <c r="I655" i="15"/>
  <c r="N655" i="15" s="1"/>
  <c r="S655" i="15" s="1"/>
  <c r="I654" i="15"/>
  <c r="N654" i="15" s="1"/>
  <c r="S654" i="15" s="1"/>
  <c r="AH653" i="15"/>
  <c r="AI653" i="15" s="1"/>
  <c r="J659" i="15"/>
  <c r="K655" i="15"/>
  <c r="P655" i="15" s="1"/>
  <c r="U655" i="15" s="1"/>
  <c r="I653" i="15"/>
  <c r="H653" i="15"/>
  <c r="M653" i="15" s="1"/>
  <c r="R653" i="15" s="1"/>
  <c r="H658" i="15"/>
  <c r="K654" i="15"/>
  <c r="P654" i="15" s="1"/>
  <c r="U654" i="15" s="1"/>
  <c r="AJ653" i="15"/>
  <c r="AK653" i="15" s="1"/>
  <c r="P648" i="15"/>
  <c r="U648" i="15" s="1"/>
  <c r="N652" i="15"/>
  <c r="S652" i="15" s="1"/>
  <c r="W640" i="15"/>
  <c r="AE636" i="15"/>
  <c r="AB636" i="15"/>
  <c r="AC636" i="15"/>
  <c r="AD636" i="15" s="1"/>
  <c r="AB629" i="15"/>
  <c r="AE629" i="15"/>
  <c r="AC629" i="15"/>
  <c r="AD629" i="15" s="1"/>
  <c r="P646" i="15"/>
  <c r="O647" i="15"/>
  <c r="T647" i="15" s="1"/>
  <c r="M646" i="15"/>
  <c r="M649" i="15"/>
  <c r="R649" i="15" s="1"/>
  <c r="P647" i="15"/>
  <c r="U647" i="15" s="1"/>
  <c r="A667" i="15"/>
  <c r="AA123" i="15" l="1"/>
  <c r="Z123" i="15"/>
  <c r="Y124" i="15"/>
  <c r="AB122" i="15"/>
  <c r="AE122" i="15"/>
  <c r="AC122" i="15"/>
  <c r="AD122" i="15" s="1"/>
  <c r="BD646" i="15"/>
  <c r="AT646" i="15"/>
  <c r="R646" i="15"/>
  <c r="AY646" i="15" s="1"/>
  <c r="AP653" i="15"/>
  <c r="AQ653" i="15"/>
  <c r="AR653" i="15"/>
  <c r="AN632" i="15"/>
  <c r="AZ646" i="15"/>
  <c r="BE639" i="15"/>
  <c r="T646" i="15"/>
  <c r="BA646" i="15" s="1"/>
  <c r="AV646" i="15"/>
  <c r="AU646" i="15"/>
  <c r="W639" i="15"/>
  <c r="BG639" i="15"/>
  <c r="U646" i="15"/>
  <c r="BB646" i="15" s="1"/>
  <c r="AW646" i="15"/>
  <c r="AO653" i="15"/>
  <c r="W652" i="15"/>
  <c r="W651" i="15"/>
  <c r="W647" i="15"/>
  <c r="W650" i="15"/>
  <c r="Y650" i="15" s="1"/>
  <c r="W648" i="15"/>
  <c r="O656" i="15"/>
  <c r="T656" i="15" s="1"/>
  <c r="O655" i="15"/>
  <c r="T655" i="15" s="1"/>
  <c r="M656" i="15"/>
  <c r="R656" i="15" s="1"/>
  <c r="W649" i="15"/>
  <c r="C667" i="15"/>
  <c r="B667" i="15"/>
  <c r="N657" i="15"/>
  <c r="S657" i="15" s="1"/>
  <c r="N659" i="15"/>
  <c r="S659" i="15" s="1"/>
  <c r="O658" i="15"/>
  <c r="T658" i="15" s="1"/>
  <c r="M654" i="15"/>
  <c r="R654" i="15" s="1"/>
  <c r="AA643" i="15"/>
  <c r="Z643" i="15"/>
  <c r="M658" i="15"/>
  <c r="R658" i="15" s="1"/>
  <c r="P653" i="15"/>
  <c r="M655" i="15"/>
  <c r="R655" i="15" s="1"/>
  <c r="I666" i="15"/>
  <c r="N666" i="15" s="1"/>
  <c r="S666" i="15" s="1"/>
  <c r="J666" i="15"/>
  <c r="J663" i="15"/>
  <c r="J662" i="15"/>
  <c r="K660" i="15"/>
  <c r="H664" i="15"/>
  <c r="H663" i="15"/>
  <c r="H662" i="15"/>
  <c r="J661" i="15"/>
  <c r="I660" i="15"/>
  <c r="H665" i="15"/>
  <c r="H661" i="15"/>
  <c r="I661" i="15"/>
  <c r="N661" i="15" s="1"/>
  <c r="S661" i="15" s="1"/>
  <c r="K662" i="15"/>
  <c r="P662" i="15" s="1"/>
  <c r="U662" i="15" s="1"/>
  <c r="AL660" i="15"/>
  <c r="AJ660" i="15"/>
  <c r="AK660" i="15" s="1"/>
  <c r="AH660" i="15"/>
  <c r="AI660" i="15" s="1"/>
  <c r="K666" i="15"/>
  <c r="I664" i="15"/>
  <c r="N664" i="15" s="1"/>
  <c r="S664" i="15" s="1"/>
  <c r="J660" i="15"/>
  <c r="O660" i="15" s="1"/>
  <c r="T660" i="15" s="1"/>
  <c r="I662" i="15"/>
  <c r="N662" i="15" s="1"/>
  <c r="S662" i="15" s="1"/>
  <c r="K665" i="15"/>
  <c r="P665" i="15" s="1"/>
  <c r="U665" i="15" s="1"/>
  <c r="K661" i="15"/>
  <c r="AG660" i="15"/>
  <c r="J664" i="15"/>
  <c r="O664" i="15" s="1"/>
  <c r="T664" i="15" s="1"/>
  <c r="I663" i="15"/>
  <c r="N663" i="15" s="1"/>
  <c r="S663" i="15" s="1"/>
  <c r="AM660" i="15"/>
  <c r="K663" i="15"/>
  <c r="P663" i="15" s="1"/>
  <c r="U663" i="15" s="1"/>
  <c r="J665" i="15"/>
  <c r="O665" i="15" s="1"/>
  <c r="T665" i="15" s="1"/>
  <c r="H666" i="15"/>
  <c r="M666" i="15" s="1"/>
  <c r="R666" i="15" s="1"/>
  <c r="K664" i="15"/>
  <c r="P664" i="15" s="1"/>
  <c r="U664" i="15" s="1"/>
  <c r="I665" i="15"/>
  <c r="N665" i="15" s="1"/>
  <c r="S665" i="15" s="1"/>
  <c r="H660" i="15"/>
  <c r="O659" i="15"/>
  <c r="T659" i="15" s="1"/>
  <c r="M659" i="15"/>
  <c r="R659" i="15" s="1"/>
  <c r="N653" i="15"/>
  <c r="N656" i="15"/>
  <c r="S656" i="15" s="1"/>
  <c r="O654" i="15"/>
  <c r="M657" i="15"/>
  <c r="R657" i="15" s="1"/>
  <c r="O657" i="15"/>
  <c r="T657" i="15" s="1"/>
  <c r="D639" i="15"/>
  <c r="A674" i="15"/>
  <c r="AA124" i="15" l="1"/>
  <c r="Z124" i="15"/>
  <c r="Y127" i="15"/>
  <c r="AC123" i="15"/>
  <c r="AD123" i="15" s="1"/>
  <c r="AE123" i="15"/>
  <c r="AB123" i="15"/>
  <c r="AV653" i="15"/>
  <c r="T654" i="15"/>
  <c r="W654" i="15" s="1"/>
  <c r="Y161" i="15"/>
  <c r="BD653" i="15"/>
  <c r="W646" i="15"/>
  <c r="D646" i="15" s="1"/>
  <c r="W655" i="15"/>
  <c r="BE646" i="15"/>
  <c r="AR660" i="15"/>
  <c r="AP660" i="15"/>
  <c r="AY653" i="15"/>
  <c r="AU653" i="15"/>
  <c r="AO660" i="15"/>
  <c r="BG646" i="15"/>
  <c r="S653" i="15"/>
  <c r="AQ660" i="15"/>
  <c r="U653" i="15"/>
  <c r="BB653" i="15" s="1"/>
  <c r="AW653" i="15"/>
  <c r="AN639" i="15"/>
  <c r="AT653" i="15"/>
  <c r="W656" i="15"/>
  <c r="W658" i="15"/>
  <c r="W659" i="15"/>
  <c r="P660" i="15"/>
  <c r="O661" i="15"/>
  <c r="T661" i="15" s="1"/>
  <c r="W657" i="15"/>
  <c r="Y657" i="15" s="1"/>
  <c r="J673" i="15"/>
  <c r="K671" i="15"/>
  <c r="P671" i="15" s="1"/>
  <c r="U671" i="15" s="1"/>
  <c r="J670" i="15"/>
  <c r="K668" i="15"/>
  <c r="P668" i="15" s="1"/>
  <c r="U668" i="15" s="1"/>
  <c r="I667" i="15"/>
  <c r="I673" i="15"/>
  <c r="J671" i="15"/>
  <c r="I670" i="15"/>
  <c r="J668" i="15"/>
  <c r="AM667" i="15"/>
  <c r="H667" i="15"/>
  <c r="H673" i="15"/>
  <c r="K672" i="15"/>
  <c r="P672" i="15" s="1"/>
  <c r="U672" i="15" s="1"/>
  <c r="I671" i="15"/>
  <c r="H670" i="15"/>
  <c r="K669" i="15"/>
  <c r="I668" i="15"/>
  <c r="N668" i="15" s="1"/>
  <c r="S668" i="15" s="1"/>
  <c r="AL667" i="15"/>
  <c r="J672" i="15"/>
  <c r="H671" i="15"/>
  <c r="J669" i="15"/>
  <c r="H668" i="15"/>
  <c r="AJ667" i="15"/>
  <c r="AK667" i="15" s="1"/>
  <c r="H672" i="15"/>
  <c r="I669" i="15"/>
  <c r="N669" i="15" s="1"/>
  <c r="S669" i="15" s="1"/>
  <c r="AH667" i="15"/>
  <c r="AI667" i="15" s="1"/>
  <c r="K673" i="15"/>
  <c r="P673" i="15" s="1"/>
  <c r="U673" i="15" s="1"/>
  <c r="H669" i="15"/>
  <c r="AG667" i="15"/>
  <c r="K670" i="15"/>
  <c r="P670" i="15" s="1"/>
  <c r="U670" i="15" s="1"/>
  <c r="K667" i="15"/>
  <c r="J667" i="15"/>
  <c r="O667" i="15" s="1"/>
  <c r="T667" i="15" s="1"/>
  <c r="I672" i="15"/>
  <c r="N672" i="15" s="1"/>
  <c r="S672" i="15" s="1"/>
  <c r="P661" i="15"/>
  <c r="U661" i="15" s="1"/>
  <c r="M661" i="15"/>
  <c r="R661" i="15" s="1"/>
  <c r="M662" i="15"/>
  <c r="R662" i="15" s="1"/>
  <c r="O662" i="15"/>
  <c r="T662" i="15" s="1"/>
  <c r="AA650" i="15"/>
  <c r="Z650" i="15"/>
  <c r="M660" i="15"/>
  <c r="R660" i="15" s="1"/>
  <c r="P666" i="15"/>
  <c r="U666" i="15" s="1"/>
  <c r="M665" i="15"/>
  <c r="R665" i="15" s="1"/>
  <c r="W665" i="15" s="1"/>
  <c r="M663" i="15"/>
  <c r="R663" i="15" s="1"/>
  <c r="O663" i="15"/>
  <c r="T663" i="15" s="1"/>
  <c r="C674" i="15"/>
  <c r="B674" i="15"/>
  <c r="N660" i="15"/>
  <c r="AU660" i="15" s="1"/>
  <c r="M664" i="15"/>
  <c r="R664" i="15" s="1"/>
  <c r="W664" i="15" s="1"/>
  <c r="Y664" i="15" s="1"/>
  <c r="O666" i="15"/>
  <c r="T666" i="15" s="1"/>
  <c r="AB643" i="15"/>
  <c r="AE643" i="15"/>
  <c r="AC643" i="15"/>
  <c r="AD643" i="15" s="1"/>
  <c r="A681" i="15"/>
  <c r="Z127" i="15" l="1"/>
  <c r="AA127" i="15"/>
  <c r="Y128" i="15"/>
  <c r="AE124" i="15"/>
  <c r="AC124" i="15"/>
  <c r="AD124" i="15" s="1"/>
  <c r="AB124" i="15"/>
  <c r="BA653" i="15"/>
  <c r="AA161" i="15"/>
  <c r="Z161" i="15"/>
  <c r="AN646" i="15"/>
  <c r="W662" i="15"/>
  <c r="AR667" i="15"/>
  <c r="S660" i="15"/>
  <c r="AZ660" i="15" s="1"/>
  <c r="AO667" i="15"/>
  <c r="BD660" i="15"/>
  <c r="BA660" i="15"/>
  <c r="AP667" i="15"/>
  <c r="W653" i="15"/>
  <c r="D653" i="15" s="1"/>
  <c r="AZ653" i="15"/>
  <c r="AY660" i="15"/>
  <c r="AQ667" i="15"/>
  <c r="AV660" i="15"/>
  <c r="AT660" i="15"/>
  <c r="W663" i="15"/>
  <c r="U660" i="15"/>
  <c r="BB660" i="15" s="1"/>
  <c r="AW660" i="15"/>
  <c r="BE653" i="15"/>
  <c r="AA664" i="15"/>
  <c r="Z664" i="15"/>
  <c r="W666" i="15"/>
  <c r="AB650" i="15"/>
  <c r="AE650" i="15"/>
  <c r="AC650" i="15"/>
  <c r="AD650" i="15" s="1"/>
  <c r="P667" i="15"/>
  <c r="M668" i="15"/>
  <c r="R668" i="15" s="1"/>
  <c r="M673" i="15"/>
  <c r="R673" i="15" s="1"/>
  <c r="N670" i="15"/>
  <c r="S670" i="15" s="1"/>
  <c r="I680" i="15"/>
  <c r="N680" i="15" s="1"/>
  <c r="S680" i="15" s="1"/>
  <c r="K674" i="15"/>
  <c r="J677" i="15"/>
  <c r="I674" i="15"/>
  <c r="H679" i="15"/>
  <c r="I675" i="15"/>
  <c r="N675" i="15" s="1"/>
  <c r="S675" i="15" s="1"/>
  <c r="AL674" i="15"/>
  <c r="H675" i="15"/>
  <c r="AJ674" i="15"/>
  <c r="AK674" i="15" s="1"/>
  <c r="AH674" i="15"/>
  <c r="AI674" i="15" s="1"/>
  <c r="J680" i="15"/>
  <c r="H676" i="15"/>
  <c r="H677" i="15"/>
  <c r="M677" i="15" s="1"/>
  <c r="R677" i="15" s="1"/>
  <c r="K675" i="15"/>
  <c r="P675" i="15" s="1"/>
  <c r="U675" i="15" s="1"/>
  <c r="J676" i="15"/>
  <c r="J678" i="15"/>
  <c r="O678" i="15" s="1"/>
  <c r="T678" i="15" s="1"/>
  <c r="I677" i="15"/>
  <c r="N677" i="15" s="1"/>
  <c r="S677" i="15" s="1"/>
  <c r="J674" i="15"/>
  <c r="O674" i="15" s="1"/>
  <c r="T674" i="15" s="1"/>
  <c r="I676" i="15"/>
  <c r="N676" i="15" s="1"/>
  <c r="S676" i="15" s="1"/>
  <c r="K676" i="15"/>
  <c r="P676" i="15" s="1"/>
  <c r="U676" i="15" s="1"/>
  <c r="H680" i="15"/>
  <c r="K678" i="15"/>
  <c r="AG674" i="15"/>
  <c r="K677" i="15"/>
  <c r="I678" i="15"/>
  <c r="N678" i="15" s="1"/>
  <c r="S678" i="15" s="1"/>
  <c r="H674" i="15"/>
  <c r="AM674" i="15"/>
  <c r="I679" i="15"/>
  <c r="H678" i="15"/>
  <c r="M678" i="15" s="1"/>
  <c r="R678" i="15" s="1"/>
  <c r="K679" i="15"/>
  <c r="P679" i="15" s="1"/>
  <c r="U679" i="15" s="1"/>
  <c r="K680" i="15"/>
  <c r="J679" i="15"/>
  <c r="O679" i="15" s="1"/>
  <c r="T679" i="15" s="1"/>
  <c r="J675" i="15"/>
  <c r="O675" i="15" s="1"/>
  <c r="T675" i="15" s="1"/>
  <c r="O669" i="15"/>
  <c r="T669" i="15" s="1"/>
  <c r="M667" i="15"/>
  <c r="R667" i="15" s="1"/>
  <c r="O671" i="15"/>
  <c r="T671" i="15" s="1"/>
  <c r="O670" i="15"/>
  <c r="T670" i="15" s="1"/>
  <c r="W661" i="15"/>
  <c r="M672" i="15"/>
  <c r="R672" i="15" s="1"/>
  <c r="M671" i="15"/>
  <c r="R671" i="15" s="1"/>
  <c r="P669" i="15"/>
  <c r="U669" i="15" s="1"/>
  <c r="N673" i="15"/>
  <c r="S673" i="15" s="1"/>
  <c r="O672" i="15"/>
  <c r="T672" i="15" s="1"/>
  <c r="M670" i="15"/>
  <c r="R670" i="15" s="1"/>
  <c r="N667" i="15"/>
  <c r="O673" i="15"/>
  <c r="T673" i="15" s="1"/>
  <c r="M669" i="15"/>
  <c r="R669" i="15" s="1"/>
  <c r="N671" i="15"/>
  <c r="S671" i="15" s="1"/>
  <c r="AA657" i="15"/>
  <c r="Z657" i="15"/>
  <c r="C681" i="15"/>
  <c r="B681" i="15"/>
  <c r="O668" i="15"/>
  <c r="T668" i="15" s="1"/>
  <c r="A688" i="15"/>
  <c r="Z128" i="15" l="1"/>
  <c r="AA128" i="15"/>
  <c r="Y129" i="15"/>
  <c r="AC127" i="15"/>
  <c r="AD127" i="15" s="1"/>
  <c r="AE127" i="15"/>
  <c r="AB127" i="15"/>
  <c r="BG653" i="15"/>
  <c r="AN653" i="15" s="1"/>
  <c r="W660" i="15"/>
  <c r="AB161" i="15"/>
  <c r="AE161" i="15"/>
  <c r="AC161" i="15"/>
  <c r="AD161" i="15" s="1"/>
  <c r="BD667" i="15"/>
  <c r="AO674" i="15"/>
  <c r="BE660" i="15"/>
  <c r="AP674" i="15"/>
  <c r="BG660" i="15"/>
  <c r="AR674" i="15"/>
  <c r="AY667" i="15"/>
  <c r="W673" i="15"/>
  <c r="AV667" i="15"/>
  <c r="W668" i="15"/>
  <c r="AQ674" i="15"/>
  <c r="S667" i="15"/>
  <c r="AZ667" i="15" s="1"/>
  <c r="AU667" i="15"/>
  <c r="W672" i="15"/>
  <c r="U667" i="15"/>
  <c r="BB667" i="15" s="1"/>
  <c r="AW667" i="15"/>
  <c r="AT667" i="15"/>
  <c r="BA667" i="15"/>
  <c r="N679" i="15"/>
  <c r="S679" i="15" s="1"/>
  <c r="P678" i="15"/>
  <c r="U678" i="15" s="1"/>
  <c r="W678" i="15" s="1"/>
  <c r="Y678" i="15" s="1"/>
  <c r="M676" i="15"/>
  <c r="R676" i="15" s="1"/>
  <c r="M675" i="15"/>
  <c r="R675" i="15" s="1"/>
  <c r="W675" i="15" s="1"/>
  <c r="P680" i="15"/>
  <c r="U680" i="15" s="1"/>
  <c r="M680" i="15"/>
  <c r="R680" i="15" s="1"/>
  <c r="O676" i="15"/>
  <c r="AE664" i="15"/>
  <c r="AB664" i="15"/>
  <c r="AC664" i="15"/>
  <c r="AD664" i="15" s="1"/>
  <c r="I686" i="15"/>
  <c r="K685" i="15"/>
  <c r="J683" i="15"/>
  <c r="AM681" i="15"/>
  <c r="AG681" i="15"/>
  <c r="H681" i="15"/>
  <c r="K687" i="15"/>
  <c r="H686" i="15"/>
  <c r="J685" i="15"/>
  <c r="I683" i="15"/>
  <c r="AL681" i="15"/>
  <c r="J687" i="15"/>
  <c r="I685" i="15"/>
  <c r="K684" i="15"/>
  <c r="H683" i="15"/>
  <c r="K682" i="15"/>
  <c r="I687" i="15"/>
  <c r="N687" i="15" s="1"/>
  <c r="S687" i="15" s="1"/>
  <c r="H685" i="15"/>
  <c r="J684" i="15"/>
  <c r="J682" i="15"/>
  <c r="AJ681" i="15"/>
  <c r="AK681" i="15" s="1"/>
  <c r="K681" i="15"/>
  <c r="K686" i="15"/>
  <c r="I684" i="15"/>
  <c r="AH681" i="15"/>
  <c r="AI681" i="15" s="1"/>
  <c r="H687" i="15"/>
  <c r="J686" i="15"/>
  <c r="H684" i="15"/>
  <c r="K683" i="15"/>
  <c r="I682" i="15"/>
  <c r="H682" i="15"/>
  <c r="J681" i="15"/>
  <c r="I681" i="15"/>
  <c r="AB657" i="15"/>
  <c r="AE657" i="15"/>
  <c r="AC657" i="15"/>
  <c r="AD657" i="15" s="1"/>
  <c r="M674" i="15"/>
  <c r="R674" i="15" s="1"/>
  <c r="O680" i="15"/>
  <c r="T680" i="15" s="1"/>
  <c r="O677" i="15"/>
  <c r="T677" i="15" s="1"/>
  <c r="P674" i="15"/>
  <c r="D660" i="15"/>
  <c r="AN660" i="15" s="1"/>
  <c r="W670" i="15"/>
  <c r="P677" i="15"/>
  <c r="U677" i="15" s="1"/>
  <c r="M679" i="15"/>
  <c r="R679" i="15" s="1"/>
  <c r="C688" i="15"/>
  <c r="B688" i="15"/>
  <c r="W671" i="15"/>
  <c r="Y671" i="15" s="1"/>
  <c r="W669" i="15"/>
  <c r="N674" i="15"/>
  <c r="A695" i="15"/>
  <c r="Z129" i="15" l="1"/>
  <c r="AA129" i="15"/>
  <c r="Y130" i="15"/>
  <c r="AE128" i="15"/>
  <c r="AB128" i="15"/>
  <c r="AC128" i="15"/>
  <c r="AD128" i="15" s="1"/>
  <c r="W667" i="15"/>
  <c r="D667" i="15" s="1"/>
  <c r="AU674" i="15"/>
  <c r="BD674" i="15"/>
  <c r="AO681" i="15"/>
  <c r="AQ681" i="15"/>
  <c r="AP681" i="15"/>
  <c r="AR681" i="15"/>
  <c r="AV674" i="15"/>
  <c r="S674" i="15"/>
  <c r="AZ674" i="15" s="1"/>
  <c r="W680" i="15"/>
  <c r="BE667" i="15"/>
  <c r="AY674" i="15"/>
  <c r="AT674" i="15"/>
  <c r="U674" i="15"/>
  <c r="BB674" i="15" s="1"/>
  <c r="AW674" i="15"/>
  <c r="W677" i="15"/>
  <c r="T676" i="15"/>
  <c r="BA674" i="15" s="1"/>
  <c r="BG667" i="15"/>
  <c r="AA678" i="15"/>
  <c r="Z678" i="15"/>
  <c r="O681" i="15"/>
  <c r="P683" i="15"/>
  <c r="U683" i="15" s="1"/>
  <c r="N684" i="15"/>
  <c r="S684" i="15" s="1"/>
  <c r="O682" i="15"/>
  <c r="T682" i="15" s="1"/>
  <c r="P682" i="15"/>
  <c r="U682" i="15" s="1"/>
  <c r="M681" i="15"/>
  <c r="P685" i="15"/>
  <c r="U685" i="15" s="1"/>
  <c r="M684" i="15"/>
  <c r="R684" i="15" s="1"/>
  <c r="P686" i="15"/>
  <c r="U686" i="15" s="1"/>
  <c r="O684" i="15"/>
  <c r="T684" i="15" s="1"/>
  <c r="M683" i="15"/>
  <c r="R683" i="15" s="1"/>
  <c r="N686" i="15"/>
  <c r="S686" i="15" s="1"/>
  <c r="AA671" i="15"/>
  <c r="Z671" i="15"/>
  <c r="O686" i="15"/>
  <c r="T686" i="15" s="1"/>
  <c r="P681" i="15"/>
  <c r="M685" i="15"/>
  <c r="R685" i="15" s="1"/>
  <c r="P684" i="15"/>
  <c r="U684" i="15" s="1"/>
  <c r="N683" i="15"/>
  <c r="S683" i="15" s="1"/>
  <c r="C695" i="15"/>
  <c r="B695" i="15"/>
  <c r="M682" i="15"/>
  <c r="R682" i="15" s="1"/>
  <c r="N685" i="15"/>
  <c r="S685" i="15" s="1"/>
  <c r="O685" i="15"/>
  <c r="T685" i="15" s="1"/>
  <c r="J694" i="15"/>
  <c r="K692" i="15"/>
  <c r="P692" i="15" s="1"/>
  <c r="U692" i="15" s="1"/>
  <c r="J691" i="15"/>
  <c r="K689" i="15"/>
  <c r="I688" i="15"/>
  <c r="I694" i="15"/>
  <c r="J692" i="15"/>
  <c r="I691" i="15"/>
  <c r="J689" i="15"/>
  <c r="AM688" i="15"/>
  <c r="H688" i="15"/>
  <c r="H694" i="15"/>
  <c r="K693" i="15"/>
  <c r="P693" i="15" s="1"/>
  <c r="U693" i="15" s="1"/>
  <c r="I692" i="15"/>
  <c r="H691" i="15"/>
  <c r="K690" i="15"/>
  <c r="P690" i="15" s="1"/>
  <c r="U690" i="15" s="1"/>
  <c r="I689" i="15"/>
  <c r="AL688" i="15"/>
  <c r="J693" i="15"/>
  <c r="H692" i="15"/>
  <c r="J690" i="15"/>
  <c r="H689" i="15"/>
  <c r="AJ688" i="15"/>
  <c r="AK688" i="15" s="1"/>
  <c r="J688" i="15"/>
  <c r="O688" i="15" s="1"/>
  <c r="T688" i="15" s="1"/>
  <c r="I693" i="15"/>
  <c r="N693" i="15" s="1"/>
  <c r="S693" i="15" s="1"/>
  <c r="H693" i="15"/>
  <c r="I690" i="15"/>
  <c r="N690" i="15" s="1"/>
  <c r="S690" i="15" s="1"/>
  <c r="AH688" i="15"/>
  <c r="AI688" i="15" s="1"/>
  <c r="K694" i="15"/>
  <c r="P694" i="15" s="1"/>
  <c r="U694" i="15" s="1"/>
  <c r="H690" i="15"/>
  <c r="AG688" i="15"/>
  <c r="K691" i="15"/>
  <c r="P691" i="15" s="1"/>
  <c r="U691" i="15" s="1"/>
  <c r="K688" i="15"/>
  <c r="M687" i="15"/>
  <c r="R687" i="15" s="1"/>
  <c r="O687" i="15"/>
  <c r="T687" i="15" s="1"/>
  <c r="M686" i="15"/>
  <c r="R686" i="15" s="1"/>
  <c r="W679" i="15"/>
  <c r="N681" i="15"/>
  <c r="N682" i="15"/>
  <c r="S682" i="15" s="1"/>
  <c r="P687" i="15"/>
  <c r="U687" i="15" s="1"/>
  <c r="O683" i="15"/>
  <c r="T683" i="15" s="1"/>
  <c r="A702" i="15"/>
  <c r="Z130" i="15" l="1"/>
  <c r="AA130" i="15"/>
  <c r="Y131" i="15"/>
  <c r="AE129" i="15"/>
  <c r="AB129" i="15"/>
  <c r="AC129" i="15"/>
  <c r="AD129" i="15" s="1"/>
  <c r="W674" i="15"/>
  <c r="Y168" i="15"/>
  <c r="BD681" i="15"/>
  <c r="AP688" i="15"/>
  <c r="AO688" i="15"/>
  <c r="AR688" i="15"/>
  <c r="R681" i="15"/>
  <c r="AY681" i="15" s="1"/>
  <c r="AT681" i="15"/>
  <c r="T681" i="15"/>
  <c r="BA681" i="15" s="1"/>
  <c r="AV681" i="15"/>
  <c r="BG674" i="15"/>
  <c r="S681" i="15"/>
  <c r="AZ681" i="15" s="1"/>
  <c r="AU681" i="15"/>
  <c r="AQ688" i="15"/>
  <c r="W685" i="15"/>
  <c r="Y685" i="15" s="1"/>
  <c r="AA685" i="15" s="1"/>
  <c r="U681" i="15"/>
  <c r="BB681" i="15" s="1"/>
  <c r="AW681" i="15"/>
  <c r="W676" i="15"/>
  <c r="W687" i="15"/>
  <c r="W683" i="15"/>
  <c r="AN667" i="15"/>
  <c r="BE674" i="15"/>
  <c r="O690" i="15"/>
  <c r="T690" i="15" s="1"/>
  <c r="N689" i="15"/>
  <c r="S689" i="15" s="1"/>
  <c r="M688" i="15"/>
  <c r="R688" i="15" s="1"/>
  <c r="O692" i="15"/>
  <c r="T692" i="15" s="1"/>
  <c r="O691" i="15"/>
  <c r="T691" i="15" s="1"/>
  <c r="M692" i="15"/>
  <c r="R692" i="15" s="1"/>
  <c r="N694" i="15"/>
  <c r="S694" i="15" s="1"/>
  <c r="W682" i="15"/>
  <c r="AB678" i="15"/>
  <c r="AC678" i="15"/>
  <c r="AD678" i="15" s="1"/>
  <c r="AE678" i="15"/>
  <c r="P688" i="15"/>
  <c r="M693" i="15"/>
  <c r="R693" i="15" s="1"/>
  <c r="O693" i="15"/>
  <c r="T693" i="15" s="1"/>
  <c r="M691" i="15"/>
  <c r="R691" i="15" s="1"/>
  <c r="N688" i="15"/>
  <c r="O694" i="15"/>
  <c r="T694" i="15" s="1"/>
  <c r="W686" i="15"/>
  <c r="A709" i="15"/>
  <c r="A716" i="15" s="1"/>
  <c r="C702" i="15"/>
  <c r="B702" i="15"/>
  <c r="N692" i="15"/>
  <c r="S692" i="15" s="1"/>
  <c r="M690" i="15"/>
  <c r="R690" i="15" s="1"/>
  <c r="O689" i="15"/>
  <c r="T689" i="15" s="1"/>
  <c r="AB671" i="15"/>
  <c r="AC671" i="15"/>
  <c r="AD671" i="15" s="1"/>
  <c r="AE671" i="15"/>
  <c r="W684" i="15"/>
  <c r="M689" i="15"/>
  <c r="R689" i="15" s="1"/>
  <c r="M694" i="15"/>
  <c r="R694" i="15" s="1"/>
  <c r="N691" i="15"/>
  <c r="S691" i="15" s="1"/>
  <c r="P689" i="15"/>
  <c r="U689" i="15" s="1"/>
  <c r="I701" i="15"/>
  <c r="J701" i="15"/>
  <c r="K697" i="15"/>
  <c r="P697" i="15" s="1"/>
  <c r="U697" i="15" s="1"/>
  <c r="J696" i="15"/>
  <c r="O696" i="15" s="1"/>
  <c r="T696" i="15" s="1"/>
  <c r="K695" i="15"/>
  <c r="J697" i="15"/>
  <c r="I696" i="15"/>
  <c r="N696" i="15" s="1"/>
  <c r="S696" i="15" s="1"/>
  <c r="AL695" i="15"/>
  <c r="I695" i="15"/>
  <c r="J698" i="15"/>
  <c r="H697" i="15"/>
  <c r="H696" i="15"/>
  <c r="AJ695" i="15"/>
  <c r="AK695" i="15" s="1"/>
  <c r="H700" i="15"/>
  <c r="AH695" i="15"/>
  <c r="AI695" i="15" s="1"/>
  <c r="AG695" i="15"/>
  <c r="K700" i="15"/>
  <c r="AM695" i="15"/>
  <c r="K698" i="15"/>
  <c r="P698" i="15" s="1"/>
  <c r="U698" i="15" s="1"/>
  <c r="H699" i="15"/>
  <c r="M699" i="15" s="1"/>
  <c r="R699" i="15" s="1"/>
  <c r="H698" i="15"/>
  <c r="K696" i="15"/>
  <c r="P696" i="15" s="1"/>
  <c r="U696" i="15" s="1"/>
  <c r="I700" i="15"/>
  <c r="N700" i="15" s="1"/>
  <c r="S700" i="15" s="1"/>
  <c r="J700" i="15"/>
  <c r="J699" i="15"/>
  <c r="I698" i="15"/>
  <c r="N698" i="15" s="1"/>
  <c r="S698" i="15" s="1"/>
  <c r="K701" i="15"/>
  <c r="P701" i="15" s="1"/>
  <c r="U701" i="15" s="1"/>
  <c r="H701" i="15"/>
  <c r="M701" i="15" s="1"/>
  <c r="R701" i="15" s="1"/>
  <c r="K699" i="15"/>
  <c r="H695" i="15"/>
  <c r="M695" i="15" s="1"/>
  <c r="R695" i="15" s="1"/>
  <c r="J695" i="15"/>
  <c r="O695" i="15" s="1"/>
  <c r="T695" i="15" s="1"/>
  <c r="I697" i="15"/>
  <c r="N697" i="15" s="1"/>
  <c r="S697" i="15" s="1"/>
  <c r="I699" i="15"/>
  <c r="N699" i="15" s="1"/>
  <c r="S699" i="15" s="1"/>
  <c r="AA131" i="15" l="1"/>
  <c r="Z131" i="15"/>
  <c r="Y134" i="15"/>
  <c r="AC130" i="15"/>
  <c r="AD130" i="15" s="1"/>
  <c r="AB130" i="15"/>
  <c r="AE130" i="15"/>
  <c r="W690" i="15"/>
  <c r="D674" i="15"/>
  <c r="AN674" i="15" s="1"/>
  <c r="AA168" i="15"/>
  <c r="Z168" i="15"/>
  <c r="BA688" i="15"/>
  <c r="BD688" i="15"/>
  <c r="W693" i="15"/>
  <c r="AQ695" i="15"/>
  <c r="W694" i="15"/>
  <c r="AR695" i="15"/>
  <c r="AP695" i="15"/>
  <c r="AY688" i="15"/>
  <c r="AO695" i="15"/>
  <c r="U688" i="15"/>
  <c r="BB688" i="15" s="1"/>
  <c r="AW688" i="15"/>
  <c r="Z685" i="15"/>
  <c r="BE681" i="15"/>
  <c r="S688" i="15"/>
  <c r="AZ688" i="15" s="1"/>
  <c r="AU688" i="15"/>
  <c r="BG681" i="15"/>
  <c r="AT688" i="15"/>
  <c r="W681" i="15"/>
  <c r="D681" i="15" s="1"/>
  <c r="AV688" i="15"/>
  <c r="W689" i="15"/>
  <c r="W692" i="15"/>
  <c r="Y692" i="15" s="1"/>
  <c r="M696" i="15"/>
  <c r="R696" i="15" s="1"/>
  <c r="W696" i="15" s="1"/>
  <c r="W691" i="15"/>
  <c r="AC685" i="15"/>
  <c r="AD685" i="15" s="1"/>
  <c r="AE685" i="15"/>
  <c r="AB685" i="15"/>
  <c r="M697" i="15"/>
  <c r="R697" i="15" s="1"/>
  <c r="O697" i="15"/>
  <c r="T697" i="15" s="1"/>
  <c r="O701" i="15"/>
  <c r="T701" i="15" s="1"/>
  <c r="P700" i="15"/>
  <c r="U700" i="15" s="1"/>
  <c r="O698" i="15"/>
  <c r="T698" i="15" s="1"/>
  <c r="P695" i="15"/>
  <c r="N701" i="15"/>
  <c r="S701" i="15" s="1"/>
  <c r="M698" i="15"/>
  <c r="R698" i="15" s="1"/>
  <c r="M700" i="15"/>
  <c r="R700" i="15" s="1"/>
  <c r="N695" i="15"/>
  <c r="C716" i="15"/>
  <c r="B716" i="15"/>
  <c r="O699" i="15"/>
  <c r="T699" i="15" s="1"/>
  <c r="I708" i="15"/>
  <c r="N708" i="15" s="1"/>
  <c r="S708" i="15" s="1"/>
  <c r="J708" i="15"/>
  <c r="J704" i="15"/>
  <c r="K702" i="15"/>
  <c r="H704" i="15"/>
  <c r="J703" i="15"/>
  <c r="I702" i="15"/>
  <c r="J705" i="15"/>
  <c r="I703" i="15"/>
  <c r="AL702" i="15"/>
  <c r="H707" i="15"/>
  <c r="H703" i="15"/>
  <c r="AJ702" i="15"/>
  <c r="AK702" i="15" s="1"/>
  <c r="AH702" i="15"/>
  <c r="AI702" i="15" s="1"/>
  <c r="K704" i="15"/>
  <c r="P704" i="15" s="1"/>
  <c r="U704" i="15" s="1"/>
  <c r="H702" i="15"/>
  <c r="M702" i="15" s="1"/>
  <c r="R702" i="15" s="1"/>
  <c r="J702" i="15"/>
  <c r="O702" i="15" s="1"/>
  <c r="T702" i="15" s="1"/>
  <c r="I704" i="15"/>
  <c r="I706" i="15"/>
  <c r="N706" i="15" s="1"/>
  <c r="S706" i="15" s="1"/>
  <c r="AG702" i="15"/>
  <c r="K705" i="15"/>
  <c r="P705" i="15" s="1"/>
  <c r="U705" i="15" s="1"/>
  <c r="H706" i="15"/>
  <c r="K707" i="15"/>
  <c r="AM702" i="15"/>
  <c r="I707" i="15"/>
  <c r="N707" i="15" s="1"/>
  <c r="S707" i="15" s="1"/>
  <c r="J707" i="15"/>
  <c r="H705" i="15"/>
  <c r="M705" i="15" s="1"/>
  <c r="R705" i="15" s="1"/>
  <c r="K703" i="15"/>
  <c r="P703" i="15" s="1"/>
  <c r="U703" i="15" s="1"/>
  <c r="K708" i="15"/>
  <c r="J706" i="15"/>
  <c r="I705" i="15"/>
  <c r="N705" i="15" s="1"/>
  <c r="S705" i="15" s="1"/>
  <c r="H708" i="15"/>
  <c r="M708" i="15" s="1"/>
  <c r="R708" i="15" s="1"/>
  <c r="K706" i="15"/>
  <c r="P699" i="15"/>
  <c r="U699" i="15" s="1"/>
  <c r="O700" i="15"/>
  <c r="T700" i="15" s="1"/>
  <c r="C709" i="15"/>
  <c r="B709" i="15"/>
  <c r="Z134" i="15" l="1"/>
  <c r="AA134" i="15"/>
  <c r="Y135" i="15"/>
  <c r="AC131" i="15"/>
  <c r="AD131" i="15" s="1"/>
  <c r="AB131" i="15"/>
  <c r="AE131" i="15"/>
  <c r="B18" i="15"/>
  <c r="AU695" i="15"/>
  <c r="AE168" i="15"/>
  <c r="AC168" i="15"/>
  <c r="AD168" i="15" s="1"/>
  <c r="AB168" i="15"/>
  <c r="W688" i="15"/>
  <c r="D688" i="15" s="1"/>
  <c r="BD695" i="15"/>
  <c r="W698" i="15"/>
  <c r="AP702" i="15"/>
  <c r="S695" i="15"/>
  <c r="AZ695" i="15" s="1"/>
  <c r="W701" i="15"/>
  <c r="BA695" i="15"/>
  <c r="AR702" i="15"/>
  <c r="AW695" i="15"/>
  <c r="AN681" i="15"/>
  <c r="U695" i="15"/>
  <c r="BB695" i="15" s="1"/>
  <c r="AV695" i="15"/>
  <c r="W697" i="15"/>
  <c r="W699" i="15"/>
  <c r="Y699" i="15" s="1"/>
  <c r="AA699" i="15" s="1"/>
  <c r="BG688" i="15"/>
  <c r="BE688" i="15"/>
  <c r="AY695" i="15"/>
  <c r="AQ702" i="15"/>
  <c r="AO702" i="15"/>
  <c r="AT695" i="15"/>
  <c r="W700" i="15"/>
  <c r="M706" i="15"/>
  <c r="R706" i="15" s="1"/>
  <c r="N703" i="15"/>
  <c r="S703" i="15" s="1"/>
  <c r="M704" i="15"/>
  <c r="R704" i="15" s="1"/>
  <c r="I722" i="15"/>
  <c r="J722" i="15"/>
  <c r="J718" i="15"/>
  <c r="H717" i="15"/>
  <c r="K716" i="15"/>
  <c r="J719" i="15"/>
  <c r="H718" i="15"/>
  <c r="I716" i="15"/>
  <c r="I720" i="15"/>
  <c r="N720" i="15" s="1"/>
  <c r="S720" i="15" s="1"/>
  <c r="AL716" i="15"/>
  <c r="H720" i="15"/>
  <c r="K718" i="15"/>
  <c r="J721" i="15"/>
  <c r="H721" i="15"/>
  <c r="AH716" i="15"/>
  <c r="AI716" i="15" s="1"/>
  <c r="I717" i="15"/>
  <c r="N717" i="15" s="1"/>
  <c r="S717" i="15" s="1"/>
  <c r="J717" i="15"/>
  <c r="O717" i="15" s="1"/>
  <c r="T717" i="15" s="1"/>
  <c r="I721" i="15"/>
  <c r="N721" i="15" s="1"/>
  <c r="S721" i="15" s="1"/>
  <c r="H719" i="15"/>
  <c r="M719" i="15" s="1"/>
  <c r="R719" i="15" s="1"/>
  <c r="K717" i="15"/>
  <c r="P717" i="15" s="1"/>
  <c r="U717" i="15" s="1"/>
  <c r="K722" i="15"/>
  <c r="K725" i="15" s="1"/>
  <c r="K721" i="15"/>
  <c r="J720" i="15"/>
  <c r="O720" i="15" s="1"/>
  <c r="T720" i="15" s="1"/>
  <c r="I719" i="15"/>
  <c r="J716" i="15"/>
  <c r="O716" i="15" s="1"/>
  <c r="T716" i="15" s="1"/>
  <c r="I718" i="15"/>
  <c r="AJ716" i="15"/>
  <c r="AK716" i="15" s="1"/>
  <c r="H722" i="15"/>
  <c r="K720" i="15"/>
  <c r="P720" i="15" s="1"/>
  <c r="U720" i="15" s="1"/>
  <c r="AG716" i="15"/>
  <c r="H716" i="15"/>
  <c r="AM716" i="15"/>
  <c r="K719" i="15"/>
  <c r="P719" i="15" s="1"/>
  <c r="U719" i="15" s="1"/>
  <c r="O707" i="15"/>
  <c r="T707" i="15" s="1"/>
  <c r="O705" i="15"/>
  <c r="T705" i="15" s="1"/>
  <c r="W705" i="15" s="1"/>
  <c r="P702" i="15"/>
  <c r="J715" i="15"/>
  <c r="K713" i="15"/>
  <c r="P713" i="15" s="1"/>
  <c r="U713" i="15" s="1"/>
  <c r="J712" i="15"/>
  <c r="K710" i="15"/>
  <c r="P710" i="15" s="1"/>
  <c r="U710" i="15" s="1"/>
  <c r="I709" i="15"/>
  <c r="I715" i="15"/>
  <c r="N715" i="15" s="1"/>
  <c r="S715" i="15" s="1"/>
  <c r="J713" i="15"/>
  <c r="I712" i="15"/>
  <c r="N712" i="15" s="1"/>
  <c r="S712" i="15" s="1"/>
  <c r="J710" i="15"/>
  <c r="AM709" i="15"/>
  <c r="H709" i="15"/>
  <c r="M709" i="15" s="1"/>
  <c r="R709" i="15" s="1"/>
  <c r="H715" i="15"/>
  <c r="K714" i="15"/>
  <c r="P714" i="15" s="1"/>
  <c r="U714" i="15" s="1"/>
  <c r="I713" i="15"/>
  <c r="N713" i="15" s="1"/>
  <c r="S713" i="15" s="1"/>
  <c r="H712" i="15"/>
  <c r="K711" i="15"/>
  <c r="P711" i="15" s="1"/>
  <c r="U711" i="15" s="1"/>
  <c r="I710" i="15"/>
  <c r="AL709" i="15"/>
  <c r="J714" i="15"/>
  <c r="H713" i="15"/>
  <c r="J711" i="15"/>
  <c r="H710" i="15"/>
  <c r="AJ709" i="15"/>
  <c r="AK709" i="15" s="1"/>
  <c r="J709" i="15"/>
  <c r="O709" i="15" s="1"/>
  <c r="T709" i="15" s="1"/>
  <c r="I714" i="15"/>
  <c r="N714" i="15" s="1"/>
  <c r="S714" i="15" s="1"/>
  <c r="H714" i="15"/>
  <c r="I711" i="15"/>
  <c r="N711" i="15" s="1"/>
  <c r="S711" i="15" s="1"/>
  <c r="AH709" i="15"/>
  <c r="AI709" i="15" s="1"/>
  <c r="K715" i="15"/>
  <c r="P715" i="15" s="1"/>
  <c r="U715" i="15" s="1"/>
  <c r="H711" i="15"/>
  <c r="AG709" i="15"/>
  <c r="K712" i="15"/>
  <c r="P712" i="15" s="1"/>
  <c r="U712" i="15" s="1"/>
  <c r="K709" i="15"/>
  <c r="M703" i="15"/>
  <c r="N702" i="15"/>
  <c r="S702" i="15" s="1"/>
  <c r="O706" i="15"/>
  <c r="T706" i="15" s="1"/>
  <c r="P708" i="15"/>
  <c r="U708" i="15" s="1"/>
  <c r="M707" i="15"/>
  <c r="R707" i="15" s="1"/>
  <c r="P706" i="15"/>
  <c r="U706" i="15" s="1"/>
  <c r="O704" i="15"/>
  <c r="T704" i="15" s="1"/>
  <c r="AA692" i="15"/>
  <c r="Z692" i="15"/>
  <c r="P707" i="15"/>
  <c r="U707" i="15" s="1"/>
  <c r="N704" i="15"/>
  <c r="S704" i="15" s="1"/>
  <c r="O703" i="15"/>
  <c r="T703" i="15" s="1"/>
  <c r="O708" i="15"/>
  <c r="T708" i="15" s="1"/>
  <c r="J725" i="15" l="1"/>
  <c r="Y136" i="15"/>
  <c r="Z135" i="15"/>
  <c r="AA135" i="15"/>
  <c r="AE134" i="15"/>
  <c r="AC134" i="15"/>
  <c r="AD134" i="15" s="1"/>
  <c r="AB134" i="15"/>
  <c r="B7" i="17"/>
  <c r="J7" i="17" s="1"/>
  <c r="BD702" i="15"/>
  <c r="BE695" i="15"/>
  <c r="AP716" i="15"/>
  <c r="AQ709" i="15"/>
  <c r="AO716" i="15"/>
  <c r="AR709" i="15"/>
  <c r="W708" i="15"/>
  <c r="AO709" i="15"/>
  <c r="BG695" i="15"/>
  <c r="U702" i="15"/>
  <c r="BB702" i="15" s="1"/>
  <c r="AW702" i="15"/>
  <c r="W704" i="15"/>
  <c r="AP709" i="15"/>
  <c r="AV702" i="15"/>
  <c r="R703" i="15"/>
  <c r="AY702" i="15" s="1"/>
  <c r="AT702" i="15"/>
  <c r="BA702" i="15"/>
  <c r="W707" i="15"/>
  <c r="AQ716" i="15"/>
  <c r="AR716" i="15"/>
  <c r="AN688" i="15"/>
  <c r="W702" i="15"/>
  <c r="AZ702" i="15"/>
  <c r="AU702" i="15"/>
  <c r="M722" i="15"/>
  <c r="H725" i="15"/>
  <c r="N722" i="15"/>
  <c r="I725" i="15"/>
  <c r="Z699" i="15"/>
  <c r="W695" i="15"/>
  <c r="D695" i="15" s="1"/>
  <c r="W706" i="15"/>
  <c r="Y706" i="15" s="1"/>
  <c r="M712" i="15"/>
  <c r="R712" i="15" s="1"/>
  <c r="N709" i="15"/>
  <c r="O715" i="15"/>
  <c r="T715" i="15" s="1"/>
  <c r="P721" i="15"/>
  <c r="U721" i="15" s="1"/>
  <c r="O719" i="15"/>
  <c r="T719" i="15" s="1"/>
  <c r="M714" i="15"/>
  <c r="R714" i="15" s="1"/>
  <c r="P722" i="15"/>
  <c r="P725" i="15" s="1"/>
  <c r="O721" i="15"/>
  <c r="T721" i="15" s="1"/>
  <c r="P716" i="15"/>
  <c r="AE692" i="15"/>
  <c r="AB692" i="15"/>
  <c r="AC692" i="15"/>
  <c r="AD692" i="15" s="1"/>
  <c r="O714" i="15"/>
  <c r="T714" i="15" s="1"/>
  <c r="M711" i="15"/>
  <c r="R711" i="15" s="1"/>
  <c r="O710" i="15"/>
  <c r="M716" i="15"/>
  <c r="N718" i="15"/>
  <c r="S718" i="15" s="1"/>
  <c r="M710" i="15"/>
  <c r="M715" i="15"/>
  <c r="R715" i="15" s="1"/>
  <c r="P718" i="15"/>
  <c r="U718" i="15" s="1"/>
  <c r="N716" i="15"/>
  <c r="M717" i="15"/>
  <c r="R717" i="15" s="1"/>
  <c r="W717" i="15" s="1"/>
  <c r="AE699" i="15"/>
  <c r="AC699" i="15"/>
  <c r="AD699" i="15" s="1"/>
  <c r="AB699" i="15"/>
  <c r="P709" i="15"/>
  <c r="AW709" i="15" s="1"/>
  <c r="O711" i="15"/>
  <c r="T711" i="15" s="1"/>
  <c r="N710" i="15"/>
  <c r="S710" i="15" s="1"/>
  <c r="O713" i="15"/>
  <c r="T713" i="15" s="1"/>
  <c r="O712" i="15"/>
  <c r="T712" i="15" s="1"/>
  <c r="N719" i="15"/>
  <c r="S719" i="15" s="1"/>
  <c r="M720" i="15"/>
  <c r="R720" i="15" s="1"/>
  <c r="W720" i="15" s="1"/>
  <c r="Y720" i="15" s="1"/>
  <c r="O718" i="15"/>
  <c r="T718" i="15" s="1"/>
  <c r="M713" i="15"/>
  <c r="R713" i="15" s="1"/>
  <c r="M721" i="15"/>
  <c r="R721" i="15" s="1"/>
  <c r="M718" i="15"/>
  <c r="R718" i="15" s="1"/>
  <c r="O722" i="15"/>
  <c r="H729" i="15"/>
  <c r="I729" i="15"/>
  <c r="J729" i="15"/>
  <c r="K729" i="15"/>
  <c r="J726" i="15"/>
  <c r="J724" i="15"/>
  <c r="J730" i="15"/>
  <c r="J727" i="15"/>
  <c r="J728" i="15"/>
  <c r="K724" i="15"/>
  <c r="K726" i="15"/>
  <c r="K727" i="15"/>
  <c r="K730" i="15"/>
  <c r="K728" i="15"/>
  <c r="H730" i="15"/>
  <c r="H727" i="15"/>
  <c r="H724" i="15"/>
  <c r="H726" i="15"/>
  <c r="H728" i="15"/>
  <c r="I730" i="15"/>
  <c r="I727" i="15"/>
  <c r="I728" i="15"/>
  <c r="I726" i="15"/>
  <c r="I724" i="15"/>
  <c r="AE135" i="15" l="1"/>
  <c r="AC135" i="15"/>
  <c r="AD135" i="15" s="1"/>
  <c r="AB135" i="15"/>
  <c r="Z136" i="15"/>
  <c r="AA136" i="15"/>
  <c r="Y137" i="15"/>
  <c r="AN695" i="15"/>
  <c r="C7" i="17"/>
  <c r="K7" i="17" s="1"/>
  <c r="U7" i="17"/>
  <c r="Z7" i="17" s="1"/>
  <c r="AE7" i="17" s="1"/>
  <c r="H7" i="17"/>
  <c r="T7" i="17"/>
  <c r="Y7" i="17" s="1"/>
  <c r="AD7" i="17" s="1"/>
  <c r="N7" i="17"/>
  <c r="B8" i="17"/>
  <c r="T8" i="17" s="1"/>
  <c r="Y8" i="17" s="1"/>
  <c r="AD8" i="17" s="1"/>
  <c r="S7" i="17"/>
  <c r="G7" i="17"/>
  <c r="E7" i="17"/>
  <c r="R7" i="17"/>
  <c r="W7" i="17" s="1"/>
  <c r="AB7" i="17" s="1"/>
  <c r="P7" i="17"/>
  <c r="BD709" i="15"/>
  <c r="U709" i="15"/>
  <c r="BB709" i="15" s="1"/>
  <c r="BD716" i="15"/>
  <c r="Y175" i="15"/>
  <c r="W703" i="15"/>
  <c r="D702" i="15" s="1"/>
  <c r="P729" i="15"/>
  <c r="W721" i="15"/>
  <c r="T722" i="15"/>
  <c r="O725" i="15"/>
  <c r="W712" i="15"/>
  <c r="W719" i="15"/>
  <c r="S716" i="15"/>
  <c r="AU716" i="15"/>
  <c r="U716" i="15"/>
  <c r="U724" i="15" s="1"/>
  <c r="AW716" i="15"/>
  <c r="R716" i="15"/>
  <c r="R724" i="15" s="1"/>
  <c r="AT716" i="15"/>
  <c r="S722" i="15"/>
  <c r="S725" i="15" s="1"/>
  <c r="N725" i="15"/>
  <c r="BE702" i="15"/>
  <c r="M729" i="15"/>
  <c r="W715" i="15"/>
  <c r="T710" i="15"/>
  <c r="BA709" i="15" s="1"/>
  <c r="AV709" i="15"/>
  <c r="U722" i="15"/>
  <c r="U725" i="15" s="1"/>
  <c r="AV716" i="15"/>
  <c r="BG702" i="15"/>
  <c r="BA716" i="15"/>
  <c r="R710" i="15"/>
  <c r="AY709" i="15" s="1"/>
  <c r="AT709" i="15"/>
  <c r="W713" i="15"/>
  <c r="Y713" i="15" s="1"/>
  <c r="AA713" i="15" s="1"/>
  <c r="W711" i="15"/>
  <c r="S709" i="15"/>
  <c r="AU709" i="15"/>
  <c r="R722" i="15"/>
  <c r="M726" i="15"/>
  <c r="M725" i="15"/>
  <c r="W714" i="15"/>
  <c r="AA720" i="15"/>
  <c r="Z720" i="15"/>
  <c r="AA706" i="15"/>
  <c r="Z706" i="15"/>
  <c r="W718" i="15"/>
  <c r="R729" i="15"/>
  <c r="F7" i="17"/>
  <c r="T729" i="15"/>
  <c r="O729" i="15"/>
  <c r="S729" i="15"/>
  <c r="N729" i="15"/>
  <c r="U729" i="15"/>
  <c r="U727" i="15"/>
  <c r="U726" i="15"/>
  <c r="U728" i="15"/>
  <c r="R727" i="15"/>
  <c r="R726" i="15"/>
  <c r="R728" i="15"/>
  <c r="N730" i="15"/>
  <c r="N727" i="15"/>
  <c r="N728" i="15"/>
  <c r="N726" i="15"/>
  <c r="N724" i="15"/>
  <c r="P724" i="15"/>
  <c r="P726" i="15"/>
  <c r="P727" i="15"/>
  <c r="P730" i="15"/>
  <c r="P728" i="15"/>
  <c r="S726" i="15"/>
  <c r="S727" i="15"/>
  <c r="S728" i="15"/>
  <c r="M730" i="15"/>
  <c r="M728" i="15"/>
  <c r="M724" i="15"/>
  <c r="M727" i="15"/>
  <c r="O726" i="15"/>
  <c r="O730" i="15"/>
  <c r="O727" i="15"/>
  <c r="O724" i="15"/>
  <c r="O728" i="15"/>
  <c r="I7" i="17" l="1"/>
  <c r="R725" i="15"/>
  <c r="D7" i="17"/>
  <c r="AA137" i="15"/>
  <c r="Z137" i="15"/>
  <c r="Y138" i="15"/>
  <c r="AB136" i="15"/>
  <c r="AE136" i="15"/>
  <c r="AC136" i="15"/>
  <c r="AD136" i="15" s="1"/>
  <c r="S724" i="15"/>
  <c r="S730" i="15"/>
  <c r="E8" i="17"/>
  <c r="F8" i="17" s="1"/>
  <c r="N8" i="17"/>
  <c r="P8" i="17"/>
  <c r="AL7" i="17"/>
  <c r="X7" i="17"/>
  <c r="AC7" i="17" s="1"/>
  <c r="AG7" i="17" s="1"/>
  <c r="AI7" i="17" s="1"/>
  <c r="B9" i="17"/>
  <c r="S9" i="17" s="1"/>
  <c r="U8" i="17"/>
  <c r="Z8" i="17" s="1"/>
  <c r="AE8" i="17" s="1"/>
  <c r="S8" i="17"/>
  <c r="X8" i="17" s="1"/>
  <c r="AC8" i="17" s="1"/>
  <c r="R8" i="17"/>
  <c r="W8" i="17" s="1"/>
  <c r="G8" i="17"/>
  <c r="H8" i="17"/>
  <c r="J8" i="17"/>
  <c r="C8" i="17"/>
  <c r="D8" i="17" s="1"/>
  <c r="R730" i="15"/>
  <c r="W716" i="15"/>
  <c r="BE709" i="15"/>
  <c r="AA175" i="15"/>
  <c r="Z175" i="15"/>
  <c r="Z713" i="15"/>
  <c r="AN702" i="15"/>
  <c r="W709" i="15"/>
  <c r="AZ709" i="15"/>
  <c r="BG709" i="15" s="1"/>
  <c r="AZ716" i="15"/>
  <c r="W710" i="15"/>
  <c r="BE716" i="15"/>
  <c r="AY716" i="15"/>
  <c r="BB716" i="15"/>
  <c r="W722" i="15"/>
  <c r="T725" i="15"/>
  <c r="AB713" i="15"/>
  <c r="AE713" i="15"/>
  <c r="AC713" i="15"/>
  <c r="AD713" i="15" s="1"/>
  <c r="AB706" i="15"/>
  <c r="AE706" i="15"/>
  <c r="AC706" i="15"/>
  <c r="AD706" i="15" s="1"/>
  <c r="AE720" i="15"/>
  <c r="AB720" i="15"/>
  <c r="AC720" i="15"/>
  <c r="AD720" i="15" s="1"/>
  <c r="U730" i="15"/>
  <c r="M7" i="17"/>
  <c r="L7" i="17"/>
  <c r="W729" i="15"/>
  <c r="T730" i="15"/>
  <c r="T724" i="15"/>
  <c r="T726" i="15"/>
  <c r="W726" i="15" s="1"/>
  <c r="T728" i="15"/>
  <c r="W728" i="15" s="1"/>
  <c r="T727" i="15"/>
  <c r="W727" i="15" s="1"/>
  <c r="W725" i="15" l="1"/>
  <c r="AA138" i="15"/>
  <c r="Z138" i="15"/>
  <c r="Y141" i="15"/>
  <c r="AB137" i="15"/>
  <c r="AC137" i="15"/>
  <c r="AD137" i="15" s="1"/>
  <c r="AE137" i="15"/>
  <c r="W724" i="15"/>
  <c r="H9" i="17"/>
  <c r="C9" i="17"/>
  <c r="D9" i="17" s="1"/>
  <c r="P9" i="17"/>
  <c r="N9" i="17"/>
  <c r="R9" i="17"/>
  <c r="W9" i="17" s="1"/>
  <c r="G9" i="17"/>
  <c r="AM7" i="17"/>
  <c r="AL8" i="17"/>
  <c r="B10" i="17"/>
  <c r="U10" i="17" s="1"/>
  <c r="Z10" i="17" s="1"/>
  <c r="AE10" i="17" s="1"/>
  <c r="T9" i="17"/>
  <c r="U9" i="17"/>
  <c r="Z9" i="17" s="1"/>
  <c r="AE9" i="17" s="1"/>
  <c r="E9" i="17"/>
  <c r="F9" i="17" s="1"/>
  <c r="K8" i="17"/>
  <c r="J9" i="17"/>
  <c r="I8" i="17"/>
  <c r="L8" i="17" s="1"/>
  <c r="AE175" i="15"/>
  <c r="AC175" i="15"/>
  <c r="AD175" i="15" s="1"/>
  <c r="AB175" i="15"/>
  <c r="D716" i="15"/>
  <c r="BG716" i="15"/>
  <c r="D709" i="15"/>
  <c r="AN709" i="15" s="1"/>
  <c r="W730" i="15"/>
  <c r="AB8" i="17"/>
  <c r="AM8" i="17"/>
  <c r="Q7" i="17"/>
  <c r="AJ7" i="17"/>
  <c r="X9" i="17"/>
  <c r="AC9" i="17" s="1"/>
  <c r="AA141" i="15" l="1"/>
  <c r="Z141" i="15"/>
  <c r="Y142" i="15"/>
  <c r="AE138" i="15"/>
  <c r="AC138" i="15"/>
  <c r="AD138" i="15" s="1"/>
  <c r="AB138" i="15"/>
  <c r="D724" i="15"/>
  <c r="K9" i="17"/>
  <c r="I9" i="17"/>
  <c r="M9" i="17" s="1"/>
  <c r="T10" i="17"/>
  <c r="Y10" i="17" s="1"/>
  <c r="AD10" i="17" s="1"/>
  <c r="AL9" i="17"/>
  <c r="Y9" i="17"/>
  <c r="AD9" i="17" s="1"/>
  <c r="B11" i="17"/>
  <c r="R11" i="17" s="1"/>
  <c r="P10" i="17"/>
  <c r="H10" i="17"/>
  <c r="G10" i="17"/>
  <c r="E10" i="17"/>
  <c r="F10" i="17" s="1"/>
  <c r="N10" i="17"/>
  <c r="S10" i="17"/>
  <c r="X10" i="17" s="1"/>
  <c r="AC10" i="17" s="1"/>
  <c r="C10" i="17"/>
  <c r="D10" i="17" s="1"/>
  <c r="R10" i="17"/>
  <c r="W10" i="17" s="1"/>
  <c r="J10" i="17"/>
  <c r="M8" i="17"/>
  <c r="AN716" i="15"/>
  <c r="AB9" i="17"/>
  <c r="AG8" i="17"/>
  <c r="AI8" i="17" s="1"/>
  <c r="AD724" i="15"/>
  <c r="AB724" i="15"/>
  <c r="Z142" i="15" l="1"/>
  <c r="AA142" i="15"/>
  <c r="Y143" i="15"/>
  <c r="AE141" i="15"/>
  <c r="AC141" i="15"/>
  <c r="AD141" i="15" s="1"/>
  <c r="AB141" i="15"/>
  <c r="L9" i="17"/>
  <c r="AG9" i="17"/>
  <c r="AI9" i="17" s="1"/>
  <c r="Q9" i="17" s="1"/>
  <c r="AM9" i="17"/>
  <c r="K10" i="17"/>
  <c r="I10" i="17"/>
  <c r="M10" i="17" s="1"/>
  <c r="P11" i="17"/>
  <c r="H11" i="17"/>
  <c r="U11" i="17"/>
  <c r="Z11" i="17" s="1"/>
  <c r="AE11" i="17" s="1"/>
  <c r="G11" i="17"/>
  <c r="J11" i="17"/>
  <c r="S11" i="17"/>
  <c r="X11" i="17" s="1"/>
  <c r="AC11" i="17" s="1"/>
  <c r="N11" i="17"/>
  <c r="B12" i="17"/>
  <c r="C12" i="17" s="1"/>
  <c r="D12" i="17" s="1"/>
  <c r="E11" i="17"/>
  <c r="F11" i="17" s="1"/>
  <c r="T11" i="17"/>
  <c r="Y11" i="17" s="1"/>
  <c r="AD11" i="17" s="1"/>
  <c r="C11" i="17"/>
  <c r="D11" i="17" s="1"/>
  <c r="AL10" i="17"/>
  <c r="Y182" i="15"/>
  <c r="W11" i="17"/>
  <c r="AB10" i="17"/>
  <c r="AG10" i="17" s="1"/>
  <c r="AI10" i="17" s="1"/>
  <c r="AM10" i="17"/>
  <c r="AJ8" i="17"/>
  <c r="Q8" i="17"/>
  <c r="Z143" i="15" l="1"/>
  <c r="AA143" i="15"/>
  <c r="Y144" i="15"/>
  <c r="AE142" i="15"/>
  <c r="AC142" i="15"/>
  <c r="AD142" i="15" s="1"/>
  <c r="AB142" i="15"/>
  <c r="K11" i="17"/>
  <c r="I11" i="17"/>
  <c r="L11" i="17" s="1"/>
  <c r="AJ9" i="17"/>
  <c r="L10" i="17"/>
  <c r="AL11" i="17"/>
  <c r="N12" i="17"/>
  <c r="U12" i="17"/>
  <c r="Z12" i="17" s="1"/>
  <c r="AE12" i="17" s="1"/>
  <c r="J12" i="17"/>
  <c r="T12" i="17"/>
  <c r="Y12" i="17" s="1"/>
  <c r="AD12" i="17" s="1"/>
  <c r="H12" i="17"/>
  <c r="P12" i="17"/>
  <c r="E12" i="17"/>
  <c r="F12" i="17" s="1"/>
  <c r="R12" i="17"/>
  <c r="W12" i="17" s="1"/>
  <c r="G12" i="17"/>
  <c r="S12" i="17"/>
  <c r="X12" i="17" s="1"/>
  <c r="AC12" i="17" s="1"/>
  <c r="B13" i="17"/>
  <c r="T13" i="17" s="1"/>
  <c r="Y13" i="17" s="1"/>
  <c r="AD13" i="17" s="1"/>
  <c r="AA182" i="15"/>
  <c r="Z182" i="15"/>
  <c r="AB11" i="17"/>
  <c r="AG11" i="17" s="1"/>
  <c r="AI11" i="17" s="1"/>
  <c r="AM11" i="17"/>
  <c r="AJ10" i="17"/>
  <c r="Q10" i="17"/>
  <c r="I12" i="17"/>
  <c r="K12" i="17"/>
  <c r="Z144" i="15" l="1"/>
  <c r="AA144" i="15"/>
  <c r="Y145" i="15"/>
  <c r="AC143" i="15"/>
  <c r="AD143" i="15" s="1"/>
  <c r="AE143" i="15"/>
  <c r="AB143" i="15"/>
  <c r="M11" i="17"/>
  <c r="AL12" i="17"/>
  <c r="B14" i="17"/>
  <c r="B15" i="17" s="1"/>
  <c r="R15" i="17" s="1"/>
  <c r="W15" i="17" s="1"/>
  <c r="AB15" i="17" s="1"/>
  <c r="H13" i="17"/>
  <c r="J13" i="17"/>
  <c r="C13" i="17"/>
  <c r="D13" i="17" s="1"/>
  <c r="S13" i="17"/>
  <c r="X13" i="17" s="1"/>
  <c r="AC13" i="17" s="1"/>
  <c r="U13" i="17"/>
  <c r="Z13" i="17" s="1"/>
  <c r="AE13" i="17" s="1"/>
  <c r="N13" i="17"/>
  <c r="R13" i="17"/>
  <c r="W13" i="17" s="1"/>
  <c r="G13" i="17"/>
  <c r="P13" i="17"/>
  <c r="E13" i="17"/>
  <c r="F13" i="17" s="1"/>
  <c r="AC182" i="15"/>
  <c r="AD182" i="15" s="1"/>
  <c r="AB182" i="15"/>
  <c r="AE182" i="15"/>
  <c r="M12" i="17"/>
  <c r="L12" i="17"/>
  <c r="AJ11" i="17"/>
  <c r="Q11" i="17"/>
  <c r="AB12" i="17"/>
  <c r="AM12" i="17"/>
  <c r="AA145" i="15" l="1"/>
  <c r="Z145" i="15"/>
  <c r="Y148" i="15"/>
  <c r="AB144" i="15"/>
  <c r="AC144" i="15"/>
  <c r="AD144" i="15" s="1"/>
  <c r="AE144" i="15"/>
  <c r="C14" i="17"/>
  <c r="I14" i="17" s="1"/>
  <c r="K13" i="17"/>
  <c r="I13" i="17"/>
  <c r="M13" i="17" s="1"/>
  <c r="AL13" i="17"/>
  <c r="T14" i="17"/>
  <c r="Y14" i="17" s="1"/>
  <c r="AD14" i="17" s="1"/>
  <c r="AB13" i="17"/>
  <c r="AG13" i="17" s="1"/>
  <c r="AI13" i="17" s="1"/>
  <c r="AJ13" i="17" s="1"/>
  <c r="R14" i="17"/>
  <c r="W14" i="17" s="1"/>
  <c r="E14" i="17"/>
  <c r="F14" i="17" s="1"/>
  <c r="G14" i="17"/>
  <c r="U15" i="17"/>
  <c r="Z15" i="17" s="1"/>
  <c r="AE15" i="17" s="1"/>
  <c r="P14" i="17"/>
  <c r="H15" i="17"/>
  <c r="J14" i="17"/>
  <c r="G15" i="17"/>
  <c r="T15" i="17"/>
  <c r="Y15" i="17" s="1"/>
  <c r="AD15" i="17" s="1"/>
  <c r="H14" i="17"/>
  <c r="B16" i="17"/>
  <c r="E16" i="17" s="1"/>
  <c r="F16" i="17" s="1"/>
  <c r="N14" i="17"/>
  <c r="E15" i="17"/>
  <c r="F15" i="17" s="1"/>
  <c r="S15" i="17"/>
  <c r="X15" i="17" s="1"/>
  <c r="AC15" i="17" s="1"/>
  <c r="J15" i="17"/>
  <c r="N15" i="17"/>
  <c r="S14" i="17"/>
  <c r="X14" i="17" s="1"/>
  <c r="AC14" i="17" s="1"/>
  <c r="P15" i="17"/>
  <c r="U14" i="17"/>
  <c r="Z14" i="17" s="1"/>
  <c r="AE14" i="17" s="1"/>
  <c r="C15" i="17"/>
  <c r="D15" i="17" s="1"/>
  <c r="AM13" i="17"/>
  <c r="AG12" i="17"/>
  <c r="AI12" i="17" s="1"/>
  <c r="AA148" i="15" l="1"/>
  <c r="Z148" i="15"/>
  <c r="Y149" i="15"/>
  <c r="AB145" i="15"/>
  <c r="AE145" i="15"/>
  <c r="AC145" i="15"/>
  <c r="AD145" i="15" s="1"/>
  <c r="L13" i="17"/>
  <c r="D14" i="17"/>
  <c r="K14" i="17"/>
  <c r="AB14" i="17"/>
  <c r="AG14" i="17" s="1"/>
  <c r="AI14" i="17" s="1"/>
  <c r="Q14" i="17" s="1"/>
  <c r="AM15" i="17"/>
  <c r="AL14" i="17"/>
  <c r="AL15" i="17"/>
  <c r="K15" i="17"/>
  <c r="AG15" i="17"/>
  <c r="AI15" i="17" s="1"/>
  <c r="Q15" i="17" s="1"/>
  <c r="AM14" i="17"/>
  <c r="H16" i="17"/>
  <c r="N16" i="17"/>
  <c r="P16" i="17"/>
  <c r="B17" i="17"/>
  <c r="H17" i="17" s="1"/>
  <c r="R16" i="17"/>
  <c r="W16" i="17" s="1"/>
  <c r="C16" i="17"/>
  <c r="D16" i="17" s="1"/>
  <c r="S16" i="17"/>
  <c r="X16" i="17" s="1"/>
  <c r="AC16" i="17" s="1"/>
  <c r="I15" i="17"/>
  <c r="M15" i="17" s="1"/>
  <c r="G16" i="17"/>
  <c r="U16" i="17"/>
  <c r="Z16" i="17" s="1"/>
  <c r="AE16" i="17" s="1"/>
  <c r="J16" i="17"/>
  <c r="T16" i="17"/>
  <c r="Y16" i="17" s="1"/>
  <c r="AD16" i="17" s="1"/>
  <c r="Y189" i="15"/>
  <c r="Q13" i="17"/>
  <c r="M14" i="17"/>
  <c r="L14" i="17"/>
  <c r="Q12" i="17"/>
  <c r="AJ12" i="17"/>
  <c r="AA149" i="15" l="1"/>
  <c r="Z149" i="15"/>
  <c r="Y150" i="15"/>
  <c r="AC148" i="15"/>
  <c r="AD148" i="15" s="1"/>
  <c r="AB148" i="15"/>
  <c r="AE148" i="15"/>
  <c r="L15" i="17"/>
  <c r="AJ15" i="17"/>
  <c r="AJ14" i="17"/>
  <c r="AL16" i="17"/>
  <c r="K16" i="17"/>
  <c r="J17" i="17"/>
  <c r="N17" i="17"/>
  <c r="E17" i="17"/>
  <c r="F17" i="17" s="1"/>
  <c r="P17" i="17"/>
  <c r="U17" i="17"/>
  <c r="Z17" i="17" s="1"/>
  <c r="AE17" i="17" s="1"/>
  <c r="R17" i="17"/>
  <c r="W17" i="17" s="1"/>
  <c r="AB17" i="17" s="1"/>
  <c r="I16" i="17"/>
  <c r="M16" i="17" s="1"/>
  <c r="C17" i="17"/>
  <c r="K17" i="17" s="1"/>
  <c r="S17" i="17"/>
  <c r="X17" i="17" s="1"/>
  <c r="AC17" i="17" s="1"/>
  <c r="B18" i="17"/>
  <c r="N18" i="17" s="1"/>
  <c r="G17" i="17"/>
  <c r="T17" i="17"/>
  <c r="Y17" i="17" s="1"/>
  <c r="AD17" i="17" s="1"/>
  <c r="AA189" i="15"/>
  <c r="Z189" i="15"/>
  <c r="AM16" i="17"/>
  <c r="AB16" i="17"/>
  <c r="AG16" i="17" s="1"/>
  <c r="AI16" i="17" s="1"/>
  <c r="AA150" i="15" l="1"/>
  <c r="Z150" i="15"/>
  <c r="Y151" i="15"/>
  <c r="AE149" i="15"/>
  <c r="AC149" i="15"/>
  <c r="AD149" i="15" s="1"/>
  <c r="AB149" i="15"/>
  <c r="L16" i="17"/>
  <c r="D17" i="17"/>
  <c r="I17" i="17"/>
  <c r="M17" i="17" s="1"/>
  <c r="AG17" i="17"/>
  <c r="AI17" i="17" s="1"/>
  <c r="Q17" i="17" s="1"/>
  <c r="AL17" i="17"/>
  <c r="B19" i="17"/>
  <c r="P19" i="17" s="1"/>
  <c r="U18" i="17"/>
  <c r="Z18" i="17" s="1"/>
  <c r="AE18" i="17" s="1"/>
  <c r="T18" i="17"/>
  <c r="Y18" i="17" s="1"/>
  <c r="AD18" i="17" s="1"/>
  <c r="J18" i="17"/>
  <c r="S18" i="17"/>
  <c r="X18" i="17" s="1"/>
  <c r="AC18" i="17" s="1"/>
  <c r="R18" i="17"/>
  <c r="W18" i="17" s="1"/>
  <c r="AB18" i="17" s="1"/>
  <c r="G18" i="17"/>
  <c r="E18" i="17"/>
  <c r="F18" i="17" s="1"/>
  <c r="H18" i="17"/>
  <c r="C18" i="17"/>
  <c r="I18" i="17" s="1"/>
  <c r="M18" i="17" s="1"/>
  <c r="P18" i="17"/>
  <c r="AC189" i="15"/>
  <c r="AD189" i="15" s="1"/>
  <c r="AB189" i="15"/>
  <c r="AE189" i="15"/>
  <c r="AM17" i="17"/>
  <c r="Q16" i="17"/>
  <c r="AJ16" i="17"/>
  <c r="Y152" i="15" l="1"/>
  <c r="Z151" i="15"/>
  <c r="AA151" i="15"/>
  <c r="AE150" i="15"/>
  <c r="AC150" i="15"/>
  <c r="AD150" i="15" s="1"/>
  <c r="AB150" i="15"/>
  <c r="AJ17" i="17"/>
  <c r="L17" i="17"/>
  <c r="AL18" i="17"/>
  <c r="L18" i="17"/>
  <c r="K18" i="17"/>
  <c r="B20" i="17"/>
  <c r="S20" i="17" s="1"/>
  <c r="X20" i="17" s="1"/>
  <c r="AC20" i="17" s="1"/>
  <c r="N19" i="17"/>
  <c r="S19" i="17"/>
  <c r="X19" i="17" s="1"/>
  <c r="AC19" i="17" s="1"/>
  <c r="R19" i="17"/>
  <c r="W19" i="17" s="1"/>
  <c r="D18" i="17"/>
  <c r="AG18" i="17"/>
  <c r="AI18" i="17" s="1"/>
  <c r="AJ18" i="17" s="1"/>
  <c r="C19" i="17"/>
  <c r="D19" i="17" s="1"/>
  <c r="AM18" i="17"/>
  <c r="H19" i="17"/>
  <c r="J19" i="17"/>
  <c r="U19" i="17"/>
  <c r="Z19" i="17" s="1"/>
  <c r="AE19" i="17" s="1"/>
  <c r="T19" i="17"/>
  <c r="Y19" i="17" s="1"/>
  <c r="AD19" i="17" s="1"/>
  <c r="G19" i="17"/>
  <c r="E19" i="17"/>
  <c r="F19" i="17" s="1"/>
  <c r="AC151" i="15" l="1"/>
  <c r="AD151" i="15" s="1"/>
  <c r="AB151" i="15"/>
  <c r="AE151" i="15"/>
  <c r="Y155" i="15"/>
  <c r="AA152" i="15"/>
  <c r="Z152" i="15"/>
  <c r="B21" i="17"/>
  <c r="B22" i="17" s="1"/>
  <c r="R22" i="17" s="1"/>
  <c r="W22" i="17" s="1"/>
  <c r="E20" i="17"/>
  <c r="F20" i="17" s="1"/>
  <c r="AB19" i="17"/>
  <c r="AG19" i="17" s="1"/>
  <c r="AI19" i="17" s="1"/>
  <c r="AJ19" i="17" s="1"/>
  <c r="C20" i="17"/>
  <c r="K20" i="17" s="1"/>
  <c r="T20" i="17"/>
  <c r="Y20" i="17" s="1"/>
  <c r="AD20" i="17" s="1"/>
  <c r="K19" i="17"/>
  <c r="R20" i="17"/>
  <c r="W20" i="17" s="1"/>
  <c r="AB20" i="17" s="1"/>
  <c r="G20" i="17"/>
  <c r="J20" i="17"/>
  <c r="U20" i="17"/>
  <c r="Z20" i="17" s="1"/>
  <c r="AE20" i="17" s="1"/>
  <c r="I19" i="17"/>
  <c r="M19" i="17" s="1"/>
  <c r="P20" i="17"/>
  <c r="N20" i="17"/>
  <c r="AL19" i="17"/>
  <c r="Q18" i="17"/>
  <c r="H20" i="17"/>
  <c r="AM19" i="17"/>
  <c r="Y196" i="15"/>
  <c r="AC152" i="15" l="1"/>
  <c r="AD152" i="15" s="1"/>
  <c r="AB152" i="15"/>
  <c r="AE152" i="15"/>
  <c r="AA155" i="15"/>
  <c r="Z155" i="15"/>
  <c r="Y156" i="15"/>
  <c r="D20" i="17"/>
  <c r="I20" i="17"/>
  <c r="L20" i="17" s="1"/>
  <c r="L19" i="17"/>
  <c r="H21" i="17"/>
  <c r="B23" i="17"/>
  <c r="B24" i="17" s="1"/>
  <c r="R24" i="17" s="1"/>
  <c r="G21" i="17"/>
  <c r="S21" i="17"/>
  <c r="X21" i="17" s="1"/>
  <c r="AC21" i="17" s="1"/>
  <c r="H22" i="17"/>
  <c r="N22" i="17"/>
  <c r="P21" i="17"/>
  <c r="T21" i="17"/>
  <c r="Y21" i="17" s="1"/>
  <c r="AD21" i="17" s="1"/>
  <c r="E22" i="17"/>
  <c r="F22" i="17" s="1"/>
  <c r="J22" i="17"/>
  <c r="P22" i="17"/>
  <c r="N21" i="17"/>
  <c r="G22" i="17"/>
  <c r="U22" i="17"/>
  <c r="Z22" i="17" s="1"/>
  <c r="AE22" i="17" s="1"/>
  <c r="T22" i="17"/>
  <c r="Y22" i="17" s="1"/>
  <c r="AD22" i="17" s="1"/>
  <c r="J21" i="17"/>
  <c r="U21" i="17"/>
  <c r="Z21" i="17" s="1"/>
  <c r="AE21" i="17" s="1"/>
  <c r="E21" i="17"/>
  <c r="F21" i="17" s="1"/>
  <c r="R21" i="17"/>
  <c r="W21" i="17" s="1"/>
  <c r="S22" i="17"/>
  <c r="X22" i="17" s="1"/>
  <c r="AC22" i="17" s="1"/>
  <c r="AL20" i="17"/>
  <c r="C21" i="17"/>
  <c r="D21" i="17" s="1"/>
  <c r="C22" i="17"/>
  <c r="D22" i="17" s="1"/>
  <c r="Q19" i="17"/>
  <c r="AM20" i="17"/>
  <c r="AG20" i="17"/>
  <c r="AI20" i="17" s="1"/>
  <c r="AJ20" i="17" s="1"/>
  <c r="Z196" i="15"/>
  <c r="AA196" i="15"/>
  <c r="AB22" i="17"/>
  <c r="Z156" i="15" l="1"/>
  <c r="AA156" i="15"/>
  <c r="Y157" i="15"/>
  <c r="AB155" i="15"/>
  <c r="AE155" i="15"/>
  <c r="AC155" i="15"/>
  <c r="AD155" i="15" s="1"/>
  <c r="M20" i="17"/>
  <c r="I21" i="17"/>
  <c r="M21" i="17" s="1"/>
  <c r="AL21" i="17"/>
  <c r="I22" i="17"/>
  <c r="M22" i="17" s="1"/>
  <c r="K21" i="17"/>
  <c r="E24" i="17"/>
  <c r="F24" i="17" s="1"/>
  <c r="N24" i="17"/>
  <c r="P23" i="17"/>
  <c r="N23" i="17"/>
  <c r="E23" i="17"/>
  <c r="F23" i="17" s="1"/>
  <c r="J24" i="17"/>
  <c r="H23" i="17"/>
  <c r="G23" i="17"/>
  <c r="S23" i="17"/>
  <c r="X23" i="17" s="1"/>
  <c r="AC23" i="17" s="1"/>
  <c r="U24" i="17"/>
  <c r="Z24" i="17" s="1"/>
  <c r="AE24" i="17" s="1"/>
  <c r="K22" i="17"/>
  <c r="S24" i="17"/>
  <c r="X24" i="17" s="1"/>
  <c r="AC24" i="17" s="1"/>
  <c r="H24" i="17"/>
  <c r="R23" i="17"/>
  <c r="W23" i="17" s="1"/>
  <c r="AB23" i="17" s="1"/>
  <c r="B25" i="17"/>
  <c r="N25" i="17" s="1"/>
  <c r="C23" i="17"/>
  <c r="D23" i="17" s="1"/>
  <c r="U23" i="17"/>
  <c r="Z23" i="17" s="1"/>
  <c r="AE23" i="17" s="1"/>
  <c r="AM22" i="17"/>
  <c r="AG22" i="17"/>
  <c r="AI22" i="17" s="1"/>
  <c r="Q22" i="17" s="1"/>
  <c r="J23" i="17"/>
  <c r="G24" i="17"/>
  <c r="T24" i="17"/>
  <c r="Y24" i="17" s="1"/>
  <c r="AD24" i="17" s="1"/>
  <c r="AL22" i="17"/>
  <c r="P24" i="17"/>
  <c r="T23" i="17"/>
  <c r="Y23" i="17" s="1"/>
  <c r="AD23" i="17" s="1"/>
  <c r="C24" i="17"/>
  <c r="D24" i="17" s="1"/>
  <c r="Q20" i="17"/>
  <c r="AC196" i="15"/>
  <c r="AD196" i="15" s="1"/>
  <c r="AB196" i="15"/>
  <c r="AE196" i="15"/>
  <c r="AM21" i="17"/>
  <c r="AB21" i="17"/>
  <c r="AG21" i="17" s="1"/>
  <c r="AI21" i="17" s="1"/>
  <c r="W24" i="17"/>
  <c r="AB24" i="17" s="1"/>
  <c r="L22" i="17" l="1"/>
  <c r="Y158" i="15"/>
  <c r="Z157" i="15"/>
  <c r="AA157" i="15"/>
  <c r="AC156" i="15"/>
  <c r="AD156" i="15" s="1"/>
  <c r="AB156" i="15"/>
  <c r="AE156" i="15"/>
  <c r="L21" i="17"/>
  <c r="AG23" i="17"/>
  <c r="AI23" i="17" s="1"/>
  <c r="Q23" i="17" s="1"/>
  <c r="AJ22" i="17"/>
  <c r="AM23" i="17"/>
  <c r="K24" i="17"/>
  <c r="K23" i="17"/>
  <c r="I24" i="17"/>
  <c r="M24" i="17" s="1"/>
  <c r="AL24" i="17"/>
  <c r="I23" i="17"/>
  <c r="M23" i="17" s="1"/>
  <c r="AL23" i="17"/>
  <c r="H25" i="17"/>
  <c r="R25" i="17"/>
  <c r="W25" i="17" s="1"/>
  <c r="B26" i="17"/>
  <c r="U26" i="17" s="1"/>
  <c r="Z26" i="17" s="1"/>
  <c r="AE26" i="17" s="1"/>
  <c r="C25" i="17"/>
  <c r="D25" i="17" s="1"/>
  <c r="S25" i="17"/>
  <c r="X25" i="17" s="1"/>
  <c r="AC25" i="17" s="1"/>
  <c r="G25" i="17"/>
  <c r="U25" i="17"/>
  <c r="Z25" i="17" s="1"/>
  <c r="AE25" i="17" s="1"/>
  <c r="T25" i="17"/>
  <c r="Y25" i="17" s="1"/>
  <c r="AD25" i="17" s="1"/>
  <c r="E25" i="17"/>
  <c r="F25" i="17" s="1"/>
  <c r="J25" i="17"/>
  <c r="P25" i="17"/>
  <c r="Q21" i="17"/>
  <c r="AJ21" i="17"/>
  <c r="AG24" i="17"/>
  <c r="AI24" i="17" s="1"/>
  <c r="AM24" i="17"/>
  <c r="AB157" i="15" l="1"/>
  <c r="AE157" i="15"/>
  <c r="AC157" i="15"/>
  <c r="AD157" i="15" s="1"/>
  <c r="Y159" i="15"/>
  <c r="Z158" i="15"/>
  <c r="AA158" i="15"/>
  <c r="AJ23" i="17"/>
  <c r="L24" i="17"/>
  <c r="AL25" i="17"/>
  <c r="AM25" i="17"/>
  <c r="K25" i="17"/>
  <c r="I25" i="17"/>
  <c r="M25" i="17" s="1"/>
  <c r="L23" i="17"/>
  <c r="R26" i="17"/>
  <c r="W26" i="17" s="1"/>
  <c r="C26" i="17"/>
  <c r="D26" i="17" s="1"/>
  <c r="G26" i="17"/>
  <c r="T26" i="17"/>
  <c r="Y26" i="17" s="1"/>
  <c r="AD26" i="17" s="1"/>
  <c r="J26" i="17"/>
  <c r="H26" i="17"/>
  <c r="P26" i="17"/>
  <c r="S26" i="17"/>
  <c r="X26" i="17" s="1"/>
  <c r="AC26" i="17" s="1"/>
  <c r="N26" i="17"/>
  <c r="B27" i="17"/>
  <c r="C27" i="17" s="1"/>
  <c r="D27" i="17" s="1"/>
  <c r="E26" i="17"/>
  <c r="F26" i="17" s="1"/>
  <c r="Y203" i="15"/>
  <c r="AB25" i="17"/>
  <c r="AG25" i="17" s="1"/>
  <c r="AI25" i="17" s="1"/>
  <c r="Q25" i="17" s="1"/>
  <c r="Q24" i="17"/>
  <c r="AJ24" i="17"/>
  <c r="AC158" i="15" l="1"/>
  <c r="AD158" i="15" s="1"/>
  <c r="AB158" i="15"/>
  <c r="AE158" i="15"/>
  <c r="Z159" i="15"/>
  <c r="AA159" i="15"/>
  <c r="Y162" i="15"/>
  <c r="L25" i="17"/>
  <c r="AL26" i="17"/>
  <c r="K26" i="17"/>
  <c r="I26" i="17"/>
  <c r="L26" i="17" s="1"/>
  <c r="N27" i="17"/>
  <c r="B28" i="17"/>
  <c r="U28" i="17" s="1"/>
  <c r="Z28" i="17" s="1"/>
  <c r="AE28" i="17" s="1"/>
  <c r="U27" i="17"/>
  <c r="Z27" i="17" s="1"/>
  <c r="AE27" i="17" s="1"/>
  <c r="J27" i="17"/>
  <c r="S27" i="17"/>
  <c r="X27" i="17" s="1"/>
  <c r="AC27" i="17" s="1"/>
  <c r="T27" i="17"/>
  <c r="Y27" i="17" s="1"/>
  <c r="AD27" i="17" s="1"/>
  <c r="G27" i="17"/>
  <c r="E27" i="17"/>
  <c r="F27" i="17" s="1"/>
  <c r="R27" i="17"/>
  <c r="W27" i="17" s="1"/>
  <c r="P27" i="17"/>
  <c r="H27" i="17"/>
  <c r="Z203" i="15"/>
  <c r="AA203" i="15"/>
  <c r="M26" i="17"/>
  <c r="AJ25" i="17"/>
  <c r="I27" i="17"/>
  <c r="K27" i="17"/>
  <c r="AB26" i="17"/>
  <c r="AG26" i="17" s="1"/>
  <c r="AI26" i="17" s="1"/>
  <c r="AM26" i="17"/>
  <c r="AA162" i="15" l="1"/>
  <c r="Z162" i="15"/>
  <c r="Y163" i="15"/>
  <c r="AB159" i="15"/>
  <c r="AE159" i="15"/>
  <c r="AC159" i="15"/>
  <c r="AD159" i="15" s="1"/>
  <c r="AL27" i="17"/>
  <c r="AM27" i="17"/>
  <c r="E28" i="17"/>
  <c r="F28" i="17" s="1"/>
  <c r="N28" i="17"/>
  <c r="G28" i="17"/>
  <c r="H28" i="17"/>
  <c r="P28" i="17"/>
  <c r="T28" i="17"/>
  <c r="Y28" i="17" s="1"/>
  <c r="AD28" i="17" s="1"/>
  <c r="B29" i="17"/>
  <c r="U29" i="17" s="1"/>
  <c r="Z29" i="17" s="1"/>
  <c r="AE29" i="17" s="1"/>
  <c r="C28" i="17"/>
  <c r="D28" i="17" s="1"/>
  <c r="R28" i="17"/>
  <c r="W28" i="17" s="1"/>
  <c r="S28" i="17"/>
  <c r="X28" i="17" s="1"/>
  <c r="AC28" i="17" s="1"/>
  <c r="J28" i="17"/>
  <c r="AE203" i="15"/>
  <c r="AC203" i="15"/>
  <c r="AD203" i="15" s="1"/>
  <c r="AB203" i="15"/>
  <c r="M27" i="17"/>
  <c r="L27" i="17"/>
  <c r="AB27" i="17"/>
  <c r="AG27" i="17" s="1"/>
  <c r="AI27" i="17" s="1"/>
  <c r="AJ27" i="17" s="1"/>
  <c r="Q26" i="17"/>
  <c r="AJ26" i="17"/>
  <c r="AA163" i="15" l="1"/>
  <c r="Z163" i="15"/>
  <c r="Y164" i="15"/>
  <c r="AC162" i="15"/>
  <c r="AD162" i="15" s="1"/>
  <c r="AB162" i="15"/>
  <c r="AE162" i="15"/>
  <c r="K28" i="17"/>
  <c r="I28" i="17"/>
  <c r="L28" i="17" s="1"/>
  <c r="AM28" i="17"/>
  <c r="B30" i="17"/>
  <c r="C30" i="17" s="1"/>
  <c r="D30" i="17" s="1"/>
  <c r="T29" i="17"/>
  <c r="Y29" i="17" s="1"/>
  <c r="AD29" i="17" s="1"/>
  <c r="N29" i="17"/>
  <c r="E29" i="17"/>
  <c r="F29" i="17" s="1"/>
  <c r="S29" i="17"/>
  <c r="X29" i="17" s="1"/>
  <c r="AC29" i="17" s="1"/>
  <c r="C29" i="17"/>
  <c r="D29" i="17" s="1"/>
  <c r="R29" i="17"/>
  <c r="W29" i="17" s="1"/>
  <c r="P29" i="17"/>
  <c r="J29" i="17"/>
  <c r="AL28" i="17"/>
  <c r="H29" i="17"/>
  <c r="G29" i="17"/>
  <c r="Q27" i="17"/>
  <c r="AB28" i="17"/>
  <c r="AG28" i="17" s="1"/>
  <c r="AI28" i="17" s="1"/>
  <c r="AJ28" i="17" s="1"/>
  <c r="Y165" i="15" l="1"/>
  <c r="Z164" i="15"/>
  <c r="AA164" i="15"/>
  <c r="AC163" i="15"/>
  <c r="AD163" i="15" s="1"/>
  <c r="AE163" i="15"/>
  <c r="AB163" i="15"/>
  <c r="M28" i="17"/>
  <c r="I29" i="17"/>
  <c r="L29" i="17" s="1"/>
  <c r="P30" i="17"/>
  <c r="N30" i="17"/>
  <c r="K29" i="17"/>
  <c r="T30" i="17"/>
  <c r="Y30" i="17" s="1"/>
  <c r="AD30" i="17" s="1"/>
  <c r="U30" i="17"/>
  <c r="Z30" i="17" s="1"/>
  <c r="AE30" i="17" s="1"/>
  <c r="B31" i="17"/>
  <c r="R31" i="17" s="1"/>
  <c r="H30" i="17"/>
  <c r="J30" i="17"/>
  <c r="G30" i="17"/>
  <c r="S30" i="17"/>
  <c r="X30" i="17" s="1"/>
  <c r="AC30" i="17" s="1"/>
  <c r="AL29" i="17"/>
  <c r="E30" i="17"/>
  <c r="F30" i="17" s="1"/>
  <c r="R30" i="17"/>
  <c r="Y210" i="15"/>
  <c r="Q28" i="17"/>
  <c r="AB29" i="17"/>
  <c r="AG29" i="17" s="1"/>
  <c r="AI29" i="17" s="1"/>
  <c r="AM29" i="17"/>
  <c r="I30" i="17"/>
  <c r="K30" i="17"/>
  <c r="AB164" i="15" l="1"/>
  <c r="AE164" i="15"/>
  <c r="AC164" i="15"/>
  <c r="AD164" i="15" s="1"/>
  <c r="Y166" i="15"/>
  <c r="AA165" i="15"/>
  <c r="Z165" i="15"/>
  <c r="M29" i="17"/>
  <c r="AL30" i="17"/>
  <c r="W30" i="17"/>
  <c r="AM30" i="17" s="1"/>
  <c r="G31" i="17"/>
  <c r="U31" i="17"/>
  <c r="Z31" i="17" s="1"/>
  <c r="AE31" i="17" s="1"/>
  <c r="E31" i="17"/>
  <c r="F31" i="17" s="1"/>
  <c r="T31" i="17"/>
  <c r="Y31" i="17" s="1"/>
  <c r="AD31" i="17" s="1"/>
  <c r="J31" i="17"/>
  <c r="N31" i="17"/>
  <c r="H31" i="17"/>
  <c r="S31" i="17"/>
  <c r="X31" i="17" s="1"/>
  <c r="AC31" i="17" s="1"/>
  <c r="P31" i="17"/>
  <c r="B32" i="17"/>
  <c r="N32" i="17" s="1"/>
  <c r="C31" i="17"/>
  <c r="D31" i="17" s="1"/>
  <c r="AA210" i="15"/>
  <c r="Z210" i="15"/>
  <c r="M30" i="17"/>
  <c r="L30" i="17"/>
  <c r="AJ29" i="17"/>
  <c r="Q29" i="17"/>
  <c r="W31" i="17"/>
  <c r="AB30" i="17" l="1"/>
  <c r="AG30" i="17" s="1"/>
  <c r="AI30" i="17" s="1"/>
  <c r="AJ30" i="17" s="1"/>
  <c r="AC165" i="15"/>
  <c r="AD165" i="15" s="1"/>
  <c r="AB165" i="15"/>
  <c r="AE165" i="15"/>
  <c r="AA166" i="15"/>
  <c r="Z166" i="15"/>
  <c r="Y169" i="15"/>
  <c r="AL31" i="17"/>
  <c r="K31" i="17"/>
  <c r="I31" i="17"/>
  <c r="M31" i="17" s="1"/>
  <c r="U32" i="17"/>
  <c r="Z32" i="17" s="1"/>
  <c r="AE32" i="17" s="1"/>
  <c r="B33" i="17"/>
  <c r="R33" i="17" s="1"/>
  <c r="R32" i="17"/>
  <c r="W32" i="17" s="1"/>
  <c r="G32" i="17"/>
  <c r="T32" i="17"/>
  <c r="Y32" i="17" s="1"/>
  <c r="AD32" i="17" s="1"/>
  <c r="S32" i="17"/>
  <c r="X32" i="17" s="1"/>
  <c r="AC32" i="17" s="1"/>
  <c r="E32" i="17"/>
  <c r="F32" i="17" s="1"/>
  <c r="C32" i="17"/>
  <c r="D32" i="17" s="1"/>
  <c r="P32" i="17"/>
  <c r="J32" i="17"/>
  <c r="H32" i="17"/>
  <c r="AB210" i="15"/>
  <c r="AE210" i="15"/>
  <c r="AC210" i="15"/>
  <c r="AD210" i="15" s="1"/>
  <c r="AB31" i="17"/>
  <c r="AG31" i="17" s="1"/>
  <c r="AI31" i="17" s="1"/>
  <c r="AM31" i="17"/>
  <c r="Q30" i="17" l="1"/>
  <c r="L31" i="17"/>
  <c r="AA169" i="15"/>
  <c r="Z169" i="15"/>
  <c r="Y170" i="15"/>
  <c r="AB166" i="15"/>
  <c r="AC166" i="15"/>
  <c r="AD166" i="15" s="1"/>
  <c r="AE166" i="15"/>
  <c r="I32" i="17"/>
  <c r="L32" i="17" s="1"/>
  <c r="B34" i="17"/>
  <c r="T34" i="17" s="1"/>
  <c r="Y34" i="17" s="1"/>
  <c r="AD34" i="17" s="1"/>
  <c r="J33" i="17"/>
  <c r="AL32" i="17"/>
  <c r="N33" i="17"/>
  <c r="U33" i="17"/>
  <c r="Z33" i="17" s="1"/>
  <c r="AE33" i="17" s="1"/>
  <c r="G33" i="17"/>
  <c r="T33" i="17"/>
  <c r="Y33" i="17" s="1"/>
  <c r="AD33" i="17" s="1"/>
  <c r="P33" i="17"/>
  <c r="E33" i="17"/>
  <c r="F33" i="17" s="1"/>
  <c r="S33" i="17"/>
  <c r="X33" i="17" s="1"/>
  <c r="AC33" i="17" s="1"/>
  <c r="H33" i="17"/>
  <c r="K32" i="17"/>
  <c r="C33" i="17"/>
  <c r="D33" i="17" s="1"/>
  <c r="W33" i="17"/>
  <c r="AJ31" i="17"/>
  <c r="Q31" i="17"/>
  <c r="AB32" i="17"/>
  <c r="AG32" i="17" s="1"/>
  <c r="AI32" i="17" s="1"/>
  <c r="AM32" i="17"/>
  <c r="Z170" i="15" l="1"/>
  <c r="AA170" i="15"/>
  <c r="Y171" i="15"/>
  <c r="AC169" i="15"/>
  <c r="AD169" i="15" s="1"/>
  <c r="AE169" i="15"/>
  <c r="AB169" i="15"/>
  <c r="M32" i="17"/>
  <c r="E34" i="17"/>
  <c r="F34" i="17" s="1"/>
  <c r="P34" i="17"/>
  <c r="N34" i="17"/>
  <c r="R34" i="17"/>
  <c r="W34" i="17" s="1"/>
  <c r="B35" i="17"/>
  <c r="J35" i="17" s="1"/>
  <c r="S34" i="17"/>
  <c r="X34" i="17" s="1"/>
  <c r="AC34" i="17" s="1"/>
  <c r="K33" i="17"/>
  <c r="AL33" i="17"/>
  <c r="G34" i="17"/>
  <c r="U34" i="17"/>
  <c r="Z34" i="17" s="1"/>
  <c r="AE34" i="17" s="1"/>
  <c r="H34" i="17"/>
  <c r="I33" i="17"/>
  <c r="M33" i="17" s="1"/>
  <c r="C34" i="17"/>
  <c r="D34" i="17" s="1"/>
  <c r="J34" i="17"/>
  <c r="Y217" i="15"/>
  <c r="Q32" i="17"/>
  <c r="AJ32" i="17"/>
  <c r="AB33" i="17"/>
  <c r="AG33" i="17" s="1"/>
  <c r="AI33" i="17" s="1"/>
  <c r="AM33" i="17"/>
  <c r="Z171" i="15" l="1"/>
  <c r="AA171" i="15"/>
  <c r="Y172" i="15"/>
  <c r="AB170" i="15"/>
  <c r="AE170" i="15"/>
  <c r="AC170" i="15"/>
  <c r="AD170" i="15" s="1"/>
  <c r="K34" i="17"/>
  <c r="I34" i="17"/>
  <c r="M34" i="17" s="1"/>
  <c r="AL34" i="17"/>
  <c r="T35" i="17"/>
  <c r="Y35" i="17" s="1"/>
  <c r="AD35" i="17" s="1"/>
  <c r="AM34" i="17"/>
  <c r="L33" i="17"/>
  <c r="H35" i="17"/>
  <c r="B36" i="17"/>
  <c r="N36" i="17" s="1"/>
  <c r="N35" i="17"/>
  <c r="G35" i="17"/>
  <c r="S35" i="17"/>
  <c r="X35" i="17" s="1"/>
  <c r="AC35" i="17" s="1"/>
  <c r="E35" i="17"/>
  <c r="F35" i="17" s="1"/>
  <c r="R35" i="17"/>
  <c r="C35" i="17"/>
  <c r="D35" i="17" s="1"/>
  <c r="U35" i="17"/>
  <c r="Z35" i="17" s="1"/>
  <c r="AE35" i="17" s="1"/>
  <c r="P35" i="17"/>
  <c r="AA217" i="15"/>
  <c r="Z217" i="15"/>
  <c r="AB34" i="17"/>
  <c r="AG34" i="17" s="1"/>
  <c r="AI34" i="17" s="1"/>
  <c r="AJ34" i="17" s="1"/>
  <c r="Q33" i="17"/>
  <c r="AJ33" i="17"/>
  <c r="L34" i="17" l="1"/>
  <c r="Y173" i="15"/>
  <c r="Z172" i="15"/>
  <c r="AA172" i="15"/>
  <c r="AC171" i="15"/>
  <c r="AD171" i="15" s="1"/>
  <c r="AE171" i="15"/>
  <c r="AB171" i="15"/>
  <c r="AL35" i="17"/>
  <c r="T36" i="17"/>
  <c r="Y36" i="17" s="1"/>
  <c r="AD36" i="17" s="1"/>
  <c r="G36" i="17"/>
  <c r="P36" i="17"/>
  <c r="K35" i="17"/>
  <c r="J36" i="17"/>
  <c r="S36" i="17"/>
  <c r="X36" i="17" s="1"/>
  <c r="AC36" i="17" s="1"/>
  <c r="U36" i="17"/>
  <c r="Z36" i="17" s="1"/>
  <c r="AE36" i="17" s="1"/>
  <c r="R36" i="17"/>
  <c r="W36" i="17" s="1"/>
  <c r="H36" i="17"/>
  <c r="B37" i="17"/>
  <c r="N37" i="17" s="1"/>
  <c r="I35" i="17"/>
  <c r="L35" i="17" s="1"/>
  <c r="E36" i="17"/>
  <c r="F36" i="17" s="1"/>
  <c r="W35" i="17"/>
  <c r="AB35" i="17" s="1"/>
  <c r="AG35" i="17" s="1"/>
  <c r="AI35" i="17" s="1"/>
  <c r="C36" i="17"/>
  <c r="D36" i="17" s="1"/>
  <c r="AB217" i="15"/>
  <c r="AE217" i="15"/>
  <c r="AC217" i="15"/>
  <c r="AD217" i="15" s="1"/>
  <c r="Q34" i="17"/>
  <c r="AE172" i="15" l="1"/>
  <c r="AB172" i="15"/>
  <c r="AC172" i="15"/>
  <c r="AD172" i="15" s="1"/>
  <c r="AA173" i="15"/>
  <c r="Z173" i="15"/>
  <c r="Y176" i="15"/>
  <c r="I36" i="17"/>
  <c r="L36" i="17" s="1"/>
  <c r="K36" i="17"/>
  <c r="AM35" i="17"/>
  <c r="M35" i="17"/>
  <c r="P37" i="17"/>
  <c r="G37" i="17"/>
  <c r="T37" i="17"/>
  <c r="Y37" i="17" s="1"/>
  <c r="AD37" i="17" s="1"/>
  <c r="R37" i="17"/>
  <c r="AM36" i="17"/>
  <c r="J37" i="17"/>
  <c r="B38" i="17"/>
  <c r="N38" i="17" s="1"/>
  <c r="E37" i="17"/>
  <c r="F37" i="17" s="1"/>
  <c r="AL36" i="17"/>
  <c r="C37" i="17"/>
  <c r="D37" i="17" s="1"/>
  <c r="S37" i="17"/>
  <c r="X37" i="17" s="1"/>
  <c r="AC37" i="17" s="1"/>
  <c r="H37" i="17"/>
  <c r="U37" i="17"/>
  <c r="Z37" i="17" s="1"/>
  <c r="AE37" i="17" s="1"/>
  <c r="AB36" i="17"/>
  <c r="AG36" i="17" s="1"/>
  <c r="AI36" i="17" s="1"/>
  <c r="AJ36" i="17" s="1"/>
  <c r="AJ35" i="17"/>
  <c r="Q35" i="17"/>
  <c r="Z176" i="15" l="1"/>
  <c r="AA176" i="15"/>
  <c r="Y177" i="15"/>
  <c r="AC173" i="15"/>
  <c r="AD173" i="15" s="1"/>
  <c r="AE173" i="15"/>
  <c r="AB173" i="15"/>
  <c r="M36" i="17"/>
  <c r="K37" i="17"/>
  <c r="B39" i="17"/>
  <c r="C39" i="17" s="1"/>
  <c r="D39" i="17" s="1"/>
  <c r="E38" i="17"/>
  <c r="F38" i="17" s="1"/>
  <c r="T38" i="17"/>
  <c r="Y38" i="17" s="1"/>
  <c r="AD38" i="17" s="1"/>
  <c r="S38" i="17"/>
  <c r="X38" i="17" s="1"/>
  <c r="AC38" i="17" s="1"/>
  <c r="AL37" i="17"/>
  <c r="W37" i="17"/>
  <c r="AM37" i="17" s="1"/>
  <c r="I37" i="17"/>
  <c r="L37" i="17" s="1"/>
  <c r="G38" i="17"/>
  <c r="U38" i="17"/>
  <c r="Z38" i="17" s="1"/>
  <c r="AE38" i="17" s="1"/>
  <c r="C38" i="17"/>
  <c r="D38" i="17" s="1"/>
  <c r="R38" i="17"/>
  <c r="H38" i="17"/>
  <c r="P38" i="17"/>
  <c r="J38" i="17"/>
  <c r="Y224" i="15"/>
  <c r="Q36" i="17"/>
  <c r="AA177" i="15" l="1"/>
  <c r="Z177" i="15"/>
  <c r="Y178" i="15"/>
  <c r="AC176" i="15"/>
  <c r="AD176" i="15" s="1"/>
  <c r="AB176" i="15"/>
  <c r="AE176" i="15"/>
  <c r="AL38" i="17"/>
  <c r="J39" i="17"/>
  <c r="G39" i="17"/>
  <c r="N39" i="17"/>
  <c r="U39" i="17"/>
  <c r="Z39" i="17" s="1"/>
  <c r="AE39" i="17" s="1"/>
  <c r="H39" i="17"/>
  <c r="P39" i="17"/>
  <c r="I38" i="17"/>
  <c r="L38" i="17" s="1"/>
  <c r="T39" i="17"/>
  <c r="Y39" i="17" s="1"/>
  <c r="AD39" i="17" s="1"/>
  <c r="B40" i="17"/>
  <c r="J40" i="17" s="1"/>
  <c r="S39" i="17"/>
  <c r="X39" i="17" s="1"/>
  <c r="AC39" i="17" s="1"/>
  <c r="E39" i="17"/>
  <c r="F39" i="17" s="1"/>
  <c r="R39" i="17"/>
  <c r="W39" i="17" s="1"/>
  <c r="AB39" i="17" s="1"/>
  <c r="K38" i="17"/>
  <c r="M37" i="17"/>
  <c r="AB37" i="17"/>
  <c r="AG37" i="17" s="1"/>
  <c r="AI37" i="17" s="1"/>
  <c r="Q37" i="17" s="1"/>
  <c r="W38" i="17"/>
  <c r="AM38" i="17" s="1"/>
  <c r="Z224" i="15"/>
  <c r="AA224" i="15"/>
  <c r="K39" i="17"/>
  <c r="I39" i="17"/>
  <c r="AA178" i="15" l="1"/>
  <c r="Z178" i="15"/>
  <c r="Y179" i="15"/>
  <c r="M38" i="17"/>
  <c r="AC177" i="15"/>
  <c r="AD177" i="15" s="1"/>
  <c r="AB177" i="15"/>
  <c r="AE177" i="15"/>
  <c r="AL39" i="17"/>
  <c r="N40" i="17"/>
  <c r="H40" i="17"/>
  <c r="S40" i="17"/>
  <c r="X40" i="17" s="1"/>
  <c r="AC40" i="17" s="1"/>
  <c r="R40" i="17"/>
  <c r="W40" i="17" s="1"/>
  <c r="P40" i="17"/>
  <c r="C40" i="17"/>
  <c r="D40" i="17" s="1"/>
  <c r="AJ37" i="17"/>
  <c r="T40" i="17"/>
  <c r="Y40" i="17" s="1"/>
  <c r="AD40" i="17" s="1"/>
  <c r="B41" i="17"/>
  <c r="T41" i="17" s="1"/>
  <c r="Y41" i="17" s="1"/>
  <c r="AD41" i="17" s="1"/>
  <c r="G40" i="17"/>
  <c r="U40" i="17"/>
  <c r="Z40" i="17" s="1"/>
  <c r="AE40" i="17" s="1"/>
  <c r="E40" i="17"/>
  <c r="F40" i="17" s="1"/>
  <c r="AB38" i="17"/>
  <c r="AG38" i="17" s="1"/>
  <c r="AI38" i="17" s="1"/>
  <c r="AJ38" i="17" s="1"/>
  <c r="AC224" i="15"/>
  <c r="AD224" i="15" s="1"/>
  <c r="AB224" i="15"/>
  <c r="AE224" i="15"/>
  <c r="M39" i="17"/>
  <c r="L39" i="17"/>
  <c r="AG39" i="17"/>
  <c r="AI39" i="17" s="1"/>
  <c r="AM39" i="17"/>
  <c r="Y180" i="15" l="1"/>
  <c r="Z179" i="15"/>
  <c r="AA179" i="15"/>
  <c r="AE178" i="15"/>
  <c r="AB178" i="15"/>
  <c r="AC178" i="15"/>
  <c r="AD178" i="15" s="1"/>
  <c r="I40" i="17"/>
  <c r="M40" i="17" s="1"/>
  <c r="AL40" i="17"/>
  <c r="K40" i="17"/>
  <c r="C41" i="17"/>
  <c r="D41" i="17" s="1"/>
  <c r="R41" i="17"/>
  <c r="W41" i="17" s="1"/>
  <c r="U41" i="17"/>
  <c r="Z41" i="17" s="1"/>
  <c r="AE41" i="17" s="1"/>
  <c r="P41" i="17"/>
  <c r="G41" i="17"/>
  <c r="S41" i="17"/>
  <c r="X41" i="17" s="1"/>
  <c r="AC41" i="17" s="1"/>
  <c r="E41" i="17"/>
  <c r="F41" i="17" s="1"/>
  <c r="B42" i="17"/>
  <c r="J42" i="17" s="1"/>
  <c r="AM40" i="17"/>
  <c r="N41" i="17"/>
  <c r="H41" i="17"/>
  <c r="J41" i="17"/>
  <c r="Q38" i="17"/>
  <c r="AJ39" i="17"/>
  <c r="Q39" i="17"/>
  <c r="AB40" i="17"/>
  <c r="AG40" i="17" s="1"/>
  <c r="AI40" i="17" s="1"/>
  <c r="AE179" i="15" l="1"/>
  <c r="AC179" i="15"/>
  <c r="AD179" i="15" s="1"/>
  <c r="AB179" i="15"/>
  <c r="Z180" i="15"/>
  <c r="AA180" i="15"/>
  <c r="Y183" i="15"/>
  <c r="L40" i="17"/>
  <c r="I41" i="17"/>
  <c r="M41" i="17" s="1"/>
  <c r="K41" i="17"/>
  <c r="N42" i="17"/>
  <c r="U42" i="17"/>
  <c r="Z42" i="17" s="1"/>
  <c r="AE42" i="17" s="1"/>
  <c r="G42" i="17"/>
  <c r="T42" i="17"/>
  <c r="Y42" i="17" s="1"/>
  <c r="AD42" i="17" s="1"/>
  <c r="AL41" i="17"/>
  <c r="H42" i="17"/>
  <c r="E42" i="17"/>
  <c r="F42" i="17" s="1"/>
  <c r="S42" i="17"/>
  <c r="X42" i="17" s="1"/>
  <c r="AC42" i="17" s="1"/>
  <c r="P42" i="17"/>
  <c r="C42" i="17"/>
  <c r="D42" i="17" s="1"/>
  <c r="R42" i="17"/>
  <c r="B43" i="17"/>
  <c r="T43" i="17" s="1"/>
  <c r="Y43" i="17" s="1"/>
  <c r="AD43" i="17" s="1"/>
  <c r="Y231" i="15"/>
  <c r="AB41" i="17"/>
  <c r="AG41" i="17" s="1"/>
  <c r="AI41" i="17" s="1"/>
  <c r="AM41" i="17"/>
  <c r="Q40" i="17"/>
  <c r="AJ40" i="17"/>
  <c r="Z183" i="15" l="1"/>
  <c r="AA183" i="15"/>
  <c r="Y184" i="15"/>
  <c r="AB180" i="15"/>
  <c r="AE180" i="15"/>
  <c r="AC180" i="15"/>
  <c r="AD180" i="15" s="1"/>
  <c r="L41" i="17"/>
  <c r="AL42" i="17"/>
  <c r="N43" i="17"/>
  <c r="R43" i="17"/>
  <c r="W43" i="17" s="1"/>
  <c r="W42" i="17"/>
  <c r="AM42" i="17" s="1"/>
  <c r="H43" i="17"/>
  <c r="K42" i="17"/>
  <c r="C43" i="17"/>
  <c r="D43" i="17" s="1"/>
  <c r="S43" i="17"/>
  <c r="X43" i="17" s="1"/>
  <c r="AC43" i="17" s="1"/>
  <c r="E43" i="17"/>
  <c r="F43" i="17" s="1"/>
  <c r="P43" i="17"/>
  <c r="B44" i="17"/>
  <c r="J44" i="17" s="1"/>
  <c r="I42" i="17"/>
  <c r="M42" i="17" s="1"/>
  <c r="G43" i="17"/>
  <c r="U43" i="17"/>
  <c r="Z43" i="17" s="1"/>
  <c r="AE43" i="17" s="1"/>
  <c r="J43" i="17"/>
  <c r="AA231" i="15"/>
  <c r="Z231" i="15"/>
  <c r="Q41" i="17"/>
  <c r="AJ41" i="17"/>
  <c r="AB42" i="17" l="1"/>
  <c r="AG42" i="17" s="1"/>
  <c r="AI42" i="17" s="1"/>
  <c r="AJ42" i="17" s="1"/>
  <c r="Z184" i="15"/>
  <c r="AA184" i="15"/>
  <c r="Y185" i="15"/>
  <c r="AB183" i="15"/>
  <c r="AE183" i="15"/>
  <c r="AC183" i="15"/>
  <c r="AD183" i="15" s="1"/>
  <c r="L42" i="17"/>
  <c r="K43" i="17"/>
  <c r="I43" i="17"/>
  <c r="M43" i="17" s="1"/>
  <c r="U44" i="17"/>
  <c r="Z44" i="17" s="1"/>
  <c r="AE44" i="17" s="1"/>
  <c r="N44" i="17"/>
  <c r="E44" i="17"/>
  <c r="F44" i="17" s="1"/>
  <c r="R44" i="17"/>
  <c r="W44" i="17" s="1"/>
  <c r="C44" i="17"/>
  <c r="D44" i="17" s="1"/>
  <c r="S44" i="17"/>
  <c r="X44" i="17" s="1"/>
  <c r="AC44" i="17" s="1"/>
  <c r="H44" i="17"/>
  <c r="AL43" i="17"/>
  <c r="G44" i="17"/>
  <c r="T44" i="17"/>
  <c r="Y44" i="17" s="1"/>
  <c r="AD44" i="17" s="1"/>
  <c r="B45" i="17"/>
  <c r="C45" i="17" s="1"/>
  <c r="D45" i="17" s="1"/>
  <c r="P44" i="17"/>
  <c r="AC231" i="15"/>
  <c r="AD231" i="15" s="1"/>
  <c r="AB231" i="15"/>
  <c r="AE231" i="15"/>
  <c r="AB43" i="17"/>
  <c r="AG43" i="17" s="1"/>
  <c r="AI43" i="17" s="1"/>
  <c r="AM43" i="17"/>
  <c r="Q42" i="17" l="1"/>
  <c r="Y186" i="15"/>
  <c r="Z185" i="15"/>
  <c r="AA185" i="15"/>
  <c r="AE184" i="15"/>
  <c r="AC184" i="15"/>
  <c r="AD184" i="15" s="1"/>
  <c r="AB184" i="15"/>
  <c r="L43" i="17"/>
  <c r="AL44" i="17"/>
  <c r="K44" i="17"/>
  <c r="I44" i="17"/>
  <c r="L44" i="17" s="1"/>
  <c r="H45" i="17"/>
  <c r="N45" i="17"/>
  <c r="B46" i="17"/>
  <c r="U46" i="17" s="1"/>
  <c r="Z46" i="17" s="1"/>
  <c r="AE46" i="17" s="1"/>
  <c r="E45" i="17"/>
  <c r="F45" i="17" s="1"/>
  <c r="R45" i="17"/>
  <c r="W45" i="17" s="1"/>
  <c r="AB45" i="17" s="1"/>
  <c r="T45" i="17"/>
  <c r="Y45" i="17" s="1"/>
  <c r="AD45" i="17" s="1"/>
  <c r="P45" i="17"/>
  <c r="G45" i="17"/>
  <c r="U45" i="17"/>
  <c r="J45" i="17"/>
  <c r="S45" i="17"/>
  <c r="X45" i="17" s="1"/>
  <c r="AC45" i="17" s="1"/>
  <c r="K45" i="17"/>
  <c r="I45" i="17"/>
  <c r="AJ43" i="17"/>
  <c r="Q43" i="17"/>
  <c r="AB44" i="17"/>
  <c r="AG44" i="17" s="1"/>
  <c r="AI44" i="17" s="1"/>
  <c r="AM44" i="17"/>
  <c r="M44" i="17" l="1"/>
  <c r="AC185" i="15"/>
  <c r="AD185" i="15" s="1"/>
  <c r="AB185" i="15"/>
  <c r="AE185" i="15"/>
  <c r="Y187" i="15"/>
  <c r="AA186" i="15"/>
  <c r="Z186" i="15"/>
  <c r="AL45" i="17"/>
  <c r="Z45" i="17"/>
  <c r="AE45" i="17" s="1"/>
  <c r="AG45" i="17" s="1"/>
  <c r="AI45" i="17" s="1"/>
  <c r="G46" i="17"/>
  <c r="T46" i="17"/>
  <c r="Y46" i="17" s="1"/>
  <c r="AD46" i="17" s="1"/>
  <c r="N46" i="17"/>
  <c r="E46" i="17"/>
  <c r="F46" i="17" s="1"/>
  <c r="H46" i="17"/>
  <c r="S46" i="17"/>
  <c r="X46" i="17" s="1"/>
  <c r="AC46" i="17" s="1"/>
  <c r="P46" i="17"/>
  <c r="C46" i="17"/>
  <c r="D46" i="17" s="1"/>
  <c r="R46" i="17"/>
  <c r="W46" i="17" s="1"/>
  <c r="B47" i="17"/>
  <c r="J47" i="17" s="1"/>
  <c r="J46" i="17"/>
  <c r="Y238" i="15"/>
  <c r="M45" i="17"/>
  <c r="L45" i="17"/>
  <c r="Q44" i="17"/>
  <c r="AJ44" i="17"/>
  <c r="AC186" i="15" l="1"/>
  <c r="AD186" i="15" s="1"/>
  <c r="AB186" i="15"/>
  <c r="AE186" i="15"/>
  <c r="Z187" i="15"/>
  <c r="AA187" i="15"/>
  <c r="Y190" i="15"/>
  <c r="AM45" i="17"/>
  <c r="K46" i="17"/>
  <c r="AM46" i="17"/>
  <c r="AL46" i="17"/>
  <c r="I46" i="17"/>
  <c r="M46" i="17" s="1"/>
  <c r="N47" i="17"/>
  <c r="S47" i="17"/>
  <c r="X47" i="17" s="1"/>
  <c r="AC47" i="17" s="1"/>
  <c r="H47" i="17"/>
  <c r="C47" i="17"/>
  <c r="D47" i="17" s="1"/>
  <c r="R47" i="17"/>
  <c r="W47" i="17" s="1"/>
  <c r="B48" i="17"/>
  <c r="C48" i="17" s="1"/>
  <c r="D48" i="17" s="1"/>
  <c r="E47" i="17"/>
  <c r="F47" i="17" s="1"/>
  <c r="T47" i="17"/>
  <c r="Y47" i="17" s="1"/>
  <c r="AD47" i="17" s="1"/>
  <c r="G47" i="17"/>
  <c r="U47" i="17"/>
  <c r="Z47" i="17" s="1"/>
  <c r="AE47" i="17" s="1"/>
  <c r="P47" i="17"/>
  <c r="Z238" i="15"/>
  <c r="AA238" i="15"/>
  <c r="AB46" i="17"/>
  <c r="AG46" i="17" s="1"/>
  <c r="AI46" i="17" s="1"/>
  <c r="Q46" i="17" s="1"/>
  <c r="AJ45" i="17"/>
  <c r="Q45" i="17"/>
  <c r="L46" i="17" l="1"/>
  <c r="Z190" i="15"/>
  <c r="AA190" i="15"/>
  <c r="Y191" i="15"/>
  <c r="AC187" i="15"/>
  <c r="AD187" i="15" s="1"/>
  <c r="AB187" i="15"/>
  <c r="AE187" i="15"/>
  <c r="K47" i="17"/>
  <c r="I47" i="17"/>
  <c r="M47" i="17" s="1"/>
  <c r="AL47" i="17"/>
  <c r="N48" i="17"/>
  <c r="U48" i="17"/>
  <c r="Z48" i="17" s="1"/>
  <c r="AE48" i="17" s="1"/>
  <c r="B49" i="17"/>
  <c r="J49" i="17" s="1"/>
  <c r="T48" i="17"/>
  <c r="Y48" i="17" s="1"/>
  <c r="AD48" i="17" s="1"/>
  <c r="G48" i="17"/>
  <c r="S48" i="17"/>
  <c r="X48" i="17" s="1"/>
  <c r="AC48" i="17" s="1"/>
  <c r="J48" i="17"/>
  <c r="P48" i="17"/>
  <c r="E48" i="17"/>
  <c r="F48" i="17" s="1"/>
  <c r="R48" i="17"/>
  <c r="H48" i="17"/>
  <c r="AC238" i="15"/>
  <c r="AD238" i="15" s="1"/>
  <c r="AE238" i="15"/>
  <c r="AB238" i="15"/>
  <c r="AJ46" i="17"/>
  <c r="AB47" i="17"/>
  <c r="AG47" i="17" s="1"/>
  <c r="AI47" i="17" s="1"/>
  <c r="AM47" i="17"/>
  <c r="K48" i="17"/>
  <c r="I48" i="17"/>
  <c r="Z191" i="15" l="1"/>
  <c r="AA191" i="15"/>
  <c r="Y192" i="15"/>
  <c r="AB190" i="15"/>
  <c r="AE190" i="15"/>
  <c r="AC190" i="15"/>
  <c r="AD190" i="15" s="1"/>
  <c r="L47" i="17"/>
  <c r="AL48" i="17"/>
  <c r="B50" i="17"/>
  <c r="J50" i="17" s="1"/>
  <c r="W48" i="17"/>
  <c r="AM48" i="17" s="1"/>
  <c r="N49" i="17"/>
  <c r="S49" i="17"/>
  <c r="X49" i="17" s="1"/>
  <c r="AC49" i="17" s="1"/>
  <c r="C49" i="17"/>
  <c r="D49" i="17" s="1"/>
  <c r="R49" i="17"/>
  <c r="W49" i="17" s="1"/>
  <c r="G49" i="17"/>
  <c r="U49" i="17"/>
  <c r="Z49" i="17" s="1"/>
  <c r="AE49" i="17" s="1"/>
  <c r="P49" i="17"/>
  <c r="E49" i="17"/>
  <c r="F49" i="17" s="1"/>
  <c r="T49" i="17"/>
  <c r="Y49" i="17" s="1"/>
  <c r="AD49" i="17" s="1"/>
  <c r="H49" i="17"/>
  <c r="M48" i="17"/>
  <c r="L48" i="17"/>
  <c r="AJ47" i="17"/>
  <c r="Q47" i="17"/>
  <c r="Y193" i="15" l="1"/>
  <c r="Z192" i="15"/>
  <c r="AA192" i="15"/>
  <c r="AE191" i="15"/>
  <c r="AC191" i="15"/>
  <c r="AD191" i="15" s="1"/>
  <c r="AB191" i="15"/>
  <c r="I49" i="17"/>
  <c r="L49" i="17" s="1"/>
  <c r="AB48" i="17"/>
  <c r="AG48" i="17" s="1"/>
  <c r="AI48" i="17" s="1"/>
  <c r="Q48" i="17" s="1"/>
  <c r="AM49" i="17"/>
  <c r="E50" i="17"/>
  <c r="F50" i="17" s="1"/>
  <c r="B51" i="17"/>
  <c r="T51" i="17" s="1"/>
  <c r="Y51" i="17" s="1"/>
  <c r="AD51" i="17" s="1"/>
  <c r="N50" i="17"/>
  <c r="T50" i="17"/>
  <c r="Y50" i="17" s="1"/>
  <c r="AD50" i="17" s="1"/>
  <c r="K49" i="17"/>
  <c r="R50" i="17"/>
  <c r="W50" i="17" s="1"/>
  <c r="AL49" i="17"/>
  <c r="C50" i="17"/>
  <c r="D50" i="17" s="1"/>
  <c r="H50" i="17"/>
  <c r="G50" i="17"/>
  <c r="S50" i="17"/>
  <c r="X50" i="17" s="1"/>
  <c r="AC50" i="17" s="1"/>
  <c r="U50" i="17"/>
  <c r="Z50" i="17" s="1"/>
  <c r="AE50" i="17" s="1"/>
  <c r="P50" i="17"/>
  <c r="Y245" i="15"/>
  <c r="AB49" i="17"/>
  <c r="AG49" i="17" s="1"/>
  <c r="AI49" i="17" s="1"/>
  <c r="Q49" i="17" s="1"/>
  <c r="M49" i="17" l="1"/>
  <c r="AB192" i="15"/>
  <c r="AE192" i="15"/>
  <c r="AC192" i="15"/>
  <c r="AD192" i="15" s="1"/>
  <c r="Y194" i="15"/>
  <c r="Z193" i="15"/>
  <c r="AA193" i="15"/>
  <c r="AJ48" i="17"/>
  <c r="AL50" i="17"/>
  <c r="K50" i="17"/>
  <c r="E51" i="17"/>
  <c r="F51" i="17" s="1"/>
  <c r="R51" i="17"/>
  <c r="W51" i="17" s="1"/>
  <c r="P51" i="17"/>
  <c r="J51" i="17"/>
  <c r="S51" i="17"/>
  <c r="X51" i="17" s="1"/>
  <c r="AC51" i="17" s="1"/>
  <c r="C51" i="17"/>
  <c r="D51" i="17" s="1"/>
  <c r="H51" i="17"/>
  <c r="N51" i="17"/>
  <c r="B52" i="17"/>
  <c r="R52" i="17" s="1"/>
  <c r="U51" i="17"/>
  <c r="Z51" i="17" s="1"/>
  <c r="AE51" i="17" s="1"/>
  <c r="G51" i="17"/>
  <c r="I50" i="17"/>
  <c r="M50" i="17" s="1"/>
  <c r="AA245" i="15"/>
  <c r="Z245" i="15"/>
  <c r="AJ49" i="17"/>
  <c r="AB50" i="17"/>
  <c r="AG50" i="17" s="1"/>
  <c r="AI50" i="17" s="1"/>
  <c r="AM50" i="17"/>
  <c r="AB193" i="15" l="1"/>
  <c r="AE193" i="15"/>
  <c r="AC193" i="15"/>
  <c r="AD193" i="15" s="1"/>
  <c r="AA194" i="15"/>
  <c r="Z194" i="15"/>
  <c r="Y197" i="15"/>
  <c r="K51" i="17"/>
  <c r="AL51" i="17"/>
  <c r="S52" i="17"/>
  <c r="X52" i="17" s="1"/>
  <c r="AC52" i="17" s="1"/>
  <c r="G52" i="17"/>
  <c r="C52" i="17"/>
  <c r="D52" i="17" s="1"/>
  <c r="U52" i="17"/>
  <c r="Z52" i="17" s="1"/>
  <c r="AE52" i="17" s="1"/>
  <c r="H52" i="17"/>
  <c r="L50" i="17"/>
  <c r="I51" i="17"/>
  <c r="M51" i="17" s="1"/>
  <c r="P52" i="17"/>
  <c r="N52" i="17"/>
  <c r="J52" i="17"/>
  <c r="T52" i="17"/>
  <c r="Y52" i="17" s="1"/>
  <c r="AD52" i="17" s="1"/>
  <c r="E52" i="17"/>
  <c r="F52" i="17" s="1"/>
  <c r="B53" i="17"/>
  <c r="T53" i="17" s="1"/>
  <c r="Y53" i="17" s="1"/>
  <c r="AD53" i="17" s="1"/>
  <c r="AC245" i="15"/>
  <c r="AD245" i="15" s="1"/>
  <c r="AB245" i="15"/>
  <c r="AE245" i="15"/>
  <c r="Q50" i="17"/>
  <c r="AJ50" i="17"/>
  <c r="W52" i="17"/>
  <c r="AB51" i="17"/>
  <c r="AG51" i="17" s="1"/>
  <c r="AI51" i="17" s="1"/>
  <c r="AM51" i="17"/>
  <c r="AA197" i="15" l="1"/>
  <c r="Z197" i="15"/>
  <c r="Y198" i="15"/>
  <c r="AE194" i="15"/>
  <c r="AC194" i="15"/>
  <c r="AD194" i="15" s="1"/>
  <c r="AB194" i="15"/>
  <c r="K52" i="17"/>
  <c r="I52" i="17"/>
  <c r="M52" i="17" s="1"/>
  <c r="L51" i="17"/>
  <c r="AL52" i="17"/>
  <c r="AM52" i="17"/>
  <c r="N53" i="17"/>
  <c r="H53" i="17"/>
  <c r="S53" i="17"/>
  <c r="X53" i="17" s="1"/>
  <c r="AC53" i="17" s="1"/>
  <c r="J53" i="17"/>
  <c r="P53" i="17"/>
  <c r="U53" i="17"/>
  <c r="Z53" i="17" s="1"/>
  <c r="AE53" i="17" s="1"/>
  <c r="B54" i="17"/>
  <c r="R54" i="17" s="1"/>
  <c r="E53" i="17"/>
  <c r="F53" i="17" s="1"/>
  <c r="C53" i="17"/>
  <c r="D53" i="17" s="1"/>
  <c r="R53" i="17"/>
  <c r="W53" i="17" s="1"/>
  <c r="G53" i="17"/>
  <c r="Q51" i="17"/>
  <c r="AJ51" i="17"/>
  <c r="AB52" i="17"/>
  <c r="AG52" i="17" s="1"/>
  <c r="AI52" i="17" s="1"/>
  <c r="Z198" i="15" l="1"/>
  <c r="AA198" i="15"/>
  <c r="Y199" i="15"/>
  <c r="AC197" i="15"/>
  <c r="AD197" i="15" s="1"/>
  <c r="AB197" i="15"/>
  <c r="AE197" i="15"/>
  <c r="L52" i="17"/>
  <c r="K53" i="17"/>
  <c r="I53" i="17"/>
  <c r="L53" i="17" s="1"/>
  <c r="P54" i="17"/>
  <c r="C54" i="17"/>
  <c r="D54" i="17" s="1"/>
  <c r="N54" i="17"/>
  <c r="G54" i="17"/>
  <c r="U54" i="17"/>
  <c r="Z54" i="17" s="1"/>
  <c r="AE54" i="17" s="1"/>
  <c r="S54" i="17"/>
  <c r="X54" i="17" s="1"/>
  <c r="AC54" i="17" s="1"/>
  <c r="B55" i="17"/>
  <c r="E55" i="17" s="1"/>
  <c r="F55" i="17" s="1"/>
  <c r="T54" i="17"/>
  <c r="Y54" i="17" s="1"/>
  <c r="AD54" i="17" s="1"/>
  <c r="J54" i="17"/>
  <c r="H54" i="17"/>
  <c r="AL53" i="17"/>
  <c r="E54" i="17"/>
  <c r="F54" i="17" s="1"/>
  <c r="Y252" i="15"/>
  <c r="W54" i="17"/>
  <c r="Q52" i="17"/>
  <c r="AJ52" i="17"/>
  <c r="AB53" i="17"/>
  <c r="AG53" i="17" s="1"/>
  <c r="AI53" i="17" s="1"/>
  <c r="AM53" i="17"/>
  <c r="M53" i="17" l="1"/>
  <c r="Y200" i="15"/>
  <c r="AA199" i="15"/>
  <c r="Z199" i="15"/>
  <c r="I54" i="17"/>
  <c r="L54" i="17" s="1"/>
  <c r="AB198" i="15"/>
  <c r="AE198" i="15"/>
  <c r="AC198" i="15"/>
  <c r="AD198" i="15" s="1"/>
  <c r="K54" i="17"/>
  <c r="N55" i="17"/>
  <c r="AL54" i="17"/>
  <c r="H55" i="17"/>
  <c r="P55" i="17"/>
  <c r="S55" i="17"/>
  <c r="X55" i="17" s="1"/>
  <c r="AC55" i="17" s="1"/>
  <c r="C55" i="17"/>
  <c r="D55" i="17" s="1"/>
  <c r="B56" i="17"/>
  <c r="U56" i="17" s="1"/>
  <c r="Z56" i="17" s="1"/>
  <c r="AE56" i="17" s="1"/>
  <c r="J55" i="17"/>
  <c r="U55" i="17"/>
  <c r="Z55" i="17" s="1"/>
  <c r="AE55" i="17" s="1"/>
  <c r="G55" i="17"/>
  <c r="T55" i="17"/>
  <c r="Y55" i="17" s="1"/>
  <c r="AD55" i="17" s="1"/>
  <c r="R55" i="17"/>
  <c r="W55" i="17" s="1"/>
  <c r="Z252" i="15"/>
  <c r="AA252" i="15"/>
  <c r="M54" i="17"/>
  <c r="AJ53" i="17"/>
  <c r="Q53" i="17"/>
  <c r="AB54" i="17"/>
  <c r="AG54" i="17" s="1"/>
  <c r="AI54" i="17" s="1"/>
  <c r="AM54" i="17"/>
  <c r="AC199" i="15" l="1"/>
  <c r="AD199" i="15" s="1"/>
  <c r="AB199" i="15"/>
  <c r="AE199" i="15"/>
  <c r="Y201" i="15"/>
  <c r="Z200" i="15"/>
  <c r="AA200" i="15"/>
  <c r="I55" i="17"/>
  <c r="M55" i="17" s="1"/>
  <c r="AL55" i="17"/>
  <c r="K55" i="17"/>
  <c r="J56" i="17"/>
  <c r="H56" i="17"/>
  <c r="B57" i="17"/>
  <c r="S57" i="17" s="1"/>
  <c r="X57" i="17" s="1"/>
  <c r="AC57" i="17" s="1"/>
  <c r="T56" i="17"/>
  <c r="Y56" i="17" s="1"/>
  <c r="AD56" i="17" s="1"/>
  <c r="S56" i="17"/>
  <c r="X56" i="17" s="1"/>
  <c r="AC56" i="17" s="1"/>
  <c r="P56" i="17"/>
  <c r="N56" i="17"/>
  <c r="E56" i="17"/>
  <c r="F56" i="17" s="1"/>
  <c r="C56" i="17"/>
  <c r="D56" i="17" s="1"/>
  <c r="R56" i="17"/>
  <c r="G56" i="17"/>
  <c r="AB252" i="15"/>
  <c r="AC252" i="15"/>
  <c r="AD252" i="15" s="1"/>
  <c r="AE252" i="15"/>
  <c r="AJ54" i="17"/>
  <c r="Q54" i="17"/>
  <c r="AB55" i="17"/>
  <c r="AG55" i="17" s="1"/>
  <c r="AI55" i="17" s="1"/>
  <c r="AM55" i="17"/>
  <c r="L55" i="17" l="1"/>
  <c r="AB200" i="15"/>
  <c r="AE200" i="15"/>
  <c r="AC200" i="15"/>
  <c r="AD200" i="15" s="1"/>
  <c r="AA201" i="15"/>
  <c r="Z201" i="15"/>
  <c r="Y204" i="15"/>
  <c r="AL56" i="17"/>
  <c r="K56" i="17"/>
  <c r="W56" i="17"/>
  <c r="AB56" i="17" s="1"/>
  <c r="AG56" i="17" s="1"/>
  <c r="AI56" i="17" s="1"/>
  <c r="I56" i="17"/>
  <c r="M56" i="17" s="1"/>
  <c r="E57" i="17"/>
  <c r="F57" i="17" s="1"/>
  <c r="R57" i="17"/>
  <c r="W57" i="17" s="1"/>
  <c r="C57" i="17"/>
  <c r="D57" i="17" s="1"/>
  <c r="T57" i="17"/>
  <c r="Y57" i="17" s="1"/>
  <c r="AD57" i="17" s="1"/>
  <c r="J57" i="17"/>
  <c r="U57" i="17"/>
  <c r="Z57" i="17" s="1"/>
  <c r="AE57" i="17" s="1"/>
  <c r="N57" i="17"/>
  <c r="P57" i="17"/>
  <c r="H57" i="17"/>
  <c r="B58" i="17"/>
  <c r="J58" i="17" s="1"/>
  <c r="G57" i="17"/>
  <c r="Q55" i="17"/>
  <c r="AJ55" i="17"/>
  <c r="L56" i="17" l="1"/>
  <c r="AM56" i="17"/>
  <c r="Z204" i="15"/>
  <c r="AA204" i="15"/>
  <c r="Y205" i="15"/>
  <c r="AC201" i="15"/>
  <c r="AD201" i="15" s="1"/>
  <c r="AB201" i="15"/>
  <c r="AE201" i="15"/>
  <c r="K57" i="17"/>
  <c r="I57" i="17"/>
  <c r="L57" i="17" s="1"/>
  <c r="P58" i="17"/>
  <c r="N58" i="17"/>
  <c r="S58" i="17"/>
  <c r="X58" i="17" s="1"/>
  <c r="AC58" i="17" s="1"/>
  <c r="R58" i="17"/>
  <c r="W58" i="17" s="1"/>
  <c r="AM57" i="17"/>
  <c r="C58" i="17"/>
  <c r="D58" i="17" s="1"/>
  <c r="T58" i="17"/>
  <c r="Y58" i="17" s="1"/>
  <c r="AD58" i="17" s="1"/>
  <c r="B59" i="17"/>
  <c r="J59" i="17" s="1"/>
  <c r="G58" i="17"/>
  <c r="U58" i="17"/>
  <c r="Z58" i="17" s="1"/>
  <c r="AE58" i="17" s="1"/>
  <c r="AL57" i="17"/>
  <c r="E58" i="17"/>
  <c r="F58" i="17" s="1"/>
  <c r="H58" i="17"/>
  <c r="Y259" i="15"/>
  <c r="AB57" i="17"/>
  <c r="AG57" i="17" s="1"/>
  <c r="AI57" i="17" s="1"/>
  <c r="Q56" i="17"/>
  <c r="AJ56" i="17"/>
  <c r="M57" i="17" l="1"/>
  <c r="I58" i="17"/>
  <c r="M58" i="17" s="1"/>
  <c r="AA205" i="15"/>
  <c r="Z205" i="15"/>
  <c r="Y206" i="15"/>
  <c r="AE204" i="15"/>
  <c r="AC204" i="15"/>
  <c r="AD204" i="15" s="1"/>
  <c r="AB204" i="15"/>
  <c r="AM58" i="17"/>
  <c r="AL58" i="17"/>
  <c r="N59" i="17"/>
  <c r="U59" i="17"/>
  <c r="Z59" i="17" s="1"/>
  <c r="AE59" i="17" s="1"/>
  <c r="E59" i="17"/>
  <c r="F59" i="17" s="1"/>
  <c r="R59" i="17"/>
  <c r="C59" i="17"/>
  <c r="D59" i="17" s="1"/>
  <c r="T59" i="17"/>
  <c r="Y59" i="17" s="1"/>
  <c r="AD59" i="17" s="1"/>
  <c r="H59" i="17"/>
  <c r="P59" i="17"/>
  <c r="B60" i="17"/>
  <c r="R60" i="17" s="1"/>
  <c r="G59" i="17"/>
  <c r="S59" i="17"/>
  <c r="X59" i="17" s="1"/>
  <c r="AC59" i="17" s="1"/>
  <c r="K58" i="17"/>
  <c r="AA259" i="15"/>
  <c r="Z259" i="15"/>
  <c r="AB58" i="17"/>
  <c r="AG58" i="17" s="1"/>
  <c r="AI58" i="17" s="1"/>
  <c r="AJ58" i="17" s="1"/>
  <c r="AJ57" i="17"/>
  <c r="Q57" i="17"/>
  <c r="L58" i="17" l="1"/>
  <c r="Y207" i="15"/>
  <c r="AA206" i="15"/>
  <c r="Z206" i="15"/>
  <c r="AC205" i="15"/>
  <c r="AD205" i="15" s="1"/>
  <c r="AB205" i="15"/>
  <c r="AE205" i="15"/>
  <c r="AL59" i="17"/>
  <c r="W59" i="17"/>
  <c r="AM59" i="17" s="1"/>
  <c r="K59" i="17"/>
  <c r="J60" i="17"/>
  <c r="U60" i="17"/>
  <c r="Z60" i="17" s="1"/>
  <c r="AE60" i="17" s="1"/>
  <c r="N60" i="17"/>
  <c r="H60" i="17"/>
  <c r="E60" i="17"/>
  <c r="F60" i="17" s="1"/>
  <c r="T60" i="17"/>
  <c r="Y60" i="17" s="1"/>
  <c r="AD60" i="17" s="1"/>
  <c r="P60" i="17"/>
  <c r="G60" i="17"/>
  <c r="S60" i="17"/>
  <c r="X60" i="17" s="1"/>
  <c r="AC60" i="17" s="1"/>
  <c r="I59" i="17"/>
  <c r="M59" i="17" s="1"/>
  <c r="B61" i="17"/>
  <c r="N61" i="17" s="1"/>
  <c r="C60" i="17"/>
  <c r="D60" i="17" s="1"/>
  <c r="AE259" i="15"/>
  <c r="AC259" i="15"/>
  <c r="AD259" i="15" s="1"/>
  <c r="AB259" i="15"/>
  <c r="Q58" i="17"/>
  <c r="W60" i="17"/>
  <c r="AB59" i="17" l="1"/>
  <c r="AG59" i="17" s="1"/>
  <c r="AI59" i="17" s="1"/>
  <c r="AJ59" i="17" s="1"/>
  <c r="AE206" i="15"/>
  <c r="AC206" i="15"/>
  <c r="AD206" i="15" s="1"/>
  <c r="AB206" i="15"/>
  <c r="Y208" i="15"/>
  <c r="AA207" i="15"/>
  <c r="Z207" i="15"/>
  <c r="L59" i="17"/>
  <c r="AL60" i="17"/>
  <c r="G61" i="17"/>
  <c r="C61" i="17"/>
  <c r="D61" i="17" s="1"/>
  <c r="U61" i="17"/>
  <c r="Z61" i="17" s="1"/>
  <c r="AE61" i="17" s="1"/>
  <c r="T61" i="17"/>
  <c r="Y61" i="17" s="1"/>
  <c r="AD61" i="17" s="1"/>
  <c r="J61" i="17"/>
  <c r="E61" i="17"/>
  <c r="F61" i="17" s="1"/>
  <c r="R61" i="17"/>
  <c r="W61" i="17" s="1"/>
  <c r="S61" i="17"/>
  <c r="X61" i="17" s="1"/>
  <c r="AC61" i="17" s="1"/>
  <c r="H61" i="17"/>
  <c r="P61" i="17"/>
  <c r="K60" i="17"/>
  <c r="B62" i="17"/>
  <c r="J62" i="17" s="1"/>
  <c r="I60" i="17"/>
  <c r="L60" i="17" s="1"/>
  <c r="AB60" i="17"/>
  <c r="AG60" i="17" s="1"/>
  <c r="AI60" i="17" s="1"/>
  <c r="AM60" i="17"/>
  <c r="Q59" i="17" l="1"/>
  <c r="AB207" i="15"/>
  <c r="AE207" i="15"/>
  <c r="AC207" i="15"/>
  <c r="AD207" i="15" s="1"/>
  <c r="AA208" i="15"/>
  <c r="Z208" i="15"/>
  <c r="Y211" i="15"/>
  <c r="M60" i="17"/>
  <c r="K61" i="17"/>
  <c r="I61" i="17"/>
  <c r="M61" i="17" s="1"/>
  <c r="AM61" i="17"/>
  <c r="AL61" i="17"/>
  <c r="P62" i="17"/>
  <c r="E62" i="17"/>
  <c r="F62" i="17" s="1"/>
  <c r="N62" i="17"/>
  <c r="C62" i="17"/>
  <c r="D62" i="17" s="1"/>
  <c r="U62" i="17"/>
  <c r="Z62" i="17" s="1"/>
  <c r="AE62" i="17" s="1"/>
  <c r="G62" i="17"/>
  <c r="B63" i="17"/>
  <c r="R63" i="17" s="1"/>
  <c r="R62" i="17"/>
  <c r="S62" i="17"/>
  <c r="X62" i="17" s="1"/>
  <c r="AC62" i="17" s="1"/>
  <c r="T62" i="17"/>
  <c r="Y62" i="17" s="1"/>
  <c r="AD62" i="17" s="1"/>
  <c r="H62" i="17"/>
  <c r="Y266" i="15"/>
  <c r="Q60" i="17"/>
  <c r="AJ60" i="17"/>
  <c r="AB61" i="17"/>
  <c r="AG61" i="17" s="1"/>
  <c r="AI61" i="17" s="1"/>
  <c r="AA211" i="15" l="1"/>
  <c r="Z211" i="15"/>
  <c r="Y212" i="15"/>
  <c r="AB208" i="15"/>
  <c r="AC208" i="15"/>
  <c r="AD208" i="15" s="1"/>
  <c r="AE208" i="15"/>
  <c r="L61" i="17"/>
  <c r="P63" i="17"/>
  <c r="K62" i="17"/>
  <c r="AL62" i="17"/>
  <c r="W62" i="17"/>
  <c r="AB62" i="17" s="1"/>
  <c r="AG62" i="17" s="1"/>
  <c r="AI62" i="17" s="1"/>
  <c r="I62" i="17"/>
  <c r="M62" i="17" s="1"/>
  <c r="N63" i="17"/>
  <c r="T63" i="17"/>
  <c r="Y63" i="17" s="1"/>
  <c r="AD63" i="17" s="1"/>
  <c r="B64" i="17"/>
  <c r="S64" i="17" s="1"/>
  <c r="X64" i="17" s="1"/>
  <c r="AC64" i="17" s="1"/>
  <c r="E63" i="17"/>
  <c r="F63" i="17" s="1"/>
  <c r="U63" i="17"/>
  <c r="Z63" i="17" s="1"/>
  <c r="AE63" i="17" s="1"/>
  <c r="C63" i="17"/>
  <c r="D63" i="17" s="1"/>
  <c r="H63" i="17"/>
  <c r="G63" i="17"/>
  <c r="S63" i="17"/>
  <c r="X63" i="17" s="1"/>
  <c r="AC63" i="17" s="1"/>
  <c r="J63" i="17"/>
  <c r="AA266" i="15"/>
  <c r="Z266" i="15"/>
  <c r="Q61" i="17"/>
  <c r="AJ61" i="17"/>
  <c r="W63" i="17"/>
  <c r="Z212" i="15" l="1"/>
  <c r="AA212" i="15"/>
  <c r="Y213" i="15"/>
  <c r="AC211" i="15"/>
  <c r="AD211" i="15" s="1"/>
  <c r="AB211" i="15"/>
  <c r="AE211" i="15"/>
  <c r="AM62" i="17"/>
  <c r="L62" i="17"/>
  <c r="K63" i="17"/>
  <c r="AL63" i="17"/>
  <c r="I63" i="17"/>
  <c r="L63" i="17" s="1"/>
  <c r="U64" i="17"/>
  <c r="Z64" i="17" s="1"/>
  <c r="AE64" i="17" s="1"/>
  <c r="J64" i="17"/>
  <c r="E64" i="17"/>
  <c r="F64" i="17" s="1"/>
  <c r="B65" i="17"/>
  <c r="J65" i="17" s="1"/>
  <c r="C64" i="17"/>
  <c r="D64" i="17" s="1"/>
  <c r="N64" i="17"/>
  <c r="H64" i="17"/>
  <c r="T64" i="17"/>
  <c r="Y64" i="17" s="1"/>
  <c r="AD64" i="17" s="1"/>
  <c r="R64" i="17"/>
  <c r="P64" i="17"/>
  <c r="G64" i="17"/>
  <c r="AE266" i="15"/>
  <c r="AC266" i="15"/>
  <c r="AD266" i="15" s="1"/>
  <c r="AB266" i="15"/>
  <c r="Q62" i="17"/>
  <c r="AJ62" i="17"/>
  <c r="AB63" i="17"/>
  <c r="AG63" i="17" s="1"/>
  <c r="AI63" i="17" s="1"/>
  <c r="AM63" i="17"/>
  <c r="M63" i="17" l="1"/>
  <c r="I64" i="17"/>
  <c r="M64" i="17" s="1"/>
  <c r="Y214" i="15"/>
  <c r="AA213" i="15"/>
  <c r="Z213" i="15"/>
  <c r="AB212" i="15"/>
  <c r="AE212" i="15"/>
  <c r="AC212" i="15"/>
  <c r="AD212" i="15" s="1"/>
  <c r="K64" i="17"/>
  <c r="AL64" i="17"/>
  <c r="W64" i="17"/>
  <c r="AM64" i="17" s="1"/>
  <c r="P65" i="17"/>
  <c r="B66" i="17"/>
  <c r="S66" i="17" s="1"/>
  <c r="X66" i="17" s="1"/>
  <c r="AC66" i="17" s="1"/>
  <c r="T65" i="17"/>
  <c r="Y65" i="17" s="1"/>
  <c r="AD65" i="17" s="1"/>
  <c r="N65" i="17"/>
  <c r="E65" i="17"/>
  <c r="F65" i="17" s="1"/>
  <c r="S65" i="17"/>
  <c r="X65" i="17" s="1"/>
  <c r="AC65" i="17" s="1"/>
  <c r="C65" i="17"/>
  <c r="D65" i="17" s="1"/>
  <c r="R65" i="17"/>
  <c r="W65" i="17" s="1"/>
  <c r="U65" i="17"/>
  <c r="Z65" i="17" s="1"/>
  <c r="AE65" i="17" s="1"/>
  <c r="G65" i="17"/>
  <c r="H65" i="17"/>
  <c r="AJ63" i="17"/>
  <c r="Q63" i="17"/>
  <c r="L64" i="17" l="1"/>
  <c r="AB64" i="17"/>
  <c r="AG64" i="17" s="1"/>
  <c r="AI64" i="17" s="1"/>
  <c r="Q64" i="17" s="1"/>
  <c r="AB213" i="15"/>
  <c r="AE213" i="15"/>
  <c r="AC213" i="15"/>
  <c r="AD213" i="15" s="1"/>
  <c r="Y215" i="15"/>
  <c r="Z214" i="15"/>
  <c r="AA214" i="15"/>
  <c r="I65" i="17"/>
  <c r="M65" i="17" s="1"/>
  <c r="K65" i="17"/>
  <c r="AM65" i="17"/>
  <c r="AL65" i="17"/>
  <c r="N66" i="17"/>
  <c r="C66" i="17"/>
  <c r="D66" i="17" s="1"/>
  <c r="G66" i="17"/>
  <c r="R66" i="17"/>
  <c r="W66" i="17" s="1"/>
  <c r="H66" i="17"/>
  <c r="U66" i="17"/>
  <c r="Z66" i="17" s="1"/>
  <c r="AE66" i="17" s="1"/>
  <c r="P66" i="17"/>
  <c r="E66" i="17"/>
  <c r="F66" i="17" s="1"/>
  <c r="T66" i="17"/>
  <c r="Y66" i="17" s="1"/>
  <c r="AD66" i="17" s="1"/>
  <c r="B67" i="17"/>
  <c r="J67" i="17" s="1"/>
  <c r="J66" i="17"/>
  <c r="Y273" i="15"/>
  <c r="AB65" i="17"/>
  <c r="AG65" i="17" s="1"/>
  <c r="AI65" i="17" s="1"/>
  <c r="Q65" i="17" s="1"/>
  <c r="L65" i="17" l="1"/>
  <c r="AJ64" i="17"/>
  <c r="AE214" i="15"/>
  <c r="AC214" i="15"/>
  <c r="AD214" i="15" s="1"/>
  <c r="AB214" i="15"/>
  <c r="AA215" i="15"/>
  <c r="Z215" i="15"/>
  <c r="Y218" i="15"/>
  <c r="I66" i="17"/>
  <c r="M66" i="17" s="1"/>
  <c r="K66" i="17"/>
  <c r="B68" i="17"/>
  <c r="J68" i="17" s="1"/>
  <c r="S67" i="17"/>
  <c r="X67" i="17" s="1"/>
  <c r="AC67" i="17" s="1"/>
  <c r="G67" i="17"/>
  <c r="R67" i="17"/>
  <c r="W67" i="17" s="1"/>
  <c r="C67" i="17"/>
  <c r="D67" i="17" s="1"/>
  <c r="N67" i="17"/>
  <c r="U67" i="17"/>
  <c r="Z67" i="17" s="1"/>
  <c r="AE67" i="17" s="1"/>
  <c r="H67" i="17"/>
  <c r="AL66" i="17"/>
  <c r="E67" i="17"/>
  <c r="F67" i="17" s="1"/>
  <c r="T67" i="17"/>
  <c r="Y67" i="17" s="1"/>
  <c r="AD67" i="17" s="1"/>
  <c r="P67" i="17"/>
  <c r="AA273" i="15"/>
  <c r="Z273" i="15"/>
  <c r="AJ65" i="17"/>
  <c r="AB66" i="17"/>
  <c r="AG66" i="17" s="1"/>
  <c r="AI66" i="17" s="1"/>
  <c r="AM66" i="17"/>
  <c r="AA218" i="15" l="1"/>
  <c r="Z218" i="15"/>
  <c r="Y219" i="15"/>
  <c r="AB215" i="15"/>
  <c r="AE215" i="15"/>
  <c r="AC215" i="15"/>
  <c r="AD215" i="15" s="1"/>
  <c r="L66" i="17"/>
  <c r="K67" i="17"/>
  <c r="B69" i="17"/>
  <c r="T69" i="17" s="1"/>
  <c r="N68" i="17"/>
  <c r="I67" i="17"/>
  <c r="M67" i="17" s="1"/>
  <c r="AM67" i="17"/>
  <c r="C68" i="17"/>
  <c r="D68" i="17" s="1"/>
  <c r="R68" i="17"/>
  <c r="W68" i="17" s="1"/>
  <c r="H68" i="17"/>
  <c r="G68" i="17"/>
  <c r="S68" i="17"/>
  <c r="X68" i="17" s="1"/>
  <c r="AC68" i="17" s="1"/>
  <c r="U68" i="17"/>
  <c r="Z68" i="17" s="1"/>
  <c r="AE68" i="17" s="1"/>
  <c r="AL67" i="17"/>
  <c r="E68" i="17"/>
  <c r="F68" i="17" s="1"/>
  <c r="T68" i="17"/>
  <c r="Y68" i="17" s="1"/>
  <c r="AD68" i="17" s="1"/>
  <c r="P68" i="17"/>
  <c r="AE273" i="15"/>
  <c r="AB273" i="15"/>
  <c r="AC273" i="15"/>
  <c r="AD273" i="15" s="1"/>
  <c r="AB67" i="17"/>
  <c r="AG67" i="17" s="1"/>
  <c r="AI67" i="17" s="1"/>
  <c r="Q67" i="17" s="1"/>
  <c r="AJ66" i="17"/>
  <c r="Q66" i="17"/>
  <c r="L67" i="17" l="1"/>
  <c r="AA219" i="15"/>
  <c r="Z219" i="15"/>
  <c r="Y220" i="15"/>
  <c r="AE218" i="15"/>
  <c r="AB218" i="15"/>
  <c r="AC218" i="15"/>
  <c r="AD218" i="15" s="1"/>
  <c r="I68" i="17"/>
  <c r="M68" i="17" s="1"/>
  <c r="S69" i="17"/>
  <c r="X69" i="17" s="1"/>
  <c r="AC69" i="17" s="1"/>
  <c r="R69" i="17"/>
  <c r="W69" i="17" s="1"/>
  <c r="AB69" i="17" s="1"/>
  <c r="P69" i="17"/>
  <c r="G69" i="17"/>
  <c r="AM68" i="17"/>
  <c r="C69" i="17"/>
  <c r="D69" i="17" s="1"/>
  <c r="K68" i="17"/>
  <c r="J69" i="17"/>
  <c r="N69" i="17"/>
  <c r="H69" i="17"/>
  <c r="U69" i="17"/>
  <c r="B70" i="17"/>
  <c r="S70" i="17" s="1"/>
  <c r="X70" i="17" s="1"/>
  <c r="AC70" i="17" s="1"/>
  <c r="E69" i="17"/>
  <c r="F69" i="17" s="1"/>
  <c r="AL68" i="17"/>
  <c r="AJ67" i="17"/>
  <c r="AB68" i="17"/>
  <c r="AG68" i="17" s="1"/>
  <c r="AI68" i="17" s="1"/>
  <c r="AJ68" i="17" s="1"/>
  <c r="Y69" i="17"/>
  <c r="AD69" i="17" s="1"/>
  <c r="L68" i="17" l="1"/>
  <c r="Y221" i="15"/>
  <c r="Z220" i="15"/>
  <c r="AA220" i="15"/>
  <c r="AB219" i="15"/>
  <c r="AE219" i="15"/>
  <c r="AC219" i="15"/>
  <c r="AD219" i="15" s="1"/>
  <c r="K69" i="17"/>
  <c r="I69" i="17"/>
  <c r="L69" i="17" s="1"/>
  <c r="AL69" i="17"/>
  <c r="Z69" i="17"/>
  <c r="AE69" i="17" s="1"/>
  <c r="AG69" i="17" s="1"/>
  <c r="AI69" i="17" s="1"/>
  <c r="U70" i="17"/>
  <c r="Z70" i="17" s="1"/>
  <c r="AE70" i="17" s="1"/>
  <c r="T70" i="17"/>
  <c r="Y70" i="17" s="1"/>
  <c r="AD70" i="17" s="1"/>
  <c r="P70" i="17"/>
  <c r="N70" i="17"/>
  <c r="J70" i="17"/>
  <c r="H70" i="17"/>
  <c r="C70" i="17"/>
  <c r="D70" i="17" s="1"/>
  <c r="E70" i="17"/>
  <c r="F70" i="17" s="1"/>
  <c r="B71" i="17"/>
  <c r="N71" i="17" s="1"/>
  <c r="R70" i="17"/>
  <c r="W70" i="17" s="1"/>
  <c r="G70" i="17"/>
  <c r="Y280" i="15"/>
  <c r="Q68" i="17"/>
  <c r="AM69" i="17" l="1"/>
  <c r="M69" i="17"/>
  <c r="AC220" i="15"/>
  <c r="AD220" i="15" s="1"/>
  <c r="AB220" i="15"/>
  <c r="AE220" i="15"/>
  <c r="Y222" i="15"/>
  <c r="AA221" i="15"/>
  <c r="Z221" i="15"/>
  <c r="I70" i="17"/>
  <c r="L70" i="17" s="1"/>
  <c r="K70" i="17"/>
  <c r="AL70" i="17"/>
  <c r="H71" i="17"/>
  <c r="E71" i="17"/>
  <c r="F71" i="17" s="1"/>
  <c r="R71" i="17"/>
  <c r="W71" i="17" s="1"/>
  <c r="B72" i="17"/>
  <c r="C72" i="17" s="1"/>
  <c r="D72" i="17" s="1"/>
  <c r="C71" i="17"/>
  <c r="D71" i="17" s="1"/>
  <c r="S71" i="17"/>
  <c r="X71" i="17" s="1"/>
  <c r="AC71" i="17" s="1"/>
  <c r="U71" i="17"/>
  <c r="Z71" i="17" s="1"/>
  <c r="AE71" i="17" s="1"/>
  <c r="G71" i="17"/>
  <c r="T71" i="17"/>
  <c r="Y71" i="17" s="1"/>
  <c r="AD71" i="17" s="1"/>
  <c r="J71" i="17"/>
  <c r="P71" i="17"/>
  <c r="AA280" i="15"/>
  <c r="Z280" i="15"/>
  <c r="Q69" i="17"/>
  <c r="AJ69" i="17"/>
  <c r="AB70" i="17"/>
  <c r="AG70" i="17" s="1"/>
  <c r="AI70" i="17" s="1"/>
  <c r="AM70" i="17"/>
  <c r="M70" i="17" l="1"/>
  <c r="AC221" i="15"/>
  <c r="AD221" i="15" s="1"/>
  <c r="AB221" i="15"/>
  <c r="AE221" i="15"/>
  <c r="AA222" i="15"/>
  <c r="Z222" i="15"/>
  <c r="Y225" i="15"/>
  <c r="AL71" i="17"/>
  <c r="H72" i="17"/>
  <c r="B73" i="17"/>
  <c r="T73" i="17" s="1"/>
  <c r="Y73" i="17" s="1"/>
  <c r="AD73" i="17" s="1"/>
  <c r="T72" i="17"/>
  <c r="Y72" i="17" s="1"/>
  <c r="AD72" i="17" s="1"/>
  <c r="E72" i="17"/>
  <c r="F72" i="17" s="1"/>
  <c r="S72" i="17"/>
  <c r="X72" i="17" s="1"/>
  <c r="AC72" i="17" s="1"/>
  <c r="U72" i="17"/>
  <c r="Z72" i="17" s="1"/>
  <c r="AE72" i="17" s="1"/>
  <c r="I71" i="17"/>
  <c r="M71" i="17" s="1"/>
  <c r="J72" i="17"/>
  <c r="R72" i="17"/>
  <c r="W72" i="17" s="1"/>
  <c r="N72" i="17"/>
  <c r="AM71" i="17"/>
  <c r="G72" i="17"/>
  <c r="P72" i="17"/>
  <c r="K71" i="17"/>
  <c r="AB280" i="15"/>
  <c r="AE280" i="15"/>
  <c r="AC280" i="15"/>
  <c r="AD280" i="15" s="1"/>
  <c r="AB71" i="17"/>
  <c r="AG71" i="17" s="1"/>
  <c r="AI71" i="17" s="1"/>
  <c r="Q71" i="17" s="1"/>
  <c r="I72" i="17"/>
  <c r="K72" i="17"/>
  <c r="Q70" i="17"/>
  <c r="AJ70" i="17"/>
  <c r="L71" i="17" l="1"/>
  <c r="Z225" i="15"/>
  <c r="AA225" i="15"/>
  <c r="Y226" i="15"/>
  <c r="AE222" i="15"/>
  <c r="AC222" i="15"/>
  <c r="AD222" i="15" s="1"/>
  <c r="AB222" i="15"/>
  <c r="H73" i="17"/>
  <c r="S73" i="17"/>
  <c r="X73" i="17" s="1"/>
  <c r="AC73" i="17" s="1"/>
  <c r="N73" i="17"/>
  <c r="R73" i="17"/>
  <c r="G73" i="17"/>
  <c r="P73" i="17"/>
  <c r="E73" i="17"/>
  <c r="F73" i="17" s="1"/>
  <c r="B74" i="17"/>
  <c r="N74" i="17" s="1"/>
  <c r="C73" i="17"/>
  <c r="D73" i="17" s="1"/>
  <c r="U73" i="17"/>
  <c r="Z73" i="17" s="1"/>
  <c r="AE73" i="17" s="1"/>
  <c r="AL72" i="17"/>
  <c r="J73" i="17"/>
  <c r="AM72" i="17"/>
  <c r="M72" i="17"/>
  <c r="L72" i="17"/>
  <c r="AJ71" i="17"/>
  <c r="AB72" i="17"/>
  <c r="AG72" i="17" s="1"/>
  <c r="AI72" i="17" s="1"/>
  <c r="AA226" i="15" l="1"/>
  <c r="Z226" i="15"/>
  <c r="Y227" i="15"/>
  <c r="AB225" i="15"/>
  <c r="AE225" i="15"/>
  <c r="AC225" i="15"/>
  <c r="AD225" i="15" s="1"/>
  <c r="K73" i="17"/>
  <c r="AL73" i="17"/>
  <c r="W73" i="17"/>
  <c r="AM73" i="17" s="1"/>
  <c r="I73" i="17"/>
  <c r="M73" i="17" s="1"/>
  <c r="C74" i="17"/>
  <c r="D74" i="17" s="1"/>
  <c r="G74" i="17"/>
  <c r="H74" i="17"/>
  <c r="E74" i="17"/>
  <c r="F74" i="17" s="1"/>
  <c r="T74" i="17"/>
  <c r="Y74" i="17" s="1"/>
  <c r="AD74" i="17" s="1"/>
  <c r="P74" i="17"/>
  <c r="R74" i="17"/>
  <c r="W74" i="17" s="1"/>
  <c r="S74" i="17"/>
  <c r="X74" i="17" s="1"/>
  <c r="AC74" i="17" s="1"/>
  <c r="B75" i="17"/>
  <c r="C75" i="17" s="1"/>
  <c r="D75" i="17" s="1"/>
  <c r="U74" i="17"/>
  <c r="Z74" i="17" s="1"/>
  <c r="AE74" i="17" s="1"/>
  <c r="J74" i="17"/>
  <c r="Y287" i="15"/>
  <c r="Q72" i="17"/>
  <c r="AJ72" i="17"/>
  <c r="L73" i="17" l="1"/>
  <c r="I74" i="17"/>
  <c r="K74" i="17"/>
  <c r="Y228" i="15"/>
  <c r="Z227" i="15"/>
  <c r="AA227" i="15"/>
  <c r="AC226" i="15"/>
  <c r="AD226" i="15" s="1"/>
  <c r="AB226" i="15"/>
  <c r="AE226" i="15"/>
  <c r="AB73" i="17"/>
  <c r="AG73" i="17" s="1"/>
  <c r="AI73" i="17" s="1"/>
  <c r="Q73" i="17" s="1"/>
  <c r="AM74" i="17"/>
  <c r="AL74" i="17"/>
  <c r="P75" i="17"/>
  <c r="H75" i="17"/>
  <c r="B76" i="17"/>
  <c r="U76" i="17" s="1"/>
  <c r="Z76" i="17" s="1"/>
  <c r="AE76" i="17" s="1"/>
  <c r="T75" i="17"/>
  <c r="Y75" i="17" s="1"/>
  <c r="AD75" i="17" s="1"/>
  <c r="E75" i="17"/>
  <c r="F75" i="17" s="1"/>
  <c r="J75" i="17"/>
  <c r="G75" i="17"/>
  <c r="R75" i="17"/>
  <c r="W75" i="17" s="1"/>
  <c r="N75" i="17"/>
  <c r="U75" i="17"/>
  <c r="Z75" i="17" s="1"/>
  <c r="AE75" i="17" s="1"/>
  <c r="S75" i="17"/>
  <c r="X75" i="17" s="1"/>
  <c r="AC75" i="17" s="1"/>
  <c r="Z287" i="15"/>
  <c r="AA287" i="15"/>
  <c r="M74" i="17"/>
  <c r="L74" i="17"/>
  <c r="AB74" i="17"/>
  <c r="AG74" i="17" s="1"/>
  <c r="AI74" i="17" s="1"/>
  <c r="Q74" i="17" s="1"/>
  <c r="I75" i="17"/>
  <c r="K75" i="17"/>
  <c r="AJ73" i="17" l="1"/>
  <c r="AC227" i="15"/>
  <c r="AD227" i="15" s="1"/>
  <c r="AB227" i="15"/>
  <c r="AE227" i="15"/>
  <c r="Y229" i="15"/>
  <c r="Z228" i="15"/>
  <c r="AA228" i="15"/>
  <c r="AM75" i="17"/>
  <c r="AL75" i="17"/>
  <c r="E76" i="17"/>
  <c r="F76" i="17" s="1"/>
  <c r="T76" i="17"/>
  <c r="Y76" i="17" s="1"/>
  <c r="AD76" i="17" s="1"/>
  <c r="H76" i="17"/>
  <c r="P76" i="17"/>
  <c r="B77" i="17"/>
  <c r="J77" i="17" s="1"/>
  <c r="G76" i="17"/>
  <c r="R76" i="17"/>
  <c r="W76" i="17" s="1"/>
  <c r="J76" i="17"/>
  <c r="N76" i="17"/>
  <c r="S76" i="17"/>
  <c r="X76" i="17" s="1"/>
  <c r="AC76" i="17" s="1"/>
  <c r="C76" i="17"/>
  <c r="D76" i="17" s="1"/>
  <c r="AC287" i="15"/>
  <c r="AD287" i="15" s="1"/>
  <c r="AE287" i="15"/>
  <c r="AB287" i="15"/>
  <c r="M75" i="17"/>
  <c r="L75" i="17"/>
  <c r="AJ74" i="17"/>
  <c r="AB75" i="17"/>
  <c r="AG75" i="17" s="1"/>
  <c r="AI75" i="17" s="1"/>
  <c r="AE228" i="15" l="1"/>
  <c r="AC228" i="15"/>
  <c r="AD228" i="15" s="1"/>
  <c r="AB228" i="15"/>
  <c r="AA229" i="15"/>
  <c r="Z229" i="15"/>
  <c r="Y232" i="15"/>
  <c r="AL76" i="17"/>
  <c r="K76" i="17"/>
  <c r="I76" i="17"/>
  <c r="L76" i="17" s="1"/>
  <c r="R77" i="17"/>
  <c r="W77" i="17" s="1"/>
  <c r="C77" i="17"/>
  <c r="D77" i="17" s="1"/>
  <c r="U77" i="17"/>
  <c r="Z77" i="17" s="1"/>
  <c r="AE77" i="17" s="1"/>
  <c r="B78" i="17"/>
  <c r="J78" i="17" s="1"/>
  <c r="E77" i="17"/>
  <c r="F77" i="17" s="1"/>
  <c r="P77" i="17"/>
  <c r="S77" i="17"/>
  <c r="X77" i="17" s="1"/>
  <c r="AC77" i="17" s="1"/>
  <c r="N77" i="17"/>
  <c r="T77" i="17"/>
  <c r="Y77" i="17" s="1"/>
  <c r="AD77" i="17" s="1"/>
  <c r="G77" i="17"/>
  <c r="H77" i="17"/>
  <c r="AB76" i="17"/>
  <c r="AG76" i="17" s="1"/>
  <c r="AI76" i="17" s="1"/>
  <c r="AM76" i="17"/>
  <c r="AJ75" i="17"/>
  <c r="Q75" i="17"/>
  <c r="I77" i="17" l="1"/>
  <c r="M76" i="17"/>
  <c r="AA232" i="15"/>
  <c r="Z232" i="15"/>
  <c r="Y233" i="15"/>
  <c r="AC229" i="15"/>
  <c r="AD229" i="15" s="1"/>
  <c r="AB229" i="15"/>
  <c r="AE229" i="15"/>
  <c r="AL77" i="17"/>
  <c r="AM77" i="17"/>
  <c r="U78" i="17"/>
  <c r="Z78" i="17" s="1"/>
  <c r="AE78" i="17" s="1"/>
  <c r="G78" i="17"/>
  <c r="T78" i="17"/>
  <c r="Y78" i="17" s="1"/>
  <c r="AD78" i="17" s="1"/>
  <c r="P78" i="17"/>
  <c r="S78" i="17"/>
  <c r="X78" i="17" s="1"/>
  <c r="AC78" i="17" s="1"/>
  <c r="N78" i="17"/>
  <c r="E78" i="17"/>
  <c r="F78" i="17" s="1"/>
  <c r="H78" i="17"/>
  <c r="C78" i="17"/>
  <c r="D78" i="17" s="1"/>
  <c r="R78" i="17"/>
  <c r="W78" i="17" s="1"/>
  <c r="B79" i="17"/>
  <c r="N79" i="17" s="1"/>
  <c r="K77" i="17"/>
  <c r="Y294" i="15"/>
  <c r="M77" i="17"/>
  <c r="L77" i="17"/>
  <c r="AB77" i="17"/>
  <c r="AG77" i="17" s="1"/>
  <c r="AI77" i="17" s="1"/>
  <c r="AJ77" i="17" s="1"/>
  <c r="AJ76" i="17"/>
  <c r="Q76" i="17"/>
  <c r="AA233" i="15" l="1"/>
  <c r="Z233" i="15"/>
  <c r="Y234" i="15"/>
  <c r="AE232" i="15"/>
  <c r="AC232" i="15"/>
  <c r="AD232" i="15" s="1"/>
  <c r="AB232" i="15"/>
  <c r="I78" i="17"/>
  <c r="M78" i="17" s="1"/>
  <c r="K78" i="17"/>
  <c r="U79" i="17"/>
  <c r="Z79" i="17" s="1"/>
  <c r="AE79" i="17" s="1"/>
  <c r="H79" i="17"/>
  <c r="R79" i="17"/>
  <c r="W79" i="17" s="1"/>
  <c r="S79" i="17"/>
  <c r="X79" i="17" s="1"/>
  <c r="AC79" i="17" s="1"/>
  <c r="B80" i="17"/>
  <c r="T80" i="17" s="1"/>
  <c r="Y80" i="17" s="1"/>
  <c r="AD80" i="17" s="1"/>
  <c r="G79" i="17"/>
  <c r="E79" i="17"/>
  <c r="F79" i="17" s="1"/>
  <c r="T79" i="17"/>
  <c r="Y79" i="17" s="1"/>
  <c r="AD79" i="17" s="1"/>
  <c r="C79" i="17"/>
  <c r="D79" i="17" s="1"/>
  <c r="J79" i="17"/>
  <c r="P79" i="17"/>
  <c r="AL78" i="17"/>
  <c r="AA294" i="15"/>
  <c r="Z294" i="15"/>
  <c r="L78" i="17"/>
  <c r="Q77" i="17"/>
  <c r="AB78" i="17"/>
  <c r="AG78" i="17" s="1"/>
  <c r="AI78" i="17" s="1"/>
  <c r="AM78" i="17"/>
  <c r="Y235" i="15" l="1"/>
  <c r="AA234" i="15"/>
  <c r="Z234" i="15"/>
  <c r="AB233" i="15"/>
  <c r="AC233" i="15"/>
  <c r="AD233" i="15" s="1"/>
  <c r="AE233" i="15"/>
  <c r="K79" i="17"/>
  <c r="I79" i="17"/>
  <c r="M79" i="17" s="1"/>
  <c r="AL79" i="17"/>
  <c r="AM79" i="17"/>
  <c r="J80" i="17"/>
  <c r="P80" i="17"/>
  <c r="U80" i="17"/>
  <c r="Z80" i="17" s="1"/>
  <c r="AE80" i="17" s="1"/>
  <c r="B81" i="17"/>
  <c r="R81" i="17" s="1"/>
  <c r="G80" i="17"/>
  <c r="S80" i="17"/>
  <c r="X80" i="17" s="1"/>
  <c r="AC80" i="17" s="1"/>
  <c r="H80" i="17"/>
  <c r="C80" i="17"/>
  <c r="D80" i="17" s="1"/>
  <c r="R80" i="17"/>
  <c r="W80" i="17" s="1"/>
  <c r="N80" i="17"/>
  <c r="E80" i="17"/>
  <c r="F80" i="17" s="1"/>
  <c r="AC294" i="15"/>
  <c r="AD294" i="15" s="1"/>
  <c r="AB294" i="15"/>
  <c r="AE294" i="15"/>
  <c r="AB79" i="17"/>
  <c r="AG79" i="17" s="1"/>
  <c r="AI79" i="17" s="1"/>
  <c r="AJ78" i="17"/>
  <c r="Q78" i="17"/>
  <c r="AB234" i="15" l="1"/>
  <c r="AC234" i="15"/>
  <c r="AD234" i="15" s="1"/>
  <c r="AE234" i="15"/>
  <c r="Y236" i="15"/>
  <c r="Z235" i="15"/>
  <c r="AA235" i="15"/>
  <c r="K80" i="17"/>
  <c r="L79" i="17"/>
  <c r="I80" i="17"/>
  <c r="L80" i="17" s="1"/>
  <c r="J81" i="17"/>
  <c r="N81" i="17"/>
  <c r="B82" i="17"/>
  <c r="C82" i="17" s="1"/>
  <c r="D82" i="17" s="1"/>
  <c r="AL80" i="17"/>
  <c r="T81" i="17"/>
  <c r="Y81" i="17" s="1"/>
  <c r="AD81" i="17" s="1"/>
  <c r="AM80" i="17"/>
  <c r="H81" i="17"/>
  <c r="G81" i="17"/>
  <c r="U81" i="17"/>
  <c r="Z81" i="17" s="1"/>
  <c r="AE81" i="17" s="1"/>
  <c r="P81" i="17"/>
  <c r="C81" i="17"/>
  <c r="D81" i="17" s="1"/>
  <c r="S81" i="17"/>
  <c r="X81" i="17" s="1"/>
  <c r="AC81" i="17" s="1"/>
  <c r="E81" i="17"/>
  <c r="F81" i="17" s="1"/>
  <c r="W81" i="17"/>
  <c r="AB81" i="17" s="1"/>
  <c r="AJ79" i="17"/>
  <c r="Q79" i="17"/>
  <c r="AB80" i="17"/>
  <c r="AG80" i="17" s="1"/>
  <c r="AI80" i="17" s="1"/>
  <c r="M80" i="17" l="1"/>
  <c r="AB235" i="15"/>
  <c r="AE235" i="15"/>
  <c r="AC235" i="15"/>
  <c r="AD235" i="15" s="1"/>
  <c r="AA236" i="15"/>
  <c r="Z236" i="15"/>
  <c r="Y239" i="15"/>
  <c r="I81" i="17"/>
  <c r="M81" i="17" s="1"/>
  <c r="N82" i="17"/>
  <c r="P82" i="17"/>
  <c r="R82" i="17"/>
  <c r="W82" i="17" s="1"/>
  <c r="H82" i="17"/>
  <c r="K81" i="17"/>
  <c r="E82" i="17"/>
  <c r="F82" i="17" s="1"/>
  <c r="S82" i="17"/>
  <c r="X82" i="17" s="1"/>
  <c r="AC82" i="17" s="1"/>
  <c r="B83" i="17"/>
  <c r="T83" i="17" s="1"/>
  <c r="Y83" i="17" s="1"/>
  <c r="AD83" i="17" s="1"/>
  <c r="J82" i="17"/>
  <c r="T82" i="17"/>
  <c r="Y82" i="17" s="1"/>
  <c r="AD82" i="17" s="1"/>
  <c r="G82" i="17"/>
  <c r="U82" i="17"/>
  <c r="Z82" i="17" s="1"/>
  <c r="AE82" i="17" s="1"/>
  <c r="AL81" i="17"/>
  <c r="Y301" i="15"/>
  <c r="I82" i="17"/>
  <c r="K82" i="17"/>
  <c r="AG81" i="17"/>
  <c r="AI81" i="17" s="1"/>
  <c r="Q80" i="17"/>
  <c r="AJ80" i="17"/>
  <c r="AM81" i="17"/>
  <c r="AA239" i="15" l="1"/>
  <c r="Z239" i="15"/>
  <c r="Y240" i="15"/>
  <c r="AC236" i="15"/>
  <c r="AD236" i="15" s="1"/>
  <c r="AB236" i="15"/>
  <c r="AE236" i="15"/>
  <c r="L81" i="17"/>
  <c r="AL82" i="17"/>
  <c r="B84" i="17"/>
  <c r="S84" i="17" s="1"/>
  <c r="X84" i="17" s="1"/>
  <c r="AC84" i="17" s="1"/>
  <c r="S83" i="17"/>
  <c r="X83" i="17" s="1"/>
  <c r="AC83" i="17" s="1"/>
  <c r="C83" i="17"/>
  <c r="D83" i="17" s="1"/>
  <c r="R83" i="17"/>
  <c r="E83" i="17"/>
  <c r="F83" i="17" s="1"/>
  <c r="U83" i="17"/>
  <c r="Z83" i="17" s="1"/>
  <c r="AE83" i="17" s="1"/>
  <c r="J83" i="17"/>
  <c r="G83" i="17"/>
  <c r="H83" i="17"/>
  <c r="N83" i="17"/>
  <c r="P83" i="17"/>
  <c r="AM82" i="17"/>
  <c r="AA301" i="15"/>
  <c r="Z301" i="15"/>
  <c r="M82" i="17"/>
  <c r="L82" i="17"/>
  <c r="AB82" i="17"/>
  <c r="AG82" i="17" s="1"/>
  <c r="AI82" i="17" s="1"/>
  <c r="Q81" i="17"/>
  <c r="AJ81" i="17"/>
  <c r="I83" i="17" l="1"/>
  <c r="AA240" i="15"/>
  <c r="Z240" i="15"/>
  <c r="Y241" i="15"/>
  <c r="AB239" i="15"/>
  <c r="AE239" i="15"/>
  <c r="AC239" i="15"/>
  <c r="AD239" i="15" s="1"/>
  <c r="K83" i="17"/>
  <c r="AL83" i="17"/>
  <c r="W83" i="17"/>
  <c r="AM83" i="17" s="1"/>
  <c r="J84" i="17"/>
  <c r="R84" i="17"/>
  <c r="W84" i="17" s="1"/>
  <c r="N84" i="17"/>
  <c r="G84" i="17"/>
  <c r="H84" i="17"/>
  <c r="T84" i="17"/>
  <c r="Y84" i="17" s="1"/>
  <c r="AD84" i="17" s="1"/>
  <c r="P84" i="17"/>
  <c r="E84" i="17"/>
  <c r="F84" i="17" s="1"/>
  <c r="U84" i="17"/>
  <c r="Z84" i="17" s="1"/>
  <c r="AE84" i="17" s="1"/>
  <c r="B85" i="17"/>
  <c r="U85" i="17" s="1"/>
  <c r="Z85" i="17" s="1"/>
  <c r="AE85" i="17" s="1"/>
  <c r="C84" i="17"/>
  <c r="D84" i="17" s="1"/>
  <c r="AE301" i="15"/>
  <c r="AC301" i="15"/>
  <c r="AD301" i="15" s="1"/>
  <c r="AB301" i="15"/>
  <c r="M83" i="17"/>
  <c r="L83" i="17"/>
  <c r="AJ82" i="17"/>
  <c r="Q82" i="17"/>
  <c r="AB83" i="17" l="1"/>
  <c r="AG83" i="17" s="1"/>
  <c r="AI83" i="17" s="1"/>
  <c r="AJ83" i="17" s="1"/>
  <c r="Y242" i="15"/>
  <c r="AA241" i="15"/>
  <c r="Z241" i="15"/>
  <c r="AC240" i="15"/>
  <c r="AD240" i="15" s="1"/>
  <c r="AE240" i="15"/>
  <c r="AB240" i="15"/>
  <c r="AM84" i="17"/>
  <c r="AL84" i="17"/>
  <c r="K84" i="17"/>
  <c r="I84" i="17"/>
  <c r="M84" i="17" s="1"/>
  <c r="T85" i="17"/>
  <c r="Y85" i="17" s="1"/>
  <c r="AD85" i="17" s="1"/>
  <c r="P85" i="17"/>
  <c r="J85" i="17"/>
  <c r="B86" i="17"/>
  <c r="J86" i="17" s="1"/>
  <c r="N85" i="17"/>
  <c r="S85" i="17"/>
  <c r="X85" i="17" s="1"/>
  <c r="AC85" i="17" s="1"/>
  <c r="C85" i="17"/>
  <c r="D85" i="17" s="1"/>
  <c r="G85" i="17"/>
  <c r="R85" i="17"/>
  <c r="W85" i="17" s="1"/>
  <c r="H85" i="17"/>
  <c r="E85" i="17"/>
  <c r="F85" i="17" s="1"/>
  <c r="AB84" i="17"/>
  <c r="AG84" i="17" s="1"/>
  <c r="AI84" i="17" s="1"/>
  <c r="AJ84" i="17" s="1"/>
  <c r="L84" i="17" l="1"/>
  <c r="Q83" i="17"/>
  <c r="AB241" i="15"/>
  <c r="AE241" i="15"/>
  <c r="AC241" i="15"/>
  <c r="AD241" i="15" s="1"/>
  <c r="Y243" i="15"/>
  <c r="AA242" i="15"/>
  <c r="Z242" i="15"/>
  <c r="K85" i="17"/>
  <c r="I85" i="17"/>
  <c r="M85" i="17" s="1"/>
  <c r="B87" i="17"/>
  <c r="U87" i="17" s="1"/>
  <c r="Z87" i="17" s="1"/>
  <c r="AE87" i="17" s="1"/>
  <c r="H86" i="17"/>
  <c r="N86" i="17"/>
  <c r="R86" i="17"/>
  <c r="W86" i="17" s="1"/>
  <c r="T86" i="17"/>
  <c r="Y86" i="17" s="1"/>
  <c r="AD86" i="17" s="1"/>
  <c r="U86" i="17"/>
  <c r="Z86" i="17" s="1"/>
  <c r="AE86" i="17" s="1"/>
  <c r="G86" i="17"/>
  <c r="E86" i="17"/>
  <c r="F86" i="17" s="1"/>
  <c r="AL85" i="17"/>
  <c r="C86" i="17"/>
  <c r="D86" i="17" s="1"/>
  <c r="S86" i="17"/>
  <c r="X86" i="17" s="1"/>
  <c r="AC86" i="17" s="1"/>
  <c r="P86" i="17"/>
  <c r="AM85" i="17"/>
  <c r="Y308" i="15"/>
  <c r="AB85" i="17"/>
  <c r="AG85" i="17" s="1"/>
  <c r="AI85" i="17" s="1"/>
  <c r="Q85" i="17" s="1"/>
  <c r="Q84" i="17"/>
  <c r="L85" i="17" l="1"/>
  <c r="AC242" i="15"/>
  <c r="AD242" i="15" s="1"/>
  <c r="AB242" i="15"/>
  <c r="AE242" i="15"/>
  <c r="Z243" i="15"/>
  <c r="AA243" i="15"/>
  <c r="Y246" i="15"/>
  <c r="K86" i="17"/>
  <c r="E87" i="17"/>
  <c r="F87" i="17" s="1"/>
  <c r="C87" i="17"/>
  <c r="D87" i="17" s="1"/>
  <c r="T87" i="17"/>
  <c r="Y87" i="17" s="1"/>
  <c r="AD87" i="17" s="1"/>
  <c r="I86" i="17"/>
  <c r="L86" i="17" s="1"/>
  <c r="S87" i="17"/>
  <c r="X87" i="17" s="1"/>
  <c r="AC87" i="17" s="1"/>
  <c r="H87" i="17"/>
  <c r="R87" i="17"/>
  <c r="W87" i="17" s="1"/>
  <c r="P87" i="17"/>
  <c r="G87" i="17"/>
  <c r="J87" i="17"/>
  <c r="AL86" i="17"/>
  <c r="B88" i="17"/>
  <c r="U88" i="17" s="1"/>
  <c r="Z88" i="17" s="1"/>
  <c r="AE88" i="17" s="1"/>
  <c r="N87" i="17"/>
  <c r="AM86" i="17"/>
  <c r="AJ85" i="17"/>
  <c r="Z308" i="15"/>
  <c r="AA308" i="15"/>
  <c r="AB86" i="17"/>
  <c r="AG86" i="17" s="1"/>
  <c r="AI86" i="17" s="1"/>
  <c r="K87" i="17" l="1"/>
  <c r="M86" i="17"/>
  <c r="Z246" i="15"/>
  <c r="AA246" i="15"/>
  <c r="Y247" i="15"/>
  <c r="AE243" i="15"/>
  <c r="AC243" i="15"/>
  <c r="AD243" i="15" s="1"/>
  <c r="AB243" i="15"/>
  <c r="I87" i="17"/>
  <c r="L87" i="17" s="1"/>
  <c r="AM87" i="17"/>
  <c r="AL87" i="17"/>
  <c r="J88" i="17"/>
  <c r="C88" i="17"/>
  <c r="D88" i="17" s="1"/>
  <c r="N88" i="17"/>
  <c r="R88" i="17"/>
  <c r="W88" i="17" s="1"/>
  <c r="H88" i="17"/>
  <c r="E88" i="17"/>
  <c r="F88" i="17" s="1"/>
  <c r="T88" i="17"/>
  <c r="Y88" i="17" s="1"/>
  <c r="AD88" i="17" s="1"/>
  <c r="P88" i="17"/>
  <c r="B89" i="17"/>
  <c r="U89" i="17" s="1"/>
  <c r="Z89" i="17" s="1"/>
  <c r="AE89" i="17" s="1"/>
  <c r="S88" i="17"/>
  <c r="X88" i="17" s="1"/>
  <c r="AC88" i="17" s="1"/>
  <c r="G88" i="17"/>
  <c r="AC308" i="15"/>
  <c r="AD308" i="15" s="1"/>
  <c r="AE308" i="15"/>
  <c r="AB308" i="15"/>
  <c r="AB87" i="17"/>
  <c r="AG87" i="17" s="1"/>
  <c r="AI87" i="17" s="1"/>
  <c r="AJ86" i="17"/>
  <c r="Q86" i="17"/>
  <c r="Z247" i="15" l="1"/>
  <c r="AA247" i="15"/>
  <c r="Y248" i="15"/>
  <c r="AB246" i="15"/>
  <c r="AC246" i="15"/>
  <c r="AD246" i="15" s="1"/>
  <c r="AE246" i="15"/>
  <c r="M87" i="17"/>
  <c r="I88" i="17"/>
  <c r="M88" i="17" s="1"/>
  <c r="K88" i="17"/>
  <c r="AM88" i="17"/>
  <c r="AL88" i="17"/>
  <c r="J89" i="17"/>
  <c r="T89" i="17"/>
  <c r="Y89" i="17" s="1"/>
  <c r="AD89" i="17" s="1"/>
  <c r="N89" i="17"/>
  <c r="P89" i="17"/>
  <c r="S89" i="17"/>
  <c r="X89" i="17" s="1"/>
  <c r="AC89" i="17" s="1"/>
  <c r="H89" i="17"/>
  <c r="G89" i="17"/>
  <c r="R89" i="17"/>
  <c r="E89" i="17"/>
  <c r="F89" i="17" s="1"/>
  <c r="B90" i="17"/>
  <c r="S90" i="17" s="1"/>
  <c r="X90" i="17" s="1"/>
  <c r="AC90" i="17" s="1"/>
  <c r="C89" i="17"/>
  <c r="D89" i="17" s="1"/>
  <c r="AJ87" i="17"/>
  <c r="Q87" i="17"/>
  <c r="AB88" i="17"/>
  <c r="AG88" i="17" s="1"/>
  <c r="AI88" i="17" s="1"/>
  <c r="Y249" i="15" l="1"/>
  <c r="AA248" i="15"/>
  <c r="Z248" i="15"/>
  <c r="AB247" i="15"/>
  <c r="AE247" i="15"/>
  <c r="AC247" i="15"/>
  <c r="AD247" i="15" s="1"/>
  <c r="L88" i="17"/>
  <c r="AL89" i="17"/>
  <c r="K89" i="17"/>
  <c r="I89" i="17"/>
  <c r="M89" i="17" s="1"/>
  <c r="W89" i="17"/>
  <c r="AM89" i="17" s="1"/>
  <c r="J90" i="17"/>
  <c r="R90" i="17"/>
  <c r="W90" i="17" s="1"/>
  <c r="N90" i="17"/>
  <c r="G90" i="17"/>
  <c r="H90" i="17"/>
  <c r="E90" i="17"/>
  <c r="F90" i="17" s="1"/>
  <c r="U90" i="17"/>
  <c r="Z90" i="17" s="1"/>
  <c r="AE90" i="17" s="1"/>
  <c r="P90" i="17"/>
  <c r="T90" i="17"/>
  <c r="Y90" i="17" s="1"/>
  <c r="AD90" i="17" s="1"/>
  <c r="B91" i="17"/>
  <c r="N91" i="17" s="1"/>
  <c r="C90" i="17"/>
  <c r="D90" i="17" s="1"/>
  <c r="Y315" i="15"/>
  <c r="AJ88" i="17"/>
  <c r="Q88" i="17"/>
  <c r="AB89" i="17" l="1"/>
  <c r="AG89" i="17" s="1"/>
  <c r="AI89" i="17" s="1"/>
  <c r="AJ89" i="17" s="1"/>
  <c r="L89" i="17"/>
  <c r="AB248" i="15"/>
  <c r="AC248" i="15"/>
  <c r="AD248" i="15" s="1"/>
  <c r="AE248" i="15"/>
  <c r="Y250" i="15"/>
  <c r="AA249" i="15"/>
  <c r="Z249" i="15"/>
  <c r="AM90" i="17"/>
  <c r="AL90" i="17"/>
  <c r="G91" i="17"/>
  <c r="B92" i="17"/>
  <c r="N92" i="17" s="1"/>
  <c r="S91" i="17"/>
  <c r="X91" i="17" s="1"/>
  <c r="AC91" i="17" s="1"/>
  <c r="C91" i="17"/>
  <c r="D91" i="17" s="1"/>
  <c r="T91" i="17"/>
  <c r="Y91" i="17" s="1"/>
  <c r="AD91" i="17" s="1"/>
  <c r="K90" i="17"/>
  <c r="J91" i="17"/>
  <c r="P91" i="17"/>
  <c r="R91" i="17"/>
  <c r="E91" i="17"/>
  <c r="F91" i="17" s="1"/>
  <c r="U91" i="17"/>
  <c r="Z91" i="17" s="1"/>
  <c r="AE91" i="17" s="1"/>
  <c r="I90" i="17"/>
  <c r="L90" i="17" s="1"/>
  <c r="H91" i="17"/>
  <c r="AA315" i="15"/>
  <c r="Z315" i="15"/>
  <c r="AB90" i="17"/>
  <c r="AG90" i="17" s="1"/>
  <c r="AI90" i="17" s="1"/>
  <c r="Q89" i="17" l="1"/>
  <c r="AB249" i="15"/>
  <c r="AE249" i="15"/>
  <c r="AC249" i="15"/>
  <c r="AD249" i="15" s="1"/>
  <c r="Z250" i="15"/>
  <c r="AA250" i="15"/>
  <c r="Y253" i="15"/>
  <c r="M90" i="17"/>
  <c r="AL91" i="17"/>
  <c r="K91" i="17"/>
  <c r="I91" i="17"/>
  <c r="M91" i="17" s="1"/>
  <c r="W91" i="17"/>
  <c r="AB91" i="17" s="1"/>
  <c r="AG91" i="17" s="1"/>
  <c r="AI91" i="17" s="1"/>
  <c r="S92" i="17"/>
  <c r="X92" i="17" s="1"/>
  <c r="AC92" i="17" s="1"/>
  <c r="P92" i="17"/>
  <c r="E92" i="17"/>
  <c r="F92" i="17" s="1"/>
  <c r="R92" i="17"/>
  <c r="W92" i="17" s="1"/>
  <c r="T92" i="17"/>
  <c r="Y92" i="17" s="1"/>
  <c r="AD92" i="17" s="1"/>
  <c r="H92" i="17"/>
  <c r="C92" i="17"/>
  <c r="D92" i="17" s="1"/>
  <c r="U92" i="17"/>
  <c r="Z92" i="17" s="1"/>
  <c r="AE92" i="17" s="1"/>
  <c r="G92" i="17"/>
  <c r="B93" i="17"/>
  <c r="S93" i="17" s="1"/>
  <c r="X93" i="17" s="1"/>
  <c r="AC93" i="17" s="1"/>
  <c r="J92" i="17"/>
  <c r="AE315" i="15"/>
  <c r="AC315" i="15"/>
  <c r="AD315" i="15" s="1"/>
  <c r="AB315" i="15"/>
  <c r="Q90" i="17"/>
  <c r="AJ90" i="17"/>
  <c r="AM91" i="17" l="1"/>
  <c r="AB250" i="15"/>
  <c r="AE250" i="15"/>
  <c r="AC250" i="15"/>
  <c r="AD250" i="15" s="1"/>
  <c r="Z253" i="15"/>
  <c r="AA253" i="15"/>
  <c r="Y254" i="15"/>
  <c r="I92" i="17"/>
  <c r="M92" i="17" s="1"/>
  <c r="L91" i="17"/>
  <c r="AL92" i="17"/>
  <c r="AM92" i="17"/>
  <c r="K92" i="17"/>
  <c r="C93" i="17"/>
  <c r="D93" i="17" s="1"/>
  <c r="R93" i="17"/>
  <c r="W93" i="17" s="1"/>
  <c r="G93" i="17"/>
  <c r="U93" i="17"/>
  <c r="Z93" i="17" s="1"/>
  <c r="AE93" i="17" s="1"/>
  <c r="N93" i="17"/>
  <c r="P93" i="17"/>
  <c r="E93" i="17"/>
  <c r="F93" i="17" s="1"/>
  <c r="T93" i="17"/>
  <c r="Y93" i="17" s="1"/>
  <c r="AD93" i="17" s="1"/>
  <c r="H93" i="17"/>
  <c r="B94" i="17"/>
  <c r="U94" i="17" s="1"/>
  <c r="Z94" i="17" s="1"/>
  <c r="AE94" i="17" s="1"/>
  <c r="J93" i="17"/>
  <c r="AB92" i="17"/>
  <c r="AG92" i="17" s="1"/>
  <c r="AI92" i="17" s="1"/>
  <c r="AJ92" i="17" s="1"/>
  <c r="AJ91" i="17"/>
  <c r="Q91" i="17"/>
  <c r="L92" i="17" l="1"/>
  <c r="Z254" i="15"/>
  <c r="AA254" i="15"/>
  <c r="Y255" i="15"/>
  <c r="AE253" i="15"/>
  <c r="AB253" i="15"/>
  <c r="AC253" i="15"/>
  <c r="AD253" i="15" s="1"/>
  <c r="I93" i="17"/>
  <c r="L93" i="17" s="1"/>
  <c r="K93" i="17"/>
  <c r="AM93" i="17"/>
  <c r="AL93" i="17"/>
  <c r="S94" i="17"/>
  <c r="X94" i="17" s="1"/>
  <c r="AC94" i="17" s="1"/>
  <c r="J94" i="17"/>
  <c r="N94" i="17"/>
  <c r="H94" i="17"/>
  <c r="B95" i="17"/>
  <c r="S95" i="17" s="1"/>
  <c r="C94" i="17"/>
  <c r="D94" i="17" s="1"/>
  <c r="T94" i="17"/>
  <c r="Y94" i="17" s="1"/>
  <c r="AD94" i="17" s="1"/>
  <c r="E94" i="17"/>
  <c r="F94" i="17" s="1"/>
  <c r="R94" i="17"/>
  <c r="P94" i="17"/>
  <c r="G94" i="17"/>
  <c r="Y322" i="15"/>
  <c r="Q92" i="17"/>
  <c r="AB93" i="17"/>
  <c r="AG93" i="17" s="1"/>
  <c r="AI93" i="17" s="1"/>
  <c r="Q93" i="17" s="1"/>
  <c r="M93" i="17" l="1"/>
  <c r="Y256" i="15"/>
  <c r="Z255" i="15"/>
  <c r="AA255" i="15"/>
  <c r="AC254" i="15"/>
  <c r="AD254" i="15" s="1"/>
  <c r="AB254" i="15"/>
  <c r="AE254" i="15"/>
  <c r="AL94" i="17"/>
  <c r="K94" i="17"/>
  <c r="I94" i="17"/>
  <c r="M94" i="17" s="1"/>
  <c r="W94" i="17"/>
  <c r="AM94" i="17" s="1"/>
  <c r="P95" i="17"/>
  <c r="J95" i="17"/>
  <c r="U95" i="17"/>
  <c r="Z95" i="17" s="1"/>
  <c r="AE95" i="17" s="1"/>
  <c r="B96" i="17"/>
  <c r="N96" i="17" s="1"/>
  <c r="G95" i="17"/>
  <c r="T95" i="17"/>
  <c r="Y95" i="17" s="1"/>
  <c r="AD95" i="17" s="1"/>
  <c r="N95" i="17"/>
  <c r="C95" i="17"/>
  <c r="D95" i="17" s="1"/>
  <c r="R95" i="17"/>
  <c r="W95" i="17" s="1"/>
  <c r="AB95" i="17" s="1"/>
  <c r="H95" i="17"/>
  <c r="E95" i="17"/>
  <c r="F95" i="17" s="1"/>
  <c r="Z322" i="15"/>
  <c r="AA322" i="15"/>
  <c r="AJ93" i="17"/>
  <c r="X95" i="17"/>
  <c r="AC95" i="17" s="1"/>
  <c r="AB94" i="17" l="1"/>
  <c r="AG94" i="17" s="1"/>
  <c r="AI94" i="17" s="1"/>
  <c r="Q94" i="17" s="1"/>
  <c r="AE255" i="15"/>
  <c r="AB255" i="15"/>
  <c r="AC255" i="15"/>
  <c r="AD255" i="15" s="1"/>
  <c r="Y257" i="15"/>
  <c r="AA256" i="15"/>
  <c r="Z256" i="15"/>
  <c r="L94" i="17"/>
  <c r="AL95" i="17"/>
  <c r="I95" i="17"/>
  <c r="L95" i="17" s="1"/>
  <c r="K95" i="17"/>
  <c r="U96" i="17"/>
  <c r="Z96" i="17" s="1"/>
  <c r="AE96" i="17" s="1"/>
  <c r="T96" i="17"/>
  <c r="Y96" i="17" s="1"/>
  <c r="AD96" i="17" s="1"/>
  <c r="E96" i="17"/>
  <c r="F96" i="17" s="1"/>
  <c r="H96" i="17"/>
  <c r="G96" i="17"/>
  <c r="R96" i="17"/>
  <c r="W96" i="17" s="1"/>
  <c r="AB96" i="17" s="1"/>
  <c r="J96" i="17"/>
  <c r="C96" i="17"/>
  <c r="D96" i="17" s="1"/>
  <c r="S96" i="17"/>
  <c r="X96" i="17" s="1"/>
  <c r="AC96" i="17" s="1"/>
  <c r="P96" i="17"/>
  <c r="B97" i="17"/>
  <c r="J97" i="17" s="1"/>
  <c r="AC322" i="15"/>
  <c r="AD322" i="15" s="1"/>
  <c r="AE322" i="15"/>
  <c r="AB322" i="15"/>
  <c r="AG95" i="17"/>
  <c r="AI95" i="17" s="1"/>
  <c r="AM95" i="17"/>
  <c r="AJ94" i="17" l="1"/>
  <c r="M95" i="17"/>
  <c r="AC256" i="15"/>
  <c r="AD256" i="15" s="1"/>
  <c r="AB256" i="15"/>
  <c r="AE256" i="15"/>
  <c r="AA257" i="15"/>
  <c r="Z257" i="15"/>
  <c r="Y260" i="15"/>
  <c r="I96" i="17"/>
  <c r="M96" i="17" s="1"/>
  <c r="AL96" i="17"/>
  <c r="K96" i="17"/>
  <c r="N97" i="17"/>
  <c r="R97" i="17"/>
  <c r="W97" i="17" s="1"/>
  <c r="H97" i="17"/>
  <c r="S97" i="17"/>
  <c r="X97" i="17" s="1"/>
  <c r="AC97" i="17" s="1"/>
  <c r="P97" i="17"/>
  <c r="E97" i="17"/>
  <c r="F97" i="17" s="1"/>
  <c r="U97" i="17"/>
  <c r="Z97" i="17" s="1"/>
  <c r="AE97" i="17" s="1"/>
  <c r="B98" i="17"/>
  <c r="J98" i="17" s="1"/>
  <c r="C97" i="17"/>
  <c r="D97" i="17" s="1"/>
  <c r="T97" i="17"/>
  <c r="Y97" i="17" s="1"/>
  <c r="AD97" i="17" s="1"/>
  <c r="G97" i="17"/>
  <c r="AG96" i="17"/>
  <c r="AI96" i="17" s="1"/>
  <c r="AM96" i="17"/>
  <c r="Q95" i="17"/>
  <c r="AJ95" i="17"/>
  <c r="AE257" i="15" l="1"/>
  <c r="AC257" i="15"/>
  <c r="AD257" i="15" s="1"/>
  <c r="AB257" i="15"/>
  <c r="AA260" i="15"/>
  <c r="Z260" i="15"/>
  <c r="Y261" i="15"/>
  <c r="L96" i="17"/>
  <c r="AM97" i="17"/>
  <c r="I97" i="17"/>
  <c r="M97" i="17" s="1"/>
  <c r="AL97" i="17"/>
  <c r="K97" i="17"/>
  <c r="N98" i="17"/>
  <c r="U98" i="17"/>
  <c r="Z98" i="17" s="1"/>
  <c r="AE98" i="17" s="1"/>
  <c r="P98" i="17"/>
  <c r="G98" i="17"/>
  <c r="B99" i="17"/>
  <c r="S99" i="17" s="1"/>
  <c r="X99" i="17" s="1"/>
  <c r="AC99" i="17" s="1"/>
  <c r="R98" i="17"/>
  <c r="E98" i="17"/>
  <c r="F98" i="17" s="1"/>
  <c r="S98" i="17"/>
  <c r="X98" i="17" s="1"/>
  <c r="AC98" i="17" s="1"/>
  <c r="C98" i="17"/>
  <c r="D98" i="17" s="1"/>
  <c r="T98" i="17"/>
  <c r="Y98" i="17" s="1"/>
  <c r="AD98" i="17" s="1"/>
  <c r="H98" i="17"/>
  <c r="Y329" i="15"/>
  <c r="AB97" i="17"/>
  <c r="AG97" i="17" s="1"/>
  <c r="AI97" i="17" s="1"/>
  <c r="Q97" i="17" s="1"/>
  <c r="AJ96" i="17"/>
  <c r="Q96" i="17"/>
  <c r="L97" i="17" l="1"/>
  <c r="Z261" i="15"/>
  <c r="AA261" i="15"/>
  <c r="Y262" i="15"/>
  <c r="AC260" i="15"/>
  <c r="AD260" i="15" s="1"/>
  <c r="AB260" i="15"/>
  <c r="AE260" i="15"/>
  <c r="I98" i="17"/>
  <c r="L98" i="17" s="1"/>
  <c r="AL98" i="17"/>
  <c r="W98" i="17"/>
  <c r="AB98" i="17" s="1"/>
  <c r="AG98" i="17" s="1"/>
  <c r="AI98" i="17" s="1"/>
  <c r="K98" i="17"/>
  <c r="R99" i="17"/>
  <c r="W99" i="17" s="1"/>
  <c r="N99" i="17"/>
  <c r="T99" i="17"/>
  <c r="Y99" i="17" s="1"/>
  <c r="AD99" i="17" s="1"/>
  <c r="G99" i="17"/>
  <c r="B100" i="17"/>
  <c r="U100" i="17" s="1"/>
  <c r="Z100" i="17" s="1"/>
  <c r="AE100" i="17" s="1"/>
  <c r="U99" i="17"/>
  <c r="Z99" i="17" s="1"/>
  <c r="AE99" i="17" s="1"/>
  <c r="J99" i="17"/>
  <c r="H99" i="17"/>
  <c r="P99" i="17"/>
  <c r="E99" i="17"/>
  <c r="F99" i="17" s="1"/>
  <c r="C99" i="17"/>
  <c r="D99" i="17" s="1"/>
  <c r="Z329" i="15"/>
  <c r="AA329" i="15"/>
  <c r="AJ97" i="17"/>
  <c r="AM98" i="17" l="1"/>
  <c r="Y263" i="15"/>
  <c r="AA262" i="15"/>
  <c r="Z262" i="15"/>
  <c r="AB261" i="15"/>
  <c r="AC261" i="15"/>
  <c r="AD261" i="15" s="1"/>
  <c r="AE261" i="15"/>
  <c r="M98" i="17"/>
  <c r="K99" i="17"/>
  <c r="AL99" i="17"/>
  <c r="J100" i="17"/>
  <c r="T100" i="17"/>
  <c r="Y100" i="17" s="1"/>
  <c r="AD100" i="17" s="1"/>
  <c r="N100" i="17"/>
  <c r="C100" i="17"/>
  <c r="D100" i="17" s="1"/>
  <c r="H100" i="17"/>
  <c r="S100" i="17"/>
  <c r="X100" i="17" s="1"/>
  <c r="AC100" i="17" s="1"/>
  <c r="P100" i="17"/>
  <c r="R100" i="17"/>
  <c r="W100" i="17" s="1"/>
  <c r="B101" i="17"/>
  <c r="J101" i="17" s="1"/>
  <c r="E100" i="17"/>
  <c r="F100" i="17" s="1"/>
  <c r="I99" i="17"/>
  <c r="M99" i="17" s="1"/>
  <c r="G100" i="17"/>
  <c r="AB329" i="15"/>
  <c r="AE329" i="15"/>
  <c r="AC329" i="15"/>
  <c r="AD329" i="15" s="1"/>
  <c r="AM99" i="17"/>
  <c r="AB99" i="17"/>
  <c r="AG99" i="17" s="1"/>
  <c r="AI99" i="17" s="1"/>
  <c r="AJ98" i="17"/>
  <c r="Q98" i="17"/>
  <c r="L99" i="17" l="1"/>
  <c r="AB262" i="15"/>
  <c r="AE262" i="15"/>
  <c r="AC262" i="15"/>
  <c r="AD262" i="15" s="1"/>
  <c r="Y264" i="15"/>
  <c r="AA263" i="15"/>
  <c r="Z263" i="15"/>
  <c r="I100" i="17"/>
  <c r="L100" i="17" s="1"/>
  <c r="K100" i="17"/>
  <c r="AL100" i="17"/>
  <c r="N101" i="17"/>
  <c r="S101" i="17"/>
  <c r="X101" i="17" s="1"/>
  <c r="AC101" i="17" s="1"/>
  <c r="P101" i="17"/>
  <c r="G101" i="17"/>
  <c r="T101" i="17"/>
  <c r="Y101" i="17" s="1"/>
  <c r="AD101" i="17" s="1"/>
  <c r="B102" i="17"/>
  <c r="G102" i="17" s="1"/>
  <c r="E101" i="17"/>
  <c r="F101" i="17" s="1"/>
  <c r="U101" i="17"/>
  <c r="Z101" i="17" s="1"/>
  <c r="AE101" i="17" s="1"/>
  <c r="H101" i="17"/>
  <c r="C101" i="17"/>
  <c r="D101" i="17" s="1"/>
  <c r="R101" i="17"/>
  <c r="AM100" i="17"/>
  <c r="Q99" i="17"/>
  <c r="AJ99" i="17"/>
  <c r="AB100" i="17"/>
  <c r="AG100" i="17" s="1"/>
  <c r="AI100" i="17" s="1"/>
  <c r="M100" i="17" l="1"/>
  <c r="AC263" i="15"/>
  <c r="AD263" i="15" s="1"/>
  <c r="AB263" i="15"/>
  <c r="AE263" i="15"/>
  <c r="Z264" i="15"/>
  <c r="AA264" i="15"/>
  <c r="Y267" i="15"/>
  <c r="K101" i="17"/>
  <c r="I101" i="17"/>
  <c r="L101" i="17" s="1"/>
  <c r="AL101" i="17"/>
  <c r="W101" i="17"/>
  <c r="AM101" i="17" s="1"/>
  <c r="N102" i="17"/>
  <c r="T102" i="17"/>
  <c r="Y102" i="17" s="1"/>
  <c r="AD102" i="17" s="1"/>
  <c r="U102" i="17"/>
  <c r="Z102" i="17" s="1"/>
  <c r="AE102" i="17" s="1"/>
  <c r="H102" i="17"/>
  <c r="C102" i="17"/>
  <c r="D102" i="17" s="1"/>
  <c r="S102" i="17"/>
  <c r="X102" i="17" s="1"/>
  <c r="AC102" i="17" s="1"/>
  <c r="B103" i="17"/>
  <c r="R103" i="17" s="1"/>
  <c r="E102" i="17"/>
  <c r="F102" i="17" s="1"/>
  <c r="R102" i="17"/>
  <c r="W102" i="17" s="1"/>
  <c r="J102" i="17"/>
  <c r="P102" i="17"/>
  <c r="Y336" i="15"/>
  <c r="M101" i="17"/>
  <c r="AJ100" i="17"/>
  <c r="Q100" i="17"/>
  <c r="AB101" i="17" l="1"/>
  <c r="AG101" i="17" s="1"/>
  <c r="AI101" i="17" s="1"/>
  <c r="Q101" i="17" s="1"/>
  <c r="Z267" i="15"/>
  <c r="AA267" i="15"/>
  <c r="Y268" i="15"/>
  <c r="AB264" i="15"/>
  <c r="AE264" i="15"/>
  <c r="AC264" i="15"/>
  <c r="AD264" i="15" s="1"/>
  <c r="I102" i="17"/>
  <c r="M102" i="17" s="1"/>
  <c r="K102" i="17"/>
  <c r="AL102" i="17"/>
  <c r="AM102" i="17"/>
  <c r="C103" i="17"/>
  <c r="D103" i="17" s="1"/>
  <c r="J103" i="17"/>
  <c r="U103" i="17"/>
  <c r="Z103" i="17" s="1"/>
  <c r="AE103" i="17" s="1"/>
  <c r="B104" i="17"/>
  <c r="U104" i="17" s="1"/>
  <c r="Z104" i="17" s="1"/>
  <c r="AE104" i="17" s="1"/>
  <c r="N103" i="17"/>
  <c r="P103" i="17"/>
  <c r="S103" i="17"/>
  <c r="X103" i="17" s="1"/>
  <c r="AC103" i="17" s="1"/>
  <c r="E103" i="17"/>
  <c r="F103" i="17" s="1"/>
  <c r="H103" i="17"/>
  <c r="T103" i="17"/>
  <c r="Y103" i="17" s="1"/>
  <c r="AD103" i="17" s="1"/>
  <c r="G103" i="17"/>
  <c r="Z336" i="15"/>
  <c r="AA336" i="15"/>
  <c r="W103" i="17"/>
  <c r="AB102" i="17"/>
  <c r="AG102" i="17" s="1"/>
  <c r="AI102" i="17" s="1"/>
  <c r="AJ101" i="17" l="1"/>
  <c r="AA268" i="15"/>
  <c r="Z268" i="15"/>
  <c r="Y269" i="15"/>
  <c r="AC267" i="15"/>
  <c r="AD267" i="15" s="1"/>
  <c r="AE267" i="15"/>
  <c r="AB267" i="15"/>
  <c r="L102" i="17"/>
  <c r="K103" i="17"/>
  <c r="I103" i="17"/>
  <c r="M103" i="17" s="1"/>
  <c r="AL103" i="17"/>
  <c r="C104" i="17"/>
  <c r="D104" i="17" s="1"/>
  <c r="S104" i="17"/>
  <c r="X104" i="17" s="1"/>
  <c r="AC104" i="17" s="1"/>
  <c r="J104" i="17"/>
  <c r="N104" i="17"/>
  <c r="P104" i="17"/>
  <c r="T104" i="17"/>
  <c r="Y104" i="17" s="1"/>
  <c r="AD104" i="17" s="1"/>
  <c r="H104" i="17"/>
  <c r="G104" i="17"/>
  <c r="R104" i="17"/>
  <c r="W104" i="17" s="1"/>
  <c r="B105" i="17"/>
  <c r="G105" i="17" s="1"/>
  <c r="E104" i="17"/>
  <c r="F104" i="17" s="1"/>
  <c r="AC336" i="15"/>
  <c r="AD336" i="15" s="1"/>
  <c r="AE336" i="15"/>
  <c r="AB336" i="15"/>
  <c r="AJ102" i="17"/>
  <c r="Q102" i="17"/>
  <c r="AM103" i="17"/>
  <c r="AB103" i="17"/>
  <c r="AG103" i="17" s="1"/>
  <c r="AI103" i="17" s="1"/>
  <c r="L103" i="17" l="1"/>
  <c r="Y270" i="15"/>
  <c r="Z269" i="15"/>
  <c r="AA269" i="15"/>
  <c r="AB268" i="15"/>
  <c r="AC268" i="15"/>
  <c r="AD268" i="15" s="1"/>
  <c r="AE268" i="15"/>
  <c r="I104" i="17"/>
  <c r="M104" i="17" s="1"/>
  <c r="K104" i="17"/>
  <c r="AL104" i="17"/>
  <c r="AM104" i="17"/>
  <c r="H105" i="17"/>
  <c r="U105" i="17"/>
  <c r="Z105" i="17" s="1"/>
  <c r="AE105" i="17" s="1"/>
  <c r="N105" i="17"/>
  <c r="C105" i="17"/>
  <c r="D105" i="17" s="1"/>
  <c r="B106" i="17"/>
  <c r="U106" i="17" s="1"/>
  <c r="Z106" i="17" s="1"/>
  <c r="AE106" i="17" s="1"/>
  <c r="E105" i="17"/>
  <c r="F105" i="17" s="1"/>
  <c r="T105" i="17"/>
  <c r="Y105" i="17" s="1"/>
  <c r="AD105" i="17" s="1"/>
  <c r="S105" i="17"/>
  <c r="X105" i="17" s="1"/>
  <c r="AC105" i="17" s="1"/>
  <c r="J105" i="17"/>
  <c r="R105" i="17"/>
  <c r="P105" i="17"/>
  <c r="AB104" i="17"/>
  <c r="AG104" i="17" s="1"/>
  <c r="AI104" i="17" s="1"/>
  <c r="AJ104" i="17" s="1"/>
  <c r="Q103" i="17"/>
  <c r="AJ103" i="17"/>
  <c r="L104" i="17" l="1"/>
  <c r="I105" i="17"/>
  <c r="M105" i="17" s="1"/>
  <c r="AC269" i="15"/>
  <c r="AD269" i="15" s="1"/>
  <c r="AE269" i="15"/>
  <c r="AB269" i="15"/>
  <c r="Y271" i="15"/>
  <c r="Z270" i="15"/>
  <c r="AA270" i="15"/>
  <c r="AL105" i="17"/>
  <c r="W105" i="17"/>
  <c r="AB105" i="17" s="1"/>
  <c r="AG105" i="17" s="1"/>
  <c r="AI105" i="17" s="1"/>
  <c r="K105" i="17"/>
  <c r="P106" i="17"/>
  <c r="T106" i="17"/>
  <c r="Y106" i="17" s="1"/>
  <c r="AD106" i="17" s="1"/>
  <c r="B107" i="17"/>
  <c r="T107" i="17" s="1"/>
  <c r="Y107" i="17" s="1"/>
  <c r="AD107" i="17" s="1"/>
  <c r="N106" i="17"/>
  <c r="C106" i="17"/>
  <c r="D106" i="17" s="1"/>
  <c r="R106" i="17"/>
  <c r="W106" i="17" s="1"/>
  <c r="J106" i="17"/>
  <c r="H106" i="17"/>
  <c r="E106" i="17"/>
  <c r="F106" i="17" s="1"/>
  <c r="S106" i="17"/>
  <c r="X106" i="17" s="1"/>
  <c r="AC106" i="17" s="1"/>
  <c r="G106" i="17"/>
  <c r="Y343" i="15"/>
  <c r="Q104" i="17"/>
  <c r="AM105" i="17" l="1"/>
  <c r="L105" i="17"/>
  <c r="AB270" i="15"/>
  <c r="AE270" i="15"/>
  <c r="AC270" i="15"/>
  <c r="AD270" i="15" s="1"/>
  <c r="AA271" i="15"/>
  <c r="Z271" i="15"/>
  <c r="Y274" i="15"/>
  <c r="AM106" i="17"/>
  <c r="AL106" i="17"/>
  <c r="I106" i="17"/>
  <c r="M106" i="17" s="1"/>
  <c r="J107" i="17"/>
  <c r="B108" i="17"/>
  <c r="R108" i="17" s="1"/>
  <c r="S107" i="17"/>
  <c r="X107" i="17" s="1"/>
  <c r="AC107" i="17" s="1"/>
  <c r="G107" i="17"/>
  <c r="U107" i="17"/>
  <c r="Z107" i="17" s="1"/>
  <c r="AE107" i="17" s="1"/>
  <c r="N107" i="17"/>
  <c r="P107" i="17"/>
  <c r="C107" i="17"/>
  <c r="D107" i="17" s="1"/>
  <c r="R107" i="17"/>
  <c r="H107" i="17"/>
  <c r="K106" i="17"/>
  <c r="E107" i="17"/>
  <c r="F107" i="17" s="1"/>
  <c r="AA343" i="15"/>
  <c r="Z343" i="15"/>
  <c r="AJ105" i="17"/>
  <c r="Q105" i="17"/>
  <c r="AB106" i="17"/>
  <c r="AG106" i="17" s="1"/>
  <c r="AI106" i="17" s="1"/>
  <c r="AA274" i="15" l="1"/>
  <c r="Z274" i="15"/>
  <c r="Y275" i="15"/>
  <c r="AB271" i="15"/>
  <c r="AE271" i="15"/>
  <c r="AC271" i="15"/>
  <c r="AD271" i="15" s="1"/>
  <c r="L106" i="17"/>
  <c r="B109" i="17"/>
  <c r="N109" i="17" s="1"/>
  <c r="K107" i="17"/>
  <c r="I107" i="17"/>
  <c r="M107" i="17" s="1"/>
  <c r="AL107" i="17"/>
  <c r="G108" i="17"/>
  <c r="T108" i="17"/>
  <c r="Y108" i="17" s="1"/>
  <c r="AD108" i="17" s="1"/>
  <c r="N108" i="17"/>
  <c r="E108" i="17"/>
  <c r="F108" i="17" s="1"/>
  <c r="U108" i="17"/>
  <c r="Z108" i="17" s="1"/>
  <c r="AE108" i="17" s="1"/>
  <c r="W107" i="17"/>
  <c r="AB107" i="17" s="1"/>
  <c r="AG107" i="17" s="1"/>
  <c r="AI107" i="17" s="1"/>
  <c r="P108" i="17"/>
  <c r="C108" i="17"/>
  <c r="D108" i="17" s="1"/>
  <c r="S108" i="17"/>
  <c r="X108" i="17" s="1"/>
  <c r="AC108" i="17" s="1"/>
  <c r="H108" i="17"/>
  <c r="J108" i="17"/>
  <c r="AC343" i="15"/>
  <c r="AD343" i="15" s="1"/>
  <c r="AB343" i="15"/>
  <c r="AE343" i="15"/>
  <c r="W108" i="17"/>
  <c r="Q106" i="17"/>
  <c r="AJ106" i="17"/>
  <c r="L107" i="17" l="1"/>
  <c r="AA275" i="15"/>
  <c r="Z275" i="15"/>
  <c r="Y276" i="15"/>
  <c r="AB274" i="15"/>
  <c r="AE274" i="15"/>
  <c r="AC274" i="15"/>
  <c r="AD274" i="15" s="1"/>
  <c r="AM107" i="17"/>
  <c r="S109" i="17"/>
  <c r="X109" i="17" s="1"/>
  <c r="AC109" i="17" s="1"/>
  <c r="G109" i="17"/>
  <c r="R109" i="17"/>
  <c r="W109" i="17" s="1"/>
  <c r="E109" i="17"/>
  <c r="F109" i="17" s="1"/>
  <c r="U109" i="17"/>
  <c r="Z109" i="17" s="1"/>
  <c r="AE109" i="17" s="1"/>
  <c r="P109" i="17"/>
  <c r="I108" i="17"/>
  <c r="M108" i="17" s="1"/>
  <c r="C109" i="17"/>
  <c r="D109" i="17" s="1"/>
  <c r="T109" i="17"/>
  <c r="Y109" i="17" s="1"/>
  <c r="AD109" i="17" s="1"/>
  <c r="B110" i="17"/>
  <c r="T110" i="17" s="1"/>
  <c r="Y110" i="17" s="1"/>
  <c r="AD110" i="17" s="1"/>
  <c r="H109" i="17"/>
  <c r="J109" i="17"/>
  <c r="AL108" i="17"/>
  <c r="K108" i="17"/>
  <c r="AJ107" i="17"/>
  <c r="Q107" i="17"/>
  <c r="AB108" i="17"/>
  <c r="AG108" i="17" s="1"/>
  <c r="AI108" i="17" s="1"/>
  <c r="AM108" i="17"/>
  <c r="L108" i="17" l="1"/>
  <c r="Y277" i="15"/>
  <c r="AA276" i="15"/>
  <c r="Z276" i="15"/>
  <c r="AE275" i="15"/>
  <c r="AC275" i="15"/>
  <c r="AD275" i="15" s="1"/>
  <c r="AB275" i="15"/>
  <c r="AL109" i="17"/>
  <c r="K109" i="17"/>
  <c r="AM109" i="17"/>
  <c r="I109" i="17"/>
  <c r="L109" i="17" s="1"/>
  <c r="G110" i="17"/>
  <c r="S110" i="17"/>
  <c r="X110" i="17" s="1"/>
  <c r="AC110" i="17" s="1"/>
  <c r="E110" i="17"/>
  <c r="F110" i="17" s="1"/>
  <c r="R110" i="17"/>
  <c r="W110" i="17" s="1"/>
  <c r="C110" i="17"/>
  <c r="D110" i="17" s="1"/>
  <c r="U110" i="17"/>
  <c r="Z110" i="17" s="1"/>
  <c r="AE110" i="17" s="1"/>
  <c r="J110" i="17"/>
  <c r="P110" i="17"/>
  <c r="N110" i="17"/>
  <c r="H110" i="17"/>
  <c r="B111" i="17"/>
  <c r="S111" i="17" s="1"/>
  <c r="X111" i="17" s="1"/>
  <c r="AC111" i="17" s="1"/>
  <c r="Y350" i="15"/>
  <c r="AB109" i="17"/>
  <c r="AG109" i="17" s="1"/>
  <c r="AI109" i="17" s="1"/>
  <c r="Q109" i="17" s="1"/>
  <c r="Q108" i="17"/>
  <c r="AJ108" i="17"/>
  <c r="M109" i="17" l="1"/>
  <c r="AE276" i="15"/>
  <c r="AB276" i="15"/>
  <c r="AC276" i="15"/>
  <c r="AD276" i="15" s="1"/>
  <c r="Y278" i="15"/>
  <c r="AA277" i="15"/>
  <c r="Z277" i="15"/>
  <c r="AL110" i="17"/>
  <c r="R111" i="17"/>
  <c r="W111" i="17" s="1"/>
  <c r="C111" i="17"/>
  <c r="D111" i="17" s="1"/>
  <c r="B112" i="17"/>
  <c r="U112" i="17" s="1"/>
  <c r="Z112" i="17" s="1"/>
  <c r="AE112" i="17" s="1"/>
  <c r="AM110" i="17"/>
  <c r="P111" i="17"/>
  <c r="G111" i="17"/>
  <c r="N111" i="17"/>
  <c r="K110" i="17"/>
  <c r="T111" i="17"/>
  <c r="Y111" i="17" s="1"/>
  <c r="AD111" i="17" s="1"/>
  <c r="I110" i="17"/>
  <c r="M110" i="17" s="1"/>
  <c r="E111" i="17"/>
  <c r="F111" i="17" s="1"/>
  <c r="U111" i="17"/>
  <c r="Z111" i="17" s="1"/>
  <c r="AE111" i="17" s="1"/>
  <c r="H111" i="17"/>
  <c r="J111" i="17"/>
  <c r="AA350" i="15"/>
  <c r="Z350" i="15"/>
  <c r="AJ109" i="17"/>
  <c r="AB110" i="17"/>
  <c r="AG110" i="17" s="1"/>
  <c r="AI110" i="17" s="1"/>
  <c r="AJ110" i="17" s="1"/>
  <c r="K111" i="17" l="1"/>
  <c r="I111" i="17"/>
  <c r="AC277" i="15"/>
  <c r="AD277" i="15" s="1"/>
  <c r="AB277" i="15"/>
  <c r="AE277" i="15"/>
  <c r="Z278" i="15"/>
  <c r="AA278" i="15"/>
  <c r="Y281" i="15"/>
  <c r="L110" i="17"/>
  <c r="AL111" i="17"/>
  <c r="T112" i="17"/>
  <c r="Y112" i="17" s="1"/>
  <c r="AD112" i="17" s="1"/>
  <c r="J112" i="17"/>
  <c r="P112" i="17"/>
  <c r="N112" i="17"/>
  <c r="B113" i="17"/>
  <c r="N113" i="17" s="1"/>
  <c r="C112" i="17"/>
  <c r="D112" i="17" s="1"/>
  <c r="H112" i="17"/>
  <c r="S112" i="17"/>
  <c r="X112" i="17" s="1"/>
  <c r="AC112" i="17" s="1"/>
  <c r="E112" i="17"/>
  <c r="F112" i="17" s="1"/>
  <c r="R112" i="17"/>
  <c r="W112" i="17" s="1"/>
  <c r="AB112" i="17" s="1"/>
  <c r="G112" i="17"/>
  <c r="AE350" i="15"/>
  <c r="AB350" i="15"/>
  <c r="AC350" i="15"/>
  <c r="AD350" i="15" s="1"/>
  <c r="AM111" i="17"/>
  <c r="M111" i="17"/>
  <c r="L111" i="17"/>
  <c r="Q110" i="17"/>
  <c r="AB111" i="17"/>
  <c r="AG111" i="17" s="1"/>
  <c r="AI111" i="17" s="1"/>
  <c r="AL112" i="17" l="1"/>
  <c r="AA281" i="15"/>
  <c r="Z281" i="15"/>
  <c r="Y282" i="15"/>
  <c r="AE278" i="15"/>
  <c r="AC278" i="15"/>
  <c r="AD278" i="15" s="1"/>
  <c r="AB278" i="15"/>
  <c r="H113" i="17"/>
  <c r="G113" i="17"/>
  <c r="R113" i="17"/>
  <c r="W113" i="17" s="1"/>
  <c r="P113" i="17"/>
  <c r="C113" i="17"/>
  <c r="D113" i="17" s="1"/>
  <c r="T113" i="17"/>
  <c r="Y113" i="17" s="1"/>
  <c r="AD113" i="17" s="1"/>
  <c r="E113" i="17"/>
  <c r="F113" i="17" s="1"/>
  <c r="K112" i="17"/>
  <c r="J113" i="17"/>
  <c r="U113" i="17"/>
  <c r="Z113" i="17" s="1"/>
  <c r="AE113" i="17" s="1"/>
  <c r="B114" i="17"/>
  <c r="J114" i="17" s="1"/>
  <c r="S113" i="17"/>
  <c r="X113" i="17" s="1"/>
  <c r="AC113" i="17" s="1"/>
  <c r="I112" i="17"/>
  <c r="M112" i="17" s="1"/>
  <c r="AG112" i="17"/>
  <c r="AI112" i="17" s="1"/>
  <c r="Q111" i="17"/>
  <c r="AJ111" i="17"/>
  <c r="AM112" i="17"/>
  <c r="AA282" i="15" l="1"/>
  <c r="Z282" i="15"/>
  <c r="Y283" i="15"/>
  <c r="AC281" i="15"/>
  <c r="AD281" i="15" s="1"/>
  <c r="AB281" i="15"/>
  <c r="AE281" i="15"/>
  <c r="L112" i="17"/>
  <c r="I113" i="17"/>
  <c r="L113" i="17" s="1"/>
  <c r="K113" i="17"/>
  <c r="T114" i="17"/>
  <c r="Y114" i="17" s="1"/>
  <c r="AD114" i="17" s="1"/>
  <c r="P114" i="17"/>
  <c r="C114" i="17"/>
  <c r="D114" i="17" s="1"/>
  <c r="S114" i="17"/>
  <c r="X114" i="17" s="1"/>
  <c r="AC114" i="17" s="1"/>
  <c r="N114" i="17"/>
  <c r="U114" i="17"/>
  <c r="Z114" i="17" s="1"/>
  <c r="AE114" i="17" s="1"/>
  <c r="E114" i="17"/>
  <c r="F114" i="17" s="1"/>
  <c r="B115" i="17"/>
  <c r="T115" i="17" s="1"/>
  <c r="Y115" i="17" s="1"/>
  <c r="AD115" i="17" s="1"/>
  <c r="G114" i="17"/>
  <c r="R114" i="17"/>
  <c r="H114" i="17"/>
  <c r="AL113" i="17"/>
  <c r="AM113" i="17"/>
  <c r="Y357" i="15"/>
  <c r="AB113" i="17"/>
  <c r="AG113" i="17" s="1"/>
  <c r="AI113" i="17" s="1"/>
  <c r="AJ113" i="17" s="1"/>
  <c r="Q112" i="17"/>
  <c r="AJ112" i="17"/>
  <c r="M113" i="17" l="1"/>
  <c r="Y284" i="15"/>
  <c r="Z283" i="15"/>
  <c r="AA283" i="15"/>
  <c r="AB282" i="15"/>
  <c r="AC282" i="15"/>
  <c r="AD282" i="15" s="1"/>
  <c r="AE282" i="15"/>
  <c r="AL114" i="17"/>
  <c r="K114" i="17"/>
  <c r="I114" i="17"/>
  <c r="M114" i="17" s="1"/>
  <c r="W114" i="17"/>
  <c r="AB114" i="17" s="1"/>
  <c r="AG114" i="17" s="1"/>
  <c r="AI114" i="17" s="1"/>
  <c r="E115" i="17"/>
  <c r="F115" i="17" s="1"/>
  <c r="R115" i="17"/>
  <c r="W115" i="17" s="1"/>
  <c r="C115" i="17"/>
  <c r="D115" i="17" s="1"/>
  <c r="S115" i="17"/>
  <c r="X115" i="17" s="1"/>
  <c r="AC115" i="17" s="1"/>
  <c r="H115" i="17"/>
  <c r="J115" i="17"/>
  <c r="P115" i="17"/>
  <c r="N115" i="17"/>
  <c r="B116" i="17"/>
  <c r="R116" i="17" s="1"/>
  <c r="U115" i="17"/>
  <c r="Z115" i="17" s="1"/>
  <c r="AE115" i="17" s="1"/>
  <c r="G115" i="17"/>
  <c r="Z357" i="15"/>
  <c r="AA357" i="15"/>
  <c r="Q113" i="17"/>
  <c r="AM114" i="17" l="1"/>
  <c r="AE283" i="15"/>
  <c r="AC283" i="15"/>
  <c r="AD283" i="15" s="1"/>
  <c r="AB283" i="15"/>
  <c r="Y285" i="15"/>
  <c r="AA284" i="15"/>
  <c r="Z284" i="15"/>
  <c r="I115" i="17"/>
  <c r="M115" i="17" s="1"/>
  <c r="L114" i="17"/>
  <c r="AL115" i="17"/>
  <c r="K115" i="17"/>
  <c r="U116" i="17"/>
  <c r="Z116" i="17" s="1"/>
  <c r="AE116" i="17" s="1"/>
  <c r="J116" i="17"/>
  <c r="C116" i="17"/>
  <c r="D116" i="17" s="1"/>
  <c r="N116" i="17"/>
  <c r="H116" i="17"/>
  <c r="P116" i="17"/>
  <c r="G116" i="17"/>
  <c r="S116" i="17"/>
  <c r="X116" i="17" s="1"/>
  <c r="AC116" i="17" s="1"/>
  <c r="T116" i="17"/>
  <c r="Y116" i="17" s="1"/>
  <c r="AD116" i="17" s="1"/>
  <c r="B117" i="17"/>
  <c r="S117" i="17" s="1"/>
  <c r="X117" i="17" s="1"/>
  <c r="AC117" i="17" s="1"/>
  <c r="E116" i="17"/>
  <c r="F116" i="17" s="1"/>
  <c r="AC357" i="15"/>
  <c r="AD357" i="15" s="1"/>
  <c r="AB357" i="15"/>
  <c r="AE357" i="15"/>
  <c r="Q114" i="17"/>
  <c r="AJ114" i="17"/>
  <c r="AB115" i="17"/>
  <c r="AG115" i="17" s="1"/>
  <c r="AI115" i="17" s="1"/>
  <c r="AM115" i="17"/>
  <c r="W116" i="17"/>
  <c r="AB116" i="17" s="1"/>
  <c r="K116" i="17" l="1"/>
  <c r="L115" i="17"/>
  <c r="I116" i="17"/>
  <c r="M116" i="17" s="1"/>
  <c r="AC284" i="15"/>
  <c r="AD284" i="15" s="1"/>
  <c r="AB284" i="15"/>
  <c r="AE284" i="15"/>
  <c r="Z285" i="15"/>
  <c r="AA285" i="15"/>
  <c r="Y288" i="15"/>
  <c r="AL116" i="17"/>
  <c r="P117" i="17"/>
  <c r="J117" i="17"/>
  <c r="T117" i="17"/>
  <c r="Y117" i="17" s="1"/>
  <c r="AD117" i="17" s="1"/>
  <c r="B118" i="17"/>
  <c r="T118" i="17" s="1"/>
  <c r="Y118" i="17" s="1"/>
  <c r="AD118" i="17" s="1"/>
  <c r="G117" i="17"/>
  <c r="N117" i="17"/>
  <c r="U117" i="17"/>
  <c r="Z117" i="17" s="1"/>
  <c r="AE117" i="17" s="1"/>
  <c r="H117" i="17"/>
  <c r="E117" i="17"/>
  <c r="F117" i="17" s="1"/>
  <c r="R117" i="17"/>
  <c r="C117" i="17"/>
  <c r="D117" i="17" s="1"/>
  <c r="AG116" i="17"/>
  <c r="AI116" i="17" s="1"/>
  <c r="AM116" i="17"/>
  <c r="Q115" i="17"/>
  <c r="AJ115" i="17"/>
  <c r="L116" i="17" l="1"/>
  <c r="Z288" i="15"/>
  <c r="AA288" i="15"/>
  <c r="Y289" i="15"/>
  <c r="AC285" i="15"/>
  <c r="AD285" i="15" s="1"/>
  <c r="AE285" i="15"/>
  <c r="AB285" i="15"/>
  <c r="AL117" i="17"/>
  <c r="W117" i="17"/>
  <c r="AM117" i="17" s="1"/>
  <c r="K117" i="17"/>
  <c r="I117" i="17"/>
  <c r="L117" i="17" s="1"/>
  <c r="S118" i="17"/>
  <c r="X118" i="17" s="1"/>
  <c r="AC118" i="17" s="1"/>
  <c r="C118" i="17"/>
  <c r="D118" i="17" s="1"/>
  <c r="N118" i="17"/>
  <c r="J118" i="17"/>
  <c r="P118" i="17"/>
  <c r="U118" i="17"/>
  <c r="Z118" i="17" s="1"/>
  <c r="AE118" i="17" s="1"/>
  <c r="H118" i="17"/>
  <c r="E118" i="17"/>
  <c r="F118" i="17" s="1"/>
  <c r="R118" i="17"/>
  <c r="W118" i="17" s="1"/>
  <c r="B119" i="17"/>
  <c r="J119" i="17" s="1"/>
  <c r="G118" i="17"/>
  <c r="Y364" i="15"/>
  <c r="Q116" i="17"/>
  <c r="AJ116" i="17"/>
  <c r="M117" i="17" l="1"/>
  <c r="Z289" i="15"/>
  <c r="AA289" i="15"/>
  <c r="Y290" i="15"/>
  <c r="AB288" i="15"/>
  <c r="AC288" i="15"/>
  <c r="AD288" i="15" s="1"/>
  <c r="AE288" i="15"/>
  <c r="AB117" i="17"/>
  <c r="AG117" i="17" s="1"/>
  <c r="AI117" i="17" s="1"/>
  <c r="Q117" i="17" s="1"/>
  <c r="I118" i="17"/>
  <c r="M118" i="17" s="1"/>
  <c r="AL118" i="17"/>
  <c r="K118" i="17"/>
  <c r="N119" i="17"/>
  <c r="H119" i="17"/>
  <c r="B120" i="17"/>
  <c r="T120" i="17" s="1"/>
  <c r="Y120" i="17" s="1"/>
  <c r="AD120" i="17" s="1"/>
  <c r="T119" i="17"/>
  <c r="Y119" i="17" s="1"/>
  <c r="AD119" i="17" s="1"/>
  <c r="C119" i="17"/>
  <c r="D119" i="17" s="1"/>
  <c r="R119" i="17"/>
  <c r="W119" i="17" s="1"/>
  <c r="AM118" i="17"/>
  <c r="E119" i="17"/>
  <c r="F119" i="17" s="1"/>
  <c r="U119" i="17"/>
  <c r="Z119" i="17" s="1"/>
  <c r="AE119" i="17" s="1"/>
  <c r="S119" i="17"/>
  <c r="X119" i="17" s="1"/>
  <c r="AC119" i="17" s="1"/>
  <c r="G119" i="17"/>
  <c r="P119" i="17"/>
  <c r="Z364" i="15"/>
  <c r="AA364" i="15"/>
  <c r="AB118" i="17"/>
  <c r="AG118" i="17" s="1"/>
  <c r="AI118" i="17" s="1"/>
  <c r="AJ117" i="17" l="1"/>
  <c r="Y291" i="15"/>
  <c r="AA290" i="15"/>
  <c r="Z290" i="15"/>
  <c r="AC289" i="15"/>
  <c r="AD289" i="15" s="1"/>
  <c r="AB289" i="15"/>
  <c r="AE289" i="15"/>
  <c r="L118" i="17"/>
  <c r="I119" i="17"/>
  <c r="M119" i="17" s="1"/>
  <c r="AM119" i="17"/>
  <c r="AL119" i="17"/>
  <c r="G120" i="17"/>
  <c r="N120" i="17"/>
  <c r="R120" i="17"/>
  <c r="P120" i="17"/>
  <c r="C120" i="17"/>
  <c r="D120" i="17" s="1"/>
  <c r="U120" i="17"/>
  <c r="Z120" i="17" s="1"/>
  <c r="AE120" i="17" s="1"/>
  <c r="H120" i="17"/>
  <c r="E120" i="17"/>
  <c r="F120" i="17" s="1"/>
  <c r="S120" i="17"/>
  <c r="X120" i="17" s="1"/>
  <c r="AC120" i="17" s="1"/>
  <c r="B121" i="17"/>
  <c r="N121" i="17" s="1"/>
  <c r="K119" i="17"/>
  <c r="J120" i="17"/>
  <c r="AC364" i="15"/>
  <c r="AD364" i="15" s="1"/>
  <c r="AB364" i="15"/>
  <c r="AE364" i="15"/>
  <c r="AB119" i="17"/>
  <c r="AG119" i="17" s="1"/>
  <c r="AI119" i="17" s="1"/>
  <c r="AJ119" i="17" s="1"/>
  <c r="Q118" i="17"/>
  <c r="AJ118" i="17"/>
  <c r="K120" i="17" l="1"/>
  <c r="L119" i="17"/>
  <c r="AB290" i="15"/>
  <c r="AC290" i="15"/>
  <c r="AD290" i="15" s="1"/>
  <c r="AE290" i="15"/>
  <c r="Y292" i="15"/>
  <c r="AA291" i="15"/>
  <c r="Z291" i="15"/>
  <c r="I120" i="17"/>
  <c r="M120" i="17" s="1"/>
  <c r="AL120" i="17"/>
  <c r="W120" i="17"/>
  <c r="AM120" i="17" s="1"/>
  <c r="G121" i="17"/>
  <c r="R121" i="17"/>
  <c r="W121" i="17" s="1"/>
  <c r="E121" i="17"/>
  <c r="F121" i="17" s="1"/>
  <c r="T121" i="17"/>
  <c r="Y121" i="17" s="1"/>
  <c r="AD121" i="17" s="1"/>
  <c r="U121" i="17"/>
  <c r="Z121" i="17" s="1"/>
  <c r="AE121" i="17" s="1"/>
  <c r="H121" i="17"/>
  <c r="C121" i="17"/>
  <c r="D121" i="17" s="1"/>
  <c r="S121" i="17"/>
  <c r="X121" i="17" s="1"/>
  <c r="AC121" i="17" s="1"/>
  <c r="P121" i="17"/>
  <c r="J121" i="17"/>
  <c r="B122" i="17"/>
  <c r="J122" i="17" s="1"/>
  <c r="Q119" i="17"/>
  <c r="AB120" i="17" l="1"/>
  <c r="AG120" i="17" s="1"/>
  <c r="AI120" i="17" s="1"/>
  <c r="AC291" i="15"/>
  <c r="AD291" i="15" s="1"/>
  <c r="AB291" i="15"/>
  <c r="AE291" i="15"/>
  <c r="AA292" i="15"/>
  <c r="Z292" i="15"/>
  <c r="Y295" i="15"/>
  <c r="I121" i="17"/>
  <c r="M121" i="17" s="1"/>
  <c r="L120" i="17"/>
  <c r="K121" i="17"/>
  <c r="AL121" i="17"/>
  <c r="T122" i="17"/>
  <c r="Y122" i="17" s="1"/>
  <c r="AD122" i="17" s="1"/>
  <c r="G122" i="17"/>
  <c r="S122" i="17"/>
  <c r="X122" i="17" s="1"/>
  <c r="AC122" i="17" s="1"/>
  <c r="R122" i="17"/>
  <c r="W122" i="17" s="1"/>
  <c r="P122" i="17"/>
  <c r="B123" i="17"/>
  <c r="G123" i="17" s="1"/>
  <c r="N122" i="17"/>
  <c r="E122" i="17"/>
  <c r="F122" i="17" s="1"/>
  <c r="C122" i="17"/>
  <c r="D122" i="17" s="1"/>
  <c r="U122" i="17"/>
  <c r="Z122" i="17" s="1"/>
  <c r="AE122" i="17" s="1"/>
  <c r="H122" i="17"/>
  <c r="Y371" i="15"/>
  <c r="AB121" i="17"/>
  <c r="AG121" i="17" s="1"/>
  <c r="AI121" i="17" s="1"/>
  <c r="AM121" i="17"/>
  <c r="AJ120" i="17"/>
  <c r="Q120" i="17"/>
  <c r="Z295" i="15" l="1"/>
  <c r="AA295" i="15"/>
  <c r="Y296" i="15"/>
  <c r="AC292" i="15"/>
  <c r="AD292" i="15" s="1"/>
  <c r="AB292" i="15"/>
  <c r="AE292" i="15"/>
  <c r="L121" i="17"/>
  <c r="AL122" i="17"/>
  <c r="I122" i="17"/>
  <c r="L122" i="17" s="1"/>
  <c r="K122" i="17"/>
  <c r="S123" i="17"/>
  <c r="X123" i="17" s="1"/>
  <c r="AC123" i="17" s="1"/>
  <c r="E123" i="17"/>
  <c r="F123" i="17" s="1"/>
  <c r="N123" i="17"/>
  <c r="U123" i="17"/>
  <c r="Z123" i="17" s="1"/>
  <c r="AE123" i="17" s="1"/>
  <c r="P123" i="17"/>
  <c r="R123" i="17"/>
  <c r="C123" i="17"/>
  <c r="D123" i="17" s="1"/>
  <c r="H123" i="17"/>
  <c r="J123" i="17"/>
  <c r="T123" i="17"/>
  <c r="Y123" i="17" s="1"/>
  <c r="AD123" i="17" s="1"/>
  <c r="B124" i="17"/>
  <c r="R124" i="17" s="1"/>
  <c r="AA371" i="15"/>
  <c r="Z371" i="15"/>
  <c r="AB122" i="17"/>
  <c r="AG122" i="17" s="1"/>
  <c r="AI122" i="17" s="1"/>
  <c r="AM122" i="17"/>
  <c r="Q121" i="17"/>
  <c r="AJ121" i="17"/>
  <c r="M122" i="17" l="1"/>
  <c r="Z296" i="15"/>
  <c r="AA296" i="15"/>
  <c r="Y297" i="15"/>
  <c r="AE295" i="15"/>
  <c r="AC295" i="15"/>
  <c r="AD295" i="15" s="1"/>
  <c r="AB295" i="15"/>
  <c r="K123" i="17"/>
  <c r="I123" i="17"/>
  <c r="M123" i="17" s="1"/>
  <c r="AL123" i="17"/>
  <c r="W123" i="17"/>
  <c r="AB123" i="17" s="1"/>
  <c r="AG123" i="17" s="1"/>
  <c r="AI123" i="17" s="1"/>
  <c r="S124" i="17"/>
  <c r="X124" i="17" s="1"/>
  <c r="AC124" i="17" s="1"/>
  <c r="N124" i="17"/>
  <c r="H124" i="17"/>
  <c r="U124" i="17"/>
  <c r="Z124" i="17" s="1"/>
  <c r="AE124" i="17" s="1"/>
  <c r="J124" i="17"/>
  <c r="C124" i="17"/>
  <c r="D124" i="17" s="1"/>
  <c r="B125" i="17"/>
  <c r="U125" i="17" s="1"/>
  <c r="Z125" i="17" s="1"/>
  <c r="AE125" i="17" s="1"/>
  <c r="E124" i="17"/>
  <c r="F124" i="17" s="1"/>
  <c r="T124" i="17"/>
  <c r="Y124" i="17" s="1"/>
  <c r="AD124" i="17" s="1"/>
  <c r="P124" i="17"/>
  <c r="G124" i="17"/>
  <c r="AC371" i="15"/>
  <c r="AD371" i="15" s="1"/>
  <c r="AB371" i="15"/>
  <c r="AE371" i="15"/>
  <c r="W124" i="17"/>
  <c r="AJ122" i="17"/>
  <c r="Q122" i="17"/>
  <c r="AM123" i="17" l="1"/>
  <c r="L123" i="17"/>
  <c r="K124" i="17"/>
  <c r="Y298" i="15"/>
  <c r="AA297" i="15"/>
  <c r="Z297" i="15"/>
  <c r="AC296" i="15"/>
  <c r="AD296" i="15" s="1"/>
  <c r="AB296" i="15"/>
  <c r="AE296" i="15"/>
  <c r="I124" i="17"/>
  <c r="L124" i="17" s="1"/>
  <c r="AL124" i="17"/>
  <c r="J125" i="17"/>
  <c r="T125" i="17"/>
  <c r="Y125" i="17" s="1"/>
  <c r="AD125" i="17" s="1"/>
  <c r="B126" i="17"/>
  <c r="S126" i="17" s="1"/>
  <c r="X126" i="17" s="1"/>
  <c r="AC126" i="17" s="1"/>
  <c r="S125" i="17"/>
  <c r="X125" i="17" s="1"/>
  <c r="AC125" i="17" s="1"/>
  <c r="N125" i="17"/>
  <c r="G125" i="17"/>
  <c r="P125" i="17"/>
  <c r="C125" i="17"/>
  <c r="D125" i="17" s="1"/>
  <c r="R125" i="17"/>
  <c r="H125" i="17"/>
  <c r="E125" i="17"/>
  <c r="F125" i="17" s="1"/>
  <c r="AJ123" i="17"/>
  <c r="Q123" i="17"/>
  <c r="AB124" i="17"/>
  <c r="AG124" i="17" s="1"/>
  <c r="AI124" i="17" s="1"/>
  <c r="AM124" i="17"/>
  <c r="M124" i="17" l="1"/>
  <c r="AE297" i="15"/>
  <c r="AC297" i="15"/>
  <c r="AD297" i="15" s="1"/>
  <c r="AB297" i="15"/>
  <c r="Y299" i="15"/>
  <c r="Z298" i="15"/>
  <c r="AA298" i="15"/>
  <c r="I125" i="17"/>
  <c r="L125" i="17" s="1"/>
  <c r="AL125" i="17"/>
  <c r="K125" i="17"/>
  <c r="W125" i="17"/>
  <c r="AM125" i="17" s="1"/>
  <c r="P126" i="17"/>
  <c r="J126" i="17"/>
  <c r="T126" i="17"/>
  <c r="Y126" i="17" s="1"/>
  <c r="AD126" i="17" s="1"/>
  <c r="G126" i="17"/>
  <c r="N126" i="17"/>
  <c r="B127" i="17"/>
  <c r="T127" i="17" s="1"/>
  <c r="Y127" i="17" s="1"/>
  <c r="AD127" i="17" s="1"/>
  <c r="R126" i="17"/>
  <c r="W126" i="17" s="1"/>
  <c r="U126" i="17"/>
  <c r="Z126" i="17" s="1"/>
  <c r="AE126" i="17" s="1"/>
  <c r="E126" i="17"/>
  <c r="F126" i="17" s="1"/>
  <c r="H126" i="17"/>
  <c r="C126" i="17"/>
  <c r="D126" i="17" s="1"/>
  <c r="Y378" i="15"/>
  <c r="Q124" i="17"/>
  <c r="AJ124" i="17"/>
  <c r="M125" i="17" l="1"/>
  <c r="AB125" i="17"/>
  <c r="AG125" i="17" s="1"/>
  <c r="AI125" i="17" s="1"/>
  <c r="AJ125" i="17" s="1"/>
  <c r="AC298" i="15"/>
  <c r="AD298" i="15" s="1"/>
  <c r="AB298" i="15"/>
  <c r="AE298" i="15"/>
  <c r="Z299" i="15"/>
  <c r="AA299" i="15"/>
  <c r="Y302" i="15"/>
  <c r="AL126" i="17"/>
  <c r="K126" i="17"/>
  <c r="I126" i="17"/>
  <c r="L126" i="17" s="1"/>
  <c r="J127" i="17"/>
  <c r="S127" i="17"/>
  <c r="X127" i="17" s="1"/>
  <c r="AC127" i="17" s="1"/>
  <c r="N127" i="17"/>
  <c r="U127" i="17"/>
  <c r="Z127" i="17" s="1"/>
  <c r="AE127" i="17" s="1"/>
  <c r="C127" i="17"/>
  <c r="D127" i="17" s="1"/>
  <c r="P127" i="17"/>
  <c r="H127" i="17"/>
  <c r="G127" i="17"/>
  <c r="R127" i="17"/>
  <c r="W127" i="17" s="1"/>
  <c r="B128" i="17"/>
  <c r="J128" i="17" s="1"/>
  <c r="E127" i="17"/>
  <c r="F127" i="17" s="1"/>
  <c r="AA378" i="15"/>
  <c r="Z378" i="15"/>
  <c r="AB126" i="17"/>
  <c r="AG126" i="17" s="1"/>
  <c r="AI126" i="17" s="1"/>
  <c r="AM126" i="17"/>
  <c r="M126" i="17" l="1"/>
  <c r="Q125" i="17"/>
  <c r="K127" i="17"/>
  <c r="Z302" i="15"/>
  <c r="AA302" i="15"/>
  <c r="Y303" i="15"/>
  <c r="AE299" i="15"/>
  <c r="AC299" i="15"/>
  <c r="AD299" i="15" s="1"/>
  <c r="AB299" i="15"/>
  <c r="I127" i="17"/>
  <c r="M127" i="17" s="1"/>
  <c r="AL127" i="17"/>
  <c r="B129" i="17"/>
  <c r="R129" i="17" s="1"/>
  <c r="G128" i="17"/>
  <c r="E128" i="17"/>
  <c r="F128" i="17" s="1"/>
  <c r="R128" i="17"/>
  <c r="W128" i="17" s="1"/>
  <c r="H128" i="17"/>
  <c r="N128" i="17"/>
  <c r="U128" i="17"/>
  <c r="Z128" i="17" s="1"/>
  <c r="AE128" i="17" s="1"/>
  <c r="S128" i="17"/>
  <c r="X128" i="17" s="1"/>
  <c r="AC128" i="17" s="1"/>
  <c r="T128" i="17"/>
  <c r="Y128" i="17" s="1"/>
  <c r="AD128" i="17" s="1"/>
  <c r="C128" i="17"/>
  <c r="D128" i="17" s="1"/>
  <c r="P128" i="17"/>
  <c r="AC378" i="15"/>
  <c r="AD378" i="15" s="1"/>
  <c r="AB378" i="15"/>
  <c r="AE378" i="15"/>
  <c r="AB127" i="17"/>
  <c r="AG127" i="17" s="1"/>
  <c r="AI127" i="17" s="1"/>
  <c r="AM127" i="17"/>
  <c r="Q126" i="17"/>
  <c r="AJ126" i="17"/>
  <c r="L127" i="17" l="1"/>
  <c r="Z303" i="15"/>
  <c r="AA303" i="15"/>
  <c r="Y304" i="15"/>
  <c r="AB302" i="15"/>
  <c r="AE302" i="15"/>
  <c r="AC302" i="15"/>
  <c r="AD302" i="15" s="1"/>
  <c r="I128" i="17"/>
  <c r="M128" i="17" s="1"/>
  <c r="K128" i="17"/>
  <c r="H129" i="17"/>
  <c r="B130" i="17"/>
  <c r="N130" i="17" s="1"/>
  <c r="J129" i="17"/>
  <c r="U129" i="17"/>
  <c r="Z129" i="17" s="1"/>
  <c r="AE129" i="17" s="1"/>
  <c r="P129" i="17"/>
  <c r="C129" i="17"/>
  <c r="D129" i="17" s="1"/>
  <c r="T129" i="17"/>
  <c r="Y129" i="17" s="1"/>
  <c r="AD129" i="17" s="1"/>
  <c r="G129" i="17"/>
  <c r="AM128" i="17"/>
  <c r="N129" i="17"/>
  <c r="S129" i="17"/>
  <c r="X129" i="17" s="1"/>
  <c r="AC129" i="17" s="1"/>
  <c r="AL128" i="17"/>
  <c r="E129" i="17"/>
  <c r="F129" i="17" s="1"/>
  <c r="AB128" i="17"/>
  <c r="AG128" i="17" s="1"/>
  <c r="AI128" i="17" s="1"/>
  <c r="Q128" i="17" s="1"/>
  <c r="W129" i="17"/>
  <c r="AJ127" i="17"/>
  <c r="Q127" i="17"/>
  <c r="L128" i="17" l="1"/>
  <c r="I129" i="17"/>
  <c r="M129" i="17" s="1"/>
  <c r="Y305" i="15"/>
  <c r="Z304" i="15"/>
  <c r="AA304" i="15"/>
  <c r="AE303" i="15"/>
  <c r="AC303" i="15"/>
  <c r="AD303" i="15" s="1"/>
  <c r="AB303" i="15"/>
  <c r="K129" i="17"/>
  <c r="AL129" i="17"/>
  <c r="B131" i="17"/>
  <c r="N131" i="17" s="1"/>
  <c r="P130" i="17"/>
  <c r="R130" i="17"/>
  <c r="W130" i="17" s="1"/>
  <c r="E130" i="17"/>
  <c r="F130" i="17" s="1"/>
  <c r="G130" i="17"/>
  <c r="T130" i="17"/>
  <c r="Y130" i="17" s="1"/>
  <c r="AD130" i="17" s="1"/>
  <c r="H130" i="17"/>
  <c r="U130" i="17"/>
  <c r="Z130" i="17" s="1"/>
  <c r="AE130" i="17" s="1"/>
  <c r="AM129" i="17"/>
  <c r="C130" i="17"/>
  <c r="D130" i="17" s="1"/>
  <c r="S130" i="17"/>
  <c r="X130" i="17" s="1"/>
  <c r="AC130" i="17" s="1"/>
  <c r="J130" i="17"/>
  <c r="AJ128" i="17"/>
  <c r="Y385" i="15"/>
  <c r="L129" i="17"/>
  <c r="AB129" i="17"/>
  <c r="AG129" i="17" s="1"/>
  <c r="AI129" i="17" s="1"/>
  <c r="K130" i="17" l="1"/>
  <c r="AC304" i="15"/>
  <c r="AD304" i="15" s="1"/>
  <c r="AB304" i="15"/>
  <c r="AE304" i="15"/>
  <c r="Y306" i="15"/>
  <c r="Z305" i="15"/>
  <c r="AA305" i="15"/>
  <c r="AL130" i="17"/>
  <c r="I130" i="17"/>
  <c r="L130" i="17" s="1"/>
  <c r="AM130" i="17"/>
  <c r="B132" i="17"/>
  <c r="T132" i="17" s="1"/>
  <c r="Y132" i="17" s="1"/>
  <c r="AD132" i="17" s="1"/>
  <c r="H131" i="17"/>
  <c r="T131" i="17"/>
  <c r="Y131" i="17" s="1"/>
  <c r="AD131" i="17" s="1"/>
  <c r="R131" i="17"/>
  <c r="W131" i="17" s="1"/>
  <c r="C131" i="17"/>
  <c r="D131" i="17" s="1"/>
  <c r="U131" i="17"/>
  <c r="Z131" i="17" s="1"/>
  <c r="AE131" i="17" s="1"/>
  <c r="G131" i="17"/>
  <c r="J131" i="17"/>
  <c r="S131" i="17"/>
  <c r="X131" i="17" s="1"/>
  <c r="AC131" i="17" s="1"/>
  <c r="E131" i="17"/>
  <c r="F131" i="17" s="1"/>
  <c r="P131" i="17"/>
  <c r="AA385" i="15"/>
  <c r="Z385" i="15"/>
  <c r="M130" i="17"/>
  <c r="AJ129" i="17"/>
  <c r="Q129" i="17"/>
  <c r="AB130" i="17"/>
  <c r="AG130" i="17" s="1"/>
  <c r="AI130" i="17" s="1"/>
  <c r="I131" i="17" l="1"/>
  <c r="AC305" i="15"/>
  <c r="AD305" i="15" s="1"/>
  <c r="AB305" i="15"/>
  <c r="AE305" i="15"/>
  <c r="AA306" i="15"/>
  <c r="Z306" i="15"/>
  <c r="Y309" i="15"/>
  <c r="P132" i="17"/>
  <c r="J132" i="17"/>
  <c r="N132" i="17"/>
  <c r="U132" i="17"/>
  <c r="Z132" i="17" s="1"/>
  <c r="AE132" i="17" s="1"/>
  <c r="H132" i="17"/>
  <c r="E132" i="17"/>
  <c r="F132" i="17" s="1"/>
  <c r="S132" i="17"/>
  <c r="X132" i="17" s="1"/>
  <c r="AC132" i="17" s="1"/>
  <c r="B133" i="17"/>
  <c r="R133" i="17" s="1"/>
  <c r="C132" i="17"/>
  <c r="D132" i="17" s="1"/>
  <c r="R132" i="17"/>
  <c r="W132" i="17" s="1"/>
  <c r="K131" i="17"/>
  <c r="G132" i="17"/>
  <c r="AL131" i="17"/>
  <c r="AM131" i="17"/>
  <c r="AE385" i="15"/>
  <c r="AC385" i="15"/>
  <c r="AD385" i="15" s="1"/>
  <c r="AB385" i="15"/>
  <c r="M131" i="17"/>
  <c r="L131" i="17"/>
  <c r="AB131" i="17"/>
  <c r="AG131" i="17" s="1"/>
  <c r="AI131" i="17" s="1"/>
  <c r="Q131" i="17" s="1"/>
  <c r="Q130" i="17"/>
  <c r="AJ130" i="17"/>
  <c r="K132" i="17" l="1"/>
  <c r="AM132" i="17"/>
  <c r="Z309" i="15"/>
  <c r="AA309" i="15"/>
  <c r="Y310" i="15"/>
  <c r="AE306" i="15"/>
  <c r="AC306" i="15"/>
  <c r="AD306" i="15" s="1"/>
  <c r="AB306" i="15"/>
  <c r="AL132" i="17"/>
  <c r="I132" i="17"/>
  <c r="M132" i="17" s="1"/>
  <c r="S133" i="17"/>
  <c r="X133" i="17" s="1"/>
  <c r="AC133" i="17" s="1"/>
  <c r="N133" i="17"/>
  <c r="P133" i="17"/>
  <c r="J133" i="17"/>
  <c r="H133" i="17"/>
  <c r="B134" i="17"/>
  <c r="J134" i="17" s="1"/>
  <c r="T133" i="17"/>
  <c r="Y133" i="17" s="1"/>
  <c r="AD133" i="17" s="1"/>
  <c r="C133" i="17"/>
  <c r="D133" i="17" s="1"/>
  <c r="G133" i="17"/>
  <c r="U133" i="17"/>
  <c r="Z133" i="17" s="1"/>
  <c r="AE133" i="17" s="1"/>
  <c r="E133" i="17"/>
  <c r="F133" i="17" s="1"/>
  <c r="AJ131" i="17"/>
  <c r="AB132" i="17"/>
  <c r="AG132" i="17" s="1"/>
  <c r="AI132" i="17" s="1"/>
  <c r="Q132" i="17" s="1"/>
  <c r="W133" i="17"/>
  <c r="L132" i="17" l="1"/>
  <c r="K133" i="17"/>
  <c r="Z310" i="15"/>
  <c r="AA310" i="15"/>
  <c r="Y311" i="15"/>
  <c r="AC309" i="15"/>
  <c r="AD309" i="15" s="1"/>
  <c r="AE309" i="15"/>
  <c r="AB309" i="15"/>
  <c r="I133" i="17"/>
  <c r="M133" i="17" s="1"/>
  <c r="AL133" i="17"/>
  <c r="T134" i="17"/>
  <c r="Y134" i="17" s="1"/>
  <c r="AD134" i="17" s="1"/>
  <c r="P134" i="17"/>
  <c r="G134" i="17"/>
  <c r="B135" i="17"/>
  <c r="S135" i="17" s="1"/>
  <c r="X135" i="17" s="1"/>
  <c r="AC135" i="17" s="1"/>
  <c r="E134" i="17"/>
  <c r="F134" i="17" s="1"/>
  <c r="R134" i="17"/>
  <c r="C134" i="17"/>
  <c r="D134" i="17" s="1"/>
  <c r="U134" i="17"/>
  <c r="Z134" i="17" s="1"/>
  <c r="AE134" i="17" s="1"/>
  <c r="N134" i="17"/>
  <c r="H134" i="17"/>
  <c r="S134" i="17"/>
  <c r="X134" i="17" s="1"/>
  <c r="AC134" i="17" s="1"/>
  <c r="Y392" i="15"/>
  <c r="AJ132" i="17"/>
  <c r="AB133" i="17"/>
  <c r="AG133" i="17" s="1"/>
  <c r="AI133" i="17" s="1"/>
  <c r="AM133" i="17"/>
  <c r="Y312" i="15" l="1"/>
  <c r="Z311" i="15"/>
  <c r="AA311" i="15"/>
  <c r="L133" i="17"/>
  <c r="AB310" i="15"/>
  <c r="AE310" i="15"/>
  <c r="AC310" i="15"/>
  <c r="AD310" i="15" s="1"/>
  <c r="K134" i="17"/>
  <c r="I134" i="17"/>
  <c r="M134" i="17" s="1"/>
  <c r="AL134" i="17"/>
  <c r="G135" i="17"/>
  <c r="B136" i="17"/>
  <c r="N136" i="17" s="1"/>
  <c r="T135" i="17"/>
  <c r="Y135" i="17" s="1"/>
  <c r="AD135" i="17" s="1"/>
  <c r="N135" i="17"/>
  <c r="W134" i="17"/>
  <c r="AM134" i="17" s="1"/>
  <c r="R135" i="17"/>
  <c r="W135" i="17" s="1"/>
  <c r="J135" i="17"/>
  <c r="E135" i="17"/>
  <c r="F135" i="17" s="1"/>
  <c r="P135" i="17"/>
  <c r="H135" i="17"/>
  <c r="U135" i="17"/>
  <c r="Z135" i="17" s="1"/>
  <c r="AE135" i="17" s="1"/>
  <c r="C135" i="17"/>
  <c r="D135" i="17" s="1"/>
  <c r="AA392" i="15"/>
  <c r="Z392" i="15"/>
  <c r="Q133" i="17"/>
  <c r="AJ133" i="17"/>
  <c r="AE311" i="15" l="1"/>
  <c r="AC311" i="15"/>
  <c r="AD311" i="15" s="1"/>
  <c r="AB311" i="15"/>
  <c r="Y313" i="15"/>
  <c r="AA312" i="15"/>
  <c r="Z312" i="15"/>
  <c r="L134" i="17"/>
  <c r="AM135" i="17"/>
  <c r="AB134" i="17"/>
  <c r="AG134" i="17" s="1"/>
  <c r="AI134" i="17" s="1"/>
  <c r="AJ134" i="17" s="1"/>
  <c r="U136" i="17"/>
  <c r="Z136" i="17" s="1"/>
  <c r="AE136" i="17" s="1"/>
  <c r="K135" i="17"/>
  <c r="G136" i="17"/>
  <c r="T136" i="17"/>
  <c r="Y136" i="17" s="1"/>
  <c r="AD136" i="17" s="1"/>
  <c r="E136" i="17"/>
  <c r="F136" i="17" s="1"/>
  <c r="R136" i="17"/>
  <c r="W136" i="17" s="1"/>
  <c r="H136" i="17"/>
  <c r="I135" i="17"/>
  <c r="L135" i="17" s="1"/>
  <c r="J136" i="17"/>
  <c r="S136" i="17"/>
  <c r="X136" i="17" s="1"/>
  <c r="AC136" i="17" s="1"/>
  <c r="P136" i="17"/>
  <c r="AL135" i="17"/>
  <c r="C136" i="17"/>
  <c r="D136" i="17" s="1"/>
  <c r="B137" i="17"/>
  <c r="N137" i="17" s="1"/>
  <c r="AB392" i="15"/>
  <c r="AE392" i="15"/>
  <c r="AC392" i="15"/>
  <c r="AD392" i="15" s="1"/>
  <c r="AB135" i="17"/>
  <c r="AG135" i="17" s="1"/>
  <c r="AI135" i="17" s="1"/>
  <c r="AJ135" i="17" s="1"/>
  <c r="M135" i="17" l="1"/>
  <c r="K136" i="17"/>
  <c r="I136" i="17"/>
  <c r="M136" i="17" s="1"/>
  <c r="AE312" i="15"/>
  <c r="AB312" i="15"/>
  <c r="AC312" i="15"/>
  <c r="AD312" i="15" s="1"/>
  <c r="Z313" i="15"/>
  <c r="AA313" i="15"/>
  <c r="Y316" i="15"/>
  <c r="Q134" i="17"/>
  <c r="AM136" i="17"/>
  <c r="AL136" i="17"/>
  <c r="S137" i="17"/>
  <c r="X137" i="17" s="1"/>
  <c r="AC137" i="17" s="1"/>
  <c r="P137" i="17"/>
  <c r="G137" i="17"/>
  <c r="T137" i="17"/>
  <c r="Y137" i="17" s="1"/>
  <c r="AD137" i="17" s="1"/>
  <c r="H137" i="17"/>
  <c r="C137" i="17"/>
  <c r="D137" i="17" s="1"/>
  <c r="R137" i="17"/>
  <c r="W137" i="17" s="1"/>
  <c r="B138" i="17"/>
  <c r="N138" i="17" s="1"/>
  <c r="E137" i="17"/>
  <c r="F137" i="17" s="1"/>
  <c r="U137" i="17"/>
  <c r="Z137" i="17" s="1"/>
  <c r="AE137" i="17" s="1"/>
  <c r="J137" i="17"/>
  <c r="Q135" i="17"/>
  <c r="AB136" i="17"/>
  <c r="AG136" i="17" s="1"/>
  <c r="AI136" i="17" s="1"/>
  <c r="L136" i="17" l="1"/>
  <c r="K137" i="17"/>
  <c r="AA316" i="15"/>
  <c r="Z316" i="15"/>
  <c r="Y317" i="15"/>
  <c r="AC313" i="15"/>
  <c r="AD313" i="15" s="1"/>
  <c r="AB313" i="15"/>
  <c r="AE313" i="15"/>
  <c r="AM137" i="17"/>
  <c r="R138" i="17"/>
  <c r="W138" i="17" s="1"/>
  <c r="H138" i="17"/>
  <c r="S138" i="17"/>
  <c r="X138" i="17" s="1"/>
  <c r="AC138" i="17" s="1"/>
  <c r="C138" i="17"/>
  <c r="D138" i="17" s="1"/>
  <c r="U138" i="17"/>
  <c r="Z138" i="17" s="1"/>
  <c r="AE138" i="17" s="1"/>
  <c r="B139" i="17"/>
  <c r="J139" i="17" s="1"/>
  <c r="E138" i="17"/>
  <c r="F138" i="17" s="1"/>
  <c r="AL137" i="17"/>
  <c r="J138" i="17"/>
  <c r="T138" i="17"/>
  <c r="Y138" i="17" s="1"/>
  <c r="AD138" i="17" s="1"/>
  <c r="G138" i="17"/>
  <c r="P138" i="17"/>
  <c r="I137" i="17"/>
  <c r="M137" i="17" s="1"/>
  <c r="Y399" i="15"/>
  <c r="AB137" i="17"/>
  <c r="AG137" i="17" s="1"/>
  <c r="AI137" i="17" s="1"/>
  <c r="AJ137" i="17" s="1"/>
  <c r="Q136" i="17"/>
  <c r="AJ136" i="17"/>
  <c r="AA317" i="15" l="1"/>
  <c r="Z317" i="15"/>
  <c r="Y318" i="15"/>
  <c r="AB316" i="15"/>
  <c r="AE316" i="15"/>
  <c r="AC316" i="15"/>
  <c r="AD316" i="15" s="1"/>
  <c r="L137" i="17"/>
  <c r="AL138" i="17"/>
  <c r="I138" i="17"/>
  <c r="M138" i="17" s="1"/>
  <c r="K138" i="17"/>
  <c r="N139" i="17"/>
  <c r="R139" i="17"/>
  <c r="W139" i="17" s="1"/>
  <c r="B140" i="17"/>
  <c r="U140" i="17" s="1"/>
  <c r="Z140" i="17" s="1"/>
  <c r="AE140" i="17" s="1"/>
  <c r="G139" i="17"/>
  <c r="E139" i="17"/>
  <c r="F139" i="17" s="1"/>
  <c r="U139" i="17"/>
  <c r="Z139" i="17" s="1"/>
  <c r="AE139" i="17" s="1"/>
  <c r="P139" i="17"/>
  <c r="H139" i="17"/>
  <c r="T139" i="17"/>
  <c r="Y139" i="17" s="1"/>
  <c r="AD139" i="17" s="1"/>
  <c r="C139" i="17"/>
  <c r="D139" i="17" s="1"/>
  <c r="S139" i="17"/>
  <c r="X139" i="17" s="1"/>
  <c r="AC139" i="17" s="1"/>
  <c r="AA399" i="15"/>
  <c r="Z399" i="15"/>
  <c r="Q137" i="17"/>
  <c r="AB138" i="17"/>
  <c r="AG138" i="17" s="1"/>
  <c r="AI138" i="17" s="1"/>
  <c r="AM138" i="17"/>
  <c r="Y319" i="15" l="1"/>
  <c r="AA318" i="15"/>
  <c r="Z318" i="15"/>
  <c r="AC317" i="15"/>
  <c r="AD317" i="15" s="1"/>
  <c r="AB317" i="15"/>
  <c r="AE317" i="15"/>
  <c r="L138" i="17"/>
  <c r="I139" i="17"/>
  <c r="M139" i="17" s="1"/>
  <c r="N140" i="17"/>
  <c r="S140" i="17"/>
  <c r="X140" i="17" s="1"/>
  <c r="AC140" i="17" s="1"/>
  <c r="T140" i="17"/>
  <c r="Y140" i="17" s="1"/>
  <c r="AD140" i="17" s="1"/>
  <c r="P140" i="17"/>
  <c r="J140" i="17"/>
  <c r="B141" i="17"/>
  <c r="S141" i="17" s="1"/>
  <c r="X141" i="17" s="1"/>
  <c r="AC141" i="17" s="1"/>
  <c r="AL139" i="17"/>
  <c r="G140" i="17"/>
  <c r="AM139" i="17"/>
  <c r="E140" i="17"/>
  <c r="F140" i="17" s="1"/>
  <c r="R140" i="17"/>
  <c r="H140" i="17"/>
  <c r="K139" i="17"/>
  <c r="C140" i="17"/>
  <c r="D140" i="17" s="1"/>
  <c r="AC399" i="15"/>
  <c r="AD399" i="15" s="1"/>
  <c r="AE399" i="15"/>
  <c r="AB399" i="15"/>
  <c r="Q138" i="17"/>
  <c r="AJ138" i="17"/>
  <c r="AB139" i="17"/>
  <c r="AG139" i="17" s="1"/>
  <c r="AI139" i="17" s="1"/>
  <c r="L139" i="17" l="1"/>
  <c r="K140" i="17"/>
  <c r="I140" i="17"/>
  <c r="M140" i="17" s="1"/>
  <c r="AE318" i="15"/>
  <c r="AC318" i="15"/>
  <c r="AD318" i="15" s="1"/>
  <c r="AB318" i="15"/>
  <c r="Y320" i="15"/>
  <c r="AA319" i="15"/>
  <c r="Z319" i="15"/>
  <c r="AL140" i="17"/>
  <c r="W140" i="17"/>
  <c r="AM140" i="17" s="1"/>
  <c r="R141" i="17"/>
  <c r="W141" i="17" s="1"/>
  <c r="G141" i="17"/>
  <c r="N141" i="17"/>
  <c r="J141" i="17"/>
  <c r="U141" i="17"/>
  <c r="Z141" i="17" s="1"/>
  <c r="AE141" i="17" s="1"/>
  <c r="C141" i="17"/>
  <c r="D141" i="17" s="1"/>
  <c r="T141" i="17"/>
  <c r="Y141" i="17" s="1"/>
  <c r="AD141" i="17" s="1"/>
  <c r="P141" i="17"/>
  <c r="H141" i="17"/>
  <c r="B142" i="17"/>
  <c r="R142" i="17" s="1"/>
  <c r="E141" i="17"/>
  <c r="F141" i="17" s="1"/>
  <c r="AJ139" i="17"/>
  <c r="Q139" i="17"/>
  <c r="AB140" i="17" l="1"/>
  <c r="AG140" i="17" s="1"/>
  <c r="AI140" i="17" s="1"/>
  <c r="Q140" i="17" s="1"/>
  <c r="L140" i="17"/>
  <c r="AB319" i="15"/>
  <c r="AE319" i="15"/>
  <c r="AC319" i="15"/>
  <c r="AD319" i="15" s="1"/>
  <c r="AA320" i="15"/>
  <c r="Z320" i="15"/>
  <c r="Y323" i="15"/>
  <c r="AM141" i="17"/>
  <c r="J142" i="17"/>
  <c r="S142" i="17"/>
  <c r="X142" i="17" s="1"/>
  <c r="AC142" i="17" s="1"/>
  <c r="N142" i="17"/>
  <c r="U142" i="17"/>
  <c r="Z142" i="17" s="1"/>
  <c r="AE142" i="17" s="1"/>
  <c r="B143" i="17"/>
  <c r="N143" i="17" s="1"/>
  <c r="E142" i="17"/>
  <c r="F142" i="17" s="1"/>
  <c r="T142" i="17"/>
  <c r="Y142" i="17" s="1"/>
  <c r="AD142" i="17" s="1"/>
  <c r="P142" i="17"/>
  <c r="C142" i="17"/>
  <c r="D142" i="17" s="1"/>
  <c r="K141" i="17"/>
  <c r="I141" i="17"/>
  <c r="L141" i="17" s="1"/>
  <c r="AL141" i="17"/>
  <c r="H142" i="17"/>
  <c r="G142" i="17"/>
  <c r="Y406" i="15"/>
  <c r="AB141" i="17"/>
  <c r="AG141" i="17" s="1"/>
  <c r="AI141" i="17" s="1"/>
  <c r="Q141" i="17" s="1"/>
  <c r="W142" i="17"/>
  <c r="AJ140" i="17"/>
  <c r="Z323" i="15" l="1"/>
  <c r="AA323" i="15"/>
  <c r="Y324" i="15"/>
  <c r="AB320" i="15"/>
  <c r="AC320" i="15"/>
  <c r="AD320" i="15" s="1"/>
  <c r="AE320" i="15"/>
  <c r="K142" i="17"/>
  <c r="I142" i="17"/>
  <c r="M142" i="17" s="1"/>
  <c r="AL142" i="17"/>
  <c r="M141" i="17"/>
  <c r="T143" i="17"/>
  <c r="Y143" i="17" s="1"/>
  <c r="AD143" i="17" s="1"/>
  <c r="R143" i="17"/>
  <c r="W143" i="17" s="1"/>
  <c r="P143" i="17"/>
  <c r="B144" i="17"/>
  <c r="S144" i="17" s="1"/>
  <c r="X144" i="17" s="1"/>
  <c r="AC144" i="17" s="1"/>
  <c r="E143" i="17"/>
  <c r="F143" i="17" s="1"/>
  <c r="U143" i="17"/>
  <c r="Z143" i="17" s="1"/>
  <c r="AE143" i="17" s="1"/>
  <c r="H143" i="17"/>
  <c r="J143" i="17"/>
  <c r="G143" i="17"/>
  <c r="S143" i="17"/>
  <c r="X143" i="17" s="1"/>
  <c r="AC143" i="17" s="1"/>
  <c r="C143" i="17"/>
  <c r="D143" i="17" s="1"/>
  <c r="Z406" i="15"/>
  <c r="AA406" i="15"/>
  <c r="L142" i="17"/>
  <c r="AJ141" i="17"/>
  <c r="AB142" i="17"/>
  <c r="AG142" i="17" s="1"/>
  <c r="AI142" i="17" s="1"/>
  <c r="AM142" i="17"/>
  <c r="Z324" i="15" l="1"/>
  <c r="AA324" i="15"/>
  <c r="Y325" i="15"/>
  <c r="AC323" i="15"/>
  <c r="AD323" i="15" s="1"/>
  <c r="AB323" i="15"/>
  <c r="AE323" i="15"/>
  <c r="H144" i="17"/>
  <c r="J144" i="17"/>
  <c r="T144" i="17"/>
  <c r="Y144" i="17" s="1"/>
  <c r="AD144" i="17" s="1"/>
  <c r="P144" i="17"/>
  <c r="B145" i="17"/>
  <c r="N145" i="17" s="1"/>
  <c r="K143" i="17"/>
  <c r="U144" i="17"/>
  <c r="Z144" i="17" s="1"/>
  <c r="AE144" i="17" s="1"/>
  <c r="I143" i="17"/>
  <c r="L143" i="17" s="1"/>
  <c r="E144" i="17"/>
  <c r="F144" i="17" s="1"/>
  <c r="R144" i="17"/>
  <c r="W144" i="17" s="1"/>
  <c r="G144" i="17"/>
  <c r="N144" i="17"/>
  <c r="AL143" i="17"/>
  <c r="C144" i="17"/>
  <c r="D144" i="17" s="1"/>
  <c r="AC406" i="15"/>
  <c r="AD406" i="15" s="1"/>
  <c r="AB406" i="15"/>
  <c r="AE406" i="15"/>
  <c r="M143" i="17"/>
  <c r="AB143" i="17"/>
  <c r="AG143" i="17" s="1"/>
  <c r="AI143" i="17" s="1"/>
  <c r="AM143" i="17"/>
  <c r="Q142" i="17"/>
  <c r="AJ142" i="17"/>
  <c r="Y326" i="15" l="1"/>
  <c r="Z325" i="15"/>
  <c r="AA325" i="15"/>
  <c r="AB324" i="15"/>
  <c r="AE324" i="15"/>
  <c r="AC324" i="15"/>
  <c r="AD324" i="15" s="1"/>
  <c r="P145" i="17"/>
  <c r="H145" i="17"/>
  <c r="T145" i="17"/>
  <c r="Y145" i="17" s="1"/>
  <c r="AD145" i="17" s="1"/>
  <c r="G145" i="17"/>
  <c r="U145" i="17"/>
  <c r="Z145" i="17" s="1"/>
  <c r="AE145" i="17" s="1"/>
  <c r="E145" i="17"/>
  <c r="F145" i="17" s="1"/>
  <c r="S145" i="17"/>
  <c r="X145" i="17" s="1"/>
  <c r="AC145" i="17" s="1"/>
  <c r="R145" i="17"/>
  <c r="W145" i="17" s="1"/>
  <c r="B146" i="17"/>
  <c r="T146" i="17" s="1"/>
  <c r="AL144" i="17"/>
  <c r="K144" i="17"/>
  <c r="C145" i="17"/>
  <c r="D145" i="17" s="1"/>
  <c r="I144" i="17"/>
  <c r="L144" i="17" s="1"/>
  <c r="J145" i="17"/>
  <c r="AM144" i="17"/>
  <c r="AB144" i="17"/>
  <c r="AG144" i="17" s="1"/>
  <c r="AI144" i="17" s="1"/>
  <c r="AJ143" i="17"/>
  <c r="Q143" i="17"/>
  <c r="M144" i="17" l="1"/>
  <c r="AL145" i="17"/>
  <c r="AE325" i="15"/>
  <c r="AC325" i="15"/>
  <c r="AD325" i="15" s="1"/>
  <c r="AB325" i="15"/>
  <c r="Y327" i="15"/>
  <c r="AA326" i="15"/>
  <c r="Z326" i="15"/>
  <c r="K145" i="17"/>
  <c r="E146" i="17"/>
  <c r="F146" i="17" s="1"/>
  <c r="I145" i="17"/>
  <c r="M145" i="17" s="1"/>
  <c r="C146" i="17"/>
  <c r="D146" i="17" s="1"/>
  <c r="U146" i="17"/>
  <c r="Z146" i="17" s="1"/>
  <c r="AE146" i="17" s="1"/>
  <c r="J146" i="17"/>
  <c r="H146" i="17"/>
  <c r="R146" i="17"/>
  <c r="W146" i="17" s="1"/>
  <c r="P146" i="17"/>
  <c r="N146" i="17"/>
  <c r="S146" i="17"/>
  <c r="X146" i="17" s="1"/>
  <c r="AC146" i="17" s="1"/>
  <c r="B147" i="17"/>
  <c r="T147" i="17" s="1"/>
  <c r="Y147" i="17" s="1"/>
  <c r="AD147" i="17" s="1"/>
  <c r="G146" i="17"/>
  <c r="Y413" i="15"/>
  <c r="Y146" i="17"/>
  <c r="AD146" i="17" s="1"/>
  <c r="AB145" i="17"/>
  <c r="AG145" i="17" s="1"/>
  <c r="AI145" i="17" s="1"/>
  <c r="AM145" i="17"/>
  <c r="AJ144" i="17"/>
  <c r="Q144" i="17"/>
  <c r="L145" i="17" l="1"/>
  <c r="K146" i="17"/>
  <c r="AE326" i="15"/>
  <c r="AC326" i="15"/>
  <c r="AD326" i="15" s="1"/>
  <c r="AB326" i="15"/>
  <c r="Z327" i="15"/>
  <c r="AA327" i="15"/>
  <c r="Y330" i="15"/>
  <c r="I146" i="17"/>
  <c r="M146" i="17" s="1"/>
  <c r="AL146" i="17"/>
  <c r="N147" i="17"/>
  <c r="B148" i="17"/>
  <c r="U148" i="17" s="1"/>
  <c r="Z148" i="17" s="1"/>
  <c r="AE148" i="17" s="1"/>
  <c r="R147" i="17"/>
  <c r="W147" i="17" s="1"/>
  <c r="E147" i="17"/>
  <c r="F147" i="17" s="1"/>
  <c r="S147" i="17"/>
  <c r="X147" i="17" s="1"/>
  <c r="AC147" i="17" s="1"/>
  <c r="H147" i="17"/>
  <c r="J147" i="17"/>
  <c r="U147" i="17"/>
  <c r="Z147" i="17" s="1"/>
  <c r="AE147" i="17" s="1"/>
  <c r="G147" i="17"/>
  <c r="P147" i="17"/>
  <c r="C147" i="17"/>
  <c r="D147" i="17" s="1"/>
  <c r="AA413" i="15"/>
  <c r="Z413" i="15"/>
  <c r="AM146" i="17"/>
  <c r="AB146" i="17"/>
  <c r="AG146" i="17" s="1"/>
  <c r="AI146" i="17" s="1"/>
  <c r="AJ145" i="17"/>
  <c r="Q145" i="17"/>
  <c r="L146" i="17" l="1"/>
  <c r="Z330" i="15"/>
  <c r="AA330" i="15"/>
  <c r="Y331" i="15"/>
  <c r="AB327" i="15"/>
  <c r="AE327" i="15"/>
  <c r="AC327" i="15"/>
  <c r="AD327" i="15" s="1"/>
  <c r="K147" i="17"/>
  <c r="AM147" i="17"/>
  <c r="C148" i="17"/>
  <c r="D148" i="17" s="1"/>
  <c r="S148" i="17"/>
  <c r="X148" i="17" s="1"/>
  <c r="AC148" i="17" s="1"/>
  <c r="J148" i="17"/>
  <c r="N148" i="17"/>
  <c r="H148" i="17"/>
  <c r="I147" i="17"/>
  <c r="M147" i="17" s="1"/>
  <c r="T148" i="17"/>
  <c r="Y148" i="17" s="1"/>
  <c r="AD148" i="17" s="1"/>
  <c r="P148" i="17"/>
  <c r="E148" i="17"/>
  <c r="F148" i="17" s="1"/>
  <c r="R148" i="17"/>
  <c r="W148" i="17" s="1"/>
  <c r="B149" i="17"/>
  <c r="T149" i="17" s="1"/>
  <c r="Y149" i="17" s="1"/>
  <c r="AD149" i="17" s="1"/>
  <c r="AL147" i="17"/>
  <c r="G148" i="17"/>
  <c r="AE413" i="15"/>
  <c r="AC413" i="15"/>
  <c r="AD413" i="15" s="1"/>
  <c r="AB413" i="15"/>
  <c r="AB147" i="17"/>
  <c r="AG147" i="17" s="1"/>
  <c r="AI147" i="17" s="1"/>
  <c r="Q146" i="17"/>
  <c r="AJ146" i="17"/>
  <c r="AM148" i="17" l="1"/>
  <c r="Z331" i="15"/>
  <c r="AA331" i="15"/>
  <c r="Y332" i="15"/>
  <c r="AE330" i="15"/>
  <c r="AC330" i="15"/>
  <c r="AD330" i="15" s="1"/>
  <c r="AB330" i="15"/>
  <c r="AL148" i="17"/>
  <c r="K148" i="17"/>
  <c r="I148" i="17"/>
  <c r="M148" i="17" s="1"/>
  <c r="G149" i="17"/>
  <c r="S149" i="17"/>
  <c r="X149" i="17" s="1"/>
  <c r="AC149" i="17" s="1"/>
  <c r="R149" i="17"/>
  <c r="W149" i="17" s="1"/>
  <c r="E149" i="17"/>
  <c r="F149" i="17" s="1"/>
  <c r="U149" i="17"/>
  <c r="Z149" i="17" s="1"/>
  <c r="AE149" i="17" s="1"/>
  <c r="P149" i="17"/>
  <c r="J149" i="17"/>
  <c r="L147" i="17"/>
  <c r="C149" i="17"/>
  <c r="D149" i="17" s="1"/>
  <c r="H149" i="17"/>
  <c r="N149" i="17"/>
  <c r="B150" i="17"/>
  <c r="T150" i="17" s="1"/>
  <c r="Y150" i="17" s="1"/>
  <c r="AD150" i="17" s="1"/>
  <c r="AB148" i="17"/>
  <c r="AG148" i="17" s="1"/>
  <c r="AI148" i="17" s="1"/>
  <c r="AJ148" i="17" s="1"/>
  <c r="Q147" i="17"/>
  <c r="AJ147" i="17"/>
  <c r="L148" i="17" l="1"/>
  <c r="Y333" i="15"/>
  <c r="AA332" i="15"/>
  <c r="Z332" i="15"/>
  <c r="AC331" i="15"/>
  <c r="AD331" i="15" s="1"/>
  <c r="AE331" i="15"/>
  <c r="AB331" i="15"/>
  <c r="I149" i="17"/>
  <c r="M149" i="17" s="1"/>
  <c r="AL149" i="17"/>
  <c r="AM149" i="17"/>
  <c r="J150" i="17"/>
  <c r="N150" i="17"/>
  <c r="S150" i="17"/>
  <c r="X150" i="17" s="1"/>
  <c r="AC150" i="17" s="1"/>
  <c r="H150" i="17"/>
  <c r="E150" i="17"/>
  <c r="F150" i="17" s="1"/>
  <c r="U150" i="17"/>
  <c r="Z150" i="17" s="1"/>
  <c r="AE150" i="17" s="1"/>
  <c r="P150" i="17"/>
  <c r="R150" i="17"/>
  <c r="W150" i="17" s="1"/>
  <c r="C150" i="17"/>
  <c r="D150" i="17" s="1"/>
  <c r="B151" i="17"/>
  <c r="N151" i="17" s="1"/>
  <c r="K149" i="17"/>
  <c r="G150" i="17"/>
  <c r="Y420" i="15"/>
  <c r="Q148" i="17"/>
  <c r="AB149" i="17"/>
  <c r="AG149" i="17" s="1"/>
  <c r="AI149" i="17" s="1"/>
  <c r="AJ149" i="17" s="1"/>
  <c r="L149" i="17" l="1"/>
  <c r="AB332" i="15"/>
  <c r="AC332" i="15"/>
  <c r="AD332" i="15" s="1"/>
  <c r="AE332" i="15"/>
  <c r="Y334" i="15"/>
  <c r="AA333" i="15"/>
  <c r="Z333" i="15"/>
  <c r="AL150" i="17"/>
  <c r="I150" i="17"/>
  <c r="L150" i="17" s="1"/>
  <c r="K150" i="17"/>
  <c r="U151" i="17"/>
  <c r="Z151" i="17" s="1"/>
  <c r="AE151" i="17" s="1"/>
  <c r="G151" i="17"/>
  <c r="R151" i="17"/>
  <c r="W151" i="17" s="1"/>
  <c r="P151" i="17"/>
  <c r="C151" i="17"/>
  <c r="D151" i="17" s="1"/>
  <c r="S151" i="17"/>
  <c r="X151" i="17" s="1"/>
  <c r="AC151" i="17" s="1"/>
  <c r="H151" i="17"/>
  <c r="J151" i="17"/>
  <c r="T151" i="17"/>
  <c r="Y151" i="17" s="1"/>
  <c r="AD151" i="17" s="1"/>
  <c r="E151" i="17"/>
  <c r="F151" i="17" s="1"/>
  <c r="B152" i="17"/>
  <c r="J152" i="17" s="1"/>
  <c r="AA420" i="15"/>
  <c r="Z420" i="15"/>
  <c r="M150" i="17"/>
  <c r="AM150" i="17"/>
  <c r="Q149" i="17"/>
  <c r="AB150" i="17"/>
  <c r="AG150" i="17" s="1"/>
  <c r="AI150" i="17" s="1"/>
  <c r="AE333" i="15" l="1"/>
  <c r="AC333" i="15"/>
  <c r="AD333" i="15" s="1"/>
  <c r="AB333" i="15"/>
  <c r="AA334" i="15"/>
  <c r="Z334" i="15"/>
  <c r="Y337" i="15"/>
  <c r="K151" i="17"/>
  <c r="N152" i="17"/>
  <c r="S152" i="17"/>
  <c r="X152" i="17" s="1"/>
  <c r="AC152" i="17" s="1"/>
  <c r="I151" i="17"/>
  <c r="M151" i="17" s="1"/>
  <c r="E152" i="17"/>
  <c r="F152" i="17" s="1"/>
  <c r="R152" i="17"/>
  <c r="W152" i="17" s="1"/>
  <c r="AL151" i="17"/>
  <c r="C152" i="17"/>
  <c r="D152" i="17" s="1"/>
  <c r="U152" i="17"/>
  <c r="Z152" i="17" s="1"/>
  <c r="AE152" i="17" s="1"/>
  <c r="H152" i="17"/>
  <c r="B153" i="17"/>
  <c r="U153" i="17" s="1"/>
  <c r="Z153" i="17" s="1"/>
  <c r="AE153" i="17" s="1"/>
  <c r="T152" i="17"/>
  <c r="Y152" i="17" s="1"/>
  <c r="AD152" i="17" s="1"/>
  <c r="G152" i="17"/>
  <c r="P152" i="17"/>
  <c r="AM151" i="17"/>
  <c r="AE420" i="15"/>
  <c r="AC420" i="15"/>
  <c r="AD420" i="15" s="1"/>
  <c r="AB420" i="15"/>
  <c r="Q150" i="17"/>
  <c r="AJ150" i="17"/>
  <c r="AB151" i="17"/>
  <c r="AG151" i="17" s="1"/>
  <c r="AI151" i="17" s="1"/>
  <c r="K152" i="17" l="1"/>
  <c r="I152" i="17"/>
  <c r="AA337" i="15"/>
  <c r="Z337" i="15"/>
  <c r="Y338" i="15"/>
  <c r="AE334" i="15"/>
  <c r="AC334" i="15"/>
  <c r="AD334" i="15" s="1"/>
  <c r="AB334" i="15"/>
  <c r="S153" i="17"/>
  <c r="X153" i="17" s="1"/>
  <c r="AC153" i="17" s="1"/>
  <c r="J153" i="17"/>
  <c r="B154" i="17"/>
  <c r="U154" i="17" s="1"/>
  <c r="Z154" i="17" s="1"/>
  <c r="AE154" i="17" s="1"/>
  <c r="AL152" i="17"/>
  <c r="P153" i="17"/>
  <c r="E153" i="17"/>
  <c r="F153" i="17" s="1"/>
  <c r="R153" i="17"/>
  <c r="W153" i="17" s="1"/>
  <c r="C153" i="17"/>
  <c r="D153" i="17" s="1"/>
  <c r="T153" i="17"/>
  <c r="Y153" i="17" s="1"/>
  <c r="AD153" i="17" s="1"/>
  <c r="G153" i="17"/>
  <c r="L151" i="17"/>
  <c r="N153" i="17"/>
  <c r="H153" i="17"/>
  <c r="M152" i="17"/>
  <c r="L152" i="17"/>
  <c r="Q151" i="17"/>
  <c r="AJ151" i="17"/>
  <c r="AB152" i="17"/>
  <c r="AG152" i="17" s="1"/>
  <c r="AI152" i="17" s="1"/>
  <c r="AM152" i="17"/>
  <c r="I153" i="17" l="1"/>
  <c r="M153" i="17" s="1"/>
  <c r="AA338" i="15"/>
  <c r="Z338" i="15"/>
  <c r="Y339" i="15"/>
  <c r="AB337" i="15"/>
  <c r="AE337" i="15"/>
  <c r="AC337" i="15"/>
  <c r="AD337" i="15" s="1"/>
  <c r="AL153" i="17"/>
  <c r="K153" i="17"/>
  <c r="G154" i="17"/>
  <c r="T154" i="17"/>
  <c r="Y154" i="17" s="1"/>
  <c r="AD154" i="17" s="1"/>
  <c r="J154" i="17"/>
  <c r="S154" i="17"/>
  <c r="X154" i="17" s="1"/>
  <c r="AC154" i="17" s="1"/>
  <c r="R154" i="17"/>
  <c r="W154" i="17" s="1"/>
  <c r="C154" i="17"/>
  <c r="D154" i="17" s="1"/>
  <c r="AM153" i="17"/>
  <c r="P154" i="17"/>
  <c r="N154" i="17"/>
  <c r="E154" i="17"/>
  <c r="F154" i="17" s="1"/>
  <c r="H154" i="17"/>
  <c r="B155" i="17"/>
  <c r="U155" i="17" s="1"/>
  <c r="Z155" i="17" s="1"/>
  <c r="AE155" i="17" s="1"/>
  <c r="Y427" i="15"/>
  <c r="AB153" i="17"/>
  <c r="AG153" i="17" s="1"/>
  <c r="AI153" i="17" s="1"/>
  <c r="Q153" i="17" s="1"/>
  <c r="Q152" i="17"/>
  <c r="AJ152" i="17"/>
  <c r="L153" i="17" l="1"/>
  <c r="Y340" i="15"/>
  <c r="AA339" i="15"/>
  <c r="Z339" i="15"/>
  <c r="AE338" i="15"/>
  <c r="AB338" i="15"/>
  <c r="AC338" i="15"/>
  <c r="AD338" i="15" s="1"/>
  <c r="AM154" i="17"/>
  <c r="AL154" i="17"/>
  <c r="K154" i="17"/>
  <c r="J155" i="17"/>
  <c r="I154" i="17"/>
  <c r="M154" i="17" s="1"/>
  <c r="N155" i="17"/>
  <c r="H155" i="17"/>
  <c r="G155" i="17"/>
  <c r="T155" i="17"/>
  <c r="Y155" i="17" s="1"/>
  <c r="AD155" i="17" s="1"/>
  <c r="S155" i="17"/>
  <c r="X155" i="17" s="1"/>
  <c r="AC155" i="17" s="1"/>
  <c r="C155" i="17"/>
  <c r="D155" i="17" s="1"/>
  <c r="R155" i="17"/>
  <c r="W155" i="17" s="1"/>
  <c r="P155" i="17"/>
  <c r="B156" i="17"/>
  <c r="N156" i="17" s="1"/>
  <c r="E155" i="17"/>
  <c r="F155" i="17" s="1"/>
  <c r="AA427" i="15"/>
  <c r="Z427" i="15"/>
  <c r="AJ153" i="17"/>
  <c r="AB154" i="17"/>
  <c r="AG154" i="17" s="1"/>
  <c r="AI154" i="17" s="1"/>
  <c r="L154" i="17" l="1"/>
  <c r="AE339" i="15"/>
  <c r="AC339" i="15"/>
  <c r="AD339" i="15" s="1"/>
  <c r="AB339" i="15"/>
  <c r="Y341" i="15"/>
  <c r="AA340" i="15"/>
  <c r="Z340" i="15"/>
  <c r="K155" i="17"/>
  <c r="I155" i="17"/>
  <c r="M155" i="17" s="1"/>
  <c r="R156" i="17"/>
  <c r="W156" i="17" s="1"/>
  <c r="U156" i="17"/>
  <c r="Z156" i="17" s="1"/>
  <c r="AE156" i="17" s="1"/>
  <c r="S156" i="17"/>
  <c r="X156" i="17" s="1"/>
  <c r="AC156" i="17" s="1"/>
  <c r="E156" i="17"/>
  <c r="F156" i="17" s="1"/>
  <c r="J156" i="17"/>
  <c r="T156" i="17"/>
  <c r="Y156" i="17" s="1"/>
  <c r="AD156" i="17" s="1"/>
  <c r="P156" i="17"/>
  <c r="G156" i="17"/>
  <c r="B157" i="17"/>
  <c r="J157" i="17" s="1"/>
  <c r="AL155" i="17"/>
  <c r="AM155" i="17"/>
  <c r="C156" i="17"/>
  <c r="D156" i="17" s="1"/>
  <c r="H156" i="17"/>
  <c r="AC427" i="15"/>
  <c r="AD427" i="15" s="1"/>
  <c r="AB427" i="15"/>
  <c r="AE427" i="15"/>
  <c r="AB155" i="17"/>
  <c r="AG155" i="17" s="1"/>
  <c r="AI155" i="17" s="1"/>
  <c r="AJ155" i="17" s="1"/>
  <c r="AJ154" i="17"/>
  <c r="Q154" i="17"/>
  <c r="L155" i="17" l="1"/>
  <c r="AB340" i="15"/>
  <c r="AE340" i="15"/>
  <c r="AC340" i="15"/>
  <c r="AD340" i="15" s="1"/>
  <c r="Z341" i="15"/>
  <c r="AA341" i="15"/>
  <c r="Y344" i="15"/>
  <c r="R157" i="17"/>
  <c r="W157" i="17" s="1"/>
  <c r="AL156" i="17"/>
  <c r="I156" i="17"/>
  <c r="L156" i="17" s="1"/>
  <c r="G157" i="17"/>
  <c r="T157" i="17"/>
  <c r="Y157" i="17" s="1"/>
  <c r="AD157" i="17" s="1"/>
  <c r="B158" i="17"/>
  <c r="S158" i="17" s="1"/>
  <c r="X158" i="17" s="1"/>
  <c r="AC158" i="17" s="1"/>
  <c r="AM156" i="17"/>
  <c r="K156" i="17"/>
  <c r="P157" i="17"/>
  <c r="E157" i="17"/>
  <c r="F157" i="17" s="1"/>
  <c r="U157" i="17"/>
  <c r="Z157" i="17" s="1"/>
  <c r="AE157" i="17" s="1"/>
  <c r="C157" i="17"/>
  <c r="D157" i="17" s="1"/>
  <c r="S157" i="17"/>
  <c r="X157" i="17" s="1"/>
  <c r="AC157" i="17" s="1"/>
  <c r="N157" i="17"/>
  <c r="H157" i="17"/>
  <c r="Q155" i="17"/>
  <c r="AB156" i="17"/>
  <c r="AG156" i="17" s="1"/>
  <c r="AI156" i="17" s="1"/>
  <c r="M156" i="17" l="1"/>
  <c r="Z344" i="15"/>
  <c r="AA344" i="15"/>
  <c r="Y345" i="15"/>
  <c r="AE341" i="15"/>
  <c r="AC341" i="15"/>
  <c r="AD341" i="15" s="1"/>
  <c r="AB341" i="15"/>
  <c r="U158" i="17"/>
  <c r="Z158" i="17" s="1"/>
  <c r="AE158" i="17" s="1"/>
  <c r="H158" i="17"/>
  <c r="J158" i="17"/>
  <c r="I157" i="17"/>
  <c r="L157" i="17" s="1"/>
  <c r="E158" i="17"/>
  <c r="F158" i="17" s="1"/>
  <c r="R158" i="17"/>
  <c r="W158" i="17" s="1"/>
  <c r="B159" i="17"/>
  <c r="N159" i="17" s="1"/>
  <c r="N158" i="17"/>
  <c r="AL157" i="17"/>
  <c r="T158" i="17"/>
  <c r="Y158" i="17" s="1"/>
  <c r="AD158" i="17" s="1"/>
  <c r="K157" i="17"/>
  <c r="P158" i="17"/>
  <c r="C158" i="17"/>
  <c r="D158" i="17" s="1"/>
  <c r="AM157" i="17"/>
  <c r="G158" i="17"/>
  <c r="Y434" i="15"/>
  <c r="Q156" i="17"/>
  <c r="AJ156" i="17"/>
  <c r="AB157" i="17"/>
  <c r="AG157" i="17" s="1"/>
  <c r="AI157" i="17" s="1"/>
  <c r="M157" i="17" l="1"/>
  <c r="AA345" i="15"/>
  <c r="Z345" i="15"/>
  <c r="Y346" i="15"/>
  <c r="AE344" i="15"/>
  <c r="AB344" i="15"/>
  <c r="AC344" i="15"/>
  <c r="AD344" i="15" s="1"/>
  <c r="AM158" i="17"/>
  <c r="AL158" i="17"/>
  <c r="B160" i="17"/>
  <c r="S160" i="17" s="1"/>
  <c r="X160" i="17" s="1"/>
  <c r="AC160" i="17" s="1"/>
  <c r="P159" i="17"/>
  <c r="E159" i="17"/>
  <c r="F159" i="17" s="1"/>
  <c r="S159" i="17"/>
  <c r="X159" i="17" s="1"/>
  <c r="AC159" i="17" s="1"/>
  <c r="H159" i="17"/>
  <c r="C159" i="17"/>
  <c r="D159" i="17" s="1"/>
  <c r="R159" i="17"/>
  <c r="W159" i="17" s="1"/>
  <c r="I158" i="17"/>
  <c r="L158" i="17" s="1"/>
  <c r="J159" i="17"/>
  <c r="T159" i="17"/>
  <c r="Y159" i="17" s="1"/>
  <c r="AD159" i="17" s="1"/>
  <c r="G159" i="17"/>
  <c r="U159" i="17"/>
  <c r="Z159" i="17" s="1"/>
  <c r="AE159" i="17" s="1"/>
  <c r="K158" i="17"/>
  <c r="AA434" i="15"/>
  <c r="Z434" i="15"/>
  <c r="AB158" i="17"/>
  <c r="AG158" i="17" s="1"/>
  <c r="AI158" i="17" s="1"/>
  <c r="Q158" i="17" s="1"/>
  <c r="AJ157" i="17"/>
  <c r="Q157" i="17"/>
  <c r="M158" i="17" l="1"/>
  <c r="Y347" i="15"/>
  <c r="Z346" i="15"/>
  <c r="AA346" i="15"/>
  <c r="AE345" i="15"/>
  <c r="AB345" i="15"/>
  <c r="AC345" i="15"/>
  <c r="AD345" i="15" s="1"/>
  <c r="C160" i="17"/>
  <c r="D160" i="17" s="1"/>
  <c r="N160" i="17"/>
  <c r="AL159" i="17"/>
  <c r="T160" i="17"/>
  <c r="Y160" i="17" s="1"/>
  <c r="AD160" i="17" s="1"/>
  <c r="E160" i="17"/>
  <c r="F160" i="17" s="1"/>
  <c r="K159" i="17"/>
  <c r="P160" i="17"/>
  <c r="G160" i="17"/>
  <c r="R160" i="17"/>
  <c r="W160" i="17" s="1"/>
  <c r="H160" i="17"/>
  <c r="U160" i="17"/>
  <c r="Z160" i="17" s="1"/>
  <c r="AE160" i="17" s="1"/>
  <c r="I159" i="17"/>
  <c r="M159" i="17" s="1"/>
  <c r="B161" i="17"/>
  <c r="S161" i="17" s="1"/>
  <c r="X161" i="17" s="1"/>
  <c r="AC161" i="17" s="1"/>
  <c r="J160" i="17"/>
  <c r="AE434" i="15"/>
  <c r="AC434" i="15"/>
  <c r="AD434" i="15" s="1"/>
  <c r="AB434" i="15"/>
  <c r="AJ158" i="17"/>
  <c r="AM159" i="17"/>
  <c r="AB159" i="17"/>
  <c r="AG159" i="17" s="1"/>
  <c r="AI159" i="17" s="1"/>
  <c r="K160" i="17" l="1"/>
  <c r="I160" i="17"/>
  <c r="AE346" i="15"/>
  <c r="AB346" i="15"/>
  <c r="AC346" i="15"/>
  <c r="AD346" i="15" s="1"/>
  <c r="AL160" i="17"/>
  <c r="Y348" i="15"/>
  <c r="Z347" i="15"/>
  <c r="AA347" i="15"/>
  <c r="AM160" i="17"/>
  <c r="L159" i="17"/>
  <c r="E161" i="17"/>
  <c r="F161" i="17" s="1"/>
  <c r="U161" i="17"/>
  <c r="Z161" i="17" s="1"/>
  <c r="AE161" i="17" s="1"/>
  <c r="R161" i="17"/>
  <c r="C161" i="17"/>
  <c r="D161" i="17" s="1"/>
  <c r="H161" i="17"/>
  <c r="J161" i="17"/>
  <c r="B162" i="17"/>
  <c r="T162" i="17" s="1"/>
  <c r="Y162" i="17" s="1"/>
  <c r="AD162" i="17" s="1"/>
  <c r="T161" i="17"/>
  <c r="Y161" i="17" s="1"/>
  <c r="AD161" i="17" s="1"/>
  <c r="P161" i="17"/>
  <c r="N161" i="17"/>
  <c r="G161" i="17"/>
  <c r="M160" i="17"/>
  <c r="L160" i="17"/>
  <c r="AB160" i="17"/>
  <c r="AG160" i="17" s="1"/>
  <c r="AI160" i="17" s="1"/>
  <c r="AJ160" i="17" s="1"/>
  <c r="Q159" i="17"/>
  <c r="AJ159" i="17"/>
  <c r="AL161" i="17" l="1"/>
  <c r="Z348" i="15"/>
  <c r="AA348" i="15"/>
  <c r="Y351" i="15"/>
  <c r="AE347" i="15"/>
  <c r="AC347" i="15"/>
  <c r="AD347" i="15" s="1"/>
  <c r="AB347" i="15"/>
  <c r="W161" i="17"/>
  <c r="AB161" i="17" s="1"/>
  <c r="AG161" i="17" s="1"/>
  <c r="AI161" i="17" s="1"/>
  <c r="I161" i="17"/>
  <c r="L161" i="17" s="1"/>
  <c r="K161" i="17"/>
  <c r="P162" i="17"/>
  <c r="N162" i="17"/>
  <c r="H162" i="17"/>
  <c r="E162" i="17"/>
  <c r="F162" i="17" s="1"/>
  <c r="U162" i="17"/>
  <c r="Z162" i="17" s="1"/>
  <c r="AE162" i="17" s="1"/>
  <c r="B163" i="17"/>
  <c r="T163" i="17" s="1"/>
  <c r="Y163" i="17" s="1"/>
  <c r="AD163" i="17" s="1"/>
  <c r="C162" i="17"/>
  <c r="D162" i="17" s="1"/>
  <c r="S162" i="17"/>
  <c r="X162" i="17" s="1"/>
  <c r="AC162" i="17" s="1"/>
  <c r="G162" i="17"/>
  <c r="R162" i="17"/>
  <c r="J162" i="17"/>
  <c r="Y441" i="15"/>
  <c r="Q160" i="17"/>
  <c r="M161" i="17" l="1"/>
  <c r="AM161" i="17"/>
  <c r="Z351" i="15"/>
  <c r="AA351" i="15"/>
  <c r="Y352" i="15"/>
  <c r="AE348" i="15"/>
  <c r="AC348" i="15"/>
  <c r="AD348" i="15" s="1"/>
  <c r="AB348" i="15"/>
  <c r="I162" i="17"/>
  <c r="L162" i="17" s="1"/>
  <c r="K162" i="17"/>
  <c r="AL162" i="17"/>
  <c r="W162" i="17"/>
  <c r="AM162" i="17" s="1"/>
  <c r="J163" i="17"/>
  <c r="P163" i="17"/>
  <c r="U163" i="17"/>
  <c r="Z163" i="17" s="1"/>
  <c r="AE163" i="17" s="1"/>
  <c r="B164" i="17"/>
  <c r="J164" i="17" s="1"/>
  <c r="C163" i="17"/>
  <c r="D163" i="17" s="1"/>
  <c r="S163" i="17"/>
  <c r="X163" i="17" s="1"/>
  <c r="AC163" i="17" s="1"/>
  <c r="N163" i="17"/>
  <c r="H163" i="17"/>
  <c r="G163" i="17"/>
  <c r="R163" i="17"/>
  <c r="W163" i="17" s="1"/>
  <c r="E163" i="17"/>
  <c r="F163" i="17" s="1"/>
  <c r="AA441" i="15"/>
  <c r="Z441" i="15"/>
  <c r="Q161" i="17"/>
  <c r="AJ161" i="17"/>
  <c r="M162" i="17" l="1"/>
  <c r="Z352" i="15"/>
  <c r="AA352" i="15"/>
  <c r="Y353" i="15"/>
  <c r="AB351" i="15"/>
  <c r="AE351" i="15"/>
  <c r="AC351" i="15"/>
  <c r="AD351" i="15" s="1"/>
  <c r="AB162" i="17"/>
  <c r="AG162" i="17" s="1"/>
  <c r="AI162" i="17" s="1"/>
  <c r="Q162" i="17" s="1"/>
  <c r="AL163" i="17"/>
  <c r="P164" i="17"/>
  <c r="N164" i="17"/>
  <c r="AM163" i="17"/>
  <c r="G164" i="17"/>
  <c r="E164" i="17"/>
  <c r="F164" i="17" s="1"/>
  <c r="T164" i="17"/>
  <c r="Y164" i="17" s="1"/>
  <c r="AD164" i="17" s="1"/>
  <c r="K163" i="17"/>
  <c r="R164" i="17"/>
  <c r="W164" i="17" s="1"/>
  <c r="I163" i="17"/>
  <c r="L163" i="17" s="1"/>
  <c r="B165" i="17"/>
  <c r="R165" i="17" s="1"/>
  <c r="S164" i="17"/>
  <c r="X164" i="17" s="1"/>
  <c r="AC164" i="17" s="1"/>
  <c r="C164" i="17"/>
  <c r="D164" i="17" s="1"/>
  <c r="U164" i="17"/>
  <c r="Z164" i="17" s="1"/>
  <c r="AE164" i="17" s="1"/>
  <c r="H164" i="17"/>
  <c r="AC441" i="15"/>
  <c r="AD441" i="15" s="1"/>
  <c r="AB441" i="15"/>
  <c r="AE441" i="15"/>
  <c r="AB163" i="17"/>
  <c r="AG163" i="17" s="1"/>
  <c r="AI163" i="17" s="1"/>
  <c r="AJ163" i="17" s="1"/>
  <c r="M163" i="17" l="1"/>
  <c r="AJ162" i="17"/>
  <c r="Y354" i="15"/>
  <c r="AA353" i="15"/>
  <c r="Z353" i="15"/>
  <c r="K164" i="17"/>
  <c r="AE352" i="15"/>
  <c r="AB352" i="15"/>
  <c r="AC352" i="15"/>
  <c r="AD352" i="15" s="1"/>
  <c r="I164" i="17"/>
  <c r="M164" i="17" s="1"/>
  <c r="J165" i="17"/>
  <c r="U165" i="17"/>
  <c r="Z165" i="17" s="1"/>
  <c r="AE165" i="17" s="1"/>
  <c r="C165" i="17"/>
  <c r="D165" i="17" s="1"/>
  <c r="N165" i="17"/>
  <c r="S165" i="17"/>
  <c r="X165" i="17" s="1"/>
  <c r="AC165" i="17" s="1"/>
  <c r="B166" i="17"/>
  <c r="T166" i="17" s="1"/>
  <c r="Y166" i="17" s="1"/>
  <c r="AD166" i="17" s="1"/>
  <c r="T165" i="17"/>
  <c r="Y165" i="17" s="1"/>
  <c r="AD165" i="17" s="1"/>
  <c r="Q163" i="17"/>
  <c r="G165" i="17"/>
  <c r="H165" i="17"/>
  <c r="P165" i="17"/>
  <c r="AL164" i="17"/>
  <c r="E165" i="17"/>
  <c r="F165" i="17" s="1"/>
  <c r="W165" i="17"/>
  <c r="AB164" i="17"/>
  <c r="AG164" i="17" s="1"/>
  <c r="AI164" i="17" s="1"/>
  <c r="AM164" i="17"/>
  <c r="AL165" i="17" l="1"/>
  <c r="I165" i="17"/>
  <c r="L165" i="17" s="1"/>
  <c r="K165" i="17"/>
  <c r="L164" i="17"/>
  <c r="AB353" i="15"/>
  <c r="AE353" i="15"/>
  <c r="AC353" i="15"/>
  <c r="AD353" i="15" s="1"/>
  <c r="Y355" i="15"/>
  <c r="Z354" i="15"/>
  <c r="AA354" i="15"/>
  <c r="AM165" i="17"/>
  <c r="G166" i="17"/>
  <c r="C166" i="17"/>
  <c r="D166" i="17" s="1"/>
  <c r="S166" i="17"/>
  <c r="X166" i="17" s="1"/>
  <c r="AC166" i="17" s="1"/>
  <c r="E166" i="17"/>
  <c r="F166" i="17" s="1"/>
  <c r="R166" i="17"/>
  <c r="W166" i="17" s="1"/>
  <c r="U166" i="17"/>
  <c r="Z166" i="17" s="1"/>
  <c r="AE166" i="17" s="1"/>
  <c r="P166" i="17"/>
  <c r="J166" i="17"/>
  <c r="H166" i="17"/>
  <c r="N166" i="17"/>
  <c r="B167" i="17"/>
  <c r="S167" i="17" s="1"/>
  <c r="X167" i="17" s="1"/>
  <c r="AC167" i="17" s="1"/>
  <c r="Y448" i="15"/>
  <c r="M165" i="17"/>
  <c r="AB165" i="17"/>
  <c r="AG165" i="17" s="1"/>
  <c r="AI165" i="17" s="1"/>
  <c r="AJ165" i="17" s="1"/>
  <c r="AJ164" i="17"/>
  <c r="Q164" i="17"/>
  <c r="AA355" i="15" l="1"/>
  <c r="Z355" i="15"/>
  <c r="Y358" i="15"/>
  <c r="AC354" i="15"/>
  <c r="AD354" i="15" s="1"/>
  <c r="AE354" i="15"/>
  <c r="AB354" i="15"/>
  <c r="I166" i="17"/>
  <c r="L166" i="17" s="1"/>
  <c r="K166" i="17"/>
  <c r="T167" i="17"/>
  <c r="Y167" i="17" s="1"/>
  <c r="AD167" i="17" s="1"/>
  <c r="AL166" i="17"/>
  <c r="B168" i="17"/>
  <c r="J168" i="17" s="1"/>
  <c r="E167" i="17"/>
  <c r="F167" i="17" s="1"/>
  <c r="AM166" i="17"/>
  <c r="J167" i="17"/>
  <c r="N167" i="17"/>
  <c r="H167" i="17"/>
  <c r="R167" i="17"/>
  <c r="W167" i="17" s="1"/>
  <c r="G167" i="17"/>
  <c r="U167" i="17"/>
  <c r="Z167" i="17" s="1"/>
  <c r="AE167" i="17" s="1"/>
  <c r="P167" i="17"/>
  <c r="C167" i="17"/>
  <c r="D167" i="17" s="1"/>
  <c r="AA448" i="15"/>
  <c r="Z448" i="15"/>
  <c r="AB166" i="17"/>
  <c r="AG166" i="17" s="1"/>
  <c r="AI166" i="17" s="1"/>
  <c r="Q166" i="17" s="1"/>
  <c r="Q165" i="17"/>
  <c r="M166" i="17" l="1"/>
  <c r="Z358" i="15"/>
  <c r="AA358" i="15"/>
  <c r="Y359" i="15"/>
  <c r="AC355" i="15"/>
  <c r="AD355" i="15" s="1"/>
  <c r="AB355" i="15"/>
  <c r="AE355" i="15"/>
  <c r="K167" i="17"/>
  <c r="I167" i="17"/>
  <c r="M167" i="17" s="1"/>
  <c r="AL167" i="17"/>
  <c r="AM167" i="17"/>
  <c r="R168" i="17"/>
  <c r="W168" i="17" s="1"/>
  <c r="E168" i="17"/>
  <c r="F168" i="17" s="1"/>
  <c r="U168" i="17"/>
  <c r="Z168" i="17" s="1"/>
  <c r="AE168" i="17" s="1"/>
  <c r="H168" i="17"/>
  <c r="C168" i="17"/>
  <c r="D168" i="17" s="1"/>
  <c r="T168" i="17"/>
  <c r="Y168" i="17" s="1"/>
  <c r="AD168" i="17" s="1"/>
  <c r="P168" i="17"/>
  <c r="G168" i="17"/>
  <c r="S168" i="17"/>
  <c r="X168" i="17" s="1"/>
  <c r="AC168" i="17" s="1"/>
  <c r="N168" i="17"/>
  <c r="B169" i="17"/>
  <c r="N169" i="17" s="1"/>
  <c r="AE448" i="15"/>
  <c r="AC448" i="15"/>
  <c r="AD448" i="15" s="1"/>
  <c r="AB448" i="15"/>
  <c r="AJ166" i="17"/>
  <c r="AB167" i="17"/>
  <c r="AG167" i="17" s="1"/>
  <c r="AI167" i="17" s="1"/>
  <c r="Z359" i="15" l="1"/>
  <c r="AA359" i="15"/>
  <c r="Y360" i="15"/>
  <c r="AC358" i="15"/>
  <c r="AD358" i="15" s="1"/>
  <c r="AE358" i="15"/>
  <c r="AB358" i="15"/>
  <c r="L167" i="17"/>
  <c r="K168" i="17"/>
  <c r="I168" i="17"/>
  <c r="M168" i="17" s="1"/>
  <c r="E169" i="17"/>
  <c r="F169" i="17" s="1"/>
  <c r="R169" i="17"/>
  <c r="W169" i="17" s="1"/>
  <c r="AL168" i="17"/>
  <c r="C169" i="17"/>
  <c r="D169" i="17" s="1"/>
  <c r="S169" i="17"/>
  <c r="X169" i="17" s="1"/>
  <c r="AC169" i="17" s="1"/>
  <c r="P169" i="17"/>
  <c r="J169" i="17"/>
  <c r="G169" i="17"/>
  <c r="T169" i="17"/>
  <c r="Y169" i="17" s="1"/>
  <c r="AD169" i="17" s="1"/>
  <c r="H169" i="17"/>
  <c r="U169" i="17"/>
  <c r="Z169" i="17" s="1"/>
  <c r="AE169" i="17" s="1"/>
  <c r="B170" i="17"/>
  <c r="U170" i="17" s="1"/>
  <c r="Z170" i="17" s="1"/>
  <c r="AE170" i="17" s="1"/>
  <c r="AM168" i="17"/>
  <c r="AB168" i="17"/>
  <c r="AG168" i="17" s="1"/>
  <c r="AI168" i="17" s="1"/>
  <c r="AJ167" i="17"/>
  <c r="Q167" i="17"/>
  <c r="L168" i="17" l="1"/>
  <c r="Y361" i="15"/>
  <c r="Z360" i="15"/>
  <c r="AA360" i="15"/>
  <c r="AC359" i="15"/>
  <c r="AD359" i="15" s="1"/>
  <c r="AE359" i="15"/>
  <c r="AB359" i="15"/>
  <c r="I169" i="17"/>
  <c r="M169" i="17" s="1"/>
  <c r="K169" i="17"/>
  <c r="E170" i="17"/>
  <c r="F170" i="17" s="1"/>
  <c r="R170" i="17"/>
  <c r="W170" i="17" s="1"/>
  <c r="H170" i="17"/>
  <c r="C170" i="17"/>
  <c r="D170" i="17" s="1"/>
  <c r="T170" i="17"/>
  <c r="Y170" i="17" s="1"/>
  <c r="AD170" i="17" s="1"/>
  <c r="J170" i="17"/>
  <c r="P170" i="17"/>
  <c r="B171" i="17"/>
  <c r="S171" i="17" s="1"/>
  <c r="X171" i="17" s="1"/>
  <c r="AC171" i="17" s="1"/>
  <c r="AL169" i="17"/>
  <c r="N170" i="17"/>
  <c r="S170" i="17"/>
  <c r="G170" i="17"/>
  <c r="Y455" i="15"/>
  <c r="AJ168" i="17"/>
  <c r="Q168" i="17"/>
  <c r="AB169" i="17"/>
  <c r="AG169" i="17" s="1"/>
  <c r="AI169" i="17" s="1"/>
  <c r="AM169" i="17"/>
  <c r="L169" i="17" l="1"/>
  <c r="AE360" i="15"/>
  <c r="AC360" i="15"/>
  <c r="AD360" i="15" s="1"/>
  <c r="AB360" i="15"/>
  <c r="Y362" i="15"/>
  <c r="AA361" i="15"/>
  <c r="Z361" i="15"/>
  <c r="AL170" i="17"/>
  <c r="K170" i="17"/>
  <c r="I170" i="17"/>
  <c r="M170" i="17" s="1"/>
  <c r="G171" i="17"/>
  <c r="P171" i="17"/>
  <c r="T171" i="17"/>
  <c r="Y171" i="17" s="1"/>
  <c r="AD171" i="17" s="1"/>
  <c r="N171" i="17"/>
  <c r="H171" i="17"/>
  <c r="E171" i="17"/>
  <c r="F171" i="17" s="1"/>
  <c r="R171" i="17"/>
  <c r="W171" i="17" s="1"/>
  <c r="X170" i="17"/>
  <c r="AC170" i="17" s="1"/>
  <c r="B172" i="17"/>
  <c r="N172" i="17" s="1"/>
  <c r="C171" i="17"/>
  <c r="D171" i="17" s="1"/>
  <c r="U171" i="17"/>
  <c r="Z171" i="17" s="1"/>
  <c r="AE171" i="17" s="1"/>
  <c r="J171" i="17"/>
  <c r="Z455" i="15"/>
  <c r="AA455" i="15"/>
  <c r="AJ169" i="17"/>
  <c r="Q169" i="17"/>
  <c r="AB170" i="17"/>
  <c r="AE361" i="15" l="1"/>
  <c r="AC361" i="15"/>
  <c r="AD361" i="15" s="1"/>
  <c r="AB361" i="15"/>
  <c r="Z362" i="15"/>
  <c r="AA362" i="15"/>
  <c r="Y365" i="15"/>
  <c r="L170" i="17"/>
  <c r="AG170" i="17"/>
  <c r="AI170" i="17" s="1"/>
  <c r="Q170" i="17" s="1"/>
  <c r="AM170" i="17"/>
  <c r="I171" i="17"/>
  <c r="M171" i="17" s="1"/>
  <c r="S172" i="17"/>
  <c r="X172" i="17" s="1"/>
  <c r="AC172" i="17" s="1"/>
  <c r="P172" i="17"/>
  <c r="H172" i="17"/>
  <c r="R172" i="17"/>
  <c r="W172" i="17" s="1"/>
  <c r="T172" i="17"/>
  <c r="Y172" i="17" s="1"/>
  <c r="AD172" i="17" s="1"/>
  <c r="B173" i="17"/>
  <c r="N173" i="17" s="1"/>
  <c r="G172" i="17"/>
  <c r="AL171" i="17"/>
  <c r="J172" i="17"/>
  <c r="U172" i="17"/>
  <c r="Z172" i="17" s="1"/>
  <c r="AE172" i="17" s="1"/>
  <c r="E172" i="17"/>
  <c r="F172" i="17" s="1"/>
  <c r="AM171" i="17"/>
  <c r="C172" i="17"/>
  <c r="D172" i="17" s="1"/>
  <c r="K171" i="17"/>
  <c r="AC455" i="15"/>
  <c r="AD455" i="15" s="1"/>
  <c r="AB455" i="15"/>
  <c r="AE455" i="15"/>
  <c r="AB171" i="17"/>
  <c r="AG171" i="17" s="1"/>
  <c r="AI171" i="17" s="1"/>
  <c r="AJ171" i="17" s="1"/>
  <c r="L171" i="17" l="1"/>
  <c r="AJ170" i="17"/>
  <c r="AA365" i="15"/>
  <c r="Z365" i="15"/>
  <c r="Y366" i="15"/>
  <c r="AE362" i="15"/>
  <c r="AC362" i="15"/>
  <c r="AD362" i="15" s="1"/>
  <c r="AB362" i="15"/>
  <c r="K172" i="17"/>
  <c r="AL172" i="17"/>
  <c r="I172" i="17"/>
  <c r="L172" i="17" s="1"/>
  <c r="S173" i="17"/>
  <c r="X173" i="17" s="1"/>
  <c r="AC173" i="17" s="1"/>
  <c r="H173" i="17"/>
  <c r="C173" i="17"/>
  <c r="D173" i="17" s="1"/>
  <c r="R173" i="17"/>
  <c r="W173" i="17" s="1"/>
  <c r="B174" i="17"/>
  <c r="N174" i="17" s="1"/>
  <c r="E173" i="17"/>
  <c r="F173" i="17" s="1"/>
  <c r="T173" i="17"/>
  <c r="Y173" i="17" s="1"/>
  <c r="AD173" i="17" s="1"/>
  <c r="U173" i="17"/>
  <c r="Z173" i="17" s="1"/>
  <c r="AE173" i="17" s="1"/>
  <c r="J173" i="17"/>
  <c r="P173" i="17"/>
  <c r="G173" i="17"/>
  <c r="Q171" i="17"/>
  <c r="AM172" i="17"/>
  <c r="AB172" i="17"/>
  <c r="AG172" i="17" s="1"/>
  <c r="AI172" i="17" s="1"/>
  <c r="M172" i="17" l="1"/>
  <c r="Z366" i="15"/>
  <c r="AA366" i="15"/>
  <c r="Y367" i="15"/>
  <c r="AB365" i="15"/>
  <c r="AE365" i="15"/>
  <c r="AC365" i="15"/>
  <c r="AD365" i="15" s="1"/>
  <c r="AL173" i="17"/>
  <c r="K173" i="17"/>
  <c r="I173" i="17"/>
  <c r="M173" i="17" s="1"/>
  <c r="U174" i="17"/>
  <c r="Z174" i="17" s="1"/>
  <c r="AE174" i="17" s="1"/>
  <c r="E174" i="17"/>
  <c r="F174" i="17" s="1"/>
  <c r="T174" i="17"/>
  <c r="Y174" i="17" s="1"/>
  <c r="AD174" i="17" s="1"/>
  <c r="C174" i="17"/>
  <c r="D174" i="17" s="1"/>
  <c r="R174" i="17"/>
  <c r="W174" i="17" s="1"/>
  <c r="H174" i="17"/>
  <c r="J174" i="17"/>
  <c r="S174" i="17"/>
  <c r="X174" i="17" s="1"/>
  <c r="AC174" i="17" s="1"/>
  <c r="P174" i="17"/>
  <c r="G174" i="17"/>
  <c r="B175" i="17"/>
  <c r="J175" i="17" s="1"/>
  <c r="Y462" i="15"/>
  <c r="AM173" i="17"/>
  <c r="AB173" i="17"/>
  <c r="AG173" i="17" s="1"/>
  <c r="AI173" i="17" s="1"/>
  <c r="AJ172" i="17"/>
  <c r="Q172" i="17"/>
  <c r="K174" i="17" l="1"/>
  <c r="L173" i="17"/>
  <c r="Y368" i="15"/>
  <c r="AA367" i="15"/>
  <c r="Z367" i="15"/>
  <c r="AB366" i="15"/>
  <c r="AE366" i="15"/>
  <c r="AC366" i="15"/>
  <c r="AD366" i="15" s="1"/>
  <c r="I174" i="17"/>
  <c r="M174" i="17" s="1"/>
  <c r="AL174" i="17"/>
  <c r="AM174" i="17"/>
  <c r="G175" i="17"/>
  <c r="S175" i="17"/>
  <c r="X175" i="17" s="1"/>
  <c r="AC175" i="17" s="1"/>
  <c r="B176" i="17"/>
  <c r="J176" i="17" s="1"/>
  <c r="E175" i="17"/>
  <c r="F175" i="17" s="1"/>
  <c r="N175" i="17"/>
  <c r="P175" i="17"/>
  <c r="C175" i="17"/>
  <c r="D175" i="17" s="1"/>
  <c r="U175" i="17"/>
  <c r="Z175" i="17" s="1"/>
  <c r="AE175" i="17" s="1"/>
  <c r="T175" i="17"/>
  <c r="Y175" i="17" s="1"/>
  <c r="AD175" i="17" s="1"/>
  <c r="R175" i="17"/>
  <c r="W175" i="17" s="1"/>
  <c r="H175" i="17"/>
  <c r="Z462" i="15"/>
  <c r="AA462" i="15"/>
  <c r="AB174" i="17"/>
  <c r="AG174" i="17" s="1"/>
  <c r="AI174" i="17" s="1"/>
  <c r="AJ174" i="17" s="1"/>
  <c r="Q173" i="17"/>
  <c r="AJ173" i="17"/>
  <c r="K175" i="17" l="1"/>
  <c r="L174" i="17"/>
  <c r="AE367" i="15"/>
  <c r="AB367" i="15"/>
  <c r="AC367" i="15"/>
  <c r="AD367" i="15" s="1"/>
  <c r="Y369" i="15"/>
  <c r="AA368" i="15"/>
  <c r="Z368" i="15"/>
  <c r="I175" i="17"/>
  <c r="M175" i="17" s="1"/>
  <c r="AM175" i="17"/>
  <c r="R176" i="17"/>
  <c r="W176" i="17" s="1"/>
  <c r="G176" i="17"/>
  <c r="U176" i="17"/>
  <c r="Z176" i="17" s="1"/>
  <c r="AE176" i="17" s="1"/>
  <c r="B177" i="17"/>
  <c r="N177" i="17" s="1"/>
  <c r="S176" i="17"/>
  <c r="X176" i="17" s="1"/>
  <c r="AC176" i="17" s="1"/>
  <c r="AL175" i="17"/>
  <c r="N176" i="17"/>
  <c r="E176" i="17"/>
  <c r="F176" i="17" s="1"/>
  <c r="H176" i="17"/>
  <c r="C176" i="17"/>
  <c r="D176" i="17" s="1"/>
  <c r="T176" i="17"/>
  <c r="Y176" i="17" s="1"/>
  <c r="AD176" i="17" s="1"/>
  <c r="P176" i="17"/>
  <c r="AC462" i="15"/>
  <c r="AD462" i="15" s="1"/>
  <c r="AB462" i="15"/>
  <c r="AE462" i="15"/>
  <c r="Q174" i="17"/>
  <c r="AB175" i="17"/>
  <c r="AG175" i="17" s="1"/>
  <c r="AI175" i="17" s="1"/>
  <c r="L175" i="17" l="1"/>
  <c r="AC368" i="15"/>
  <c r="AD368" i="15" s="1"/>
  <c r="AB368" i="15"/>
  <c r="AE368" i="15"/>
  <c r="AA369" i="15"/>
  <c r="Z369" i="15"/>
  <c r="Y372" i="15"/>
  <c r="I176" i="17"/>
  <c r="M176" i="17" s="1"/>
  <c r="R177" i="17"/>
  <c r="W177" i="17" s="1"/>
  <c r="C177" i="17"/>
  <c r="D177" i="17" s="1"/>
  <c r="T177" i="17"/>
  <c r="Y177" i="17" s="1"/>
  <c r="AD177" i="17" s="1"/>
  <c r="S177" i="17"/>
  <c r="X177" i="17" s="1"/>
  <c r="AC177" i="17" s="1"/>
  <c r="K176" i="17"/>
  <c r="J177" i="17"/>
  <c r="P177" i="17"/>
  <c r="B178" i="17"/>
  <c r="N178" i="17" s="1"/>
  <c r="E177" i="17"/>
  <c r="F177" i="17" s="1"/>
  <c r="U177" i="17"/>
  <c r="Z177" i="17" s="1"/>
  <c r="AE177" i="17" s="1"/>
  <c r="AM176" i="17"/>
  <c r="G177" i="17"/>
  <c r="H177" i="17"/>
  <c r="AL176" i="17"/>
  <c r="Q175" i="17"/>
  <c r="AJ175" i="17"/>
  <c r="AB176" i="17"/>
  <c r="AG176" i="17" s="1"/>
  <c r="AI176" i="17" s="1"/>
  <c r="K177" i="17" l="1"/>
  <c r="I177" i="17"/>
  <c r="L177" i="17" s="1"/>
  <c r="L176" i="17"/>
  <c r="AA372" i="15"/>
  <c r="Z372" i="15"/>
  <c r="Y373" i="15"/>
  <c r="AE369" i="15"/>
  <c r="AB369" i="15"/>
  <c r="AC369" i="15"/>
  <c r="AD369" i="15" s="1"/>
  <c r="AM177" i="17"/>
  <c r="AL177" i="17"/>
  <c r="H178" i="17"/>
  <c r="E178" i="17"/>
  <c r="F178" i="17" s="1"/>
  <c r="T178" i="17"/>
  <c r="Y178" i="17" s="1"/>
  <c r="AD178" i="17" s="1"/>
  <c r="S178" i="17"/>
  <c r="X178" i="17" s="1"/>
  <c r="AC178" i="17" s="1"/>
  <c r="R178" i="17"/>
  <c r="W178" i="17" s="1"/>
  <c r="P178" i="17"/>
  <c r="G178" i="17"/>
  <c r="J178" i="17"/>
  <c r="U178" i="17"/>
  <c r="Z178" i="17" s="1"/>
  <c r="AE178" i="17" s="1"/>
  <c r="B179" i="17"/>
  <c r="R179" i="17" s="1"/>
  <c r="C178" i="17"/>
  <c r="D178" i="17" s="1"/>
  <c r="Y469" i="15"/>
  <c r="M177" i="17"/>
  <c r="AB177" i="17"/>
  <c r="AG177" i="17" s="1"/>
  <c r="AI177" i="17" s="1"/>
  <c r="AJ177" i="17" s="1"/>
  <c r="Q176" i="17"/>
  <c r="AJ176" i="17"/>
  <c r="AA373" i="15" l="1"/>
  <c r="Z373" i="15"/>
  <c r="Y374" i="15"/>
  <c r="AM178" i="17"/>
  <c r="AB372" i="15"/>
  <c r="AE372" i="15"/>
  <c r="AC372" i="15"/>
  <c r="AD372" i="15" s="1"/>
  <c r="K178" i="17"/>
  <c r="AL178" i="17"/>
  <c r="T179" i="17"/>
  <c r="Y179" i="17" s="1"/>
  <c r="AD179" i="17" s="1"/>
  <c r="E179" i="17"/>
  <c r="F179" i="17" s="1"/>
  <c r="J179" i="17"/>
  <c r="S179" i="17"/>
  <c r="B180" i="17"/>
  <c r="N180" i="17" s="1"/>
  <c r="N179" i="17"/>
  <c r="H179" i="17"/>
  <c r="G179" i="17"/>
  <c r="U179" i="17"/>
  <c r="Z179" i="17" s="1"/>
  <c r="AE179" i="17" s="1"/>
  <c r="P179" i="17"/>
  <c r="I178" i="17"/>
  <c r="M178" i="17" s="1"/>
  <c r="C179" i="17"/>
  <c r="D179" i="17" s="1"/>
  <c r="Z469" i="15"/>
  <c r="AA469" i="15"/>
  <c r="Q177" i="17"/>
  <c r="W179" i="17"/>
  <c r="AB179" i="17" s="1"/>
  <c r="AB178" i="17"/>
  <c r="AG178" i="17" s="1"/>
  <c r="AI178" i="17" s="1"/>
  <c r="Y375" i="15" l="1"/>
  <c r="Z374" i="15"/>
  <c r="AA374" i="15"/>
  <c r="AC373" i="15"/>
  <c r="AD373" i="15" s="1"/>
  <c r="AB373" i="15"/>
  <c r="AE373" i="15"/>
  <c r="AL179" i="17"/>
  <c r="X179" i="17"/>
  <c r="AC179" i="17" s="1"/>
  <c r="AG179" i="17" s="1"/>
  <c r="AI179" i="17" s="1"/>
  <c r="T180" i="17"/>
  <c r="Y180" i="17" s="1"/>
  <c r="AD180" i="17" s="1"/>
  <c r="I179" i="17"/>
  <c r="M179" i="17" s="1"/>
  <c r="K179" i="17"/>
  <c r="C180" i="17"/>
  <c r="D180" i="17" s="1"/>
  <c r="U180" i="17"/>
  <c r="Z180" i="17" s="1"/>
  <c r="AE180" i="17" s="1"/>
  <c r="H180" i="17"/>
  <c r="S180" i="17"/>
  <c r="X180" i="17" s="1"/>
  <c r="AC180" i="17" s="1"/>
  <c r="E180" i="17"/>
  <c r="F180" i="17" s="1"/>
  <c r="R180" i="17"/>
  <c r="W180" i="17" s="1"/>
  <c r="J180" i="17"/>
  <c r="P180" i="17"/>
  <c r="G180" i="17"/>
  <c r="L178" i="17"/>
  <c r="B181" i="17"/>
  <c r="S181" i="17" s="1"/>
  <c r="X181" i="17" s="1"/>
  <c r="AC181" i="17" s="1"/>
  <c r="AC469" i="15"/>
  <c r="AD469" i="15" s="1"/>
  <c r="AB469" i="15"/>
  <c r="AE469" i="15"/>
  <c r="Q178" i="17"/>
  <c r="AJ178" i="17"/>
  <c r="AM179" i="17" l="1"/>
  <c r="L179" i="17"/>
  <c r="AB374" i="15"/>
  <c r="AC374" i="15"/>
  <c r="AD374" i="15" s="1"/>
  <c r="AE374" i="15"/>
  <c r="AL180" i="17"/>
  <c r="Y376" i="15"/>
  <c r="AA375" i="15"/>
  <c r="Z375" i="15"/>
  <c r="K180" i="17"/>
  <c r="I180" i="17"/>
  <c r="L180" i="17" s="1"/>
  <c r="AM180" i="17"/>
  <c r="E181" i="17"/>
  <c r="F181" i="17" s="1"/>
  <c r="P181" i="17"/>
  <c r="C181" i="17"/>
  <c r="D181" i="17" s="1"/>
  <c r="U181" i="17"/>
  <c r="Z181" i="17" s="1"/>
  <c r="AE181" i="17" s="1"/>
  <c r="R181" i="17"/>
  <c r="W181" i="17" s="1"/>
  <c r="H181" i="17"/>
  <c r="J181" i="17"/>
  <c r="B182" i="17"/>
  <c r="J182" i="17" s="1"/>
  <c r="N181" i="17"/>
  <c r="T181" i="17"/>
  <c r="Y181" i="17" s="1"/>
  <c r="AD181" i="17" s="1"/>
  <c r="G181" i="17"/>
  <c r="AB180" i="17"/>
  <c r="AG180" i="17" s="1"/>
  <c r="AI180" i="17" s="1"/>
  <c r="AJ180" i="17" s="1"/>
  <c r="Q179" i="17"/>
  <c r="AJ179" i="17"/>
  <c r="M180" i="17" l="1"/>
  <c r="AL181" i="17"/>
  <c r="AA376" i="15"/>
  <c r="Z376" i="15"/>
  <c r="Y379" i="15"/>
  <c r="I181" i="17"/>
  <c r="AB375" i="15"/>
  <c r="AC375" i="15"/>
  <c r="AD375" i="15" s="1"/>
  <c r="AE375" i="15"/>
  <c r="K181" i="17"/>
  <c r="H182" i="17"/>
  <c r="U182" i="17"/>
  <c r="Z182" i="17" s="1"/>
  <c r="AE182" i="17" s="1"/>
  <c r="N182" i="17"/>
  <c r="P182" i="17"/>
  <c r="S182" i="17"/>
  <c r="X182" i="17" s="1"/>
  <c r="AC182" i="17" s="1"/>
  <c r="G182" i="17"/>
  <c r="E182" i="17"/>
  <c r="F182" i="17" s="1"/>
  <c r="R182" i="17"/>
  <c r="W182" i="17" s="1"/>
  <c r="B183" i="17"/>
  <c r="R183" i="17" s="1"/>
  <c r="C182" i="17"/>
  <c r="D182" i="17" s="1"/>
  <c r="T182" i="17"/>
  <c r="Y182" i="17" s="1"/>
  <c r="AD182" i="17" s="1"/>
  <c r="Y476" i="15"/>
  <c r="M181" i="17"/>
  <c r="L181" i="17"/>
  <c r="Q180" i="17"/>
  <c r="AB181" i="17"/>
  <c r="AG181" i="17" s="1"/>
  <c r="AI181" i="17" s="1"/>
  <c r="AM181" i="17"/>
  <c r="AA379" i="15" l="1"/>
  <c r="Z379" i="15"/>
  <c r="Y380" i="15"/>
  <c r="AE376" i="15"/>
  <c r="AB376" i="15"/>
  <c r="AC376" i="15"/>
  <c r="AD376" i="15" s="1"/>
  <c r="K182" i="17"/>
  <c r="I182" i="17"/>
  <c r="M182" i="17" s="1"/>
  <c r="AL182" i="17"/>
  <c r="AM182" i="17"/>
  <c r="S183" i="17"/>
  <c r="X183" i="17" s="1"/>
  <c r="AC183" i="17" s="1"/>
  <c r="B184" i="17"/>
  <c r="R184" i="17" s="1"/>
  <c r="N183" i="17"/>
  <c r="C183" i="17"/>
  <c r="D183" i="17" s="1"/>
  <c r="P183" i="17"/>
  <c r="G183" i="17"/>
  <c r="E183" i="17"/>
  <c r="F183" i="17" s="1"/>
  <c r="T183" i="17"/>
  <c r="Y183" i="17" s="1"/>
  <c r="AD183" i="17" s="1"/>
  <c r="H183" i="17"/>
  <c r="U183" i="17"/>
  <c r="Z183" i="17" s="1"/>
  <c r="AE183" i="17" s="1"/>
  <c r="J183" i="17"/>
  <c r="AA476" i="15"/>
  <c r="Z476" i="15"/>
  <c r="W183" i="17"/>
  <c r="Q181" i="17"/>
  <c r="AJ181" i="17"/>
  <c r="AB182" i="17"/>
  <c r="AG182" i="17" s="1"/>
  <c r="AI182" i="17" s="1"/>
  <c r="Z380" i="15" l="1"/>
  <c r="AA380" i="15"/>
  <c r="Y381" i="15"/>
  <c r="AB379" i="15"/>
  <c r="AE379" i="15"/>
  <c r="AC379" i="15"/>
  <c r="AD379" i="15" s="1"/>
  <c r="L182" i="17"/>
  <c r="K183" i="17"/>
  <c r="AL183" i="17"/>
  <c r="B185" i="17"/>
  <c r="N185" i="17" s="1"/>
  <c r="AM183" i="17"/>
  <c r="I183" i="17"/>
  <c r="M183" i="17" s="1"/>
  <c r="J184" i="17"/>
  <c r="N184" i="17"/>
  <c r="C184" i="17"/>
  <c r="D184" i="17" s="1"/>
  <c r="U184" i="17"/>
  <c r="Z184" i="17" s="1"/>
  <c r="AE184" i="17" s="1"/>
  <c r="T184" i="17"/>
  <c r="Y184" i="17" s="1"/>
  <c r="AD184" i="17" s="1"/>
  <c r="P184" i="17"/>
  <c r="E184" i="17"/>
  <c r="F184" i="17" s="1"/>
  <c r="S184" i="17"/>
  <c r="X184" i="17" s="1"/>
  <c r="AC184" i="17" s="1"/>
  <c r="H184" i="17"/>
  <c r="G184" i="17"/>
  <c r="AB476" i="15"/>
  <c r="AE476" i="15"/>
  <c r="AC476" i="15"/>
  <c r="AD476" i="15" s="1"/>
  <c r="AB183" i="17"/>
  <c r="AG183" i="17" s="1"/>
  <c r="AI183" i="17" s="1"/>
  <c r="Q183" i="17" s="1"/>
  <c r="Q182" i="17"/>
  <c r="AJ182" i="17"/>
  <c r="W184" i="17"/>
  <c r="L183" i="17" l="1"/>
  <c r="Y382" i="15"/>
  <c r="AA381" i="15"/>
  <c r="Z381" i="15"/>
  <c r="AC380" i="15"/>
  <c r="AD380" i="15" s="1"/>
  <c r="AE380" i="15"/>
  <c r="AB380" i="15"/>
  <c r="AL184" i="17"/>
  <c r="I184" i="17"/>
  <c r="M184" i="17" s="1"/>
  <c r="K184" i="17"/>
  <c r="R185" i="17"/>
  <c r="W185" i="17" s="1"/>
  <c r="U185" i="17"/>
  <c r="Z185" i="17" s="1"/>
  <c r="AE185" i="17" s="1"/>
  <c r="S185" i="17"/>
  <c r="X185" i="17" s="1"/>
  <c r="AC185" i="17" s="1"/>
  <c r="C185" i="17"/>
  <c r="D185" i="17" s="1"/>
  <c r="E185" i="17"/>
  <c r="F185" i="17" s="1"/>
  <c r="T185" i="17"/>
  <c r="Y185" i="17" s="1"/>
  <c r="AD185" i="17" s="1"/>
  <c r="G185" i="17"/>
  <c r="P185" i="17"/>
  <c r="H185" i="17"/>
  <c r="J185" i="17"/>
  <c r="AM184" i="17"/>
  <c r="B186" i="17"/>
  <c r="R186" i="17" s="1"/>
  <c r="AJ183" i="17"/>
  <c r="AB184" i="17"/>
  <c r="AG184" i="17" s="1"/>
  <c r="AI184" i="17" s="1"/>
  <c r="L184" i="17" l="1"/>
  <c r="AC381" i="15"/>
  <c r="AD381" i="15" s="1"/>
  <c r="AB381" i="15"/>
  <c r="AE381" i="15"/>
  <c r="Y383" i="15"/>
  <c r="Z382" i="15"/>
  <c r="AA382" i="15"/>
  <c r="I185" i="17"/>
  <c r="M185" i="17" s="1"/>
  <c r="K185" i="17"/>
  <c r="E186" i="17"/>
  <c r="F186" i="17" s="1"/>
  <c r="T186" i="17"/>
  <c r="Y186" i="17" s="1"/>
  <c r="AD186" i="17" s="1"/>
  <c r="C186" i="17"/>
  <c r="D186" i="17" s="1"/>
  <c r="G186" i="17"/>
  <c r="S186" i="17"/>
  <c r="X186" i="17" s="1"/>
  <c r="AC186" i="17" s="1"/>
  <c r="H186" i="17"/>
  <c r="J186" i="17"/>
  <c r="P186" i="17"/>
  <c r="N186" i="17"/>
  <c r="U186" i="17"/>
  <c r="Z186" i="17" s="1"/>
  <c r="AE186" i="17" s="1"/>
  <c r="B187" i="17"/>
  <c r="N187" i="17" s="1"/>
  <c r="AL185" i="17"/>
  <c r="Y483" i="15"/>
  <c r="Q184" i="17"/>
  <c r="AJ184" i="17"/>
  <c r="AB185" i="17"/>
  <c r="AG185" i="17" s="1"/>
  <c r="AI185" i="17" s="1"/>
  <c r="AM185" i="17"/>
  <c r="W186" i="17"/>
  <c r="AA383" i="15" l="1"/>
  <c r="Z383" i="15"/>
  <c r="Y386" i="15"/>
  <c r="AC382" i="15"/>
  <c r="AD382" i="15" s="1"/>
  <c r="AB382" i="15"/>
  <c r="AE382" i="15"/>
  <c r="L185" i="17"/>
  <c r="AL186" i="17"/>
  <c r="I186" i="17"/>
  <c r="M186" i="17" s="1"/>
  <c r="K186" i="17"/>
  <c r="R187" i="17"/>
  <c r="W187" i="17" s="1"/>
  <c r="T187" i="17"/>
  <c r="Y187" i="17" s="1"/>
  <c r="AD187" i="17" s="1"/>
  <c r="B188" i="17"/>
  <c r="S188" i="17" s="1"/>
  <c r="X188" i="17" s="1"/>
  <c r="AC188" i="17" s="1"/>
  <c r="G187" i="17"/>
  <c r="E187" i="17"/>
  <c r="F187" i="17" s="1"/>
  <c r="S187" i="17"/>
  <c r="AM186" i="17"/>
  <c r="C187" i="17"/>
  <c r="D187" i="17" s="1"/>
  <c r="U187" i="17"/>
  <c r="Z187" i="17" s="1"/>
  <c r="AE187" i="17" s="1"/>
  <c r="P187" i="17"/>
  <c r="J187" i="17"/>
  <c r="H187" i="17"/>
  <c r="Z483" i="15"/>
  <c r="AA483" i="15"/>
  <c r="AB186" i="17"/>
  <c r="AG186" i="17" s="1"/>
  <c r="AI186" i="17" s="1"/>
  <c r="AJ186" i="17" s="1"/>
  <c r="Q185" i="17"/>
  <c r="AJ185" i="17"/>
  <c r="AA386" i="15" l="1"/>
  <c r="Z386" i="15"/>
  <c r="Y387" i="15"/>
  <c r="AE383" i="15"/>
  <c r="AC383" i="15"/>
  <c r="AD383" i="15" s="1"/>
  <c r="AB383" i="15"/>
  <c r="L186" i="17"/>
  <c r="I187" i="17"/>
  <c r="M187" i="17" s="1"/>
  <c r="K187" i="17"/>
  <c r="AL187" i="17"/>
  <c r="X187" i="17"/>
  <c r="AC187" i="17" s="1"/>
  <c r="B189" i="17"/>
  <c r="R189" i="17" s="1"/>
  <c r="N188" i="17"/>
  <c r="J188" i="17"/>
  <c r="U188" i="17"/>
  <c r="Z188" i="17" s="1"/>
  <c r="AE188" i="17" s="1"/>
  <c r="T188" i="17"/>
  <c r="Y188" i="17" s="1"/>
  <c r="AD188" i="17" s="1"/>
  <c r="G188" i="17"/>
  <c r="R188" i="17"/>
  <c r="W188" i="17" s="1"/>
  <c r="P188" i="17"/>
  <c r="E188" i="17"/>
  <c r="F188" i="17" s="1"/>
  <c r="H188" i="17"/>
  <c r="C188" i="17"/>
  <c r="D188" i="17" s="1"/>
  <c r="AB483" i="15"/>
  <c r="AC483" i="15"/>
  <c r="AD483" i="15" s="1"/>
  <c r="AE483" i="15"/>
  <c r="Q186" i="17"/>
  <c r="AB187" i="17"/>
  <c r="L187" i="17" l="1"/>
  <c r="AM187" i="17"/>
  <c r="AA387" i="15"/>
  <c r="Z387" i="15"/>
  <c r="Y388" i="15"/>
  <c r="AC386" i="15"/>
  <c r="AD386" i="15" s="1"/>
  <c r="AB386" i="15"/>
  <c r="AE386" i="15"/>
  <c r="I188" i="17"/>
  <c r="M188" i="17" s="1"/>
  <c r="AG187" i="17"/>
  <c r="AI187" i="17" s="1"/>
  <c r="AJ187" i="17" s="1"/>
  <c r="S189" i="17"/>
  <c r="X189" i="17" s="1"/>
  <c r="AC189" i="17" s="1"/>
  <c r="AL188" i="17"/>
  <c r="G189" i="17"/>
  <c r="N189" i="17"/>
  <c r="U189" i="17"/>
  <c r="Z189" i="17" s="1"/>
  <c r="AE189" i="17" s="1"/>
  <c r="J189" i="17"/>
  <c r="P189" i="17"/>
  <c r="E189" i="17"/>
  <c r="F189" i="17" s="1"/>
  <c r="T189" i="17"/>
  <c r="Y189" i="17" s="1"/>
  <c r="AD189" i="17" s="1"/>
  <c r="H189" i="17"/>
  <c r="K188" i="17"/>
  <c r="B190" i="17"/>
  <c r="T190" i="17" s="1"/>
  <c r="Y190" i="17" s="1"/>
  <c r="AD190" i="17" s="1"/>
  <c r="C189" i="17"/>
  <c r="D189" i="17" s="1"/>
  <c r="AB188" i="17"/>
  <c r="AG188" i="17" s="1"/>
  <c r="AI188" i="17" s="1"/>
  <c r="AM188" i="17"/>
  <c r="W189" i="17"/>
  <c r="AB189" i="17" s="1"/>
  <c r="Q187" i="17" l="1"/>
  <c r="K189" i="17"/>
  <c r="I189" i="17"/>
  <c r="L189" i="17" s="1"/>
  <c r="L188" i="17"/>
  <c r="Y389" i="15"/>
  <c r="AA388" i="15"/>
  <c r="Z388" i="15"/>
  <c r="AC387" i="15"/>
  <c r="AD387" i="15" s="1"/>
  <c r="AE387" i="15"/>
  <c r="AB387" i="15"/>
  <c r="AL189" i="17"/>
  <c r="E190" i="17"/>
  <c r="F190" i="17" s="1"/>
  <c r="R190" i="17"/>
  <c r="W190" i="17" s="1"/>
  <c r="U190" i="17"/>
  <c r="Z190" i="17" s="1"/>
  <c r="AE190" i="17" s="1"/>
  <c r="S190" i="17"/>
  <c r="X190" i="17" s="1"/>
  <c r="AC190" i="17" s="1"/>
  <c r="G190" i="17"/>
  <c r="C190" i="17"/>
  <c r="D190" i="17" s="1"/>
  <c r="J190" i="17"/>
  <c r="P190" i="17"/>
  <c r="H190" i="17"/>
  <c r="N190" i="17"/>
  <c r="B191" i="17"/>
  <c r="S191" i="17" s="1"/>
  <c r="X191" i="17" s="1"/>
  <c r="AC191" i="17" s="1"/>
  <c r="Y490" i="15"/>
  <c r="M189" i="17"/>
  <c r="AG189" i="17"/>
  <c r="AI189" i="17" s="1"/>
  <c r="AM189" i="17"/>
  <c r="AJ188" i="17"/>
  <c r="Q188" i="17"/>
  <c r="AL190" i="17" l="1"/>
  <c r="I190" i="17"/>
  <c r="AB388" i="15"/>
  <c r="AC388" i="15"/>
  <c r="AD388" i="15" s="1"/>
  <c r="AE388" i="15"/>
  <c r="Y390" i="15"/>
  <c r="Z389" i="15"/>
  <c r="AA389" i="15"/>
  <c r="AM190" i="17"/>
  <c r="K190" i="17"/>
  <c r="R191" i="17"/>
  <c r="W191" i="17" s="1"/>
  <c r="N191" i="17"/>
  <c r="B192" i="17"/>
  <c r="G192" i="17" s="1"/>
  <c r="P191" i="17"/>
  <c r="E191" i="17"/>
  <c r="F191" i="17" s="1"/>
  <c r="J191" i="17"/>
  <c r="U191" i="17"/>
  <c r="Z191" i="17" s="1"/>
  <c r="AE191" i="17" s="1"/>
  <c r="T191" i="17"/>
  <c r="Y191" i="17" s="1"/>
  <c r="AD191" i="17" s="1"/>
  <c r="G191" i="17"/>
  <c r="H191" i="17"/>
  <c r="C191" i="17"/>
  <c r="D191" i="17" s="1"/>
  <c r="Z490" i="15"/>
  <c r="AA490" i="15"/>
  <c r="M190" i="17"/>
  <c r="L190" i="17"/>
  <c r="AB190" i="17"/>
  <c r="AG190" i="17" s="1"/>
  <c r="AI190" i="17" s="1"/>
  <c r="Q190" i="17" s="1"/>
  <c r="AJ189" i="17"/>
  <c r="Q189" i="17"/>
  <c r="K191" i="17" l="1"/>
  <c r="AM191" i="17"/>
  <c r="AE389" i="15"/>
  <c r="AC389" i="15"/>
  <c r="AD389" i="15" s="1"/>
  <c r="AB389" i="15"/>
  <c r="AA390" i="15"/>
  <c r="Z390" i="15"/>
  <c r="Y393" i="15"/>
  <c r="AL191" i="17"/>
  <c r="P192" i="17"/>
  <c r="N192" i="17"/>
  <c r="B193" i="17"/>
  <c r="J193" i="17" s="1"/>
  <c r="E192" i="17"/>
  <c r="F192" i="17" s="1"/>
  <c r="R192" i="17"/>
  <c r="W192" i="17" s="1"/>
  <c r="T192" i="17"/>
  <c r="Y192" i="17" s="1"/>
  <c r="AD192" i="17" s="1"/>
  <c r="C192" i="17"/>
  <c r="D192" i="17" s="1"/>
  <c r="I191" i="17"/>
  <c r="M191" i="17" s="1"/>
  <c r="J192" i="17"/>
  <c r="S192" i="17"/>
  <c r="X192" i="17" s="1"/>
  <c r="AC192" i="17" s="1"/>
  <c r="H192" i="17"/>
  <c r="U192" i="17"/>
  <c r="Z192" i="17" s="1"/>
  <c r="AE192" i="17" s="1"/>
  <c r="AC490" i="15"/>
  <c r="AD490" i="15" s="1"/>
  <c r="AB490" i="15"/>
  <c r="AE490" i="15"/>
  <c r="AJ190" i="17"/>
  <c r="AB191" i="17"/>
  <c r="AG191" i="17" s="1"/>
  <c r="AI191" i="17" s="1"/>
  <c r="Q191" i="17" s="1"/>
  <c r="I192" i="17" l="1"/>
  <c r="L191" i="17"/>
  <c r="AA393" i="15"/>
  <c r="Z393" i="15"/>
  <c r="Y394" i="15"/>
  <c r="K192" i="17"/>
  <c r="AC390" i="15"/>
  <c r="AD390" i="15" s="1"/>
  <c r="AE390" i="15"/>
  <c r="AB390" i="15"/>
  <c r="AL192" i="17"/>
  <c r="P193" i="17"/>
  <c r="N193" i="17"/>
  <c r="H193" i="17"/>
  <c r="S193" i="17"/>
  <c r="X193" i="17" s="1"/>
  <c r="AC193" i="17" s="1"/>
  <c r="T193" i="17"/>
  <c r="Y193" i="17" s="1"/>
  <c r="AD193" i="17" s="1"/>
  <c r="E193" i="17"/>
  <c r="F193" i="17" s="1"/>
  <c r="C193" i="17"/>
  <c r="D193" i="17" s="1"/>
  <c r="U193" i="17"/>
  <c r="Z193" i="17" s="1"/>
  <c r="AE193" i="17" s="1"/>
  <c r="B194" i="17"/>
  <c r="T194" i="17" s="1"/>
  <c r="Y194" i="17" s="1"/>
  <c r="AD194" i="17" s="1"/>
  <c r="G193" i="17"/>
  <c r="AM192" i="17"/>
  <c r="R193" i="17"/>
  <c r="W193" i="17" s="1"/>
  <c r="M192" i="17"/>
  <c r="L192" i="17"/>
  <c r="AJ191" i="17"/>
  <c r="AB192" i="17"/>
  <c r="AG192" i="17" s="1"/>
  <c r="AI192" i="17" s="1"/>
  <c r="I193" i="17" l="1"/>
  <c r="M193" i="17" s="1"/>
  <c r="Z394" i="15"/>
  <c r="AA394" i="15"/>
  <c r="Y395" i="15"/>
  <c r="K193" i="17"/>
  <c r="AE393" i="15"/>
  <c r="AC393" i="15"/>
  <c r="AD393" i="15" s="1"/>
  <c r="AB393" i="15"/>
  <c r="AL193" i="17"/>
  <c r="J194" i="17"/>
  <c r="P194" i="17"/>
  <c r="H194" i="17"/>
  <c r="S194" i="17"/>
  <c r="X194" i="17" s="1"/>
  <c r="AC194" i="17" s="1"/>
  <c r="B195" i="17"/>
  <c r="N195" i="17" s="1"/>
  <c r="R194" i="17"/>
  <c r="W194" i="17" s="1"/>
  <c r="E194" i="17"/>
  <c r="F194" i="17" s="1"/>
  <c r="U194" i="17"/>
  <c r="Z194" i="17" s="1"/>
  <c r="AE194" i="17" s="1"/>
  <c r="N194" i="17"/>
  <c r="G194" i="17"/>
  <c r="C194" i="17"/>
  <c r="D194" i="17" s="1"/>
  <c r="Y497" i="15"/>
  <c r="AM193" i="17"/>
  <c r="AB193" i="17"/>
  <c r="AG193" i="17" s="1"/>
  <c r="AI193" i="17" s="1"/>
  <c r="AJ193" i="17" s="1"/>
  <c r="Q192" i="17"/>
  <c r="AJ192" i="17"/>
  <c r="L193" i="17" l="1"/>
  <c r="Y396" i="15"/>
  <c r="Z395" i="15"/>
  <c r="AA395" i="15"/>
  <c r="AE394" i="15"/>
  <c r="AB394" i="15"/>
  <c r="AC394" i="15"/>
  <c r="AD394" i="15" s="1"/>
  <c r="AL194" i="17"/>
  <c r="K194" i="17"/>
  <c r="R195" i="17"/>
  <c r="W195" i="17" s="1"/>
  <c r="E195" i="17"/>
  <c r="F195" i="17" s="1"/>
  <c r="T195" i="17"/>
  <c r="Y195" i="17" s="1"/>
  <c r="AD195" i="17" s="1"/>
  <c r="U195" i="17"/>
  <c r="Z195" i="17" s="1"/>
  <c r="AE195" i="17" s="1"/>
  <c r="H195" i="17"/>
  <c r="J195" i="17"/>
  <c r="S195" i="17"/>
  <c r="X195" i="17" s="1"/>
  <c r="AC195" i="17" s="1"/>
  <c r="P195" i="17"/>
  <c r="G195" i="17"/>
  <c r="C195" i="17"/>
  <c r="D195" i="17" s="1"/>
  <c r="I194" i="17"/>
  <c r="M194" i="17" s="1"/>
  <c r="B196" i="17"/>
  <c r="N196" i="17" s="1"/>
  <c r="AA497" i="15"/>
  <c r="Z497" i="15"/>
  <c r="Q193" i="17"/>
  <c r="AB194" i="17"/>
  <c r="AG194" i="17" s="1"/>
  <c r="AI194" i="17" s="1"/>
  <c r="AM194" i="17"/>
  <c r="AB395" i="15" l="1"/>
  <c r="AE395" i="15"/>
  <c r="AC395" i="15"/>
  <c r="AD395" i="15" s="1"/>
  <c r="Y397" i="15"/>
  <c r="AA396" i="15"/>
  <c r="Z396" i="15"/>
  <c r="AL195" i="17"/>
  <c r="K195" i="17"/>
  <c r="I195" i="17"/>
  <c r="M195" i="17" s="1"/>
  <c r="R196" i="17"/>
  <c r="W196" i="17" s="1"/>
  <c r="T196" i="17"/>
  <c r="Y196" i="17" s="1"/>
  <c r="AD196" i="17" s="1"/>
  <c r="G196" i="17"/>
  <c r="S196" i="17"/>
  <c r="X196" i="17" s="1"/>
  <c r="AC196" i="17" s="1"/>
  <c r="J196" i="17"/>
  <c r="U196" i="17"/>
  <c r="Z196" i="17" s="1"/>
  <c r="AE196" i="17" s="1"/>
  <c r="E196" i="17"/>
  <c r="F196" i="17" s="1"/>
  <c r="H196" i="17"/>
  <c r="P196" i="17"/>
  <c r="C196" i="17"/>
  <c r="D196" i="17" s="1"/>
  <c r="L194" i="17"/>
  <c r="B197" i="17"/>
  <c r="R197" i="17" s="1"/>
  <c r="AB497" i="15"/>
  <c r="AE497" i="15"/>
  <c r="AC497" i="15"/>
  <c r="AD497" i="15" s="1"/>
  <c r="AM195" i="17"/>
  <c r="AB195" i="17"/>
  <c r="AG195" i="17" s="1"/>
  <c r="AI195" i="17" s="1"/>
  <c r="Q194" i="17"/>
  <c r="AJ194" i="17"/>
  <c r="L195" i="17" l="1"/>
  <c r="AB396" i="15"/>
  <c r="AE396" i="15"/>
  <c r="AC396" i="15"/>
  <c r="AD396" i="15" s="1"/>
  <c r="AA397" i="15"/>
  <c r="Z397" i="15"/>
  <c r="Y400" i="15"/>
  <c r="I196" i="17"/>
  <c r="K196" i="17"/>
  <c r="AL196" i="17"/>
  <c r="G197" i="17"/>
  <c r="T197" i="17"/>
  <c r="Y197" i="17" s="1"/>
  <c r="AD197" i="17" s="1"/>
  <c r="U197" i="17"/>
  <c r="Z197" i="17" s="1"/>
  <c r="AE197" i="17" s="1"/>
  <c r="C197" i="17"/>
  <c r="D197" i="17" s="1"/>
  <c r="E197" i="17"/>
  <c r="F197" i="17" s="1"/>
  <c r="S197" i="17"/>
  <c r="X197" i="17" s="1"/>
  <c r="AC197" i="17" s="1"/>
  <c r="H197" i="17"/>
  <c r="J197" i="17"/>
  <c r="P197" i="17"/>
  <c r="AM196" i="17"/>
  <c r="N197" i="17"/>
  <c r="B198" i="17"/>
  <c r="N198" i="17" s="1"/>
  <c r="M196" i="17"/>
  <c r="L196" i="17"/>
  <c r="AB196" i="17"/>
  <c r="AG196" i="17" s="1"/>
  <c r="AI196" i="17" s="1"/>
  <c r="AJ196" i="17" s="1"/>
  <c r="W197" i="17"/>
  <c r="I197" i="17"/>
  <c r="K197" i="17"/>
  <c r="AJ195" i="17"/>
  <c r="Q195" i="17"/>
  <c r="Z400" i="15" l="1"/>
  <c r="AA400" i="15"/>
  <c r="Y401" i="15"/>
  <c r="AE397" i="15"/>
  <c r="AB397" i="15"/>
  <c r="AC397" i="15"/>
  <c r="AD397" i="15" s="1"/>
  <c r="AL197" i="17"/>
  <c r="AM197" i="17"/>
  <c r="E198" i="17"/>
  <c r="F198" i="17" s="1"/>
  <c r="R198" i="17"/>
  <c r="W198" i="17" s="1"/>
  <c r="J198" i="17"/>
  <c r="C198" i="17"/>
  <c r="D198" i="17" s="1"/>
  <c r="P198" i="17"/>
  <c r="H198" i="17"/>
  <c r="G198" i="17"/>
  <c r="U198" i="17"/>
  <c r="Z198" i="17" s="1"/>
  <c r="AE198" i="17" s="1"/>
  <c r="T198" i="17"/>
  <c r="Y198" i="17" s="1"/>
  <c r="AD198" i="17" s="1"/>
  <c r="S198" i="17"/>
  <c r="X198" i="17" s="1"/>
  <c r="AC198" i="17" s="1"/>
  <c r="B199" i="17"/>
  <c r="J199" i="17" s="1"/>
  <c r="Y504" i="15"/>
  <c r="M197" i="17"/>
  <c r="L197" i="17"/>
  <c r="Q196" i="17"/>
  <c r="AB197" i="17"/>
  <c r="AG197" i="17" s="1"/>
  <c r="AI197" i="17" s="1"/>
  <c r="Q197" i="17" s="1"/>
  <c r="K198" i="17" l="1"/>
  <c r="AL198" i="17"/>
  <c r="Z401" i="15"/>
  <c r="AA401" i="15"/>
  <c r="Y402" i="15"/>
  <c r="AE400" i="15"/>
  <c r="AC400" i="15"/>
  <c r="AD400" i="15" s="1"/>
  <c r="AB400" i="15"/>
  <c r="N199" i="17"/>
  <c r="S199" i="17"/>
  <c r="X199" i="17" s="1"/>
  <c r="AC199" i="17" s="1"/>
  <c r="B200" i="17"/>
  <c r="R200" i="17" s="1"/>
  <c r="T199" i="17"/>
  <c r="Y199" i="17" s="1"/>
  <c r="AD199" i="17" s="1"/>
  <c r="U199" i="17"/>
  <c r="Z199" i="17" s="1"/>
  <c r="AE199" i="17" s="1"/>
  <c r="P199" i="17"/>
  <c r="G199" i="17"/>
  <c r="E199" i="17"/>
  <c r="F199" i="17" s="1"/>
  <c r="R199" i="17"/>
  <c r="W199" i="17" s="1"/>
  <c r="C199" i="17"/>
  <c r="D199" i="17" s="1"/>
  <c r="H199" i="17"/>
  <c r="I198" i="17"/>
  <c r="M198" i="17" s="1"/>
  <c r="AA504" i="15"/>
  <c r="Z504" i="15"/>
  <c r="AJ197" i="17"/>
  <c r="AB198" i="17"/>
  <c r="AG198" i="17" s="1"/>
  <c r="AI198" i="17" s="1"/>
  <c r="AM198" i="17"/>
  <c r="Y403" i="15" l="1"/>
  <c r="Z402" i="15"/>
  <c r="AA402" i="15"/>
  <c r="AE401" i="15"/>
  <c r="AB401" i="15"/>
  <c r="AC401" i="15"/>
  <c r="AD401" i="15" s="1"/>
  <c r="AL199" i="17"/>
  <c r="L198" i="17"/>
  <c r="AM199" i="17"/>
  <c r="E200" i="17"/>
  <c r="F200" i="17" s="1"/>
  <c r="N200" i="17"/>
  <c r="T200" i="17"/>
  <c r="Y200" i="17" s="1"/>
  <c r="AD200" i="17" s="1"/>
  <c r="H200" i="17"/>
  <c r="P200" i="17"/>
  <c r="B201" i="17"/>
  <c r="J201" i="17" s="1"/>
  <c r="J200" i="17"/>
  <c r="U200" i="17"/>
  <c r="Z200" i="17" s="1"/>
  <c r="AE200" i="17" s="1"/>
  <c r="K199" i="17"/>
  <c r="C200" i="17"/>
  <c r="D200" i="17" s="1"/>
  <c r="S200" i="17"/>
  <c r="X200" i="17" s="1"/>
  <c r="AC200" i="17" s="1"/>
  <c r="I199" i="17"/>
  <c r="M199" i="17" s="1"/>
  <c r="G200" i="17"/>
  <c r="AE504" i="15"/>
  <c r="AC504" i="15"/>
  <c r="AD504" i="15" s="1"/>
  <c r="AB504" i="15"/>
  <c r="AB199" i="17"/>
  <c r="AG199" i="17" s="1"/>
  <c r="AI199" i="17" s="1"/>
  <c r="AJ199" i="17" s="1"/>
  <c r="W200" i="17"/>
  <c r="AJ198" i="17"/>
  <c r="Q198" i="17"/>
  <c r="I200" i="17" l="1"/>
  <c r="M200" i="17" s="1"/>
  <c r="AB402" i="15"/>
  <c r="AC402" i="15"/>
  <c r="AD402" i="15" s="1"/>
  <c r="AE402" i="15"/>
  <c r="Y404" i="15"/>
  <c r="AA403" i="15"/>
  <c r="Z403" i="15"/>
  <c r="L199" i="17"/>
  <c r="K200" i="17"/>
  <c r="AL200" i="17"/>
  <c r="T201" i="17"/>
  <c r="Y201" i="17" s="1"/>
  <c r="AD201" i="17" s="1"/>
  <c r="B202" i="17"/>
  <c r="J202" i="17" s="1"/>
  <c r="G201" i="17"/>
  <c r="R201" i="17"/>
  <c r="W201" i="17" s="1"/>
  <c r="N201" i="17"/>
  <c r="U201" i="17"/>
  <c r="Z201" i="17" s="1"/>
  <c r="AE201" i="17" s="1"/>
  <c r="H201" i="17"/>
  <c r="P201" i="17"/>
  <c r="E201" i="17"/>
  <c r="F201" i="17" s="1"/>
  <c r="AM200" i="17"/>
  <c r="C201" i="17"/>
  <c r="D201" i="17" s="1"/>
  <c r="S201" i="17"/>
  <c r="X201" i="17" s="1"/>
  <c r="AC201" i="17" s="1"/>
  <c r="AB200" i="17"/>
  <c r="AG200" i="17" s="1"/>
  <c r="AI200" i="17" s="1"/>
  <c r="Q200" i="17" s="1"/>
  <c r="L200" i="17"/>
  <c r="Q199" i="17"/>
  <c r="K201" i="17" l="1"/>
  <c r="I201" i="17"/>
  <c r="AE403" i="15"/>
  <c r="AB403" i="15"/>
  <c r="AC403" i="15"/>
  <c r="AD403" i="15" s="1"/>
  <c r="Z404" i="15"/>
  <c r="AA404" i="15"/>
  <c r="Y407" i="15"/>
  <c r="AL201" i="17"/>
  <c r="B203" i="17"/>
  <c r="J203" i="17" s="1"/>
  <c r="N202" i="17"/>
  <c r="S202" i="17"/>
  <c r="X202" i="17" s="1"/>
  <c r="AC202" i="17" s="1"/>
  <c r="H202" i="17"/>
  <c r="E202" i="17"/>
  <c r="F202" i="17" s="1"/>
  <c r="T202" i="17"/>
  <c r="Y202" i="17" s="1"/>
  <c r="AD202" i="17" s="1"/>
  <c r="P202" i="17"/>
  <c r="G202" i="17"/>
  <c r="R202" i="17"/>
  <c r="W202" i="17" s="1"/>
  <c r="AB202" i="17" s="1"/>
  <c r="C202" i="17"/>
  <c r="D202" i="17" s="1"/>
  <c r="U202" i="17"/>
  <c r="Z202" i="17" s="1"/>
  <c r="AE202" i="17" s="1"/>
  <c r="Y511" i="15"/>
  <c r="AJ200" i="17"/>
  <c r="M201" i="17"/>
  <c r="L201" i="17"/>
  <c r="AB201" i="17"/>
  <c r="AG201" i="17" s="1"/>
  <c r="AI201" i="17" s="1"/>
  <c r="AM201" i="17"/>
  <c r="Z407" i="15" l="1"/>
  <c r="AA407" i="15"/>
  <c r="Y408" i="15"/>
  <c r="AC404" i="15"/>
  <c r="AD404" i="15" s="1"/>
  <c r="AE404" i="15"/>
  <c r="AB404" i="15"/>
  <c r="I202" i="17"/>
  <c r="M202" i="17" s="1"/>
  <c r="AL202" i="17"/>
  <c r="K202" i="17"/>
  <c r="S203" i="17"/>
  <c r="X203" i="17" s="1"/>
  <c r="AC203" i="17" s="1"/>
  <c r="G203" i="17"/>
  <c r="H203" i="17"/>
  <c r="C203" i="17"/>
  <c r="D203" i="17" s="1"/>
  <c r="U203" i="17"/>
  <c r="Z203" i="17" s="1"/>
  <c r="AE203" i="17" s="1"/>
  <c r="R203" i="17"/>
  <c r="W203" i="17" s="1"/>
  <c r="P203" i="17"/>
  <c r="E203" i="17"/>
  <c r="F203" i="17" s="1"/>
  <c r="T203" i="17"/>
  <c r="Y203" i="17" s="1"/>
  <c r="AD203" i="17" s="1"/>
  <c r="N203" i="17"/>
  <c r="B204" i="17"/>
  <c r="T204" i="17" s="1"/>
  <c r="Y204" i="17" s="1"/>
  <c r="AD204" i="17" s="1"/>
  <c r="AA511" i="15"/>
  <c r="Z511" i="15"/>
  <c r="AJ201" i="17"/>
  <c r="Q201" i="17"/>
  <c r="K203" i="17"/>
  <c r="AG202" i="17"/>
  <c r="AI202" i="17" s="1"/>
  <c r="AM202" i="17"/>
  <c r="L202" i="17" l="1"/>
  <c r="I203" i="17"/>
  <c r="M203" i="17" s="1"/>
  <c r="AA408" i="15"/>
  <c r="Z408" i="15"/>
  <c r="Y409" i="15"/>
  <c r="AC407" i="15"/>
  <c r="AD407" i="15" s="1"/>
  <c r="AB407" i="15"/>
  <c r="AE407" i="15"/>
  <c r="AM203" i="17"/>
  <c r="S204" i="17"/>
  <c r="X204" i="17" s="1"/>
  <c r="AC204" i="17" s="1"/>
  <c r="H204" i="17"/>
  <c r="G204" i="17"/>
  <c r="P204" i="17"/>
  <c r="N204" i="17"/>
  <c r="B205" i="17"/>
  <c r="U205" i="17" s="1"/>
  <c r="Z205" i="17" s="1"/>
  <c r="AE205" i="17" s="1"/>
  <c r="J204" i="17"/>
  <c r="AL203" i="17"/>
  <c r="E204" i="17"/>
  <c r="F204" i="17" s="1"/>
  <c r="U204" i="17"/>
  <c r="Z204" i="17" s="1"/>
  <c r="AE204" i="17" s="1"/>
  <c r="R204" i="17"/>
  <c r="W204" i="17" s="1"/>
  <c r="C204" i="17"/>
  <c r="D204" i="17" s="1"/>
  <c r="AC511" i="15"/>
  <c r="AD511" i="15" s="1"/>
  <c r="AE511" i="15"/>
  <c r="AB511" i="15"/>
  <c r="AB203" i="17"/>
  <c r="AG203" i="17" s="1"/>
  <c r="AI203" i="17" s="1"/>
  <c r="Q203" i="17" s="1"/>
  <c r="AJ202" i="17"/>
  <c r="Q202" i="17"/>
  <c r="L203" i="17" l="1"/>
  <c r="Y410" i="15"/>
  <c r="AA409" i="15"/>
  <c r="Z409" i="15"/>
  <c r="AM204" i="17"/>
  <c r="AC408" i="15"/>
  <c r="AD408" i="15" s="1"/>
  <c r="AB408" i="15"/>
  <c r="AE408" i="15"/>
  <c r="AL204" i="17"/>
  <c r="J205" i="17"/>
  <c r="N205" i="17"/>
  <c r="R205" i="17"/>
  <c r="W205" i="17" s="1"/>
  <c r="K204" i="17"/>
  <c r="H205" i="17"/>
  <c r="G205" i="17"/>
  <c r="T205" i="17"/>
  <c r="Y205" i="17" s="1"/>
  <c r="AD205" i="17" s="1"/>
  <c r="I204" i="17"/>
  <c r="M204" i="17" s="1"/>
  <c r="P205" i="17"/>
  <c r="E205" i="17"/>
  <c r="F205" i="17" s="1"/>
  <c r="S205" i="17"/>
  <c r="X205" i="17" s="1"/>
  <c r="AC205" i="17" s="1"/>
  <c r="B206" i="17"/>
  <c r="U206" i="17" s="1"/>
  <c r="Z206" i="17" s="1"/>
  <c r="AE206" i="17" s="1"/>
  <c r="C205" i="17"/>
  <c r="D205" i="17" s="1"/>
  <c r="AJ203" i="17"/>
  <c r="AB204" i="17"/>
  <c r="AG204" i="17" s="1"/>
  <c r="AI204" i="17" s="1"/>
  <c r="L204" i="17" l="1"/>
  <c r="I205" i="17"/>
  <c r="K205" i="17"/>
  <c r="AB409" i="15"/>
  <c r="AC409" i="15"/>
  <c r="AD409" i="15" s="1"/>
  <c r="AE409" i="15"/>
  <c r="Y411" i="15"/>
  <c r="Z410" i="15"/>
  <c r="AA410" i="15"/>
  <c r="R206" i="17"/>
  <c r="W206" i="17" s="1"/>
  <c r="T206" i="17"/>
  <c r="Y206" i="17" s="1"/>
  <c r="AD206" i="17" s="1"/>
  <c r="H206" i="17"/>
  <c r="J206" i="17"/>
  <c r="S206" i="17"/>
  <c r="X206" i="17" s="1"/>
  <c r="AC206" i="17" s="1"/>
  <c r="P206" i="17"/>
  <c r="E206" i="17"/>
  <c r="F206" i="17" s="1"/>
  <c r="G206" i="17"/>
  <c r="B207" i="17"/>
  <c r="N207" i="17" s="1"/>
  <c r="N206" i="17"/>
  <c r="C206" i="17"/>
  <c r="D206" i="17" s="1"/>
  <c r="AL205" i="17"/>
  <c r="Y518" i="15"/>
  <c r="M205" i="17"/>
  <c r="L205" i="17"/>
  <c r="AM205" i="17"/>
  <c r="Q204" i="17"/>
  <c r="AJ204" i="17"/>
  <c r="AB205" i="17"/>
  <c r="AG205" i="17" s="1"/>
  <c r="AI205" i="17" s="1"/>
  <c r="AA411" i="15" l="1"/>
  <c r="Z411" i="15"/>
  <c r="Y414" i="15"/>
  <c r="AE410" i="15"/>
  <c r="AB410" i="15"/>
  <c r="AC410" i="15"/>
  <c r="AD410" i="15" s="1"/>
  <c r="I206" i="17"/>
  <c r="M206" i="17" s="1"/>
  <c r="K206" i="17"/>
  <c r="AL206" i="17"/>
  <c r="AM206" i="17"/>
  <c r="U207" i="17"/>
  <c r="Z207" i="17" s="1"/>
  <c r="AE207" i="17" s="1"/>
  <c r="G207" i="17"/>
  <c r="T207" i="17"/>
  <c r="Y207" i="17" s="1"/>
  <c r="AD207" i="17" s="1"/>
  <c r="E207" i="17"/>
  <c r="F207" i="17" s="1"/>
  <c r="R207" i="17"/>
  <c r="W207" i="17" s="1"/>
  <c r="H207" i="17"/>
  <c r="C207" i="17"/>
  <c r="D207" i="17" s="1"/>
  <c r="S207" i="17"/>
  <c r="X207" i="17" s="1"/>
  <c r="AC207" i="17" s="1"/>
  <c r="P207" i="17"/>
  <c r="J207" i="17"/>
  <c r="B208" i="17"/>
  <c r="J208" i="17" s="1"/>
  <c r="AA518" i="15"/>
  <c r="Z518" i="15"/>
  <c r="AJ205" i="17"/>
  <c r="Q205" i="17"/>
  <c r="AB206" i="17"/>
  <c r="AG206" i="17" s="1"/>
  <c r="AI206" i="17" s="1"/>
  <c r="AA414" i="15" l="1"/>
  <c r="Z414" i="15"/>
  <c r="Y415" i="15"/>
  <c r="AC411" i="15"/>
  <c r="AD411" i="15" s="1"/>
  <c r="AB411" i="15"/>
  <c r="AE411" i="15"/>
  <c r="I207" i="17"/>
  <c r="L207" i="17" s="1"/>
  <c r="L206" i="17"/>
  <c r="K207" i="17"/>
  <c r="AL207" i="17"/>
  <c r="N208" i="17"/>
  <c r="B209" i="17"/>
  <c r="S209" i="17" s="1"/>
  <c r="X209" i="17" s="1"/>
  <c r="AC209" i="17" s="1"/>
  <c r="E208" i="17"/>
  <c r="F208" i="17" s="1"/>
  <c r="S208" i="17"/>
  <c r="X208" i="17" s="1"/>
  <c r="AC208" i="17" s="1"/>
  <c r="R208" i="17"/>
  <c r="W208" i="17" s="1"/>
  <c r="AB208" i="17" s="1"/>
  <c r="G208" i="17"/>
  <c r="U208" i="17"/>
  <c r="Z208" i="17" s="1"/>
  <c r="AE208" i="17" s="1"/>
  <c r="T208" i="17"/>
  <c r="Y208" i="17" s="1"/>
  <c r="AD208" i="17" s="1"/>
  <c r="C208" i="17"/>
  <c r="D208" i="17" s="1"/>
  <c r="H208" i="17"/>
  <c r="P208" i="17"/>
  <c r="AB518" i="15"/>
  <c r="AE518" i="15"/>
  <c r="AC518" i="15"/>
  <c r="AD518" i="15" s="1"/>
  <c r="AJ206" i="17"/>
  <c r="Q206" i="17"/>
  <c r="AB207" i="17"/>
  <c r="AG207" i="17" s="1"/>
  <c r="AI207" i="17" s="1"/>
  <c r="AM207" i="17"/>
  <c r="M207" i="17" l="1"/>
  <c r="AA415" i="15"/>
  <c r="Z415" i="15"/>
  <c r="Y416" i="15"/>
  <c r="AB414" i="15"/>
  <c r="AC414" i="15"/>
  <c r="AD414" i="15" s="1"/>
  <c r="AE414" i="15"/>
  <c r="K208" i="17"/>
  <c r="I208" i="17"/>
  <c r="M208" i="17" s="1"/>
  <c r="G209" i="17"/>
  <c r="AL208" i="17"/>
  <c r="C209" i="17"/>
  <c r="D209" i="17" s="1"/>
  <c r="R209" i="17"/>
  <c r="W209" i="17" s="1"/>
  <c r="H209" i="17"/>
  <c r="U209" i="17"/>
  <c r="Z209" i="17" s="1"/>
  <c r="AE209" i="17" s="1"/>
  <c r="J209" i="17"/>
  <c r="N209" i="17"/>
  <c r="P209" i="17"/>
  <c r="T209" i="17"/>
  <c r="Y209" i="17" s="1"/>
  <c r="AD209" i="17" s="1"/>
  <c r="B210" i="17"/>
  <c r="N210" i="17" s="1"/>
  <c r="E209" i="17"/>
  <c r="F209" i="17" s="1"/>
  <c r="AJ207" i="17"/>
  <c r="Q207" i="17"/>
  <c r="AG208" i="17"/>
  <c r="AI208" i="17" s="1"/>
  <c r="AM208" i="17"/>
  <c r="L208" i="17" l="1"/>
  <c r="Y417" i="15"/>
  <c r="Z416" i="15"/>
  <c r="AA416" i="15"/>
  <c r="AB415" i="15"/>
  <c r="AC415" i="15"/>
  <c r="AD415" i="15" s="1"/>
  <c r="AE415" i="15"/>
  <c r="AL209" i="17"/>
  <c r="I209" i="17"/>
  <c r="M209" i="17" s="1"/>
  <c r="K209" i="17"/>
  <c r="C210" i="17"/>
  <c r="D210" i="17" s="1"/>
  <c r="U210" i="17"/>
  <c r="Z210" i="17" s="1"/>
  <c r="AE210" i="17" s="1"/>
  <c r="B211" i="17"/>
  <c r="N211" i="17" s="1"/>
  <c r="E210" i="17"/>
  <c r="F210" i="17" s="1"/>
  <c r="S210" i="17"/>
  <c r="X210" i="17" s="1"/>
  <c r="AC210" i="17" s="1"/>
  <c r="T210" i="17"/>
  <c r="Y210" i="17" s="1"/>
  <c r="AD210" i="17" s="1"/>
  <c r="R210" i="17"/>
  <c r="W210" i="17" s="1"/>
  <c r="G210" i="17"/>
  <c r="J210" i="17"/>
  <c r="P210" i="17"/>
  <c r="AM209" i="17"/>
  <c r="H210" i="17"/>
  <c r="Y525" i="15"/>
  <c r="AB209" i="17"/>
  <c r="AG209" i="17" s="1"/>
  <c r="AI209" i="17" s="1"/>
  <c r="Q209" i="17" s="1"/>
  <c r="AJ208" i="17"/>
  <c r="Q208" i="17"/>
  <c r="K210" i="17" l="1"/>
  <c r="L209" i="17"/>
  <c r="I210" i="17"/>
  <c r="L210" i="17" s="1"/>
  <c r="AC416" i="15"/>
  <c r="AD416" i="15" s="1"/>
  <c r="AB416" i="15"/>
  <c r="AE416" i="15"/>
  <c r="Y418" i="15"/>
  <c r="AA417" i="15"/>
  <c r="Z417" i="15"/>
  <c r="AL210" i="17"/>
  <c r="C211" i="17"/>
  <c r="D211" i="17" s="1"/>
  <c r="R211" i="17"/>
  <c r="W211" i="17" s="1"/>
  <c r="P211" i="17"/>
  <c r="J211" i="17"/>
  <c r="S211" i="17"/>
  <c r="X211" i="17" s="1"/>
  <c r="AC211" i="17" s="1"/>
  <c r="E211" i="17"/>
  <c r="F211" i="17" s="1"/>
  <c r="T211" i="17"/>
  <c r="Y211" i="17" s="1"/>
  <c r="AD211" i="17" s="1"/>
  <c r="H211" i="17"/>
  <c r="G211" i="17"/>
  <c r="U211" i="17"/>
  <c r="Z211" i="17" s="1"/>
  <c r="AE211" i="17" s="1"/>
  <c r="B212" i="17"/>
  <c r="J212" i="17" s="1"/>
  <c r="AA525" i="15"/>
  <c r="Z525" i="15"/>
  <c r="M210" i="17"/>
  <c r="AJ209" i="17"/>
  <c r="AB210" i="17"/>
  <c r="AG210" i="17" s="1"/>
  <c r="AI210" i="17" s="1"/>
  <c r="AM210" i="17"/>
  <c r="AE417" i="15" l="1"/>
  <c r="AC417" i="15"/>
  <c r="AD417" i="15" s="1"/>
  <c r="AB417" i="15"/>
  <c r="Z418" i="15"/>
  <c r="AA418" i="15"/>
  <c r="Y421" i="15"/>
  <c r="I211" i="17"/>
  <c r="L211" i="17" s="1"/>
  <c r="K211" i="17"/>
  <c r="AL211" i="17"/>
  <c r="AM211" i="17"/>
  <c r="N212" i="17"/>
  <c r="G212" i="17"/>
  <c r="S212" i="17"/>
  <c r="X212" i="17" s="1"/>
  <c r="AC212" i="17" s="1"/>
  <c r="E212" i="17"/>
  <c r="F212" i="17" s="1"/>
  <c r="U212" i="17"/>
  <c r="Z212" i="17" s="1"/>
  <c r="AE212" i="17" s="1"/>
  <c r="C212" i="17"/>
  <c r="D212" i="17" s="1"/>
  <c r="T212" i="17"/>
  <c r="Y212" i="17" s="1"/>
  <c r="AD212" i="17" s="1"/>
  <c r="B213" i="17"/>
  <c r="C213" i="17" s="1"/>
  <c r="D213" i="17" s="1"/>
  <c r="R212" i="17"/>
  <c r="W212" i="17" s="1"/>
  <c r="AB212" i="17" s="1"/>
  <c r="P212" i="17"/>
  <c r="H212" i="17"/>
  <c r="AC525" i="15"/>
  <c r="AD525" i="15" s="1"/>
  <c r="AB525" i="15"/>
  <c r="AE525" i="15"/>
  <c r="AB211" i="17"/>
  <c r="AG211" i="17" s="1"/>
  <c r="AI211" i="17" s="1"/>
  <c r="AJ211" i="17" s="1"/>
  <c r="AJ210" i="17"/>
  <c r="Q210" i="17"/>
  <c r="K212" i="17" l="1"/>
  <c r="I212" i="17"/>
  <c r="AA421" i="15"/>
  <c r="Z421" i="15"/>
  <c r="Y422" i="15"/>
  <c r="AB418" i="15"/>
  <c r="AE418" i="15"/>
  <c r="AC418" i="15"/>
  <c r="AD418" i="15" s="1"/>
  <c r="M211" i="17"/>
  <c r="N213" i="17"/>
  <c r="H213" i="17"/>
  <c r="R213" i="17"/>
  <c r="W213" i="17" s="1"/>
  <c r="G213" i="17"/>
  <c r="U213" i="17"/>
  <c r="Z213" i="17" s="1"/>
  <c r="AE213" i="17" s="1"/>
  <c r="P213" i="17"/>
  <c r="E213" i="17"/>
  <c r="F213" i="17" s="1"/>
  <c r="T213" i="17"/>
  <c r="Y213" i="17" s="1"/>
  <c r="AD213" i="17" s="1"/>
  <c r="B214" i="17"/>
  <c r="J214" i="17" s="1"/>
  <c r="J213" i="17"/>
  <c r="S213" i="17"/>
  <c r="X213" i="17" s="1"/>
  <c r="AC213" i="17" s="1"/>
  <c r="AL212" i="17"/>
  <c r="Q211" i="17"/>
  <c r="M212" i="17"/>
  <c r="L212" i="17"/>
  <c r="AG212" i="17"/>
  <c r="AI212" i="17" s="1"/>
  <c r="I213" i="17"/>
  <c r="K213" i="17"/>
  <c r="AM212" i="17"/>
  <c r="AA422" i="15" l="1"/>
  <c r="Z422" i="15"/>
  <c r="Y423" i="15"/>
  <c r="AB421" i="15"/>
  <c r="AC421" i="15"/>
  <c r="AD421" i="15" s="1"/>
  <c r="AE421" i="15"/>
  <c r="N214" i="17"/>
  <c r="H214" i="17"/>
  <c r="E214" i="17"/>
  <c r="F214" i="17" s="1"/>
  <c r="U214" i="17"/>
  <c r="Z214" i="17" s="1"/>
  <c r="AE214" i="17" s="1"/>
  <c r="B215" i="17"/>
  <c r="N215" i="17" s="1"/>
  <c r="S214" i="17"/>
  <c r="X214" i="17" s="1"/>
  <c r="AC214" i="17" s="1"/>
  <c r="P214" i="17"/>
  <c r="T214" i="17"/>
  <c r="Y214" i="17" s="1"/>
  <c r="AD214" i="17" s="1"/>
  <c r="C214" i="17"/>
  <c r="D214" i="17" s="1"/>
  <c r="AL213" i="17"/>
  <c r="G214" i="17"/>
  <c r="R214" i="17"/>
  <c r="AM213" i="17"/>
  <c r="Y532" i="15"/>
  <c r="AB213" i="17"/>
  <c r="AG213" i="17" s="1"/>
  <c r="AI213" i="17" s="1"/>
  <c r="Q213" i="17" s="1"/>
  <c r="M213" i="17"/>
  <c r="L213" i="17"/>
  <c r="AJ212" i="17"/>
  <c r="Q212" i="17"/>
  <c r="Y424" i="15" l="1"/>
  <c r="AA423" i="15"/>
  <c r="Z423" i="15"/>
  <c r="AE422" i="15"/>
  <c r="AC422" i="15"/>
  <c r="AD422" i="15" s="1"/>
  <c r="AB422" i="15"/>
  <c r="AL214" i="17"/>
  <c r="W214" i="17"/>
  <c r="AB214" i="17" s="1"/>
  <c r="AG214" i="17" s="1"/>
  <c r="AI214" i="17" s="1"/>
  <c r="I214" i="17"/>
  <c r="M214" i="17" s="1"/>
  <c r="K214" i="17"/>
  <c r="S215" i="17"/>
  <c r="X215" i="17" s="1"/>
  <c r="AC215" i="17" s="1"/>
  <c r="U215" i="17"/>
  <c r="Z215" i="17" s="1"/>
  <c r="AE215" i="17" s="1"/>
  <c r="E215" i="17"/>
  <c r="F215" i="17" s="1"/>
  <c r="P215" i="17"/>
  <c r="C215" i="17"/>
  <c r="D215" i="17" s="1"/>
  <c r="T215" i="17"/>
  <c r="Y215" i="17" s="1"/>
  <c r="AD215" i="17" s="1"/>
  <c r="H215" i="17"/>
  <c r="J215" i="17"/>
  <c r="G215" i="17"/>
  <c r="R215" i="17"/>
  <c r="W215" i="17" s="1"/>
  <c r="B216" i="17"/>
  <c r="S216" i="17" s="1"/>
  <c r="X216" i="17" s="1"/>
  <c r="AC216" i="17" s="1"/>
  <c r="Z532" i="15"/>
  <c r="AA532" i="15"/>
  <c r="AJ213" i="17"/>
  <c r="L214" i="17" l="1"/>
  <c r="AM214" i="17"/>
  <c r="AE423" i="15"/>
  <c r="AC423" i="15"/>
  <c r="AD423" i="15" s="1"/>
  <c r="AB423" i="15"/>
  <c r="Y425" i="15"/>
  <c r="Z424" i="15"/>
  <c r="AA424" i="15"/>
  <c r="AL215" i="17"/>
  <c r="I215" i="17"/>
  <c r="M215" i="17" s="1"/>
  <c r="K215" i="17"/>
  <c r="H216" i="17"/>
  <c r="J216" i="17"/>
  <c r="U216" i="17"/>
  <c r="Z216" i="17" s="1"/>
  <c r="AE216" i="17" s="1"/>
  <c r="B217" i="17"/>
  <c r="J217" i="17" s="1"/>
  <c r="C216" i="17"/>
  <c r="D216" i="17" s="1"/>
  <c r="R216" i="17"/>
  <c r="W216" i="17" s="1"/>
  <c r="G216" i="17"/>
  <c r="T216" i="17"/>
  <c r="Y216" i="17" s="1"/>
  <c r="AD216" i="17" s="1"/>
  <c r="P216" i="17"/>
  <c r="N216" i="17"/>
  <c r="E216" i="17"/>
  <c r="F216" i="17" s="1"/>
  <c r="AC532" i="15"/>
  <c r="AD532" i="15" s="1"/>
  <c r="AE532" i="15"/>
  <c r="AB532" i="15"/>
  <c r="AB215" i="17"/>
  <c r="AG215" i="17" s="1"/>
  <c r="AI215" i="17" s="1"/>
  <c r="AM215" i="17"/>
  <c r="Q214" i="17"/>
  <c r="AJ214" i="17"/>
  <c r="AA425" i="15" l="1"/>
  <c r="Z425" i="15"/>
  <c r="Y428" i="15"/>
  <c r="AC424" i="15"/>
  <c r="AD424" i="15" s="1"/>
  <c r="AB424" i="15"/>
  <c r="AE424" i="15"/>
  <c r="K216" i="17"/>
  <c r="I216" i="17"/>
  <c r="M216" i="17" s="1"/>
  <c r="L215" i="17"/>
  <c r="AM216" i="17"/>
  <c r="AL216" i="17"/>
  <c r="N217" i="17"/>
  <c r="T217" i="17"/>
  <c r="Y217" i="17" s="1"/>
  <c r="AD217" i="17" s="1"/>
  <c r="C217" i="17"/>
  <c r="D217" i="17" s="1"/>
  <c r="E217" i="17"/>
  <c r="F217" i="17" s="1"/>
  <c r="U217" i="17"/>
  <c r="Z217" i="17" s="1"/>
  <c r="AE217" i="17" s="1"/>
  <c r="H217" i="17"/>
  <c r="S217" i="17"/>
  <c r="X217" i="17" s="1"/>
  <c r="AC217" i="17" s="1"/>
  <c r="P217" i="17"/>
  <c r="G217" i="17"/>
  <c r="R217" i="17"/>
  <c r="B218" i="17"/>
  <c r="J218" i="17" s="1"/>
  <c r="AB216" i="17"/>
  <c r="AG216" i="17" s="1"/>
  <c r="AI216" i="17" s="1"/>
  <c r="AJ216" i="17" s="1"/>
  <c r="Q215" i="17"/>
  <c r="AJ215" i="17"/>
  <c r="L216" i="17" l="1"/>
  <c r="Z428" i="15"/>
  <c r="AA428" i="15"/>
  <c r="Y429" i="15"/>
  <c r="AL217" i="17"/>
  <c r="AB425" i="15"/>
  <c r="AC425" i="15"/>
  <c r="AD425" i="15" s="1"/>
  <c r="AE425" i="15"/>
  <c r="K217" i="17"/>
  <c r="I217" i="17"/>
  <c r="L217" i="17" s="1"/>
  <c r="W217" i="17"/>
  <c r="AB217" i="17" s="1"/>
  <c r="AG217" i="17" s="1"/>
  <c r="AI217" i="17" s="1"/>
  <c r="N218" i="17"/>
  <c r="H218" i="17"/>
  <c r="G218" i="17"/>
  <c r="R218" i="17"/>
  <c r="W218" i="17" s="1"/>
  <c r="U218" i="17"/>
  <c r="Z218" i="17" s="1"/>
  <c r="AE218" i="17" s="1"/>
  <c r="B219" i="17"/>
  <c r="T219" i="17" s="1"/>
  <c r="Y219" i="17" s="1"/>
  <c r="AD219" i="17" s="1"/>
  <c r="S218" i="17"/>
  <c r="X218" i="17" s="1"/>
  <c r="AC218" i="17" s="1"/>
  <c r="P218" i="17"/>
  <c r="E218" i="17"/>
  <c r="F218" i="17" s="1"/>
  <c r="C218" i="17"/>
  <c r="D218" i="17" s="1"/>
  <c r="T218" i="17"/>
  <c r="Y218" i="17" s="1"/>
  <c r="AD218" i="17" s="1"/>
  <c r="Y539" i="15"/>
  <c r="Q216" i="17"/>
  <c r="M217" i="17" l="1"/>
  <c r="AM217" i="17"/>
  <c r="Z429" i="15"/>
  <c r="AA429" i="15"/>
  <c r="Y430" i="15"/>
  <c r="AE428" i="15"/>
  <c r="AB428" i="15"/>
  <c r="AC428" i="15"/>
  <c r="AD428" i="15" s="1"/>
  <c r="AL218" i="17"/>
  <c r="I218" i="17"/>
  <c r="L218" i="17" s="1"/>
  <c r="K218" i="17"/>
  <c r="N219" i="17"/>
  <c r="J219" i="17"/>
  <c r="C219" i="17"/>
  <c r="D219" i="17" s="1"/>
  <c r="H219" i="17"/>
  <c r="U219" i="17"/>
  <c r="Z219" i="17" s="1"/>
  <c r="AE219" i="17" s="1"/>
  <c r="P219" i="17"/>
  <c r="G219" i="17"/>
  <c r="R219" i="17"/>
  <c r="W219" i="17" s="1"/>
  <c r="S219" i="17"/>
  <c r="X219" i="17" s="1"/>
  <c r="AC219" i="17" s="1"/>
  <c r="B220" i="17"/>
  <c r="J220" i="17" s="1"/>
  <c r="E219" i="17"/>
  <c r="F219" i="17" s="1"/>
  <c r="Z539" i="15"/>
  <c r="AA539" i="15"/>
  <c r="Q217" i="17"/>
  <c r="AJ217" i="17"/>
  <c r="AB218" i="17"/>
  <c r="AG218" i="17" s="1"/>
  <c r="AI218" i="17" s="1"/>
  <c r="AM218" i="17"/>
  <c r="M218" i="17" l="1"/>
  <c r="I219" i="17"/>
  <c r="Y431" i="15"/>
  <c r="AA430" i="15"/>
  <c r="Z430" i="15"/>
  <c r="AC429" i="15"/>
  <c r="AD429" i="15" s="1"/>
  <c r="AB429" i="15"/>
  <c r="AE429" i="15"/>
  <c r="AM219" i="17"/>
  <c r="AL219" i="17"/>
  <c r="K219" i="17"/>
  <c r="H220" i="17"/>
  <c r="N220" i="17"/>
  <c r="T220" i="17"/>
  <c r="Y220" i="17" s="1"/>
  <c r="AD220" i="17" s="1"/>
  <c r="B221" i="17"/>
  <c r="U221" i="17" s="1"/>
  <c r="Z221" i="17" s="1"/>
  <c r="AE221" i="17" s="1"/>
  <c r="G220" i="17"/>
  <c r="E220" i="17"/>
  <c r="F220" i="17" s="1"/>
  <c r="R220" i="17"/>
  <c r="W220" i="17" s="1"/>
  <c r="AB220" i="17" s="1"/>
  <c r="P220" i="17"/>
  <c r="C220" i="17"/>
  <c r="D220" i="17" s="1"/>
  <c r="U220" i="17"/>
  <c r="Z220" i="17" s="1"/>
  <c r="AE220" i="17" s="1"/>
  <c r="S220" i="17"/>
  <c r="X220" i="17" s="1"/>
  <c r="AC220" i="17" s="1"/>
  <c r="AB539" i="15"/>
  <c r="AE539" i="15"/>
  <c r="AC539" i="15"/>
  <c r="AD539" i="15" s="1"/>
  <c r="M219" i="17"/>
  <c r="L219" i="17"/>
  <c r="AB219" i="17"/>
  <c r="AG219" i="17" s="1"/>
  <c r="AI219" i="17" s="1"/>
  <c r="Q219" i="17" s="1"/>
  <c r="Q218" i="17"/>
  <c r="AJ218" i="17"/>
  <c r="AL220" i="17" l="1"/>
  <c r="AB430" i="15"/>
  <c r="AC430" i="15"/>
  <c r="AD430" i="15" s="1"/>
  <c r="AE430" i="15"/>
  <c r="Y432" i="15"/>
  <c r="Z431" i="15"/>
  <c r="AA431" i="15"/>
  <c r="K220" i="17"/>
  <c r="I220" i="17"/>
  <c r="L220" i="17" s="1"/>
  <c r="B222" i="17"/>
  <c r="J222" i="17" s="1"/>
  <c r="T221" i="17"/>
  <c r="Y221" i="17" s="1"/>
  <c r="AD221" i="17" s="1"/>
  <c r="G221" i="17"/>
  <c r="N221" i="17"/>
  <c r="S221" i="17"/>
  <c r="X221" i="17" s="1"/>
  <c r="AC221" i="17" s="1"/>
  <c r="J221" i="17"/>
  <c r="E221" i="17"/>
  <c r="F221" i="17" s="1"/>
  <c r="H221" i="17"/>
  <c r="P221" i="17"/>
  <c r="R221" i="17"/>
  <c r="W221" i="17" s="1"/>
  <c r="C221" i="17"/>
  <c r="D221" i="17" s="1"/>
  <c r="AJ219" i="17"/>
  <c r="AG220" i="17"/>
  <c r="AI220" i="17" s="1"/>
  <c r="AM220" i="17"/>
  <c r="M220" i="17" l="1"/>
  <c r="I221" i="17"/>
  <c r="M221" i="17" s="1"/>
  <c r="AL221" i="17"/>
  <c r="AM221" i="17"/>
  <c r="Z432" i="15"/>
  <c r="AA432" i="15"/>
  <c r="Y435" i="15"/>
  <c r="AC431" i="15"/>
  <c r="AD431" i="15" s="1"/>
  <c r="AB431" i="15"/>
  <c r="AE431" i="15"/>
  <c r="B223" i="17"/>
  <c r="J223" i="17" s="1"/>
  <c r="P222" i="17"/>
  <c r="N222" i="17"/>
  <c r="R222" i="17"/>
  <c r="W222" i="17" s="1"/>
  <c r="U222" i="17"/>
  <c r="Z222" i="17" s="1"/>
  <c r="AE222" i="17" s="1"/>
  <c r="G222" i="17"/>
  <c r="K221" i="17"/>
  <c r="E222" i="17"/>
  <c r="F222" i="17" s="1"/>
  <c r="T222" i="17"/>
  <c r="Y222" i="17" s="1"/>
  <c r="AD222" i="17" s="1"/>
  <c r="C222" i="17"/>
  <c r="D222" i="17" s="1"/>
  <c r="S222" i="17"/>
  <c r="X222" i="17" s="1"/>
  <c r="AC222" i="17" s="1"/>
  <c r="H222" i="17"/>
  <c r="Y546" i="15"/>
  <c r="AB221" i="17"/>
  <c r="AG221" i="17" s="1"/>
  <c r="AI221" i="17" s="1"/>
  <c r="AJ221" i="17" s="1"/>
  <c r="Q220" i="17"/>
  <c r="AJ220" i="17"/>
  <c r="L221" i="17" l="1"/>
  <c r="K222" i="17"/>
  <c r="AA435" i="15"/>
  <c r="Z435" i="15"/>
  <c r="Y436" i="15"/>
  <c r="AC432" i="15"/>
  <c r="AD432" i="15" s="1"/>
  <c r="AB432" i="15"/>
  <c r="AE432" i="15"/>
  <c r="I222" i="17"/>
  <c r="L222" i="17" s="1"/>
  <c r="B224" i="17"/>
  <c r="N224" i="17" s="1"/>
  <c r="AL222" i="17"/>
  <c r="N223" i="17"/>
  <c r="AM222" i="17"/>
  <c r="G223" i="17"/>
  <c r="E223" i="17"/>
  <c r="F223" i="17" s="1"/>
  <c r="S223" i="17"/>
  <c r="X223" i="17" s="1"/>
  <c r="AC223" i="17" s="1"/>
  <c r="T223" i="17"/>
  <c r="Y223" i="17" s="1"/>
  <c r="AD223" i="17" s="1"/>
  <c r="U223" i="17"/>
  <c r="Z223" i="17" s="1"/>
  <c r="AE223" i="17" s="1"/>
  <c r="H223" i="17"/>
  <c r="C223" i="17"/>
  <c r="D223" i="17" s="1"/>
  <c r="R223" i="17"/>
  <c r="W223" i="17" s="1"/>
  <c r="P223" i="17"/>
  <c r="AA546" i="15"/>
  <c r="Z546" i="15"/>
  <c r="Q221" i="17"/>
  <c r="AB222" i="17"/>
  <c r="AG222" i="17" s="1"/>
  <c r="AI222" i="17" s="1"/>
  <c r="Q222" i="17" s="1"/>
  <c r="M222" i="17" l="1"/>
  <c r="K223" i="17"/>
  <c r="AA436" i="15"/>
  <c r="Z436" i="15"/>
  <c r="Y437" i="15"/>
  <c r="AB435" i="15"/>
  <c r="AE435" i="15"/>
  <c r="AC435" i="15"/>
  <c r="AD435" i="15" s="1"/>
  <c r="B225" i="17"/>
  <c r="U225" i="17" s="1"/>
  <c r="Z225" i="17" s="1"/>
  <c r="AE225" i="17" s="1"/>
  <c r="I223" i="17"/>
  <c r="L223" i="17" s="1"/>
  <c r="R224" i="17"/>
  <c r="W224" i="17" s="1"/>
  <c r="C224" i="17"/>
  <c r="D224" i="17" s="1"/>
  <c r="E224" i="17"/>
  <c r="F224" i="17" s="1"/>
  <c r="G224" i="17"/>
  <c r="T224" i="17"/>
  <c r="Y224" i="17" s="1"/>
  <c r="AD224" i="17" s="1"/>
  <c r="U224" i="17"/>
  <c r="Z224" i="17" s="1"/>
  <c r="AE224" i="17" s="1"/>
  <c r="H224" i="17"/>
  <c r="J224" i="17"/>
  <c r="S224" i="17"/>
  <c r="X224" i="17" s="1"/>
  <c r="AC224" i="17" s="1"/>
  <c r="P224" i="17"/>
  <c r="AL223" i="17"/>
  <c r="AB546" i="15"/>
  <c r="AE546" i="15"/>
  <c r="AC546" i="15"/>
  <c r="AD546" i="15" s="1"/>
  <c r="AM223" i="17"/>
  <c r="AJ222" i="17"/>
  <c r="AB223" i="17"/>
  <c r="AG223" i="17" s="1"/>
  <c r="AI223" i="17" s="1"/>
  <c r="I224" i="17" l="1"/>
  <c r="K224" i="17"/>
  <c r="M223" i="17"/>
  <c r="Y438" i="15"/>
  <c r="AA437" i="15"/>
  <c r="Z437" i="15"/>
  <c r="AC436" i="15"/>
  <c r="AD436" i="15" s="1"/>
  <c r="AB436" i="15"/>
  <c r="AE436" i="15"/>
  <c r="B226" i="17"/>
  <c r="S226" i="17" s="1"/>
  <c r="X226" i="17" s="1"/>
  <c r="AC226" i="17" s="1"/>
  <c r="G225" i="17"/>
  <c r="T225" i="17"/>
  <c r="Y225" i="17" s="1"/>
  <c r="AD225" i="17" s="1"/>
  <c r="R225" i="17"/>
  <c r="W225" i="17" s="1"/>
  <c r="AL224" i="17"/>
  <c r="C225" i="17"/>
  <c r="D225" i="17" s="1"/>
  <c r="H225" i="17"/>
  <c r="N225" i="17"/>
  <c r="E225" i="17"/>
  <c r="F225" i="17" s="1"/>
  <c r="J225" i="17"/>
  <c r="S225" i="17"/>
  <c r="X225" i="17" s="1"/>
  <c r="AC225" i="17" s="1"/>
  <c r="P225" i="17"/>
  <c r="M224" i="17"/>
  <c r="L224" i="17"/>
  <c r="AJ223" i="17"/>
  <c r="Q223" i="17"/>
  <c r="AB224" i="17"/>
  <c r="AG224" i="17" s="1"/>
  <c r="AI224" i="17" s="1"/>
  <c r="AM224" i="17"/>
  <c r="AC437" i="15" l="1"/>
  <c r="AD437" i="15" s="1"/>
  <c r="AB437" i="15"/>
  <c r="AE437" i="15"/>
  <c r="Y439" i="15"/>
  <c r="AA438" i="15"/>
  <c r="Z438" i="15"/>
  <c r="AL225" i="17"/>
  <c r="I225" i="17"/>
  <c r="M225" i="17" s="1"/>
  <c r="K225" i="17"/>
  <c r="B227" i="17"/>
  <c r="R227" i="17" s="1"/>
  <c r="T226" i="17"/>
  <c r="Y226" i="17" s="1"/>
  <c r="AD226" i="17" s="1"/>
  <c r="E226" i="17"/>
  <c r="F226" i="17" s="1"/>
  <c r="R226" i="17"/>
  <c r="H226" i="17"/>
  <c r="J226" i="17"/>
  <c r="P226" i="17"/>
  <c r="N226" i="17"/>
  <c r="U226" i="17"/>
  <c r="Z226" i="17" s="1"/>
  <c r="AE226" i="17" s="1"/>
  <c r="C226" i="17"/>
  <c r="D226" i="17" s="1"/>
  <c r="G226" i="17"/>
  <c r="Y553" i="15"/>
  <c r="AJ224" i="17"/>
  <c r="Q224" i="17"/>
  <c r="AB225" i="17"/>
  <c r="AG225" i="17" s="1"/>
  <c r="AI225" i="17" s="1"/>
  <c r="AM225" i="17"/>
  <c r="AE438" i="15" l="1"/>
  <c r="AB438" i="15"/>
  <c r="AC438" i="15"/>
  <c r="AD438" i="15" s="1"/>
  <c r="Z439" i="15"/>
  <c r="AA439" i="15"/>
  <c r="Y442" i="15"/>
  <c r="L225" i="17"/>
  <c r="AL226" i="17"/>
  <c r="W226" i="17"/>
  <c r="AM226" i="17" s="1"/>
  <c r="I226" i="17"/>
  <c r="L226" i="17" s="1"/>
  <c r="B228" i="17"/>
  <c r="J228" i="17" s="1"/>
  <c r="K226" i="17"/>
  <c r="U227" i="17"/>
  <c r="Z227" i="17" s="1"/>
  <c r="AE227" i="17" s="1"/>
  <c r="G227" i="17"/>
  <c r="T227" i="17"/>
  <c r="Y227" i="17" s="1"/>
  <c r="AD227" i="17" s="1"/>
  <c r="N227" i="17"/>
  <c r="P227" i="17"/>
  <c r="S227" i="17"/>
  <c r="X227" i="17" s="1"/>
  <c r="AC227" i="17" s="1"/>
  <c r="C227" i="17"/>
  <c r="D227" i="17" s="1"/>
  <c r="J227" i="17"/>
  <c r="H227" i="17"/>
  <c r="E227" i="17"/>
  <c r="F227" i="17" s="1"/>
  <c r="Z553" i="15"/>
  <c r="AA553" i="15"/>
  <c r="AJ225" i="17"/>
  <c r="Q225" i="17"/>
  <c r="W227" i="17"/>
  <c r="AB226" i="17" l="1"/>
  <c r="AG226" i="17" s="1"/>
  <c r="AI226" i="17" s="1"/>
  <c r="AJ226" i="17" s="1"/>
  <c r="M226" i="17"/>
  <c r="AA442" i="15"/>
  <c r="Z442" i="15"/>
  <c r="Y443" i="15"/>
  <c r="AC439" i="15"/>
  <c r="AD439" i="15" s="1"/>
  <c r="AE439" i="15"/>
  <c r="AB439" i="15"/>
  <c r="AL227" i="17"/>
  <c r="I227" i="17"/>
  <c r="M227" i="17" s="1"/>
  <c r="K227" i="17"/>
  <c r="B229" i="17"/>
  <c r="R229" i="17" s="1"/>
  <c r="U228" i="17"/>
  <c r="Z228" i="17" s="1"/>
  <c r="AE228" i="17" s="1"/>
  <c r="N228" i="17"/>
  <c r="G228" i="17"/>
  <c r="E228" i="17"/>
  <c r="F228" i="17" s="1"/>
  <c r="R228" i="17"/>
  <c r="W228" i="17" s="1"/>
  <c r="S228" i="17"/>
  <c r="X228" i="17" s="1"/>
  <c r="AC228" i="17" s="1"/>
  <c r="H228" i="17"/>
  <c r="C228" i="17"/>
  <c r="D228" i="17" s="1"/>
  <c r="T228" i="17"/>
  <c r="Y228" i="17" s="1"/>
  <c r="AD228" i="17" s="1"/>
  <c r="P228" i="17"/>
  <c r="AB553" i="15"/>
  <c r="AE553" i="15"/>
  <c r="AC553" i="15"/>
  <c r="AD553" i="15" s="1"/>
  <c r="AB227" i="17"/>
  <c r="AG227" i="17" s="1"/>
  <c r="AI227" i="17" s="1"/>
  <c r="AM227" i="17"/>
  <c r="Q226" i="17" l="1"/>
  <c r="L227" i="17"/>
  <c r="I228" i="17"/>
  <c r="Z443" i="15"/>
  <c r="AA443" i="15"/>
  <c r="Y444" i="15"/>
  <c r="AB442" i="15"/>
  <c r="AE442" i="15"/>
  <c r="AC442" i="15"/>
  <c r="AD442" i="15" s="1"/>
  <c r="K228" i="17"/>
  <c r="B230" i="17"/>
  <c r="U230" i="17" s="1"/>
  <c r="Z230" i="17" s="1"/>
  <c r="AE230" i="17" s="1"/>
  <c r="N229" i="17"/>
  <c r="J229" i="17"/>
  <c r="T229" i="17"/>
  <c r="Y229" i="17" s="1"/>
  <c r="AD229" i="17" s="1"/>
  <c r="U229" i="17"/>
  <c r="Z229" i="17" s="1"/>
  <c r="AE229" i="17" s="1"/>
  <c r="E229" i="17"/>
  <c r="F229" i="17" s="1"/>
  <c r="S229" i="17"/>
  <c r="X229" i="17" s="1"/>
  <c r="AC229" i="17" s="1"/>
  <c r="AL228" i="17"/>
  <c r="G229" i="17"/>
  <c r="H229" i="17"/>
  <c r="P229" i="17"/>
  <c r="C229" i="17"/>
  <c r="D229" i="17" s="1"/>
  <c r="M228" i="17"/>
  <c r="L228" i="17"/>
  <c r="Q227" i="17"/>
  <c r="AJ227" i="17"/>
  <c r="W229" i="17"/>
  <c r="AB228" i="17"/>
  <c r="AG228" i="17" s="1"/>
  <c r="AI228" i="17" s="1"/>
  <c r="AM228" i="17"/>
  <c r="K229" i="17" l="1"/>
  <c r="I229" i="17"/>
  <c r="M229" i="17" s="1"/>
  <c r="Y445" i="15"/>
  <c r="AA444" i="15"/>
  <c r="Z444" i="15"/>
  <c r="AE443" i="15"/>
  <c r="AC443" i="15"/>
  <c r="AD443" i="15" s="1"/>
  <c r="AB443" i="15"/>
  <c r="B231" i="17"/>
  <c r="T231" i="17" s="1"/>
  <c r="Y231" i="17" s="1"/>
  <c r="AD231" i="17" s="1"/>
  <c r="T230" i="17"/>
  <c r="Y230" i="17" s="1"/>
  <c r="AD230" i="17" s="1"/>
  <c r="AM229" i="17"/>
  <c r="G230" i="17"/>
  <c r="J230" i="17"/>
  <c r="AL229" i="17"/>
  <c r="N230" i="17"/>
  <c r="S230" i="17"/>
  <c r="X230" i="17" s="1"/>
  <c r="AC230" i="17" s="1"/>
  <c r="P230" i="17"/>
  <c r="E230" i="17"/>
  <c r="F230" i="17" s="1"/>
  <c r="R230" i="17"/>
  <c r="W230" i="17" s="1"/>
  <c r="H230" i="17"/>
  <c r="C230" i="17"/>
  <c r="D230" i="17" s="1"/>
  <c r="Y560" i="15"/>
  <c r="AB229" i="17"/>
  <c r="AG229" i="17" s="1"/>
  <c r="AI229" i="17" s="1"/>
  <c r="AJ229" i="17" s="1"/>
  <c r="AJ228" i="17"/>
  <c r="Q228" i="17"/>
  <c r="L229" i="17" l="1"/>
  <c r="AC444" i="15"/>
  <c r="AD444" i="15" s="1"/>
  <c r="AB444" i="15"/>
  <c r="AE444" i="15"/>
  <c r="Y446" i="15"/>
  <c r="Z445" i="15"/>
  <c r="AA445" i="15"/>
  <c r="AL230" i="17"/>
  <c r="B232" i="17"/>
  <c r="J232" i="17" s="1"/>
  <c r="C231" i="17"/>
  <c r="D231" i="17" s="1"/>
  <c r="U231" i="17"/>
  <c r="Z231" i="17" s="1"/>
  <c r="AE231" i="17" s="1"/>
  <c r="S231" i="17"/>
  <c r="X231" i="17" s="1"/>
  <c r="AC231" i="17" s="1"/>
  <c r="H231" i="17"/>
  <c r="E231" i="17"/>
  <c r="F231" i="17" s="1"/>
  <c r="R231" i="17"/>
  <c r="N231" i="17"/>
  <c r="G231" i="17"/>
  <c r="P231" i="17"/>
  <c r="J231" i="17"/>
  <c r="I230" i="17"/>
  <c r="M230" i="17" s="1"/>
  <c r="K230" i="17"/>
  <c r="AA560" i="15"/>
  <c r="Z560" i="15"/>
  <c r="Q229" i="17"/>
  <c r="AM230" i="17"/>
  <c r="AB230" i="17"/>
  <c r="AG230" i="17" s="1"/>
  <c r="AI230" i="17" s="1"/>
  <c r="AE445" i="15" l="1"/>
  <c r="AB445" i="15"/>
  <c r="AC445" i="15"/>
  <c r="AD445" i="15" s="1"/>
  <c r="AA446" i="15"/>
  <c r="Z446" i="15"/>
  <c r="Y449" i="15"/>
  <c r="AL231" i="17"/>
  <c r="I231" i="17"/>
  <c r="M231" i="17" s="1"/>
  <c r="K231" i="17"/>
  <c r="L230" i="17"/>
  <c r="B233" i="17"/>
  <c r="U233" i="17" s="1"/>
  <c r="P232" i="17"/>
  <c r="G232" i="17"/>
  <c r="U232" i="17"/>
  <c r="Z232" i="17" s="1"/>
  <c r="AE232" i="17" s="1"/>
  <c r="H232" i="17"/>
  <c r="N232" i="17"/>
  <c r="T232" i="17"/>
  <c r="Y232" i="17" s="1"/>
  <c r="AD232" i="17" s="1"/>
  <c r="E232" i="17"/>
  <c r="F232" i="17" s="1"/>
  <c r="S232" i="17"/>
  <c r="X232" i="17" s="1"/>
  <c r="AC232" i="17" s="1"/>
  <c r="R232" i="17"/>
  <c r="W232" i="17" s="1"/>
  <c r="C232" i="17"/>
  <c r="D232" i="17" s="1"/>
  <c r="W231" i="17"/>
  <c r="AM231" i="17" s="1"/>
  <c r="AC560" i="15"/>
  <c r="AD560" i="15" s="1"/>
  <c r="AB560" i="15"/>
  <c r="AE560" i="15"/>
  <c r="AJ230" i="17"/>
  <c r="Q230" i="17"/>
  <c r="L231" i="17" l="1"/>
  <c r="K232" i="17"/>
  <c r="AB231" i="17"/>
  <c r="AG231" i="17" s="1"/>
  <c r="AI231" i="17" s="1"/>
  <c r="AJ231" i="17" s="1"/>
  <c r="Z449" i="15"/>
  <c r="AA449" i="15"/>
  <c r="Y450" i="15"/>
  <c r="AE446" i="15"/>
  <c r="AC446" i="15"/>
  <c r="AD446" i="15" s="1"/>
  <c r="AB446" i="15"/>
  <c r="I232" i="17"/>
  <c r="L232" i="17" s="1"/>
  <c r="T233" i="17"/>
  <c r="Y233" i="17" s="1"/>
  <c r="AD233" i="17" s="1"/>
  <c r="G233" i="17"/>
  <c r="J233" i="17"/>
  <c r="N233" i="17"/>
  <c r="H233" i="17"/>
  <c r="S233" i="17"/>
  <c r="X233" i="17" s="1"/>
  <c r="AC233" i="17" s="1"/>
  <c r="P233" i="17"/>
  <c r="E233" i="17"/>
  <c r="F233" i="17" s="1"/>
  <c r="R233" i="17"/>
  <c r="W233" i="17" s="1"/>
  <c r="AL232" i="17"/>
  <c r="B234" i="17"/>
  <c r="S234" i="17" s="1"/>
  <c r="X234" i="17" s="1"/>
  <c r="AC234" i="17" s="1"/>
  <c r="C233" i="17"/>
  <c r="D233" i="17" s="1"/>
  <c r="AM232" i="17"/>
  <c r="Z233" i="17"/>
  <c r="AE233" i="17" s="1"/>
  <c r="AB232" i="17"/>
  <c r="AG232" i="17" s="1"/>
  <c r="AI232" i="17" s="1"/>
  <c r="M232" i="17" l="1"/>
  <c r="Q231" i="17"/>
  <c r="AA450" i="15"/>
  <c r="Z450" i="15"/>
  <c r="Y451" i="15"/>
  <c r="AE449" i="15"/>
  <c r="AB449" i="15"/>
  <c r="AC449" i="15"/>
  <c r="AD449" i="15" s="1"/>
  <c r="AL233" i="17"/>
  <c r="K233" i="17"/>
  <c r="I233" i="17"/>
  <c r="L233" i="17" s="1"/>
  <c r="G234" i="17"/>
  <c r="E234" i="17"/>
  <c r="F234" i="17" s="1"/>
  <c r="R234" i="17"/>
  <c r="W234" i="17" s="1"/>
  <c r="P234" i="17"/>
  <c r="C234" i="17"/>
  <c r="D234" i="17" s="1"/>
  <c r="T234" i="17"/>
  <c r="Y234" i="17" s="1"/>
  <c r="AD234" i="17" s="1"/>
  <c r="B235" i="17"/>
  <c r="U235" i="17" s="1"/>
  <c r="Z235" i="17" s="1"/>
  <c r="AE235" i="17" s="1"/>
  <c r="J234" i="17"/>
  <c r="N234" i="17"/>
  <c r="H234" i="17"/>
  <c r="U234" i="17"/>
  <c r="Z234" i="17" s="1"/>
  <c r="AE234" i="17" s="1"/>
  <c r="Y567" i="15"/>
  <c r="AM233" i="17"/>
  <c r="Q232" i="17"/>
  <c r="AJ232" i="17"/>
  <c r="AB233" i="17"/>
  <c r="AG233" i="17" s="1"/>
  <c r="AI233" i="17" s="1"/>
  <c r="M233" i="17" l="1"/>
  <c r="Y452" i="15"/>
  <c r="AA451" i="15"/>
  <c r="Z451" i="15"/>
  <c r="AC450" i="15"/>
  <c r="AD450" i="15" s="1"/>
  <c r="AB450" i="15"/>
  <c r="AE450" i="15"/>
  <c r="K234" i="17"/>
  <c r="I234" i="17"/>
  <c r="M234" i="17" s="1"/>
  <c r="AL234" i="17"/>
  <c r="C235" i="17"/>
  <c r="D235" i="17" s="1"/>
  <c r="E235" i="17"/>
  <c r="F235" i="17" s="1"/>
  <c r="B236" i="17"/>
  <c r="J236" i="17" s="1"/>
  <c r="N235" i="17"/>
  <c r="S235" i="17"/>
  <c r="X235" i="17" s="1"/>
  <c r="AC235" i="17" s="1"/>
  <c r="R235" i="17"/>
  <c r="W235" i="17" s="1"/>
  <c r="H235" i="17"/>
  <c r="J235" i="17"/>
  <c r="T235" i="17"/>
  <c r="Y235" i="17" s="1"/>
  <c r="AD235" i="17" s="1"/>
  <c r="P235" i="17"/>
  <c r="AM234" i="17"/>
  <c r="G235" i="17"/>
  <c r="AA567" i="15"/>
  <c r="Z567" i="15"/>
  <c r="AB234" i="17"/>
  <c r="AG234" i="17" s="1"/>
  <c r="AI234" i="17" s="1"/>
  <c r="AJ234" i="17" s="1"/>
  <c r="Q233" i="17"/>
  <c r="AJ233" i="17"/>
  <c r="K235" i="17" l="1"/>
  <c r="I235" i="17"/>
  <c r="L234" i="17"/>
  <c r="AE451" i="15"/>
  <c r="AC451" i="15"/>
  <c r="AD451" i="15" s="1"/>
  <c r="AB451" i="15"/>
  <c r="Y453" i="15"/>
  <c r="AA452" i="15"/>
  <c r="Z452" i="15"/>
  <c r="AL235" i="17"/>
  <c r="AM235" i="17"/>
  <c r="U236" i="17"/>
  <c r="Z236" i="17" s="1"/>
  <c r="AE236" i="17" s="1"/>
  <c r="N236" i="17"/>
  <c r="P236" i="17"/>
  <c r="C236" i="17"/>
  <c r="D236" i="17" s="1"/>
  <c r="S236" i="17"/>
  <c r="X236" i="17" s="1"/>
  <c r="AC236" i="17" s="1"/>
  <c r="E236" i="17"/>
  <c r="F236" i="17" s="1"/>
  <c r="R236" i="17"/>
  <c r="W236" i="17" s="1"/>
  <c r="H236" i="17"/>
  <c r="G236" i="17"/>
  <c r="T236" i="17"/>
  <c r="Y236" i="17" s="1"/>
  <c r="AD236" i="17" s="1"/>
  <c r="B237" i="17"/>
  <c r="N237" i="17" s="1"/>
  <c r="AE567" i="15"/>
  <c r="AC567" i="15"/>
  <c r="AD567" i="15" s="1"/>
  <c r="AB567" i="15"/>
  <c r="Q234" i="17"/>
  <c r="M235" i="17"/>
  <c r="L235" i="17"/>
  <c r="AB235" i="17"/>
  <c r="AG235" i="17" s="1"/>
  <c r="AI235" i="17" s="1"/>
  <c r="AJ235" i="17" s="1"/>
  <c r="K236" i="17"/>
  <c r="AB452" i="15" l="1"/>
  <c r="AC452" i="15"/>
  <c r="AD452" i="15" s="1"/>
  <c r="AE452" i="15"/>
  <c r="Z453" i="15"/>
  <c r="AA453" i="15"/>
  <c r="Y456" i="15"/>
  <c r="AL236" i="17"/>
  <c r="U237" i="17"/>
  <c r="Z237" i="17" s="1"/>
  <c r="AE237" i="17" s="1"/>
  <c r="S237" i="17"/>
  <c r="X237" i="17" s="1"/>
  <c r="AC237" i="17" s="1"/>
  <c r="G237" i="17"/>
  <c r="R237" i="17"/>
  <c r="J237" i="17"/>
  <c r="H237" i="17"/>
  <c r="E237" i="17"/>
  <c r="F237" i="17" s="1"/>
  <c r="T237" i="17"/>
  <c r="Y237" i="17" s="1"/>
  <c r="AD237" i="17" s="1"/>
  <c r="P237" i="17"/>
  <c r="C237" i="17"/>
  <c r="D237" i="17" s="1"/>
  <c r="B238" i="17"/>
  <c r="R238" i="17" s="1"/>
  <c r="I236" i="17"/>
  <c r="M236" i="17" s="1"/>
  <c r="Q235" i="17"/>
  <c r="AB236" i="17"/>
  <c r="AG236" i="17" s="1"/>
  <c r="AI236" i="17" s="1"/>
  <c r="AM236" i="17"/>
  <c r="AL237" i="17" l="1"/>
  <c r="W237" i="17"/>
  <c r="AM237" i="17" s="1"/>
  <c r="AA456" i="15"/>
  <c r="Z456" i="15"/>
  <c r="Y457" i="15"/>
  <c r="AC453" i="15"/>
  <c r="AD453" i="15" s="1"/>
  <c r="AE453" i="15"/>
  <c r="AB453" i="15"/>
  <c r="I237" i="17"/>
  <c r="M237" i="17" s="1"/>
  <c r="K237" i="17"/>
  <c r="L236" i="17"/>
  <c r="N238" i="17"/>
  <c r="J238" i="17"/>
  <c r="T238" i="17"/>
  <c r="Y238" i="17" s="1"/>
  <c r="AD238" i="17" s="1"/>
  <c r="B239" i="17"/>
  <c r="J239" i="17" s="1"/>
  <c r="G238" i="17"/>
  <c r="S238" i="17"/>
  <c r="X238" i="17" s="1"/>
  <c r="AC238" i="17" s="1"/>
  <c r="C238" i="17"/>
  <c r="D238" i="17" s="1"/>
  <c r="U238" i="17"/>
  <c r="Z238" i="17" s="1"/>
  <c r="AE238" i="17" s="1"/>
  <c r="P238" i="17"/>
  <c r="H238" i="17"/>
  <c r="E238" i="17"/>
  <c r="F238" i="17" s="1"/>
  <c r="Y574" i="15"/>
  <c r="AB237" i="17"/>
  <c r="AG237" i="17" s="1"/>
  <c r="AI237" i="17" s="1"/>
  <c r="W238" i="17"/>
  <c r="Q236" i="17"/>
  <c r="AJ236" i="17"/>
  <c r="AM238" i="17" l="1"/>
  <c r="AA457" i="15"/>
  <c r="Z457" i="15"/>
  <c r="Y458" i="15"/>
  <c r="AC456" i="15"/>
  <c r="AD456" i="15" s="1"/>
  <c r="AB456" i="15"/>
  <c r="AE456" i="15"/>
  <c r="L237" i="17"/>
  <c r="AL238" i="17"/>
  <c r="K238" i="17"/>
  <c r="I238" i="17"/>
  <c r="L238" i="17" s="1"/>
  <c r="N239" i="17"/>
  <c r="B240" i="17"/>
  <c r="R240" i="17" s="1"/>
  <c r="S239" i="17"/>
  <c r="X239" i="17" s="1"/>
  <c r="AC239" i="17" s="1"/>
  <c r="H239" i="17"/>
  <c r="C239" i="17"/>
  <c r="D239" i="17" s="1"/>
  <c r="U239" i="17"/>
  <c r="Z239" i="17" s="1"/>
  <c r="AE239" i="17" s="1"/>
  <c r="E239" i="17"/>
  <c r="F239" i="17" s="1"/>
  <c r="R239" i="17"/>
  <c r="W239" i="17" s="1"/>
  <c r="G239" i="17"/>
  <c r="T239" i="17"/>
  <c r="Y239" i="17" s="1"/>
  <c r="AD239" i="17" s="1"/>
  <c r="P239" i="17"/>
  <c r="AA574" i="15"/>
  <c r="Z574" i="15"/>
  <c r="AB238" i="17"/>
  <c r="AG238" i="17" s="1"/>
  <c r="AI238" i="17" s="1"/>
  <c r="Q238" i="17" s="1"/>
  <c r="Q237" i="17"/>
  <c r="AJ237" i="17"/>
  <c r="M238" i="17" l="1"/>
  <c r="Y459" i="15"/>
  <c r="AA458" i="15"/>
  <c r="Z458" i="15"/>
  <c r="AB457" i="15"/>
  <c r="AC457" i="15"/>
  <c r="AD457" i="15" s="1"/>
  <c r="AE457" i="15"/>
  <c r="AL239" i="17"/>
  <c r="K239" i="17"/>
  <c r="H240" i="17"/>
  <c r="G240" i="17"/>
  <c r="C240" i="17"/>
  <c r="D240" i="17" s="1"/>
  <c r="N240" i="17"/>
  <c r="S240" i="17"/>
  <c r="X240" i="17" s="1"/>
  <c r="AC240" i="17" s="1"/>
  <c r="T240" i="17"/>
  <c r="Y240" i="17" s="1"/>
  <c r="AD240" i="17" s="1"/>
  <c r="J240" i="17"/>
  <c r="P240" i="17"/>
  <c r="U240" i="17"/>
  <c r="Z240" i="17" s="1"/>
  <c r="AE240" i="17" s="1"/>
  <c r="B241" i="17"/>
  <c r="R241" i="17" s="1"/>
  <c r="I239" i="17"/>
  <c r="M239" i="17" s="1"/>
  <c r="E240" i="17"/>
  <c r="F240" i="17" s="1"/>
  <c r="AC574" i="15"/>
  <c r="AD574" i="15" s="1"/>
  <c r="AB574" i="15"/>
  <c r="AE574" i="15"/>
  <c r="AM239" i="17"/>
  <c r="AJ238" i="17"/>
  <c r="AB239" i="17"/>
  <c r="AG239" i="17" s="1"/>
  <c r="AI239" i="17" s="1"/>
  <c r="Q239" i="17" s="1"/>
  <c r="W240" i="17"/>
  <c r="K240" i="17" l="1"/>
  <c r="AC458" i="15"/>
  <c r="AD458" i="15" s="1"/>
  <c r="AB458" i="15"/>
  <c r="AE458" i="15"/>
  <c r="Y460" i="15"/>
  <c r="AA459" i="15"/>
  <c r="Z459" i="15"/>
  <c r="I240" i="17"/>
  <c r="M240" i="17" s="1"/>
  <c r="L239" i="17"/>
  <c r="AL240" i="17"/>
  <c r="N241" i="17"/>
  <c r="B242" i="17"/>
  <c r="U242" i="17" s="1"/>
  <c r="Z242" i="17" s="1"/>
  <c r="AE242" i="17" s="1"/>
  <c r="G241" i="17"/>
  <c r="U241" i="17"/>
  <c r="Z241" i="17" s="1"/>
  <c r="AE241" i="17" s="1"/>
  <c r="J241" i="17"/>
  <c r="T241" i="17"/>
  <c r="Y241" i="17" s="1"/>
  <c r="AD241" i="17" s="1"/>
  <c r="S241" i="17"/>
  <c r="X241" i="17" s="1"/>
  <c r="AC241" i="17" s="1"/>
  <c r="H241" i="17"/>
  <c r="E241" i="17"/>
  <c r="F241" i="17" s="1"/>
  <c r="P241" i="17"/>
  <c r="C241" i="17"/>
  <c r="D241" i="17" s="1"/>
  <c r="AJ239" i="17"/>
  <c r="W241" i="17"/>
  <c r="AB240" i="17"/>
  <c r="AG240" i="17" s="1"/>
  <c r="AI240" i="17" s="1"/>
  <c r="AM240" i="17"/>
  <c r="L240" i="17" l="1"/>
  <c r="AM241" i="17"/>
  <c r="I241" i="17"/>
  <c r="M241" i="17" s="1"/>
  <c r="K241" i="17"/>
  <c r="AE459" i="15"/>
  <c r="AB459" i="15"/>
  <c r="AC459" i="15"/>
  <c r="AD459" i="15" s="1"/>
  <c r="Z460" i="15"/>
  <c r="AA460" i="15"/>
  <c r="Y463" i="15"/>
  <c r="B243" i="17"/>
  <c r="N243" i="17" s="1"/>
  <c r="E242" i="17"/>
  <c r="F242" i="17" s="1"/>
  <c r="T242" i="17"/>
  <c r="Y242" i="17" s="1"/>
  <c r="AD242" i="17" s="1"/>
  <c r="J242" i="17"/>
  <c r="R242" i="17"/>
  <c r="W242" i="17" s="1"/>
  <c r="N242" i="17"/>
  <c r="G242" i="17"/>
  <c r="P242" i="17"/>
  <c r="S242" i="17"/>
  <c r="X242" i="17" s="1"/>
  <c r="AC242" i="17" s="1"/>
  <c r="H242" i="17"/>
  <c r="AL241" i="17"/>
  <c r="C242" i="17"/>
  <c r="D242" i="17" s="1"/>
  <c r="Y581" i="15"/>
  <c r="AB241" i="17"/>
  <c r="AG241" i="17" s="1"/>
  <c r="AI241" i="17" s="1"/>
  <c r="Q241" i="17" s="1"/>
  <c r="AJ240" i="17"/>
  <c r="Q240" i="17"/>
  <c r="L241" i="17" l="1"/>
  <c r="Z463" i="15"/>
  <c r="AA463" i="15"/>
  <c r="Y464" i="15"/>
  <c r="AB460" i="15"/>
  <c r="AE460" i="15"/>
  <c r="AC460" i="15"/>
  <c r="AD460" i="15" s="1"/>
  <c r="K242" i="17"/>
  <c r="G243" i="17"/>
  <c r="S243" i="17"/>
  <c r="X243" i="17" s="1"/>
  <c r="AC243" i="17" s="1"/>
  <c r="R243" i="17"/>
  <c r="W243" i="17" s="1"/>
  <c r="U243" i="17"/>
  <c r="Z243" i="17" s="1"/>
  <c r="AE243" i="17" s="1"/>
  <c r="E243" i="17"/>
  <c r="F243" i="17" s="1"/>
  <c r="P243" i="17"/>
  <c r="C243" i="17"/>
  <c r="D243" i="17" s="1"/>
  <c r="T243" i="17"/>
  <c r="Y243" i="17" s="1"/>
  <c r="AD243" i="17" s="1"/>
  <c r="H243" i="17"/>
  <c r="J243" i="17"/>
  <c r="B244" i="17"/>
  <c r="U244" i="17" s="1"/>
  <c r="Z244" i="17" s="1"/>
  <c r="AE244" i="17" s="1"/>
  <c r="I242" i="17"/>
  <c r="M242" i="17" s="1"/>
  <c r="AL242" i="17"/>
  <c r="AJ241" i="17"/>
  <c r="AA581" i="15"/>
  <c r="Z581" i="15"/>
  <c r="AB242" i="17"/>
  <c r="AG242" i="17" s="1"/>
  <c r="AI242" i="17" s="1"/>
  <c r="AM242" i="17"/>
  <c r="AA464" i="15" l="1"/>
  <c r="Z464" i="15"/>
  <c r="Y465" i="15"/>
  <c r="AC463" i="15"/>
  <c r="AD463" i="15" s="1"/>
  <c r="AB463" i="15"/>
  <c r="AE463" i="15"/>
  <c r="K243" i="17"/>
  <c r="I243" i="17"/>
  <c r="M243" i="17" s="1"/>
  <c r="L242" i="17"/>
  <c r="AL243" i="17"/>
  <c r="H244" i="17"/>
  <c r="S244" i="17"/>
  <c r="X244" i="17" s="1"/>
  <c r="AC244" i="17" s="1"/>
  <c r="G244" i="17"/>
  <c r="E244" i="17"/>
  <c r="F244" i="17" s="1"/>
  <c r="P244" i="17"/>
  <c r="R244" i="17"/>
  <c r="W244" i="17" s="1"/>
  <c r="N244" i="17"/>
  <c r="B245" i="17"/>
  <c r="J245" i="17" s="1"/>
  <c r="J244" i="17"/>
  <c r="T244" i="17"/>
  <c r="Y244" i="17" s="1"/>
  <c r="AD244" i="17" s="1"/>
  <c r="C244" i="17"/>
  <c r="D244" i="17" s="1"/>
  <c r="AC581" i="15"/>
  <c r="AD581" i="15" s="1"/>
  <c r="AB581" i="15"/>
  <c r="AE581" i="15"/>
  <c r="AB243" i="17"/>
  <c r="AG243" i="17" s="1"/>
  <c r="AI243" i="17" s="1"/>
  <c r="AM243" i="17"/>
  <c r="Q242" i="17"/>
  <c r="AJ242" i="17"/>
  <c r="L243" i="17" l="1"/>
  <c r="Y466" i="15"/>
  <c r="Z465" i="15"/>
  <c r="AA465" i="15"/>
  <c r="I244" i="17"/>
  <c r="AE464" i="15"/>
  <c r="AB464" i="15"/>
  <c r="AC464" i="15"/>
  <c r="AD464" i="15" s="1"/>
  <c r="AL244" i="17"/>
  <c r="N245" i="17"/>
  <c r="G245" i="17"/>
  <c r="T245" i="17"/>
  <c r="Y245" i="17" s="1"/>
  <c r="AD245" i="17" s="1"/>
  <c r="H245" i="17"/>
  <c r="P245" i="17"/>
  <c r="B246" i="17"/>
  <c r="J246" i="17" s="1"/>
  <c r="E245" i="17"/>
  <c r="F245" i="17" s="1"/>
  <c r="R245" i="17"/>
  <c r="W245" i="17" s="1"/>
  <c r="AB245" i="17" s="1"/>
  <c r="S245" i="17"/>
  <c r="X245" i="17" s="1"/>
  <c r="AC245" i="17" s="1"/>
  <c r="AM244" i="17"/>
  <c r="K244" i="17"/>
  <c r="C245" i="17"/>
  <c r="D245" i="17" s="1"/>
  <c r="U245" i="17"/>
  <c r="Z245" i="17" s="1"/>
  <c r="AE245" i="17" s="1"/>
  <c r="M244" i="17"/>
  <c r="L244" i="17"/>
  <c r="AB244" i="17"/>
  <c r="AG244" i="17" s="1"/>
  <c r="AI244" i="17" s="1"/>
  <c r="Q243" i="17"/>
  <c r="AJ243" i="17"/>
  <c r="AE465" i="15" l="1"/>
  <c r="AB465" i="15"/>
  <c r="AC465" i="15"/>
  <c r="AD465" i="15" s="1"/>
  <c r="AL245" i="17"/>
  <c r="Y467" i="15"/>
  <c r="Z466" i="15"/>
  <c r="AA466" i="15"/>
  <c r="P246" i="17"/>
  <c r="U246" i="17"/>
  <c r="Z246" i="17" s="1"/>
  <c r="AE246" i="17" s="1"/>
  <c r="B247" i="17"/>
  <c r="J247" i="17" s="1"/>
  <c r="R246" i="17"/>
  <c r="W246" i="17" s="1"/>
  <c r="N246" i="17"/>
  <c r="G246" i="17"/>
  <c r="S246" i="17"/>
  <c r="X246" i="17" s="1"/>
  <c r="AC246" i="17" s="1"/>
  <c r="K245" i="17"/>
  <c r="E246" i="17"/>
  <c r="F246" i="17" s="1"/>
  <c r="I245" i="17"/>
  <c r="M245" i="17" s="1"/>
  <c r="C246" i="17"/>
  <c r="D246" i="17" s="1"/>
  <c r="T246" i="17"/>
  <c r="Y246" i="17" s="1"/>
  <c r="AD246" i="17" s="1"/>
  <c r="H246" i="17"/>
  <c r="Y588" i="15"/>
  <c r="AM245" i="17"/>
  <c r="AG245" i="17"/>
  <c r="AI245" i="17" s="1"/>
  <c r="AJ244" i="17"/>
  <c r="Q244" i="17"/>
  <c r="Z467" i="15" l="1"/>
  <c r="AA467" i="15"/>
  <c r="Y470" i="15"/>
  <c r="AE466" i="15"/>
  <c r="AB466" i="15"/>
  <c r="AC466" i="15"/>
  <c r="AD466" i="15" s="1"/>
  <c r="AM246" i="17"/>
  <c r="L245" i="17"/>
  <c r="K246" i="17"/>
  <c r="I246" i="17"/>
  <c r="M246" i="17" s="1"/>
  <c r="AL246" i="17"/>
  <c r="B248" i="17"/>
  <c r="S248" i="17" s="1"/>
  <c r="X248" i="17" s="1"/>
  <c r="AC248" i="17" s="1"/>
  <c r="T247" i="17"/>
  <c r="Y247" i="17" s="1"/>
  <c r="AD247" i="17" s="1"/>
  <c r="N247" i="17"/>
  <c r="G247" i="17"/>
  <c r="U247" i="17"/>
  <c r="Z247" i="17" s="1"/>
  <c r="AE247" i="17" s="1"/>
  <c r="S247" i="17"/>
  <c r="X247" i="17" s="1"/>
  <c r="AC247" i="17" s="1"/>
  <c r="C247" i="17"/>
  <c r="D247" i="17" s="1"/>
  <c r="R247" i="17"/>
  <c r="W247" i="17" s="1"/>
  <c r="P247" i="17"/>
  <c r="E247" i="17"/>
  <c r="F247" i="17" s="1"/>
  <c r="H247" i="17"/>
  <c r="AA588" i="15"/>
  <c r="Z588" i="15"/>
  <c r="AB246" i="17"/>
  <c r="AG246" i="17" s="1"/>
  <c r="AI246" i="17" s="1"/>
  <c r="Q246" i="17" s="1"/>
  <c r="Q245" i="17"/>
  <c r="AJ245" i="17"/>
  <c r="Z470" i="15" l="1"/>
  <c r="AA470" i="15"/>
  <c r="Y471" i="15"/>
  <c r="AB467" i="15"/>
  <c r="AC467" i="15"/>
  <c r="AD467" i="15" s="1"/>
  <c r="AE467" i="15"/>
  <c r="L246" i="17"/>
  <c r="AL247" i="17"/>
  <c r="AM247" i="17"/>
  <c r="B249" i="17"/>
  <c r="U249" i="17" s="1"/>
  <c r="Z249" i="17" s="1"/>
  <c r="AE249" i="17" s="1"/>
  <c r="E248" i="17"/>
  <c r="F248" i="17" s="1"/>
  <c r="T248" i="17"/>
  <c r="Y248" i="17" s="1"/>
  <c r="AD248" i="17" s="1"/>
  <c r="R248" i="17"/>
  <c r="W248" i="17" s="1"/>
  <c r="C248" i="17"/>
  <c r="D248" i="17" s="1"/>
  <c r="U248" i="17"/>
  <c r="Z248" i="17" s="1"/>
  <c r="AE248" i="17" s="1"/>
  <c r="G248" i="17"/>
  <c r="N248" i="17"/>
  <c r="I247" i="17"/>
  <c r="M247" i="17" s="1"/>
  <c r="K247" i="17"/>
  <c r="J248" i="17"/>
  <c r="P248" i="17"/>
  <c r="H248" i="17"/>
  <c r="AC588" i="15"/>
  <c r="AD588" i="15" s="1"/>
  <c r="AB588" i="15"/>
  <c r="AE588" i="15"/>
  <c r="AJ246" i="17"/>
  <c r="AB247" i="17"/>
  <c r="AG247" i="17" s="1"/>
  <c r="AI247" i="17" s="1"/>
  <c r="AA471" i="15" l="1"/>
  <c r="Z471" i="15"/>
  <c r="Y472" i="15"/>
  <c r="I248" i="17"/>
  <c r="AC470" i="15"/>
  <c r="AD470" i="15" s="1"/>
  <c r="AB470" i="15"/>
  <c r="AE470" i="15"/>
  <c r="L247" i="17"/>
  <c r="AL248" i="17"/>
  <c r="G249" i="17"/>
  <c r="T249" i="17"/>
  <c r="Y249" i="17" s="1"/>
  <c r="AD249" i="17" s="1"/>
  <c r="B250" i="17"/>
  <c r="R250" i="17" s="1"/>
  <c r="J249" i="17"/>
  <c r="N249" i="17"/>
  <c r="S249" i="17"/>
  <c r="X249" i="17" s="1"/>
  <c r="AC249" i="17" s="1"/>
  <c r="H249" i="17"/>
  <c r="E249" i="17"/>
  <c r="F249" i="17" s="1"/>
  <c r="R249" i="17"/>
  <c r="W249" i="17" s="1"/>
  <c r="P249" i="17"/>
  <c r="C249" i="17"/>
  <c r="D249" i="17" s="1"/>
  <c r="K248" i="17"/>
  <c r="M248" i="17"/>
  <c r="L248" i="17"/>
  <c r="AJ247" i="17"/>
  <c r="Q247" i="17"/>
  <c r="AB248" i="17"/>
  <c r="AG248" i="17" s="1"/>
  <c r="AI248" i="17" s="1"/>
  <c r="AM248" i="17"/>
  <c r="Y473" i="15" l="1"/>
  <c r="Z472" i="15"/>
  <c r="AA472" i="15"/>
  <c r="AB471" i="15"/>
  <c r="AE471" i="15"/>
  <c r="AC471" i="15"/>
  <c r="AD471" i="15" s="1"/>
  <c r="AL249" i="17"/>
  <c r="K249" i="17"/>
  <c r="I249" i="17"/>
  <c r="L249" i="17" s="1"/>
  <c r="B251" i="17"/>
  <c r="R251" i="17" s="1"/>
  <c r="J250" i="17"/>
  <c r="N250" i="17"/>
  <c r="T250" i="17"/>
  <c r="Y250" i="17" s="1"/>
  <c r="AD250" i="17" s="1"/>
  <c r="P250" i="17"/>
  <c r="E250" i="17"/>
  <c r="F250" i="17" s="1"/>
  <c r="S250" i="17"/>
  <c r="X250" i="17" s="1"/>
  <c r="AC250" i="17" s="1"/>
  <c r="G250" i="17"/>
  <c r="U250" i="17"/>
  <c r="Z250" i="17" s="1"/>
  <c r="AE250" i="17" s="1"/>
  <c r="H250" i="17"/>
  <c r="C250" i="17"/>
  <c r="D250" i="17" s="1"/>
  <c r="Y595" i="15"/>
  <c r="AM249" i="17"/>
  <c r="Q248" i="17"/>
  <c r="AJ248" i="17"/>
  <c r="AB249" i="17"/>
  <c r="AG249" i="17" s="1"/>
  <c r="AI249" i="17" s="1"/>
  <c r="W250" i="17"/>
  <c r="M249" i="17" l="1"/>
  <c r="AB472" i="15"/>
  <c r="AC472" i="15"/>
  <c r="AD472" i="15" s="1"/>
  <c r="AE472" i="15"/>
  <c r="Y474" i="15"/>
  <c r="Z473" i="15"/>
  <c r="AA473" i="15"/>
  <c r="K250" i="17"/>
  <c r="I250" i="17"/>
  <c r="L250" i="17" s="1"/>
  <c r="B252" i="17"/>
  <c r="N252" i="17" s="1"/>
  <c r="C251" i="17"/>
  <c r="D251" i="17" s="1"/>
  <c r="T251" i="17"/>
  <c r="Y251" i="17" s="1"/>
  <c r="AD251" i="17" s="1"/>
  <c r="U251" i="17"/>
  <c r="Z251" i="17" s="1"/>
  <c r="AE251" i="17" s="1"/>
  <c r="G251" i="17"/>
  <c r="AL250" i="17"/>
  <c r="J251" i="17"/>
  <c r="AM250" i="17"/>
  <c r="N251" i="17"/>
  <c r="S251" i="17"/>
  <c r="X251" i="17" s="1"/>
  <c r="AC251" i="17" s="1"/>
  <c r="P251" i="17"/>
  <c r="H251" i="17"/>
  <c r="E251" i="17"/>
  <c r="F251" i="17" s="1"/>
  <c r="Z595" i="15"/>
  <c r="AA595" i="15"/>
  <c r="AB250" i="17"/>
  <c r="AG250" i="17" s="1"/>
  <c r="AI250" i="17" s="1"/>
  <c r="AJ250" i="17" s="1"/>
  <c r="Q249" i="17"/>
  <c r="AJ249" i="17"/>
  <c r="W251" i="17"/>
  <c r="K251" i="17" l="1"/>
  <c r="M250" i="17"/>
  <c r="AC473" i="15"/>
  <c r="AD473" i="15" s="1"/>
  <c r="AB473" i="15"/>
  <c r="AE473" i="15"/>
  <c r="AA474" i="15"/>
  <c r="Z474" i="15"/>
  <c r="Y477" i="15"/>
  <c r="I251" i="17"/>
  <c r="M251" i="17" s="1"/>
  <c r="AM251" i="17"/>
  <c r="AL251" i="17"/>
  <c r="U252" i="17"/>
  <c r="Z252" i="17" s="1"/>
  <c r="AE252" i="17" s="1"/>
  <c r="G252" i="17"/>
  <c r="E252" i="17"/>
  <c r="F252" i="17" s="1"/>
  <c r="R252" i="17"/>
  <c r="W252" i="17" s="1"/>
  <c r="S252" i="17"/>
  <c r="X252" i="17" s="1"/>
  <c r="AC252" i="17" s="1"/>
  <c r="P252" i="17"/>
  <c r="C252" i="17"/>
  <c r="D252" i="17" s="1"/>
  <c r="T252" i="17"/>
  <c r="Y252" i="17" s="1"/>
  <c r="AD252" i="17" s="1"/>
  <c r="H252" i="17"/>
  <c r="J252" i="17"/>
  <c r="B253" i="17"/>
  <c r="J253" i="17" s="1"/>
  <c r="AB595" i="15"/>
  <c r="AE595" i="15"/>
  <c r="AC595" i="15"/>
  <c r="AD595" i="15" s="1"/>
  <c r="Q250" i="17"/>
  <c r="AB251" i="17"/>
  <c r="AG251" i="17" s="1"/>
  <c r="AI251" i="17" s="1"/>
  <c r="AJ251" i="17" s="1"/>
  <c r="Z477" i="15" l="1"/>
  <c r="AA477" i="15"/>
  <c r="Y478" i="15"/>
  <c r="AB474" i="15"/>
  <c r="AE474" i="15"/>
  <c r="AC474" i="15"/>
  <c r="AD474" i="15" s="1"/>
  <c r="L251" i="17"/>
  <c r="AL252" i="17"/>
  <c r="K252" i="17"/>
  <c r="I252" i="17"/>
  <c r="L252" i="17" s="1"/>
  <c r="AM252" i="17"/>
  <c r="H253" i="17"/>
  <c r="U253" i="17"/>
  <c r="Z253" i="17" s="1"/>
  <c r="AE253" i="17" s="1"/>
  <c r="B254" i="17"/>
  <c r="N254" i="17" s="1"/>
  <c r="T253" i="17"/>
  <c r="Y253" i="17" s="1"/>
  <c r="AD253" i="17" s="1"/>
  <c r="G253" i="17"/>
  <c r="E253" i="17"/>
  <c r="F253" i="17" s="1"/>
  <c r="S253" i="17"/>
  <c r="X253" i="17" s="1"/>
  <c r="AC253" i="17" s="1"/>
  <c r="N253" i="17"/>
  <c r="C253" i="17"/>
  <c r="D253" i="17" s="1"/>
  <c r="R253" i="17"/>
  <c r="W253" i="17" s="1"/>
  <c r="P253" i="17"/>
  <c r="AB252" i="17"/>
  <c r="AG252" i="17" s="1"/>
  <c r="AI252" i="17" s="1"/>
  <c r="AJ252" i="17" s="1"/>
  <c r="Q251" i="17"/>
  <c r="M252" i="17" l="1"/>
  <c r="AA478" i="15"/>
  <c r="Z478" i="15"/>
  <c r="Y479" i="15"/>
  <c r="AE477" i="15"/>
  <c r="AB477" i="15"/>
  <c r="AC477" i="15"/>
  <c r="AD477" i="15" s="1"/>
  <c r="AM253" i="17"/>
  <c r="AL253" i="17"/>
  <c r="J254" i="17"/>
  <c r="S254" i="17"/>
  <c r="X254" i="17" s="1"/>
  <c r="AC254" i="17" s="1"/>
  <c r="I253" i="17"/>
  <c r="L253" i="17" s="1"/>
  <c r="E254" i="17"/>
  <c r="F254" i="17" s="1"/>
  <c r="R254" i="17"/>
  <c r="W254" i="17" s="1"/>
  <c r="P254" i="17"/>
  <c r="G254" i="17"/>
  <c r="T254" i="17"/>
  <c r="Y254" i="17" s="1"/>
  <c r="AD254" i="17" s="1"/>
  <c r="K253" i="17"/>
  <c r="C254" i="17"/>
  <c r="D254" i="17" s="1"/>
  <c r="U254" i="17"/>
  <c r="Z254" i="17" s="1"/>
  <c r="AE254" i="17" s="1"/>
  <c r="H254" i="17"/>
  <c r="B255" i="17"/>
  <c r="U255" i="17" s="1"/>
  <c r="Z255" i="17" s="1"/>
  <c r="AE255" i="17" s="1"/>
  <c r="Q252" i="17"/>
  <c r="Y602" i="15"/>
  <c r="AB253" i="17"/>
  <c r="AG253" i="17" s="1"/>
  <c r="AI253" i="17" s="1"/>
  <c r="Q253" i="17" s="1"/>
  <c r="M253" i="17" l="1"/>
  <c r="K254" i="17"/>
  <c r="I254" i="17"/>
  <c r="M254" i="17" s="1"/>
  <c r="Y480" i="15"/>
  <c r="Z479" i="15"/>
  <c r="AA479" i="15"/>
  <c r="AE478" i="15"/>
  <c r="AC478" i="15"/>
  <c r="AD478" i="15" s="1"/>
  <c r="AB478" i="15"/>
  <c r="AM254" i="17"/>
  <c r="AL254" i="17"/>
  <c r="B256" i="17"/>
  <c r="T256" i="17" s="1"/>
  <c r="Y256" i="17" s="1"/>
  <c r="AD256" i="17" s="1"/>
  <c r="E255" i="17"/>
  <c r="F255" i="17" s="1"/>
  <c r="S255" i="17"/>
  <c r="X255" i="17" s="1"/>
  <c r="AC255" i="17" s="1"/>
  <c r="T255" i="17"/>
  <c r="Y255" i="17" s="1"/>
  <c r="AD255" i="17" s="1"/>
  <c r="C255" i="17"/>
  <c r="D255" i="17" s="1"/>
  <c r="R255" i="17"/>
  <c r="J255" i="17"/>
  <c r="H255" i="17"/>
  <c r="N255" i="17"/>
  <c r="G255" i="17"/>
  <c r="P255" i="17"/>
  <c r="Z602" i="15"/>
  <c r="AA602" i="15"/>
  <c r="AJ253" i="17"/>
  <c r="AB254" i="17"/>
  <c r="AG254" i="17" s="1"/>
  <c r="AI254" i="17" s="1"/>
  <c r="AJ254" i="17" s="1"/>
  <c r="L254" i="17" l="1"/>
  <c r="I255" i="17"/>
  <c r="K255" i="17"/>
  <c r="AB479" i="15"/>
  <c r="AE479" i="15"/>
  <c r="AC479" i="15"/>
  <c r="AD479" i="15" s="1"/>
  <c r="Y481" i="15"/>
  <c r="Z480" i="15"/>
  <c r="AA480" i="15"/>
  <c r="AL255" i="17"/>
  <c r="W255" i="17"/>
  <c r="AB255" i="17" s="1"/>
  <c r="AG255" i="17" s="1"/>
  <c r="AI255" i="17" s="1"/>
  <c r="B257" i="17"/>
  <c r="U257" i="17" s="1"/>
  <c r="Z257" i="17" s="1"/>
  <c r="AE257" i="17" s="1"/>
  <c r="H256" i="17"/>
  <c r="E256" i="17"/>
  <c r="F256" i="17" s="1"/>
  <c r="R256" i="17"/>
  <c r="W256" i="17" s="1"/>
  <c r="U256" i="17"/>
  <c r="Z256" i="17" s="1"/>
  <c r="AE256" i="17" s="1"/>
  <c r="J256" i="17"/>
  <c r="S256" i="17"/>
  <c r="X256" i="17" s="1"/>
  <c r="AC256" i="17" s="1"/>
  <c r="N256" i="17"/>
  <c r="C256" i="17"/>
  <c r="D256" i="17" s="1"/>
  <c r="G256" i="17"/>
  <c r="P256" i="17"/>
  <c r="AB602" i="15"/>
  <c r="AE602" i="15"/>
  <c r="AC602" i="15"/>
  <c r="AD602" i="15" s="1"/>
  <c r="M255" i="17"/>
  <c r="L255" i="17"/>
  <c r="Q254" i="17"/>
  <c r="AM255" i="17" l="1"/>
  <c r="I256" i="17"/>
  <c r="AB480" i="15"/>
  <c r="AE480" i="15"/>
  <c r="AC480" i="15"/>
  <c r="AD480" i="15" s="1"/>
  <c r="Z481" i="15"/>
  <c r="AA481" i="15"/>
  <c r="Y484" i="15"/>
  <c r="K256" i="17"/>
  <c r="AM256" i="17"/>
  <c r="P257" i="17"/>
  <c r="B258" i="17"/>
  <c r="N258" i="17" s="1"/>
  <c r="E257" i="17"/>
  <c r="F257" i="17" s="1"/>
  <c r="T257" i="17"/>
  <c r="Y257" i="17" s="1"/>
  <c r="AD257" i="17" s="1"/>
  <c r="H257" i="17"/>
  <c r="N257" i="17"/>
  <c r="AL256" i="17"/>
  <c r="S257" i="17"/>
  <c r="X257" i="17" s="1"/>
  <c r="AC257" i="17" s="1"/>
  <c r="C257" i="17"/>
  <c r="D257" i="17" s="1"/>
  <c r="R257" i="17"/>
  <c r="W257" i="17" s="1"/>
  <c r="J257" i="17"/>
  <c r="G257" i="17"/>
  <c r="M256" i="17"/>
  <c r="L256" i="17"/>
  <c r="AB256" i="17"/>
  <c r="AG256" i="17" s="1"/>
  <c r="AI256" i="17" s="1"/>
  <c r="Q255" i="17"/>
  <c r="AJ255" i="17"/>
  <c r="K257" i="17" l="1"/>
  <c r="Z484" i="15"/>
  <c r="AA484" i="15"/>
  <c r="Y485" i="15"/>
  <c r="I257" i="17"/>
  <c r="AB481" i="15"/>
  <c r="AE481" i="15"/>
  <c r="AC481" i="15"/>
  <c r="AD481" i="15" s="1"/>
  <c r="AL257" i="17"/>
  <c r="U258" i="17"/>
  <c r="Z258" i="17" s="1"/>
  <c r="AE258" i="17" s="1"/>
  <c r="T258" i="17"/>
  <c r="Y258" i="17" s="1"/>
  <c r="AD258" i="17" s="1"/>
  <c r="P258" i="17"/>
  <c r="E258" i="17"/>
  <c r="F258" i="17" s="1"/>
  <c r="S258" i="17"/>
  <c r="X258" i="17" s="1"/>
  <c r="AC258" i="17" s="1"/>
  <c r="H258" i="17"/>
  <c r="C258" i="17"/>
  <c r="D258" i="17" s="1"/>
  <c r="R258" i="17"/>
  <c r="W258" i="17" s="1"/>
  <c r="AM257" i="17"/>
  <c r="G258" i="17"/>
  <c r="J258" i="17"/>
  <c r="B259" i="17"/>
  <c r="N259" i="17" s="1"/>
  <c r="Y609" i="15"/>
  <c r="M257" i="17"/>
  <c r="L257" i="17"/>
  <c r="AB257" i="17"/>
  <c r="AG257" i="17" s="1"/>
  <c r="AI257" i="17" s="1"/>
  <c r="AJ257" i="17" s="1"/>
  <c r="Q256" i="17"/>
  <c r="AJ256" i="17"/>
  <c r="AM258" i="17" l="1"/>
  <c r="K258" i="17"/>
  <c r="AA485" i="15"/>
  <c r="Z485" i="15"/>
  <c r="Y486" i="15"/>
  <c r="AC484" i="15"/>
  <c r="AD484" i="15" s="1"/>
  <c r="AB484" i="15"/>
  <c r="AE484" i="15"/>
  <c r="I258" i="17"/>
  <c r="L258" i="17" s="1"/>
  <c r="AL258" i="17"/>
  <c r="B260" i="17"/>
  <c r="S260" i="17" s="1"/>
  <c r="U259" i="17"/>
  <c r="Z259" i="17" s="1"/>
  <c r="AE259" i="17" s="1"/>
  <c r="E259" i="17"/>
  <c r="F259" i="17" s="1"/>
  <c r="S259" i="17"/>
  <c r="X259" i="17" s="1"/>
  <c r="AC259" i="17" s="1"/>
  <c r="C259" i="17"/>
  <c r="D259" i="17" s="1"/>
  <c r="R259" i="17"/>
  <c r="W259" i="17" s="1"/>
  <c r="P259" i="17"/>
  <c r="G259" i="17"/>
  <c r="T259" i="17"/>
  <c r="Y259" i="17" s="1"/>
  <c r="AD259" i="17" s="1"/>
  <c r="J259" i="17"/>
  <c r="H259" i="17"/>
  <c r="AA609" i="15"/>
  <c r="Z609" i="15"/>
  <c r="Q257" i="17"/>
  <c r="AB258" i="17"/>
  <c r="AG258" i="17" s="1"/>
  <c r="AI258" i="17" s="1"/>
  <c r="AJ258" i="17" s="1"/>
  <c r="I259" i="17" l="1"/>
  <c r="M259" i="17" s="1"/>
  <c r="K259" i="17"/>
  <c r="M258" i="17"/>
  <c r="Y487" i="15"/>
  <c r="Z486" i="15"/>
  <c r="AA486" i="15"/>
  <c r="AL259" i="17"/>
  <c r="AM259" i="17"/>
  <c r="AE485" i="15"/>
  <c r="AB485" i="15"/>
  <c r="AC485" i="15"/>
  <c r="AD485" i="15" s="1"/>
  <c r="B261" i="17"/>
  <c r="T261" i="17" s="1"/>
  <c r="Y261" i="17" s="1"/>
  <c r="AD261" i="17" s="1"/>
  <c r="H260" i="17"/>
  <c r="R260" i="17"/>
  <c r="W260" i="17" s="1"/>
  <c r="U260" i="17"/>
  <c r="Z260" i="17" s="1"/>
  <c r="AE260" i="17" s="1"/>
  <c r="C260" i="17"/>
  <c r="D260" i="17" s="1"/>
  <c r="G260" i="17"/>
  <c r="T260" i="17"/>
  <c r="N260" i="17"/>
  <c r="E260" i="17"/>
  <c r="F260" i="17" s="1"/>
  <c r="J260" i="17"/>
  <c r="P260" i="17"/>
  <c r="AC609" i="15"/>
  <c r="AD609" i="15" s="1"/>
  <c r="AE609" i="15"/>
  <c r="AB609" i="15"/>
  <c r="Q258" i="17"/>
  <c r="AB259" i="17"/>
  <c r="AG259" i="17" s="1"/>
  <c r="AI259" i="17" s="1"/>
  <c r="Q259" i="17" s="1"/>
  <c r="X260" i="17"/>
  <c r="AC260" i="17" s="1"/>
  <c r="L259" i="17" l="1"/>
  <c r="AL260" i="17"/>
  <c r="Y260" i="17"/>
  <c r="AD260" i="17" s="1"/>
  <c r="I260" i="17"/>
  <c r="M260" i="17" s="1"/>
  <c r="K260" i="17"/>
  <c r="AB486" i="15"/>
  <c r="AC486" i="15"/>
  <c r="AD486" i="15" s="1"/>
  <c r="AE486" i="15"/>
  <c r="Y488" i="15"/>
  <c r="AA487" i="15"/>
  <c r="Z487" i="15"/>
  <c r="C261" i="17"/>
  <c r="D261" i="17" s="1"/>
  <c r="P261" i="17"/>
  <c r="U261" i="17"/>
  <c r="Z261" i="17" s="1"/>
  <c r="AE261" i="17" s="1"/>
  <c r="G261" i="17"/>
  <c r="S261" i="17"/>
  <c r="X261" i="17" s="1"/>
  <c r="AC261" i="17" s="1"/>
  <c r="N261" i="17"/>
  <c r="H261" i="17"/>
  <c r="E261" i="17"/>
  <c r="F261" i="17" s="1"/>
  <c r="R261" i="17"/>
  <c r="W261" i="17" s="1"/>
  <c r="B262" i="17"/>
  <c r="T262" i="17" s="1"/>
  <c r="J261" i="17"/>
  <c r="AJ259" i="17"/>
  <c r="AB260" i="17"/>
  <c r="AM260" i="17" l="1"/>
  <c r="L260" i="17"/>
  <c r="AG260" i="17"/>
  <c r="AI260" i="17" s="1"/>
  <c r="Q260" i="17" s="1"/>
  <c r="AL261" i="17"/>
  <c r="Z488" i="15"/>
  <c r="AA488" i="15"/>
  <c r="Y491" i="15"/>
  <c r="K261" i="17"/>
  <c r="I261" i="17"/>
  <c r="L261" i="17" s="1"/>
  <c r="AE487" i="15"/>
  <c r="AC487" i="15"/>
  <c r="AD487" i="15" s="1"/>
  <c r="AB487" i="15"/>
  <c r="P262" i="17"/>
  <c r="G262" i="17"/>
  <c r="U262" i="17"/>
  <c r="Z262" i="17" s="1"/>
  <c r="AE262" i="17" s="1"/>
  <c r="H262" i="17"/>
  <c r="E262" i="17"/>
  <c r="F262" i="17" s="1"/>
  <c r="S262" i="17"/>
  <c r="X262" i="17" s="1"/>
  <c r="AC262" i="17" s="1"/>
  <c r="B263" i="17"/>
  <c r="R263" i="17" s="1"/>
  <c r="C262" i="17"/>
  <c r="D262" i="17" s="1"/>
  <c r="R262" i="17"/>
  <c r="J262" i="17"/>
  <c r="N262" i="17"/>
  <c r="Y616" i="15"/>
  <c r="Y262" i="17"/>
  <c r="AD262" i="17" s="1"/>
  <c r="AB261" i="17"/>
  <c r="AG261" i="17" s="1"/>
  <c r="AI261" i="17" s="1"/>
  <c r="AM261" i="17"/>
  <c r="AJ260" i="17" l="1"/>
  <c r="M261" i="17"/>
  <c r="AL262" i="17"/>
  <c r="K262" i="17"/>
  <c r="I262" i="17"/>
  <c r="M262" i="17" s="1"/>
  <c r="W262" i="17"/>
  <c r="AB262" i="17" s="1"/>
  <c r="AG262" i="17" s="1"/>
  <c r="AI262" i="17" s="1"/>
  <c r="AA491" i="15"/>
  <c r="Z491" i="15"/>
  <c r="Y492" i="15"/>
  <c r="AE488" i="15"/>
  <c r="AC488" i="15"/>
  <c r="AD488" i="15" s="1"/>
  <c r="AB488" i="15"/>
  <c r="B264" i="17"/>
  <c r="U264" i="17" s="1"/>
  <c r="Z264" i="17" s="1"/>
  <c r="AE264" i="17" s="1"/>
  <c r="G263" i="17"/>
  <c r="E263" i="17"/>
  <c r="F263" i="17" s="1"/>
  <c r="T263" i="17"/>
  <c r="Y263" i="17" s="1"/>
  <c r="AD263" i="17" s="1"/>
  <c r="J263" i="17"/>
  <c r="N263" i="17"/>
  <c r="H263" i="17"/>
  <c r="U263" i="17"/>
  <c r="Z263" i="17" s="1"/>
  <c r="AE263" i="17" s="1"/>
  <c r="S263" i="17"/>
  <c r="X263" i="17" s="1"/>
  <c r="AC263" i="17" s="1"/>
  <c r="P263" i="17"/>
  <c r="C263" i="17"/>
  <c r="D263" i="17" s="1"/>
  <c r="Z616" i="15"/>
  <c r="AA616" i="15"/>
  <c r="W263" i="17"/>
  <c r="AJ261" i="17"/>
  <c r="Q261" i="17"/>
  <c r="L262" i="17" l="1"/>
  <c r="AM262" i="17"/>
  <c r="C264" i="17"/>
  <c r="D264" i="17" s="1"/>
  <c r="R264" i="17"/>
  <c r="AA492" i="15"/>
  <c r="Z492" i="15"/>
  <c r="Y493" i="15"/>
  <c r="K263" i="17"/>
  <c r="AE491" i="15"/>
  <c r="AC491" i="15"/>
  <c r="AD491" i="15" s="1"/>
  <c r="AB491" i="15"/>
  <c r="S264" i="17"/>
  <c r="X264" i="17" s="1"/>
  <c r="AC264" i="17" s="1"/>
  <c r="I263" i="17"/>
  <c r="M263" i="17" s="1"/>
  <c r="B265" i="17"/>
  <c r="N265" i="17" s="1"/>
  <c r="E264" i="17"/>
  <c r="F264" i="17" s="1"/>
  <c r="G264" i="17"/>
  <c r="T264" i="17"/>
  <c r="Y264" i="17" s="1"/>
  <c r="AD264" i="17" s="1"/>
  <c r="AL263" i="17"/>
  <c r="P264" i="17"/>
  <c r="J264" i="17"/>
  <c r="H264" i="17"/>
  <c r="N264" i="17"/>
  <c r="AM263" i="17"/>
  <c r="AB616" i="15"/>
  <c r="AE616" i="15"/>
  <c r="AC616" i="15"/>
  <c r="AD616" i="15" s="1"/>
  <c r="AB263" i="17"/>
  <c r="AG263" i="17" s="1"/>
  <c r="AI263" i="17" s="1"/>
  <c r="AJ263" i="17" s="1"/>
  <c r="AJ262" i="17"/>
  <c r="Q262" i="17"/>
  <c r="W264" i="17"/>
  <c r="K264" i="17" l="1"/>
  <c r="I264" i="17"/>
  <c r="AL264" i="17"/>
  <c r="C265" i="17"/>
  <c r="D265" i="17" s="1"/>
  <c r="L263" i="17"/>
  <c r="B266" i="17"/>
  <c r="J266" i="17" s="1"/>
  <c r="U265" i="17"/>
  <c r="Z265" i="17" s="1"/>
  <c r="AE265" i="17" s="1"/>
  <c r="Y494" i="15"/>
  <c r="AA493" i="15"/>
  <c r="Z493" i="15"/>
  <c r="T265" i="17"/>
  <c r="Y265" i="17" s="1"/>
  <c r="AD265" i="17" s="1"/>
  <c r="H265" i="17"/>
  <c r="G265" i="17"/>
  <c r="P265" i="17"/>
  <c r="E265" i="17"/>
  <c r="F265" i="17" s="1"/>
  <c r="S265" i="17"/>
  <c r="X265" i="17" s="1"/>
  <c r="AC265" i="17" s="1"/>
  <c r="AB492" i="15"/>
  <c r="AC492" i="15"/>
  <c r="AD492" i="15" s="1"/>
  <c r="AE492" i="15"/>
  <c r="R265" i="17"/>
  <c r="J265" i="17"/>
  <c r="Q263" i="17"/>
  <c r="M264" i="17"/>
  <c r="L264" i="17"/>
  <c r="AB264" i="17"/>
  <c r="AG264" i="17" s="1"/>
  <c r="AI264" i="17" s="1"/>
  <c r="AM264" i="17"/>
  <c r="I265" i="17" l="1"/>
  <c r="K265" i="17"/>
  <c r="AL265" i="17"/>
  <c r="N266" i="17"/>
  <c r="C266" i="17"/>
  <c r="D266" i="17" s="1"/>
  <c r="R266" i="17"/>
  <c r="W266" i="17" s="1"/>
  <c r="H266" i="17"/>
  <c r="G266" i="17"/>
  <c r="U266" i="17"/>
  <c r="Z266" i="17" s="1"/>
  <c r="AE266" i="17" s="1"/>
  <c r="W265" i="17"/>
  <c r="AM265" i="17" s="1"/>
  <c r="P266" i="17"/>
  <c r="E266" i="17"/>
  <c r="F266" i="17" s="1"/>
  <c r="T266" i="17"/>
  <c r="Y266" i="17" s="1"/>
  <c r="AD266" i="17" s="1"/>
  <c r="S266" i="17"/>
  <c r="X266" i="17" s="1"/>
  <c r="AC266" i="17" s="1"/>
  <c r="B267" i="17"/>
  <c r="E267" i="17" s="1"/>
  <c r="F267" i="17" s="1"/>
  <c r="AE493" i="15"/>
  <c r="AB493" i="15"/>
  <c r="AC493" i="15"/>
  <c r="AD493" i="15" s="1"/>
  <c r="Y495" i="15"/>
  <c r="AA494" i="15"/>
  <c r="Z494" i="15"/>
  <c r="Y623" i="15"/>
  <c r="M265" i="17"/>
  <c r="L265" i="17"/>
  <c r="AJ264" i="17"/>
  <c r="Q264" i="17"/>
  <c r="K266" i="17" l="1"/>
  <c r="I266" i="17"/>
  <c r="AB265" i="17"/>
  <c r="AG265" i="17" s="1"/>
  <c r="AI265" i="17" s="1"/>
  <c r="AJ265" i="17" s="1"/>
  <c r="AL266" i="17"/>
  <c r="N267" i="17"/>
  <c r="H267" i="17"/>
  <c r="P267" i="17"/>
  <c r="C267" i="17"/>
  <c r="D267" i="17" s="1"/>
  <c r="B268" i="17"/>
  <c r="T268" i="17" s="1"/>
  <c r="Y268" i="17" s="1"/>
  <c r="AD268" i="17" s="1"/>
  <c r="J267" i="17"/>
  <c r="R267" i="17"/>
  <c r="W267" i="17" s="1"/>
  <c r="G267" i="17"/>
  <c r="T267" i="17"/>
  <c r="Y267" i="17" s="1"/>
  <c r="AD267" i="17" s="1"/>
  <c r="U267" i="17"/>
  <c r="Z267" i="17" s="1"/>
  <c r="AE267" i="17" s="1"/>
  <c r="S267" i="17"/>
  <c r="X267" i="17" s="1"/>
  <c r="AC267" i="17" s="1"/>
  <c r="AC494" i="15"/>
  <c r="AD494" i="15" s="1"/>
  <c r="AB494" i="15"/>
  <c r="AE494" i="15"/>
  <c r="Z495" i="15"/>
  <c r="AA495" i="15"/>
  <c r="Y498" i="15"/>
  <c r="AA623" i="15"/>
  <c r="Z623" i="15"/>
  <c r="M266" i="17"/>
  <c r="L266" i="17"/>
  <c r="AB266" i="17"/>
  <c r="AG266" i="17" s="1"/>
  <c r="AI266" i="17" s="1"/>
  <c r="AM266" i="17"/>
  <c r="Q265" i="17" l="1"/>
  <c r="K267" i="17"/>
  <c r="I267" i="17"/>
  <c r="M267" i="17" s="1"/>
  <c r="G268" i="17"/>
  <c r="U268" i="17"/>
  <c r="Z268" i="17" s="1"/>
  <c r="AE268" i="17" s="1"/>
  <c r="R268" i="17"/>
  <c r="W268" i="17" s="1"/>
  <c r="C268" i="17"/>
  <c r="D268" i="17" s="1"/>
  <c r="P268" i="17"/>
  <c r="J268" i="17"/>
  <c r="H268" i="17"/>
  <c r="N268" i="17"/>
  <c r="E268" i="17"/>
  <c r="F268" i="17" s="1"/>
  <c r="S268" i="17"/>
  <c r="X268" i="17" s="1"/>
  <c r="AC268" i="17" s="1"/>
  <c r="B269" i="17"/>
  <c r="S269" i="17" s="1"/>
  <c r="X269" i="17" s="1"/>
  <c r="AC269" i="17" s="1"/>
  <c r="AL267" i="17"/>
  <c r="Z498" i="15"/>
  <c r="AA498" i="15"/>
  <c r="Y499" i="15"/>
  <c r="AC495" i="15"/>
  <c r="AD495" i="15" s="1"/>
  <c r="AB495" i="15"/>
  <c r="AE495" i="15"/>
  <c r="AC623" i="15"/>
  <c r="AD623" i="15" s="1"/>
  <c r="AB623" i="15"/>
  <c r="AE623" i="15"/>
  <c r="AJ266" i="17"/>
  <c r="Q266" i="17"/>
  <c r="AB267" i="17"/>
  <c r="AG267" i="17" s="1"/>
  <c r="AI267" i="17" s="1"/>
  <c r="AM267" i="17"/>
  <c r="L267" i="17" l="1"/>
  <c r="AM268" i="17"/>
  <c r="AL268" i="17"/>
  <c r="I268" i="17"/>
  <c r="M268" i="17" s="1"/>
  <c r="K268" i="17"/>
  <c r="H269" i="17"/>
  <c r="G269" i="17"/>
  <c r="R269" i="17"/>
  <c r="W269" i="17" s="1"/>
  <c r="E269" i="17"/>
  <c r="F269" i="17" s="1"/>
  <c r="P269" i="17"/>
  <c r="N269" i="17"/>
  <c r="B270" i="17"/>
  <c r="U270" i="17" s="1"/>
  <c r="Z270" i="17" s="1"/>
  <c r="AE270" i="17" s="1"/>
  <c r="U269" i="17"/>
  <c r="Z269" i="17" s="1"/>
  <c r="AE269" i="17" s="1"/>
  <c r="C269" i="17"/>
  <c r="D269" i="17" s="1"/>
  <c r="T269" i="17"/>
  <c r="Y269" i="17" s="1"/>
  <c r="AD269" i="17" s="1"/>
  <c r="J269" i="17"/>
  <c r="AA499" i="15"/>
  <c r="Z499" i="15"/>
  <c r="Y500" i="15"/>
  <c r="AB498" i="15"/>
  <c r="AE498" i="15"/>
  <c r="AC498" i="15"/>
  <c r="AD498" i="15" s="1"/>
  <c r="AB268" i="17"/>
  <c r="AG268" i="17" s="1"/>
  <c r="AI268" i="17" s="1"/>
  <c r="AJ268" i="17" s="1"/>
  <c r="AJ267" i="17"/>
  <c r="Q267" i="17"/>
  <c r="L268" i="17" l="1"/>
  <c r="K269" i="17"/>
  <c r="I269" i="17"/>
  <c r="L269" i="17" s="1"/>
  <c r="B271" i="17"/>
  <c r="T271" i="17" s="1"/>
  <c r="Y271" i="17" s="1"/>
  <c r="AD271" i="17" s="1"/>
  <c r="AL269" i="17"/>
  <c r="P270" i="17"/>
  <c r="G270" i="17"/>
  <c r="R270" i="17"/>
  <c r="W270" i="17" s="1"/>
  <c r="E270" i="17"/>
  <c r="F270" i="17" s="1"/>
  <c r="T270" i="17"/>
  <c r="Y270" i="17" s="1"/>
  <c r="AD270" i="17" s="1"/>
  <c r="C270" i="17"/>
  <c r="D270" i="17" s="1"/>
  <c r="S270" i="17"/>
  <c r="X270" i="17" s="1"/>
  <c r="AC270" i="17" s="1"/>
  <c r="H270" i="17"/>
  <c r="J270" i="17"/>
  <c r="N270" i="17"/>
  <c r="Y501" i="15"/>
  <c r="Z500" i="15"/>
  <c r="AA500" i="15"/>
  <c r="AC499" i="15"/>
  <c r="AD499" i="15" s="1"/>
  <c r="AB499" i="15"/>
  <c r="AE499" i="15"/>
  <c r="Y630" i="15"/>
  <c r="Q268" i="17"/>
  <c r="M269" i="17"/>
  <c r="AB269" i="17"/>
  <c r="AG269" i="17" s="1"/>
  <c r="AI269" i="17" s="1"/>
  <c r="AM269" i="17"/>
  <c r="B272" i="17" l="1"/>
  <c r="T272" i="17" s="1"/>
  <c r="Y272" i="17" s="1"/>
  <c r="AD272" i="17" s="1"/>
  <c r="K270" i="17"/>
  <c r="U271" i="17"/>
  <c r="Z271" i="17" s="1"/>
  <c r="AE271" i="17" s="1"/>
  <c r="G271" i="17"/>
  <c r="R271" i="17"/>
  <c r="E271" i="17"/>
  <c r="F271" i="17" s="1"/>
  <c r="C271" i="17"/>
  <c r="D271" i="17" s="1"/>
  <c r="J271" i="17"/>
  <c r="AL270" i="17"/>
  <c r="P271" i="17"/>
  <c r="N271" i="17"/>
  <c r="S271" i="17"/>
  <c r="X271" i="17" s="1"/>
  <c r="AC271" i="17" s="1"/>
  <c r="AM270" i="17"/>
  <c r="H271" i="17"/>
  <c r="I270" i="17"/>
  <c r="L270" i="17" s="1"/>
  <c r="AC500" i="15"/>
  <c r="AD500" i="15" s="1"/>
  <c r="AB500" i="15"/>
  <c r="AE500" i="15"/>
  <c r="Y502" i="15"/>
  <c r="Z501" i="15"/>
  <c r="AA501" i="15"/>
  <c r="Z630" i="15"/>
  <c r="AA630" i="15"/>
  <c r="AB270" i="17"/>
  <c r="AG270" i="17" s="1"/>
  <c r="AI270" i="17" s="1"/>
  <c r="AJ269" i="17"/>
  <c r="Q269" i="17"/>
  <c r="M270" i="17" l="1"/>
  <c r="AL271" i="17"/>
  <c r="K271" i="17"/>
  <c r="W271" i="17"/>
  <c r="AM271" i="17" s="1"/>
  <c r="J272" i="17"/>
  <c r="S272" i="17"/>
  <c r="X272" i="17" s="1"/>
  <c r="AC272" i="17" s="1"/>
  <c r="G272" i="17"/>
  <c r="R272" i="17"/>
  <c r="W272" i="17" s="1"/>
  <c r="H272" i="17"/>
  <c r="P272" i="17"/>
  <c r="E272" i="17"/>
  <c r="F272" i="17" s="1"/>
  <c r="U272" i="17"/>
  <c r="Z272" i="17" s="1"/>
  <c r="AE272" i="17" s="1"/>
  <c r="N272" i="17"/>
  <c r="I271" i="17"/>
  <c r="B273" i="17"/>
  <c r="R273" i="17" s="1"/>
  <c r="C272" i="17"/>
  <c r="D272" i="17" s="1"/>
  <c r="AB501" i="15"/>
  <c r="AE501" i="15"/>
  <c r="AC501" i="15"/>
  <c r="AD501" i="15" s="1"/>
  <c r="AA502" i="15"/>
  <c r="Z502" i="15"/>
  <c r="Y505" i="15"/>
  <c r="AE630" i="15"/>
  <c r="AC630" i="15"/>
  <c r="AD630" i="15" s="1"/>
  <c r="AB630" i="15"/>
  <c r="M271" i="17"/>
  <c r="L271" i="17"/>
  <c r="Q270" i="17"/>
  <c r="AJ270" i="17"/>
  <c r="AB271" i="17" l="1"/>
  <c r="AG271" i="17" s="1"/>
  <c r="AI271" i="17" s="1"/>
  <c r="AJ271" i="17" s="1"/>
  <c r="K272" i="17"/>
  <c r="I272" i="17"/>
  <c r="M272" i="17" s="1"/>
  <c r="AL272" i="17"/>
  <c r="AM272" i="17"/>
  <c r="H273" i="17"/>
  <c r="N273" i="17"/>
  <c r="B274" i="17"/>
  <c r="S274" i="17" s="1"/>
  <c r="X274" i="17" s="1"/>
  <c r="AC274" i="17" s="1"/>
  <c r="U273" i="17"/>
  <c r="Z273" i="17" s="1"/>
  <c r="AE273" i="17" s="1"/>
  <c r="E273" i="17"/>
  <c r="F273" i="17" s="1"/>
  <c r="T273" i="17"/>
  <c r="Y273" i="17" s="1"/>
  <c r="AD273" i="17" s="1"/>
  <c r="P273" i="17"/>
  <c r="C273" i="17"/>
  <c r="D273" i="17" s="1"/>
  <c r="J273" i="17"/>
  <c r="S273" i="17"/>
  <c r="X273" i="17" s="1"/>
  <c r="AC273" i="17" s="1"/>
  <c r="G273" i="17"/>
  <c r="AA505" i="15"/>
  <c r="Z505" i="15"/>
  <c r="Y506" i="15"/>
  <c r="AC502" i="15"/>
  <c r="AD502" i="15" s="1"/>
  <c r="AB502" i="15"/>
  <c r="AE502" i="15"/>
  <c r="AB272" i="17"/>
  <c r="AG272" i="17" s="1"/>
  <c r="AI272" i="17" s="1"/>
  <c r="W273" i="17"/>
  <c r="Q271" i="17" l="1"/>
  <c r="L272" i="17"/>
  <c r="I273" i="17"/>
  <c r="L273" i="17" s="1"/>
  <c r="K273" i="17"/>
  <c r="AL273" i="17"/>
  <c r="R274" i="17"/>
  <c r="W274" i="17" s="1"/>
  <c r="AB274" i="17" s="1"/>
  <c r="J274" i="17"/>
  <c r="N274" i="17"/>
  <c r="AM273" i="17"/>
  <c r="H274" i="17"/>
  <c r="E274" i="17"/>
  <c r="F274" i="17" s="1"/>
  <c r="U274" i="17"/>
  <c r="Z274" i="17" s="1"/>
  <c r="AE274" i="17" s="1"/>
  <c r="G274" i="17"/>
  <c r="P274" i="17"/>
  <c r="T274" i="17"/>
  <c r="B275" i="17"/>
  <c r="J275" i="17" s="1"/>
  <c r="C274" i="17"/>
  <c r="D274" i="17" s="1"/>
  <c r="AA506" i="15"/>
  <c r="Z506" i="15"/>
  <c r="Y507" i="15"/>
  <c r="AC505" i="15"/>
  <c r="AD505" i="15" s="1"/>
  <c r="AB505" i="15"/>
  <c r="AE505" i="15"/>
  <c r="Y637" i="15"/>
  <c r="AB273" i="17"/>
  <c r="AG273" i="17" s="1"/>
  <c r="AI273" i="17" s="1"/>
  <c r="Q272" i="17"/>
  <c r="AJ272" i="17"/>
  <c r="M273" i="17" l="1"/>
  <c r="AL274" i="17"/>
  <c r="Y274" i="17"/>
  <c r="AD274" i="17" s="1"/>
  <c r="AG274" i="17" s="1"/>
  <c r="AI274" i="17" s="1"/>
  <c r="B276" i="17"/>
  <c r="S276" i="17" s="1"/>
  <c r="X276" i="17" s="1"/>
  <c r="AC276" i="17" s="1"/>
  <c r="R275" i="17"/>
  <c r="W275" i="17" s="1"/>
  <c r="U275" i="17"/>
  <c r="Z275" i="17" s="1"/>
  <c r="AE275" i="17" s="1"/>
  <c r="K274" i="17"/>
  <c r="G275" i="17"/>
  <c r="T275" i="17"/>
  <c r="Y275" i="17" s="1"/>
  <c r="AD275" i="17" s="1"/>
  <c r="P275" i="17"/>
  <c r="N275" i="17"/>
  <c r="S275" i="17"/>
  <c r="X275" i="17" s="1"/>
  <c r="AC275" i="17" s="1"/>
  <c r="E275" i="17"/>
  <c r="F275" i="17" s="1"/>
  <c r="C275" i="17"/>
  <c r="D275" i="17" s="1"/>
  <c r="H275" i="17"/>
  <c r="I274" i="17"/>
  <c r="L274" i="17" s="1"/>
  <c r="Y508" i="15"/>
  <c r="Z507" i="15"/>
  <c r="AA507" i="15"/>
  <c r="AC506" i="15"/>
  <c r="AD506" i="15" s="1"/>
  <c r="AB506" i="15"/>
  <c r="AE506" i="15"/>
  <c r="AA637" i="15"/>
  <c r="Z637" i="15"/>
  <c r="AJ273" i="17"/>
  <c r="Q273" i="17"/>
  <c r="K275" i="17" l="1"/>
  <c r="AM274" i="17"/>
  <c r="AL275" i="17"/>
  <c r="I275" i="17"/>
  <c r="M275" i="17" s="1"/>
  <c r="B277" i="17"/>
  <c r="T277" i="17" s="1"/>
  <c r="Y277" i="17" s="1"/>
  <c r="AD277" i="17" s="1"/>
  <c r="AM275" i="17"/>
  <c r="R276" i="17"/>
  <c r="J276" i="17"/>
  <c r="N276" i="17"/>
  <c r="M274" i="17"/>
  <c r="P276" i="17"/>
  <c r="E276" i="17"/>
  <c r="F276" i="17" s="1"/>
  <c r="C276" i="17"/>
  <c r="D276" i="17" s="1"/>
  <c r="T276" i="17"/>
  <c r="Y276" i="17" s="1"/>
  <c r="AD276" i="17" s="1"/>
  <c r="U276" i="17"/>
  <c r="Z276" i="17" s="1"/>
  <c r="AE276" i="17" s="1"/>
  <c r="H276" i="17"/>
  <c r="G276" i="17"/>
  <c r="AE507" i="15"/>
  <c r="AB507" i="15"/>
  <c r="AC507" i="15"/>
  <c r="AD507" i="15" s="1"/>
  <c r="Y509" i="15"/>
  <c r="Z508" i="15"/>
  <c r="AA508" i="15"/>
  <c r="AE637" i="15"/>
  <c r="AC637" i="15"/>
  <c r="AD637" i="15" s="1"/>
  <c r="AB637" i="15"/>
  <c r="AB275" i="17"/>
  <c r="AG275" i="17" s="1"/>
  <c r="AI275" i="17" s="1"/>
  <c r="Q275" i="17" s="1"/>
  <c r="L275" i="17"/>
  <c r="AJ274" i="17"/>
  <c r="Q274" i="17"/>
  <c r="K276" i="17" l="1"/>
  <c r="I276" i="17"/>
  <c r="AL276" i="17"/>
  <c r="W276" i="17"/>
  <c r="AM276" i="17" s="1"/>
  <c r="B278" i="17"/>
  <c r="J278" i="17" s="1"/>
  <c r="U277" i="17"/>
  <c r="Z277" i="17" s="1"/>
  <c r="AE277" i="17" s="1"/>
  <c r="P277" i="17"/>
  <c r="G277" i="17"/>
  <c r="S277" i="17"/>
  <c r="X277" i="17" s="1"/>
  <c r="AC277" i="17" s="1"/>
  <c r="E277" i="17"/>
  <c r="F277" i="17" s="1"/>
  <c r="R277" i="17"/>
  <c r="W277" i="17" s="1"/>
  <c r="H277" i="17"/>
  <c r="J277" i="17"/>
  <c r="N277" i="17"/>
  <c r="C277" i="17"/>
  <c r="D277" i="17" s="1"/>
  <c r="AC508" i="15"/>
  <c r="AD508" i="15" s="1"/>
  <c r="AB508" i="15"/>
  <c r="AE508" i="15"/>
  <c r="AA509" i="15"/>
  <c r="Z509" i="15"/>
  <c r="Y512" i="15"/>
  <c r="AJ275" i="17"/>
  <c r="M276" i="17"/>
  <c r="L276" i="17"/>
  <c r="AB276" i="17" l="1"/>
  <c r="AG276" i="17" s="1"/>
  <c r="AI276" i="17" s="1"/>
  <c r="AJ276" i="17" s="1"/>
  <c r="H278" i="17"/>
  <c r="C278" i="17"/>
  <c r="D278" i="17" s="1"/>
  <c r="P278" i="17"/>
  <c r="N278" i="17"/>
  <c r="S278" i="17"/>
  <c r="X278" i="17" s="1"/>
  <c r="AC278" i="17" s="1"/>
  <c r="B279" i="17"/>
  <c r="U279" i="17" s="1"/>
  <c r="Z279" i="17" s="1"/>
  <c r="AE279" i="17" s="1"/>
  <c r="K277" i="17"/>
  <c r="R278" i="17"/>
  <c r="W278" i="17" s="1"/>
  <c r="E278" i="17"/>
  <c r="F278" i="17" s="1"/>
  <c r="U278" i="17"/>
  <c r="Z278" i="17" s="1"/>
  <c r="AE278" i="17" s="1"/>
  <c r="G278" i="17"/>
  <c r="T278" i="17"/>
  <c r="Y278" i="17" s="1"/>
  <c r="AD278" i="17" s="1"/>
  <c r="AL277" i="17"/>
  <c r="I277" i="17"/>
  <c r="AA512" i="15"/>
  <c r="Z512" i="15"/>
  <c r="Y513" i="15"/>
  <c r="AC509" i="15"/>
  <c r="AD509" i="15" s="1"/>
  <c r="AB509" i="15"/>
  <c r="AE509" i="15"/>
  <c r="Y644" i="15"/>
  <c r="M277" i="17"/>
  <c r="L277" i="17"/>
  <c r="Q276" i="17"/>
  <c r="AB277" i="17"/>
  <c r="AG277" i="17" s="1"/>
  <c r="AI277" i="17" s="1"/>
  <c r="AM277" i="17"/>
  <c r="K278" i="17" l="1"/>
  <c r="I278" i="17"/>
  <c r="M278" i="17" s="1"/>
  <c r="AM278" i="17"/>
  <c r="B280" i="17"/>
  <c r="J280" i="17" s="1"/>
  <c r="E279" i="17"/>
  <c r="F279" i="17" s="1"/>
  <c r="R279" i="17"/>
  <c r="W279" i="17" s="1"/>
  <c r="C279" i="17"/>
  <c r="D279" i="17" s="1"/>
  <c r="G279" i="17"/>
  <c r="AL278" i="17"/>
  <c r="J279" i="17"/>
  <c r="N279" i="17"/>
  <c r="S279" i="17"/>
  <c r="X279" i="17" s="1"/>
  <c r="AC279" i="17" s="1"/>
  <c r="T279" i="17"/>
  <c r="Y279" i="17" s="1"/>
  <c r="AD279" i="17" s="1"/>
  <c r="P279" i="17"/>
  <c r="H279" i="17"/>
  <c r="AA513" i="15"/>
  <c r="Z513" i="15"/>
  <c r="Y514" i="15"/>
  <c r="AB512" i="15"/>
  <c r="AC512" i="15"/>
  <c r="AD512" i="15" s="1"/>
  <c r="AE512" i="15"/>
  <c r="Z644" i="15"/>
  <c r="AA644" i="15"/>
  <c r="AB278" i="17"/>
  <c r="AG278" i="17" s="1"/>
  <c r="AI278" i="17" s="1"/>
  <c r="Q277" i="17"/>
  <c r="AJ277" i="17"/>
  <c r="L278" i="17" l="1"/>
  <c r="I279" i="17"/>
  <c r="AL279" i="17"/>
  <c r="K279" i="17"/>
  <c r="T280" i="17"/>
  <c r="Y280" i="17" s="1"/>
  <c r="AD280" i="17" s="1"/>
  <c r="N280" i="17"/>
  <c r="G280" i="17"/>
  <c r="U280" i="17"/>
  <c r="Z280" i="17" s="1"/>
  <c r="AE280" i="17" s="1"/>
  <c r="H280" i="17"/>
  <c r="E280" i="17"/>
  <c r="F280" i="17" s="1"/>
  <c r="S280" i="17"/>
  <c r="X280" i="17" s="1"/>
  <c r="AC280" i="17" s="1"/>
  <c r="P280" i="17"/>
  <c r="C280" i="17"/>
  <c r="D280" i="17" s="1"/>
  <c r="R280" i="17"/>
  <c r="W280" i="17" s="1"/>
  <c r="B281" i="17"/>
  <c r="N281" i="17" s="1"/>
  <c r="Y515" i="15"/>
  <c r="Z514" i="15"/>
  <c r="AA514" i="15"/>
  <c r="AC513" i="15"/>
  <c r="AD513" i="15" s="1"/>
  <c r="AB513" i="15"/>
  <c r="AE513" i="15"/>
  <c r="AC644" i="15"/>
  <c r="AD644" i="15" s="1"/>
  <c r="AB644" i="15"/>
  <c r="AE644" i="15"/>
  <c r="M279" i="17"/>
  <c r="L279" i="17"/>
  <c r="AJ278" i="17"/>
  <c r="Q278" i="17"/>
  <c r="AB279" i="17"/>
  <c r="AG279" i="17" s="1"/>
  <c r="AI279" i="17" s="1"/>
  <c r="AM279" i="17"/>
  <c r="K280" i="17" l="1"/>
  <c r="AL280" i="17"/>
  <c r="I280" i="17"/>
  <c r="H281" i="17"/>
  <c r="S281" i="17"/>
  <c r="X281" i="17" s="1"/>
  <c r="AC281" i="17" s="1"/>
  <c r="C281" i="17"/>
  <c r="D281" i="17" s="1"/>
  <c r="R281" i="17"/>
  <c r="W281" i="17" s="1"/>
  <c r="AB281" i="17" s="1"/>
  <c r="U281" i="17"/>
  <c r="Z281" i="17" s="1"/>
  <c r="AE281" i="17" s="1"/>
  <c r="P281" i="17"/>
  <c r="E281" i="17"/>
  <c r="F281" i="17" s="1"/>
  <c r="T281" i="17"/>
  <c r="Y281" i="17" s="1"/>
  <c r="AD281" i="17" s="1"/>
  <c r="J281" i="17"/>
  <c r="B282" i="17"/>
  <c r="J282" i="17" s="1"/>
  <c r="G281" i="17"/>
  <c r="AE514" i="15"/>
  <c r="AB514" i="15"/>
  <c r="AC514" i="15"/>
  <c r="AD514" i="15" s="1"/>
  <c r="Y516" i="15"/>
  <c r="Z515" i="15"/>
  <c r="AA515" i="15"/>
  <c r="M280" i="17"/>
  <c r="L280" i="17"/>
  <c r="K281" i="17"/>
  <c r="Q279" i="17"/>
  <c r="AJ279" i="17"/>
  <c r="AB280" i="17"/>
  <c r="AG280" i="17" s="1"/>
  <c r="AI280" i="17" s="1"/>
  <c r="AM280" i="17"/>
  <c r="I281" i="17" l="1"/>
  <c r="AL281" i="17"/>
  <c r="H282" i="17"/>
  <c r="N282" i="17"/>
  <c r="U282" i="17"/>
  <c r="Z282" i="17" s="1"/>
  <c r="AE282" i="17" s="1"/>
  <c r="E282" i="17"/>
  <c r="F282" i="17" s="1"/>
  <c r="S282" i="17"/>
  <c r="X282" i="17" s="1"/>
  <c r="AC282" i="17" s="1"/>
  <c r="C282" i="17"/>
  <c r="D282" i="17" s="1"/>
  <c r="R282" i="17"/>
  <c r="W282" i="17" s="1"/>
  <c r="B283" i="17"/>
  <c r="R283" i="17" s="1"/>
  <c r="G282" i="17"/>
  <c r="T282" i="17"/>
  <c r="Y282" i="17" s="1"/>
  <c r="AD282" i="17" s="1"/>
  <c r="P282" i="17"/>
  <c r="AB515" i="15"/>
  <c r="AE515" i="15"/>
  <c r="AC515" i="15"/>
  <c r="AD515" i="15" s="1"/>
  <c r="AA516" i="15"/>
  <c r="Z516" i="15"/>
  <c r="Y519" i="15"/>
  <c r="Y651" i="15"/>
  <c r="M281" i="17"/>
  <c r="L281" i="17"/>
  <c r="AJ280" i="17"/>
  <c r="Q280" i="17"/>
  <c r="AG281" i="17"/>
  <c r="AI281" i="17" s="1"/>
  <c r="AM281" i="17"/>
  <c r="K282" i="17" l="1"/>
  <c r="I282" i="17"/>
  <c r="L282" i="17" s="1"/>
  <c r="AL282" i="17"/>
  <c r="AM282" i="17"/>
  <c r="J283" i="17"/>
  <c r="N283" i="17"/>
  <c r="P283" i="17"/>
  <c r="T283" i="17"/>
  <c r="Y283" i="17" s="1"/>
  <c r="AD283" i="17" s="1"/>
  <c r="H283" i="17"/>
  <c r="G283" i="17"/>
  <c r="U283" i="17"/>
  <c r="Z283" i="17" s="1"/>
  <c r="AE283" i="17" s="1"/>
  <c r="B284" i="17"/>
  <c r="S284" i="17" s="1"/>
  <c r="X284" i="17" s="1"/>
  <c r="AC284" i="17" s="1"/>
  <c r="E283" i="17"/>
  <c r="F283" i="17" s="1"/>
  <c r="S283" i="17"/>
  <c r="X283" i="17" s="1"/>
  <c r="AC283" i="17" s="1"/>
  <c r="C283" i="17"/>
  <c r="D283" i="17" s="1"/>
  <c r="Z519" i="15"/>
  <c r="AA519" i="15"/>
  <c r="Y520" i="15"/>
  <c r="AE516" i="15"/>
  <c r="AC516" i="15"/>
  <c r="AD516" i="15" s="1"/>
  <c r="AB516" i="15"/>
  <c r="Z651" i="15"/>
  <c r="AA651" i="15"/>
  <c r="M282" i="17"/>
  <c r="AB282" i="17"/>
  <c r="AG282" i="17" s="1"/>
  <c r="AI282" i="17" s="1"/>
  <c r="Q282" i="17" s="1"/>
  <c r="W283" i="17"/>
  <c r="Q281" i="17"/>
  <c r="AJ281" i="17"/>
  <c r="AM283" i="17" l="1"/>
  <c r="I283" i="17"/>
  <c r="K283" i="17"/>
  <c r="R284" i="17"/>
  <c r="W284" i="17" s="1"/>
  <c r="AB284" i="17" s="1"/>
  <c r="G284" i="17"/>
  <c r="U284" i="17"/>
  <c r="Z284" i="17" s="1"/>
  <c r="AE284" i="17" s="1"/>
  <c r="H284" i="17"/>
  <c r="T284" i="17"/>
  <c r="Y284" i="17" s="1"/>
  <c r="AD284" i="17" s="1"/>
  <c r="C284" i="17"/>
  <c r="D284" i="17" s="1"/>
  <c r="E284" i="17"/>
  <c r="F284" i="17" s="1"/>
  <c r="P284" i="17"/>
  <c r="AL283" i="17"/>
  <c r="J284" i="17"/>
  <c r="B285" i="17"/>
  <c r="R285" i="17" s="1"/>
  <c r="N284" i="17"/>
  <c r="Z520" i="15"/>
  <c r="AA520" i="15"/>
  <c r="Y521" i="15"/>
  <c r="AB519" i="15"/>
  <c r="AE519" i="15"/>
  <c r="AC519" i="15"/>
  <c r="AD519" i="15" s="1"/>
  <c r="AB651" i="15"/>
  <c r="AC651" i="15"/>
  <c r="AD651" i="15" s="1"/>
  <c r="AE651" i="15"/>
  <c r="AB283" i="17"/>
  <c r="AG283" i="17" s="1"/>
  <c r="AI283" i="17" s="1"/>
  <c r="Q283" i="17" s="1"/>
  <c r="AJ282" i="17"/>
  <c r="M283" i="17"/>
  <c r="L283" i="17"/>
  <c r="K284" i="17" l="1"/>
  <c r="I284" i="17"/>
  <c r="AL284" i="17"/>
  <c r="P285" i="17"/>
  <c r="H285" i="17"/>
  <c r="J285" i="17"/>
  <c r="T285" i="17"/>
  <c r="Y285" i="17" s="1"/>
  <c r="AD285" i="17" s="1"/>
  <c r="E285" i="17"/>
  <c r="F285" i="17" s="1"/>
  <c r="U285" i="17"/>
  <c r="Z285" i="17" s="1"/>
  <c r="AE285" i="17" s="1"/>
  <c r="S285" i="17"/>
  <c r="X285" i="17" s="1"/>
  <c r="AC285" i="17" s="1"/>
  <c r="B286" i="17"/>
  <c r="R286" i="17" s="1"/>
  <c r="N285" i="17"/>
  <c r="C285" i="17"/>
  <c r="D285" i="17" s="1"/>
  <c r="G285" i="17"/>
  <c r="Y522" i="15"/>
  <c r="AA521" i="15"/>
  <c r="Z521" i="15"/>
  <c r="AC520" i="15"/>
  <c r="AD520" i="15" s="1"/>
  <c r="AE520" i="15"/>
  <c r="AB520" i="15"/>
  <c r="AJ283" i="17"/>
  <c r="M284" i="17"/>
  <c r="L284" i="17"/>
  <c r="AG284" i="17"/>
  <c r="AI284" i="17" s="1"/>
  <c r="Q284" i="17" s="1"/>
  <c r="AM284" i="17"/>
  <c r="W285" i="17"/>
  <c r="AL285" i="17" l="1"/>
  <c r="K285" i="17"/>
  <c r="I285" i="17"/>
  <c r="M285" i="17" s="1"/>
  <c r="N286" i="17"/>
  <c r="T286" i="17"/>
  <c r="Y286" i="17" s="1"/>
  <c r="AD286" i="17" s="1"/>
  <c r="G286" i="17"/>
  <c r="U286" i="17"/>
  <c r="Z286" i="17" s="1"/>
  <c r="AE286" i="17" s="1"/>
  <c r="B287" i="17"/>
  <c r="S287" i="17" s="1"/>
  <c r="X287" i="17" s="1"/>
  <c r="AC287" i="17" s="1"/>
  <c r="J286" i="17"/>
  <c r="H286" i="17"/>
  <c r="AM285" i="17"/>
  <c r="E286" i="17"/>
  <c r="F286" i="17" s="1"/>
  <c r="S286" i="17"/>
  <c r="X286" i="17" s="1"/>
  <c r="AC286" i="17" s="1"/>
  <c r="P286" i="17"/>
  <c r="C286" i="17"/>
  <c r="D286" i="17" s="1"/>
  <c r="AC521" i="15"/>
  <c r="AD521" i="15" s="1"/>
  <c r="AE521" i="15"/>
  <c r="AB521" i="15"/>
  <c r="Y523" i="15"/>
  <c r="AA522" i="15"/>
  <c r="Z522" i="15"/>
  <c r="Y658" i="15"/>
  <c r="AJ284" i="17"/>
  <c r="AB285" i="17"/>
  <c r="AG285" i="17" s="1"/>
  <c r="AI285" i="17" s="1"/>
  <c r="Q285" i="17" s="1"/>
  <c r="W286" i="17"/>
  <c r="L285" i="17" l="1"/>
  <c r="AL286" i="17"/>
  <c r="R287" i="17"/>
  <c r="G287" i="17"/>
  <c r="C287" i="17"/>
  <c r="D287" i="17" s="1"/>
  <c r="T287" i="17"/>
  <c r="Y287" i="17" s="1"/>
  <c r="AD287" i="17" s="1"/>
  <c r="I286" i="17"/>
  <c r="L286" i="17" s="1"/>
  <c r="J287" i="17"/>
  <c r="B288" i="17"/>
  <c r="S288" i="17" s="1"/>
  <c r="E287" i="17"/>
  <c r="F287" i="17" s="1"/>
  <c r="U287" i="17"/>
  <c r="Z287" i="17" s="1"/>
  <c r="AE287" i="17" s="1"/>
  <c r="K286" i="17"/>
  <c r="N287" i="17"/>
  <c r="P287" i="17"/>
  <c r="H287" i="17"/>
  <c r="AC522" i="15"/>
  <c r="AD522" i="15" s="1"/>
  <c r="AB522" i="15"/>
  <c r="AE522" i="15"/>
  <c r="Z523" i="15"/>
  <c r="AA523" i="15"/>
  <c r="Y526" i="15"/>
  <c r="Z658" i="15"/>
  <c r="AA658" i="15"/>
  <c r="AJ285" i="17"/>
  <c r="AB286" i="17"/>
  <c r="AG286" i="17" s="1"/>
  <c r="AI286" i="17" s="1"/>
  <c r="AM286" i="17"/>
  <c r="W287" i="17"/>
  <c r="I287" i="17" l="1"/>
  <c r="AM287" i="17"/>
  <c r="AL287" i="17"/>
  <c r="M286" i="17"/>
  <c r="K287" i="17"/>
  <c r="R288" i="17"/>
  <c r="W288" i="17" s="1"/>
  <c r="E288" i="17"/>
  <c r="F288" i="17" s="1"/>
  <c r="T288" i="17"/>
  <c r="Y288" i="17" s="1"/>
  <c r="AD288" i="17" s="1"/>
  <c r="P288" i="17"/>
  <c r="H288" i="17"/>
  <c r="J288" i="17"/>
  <c r="B289" i="17"/>
  <c r="T289" i="17" s="1"/>
  <c r="Y289" i="17" s="1"/>
  <c r="AD289" i="17" s="1"/>
  <c r="N288" i="17"/>
  <c r="G288" i="17"/>
  <c r="U288" i="17"/>
  <c r="Z288" i="17" s="1"/>
  <c r="AE288" i="17" s="1"/>
  <c r="C288" i="17"/>
  <c r="D288" i="17" s="1"/>
  <c r="AE523" i="15"/>
  <c r="AB523" i="15"/>
  <c r="AC523" i="15"/>
  <c r="AD523" i="15" s="1"/>
  <c r="Z526" i="15"/>
  <c r="AA526" i="15"/>
  <c r="Y527" i="15"/>
  <c r="AC658" i="15"/>
  <c r="AD658" i="15" s="1"/>
  <c r="AB658" i="15"/>
  <c r="AE658" i="15"/>
  <c r="M287" i="17"/>
  <c r="L287" i="17"/>
  <c r="AB287" i="17"/>
  <c r="AG287" i="17" s="1"/>
  <c r="AI287" i="17" s="1"/>
  <c r="X288" i="17"/>
  <c r="AC288" i="17" s="1"/>
  <c r="Q286" i="17"/>
  <c r="AJ286" i="17"/>
  <c r="K288" i="17" l="1"/>
  <c r="I288" i="17"/>
  <c r="M288" i="17" s="1"/>
  <c r="AL288" i="17"/>
  <c r="S289" i="17"/>
  <c r="G289" i="17"/>
  <c r="R289" i="17"/>
  <c r="W289" i="17" s="1"/>
  <c r="U289" i="17"/>
  <c r="Z289" i="17" s="1"/>
  <c r="AE289" i="17" s="1"/>
  <c r="C289" i="17"/>
  <c r="D289" i="17" s="1"/>
  <c r="P289" i="17"/>
  <c r="E289" i="17"/>
  <c r="F289" i="17" s="1"/>
  <c r="J289" i="17"/>
  <c r="H289" i="17"/>
  <c r="N289" i="17"/>
  <c r="B290" i="17"/>
  <c r="U290" i="17" s="1"/>
  <c r="Z290" i="17" s="1"/>
  <c r="AE290" i="17" s="1"/>
  <c r="AA527" i="15"/>
  <c r="Z527" i="15"/>
  <c r="Y528" i="15"/>
  <c r="AB526" i="15"/>
  <c r="AE526" i="15"/>
  <c r="AC526" i="15"/>
  <c r="AD526" i="15" s="1"/>
  <c r="L288" i="17"/>
  <c r="AM288" i="17"/>
  <c r="X289" i="17"/>
  <c r="AC289" i="17" s="1"/>
  <c r="AB288" i="17"/>
  <c r="AG288" i="17" s="1"/>
  <c r="AI288" i="17" s="1"/>
  <c r="Q287" i="17"/>
  <c r="AJ287" i="17"/>
  <c r="I289" i="17" l="1"/>
  <c r="M289" i="17" s="1"/>
  <c r="K289" i="17"/>
  <c r="C290" i="17"/>
  <c r="D290" i="17" s="1"/>
  <c r="T290" i="17"/>
  <c r="Y290" i="17" s="1"/>
  <c r="AD290" i="17" s="1"/>
  <c r="N290" i="17"/>
  <c r="J290" i="17"/>
  <c r="S290" i="17"/>
  <c r="X290" i="17" s="1"/>
  <c r="AC290" i="17" s="1"/>
  <c r="H290" i="17"/>
  <c r="P290" i="17"/>
  <c r="G290" i="17"/>
  <c r="R290" i="17"/>
  <c r="W290" i="17" s="1"/>
  <c r="B291" i="17"/>
  <c r="S291" i="17" s="1"/>
  <c r="X291" i="17" s="1"/>
  <c r="AC291" i="17" s="1"/>
  <c r="AL289" i="17"/>
  <c r="E290" i="17"/>
  <c r="F290" i="17" s="1"/>
  <c r="Y529" i="15"/>
  <c r="AA528" i="15"/>
  <c r="Z528" i="15"/>
  <c r="AB527" i="15"/>
  <c r="AE527" i="15"/>
  <c r="AC527" i="15"/>
  <c r="AD527" i="15" s="1"/>
  <c r="Y665" i="15"/>
  <c r="AM289" i="17"/>
  <c r="AJ288" i="17"/>
  <c r="Q288" i="17"/>
  <c r="AB289" i="17"/>
  <c r="AG289" i="17" s="1"/>
  <c r="AI289" i="17" s="1"/>
  <c r="I290" i="17" l="1"/>
  <c r="L290" i="17" s="1"/>
  <c r="K290" i="17"/>
  <c r="L289" i="17"/>
  <c r="AL290" i="17"/>
  <c r="R291" i="17"/>
  <c r="W291" i="17" s="1"/>
  <c r="P291" i="17"/>
  <c r="H291" i="17"/>
  <c r="J291" i="17"/>
  <c r="C291" i="17"/>
  <c r="D291" i="17" s="1"/>
  <c r="N291" i="17"/>
  <c r="E291" i="17"/>
  <c r="F291" i="17" s="1"/>
  <c r="T291" i="17"/>
  <c r="Y291" i="17" s="1"/>
  <c r="AD291" i="17" s="1"/>
  <c r="B292" i="17"/>
  <c r="J292" i="17" s="1"/>
  <c r="U291" i="17"/>
  <c r="Z291" i="17" s="1"/>
  <c r="AE291" i="17" s="1"/>
  <c r="G291" i="17"/>
  <c r="AC528" i="15"/>
  <c r="AD528" i="15" s="1"/>
  <c r="AE528" i="15"/>
  <c r="AB528" i="15"/>
  <c r="Y530" i="15"/>
  <c r="Z529" i="15"/>
  <c r="AA529" i="15"/>
  <c r="AA665" i="15"/>
  <c r="Z665" i="15"/>
  <c r="AB290" i="17"/>
  <c r="AG290" i="17" s="1"/>
  <c r="AI290" i="17" s="1"/>
  <c r="AM290" i="17"/>
  <c r="Q289" i="17"/>
  <c r="AJ289" i="17"/>
  <c r="M290" i="17" l="1"/>
  <c r="I291" i="17"/>
  <c r="M291" i="17" s="1"/>
  <c r="K291" i="17"/>
  <c r="AL291" i="17"/>
  <c r="N292" i="17"/>
  <c r="T292" i="17"/>
  <c r="Y292" i="17" s="1"/>
  <c r="AD292" i="17" s="1"/>
  <c r="U292" i="17"/>
  <c r="Z292" i="17" s="1"/>
  <c r="AE292" i="17" s="1"/>
  <c r="E292" i="17"/>
  <c r="F292" i="17" s="1"/>
  <c r="P292" i="17"/>
  <c r="C292" i="17"/>
  <c r="D292" i="17" s="1"/>
  <c r="S292" i="17"/>
  <c r="X292" i="17" s="1"/>
  <c r="AC292" i="17" s="1"/>
  <c r="H292" i="17"/>
  <c r="G292" i="17"/>
  <c r="R292" i="17"/>
  <c r="W292" i="17" s="1"/>
  <c r="B293" i="17"/>
  <c r="N293" i="17" s="1"/>
  <c r="AE529" i="15"/>
  <c r="AC529" i="15"/>
  <c r="AD529" i="15" s="1"/>
  <c r="AB529" i="15"/>
  <c r="AA530" i="15"/>
  <c r="Z530" i="15"/>
  <c r="Y533" i="15"/>
  <c r="AB665" i="15"/>
  <c r="AE665" i="15"/>
  <c r="AC665" i="15"/>
  <c r="AD665" i="15" s="1"/>
  <c r="AJ290" i="17"/>
  <c r="Q290" i="17"/>
  <c r="AB291" i="17"/>
  <c r="AG291" i="17" s="1"/>
  <c r="AI291" i="17" s="1"/>
  <c r="AM291" i="17"/>
  <c r="L291" i="17" l="1"/>
  <c r="K292" i="17"/>
  <c r="AM292" i="17"/>
  <c r="I292" i="17"/>
  <c r="AL292" i="17"/>
  <c r="P293" i="17"/>
  <c r="S293" i="17"/>
  <c r="X293" i="17" s="1"/>
  <c r="AC293" i="17" s="1"/>
  <c r="E293" i="17"/>
  <c r="F293" i="17" s="1"/>
  <c r="U293" i="17"/>
  <c r="Z293" i="17" s="1"/>
  <c r="AE293" i="17" s="1"/>
  <c r="B294" i="17"/>
  <c r="R294" i="17" s="1"/>
  <c r="C293" i="17"/>
  <c r="D293" i="17" s="1"/>
  <c r="T293" i="17"/>
  <c r="Y293" i="17" s="1"/>
  <c r="AD293" i="17" s="1"/>
  <c r="R293" i="17"/>
  <c r="G293" i="17"/>
  <c r="J293" i="17"/>
  <c r="H293" i="17"/>
  <c r="AA533" i="15"/>
  <c r="Z533" i="15"/>
  <c r="Y534" i="15"/>
  <c r="AE530" i="15"/>
  <c r="AB530" i="15"/>
  <c r="AC530" i="15"/>
  <c r="AD530" i="15" s="1"/>
  <c r="M292" i="17"/>
  <c r="L292" i="17"/>
  <c r="AB292" i="17"/>
  <c r="AG292" i="17" s="1"/>
  <c r="AI292" i="17" s="1"/>
  <c r="AJ292" i="17" s="1"/>
  <c r="Q291" i="17"/>
  <c r="AJ291" i="17"/>
  <c r="I293" i="17" l="1"/>
  <c r="K293" i="17"/>
  <c r="AL293" i="17"/>
  <c r="W293" i="17"/>
  <c r="AM293" i="17" s="1"/>
  <c r="B295" i="17"/>
  <c r="N295" i="17" s="1"/>
  <c r="T294" i="17"/>
  <c r="Y294" i="17" s="1"/>
  <c r="AD294" i="17" s="1"/>
  <c r="C294" i="17"/>
  <c r="D294" i="17" s="1"/>
  <c r="J294" i="17"/>
  <c r="N294" i="17"/>
  <c r="P294" i="17"/>
  <c r="U294" i="17"/>
  <c r="Z294" i="17" s="1"/>
  <c r="AE294" i="17" s="1"/>
  <c r="G294" i="17"/>
  <c r="S294" i="17"/>
  <c r="X294" i="17" s="1"/>
  <c r="AC294" i="17" s="1"/>
  <c r="H294" i="17"/>
  <c r="E294" i="17"/>
  <c r="F294" i="17" s="1"/>
  <c r="Z534" i="15"/>
  <c r="AA534" i="15"/>
  <c r="Y535" i="15"/>
  <c r="AE533" i="15"/>
  <c r="AC533" i="15"/>
  <c r="AD533" i="15" s="1"/>
  <c r="AB533" i="15"/>
  <c r="Y672" i="15"/>
  <c r="Q292" i="17"/>
  <c r="M293" i="17"/>
  <c r="L293" i="17"/>
  <c r="W294" i="17"/>
  <c r="AB293" i="17" l="1"/>
  <c r="AG293" i="17" s="1"/>
  <c r="AI293" i="17" s="1"/>
  <c r="Q293" i="17" s="1"/>
  <c r="K294" i="17"/>
  <c r="I294" i="17"/>
  <c r="M294" i="17" s="1"/>
  <c r="AL294" i="17"/>
  <c r="B296" i="17"/>
  <c r="T296" i="17" s="1"/>
  <c r="Y296" i="17" s="1"/>
  <c r="AD296" i="17" s="1"/>
  <c r="P295" i="17"/>
  <c r="E295" i="17"/>
  <c r="F295" i="17" s="1"/>
  <c r="S295" i="17"/>
  <c r="X295" i="17" s="1"/>
  <c r="AC295" i="17" s="1"/>
  <c r="G295" i="17"/>
  <c r="R295" i="17"/>
  <c r="W295" i="17" s="1"/>
  <c r="J295" i="17"/>
  <c r="T295" i="17"/>
  <c r="Y295" i="17" s="1"/>
  <c r="AD295" i="17" s="1"/>
  <c r="U295" i="17"/>
  <c r="Z295" i="17" s="1"/>
  <c r="AE295" i="17" s="1"/>
  <c r="C295" i="17"/>
  <c r="D295" i="17" s="1"/>
  <c r="H295" i="17"/>
  <c r="AM294" i="17"/>
  <c r="Y536" i="15"/>
  <c r="AA535" i="15"/>
  <c r="Z535" i="15"/>
  <c r="AE534" i="15"/>
  <c r="AC534" i="15"/>
  <c r="AD534" i="15" s="1"/>
  <c r="AB534" i="15"/>
  <c r="Z672" i="15"/>
  <c r="AA672" i="15"/>
  <c r="AB294" i="17"/>
  <c r="AG294" i="17" s="1"/>
  <c r="AI294" i="17" s="1"/>
  <c r="AJ294" i="17" s="1"/>
  <c r="AJ293" i="17"/>
  <c r="K295" i="17"/>
  <c r="L294" i="17" l="1"/>
  <c r="AL295" i="17"/>
  <c r="AM295" i="17"/>
  <c r="I295" i="17"/>
  <c r="M295" i="17" s="1"/>
  <c r="B297" i="17"/>
  <c r="U297" i="17" s="1"/>
  <c r="H296" i="17"/>
  <c r="G296" i="17"/>
  <c r="S296" i="17"/>
  <c r="X296" i="17" s="1"/>
  <c r="AC296" i="17" s="1"/>
  <c r="P296" i="17"/>
  <c r="E296" i="17"/>
  <c r="F296" i="17" s="1"/>
  <c r="R296" i="17"/>
  <c r="W296" i="17" s="1"/>
  <c r="C296" i="17"/>
  <c r="D296" i="17" s="1"/>
  <c r="U296" i="17"/>
  <c r="Z296" i="17" s="1"/>
  <c r="AE296" i="17" s="1"/>
  <c r="J296" i="17"/>
  <c r="N296" i="17"/>
  <c r="AC535" i="15"/>
  <c r="AD535" i="15" s="1"/>
  <c r="AE535" i="15"/>
  <c r="AB535" i="15"/>
  <c r="Y537" i="15"/>
  <c r="AA536" i="15"/>
  <c r="Z536" i="15"/>
  <c r="AB672" i="15"/>
  <c r="AE672" i="15"/>
  <c r="AC672" i="15"/>
  <c r="AD672" i="15" s="1"/>
  <c r="Q294" i="17"/>
  <c r="AB295" i="17"/>
  <c r="AG295" i="17" s="1"/>
  <c r="AI295" i="17" s="1"/>
  <c r="Q295" i="17" s="1"/>
  <c r="L295" i="17" l="1"/>
  <c r="I296" i="17"/>
  <c r="K296" i="17"/>
  <c r="AL296" i="17"/>
  <c r="R297" i="17"/>
  <c r="W297" i="17" s="1"/>
  <c r="AB297" i="17" s="1"/>
  <c r="G297" i="17"/>
  <c r="J297" i="17"/>
  <c r="E297" i="17"/>
  <c r="F297" i="17" s="1"/>
  <c r="T297" i="17"/>
  <c r="Y297" i="17" s="1"/>
  <c r="AD297" i="17" s="1"/>
  <c r="P297" i="17"/>
  <c r="C297" i="17"/>
  <c r="D297" i="17" s="1"/>
  <c r="S297" i="17"/>
  <c r="X297" i="17" s="1"/>
  <c r="AC297" i="17" s="1"/>
  <c r="H297" i="17"/>
  <c r="N297" i="17"/>
  <c r="B298" i="17"/>
  <c r="R298" i="17" s="1"/>
  <c r="AC536" i="15"/>
  <c r="AD536" i="15" s="1"/>
  <c r="AB536" i="15"/>
  <c r="AE536" i="15"/>
  <c r="Z537" i="15"/>
  <c r="AA537" i="15"/>
  <c r="Y540" i="15"/>
  <c r="M296" i="17"/>
  <c r="L296" i="17"/>
  <c r="AJ295" i="17"/>
  <c r="Z297" i="17"/>
  <c r="AE297" i="17" s="1"/>
  <c r="AB296" i="17"/>
  <c r="AG296" i="17" s="1"/>
  <c r="AI296" i="17" s="1"/>
  <c r="AM296" i="17"/>
  <c r="I297" i="17" l="1"/>
  <c r="L297" i="17" s="1"/>
  <c r="K297" i="17"/>
  <c r="S298" i="17"/>
  <c r="X298" i="17" s="1"/>
  <c r="AC298" i="17" s="1"/>
  <c r="J298" i="17"/>
  <c r="N298" i="17"/>
  <c r="P298" i="17"/>
  <c r="H298" i="17"/>
  <c r="U298" i="17"/>
  <c r="Z298" i="17" s="1"/>
  <c r="AE298" i="17" s="1"/>
  <c r="G298" i="17"/>
  <c r="E298" i="17"/>
  <c r="F298" i="17" s="1"/>
  <c r="B299" i="17"/>
  <c r="T299" i="17" s="1"/>
  <c r="Y299" i="17" s="1"/>
  <c r="AD299" i="17" s="1"/>
  <c r="T298" i="17"/>
  <c r="Y298" i="17" s="1"/>
  <c r="AD298" i="17" s="1"/>
  <c r="AL297" i="17"/>
  <c r="C298" i="17"/>
  <c r="D298" i="17" s="1"/>
  <c r="AA540" i="15"/>
  <c r="Z540" i="15"/>
  <c r="Y541" i="15"/>
  <c r="AC537" i="15"/>
  <c r="AD537" i="15" s="1"/>
  <c r="AB537" i="15"/>
  <c r="AE537" i="15"/>
  <c r="Y679" i="15"/>
  <c r="W298" i="17"/>
  <c r="AG297" i="17"/>
  <c r="AI297" i="17" s="1"/>
  <c r="Q296" i="17"/>
  <c r="AJ296" i="17"/>
  <c r="AM297" i="17"/>
  <c r="M297" i="17" l="1"/>
  <c r="AL298" i="17"/>
  <c r="E299" i="17"/>
  <c r="F299" i="17" s="1"/>
  <c r="S299" i="17"/>
  <c r="X299" i="17" s="1"/>
  <c r="AC299" i="17" s="1"/>
  <c r="C299" i="17"/>
  <c r="D299" i="17" s="1"/>
  <c r="R299" i="17"/>
  <c r="W299" i="17" s="1"/>
  <c r="U299" i="17"/>
  <c r="Z299" i="17" s="1"/>
  <c r="AE299" i="17" s="1"/>
  <c r="B300" i="17"/>
  <c r="U300" i="17" s="1"/>
  <c r="Z300" i="17" s="1"/>
  <c r="AE300" i="17" s="1"/>
  <c r="I298" i="17"/>
  <c r="M298" i="17" s="1"/>
  <c r="N299" i="17"/>
  <c r="P299" i="17"/>
  <c r="H299" i="17"/>
  <c r="G299" i="17"/>
  <c r="J299" i="17"/>
  <c r="AM298" i="17"/>
  <c r="K298" i="17"/>
  <c r="AA541" i="15"/>
  <c r="Z541" i="15"/>
  <c r="Y542" i="15"/>
  <c r="AC540" i="15"/>
  <c r="AD540" i="15" s="1"/>
  <c r="AB540" i="15"/>
  <c r="AE540" i="15"/>
  <c r="AA679" i="15"/>
  <c r="Z679" i="15"/>
  <c r="AB298" i="17"/>
  <c r="AG298" i="17" s="1"/>
  <c r="AI298" i="17" s="1"/>
  <c r="Q298" i="17" s="1"/>
  <c r="AJ297" i="17"/>
  <c r="Q297" i="17"/>
  <c r="L298" i="17" l="1"/>
  <c r="K299" i="17"/>
  <c r="I299" i="17"/>
  <c r="M299" i="17" s="1"/>
  <c r="AL299" i="17"/>
  <c r="B301" i="17"/>
  <c r="U301" i="17" s="1"/>
  <c r="Z301" i="17" s="1"/>
  <c r="AE301" i="17" s="1"/>
  <c r="J300" i="17"/>
  <c r="C300" i="17"/>
  <c r="D300" i="17" s="1"/>
  <c r="N300" i="17"/>
  <c r="E300" i="17"/>
  <c r="F300" i="17" s="1"/>
  <c r="S300" i="17"/>
  <c r="X300" i="17" s="1"/>
  <c r="AC300" i="17" s="1"/>
  <c r="T300" i="17"/>
  <c r="Y300" i="17" s="1"/>
  <c r="AD300" i="17" s="1"/>
  <c r="R300" i="17"/>
  <c r="W300" i="17" s="1"/>
  <c r="P300" i="17"/>
  <c r="H300" i="17"/>
  <c r="G300" i="17"/>
  <c r="Y543" i="15"/>
  <c r="AA542" i="15"/>
  <c r="Z542" i="15"/>
  <c r="AC541" i="15"/>
  <c r="AD541" i="15" s="1"/>
  <c r="AB541" i="15"/>
  <c r="AE541" i="15"/>
  <c r="AC679" i="15"/>
  <c r="AD679" i="15" s="1"/>
  <c r="AB679" i="15"/>
  <c r="AE679" i="15"/>
  <c r="AJ298" i="17"/>
  <c r="AB299" i="17"/>
  <c r="AG299" i="17" s="1"/>
  <c r="AI299" i="17" s="1"/>
  <c r="AM299" i="17"/>
  <c r="I300" i="17" l="1"/>
  <c r="L299" i="17"/>
  <c r="K300" i="17"/>
  <c r="T301" i="17"/>
  <c r="Y301" i="17" s="1"/>
  <c r="AD301" i="17" s="1"/>
  <c r="P301" i="17"/>
  <c r="C301" i="17"/>
  <c r="D301" i="17" s="1"/>
  <c r="AL300" i="17"/>
  <c r="G301" i="17"/>
  <c r="E301" i="17"/>
  <c r="F301" i="17" s="1"/>
  <c r="S301" i="17"/>
  <c r="X301" i="17" s="1"/>
  <c r="AC301" i="17" s="1"/>
  <c r="H301" i="17"/>
  <c r="J301" i="17"/>
  <c r="R301" i="17"/>
  <c r="W301" i="17" s="1"/>
  <c r="N301" i="17"/>
  <c r="B302" i="17"/>
  <c r="N302" i="17" s="1"/>
  <c r="AE542" i="15"/>
  <c r="AB542" i="15"/>
  <c r="AC542" i="15"/>
  <c r="AD542" i="15" s="1"/>
  <c r="Y544" i="15"/>
  <c r="AA543" i="15"/>
  <c r="Z543" i="15"/>
  <c r="M300" i="17"/>
  <c r="L300" i="17"/>
  <c r="AB300" i="17"/>
  <c r="AG300" i="17" s="1"/>
  <c r="AI300" i="17" s="1"/>
  <c r="AM300" i="17"/>
  <c r="Q299" i="17"/>
  <c r="AJ299" i="17"/>
  <c r="I301" i="17" l="1"/>
  <c r="K301" i="17"/>
  <c r="AL301" i="17"/>
  <c r="R302" i="17"/>
  <c r="W302" i="17" s="1"/>
  <c r="S302" i="17"/>
  <c r="X302" i="17" s="1"/>
  <c r="AC302" i="17" s="1"/>
  <c r="H302" i="17"/>
  <c r="U302" i="17"/>
  <c r="Z302" i="17" s="1"/>
  <c r="AE302" i="17" s="1"/>
  <c r="B303" i="17"/>
  <c r="N303" i="17" s="1"/>
  <c r="J302" i="17"/>
  <c r="E302" i="17"/>
  <c r="F302" i="17" s="1"/>
  <c r="T302" i="17"/>
  <c r="Y302" i="17" s="1"/>
  <c r="AD302" i="17" s="1"/>
  <c r="P302" i="17"/>
  <c r="C302" i="17"/>
  <c r="D302" i="17" s="1"/>
  <c r="G302" i="17"/>
  <c r="AC543" i="15"/>
  <c r="AD543" i="15" s="1"/>
  <c r="AB543" i="15"/>
  <c r="AE543" i="15"/>
  <c r="AA544" i="15"/>
  <c r="Z544" i="15"/>
  <c r="Y547" i="15"/>
  <c r="Y686" i="15"/>
  <c r="M301" i="17"/>
  <c r="L301" i="17"/>
  <c r="AB301" i="17"/>
  <c r="AG301" i="17" s="1"/>
  <c r="AI301" i="17" s="1"/>
  <c r="AM301" i="17"/>
  <c r="AJ300" i="17"/>
  <c r="Q300" i="17"/>
  <c r="AL302" i="17" l="1"/>
  <c r="K302" i="17"/>
  <c r="I302" i="17"/>
  <c r="U303" i="17"/>
  <c r="Z303" i="17" s="1"/>
  <c r="AE303" i="17" s="1"/>
  <c r="H303" i="17"/>
  <c r="R303" i="17"/>
  <c r="W303" i="17" s="1"/>
  <c r="B304" i="17"/>
  <c r="J304" i="17" s="1"/>
  <c r="S303" i="17"/>
  <c r="X303" i="17" s="1"/>
  <c r="AC303" i="17" s="1"/>
  <c r="E303" i="17"/>
  <c r="F303" i="17" s="1"/>
  <c r="T303" i="17"/>
  <c r="Y303" i="17" s="1"/>
  <c r="AD303" i="17" s="1"/>
  <c r="G303" i="17"/>
  <c r="J303" i="17"/>
  <c r="C303" i="17"/>
  <c r="D303" i="17" s="1"/>
  <c r="P303" i="17"/>
  <c r="AA547" i="15"/>
  <c r="Z547" i="15"/>
  <c r="Y548" i="15"/>
  <c r="AB544" i="15"/>
  <c r="AE544" i="15"/>
  <c r="AC544" i="15"/>
  <c r="AD544" i="15" s="1"/>
  <c r="AA686" i="15"/>
  <c r="Z686" i="15"/>
  <c r="M302" i="17"/>
  <c r="L302" i="17"/>
  <c r="AB302" i="17"/>
  <c r="AG302" i="17" s="1"/>
  <c r="AI302" i="17" s="1"/>
  <c r="AM302" i="17"/>
  <c r="AJ301" i="17"/>
  <c r="Q301" i="17"/>
  <c r="AM303" i="17" l="1"/>
  <c r="AL303" i="17"/>
  <c r="N304" i="17"/>
  <c r="B305" i="17"/>
  <c r="U305" i="17" s="1"/>
  <c r="Z305" i="17" s="1"/>
  <c r="AE305" i="17" s="1"/>
  <c r="G304" i="17"/>
  <c r="U304" i="17"/>
  <c r="Z304" i="17" s="1"/>
  <c r="AE304" i="17" s="1"/>
  <c r="P304" i="17"/>
  <c r="T304" i="17"/>
  <c r="Y304" i="17" s="1"/>
  <c r="AD304" i="17" s="1"/>
  <c r="H304" i="17"/>
  <c r="C304" i="17"/>
  <c r="D304" i="17" s="1"/>
  <c r="R304" i="17"/>
  <c r="W304" i="17" s="1"/>
  <c r="I303" i="17"/>
  <c r="L303" i="17" s="1"/>
  <c r="K303" i="17"/>
  <c r="E304" i="17"/>
  <c r="F304" i="17" s="1"/>
  <c r="S304" i="17"/>
  <c r="X304" i="17" s="1"/>
  <c r="AC304" i="17" s="1"/>
  <c r="AA548" i="15"/>
  <c r="Z548" i="15"/>
  <c r="Y549" i="15"/>
  <c r="AC547" i="15"/>
  <c r="AD547" i="15" s="1"/>
  <c r="AB547" i="15"/>
  <c r="AE547" i="15"/>
  <c r="AB686" i="15"/>
  <c r="AC686" i="15"/>
  <c r="AD686" i="15" s="1"/>
  <c r="AE686" i="15"/>
  <c r="AB303" i="17"/>
  <c r="AG303" i="17" s="1"/>
  <c r="AI303" i="17" s="1"/>
  <c r="AJ302" i="17"/>
  <c r="Q302" i="17"/>
  <c r="M303" i="17" l="1"/>
  <c r="K304" i="17"/>
  <c r="B306" i="17"/>
  <c r="U306" i="17" s="1"/>
  <c r="Z306" i="17" s="1"/>
  <c r="AE306" i="17" s="1"/>
  <c r="AM304" i="17"/>
  <c r="I304" i="17"/>
  <c r="N305" i="17"/>
  <c r="J305" i="17"/>
  <c r="P305" i="17"/>
  <c r="T305" i="17"/>
  <c r="Y305" i="17" s="1"/>
  <c r="AD305" i="17" s="1"/>
  <c r="H305" i="17"/>
  <c r="E305" i="17"/>
  <c r="F305" i="17" s="1"/>
  <c r="S305" i="17"/>
  <c r="X305" i="17" s="1"/>
  <c r="AC305" i="17" s="1"/>
  <c r="C305" i="17"/>
  <c r="D305" i="17" s="1"/>
  <c r="R305" i="17"/>
  <c r="W305" i="17" s="1"/>
  <c r="AL304" i="17"/>
  <c r="G305" i="17"/>
  <c r="Y550" i="15"/>
  <c r="Z549" i="15"/>
  <c r="AA549" i="15"/>
  <c r="AB548" i="15"/>
  <c r="AE548" i="15"/>
  <c r="AC548" i="15"/>
  <c r="AD548" i="15" s="1"/>
  <c r="M304" i="17"/>
  <c r="L304" i="17"/>
  <c r="AB304" i="17"/>
  <c r="AG304" i="17" s="1"/>
  <c r="AI304" i="17" s="1"/>
  <c r="Q304" i="17" s="1"/>
  <c r="AJ303" i="17"/>
  <c r="Q303" i="17"/>
  <c r="I305" i="17" l="1"/>
  <c r="M305" i="17" s="1"/>
  <c r="K305" i="17"/>
  <c r="B307" i="17"/>
  <c r="U307" i="17" s="1"/>
  <c r="Z307" i="17" s="1"/>
  <c r="AE307" i="17" s="1"/>
  <c r="P306" i="17"/>
  <c r="E306" i="17"/>
  <c r="F306" i="17" s="1"/>
  <c r="R306" i="17"/>
  <c r="W306" i="17" s="1"/>
  <c r="C306" i="17"/>
  <c r="D306" i="17" s="1"/>
  <c r="T306" i="17"/>
  <c r="Y306" i="17" s="1"/>
  <c r="AD306" i="17" s="1"/>
  <c r="G306" i="17"/>
  <c r="S306" i="17"/>
  <c r="X306" i="17" s="1"/>
  <c r="AC306" i="17" s="1"/>
  <c r="AM305" i="17"/>
  <c r="H306" i="17"/>
  <c r="J306" i="17"/>
  <c r="AL305" i="17"/>
  <c r="N306" i="17"/>
  <c r="AE549" i="15"/>
  <c r="AC549" i="15"/>
  <c r="AD549" i="15" s="1"/>
  <c r="AB549" i="15"/>
  <c r="Y551" i="15"/>
  <c r="Z550" i="15"/>
  <c r="AA550" i="15"/>
  <c r="Y693" i="15"/>
  <c r="AJ304" i="17"/>
  <c r="AB305" i="17"/>
  <c r="AG305" i="17" s="1"/>
  <c r="AI305" i="17" s="1"/>
  <c r="AM306" i="17" l="1"/>
  <c r="L305" i="17"/>
  <c r="I306" i="17"/>
  <c r="M306" i="17" s="1"/>
  <c r="AL306" i="17"/>
  <c r="K306" i="17"/>
  <c r="C307" i="17"/>
  <c r="D307" i="17" s="1"/>
  <c r="R307" i="17"/>
  <c r="W307" i="17" s="1"/>
  <c r="S307" i="17"/>
  <c r="X307" i="17" s="1"/>
  <c r="AC307" i="17" s="1"/>
  <c r="T307" i="17"/>
  <c r="Y307" i="17" s="1"/>
  <c r="AD307" i="17" s="1"/>
  <c r="G307" i="17"/>
  <c r="P307" i="17"/>
  <c r="E307" i="17"/>
  <c r="F307" i="17" s="1"/>
  <c r="H307" i="17"/>
  <c r="J307" i="17"/>
  <c r="B308" i="17"/>
  <c r="T308" i="17" s="1"/>
  <c r="Y308" i="17" s="1"/>
  <c r="AD308" i="17" s="1"/>
  <c r="N307" i="17"/>
  <c r="AB550" i="15"/>
  <c r="AC550" i="15"/>
  <c r="AD550" i="15" s="1"/>
  <c r="AE550" i="15"/>
  <c r="AA551" i="15"/>
  <c r="Z551" i="15"/>
  <c r="Y554" i="15"/>
  <c r="Z693" i="15"/>
  <c r="AA693" i="15"/>
  <c r="AJ305" i="17"/>
  <c r="Q305" i="17"/>
  <c r="AB306" i="17"/>
  <c r="AG306" i="17" s="1"/>
  <c r="AI306" i="17" s="1"/>
  <c r="I307" i="17" l="1"/>
  <c r="K307" i="17"/>
  <c r="L306" i="17"/>
  <c r="AM307" i="17"/>
  <c r="AL307" i="17"/>
  <c r="S308" i="17"/>
  <c r="X308" i="17" s="1"/>
  <c r="AC308" i="17" s="1"/>
  <c r="C308" i="17"/>
  <c r="D308" i="17" s="1"/>
  <c r="R308" i="17"/>
  <c r="W308" i="17" s="1"/>
  <c r="E308" i="17"/>
  <c r="F308" i="17" s="1"/>
  <c r="G308" i="17"/>
  <c r="U308" i="17"/>
  <c r="Z308" i="17" s="1"/>
  <c r="AE308" i="17" s="1"/>
  <c r="P308" i="17"/>
  <c r="B309" i="17"/>
  <c r="U309" i="17" s="1"/>
  <c r="Z309" i="17" s="1"/>
  <c r="AE309" i="17" s="1"/>
  <c r="N308" i="17"/>
  <c r="H308" i="17"/>
  <c r="J308" i="17"/>
  <c r="AA554" i="15"/>
  <c r="Z554" i="15"/>
  <c r="Y555" i="15"/>
  <c r="AB551" i="15"/>
  <c r="AE551" i="15"/>
  <c r="AC551" i="15"/>
  <c r="AD551" i="15" s="1"/>
  <c r="AB693" i="15"/>
  <c r="AE693" i="15"/>
  <c r="AC693" i="15"/>
  <c r="AD693" i="15" s="1"/>
  <c r="M307" i="17"/>
  <c r="L307" i="17"/>
  <c r="AB307" i="17"/>
  <c r="AG307" i="17" s="1"/>
  <c r="AI307" i="17" s="1"/>
  <c r="Q307" i="17" s="1"/>
  <c r="AJ306" i="17"/>
  <c r="Q306" i="17"/>
  <c r="K308" i="17" l="1"/>
  <c r="I308" i="17"/>
  <c r="AL308" i="17"/>
  <c r="AM308" i="17"/>
  <c r="S309" i="17"/>
  <c r="X309" i="17" s="1"/>
  <c r="AC309" i="17" s="1"/>
  <c r="H309" i="17"/>
  <c r="E309" i="17"/>
  <c r="F309" i="17" s="1"/>
  <c r="T309" i="17"/>
  <c r="Y309" i="17" s="1"/>
  <c r="AD309" i="17" s="1"/>
  <c r="G309" i="17"/>
  <c r="P309" i="17"/>
  <c r="C309" i="17"/>
  <c r="D309" i="17" s="1"/>
  <c r="B310" i="17"/>
  <c r="N310" i="17" s="1"/>
  <c r="N309" i="17"/>
  <c r="R309" i="17"/>
  <c r="W309" i="17" s="1"/>
  <c r="J309" i="17"/>
  <c r="Z555" i="15"/>
  <c r="AA555" i="15"/>
  <c r="Y556" i="15"/>
  <c r="AB554" i="15"/>
  <c r="AE554" i="15"/>
  <c r="AC554" i="15"/>
  <c r="AD554" i="15" s="1"/>
  <c r="M308" i="17"/>
  <c r="L308" i="17"/>
  <c r="AJ307" i="17"/>
  <c r="AB308" i="17"/>
  <c r="AG308" i="17" s="1"/>
  <c r="AI308" i="17" s="1"/>
  <c r="AJ308" i="17" s="1"/>
  <c r="I309" i="17" l="1"/>
  <c r="AM309" i="17"/>
  <c r="AL309" i="17"/>
  <c r="K309" i="17"/>
  <c r="H310" i="17"/>
  <c r="G310" i="17"/>
  <c r="U310" i="17"/>
  <c r="Z310" i="17" s="1"/>
  <c r="AE310" i="17" s="1"/>
  <c r="R310" i="17"/>
  <c r="B311" i="17"/>
  <c r="U311" i="17" s="1"/>
  <c r="Z311" i="17" s="1"/>
  <c r="AE311" i="17" s="1"/>
  <c r="T310" i="17"/>
  <c r="Y310" i="17" s="1"/>
  <c r="AD310" i="17" s="1"/>
  <c r="E310" i="17"/>
  <c r="F310" i="17" s="1"/>
  <c r="C310" i="17"/>
  <c r="D310" i="17" s="1"/>
  <c r="S310" i="17"/>
  <c r="X310" i="17" s="1"/>
  <c r="AC310" i="17" s="1"/>
  <c r="J310" i="17"/>
  <c r="P310" i="17"/>
  <c r="Y557" i="15"/>
  <c r="AA556" i="15"/>
  <c r="Z556" i="15"/>
  <c r="AC555" i="15"/>
  <c r="AD555" i="15" s="1"/>
  <c r="AE555" i="15"/>
  <c r="AB555" i="15"/>
  <c r="Y700" i="15"/>
  <c r="M309" i="17"/>
  <c r="L309" i="17"/>
  <c r="Q308" i="17"/>
  <c r="AB309" i="17"/>
  <c r="AG309" i="17" s="1"/>
  <c r="AI309" i="17" s="1"/>
  <c r="Q309" i="17" s="1"/>
  <c r="I310" i="17" l="1"/>
  <c r="K310" i="17"/>
  <c r="AL310" i="17"/>
  <c r="W310" i="17"/>
  <c r="AM310" i="17" s="1"/>
  <c r="S311" i="17"/>
  <c r="X311" i="17" s="1"/>
  <c r="AC311" i="17" s="1"/>
  <c r="J311" i="17"/>
  <c r="T311" i="17"/>
  <c r="Y311" i="17" s="1"/>
  <c r="AD311" i="17" s="1"/>
  <c r="H311" i="17"/>
  <c r="C311" i="17"/>
  <c r="D311" i="17" s="1"/>
  <c r="R311" i="17"/>
  <c r="W311" i="17" s="1"/>
  <c r="B312" i="17"/>
  <c r="T312" i="17" s="1"/>
  <c r="Y312" i="17" s="1"/>
  <c r="AD312" i="17" s="1"/>
  <c r="N311" i="17"/>
  <c r="E311" i="17"/>
  <c r="F311" i="17" s="1"/>
  <c r="P311" i="17"/>
  <c r="G311" i="17"/>
  <c r="AE556" i="15"/>
  <c r="AB556" i="15"/>
  <c r="AC556" i="15"/>
  <c r="AD556" i="15" s="1"/>
  <c r="Y558" i="15"/>
  <c r="AA557" i="15"/>
  <c r="Z557" i="15"/>
  <c r="AA700" i="15"/>
  <c r="Z700" i="15"/>
  <c r="M310" i="17"/>
  <c r="L310" i="17"/>
  <c r="AJ309" i="17"/>
  <c r="AB310" i="17" l="1"/>
  <c r="AG310" i="17" s="1"/>
  <c r="AI310" i="17" s="1"/>
  <c r="AL311" i="17"/>
  <c r="AM311" i="17"/>
  <c r="I311" i="17"/>
  <c r="M311" i="17" s="1"/>
  <c r="K311" i="17"/>
  <c r="B313" i="17"/>
  <c r="J313" i="17" s="1"/>
  <c r="J312" i="17"/>
  <c r="U312" i="17"/>
  <c r="Z312" i="17" s="1"/>
  <c r="AE312" i="17" s="1"/>
  <c r="P312" i="17"/>
  <c r="G312" i="17"/>
  <c r="S312" i="17"/>
  <c r="X312" i="17" s="1"/>
  <c r="AC312" i="17" s="1"/>
  <c r="H312" i="17"/>
  <c r="E312" i="17"/>
  <c r="F312" i="17" s="1"/>
  <c r="R312" i="17"/>
  <c r="N312" i="17"/>
  <c r="C312" i="17"/>
  <c r="D312" i="17" s="1"/>
  <c r="AE557" i="15"/>
  <c r="AB557" i="15"/>
  <c r="AC557" i="15"/>
  <c r="AD557" i="15" s="1"/>
  <c r="AA558" i="15"/>
  <c r="Z558" i="15"/>
  <c r="Y561" i="15"/>
  <c r="AB700" i="15"/>
  <c r="AE700" i="15"/>
  <c r="AC700" i="15"/>
  <c r="AD700" i="15" s="1"/>
  <c r="AB311" i="17"/>
  <c r="AG311" i="17" s="1"/>
  <c r="AI311" i="17" s="1"/>
  <c r="Q310" i="17"/>
  <c r="AJ310" i="17"/>
  <c r="I312" i="17" l="1"/>
  <c r="K312" i="17"/>
  <c r="L311" i="17"/>
  <c r="AL312" i="17"/>
  <c r="W312" i="17"/>
  <c r="AM312" i="17" s="1"/>
  <c r="G313" i="17"/>
  <c r="N313" i="17"/>
  <c r="T313" i="17"/>
  <c r="Y313" i="17" s="1"/>
  <c r="AD313" i="17" s="1"/>
  <c r="R313" i="17"/>
  <c r="W313" i="17" s="1"/>
  <c r="H313" i="17"/>
  <c r="E313" i="17"/>
  <c r="F313" i="17" s="1"/>
  <c r="U313" i="17"/>
  <c r="Z313" i="17" s="1"/>
  <c r="AE313" i="17" s="1"/>
  <c r="P313" i="17"/>
  <c r="C313" i="17"/>
  <c r="D313" i="17" s="1"/>
  <c r="S313" i="17"/>
  <c r="X313" i="17" s="1"/>
  <c r="AC313" i="17" s="1"/>
  <c r="B314" i="17"/>
  <c r="R314" i="17" s="1"/>
  <c r="Z561" i="15"/>
  <c r="AA561" i="15"/>
  <c r="Y562" i="15"/>
  <c r="AE558" i="15"/>
  <c r="AC558" i="15"/>
  <c r="AD558" i="15" s="1"/>
  <c r="AB558" i="15"/>
  <c r="M312" i="17"/>
  <c r="L312" i="17"/>
  <c r="Q311" i="17"/>
  <c r="AJ311" i="17"/>
  <c r="AB312" i="17" l="1"/>
  <c r="AG312" i="17" s="1"/>
  <c r="AI312" i="17" s="1"/>
  <c r="K313" i="17"/>
  <c r="AL313" i="17"/>
  <c r="G314" i="17"/>
  <c r="N314" i="17"/>
  <c r="J314" i="17"/>
  <c r="H314" i="17"/>
  <c r="I313" i="17"/>
  <c r="L313" i="17" s="1"/>
  <c r="E314" i="17"/>
  <c r="F314" i="17" s="1"/>
  <c r="S314" i="17"/>
  <c r="X314" i="17" s="1"/>
  <c r="AC314" i="17" s="1"/>
  <c r="B315" i="17"/>
  <c r="U315" i="17" s="1"/>
  <c r="Z315" i="17" s="1"/>
  <c r="AE315" i="17" s="1"/>
  <c r="U314" i="17"/>
  <c r="Z314" i="17" s="1"/>
  <c r="AE314" i="17" s="1"/>
  <c r="T314" i="17"/>
  <c r="Y314" i="17" s="1"/>
  <c r="AD314" i="17" s="1"/>
  <c r="P314" i="17"/>
  <c r="C314" i="17"/>
  <c r="D314" i="17" s="1"/>
  <c r="Z562" i="15"/>
  <c r="AA562" i="15"/>
  <c r="Y563" i="15"/>
  <c r="AC561" i="15"/>
  <c r="AD561" i="15" s="1"/>
  <c r="AB561" i="15"/>
  <c r="AE561" i="15"/>
  <c r="Y707" i="15"/>
  <c r="K314" i="17"/>
  <c r="AB313" i="17"/>
  <c r="AG313" i="17" s="1"/>
  <c r="AI313" i="17" s="1"/>
  <c r="AM313" i="17"/>
  <c r="W314" i="17"/>
  <c r="Q312" i="17"/>
  <c r="AJ312" i="17"/>
  <c r="M313" i="17" l="1"/>
  <c r="AL314" i="17"/>
  <c r="I314" i="17"/>
  <c r="N315" i="17"/>
  <c r="S315" i="17"/>
  <c r="X315" i="17" s="1"/>
  <c r="AC315" i="17" s="1"/>
  <c r="E315" i="17"/>
  <c r="F315" i="17" s="1"/>
  <c r="R315" i="17"/>
  <c r="W315" i="17" s="1"/>
  <c r="T315" i="17"/>
  <c r="Y315" i="17" s="1"/>
  <c r="AD315" i="17" s="1"/>
  <c r="H315" i="17"/>
  <c r="G315" i="17"/>
  <c r="C315" i="17"/>
  <c r="D315" i="17" s="1"/>
  <c r="P315" i="17"/>
  <c r="J315" i="17"/>
  <c r="B316" i="17"/>
  <c r="J316" i="17" s="1"/>
  <c r="Y564" i="15"/>
  <c r="Z563" i="15"/>
  <c r="AA563" i="15"/>
  <c r="AB562" i="15"/>
  <c r="AC562" i="15"/>
  <c r="AD562" i="15" s="1"/>
  <c r="AE562" i="15"/>
  <c r="AA707" i="15"/>
  <c r="Z707" i="15"/>
  <c r="M314" i="17"/>
  <c r="L314" i="17"/>
  <c r="Q313" i="17"/>
  <c r="AJ313" i="17"/>
  <c r="AB314" i="17"/>
  <c r="AG314" i="17" s="1"/>
  <c r="AI314" i="17" s="1"/>
  <c r="AM314" i="17"/>
  <c r="I315" i="17" l="1"/>
  <c r="K315" i="17"/>
  <c r="AM315" i="17"/>
  <c r="AL315" i="17"/>
  <c r="N316" i="17"/>
  <c r="P316" i="17"/>
  <c r="G316" i="17"/>
  <c r="T316" i="17"/>
  <c r="Y316" i="17" s="1"/>
  <c r="AD316" i="17" s="1"/>
  <c r="B317" i="17"/>
  <c r="S317" i="17" s="1"/>
  <c r="X317" i="17" s="1"/>
  <c r="AC317" i="17" s="1"/>
  <c r="E316" i="17"/>
  <c r="F316" i="17" s="1"/>
  <c r="R316" i="17"/>
  <c r="W316" i="17" s="1"/>
  <c r="H316" i="17"/>
  <c r="S316" i="17"/>
  <c r="X316" i="17" s="1"/>
  <c r="AC316" i="17" s="1"/>
  <c r="U316" i="17"/>
  <c r="Z316" i="17" s="1"/>
  <c r="AE316" i="17" s="1"/>
  <c r="C316" i="17"/>
  <c r="D316" i="17" s="1"/>
  <c r="AE563" i="15"/>
  <c r="AC563" i="15"/>
  <c r="AD563" i="15" s="1"/>
  <c r="AB563" i="15"/>
  <c r="Y565" i="15"/>
  <c r="AA564" i="15"/>
  <c r="Z564" i="15"/>
  <c r="AC707" i="15"/>
  <c r="AD707" i="15" s="1"/>
  <c r="AB707" i="15"/>
  <c r="AE707" i="15"/>
  <c r="M315" i="17"/>
  <c r="L315" i="17"/>
  <c r="AB315" i="17"/>
  <c r="AG315" i="17" s="1"/>
  <c r="AI315" i="17" s="1"/>
  <c r="AJ315" i="17" s="1"/>
  <c r="AJ314" i="17"/>
  <c r="Q314" i="17"/>
  <c r="AL316" i="17" l="1"/>
  <c r="K316" i="17"/>
  <c r="AM316" i="17"/>
  <c r="R317" i="17"/>
  <c r="B318" i="17"/>
  <c r="R318" i="17" s="1"/>
  <c r="G317" i="17"/>
  <c r="N317" i="17"/>
  <c r="T317" i="17"/>
  <c r="Y317" i="17" s="1"/>
  <c r="AD317" i="17" s="1"/>
  <c r="P317" i="17"/>
  <c r="E317" i="17"/>
  <c r="F317" i="17" s="1"/>
  <c r="U317" i="17"/>
  <c r="Z317" i="17" s="1"/>
  <c r="AE317" i="17" s="1"/>
  <c r="H317" i="17"/>
  <c r="J317" i="17"/>
  <c r="I316" i="17"/>
  <c r="M316" i="17" s="1"/>
  <c r="C317" i="17"/>
  <c r="D317" i="17" s="1"/>
  <c r="AE564" i="15"/>
  <c r="AC564" i="15"/>
  <c r="AD564" i="15" s="1"/>
  <c r="AB564" i="15"/>
  <c r="AA565" i="15"/>
  <c r="Z565" i="15"/>
  <c r="Y568" i="15"/>
  <c r="Q315" i="17"/>
  <c r="W317" i="17"/>
  <c r="AB316" i="17"/>
  <c r="AG316" i="17" s="1"/>
  <c r="AI316" i="17" s="1"/>
  <c r="K317" i="17" l="1"/>
  <c r="I317" i="17"/>
  <c r="L317" i="17" s="1"/>
  <c r="AL317" i="17"/>
  <c r="E318" i="17"/>
  <c r="F318" i="17" s="1"/>
  <c r="U318" i="17"/>
  <c r="Z318" i="17" s="1"/>
  <c r="AE318" i="17" s="1"/>
  <c r="C318" i="17"/>
  <c r="D318" i="17" s="1"/>
  <c r="S318" i="17"/>
  <c r="X318" i="17" s="1"/>
  <c r="AC318" i="17" s="1"/>
  <c r="G318" i="17"/>
  <c r="T318" i="17"/>
  <c r="Y318" i="17" s="1"/>
  <c r="AD318" i="17" s="1"/>
  <c r="B319" i="17"/>
  <c r="J319" i="17" s="1"/>
  <c r="J318" i="17"/>
  <c r="L316" i="17"/>
  <c r="H318" i="17"/>
  <c r="N318" i="17"/>
  <c r="P318" i="17"/>
  <c r="AM317" i="17"/>
  <c r="AA568" i="15"/>
  <c r="Z568" i="15"/>
  <c r="Y569" i="15"/>
  <c r="AC565" i="15"/>
  <c r="AD565" i="15" s="1"/>
  <c r="AB565" i="15"/>
  <c r="AE565" i="15"/>
  <c r="Y714" i="15"/>
  <c r="M317" i="17"/>
  <c r="AB317" i="17"/>
  <c r="AG317" i="17" s="1"/>
  <c r="AI317" i="17" s="1"/>
  <c r="AJ317" i="17" s="1"/>
  <c r="Q316" i="17"/>
  <c r="AJ316" i="17"/>
  <c r="W318" i="17"/>
  <c r="K318" i="17" l="1"/>
  <c r="I318" i="17"/>
  <c r="AL318" i="17"/>
  <c r="B320" i="17"/>
  <c r="J320" i="17" s="1"/>
  <c r="N319" i="17"/>
  <c r="U319" i="17"/>
  <c r="Z319" i="17" s="1"/>
  <c r="AE319" i="17" s="1"/>
  <c r="T319" i="17"/>
  <c r="Y319" i="17" s="1"/>
  <c r="AD319" i="17" s="1"/>
  <c r="G319" i="17"/>
  <c r="E319" i="17"/>
  <c r="F319" i="17" s="1"/>
  <c r="R319" i="17"/>
  <c r="W319" i="17" s="1"/>
  <c r="H319" i="17"/>
  <c r="C319" i="17"/>
  <c r="D319" i="17" s="1"/>
  <c r="S319" i="17"/>
  <c r="X319" i="17" s="1"/>
  <c r="AC319" i="17" s="1"/>
  <c r="P319" i="17"/>
  <c r="AA569" i="15"/>
  <c r="Z569" i="15"/>
  <c r="Y570" i="15"/>
  <c r="AB568" i="15"/>
  <c r="AE568" i="15"/>
  <c r="AC568" i="15"/>
  <c r="AD568" i="15" s="1"/>
  <c r="AA714" i="15"/>
  <c r="Z714" i="15"/>
  <c r="Q317" i="17"/>
  <c r="M318" i="17"/>
  <c r="L318" i="17"/>
  <c r="AB318" i="17"/>
  <c r="AG318" i="17" s="1"/>
  <c r="AI318" i="17" s="1"/>
  <c r="AM318" i="17"/>
  <c r="K319" i="17" l="1"/>
  <c r="AM319" i="17"/>
  <c r="AL319" i="17"/>
  <c r="I319" i="17"/>
  <c r="M319" i="17" s="1"/>
  <c r="N320" i="17"/>
  <c r="S320" i="17"/>
  <c r="X320" i="17" s="1"/>
  <c r="AC320" i="17" s="1"/>
  <c r="C320" i="17"/>
  <c r="D320" i="17" s="1"/>
  <c r="T320" i="17"/>
  <c r="Y320" i="17" s="1"/>
  <c r="AD320" i="17" s="1"/>
  <c r="P320" i="17"/>
  <c r="G320" i="17"/>
  <c r="R320" i="17"/>
  <c r="W320" i="17" s="1"/>
  <c r="H320" i="17"/>
  <c r="E320" i="17"/>
  <c r="F320" i="17" s="1"/>
  <c r="U320" i="17"/>
  <c r="Z320" i="17" s="1"/>
  <c r="AE320" i="17" s="1"/>
  <c r="B321" i="17"/>
  <c r="U321" i="17" s="1"/>
  <c r="Z321" i="17" s="1"/>
  <c r="AE321" i="17" s="1"/>
  <c r="Y571" i="15"/>
  <c r="Z570" i="15"/>
  <c r="AA570" i="15"/>
  <c r="AB569" i="15"/>
  <c r="AC569" i="15"/>
  <c r="AD569" i="15" s="1"/>
  <c r="AE569" i="15"/>
  <c r="AC714" i="15"/>
  <c r="AD714" i="15" s="1"/>
  <c r="AB714" i="15"/>
  <c r="AE714" i="15"/>
  <c r="AB319" i="17"/>
  <c r="AG319" i="17" s="1"/>
  <c r="AI319" i="17" s="1"/>
  <c r="AJ319" i="17" s="1"/>
  <c r="AJ318" i="17"/>
  <c r="Q318" i="17"/>
  <c r="L319" i="17" l="1"/>
  <c r="AL320" i="17"/>
  <c r="I320" i="17"/>
  <c r="L320" i="17" s="1"/>
  <c r="K320" i="17"/>
  <c r="S321" i="17"/>
  <c r="X321" i="17" s="1"/>
  <c r="AC321" i="17" s="1"/>
  <c r="H321" i="17"/>
  <c r="P321" i="17"/>
  <c r="R321" i="17"/>
  <c r="W321" i="17" s="1"/>
  <c r="T321" i="17"/>
  <c r="Y321" i="17" s="1"/>
  <c r="AD321" i="17" s="1"/>
  <c r="E321" i="17"/>
  <c r="F321" i="17" s="1"/>
  <c r="C321" i="17"/>
  <c r="D321" i="17" s="1"/>
  <c r="B322" i="17"/>
  <c r="J322" i="17" s="1"/>
  <c r="J321" i="17"/>
  <c r="G321" i="17"/>
  <c r="N321" i="17"/>
  <c r="AM320" i="17"/>
  <c r="AC570" i="15"/>
  <c r="AD570" i="15" s="1"/>
  <c r="AE570" i="15"/>
  <c r="AB570" i="15"/>
  <c r="Y572" i="15"/>
  <c r="Z571" i="15"/>
  <c r="AA571" i="15"/>
  <c r="Q319" i="17"/>
  <c r="M320" i="17"/>
  <c r="AB320" i="17"/>
  <c r="AG320" i="17" s="1"/>
  <c r="AI320" i="17" s="1"/>
  <c r="AJ320" i="17" s="1"/>
  <c r="I321" i="17" l="1"/>
  <c r="AM321" i="17"/>
  <c r="K321" i="17"/>
  <c r="S322" i="17"/>
  <c r="X322" i="17" s="1"/>
  <c r="AC322" i="17" s="1"/>
  <c r="H322" i="17"/>
  <c r="C322" i="17"/>
  <c r="D322" i="17" s="1"/>
  <c r="T322" i="17"/>
  <c r="Y322" i="17" s="1"/>
  <c r="AD322" i="17" s="1"/>
  <c r="B323" i="17"/>
  <c r="T323" i="17" s="1"/>
  <c r="Y323" i="17" s="1"/>
  <c r="AD323" i="17" s="1"/>
  <c r="N322" i="17"/>
  <c r="G322" i="17"/>
  <c r="R322" i="17"/>
  <c r="AL321" i="17"/>
  <c r="E322" i="17"/>
  <c r="F322" i="17" s="1"/>
  <c r="U322" i="17"/>
  <c r="Z322" i="17" s="1"/>
  <c r="AE322" i="17" s="1"/>
  <c r="P322" i="17"/>
  <c r="AE571" i="15"/>
  <c r="AC571" i="15"/>
  <c r="AD571" i="15" s="1"/>
  <c r="AB571" i="15"/>
  <c r="Z572" i="15"/>
  <c r="AA572" i="15"/>
  <c r="Y575" i="15"/>
  <c r="AB321" i="17"/>
  <c r="AG321" i="17" s="1"/>
  <c r="AI321" i="17" s="1"/>
  <c r="Q321" i="17" s="1"/>
  <c r="Y721" i="15"/>
  <c r="Q320" i="17"/>
  <c r="M321" i="17"/>
  <c r="L321" i="17"/>
  <c r="AL322" i="17" l="1"/>
  <c r="I322" i="17"/>
  <c r="K322" i="17"/>
  <c r="W322" i="17"/>
  <c r="AM322" i="17" s="1"/>
  <c r="S323" i="17"/>
  <c r="X323" i="17" s="1"/>
  <c r="AC323" i="17" s="1"/>
  <c r="C323" i="17"/>
  <c r="D323" i="17" s="1"/>
  <c r="H323" i="17"/>
  <c r="R323" i="17"/>
  <c r="W323" i="17" s="1"/>
  <c r="B324" i="17"/>
  <c r="R324" i="17" s="1"/>
  <c r="J323" i="17"/>
  <c r="G323" i="17"/>
  <c r="P323" i="17"/>
  <c r="U323" i="17"/>
  <c r="Z323" i="17" s="1"/>
  <c r="AE323" i="17" s="1"/>
  <c r="N323" i="17"/>
  <c r="E323" i="17"/>
  <c r="F323" i="17" s="1"/>
  <c r="AA575" i="15"/>
  <c r="Z575" i="15"/>
  <c r="Y576" i="15"/>
  <c r="AC572" i="15"/>
  <c r="AD572" i="15" s="1"/>
  <c r="AE572" i="15"/>
  <c r="AB572" i="15"/>
  <c r="AJ321" i="17"/>
  <c r="AA721" i="15"/>
  <c r="Z721" i="15"/>
  <c r="M322" i="17"/>
  <c r="L322" i="17"/>
  <c r="AB322" i="17" l="1"/>
  <c r="AG322" i="17" s="1"/>
  <c r="AI322" i="17" s="1"/>
  <c r="K323" i="17"/>
  <c r="I323" i="17"/>
  <c r="M323" i="17" s="1"/>
  <c r="AL323" i="17"/>
  <c r="AM323" i="17"/>
  <c r="G324" i="17"/>
  <c r="T324" i="17"/>
  <c r="Y324" i="17" s="1"/>
  <c r="AD324" i="17" s="1"/>
  <c r="N324" i="17"/>
  <c r="B325" i="17"/>
  <c r="N325" i="17" s="1"/>
  <c r="E324" i="17"/>
  <c r="F324" i="17" s="1"/>
  <c r="S324" i="17"/>
  <c r="X324" i="17" s="1"/>
  <c r="AC324" i="17" s="1"/>
  <c r="J324" i="17"/>
  <c r="P324" i="17"/>
  <c r="H324" i="17"/>
  <c r="U324" i="17"/>
  <c r="Z324" i="17" s="1"/>
  <c r="AE324" i="17" s="1"/>
  <c r="C324" i="17"/>
  <c r="D324" i="17" s="1"/>
  <c r="AA576" i="15"/>
  <c r="Z576" i="15"/>
  <c r="Y577" i="15"/>
  <c r="AB575" i="15"/>
  <c r="AE575" i="15"/>
  <c r="AC575" i="15"/>
  <c r="AD575" i="15" s="1"/>
  <c r="AB721" i="15"/>
  <c r="AE721" i="15"/>
  <c r="AC721" i="15"/>
  <c r="AD721" i="15" s="1"/>
  <c r="AB323" i="17"/>
  <c r="AG323" i="17" s="1"/>
  <c r="AI323" i="17" s="1"/>
  <c r="Q323" i="17" s="1"/>
  <c r="W324" i="17"/>
  <c r="Q322" i="17"/>
  <c r="AJ322" i="17"/>
  <c r="L323" i="17" l="1"/>
  <c r="I324" i="17"/>
  <c r="M324" i="17" s="1"/>
  <c r="AM324" i="17"/>
  <c r="G325" i="17"/>
  <c r="B326" i="17"/>
  <c r="J326" i="17" s="1"/>
  <c r="AL324" i="17"/>
  <c r="K324" i="17"/>
  <c r="C325" i="17"/>
  <c r="D325" i="17" s="1"/>
  <c r="S325" i="17"/>
  <c r="X325" i="17" s="1"/>
  <c r="AC325" i="17" s="1"/>
  <c r="E325" i="17"/>
  <c r="F325" i="17" s="1"/>
  <c r="R325" i="17"/>
  <c r="H325" i="17"/>
  <c r="U325" i="17"/>
  <c r="Z325" i="17" s="1"/>
  <c r="AE325" i="17" s="1"/>
  <c r="T325" i="17"/>
  <c r="Y325" i="17" s="1"/>
  <c r="AD325" i="17" s="1"/>
  <c r="J325" i="17"/>
  <c r="P325" i="17"/>
  <c r="Y578" i="15"/>
  <c r="AA577" i="15"/>
  <c r="Z577" i="15"/>
  <c r="AB576" i="15"/>
  <c r="AC576" i="15"/>
  <c r="AD576" i="15" s="1"/>
  <c r="AE576" i="15"/>
  <c r="AJ323" i="17"/>
  <c r="AB324" i="17"/>
  <c r="AG324" i="17" s="1"/>
  <c r="AI324" i="17" s="1"/>
  <c r="AJ324" i="17" s="1"/>
  <c r="L324" i="17" l="1"/>
  <c r="I325" i="17"/>
  <c r="L325" i="17" s="1"/>
  <c r="AL325" i="17"/>
  <c r="K325" i="17"/>
  <c r="W325" i="17"/>
  <c r="AM325" i="17" s="1"/>
  <c r="P326" i="17"/>
  <c r="T326" i="17"/>
  <c r="Y326" i="17" s="1"/>
  <c r="AD326" i="17" s="1"/>
  <c r="H326" i="17"/>
  <c r="C326" i="17"/>
  <c r="D326" i="17" s="1"/>
  <c r="S326" i="17"/>
  <c r="X326" i="17" s="1"/>
  <c r="AC326" i="17" s="1"/>
  <c r="B327" i="17"/>
  <c r="T327" i="17" s="1"/>
  <c r="G326" i="17"/>
  <c r="R326" i="17"/>
  <c r="N326" i="17"/>
  <c r="E326" i="17"/>
  <c r="F326" i="17" s="1"/>
  <c r="U326" i="17"/>
  <c r="Z326" i="17" s="1"/>
  <c r="AE326" i="17" s="1"/>
  <c r="AB577" i="15"/>
  <c r="AC577" i="15"/>
  <c r="AD577" i="15" s="1"/>
  <c r="AE577" i="15"/>
  <c r="Y579" i="15"/>
  <c r="Z578" i="15"/>
  <c r="AA578" i="15"/>
  <c r="Q324" i="17"/>
  <c r="AL326" i="17" l="1"/>
  <c r="M325" i="17"/>
  <c r="K326" i="17"/>
  <c r="AB325" i="17"/>
  <c r="AG325" i="17" s="1"/>
  <c r="AI325" i="17" s="1"/>
  <c r="Q325" i="17" s="1"/>
  <c r="I326" i="17"/>
  <c r="L326" i="17" s="1"/>
  <c r="W326" i="17"/>
  <c r="AM326" i="17" s="1"/>
  <c r="N327" i="17"/>
  <c r="H327" i="17"/>
  <c r="U327" i="17"/>
  <c r="Z327" i="17" s="1"/>
  <c r="AE327" i="17" s="1"/>
  <c r="B328" i="17"/>
  <c r="R328" i="17" s="1"/>
  <c r="E327" i="17"/>
  <c r="F327" i="17" s="1"/>
  <c r="R327" i="17"/>
  <c r="W327" i="17" s="1"/>
  <c r="AB327" i="17" s="1"/>
  <c r="C327" i="17"/>
  <c r="D327" i="17" s="1"/>
  <c r="J327" i="17"/>
  <c r="S327" i="17"/>
  <c r="X327" i="17" s="1"/>
  <c r="AC327" i="17" s="1"/>
  <c r="P327" i="17"/>
  <c r="G327" i="17"/>
  <c r="AE578" i="15"/>
  <c r="AB578" i="15"/>
  <c r="AC578" i="15"/>
  <c r="AD578" i="15" s="1"/>
  <c r="Z579" i="15"/>
  <c r="AA579" i="15"/>
  <c r="Y582" i="15"/>
  <c r="M326" i="17"/>
  <c r="Y327" i="17"/>
  <c r="AD327" i="17" s="1"/>
  <c r="I327" i="17" l="1"/>
  <c r="L327" i="17" s="1"/>
  <c r="AB326" i="17"/>
  <c r="AG326" i="17" s="1"/>
  <c r="AI326" i="17" s="1"/>
  <c r="AJ326" i="17" s="1"/>
  <c r="AJ325" i="17"/>
  <c r="K327" i="17"/>
  <c r="AL327" i="17"/>
  <c r="C328" i="17"/>
  <c r="D328" i="17" s="1"/>
  <c r="S328" i="17"/>
  <c r="X328" i="17" s="1"/>
  <c r="AC328" i="17" s="1"/>
  <c r="J328" i="17"/>
  <c r="P328" i="17"/>
  <c r="N328" i="17"/>
  <c r="U328" i="17"/>
  <c r="Z328" i="17" s="1"/>
  <c r="AE328" i="17" s="1"/>
  <c r="H328" i="17"/>
  <c r="G328" i="17"/>
  <c r="B329" i="17"/>
  <c r="R329" i="17" s="1"/>
  <c r="T328" i="17"/>
  <c r="Y328" i="17" s="1"/>
  <c r="AD328" i="17" s="1"/>
  <c r="E328" i="17"/>
  <c r="F328" i="17" s="1"/>
  <c r="Z582" i="15"/>
  <c r="AA582" i="15"/>
  <c r="Y583" i="15"/>
  <c r="AB579" i="15"/>
  <c r="AC579" i="15"/>
  <c r="AD579" i="15" s="1"/>
  <c r="AE579" i="15"/>
  <c r="AG327" i="17"/>
  <c r="AI327" i="17" s="1"/>
  <c r="W328" i="17"/>
  <c r="AM327" i="17"/>
  <c r="M327" i="17" l="1"/>
  <c r="Q326" i="17"/>
  <c r="I328" i="17"/>
  <c r="L328" i="17" s="1"/>
  <c r="K328" i="17"/>
  <c r="AM328" i="17"/>
  <c r="E329" i="17"/>
  <c r="F329" i="17" s="1"/>
  <c r="J329" i="17"/>
  <c r="U329" i="17"/>
  <c r="Z329" i="17" s="1"/>
  <c r="AE329" i="17" s="1"/>
  <c r="P329" i="17"/>
  <c r="N329" i="17"/>
  <c r="H329" i="17"/>
  <c r="S329" i="17"/>
  <c r="X329" i="17" s="1"/>
  <c r="AC329" i="17" s="1"/>
  <c r="T329" i="17"/>
  <c r="Y329" i="17" s="1"/>
  <c r="AD329" i="17" s="1"/>
  <c r="B330" i="17"/>
  <c r="T330" i="17" s="1"/>
  <c r="Y330" i="17" s="1"/>
  <c r="AD330" i="17" s="1"/>
  <c r="C329" i="17"/>
  <c r="D329" i="17" s="1"/>
  <c r="AL328" i="17"/>
  <c r="G329" i="17"/>
  <c r="AA583" i="15"/>
  <c r="Z583" i="15"/>
  <c r="Y584" i="15"/>
  <c r="AE582" i="15"/>
  <c r="AC582" i="15"/>
  <c r="AD582" i="15" s="1"/>
  <c r="AB582" i="15"/>
  <c r="M328" i="17"/>
  <c r="W329" i="17"/>
  <c r="Q327" i="17"/>
  <c r="AJ327" i="17"/>
  <c r="AB328" i="17"/>
  <c r="AG328" i="17" s="1"/>
  <c r="AI328" i="17" s="1"/>
  <c r="K329" i="17" l="1"/>
  <c r="AL329" i="17"/>
  <c r="I329" i="17"/>
  <c r="J330" i="17"/>
  <c r="N330" i="17"/>
  <c r="H330" i="17"/>
  <c r="U330" i="17"/>
  <c r="Z330" i="17" s="1"/>
  <c r="AE330" i="17" s="1"/>
  <c r="B331" i="17"/>
  <c r="J331" i="17" s="1"/>
  <c r="G330" i="17"/>
  <c r="R330" i="17"/>
  <c r="W330" i="17" s="1"/>
  <c r="P330" i="17"/>
  <c r="C330" i="17"/>
  <c r="D330" i="17" s="1"/>
  <c r="S330" i="17"/>
  <c r="X330" i="17" s="1"/>
  <c r="AC330" i="17" s="1"/>
  <c r="E330" i="17"/>
  <c r="F330" i="17" s="1"/>
  <c r="Y585" i="15"/>
  <c r="Z584" i="15"/>
  <c r="AA584" i="15"/>
  <c r="AC583" i="15"/>
  <c r="AD583" i="15" s="1"/>
  <c r="AE583" i="15"/>
  <c r="AB583" i="15"/>
  <c r="M329" i="17"/>
  <c r="L329" i="17"/>
  <c r="AJ328" i="17"/>
  <c r="Q328" i="17"/>
  <c r="AB329" i="17"/>
  <c r="AG329" i="17" s="1"/>
  <c r="AI329" i="17" s="1"/>
  <c r="AM329" i="17"/>
  <c r="AM330" i="17" l="1"/>
  <c r="K330" i="17"/>
  <c r="I330" i="17"/>
  <c r="L330" i="17" s="1"/>
  <c r="N331" i="17"/>
  <c r="G331" i="17"/>
  <c r="R331" i="17"/>
  <c r="W331" i="17" s="1"/>
  <c r="P331" i="17"/>
  <c r="T331" i="17"/>
  <c r="Y331" i="17" s="1"/>
  <c r="AD331" i="17" s="1"/>
  <c r="H331" i="17"/>
  <c r="C331" i="17"/>
  <c r="D331" i="17" s="1"/>
  <c r="S331" i="17"/>
  <c r="X331" i="17" s="1"/>
  <c r="AC331" i="17" s="1"/>
  <c r="B332" i="17"/>
  <c r="N332" i="17" s="1"/>
  <c r="E331" i="17"/>
  <c r="F331" i="17" s="1"/>
  <c r="U331" i="17"/>
  <c r="Z331" i="17" s="1"/>
  <c r="AE331" i="17" s="1"/>
  <c r="AL330" i="17"/>
  <c r="AB584" i="15"/>
  <c r="AE584" i="15"/>
  <c r="AC584" i="15"/>
  <c r="AD584" i="15" s="1"/>
  <c r="Y586" i="15"/>
  <c r="AA585" i="15"/>
  <c r="Z585" i="15"/>
  <c r="M330" i="17"/>
  <c r="AB330" i="17"/>
  <c r="AG330" i="17" s="1"/>
  <c r="AI330" i="17" s="1"/>
  <c r="AJ330" i="17" s="1"/>
  <c r="AJ329" i="17"/>
  <c r="Q329" i="17"/>
  <c r="I331" i="17" l="1"/>
  <c r="K331" i="17"/>
  <c r="E332" i="17"/>
  <c r="F332" i="17" s="1"/>
  <c r="R332" i="17"/>
  <c r="W332" i="17" s="1"/>
  <c r="G332" i="17"/>
  <c r="S332" i="17"/>
  <c r="X332" i="17" s="1"/>
  <c r="AC332" i="17" s="1"/>
  <c r="H332" i="17"/>
  <c r="C332" i="17"/>
  <c r="D332" i="17" s="1"/>
  <c r="U332" i="17"/>
  <c r="Z332" i="17" s="1"/>
  <c r="AE332" i="17" s="1"/>
  <c r="AL331" i="17"/>
  <c r="P332" i="17"/>
  <c r="J332" i="17"/>
  <c r="T332" i="17"/>
  <c r="Y332" i="17" s="1"/>
  <c r="AD332" i="17" s="1"/>
  <c r="B333" i="17"/>
  <c r="U333" i="17" s="1"/>
  <c r="AB585" i="15"/>
  <c r="AE585" i="15"/>
  <c r="AC585" i="15"/>
  <c r="AD585" i="15" s="1"/>
  <c r="Z586" i="15"/>
  <c r="AA586" i="15"/>
  <c r="Y589" i="15"/>
  <c r="M331" i="17"/>
  <c r="L331" i="17"/>
  <c r="Q330" i="17"/>
  <c r="AB331" i="17"/>
  <c r="AG331" i="17" s="1"/>
  <c r="AI331" i="17" s="1"/>
  <c r="AM331" i="17"/>
  <c r="AL332" i="17" l="1"/>
  <c r="S333" i="17"/>
  <c r="X333" i="17" s="1"/>
  <c r="AC333" i="17" s="1"/>
  <c r="R333" i="17"/>
  <c r="J333" i="17"/>
  <c r="G333" i="17"/>
  <c r="T333" i="17"/>
  <c r="Y333" i="17" s="1"/>
  <c r="AD333" i="17" s="1"/>
  <c r="H333" i="17"/>
  <c r="E333" i="17"/>
  <c r="F333" i="17" s="1"/>
  <c r="P333" i="17"/>
  <c r="I332" i="17"/>
  <c r="M332" i="17" s="1"/>
  <c r="N333" i="17"/>
  <c r="C333" i="17"/>
  <c r="D333" i="17" s="1"/>
  <c r="B334" i="17"/>
  <c r="U334" i="17" s="1"/>
  <c r="Z334" i="17" s="1"/>
  <c r="AE334" i="17" s="1"/>
  <c r="K332" i="17"/>
  <c r="Z589" i="15"/>
  <c r="AA589" i="15"/>
  <c r="Y590" i="15"/>
  <c r="AE586" i="15"/>
  <c r="AC586" i="15"/>
  <c r="AD586" i="15" s="1"/>
  <c r="AB586" i="15"/>
  <c r="AJ331" i="17"/>
  <c r="Q331" i="17"/>
  <c r="W333" i="17"/>
  <c r="AB333" i="17" s="1"/>
  <c r="AB332" i="17"/>
  <c r="AG332" i="17" s="1"/>
  <c r="AI332" i="17" s="1"/>
  <c r="AM332" i="17"/>
  <c r="Z333" i="17"/>
  <c r="AE333" i="17" s="1"/>
  <c r="L332" i="17" l="1"/>
  <c r="K333" i="17"/>
  <c r="I333" i="17"/>
  <c r="E334" i="17"/>
  <c r="F334" i="17" s="1"/>
  <c r="G334" i="17"/>
  <c r="R334" i="17"/>
  <c r="W334" i="17" s="1"/>
  <c r="AL333" i="17"/>
  <c r="J334" i="17"/>
  <c r="C334" i="17"/>
  <c r="D334" i="17" s="1"/>
  <c r="S334" i="17"/>
  <c r="X334" i="17" s="1"/>
  <c r="AC334" i="17" s="1"/>
  <c r="P334" i="17"/>
  <c r="H334" i="17"/>
  <c r="N334" i="17"/>
  <c r="T334" i="17"/>
  <c r="Y334" i="17" s="1"/>
  <c r="AD334" i="17" s="1"/>
  <c r="B335" i="17"/>
  <c r="U335" i="17" s="1"/>
  <c r="Z335" i="17" s="1"/>
  <c r="AE335" i="17" s="1"/>
  <c r="AA590" i="15"/>
  <c r="Z590" i="15"/>
  <c r="Y591" i="15"/>
  <c r="AB589" i="15"/>
  <c r="AC589" i="15"/>
  <c r="AD589" i="15" s="1"/>
  <c r="AE589" i="15"/>
  <c r="M333" i="17"/>
  <c r="L333" i="17"/>
  <c r="AG333" i="17"/>
  <c r="AI333" i="17" s="1"/>
  <c r="AJ333" i="17" s="1"/>
  <c r="AJ332" i="17"/>
  <c r="Q332" i="17"/>
  <c r="AM333" i="17"/>
  <c r="I334" i="17" l="1"/>
  <c r="M334" i="17" s="1"/>
  <c r="T335" i="17"/>
  <c r="Y335" i="17" s="1"/>
  <c r="AD335" i="17" s="1"/>
  <c r="G335" i="17"/>
  <c r="S335" i="17"/>
  <c r="X335" i="17" s="1"/>
  <c r="AC335" i="17" s="1"/>
  <c r="K334" i="17"/>
  <c r="N335" i="17"/>
  <c r="P335" i="17"/>
  <c r="H335" i="17"/>
  <c r="AL334" i="17"/>
  <c r="E335" i="17"/>
  <c r="F335" i="17" s="1"/>
  <c r="R335" i="17"/>
  <c r="W335" i="17" s="1"/>
  <c r="J335" i="17"/>
  <c r="B336" i="17"/>
  <c r="R336" i="17" s="1"/>
  <c r="C335" i="17"/>
  <c r="D335" i="17" s="1"/>
  <c r="Y592" i="15"/>
  <c r="AA591" i="15"/>
  <c r="Z591" i="15"/>
  <c r="AE590" i="15"/>
  <c r="AC590" i="15"/>
  <c r="AD590" i="15" s="1"/>
  <c r="AB590" i="15"/>
  <c r="Q333" i="17"/>
  <c r="AB334" i="17"/>
  <c r="AG334" i="17" s="1"/>
  <c r="AI334" i="17" s="1"/>
  <c r="AM334" i="17"/>
  <c r="I335" i="17" l="1"/>
  <c r="K335" i="17"/>
  <c r="AL335" i="17"/>
  <c r="L334" i="17"/>
  <c r="G336" i="17"/>
  <c r="P336" i="17"/>
  <c r="C336" i="17"/>
  <c r="D336" i="17" s="1"/>
  <c r="U336" i="17"/>
  <c r="Z336" i="17" s="1"/>
  <c r="AE336" i="17" s="1"/>
  <c r="H336" i="17"/>
  <c r="S336" i="17"/>
  <c r="X336" i="17" s="1"/>
  <c r="AC336" i="17" s="1"/>
  <c r="T336" i="17"/>
  <c r="Y336" i="17" s="1"/>
  <c r="AD336" i="17" s="1"/>
  <c r="N336" i="17"/>
  <c r="B337" i="17"/>
  <c r="J337" i="17" s="1"/>
  <c r="E336" i="17"/>
  <c r="F336" i="17" s="1"/>
  <c r="J336" i="17"/>
  <c r="AE591" i="15"/>
  <c r="AC591" i="15"/>
  <c r="AD591" i="15" s="1"/>
  <c r="AB591" i="15"/>
  <c r="Y593" i="15"/>
  <c r="AA592" i="15"/>
  <c r="Z592" i="15"/>
  <c r="M335" i="17"/>
  <c r="L335" i="17"/>
  <c r="Q334" i="17"/>
  <c r="AJ334" i="17"/>
  <c r="W336" i="17"/>
  <c r="AB335" i="17"/>
  <c r="AG335" i="17" s="1"/>
  <c r="AI335" i="17" s="1"/>
  <c r="AM335" i="17"/>
  <c r="I336" i="17" l="1"/>
  <c r="K336" i="17"/>
  <c r="P337" i="17"/>
  <c r="N337" i="17"/>
  <c r="AM336" i="17"/>
  <c r="U337" i="17"/>
  <c r="Z337" i="17" s="1"/>
  <c r="AE337" i="17" s="1"/>
  <c r="AL336" i="17"/>
  <c r="E337" i="17"/>
  <c r="F337" i="17" s="1"/>
  <c r="T337" i="17"/>
  <c r="Y337" i="17" s="1"/>
  <c r="AD337" i="17" s="1"/>
  <c r="R337" i="17"/>
  <c r="W337" i="17" s="1"/>
  <c r="G337" i="17"/>
  <c r="S337" i="17"/>
  <c r="X337" i="17" s="1"/>
  <c r="AC337" i="17" s="1"/>
  <c r="B338" i="17"/>
  <c r="J338" i="17" s="1"/>
  <c r="C337" i="17"/>
  <c r="D337" i="17" s="1"/>
  <c r="H337" i="17"/>
  <c r="AE592" i="15"/>
  <c r="AB592" i="15"/>
  <c r="AC592" i="15"/>
  <c r="AD592" i="15" s="1"/>
  <c r="AA593" i="15"/>
  <c r="Z593" i="15"/>
  <c r="Y596" i="15"/>
  <c r="L336" i="17"/>
  <c r="M336" i="17"/>
  <c r="AJ335" i="17"/>
  <c r="Q335" i="17"/>
  <c r="AB336" i="17"/>
  <c r="AG336" i="17" s="1"/>
  <c r="AI336" i="17" s="1"/>
  <c r="B339" i="17" l="1"/>
  <c r="E339" i="17" s="1"/>
  <c r="F339" i="17" s="1"/>
  <c r="G338" i="17"/>
  <c r="T338" i="17"/>
  <c r="Y338" i="17" s="1"/>
  <c r="AD338" i="17" s="1"/>
  <c r="K337" i="17"/>
  <c r="E338" i="17"/>
  <c r="F338" i="17" s="1"/>
  <c r="R338" i="17"/>
  <c r="N338" i="17"/>
  <c r="S338" i="17"/>
  <c r="X338" i="17" s="1"/>
  <c r="AC338" i="17" s="1"/>
  <c r="I337" i="17"/>
  <c r="L337" i="17" s="1"/>
  <c r="AL337" i="17"/>
  <c r="C338" i="17"/>
  <c r="D338" i="17" s="1"/>
  <c r="U338" i="17"/>
  <c r="Z338" i="17" s="1"/>
  <c r="AE338" i="17" s="1"/>
  <c r="P338" i="17"/>
  <c r="H338" i="17"/>
  <c r="Z596" i="15"/>
  <c r="AA596" i="15"/>
  <c r="Y597" i="15"/>
  <c r="AB593" i="15"/>
  <c r="AE593" i="15"/>
  <c r="AC593" i="15"/>
  <c r="AD593" i="15" s="1"/>
  <c r="Q336" i="17"/>
  <c r="AJ336" i="17"/>
  <c r="AB337" i="17"/>
  <c r="AG337" i="17" s="1"/>
  <c r="AI337" i="17" s="1"/>
  <c r="AM337" i="17"/>
  <c r="M337" i="17" l="1"/>
  <c r="AL338" i="17"/>
  <c r="N339" i="17"/>
  <c r="W338" i="17"/>
  <c r="AM338" i="17" s="1"/>
  <c r="P339" i="17"/>
  <c r="B340" i="17"/>
  <c r="J340" i="17" s="1"/>
  <c r="J339" i="17"/>
  <c r="R339" i="17"/>
  <c r="W339" i="17" s="1"/>
  <c r="AB339" i="17" s="1"/>
  <c r="I338" i="17"/>
  <c r="M338" i="17" s="1"/>
  <c r="G339" i="17"/>
  <c r="T339" i="17"/>
  <c r="Y339" i="17" s="1"/>
  <c r="AD339" i="17" s="1"/>
  <c r="U339" i="17"/>
  <c r="Z339" i="17" s="1"/>
  <c r="AE339" i="17" s="1"/>
  <c r="H339" i="17"/>
  <c r="C339" i="17"/>
  <c r="D339" i="17" s="1"/>
  <c r="S339" i="17"/>
  <c r="X339" i="17" s="1"/>
  <c r="AC339" i="17" s="1"/>
  <c r="K338" i="17"/>
  <c r="AA597" i="15"/>
  <c r="Z597" i="15"/>
  <c r="Y598" i="15"/>
  <c r="AC596" i="15"/>
  <c r="AD596" i="15" s="1"/>
  <c r="AB596" i="15"/>
  <c r="AE596" i="15"/>
  <c r="L338" i="17"/>
  <c r="AB338" i="17"/>
  <c r="AG338" i="17" s="1"/>
  <c r="AI338" i="17" s="1"/>
  <c r="Q338" i="17" s="1"/>
  <c r="Q337" i="17"/>
  <c r="AJ337" i="17"/>
  <c r="I339" i="17"/>
  <c r="K339" i="17" l="1"/>
  <c r="B341" i="17"/>
  <c r="U341" i="17" s="1"/>
  <c r="Z341" i="17" s="1"/>
  <c r="AE341" i="17" s="1"/>
  <c r="AL339" i="17"/>
  <c r="T340" i="17"/>
  <c r="Y340" i="17" s="1"/>
  <c r="AD340" i="17" s="1"/>
  <c r="G340" i="17"/>
  <c r="R340" i="17"/>
  <c r="W340" i="17" s="1"/>
  <c r="N340" i="17"/>
  <c r="E340" i="17"/>
  <c r="F340" i="17" s="1"/>
  <c r="U340" i="17"/>
  <c r="Z340" i="17" s="1"/>
  <c r="AE340" i="17" s="1"/>
  <c r="P340" i="17"/>
  <c r="C340" i="17"/>
  <c r="D340" i="17" s="1"/>
  <c r="S340" i="17"/>
  <c r="X340" i="17" s="1"/>
  <c r="AC340" i="17" s="1"/>
  <c r="H340" i="17"/>
  <c r="Y599" i="15"/>
  <c r="AA598" i="15"/>
  <c r="Z598" i="15"/>
  <c r="AE597" i="15"/>
  <c r="AC597" i="15"/>
  <c r="AD597" i="15" s="1"/>
  <c r="AB597" i="15"/>
  <c r="AJ338" i="17"/>
  <c r="M339" i="17"/>
  <c r="L339" i="17"/>
  <c r="AG339" i="17"/>
  <c r="AI339" i="17" s="1"/>
  <c r="Q339" i="17" s="1"/>
  <c r="AM339" i="17"/>
  <c r="K340" i="17" l="1"/>
  <c r="I340" i="17"/>
  <c r="AL340" i="17"/>
  <c r="N341" i="17"/>
  <c r="J341" i="17"/>
  <c r="G341" i="17"/>
  <c r="T341" i="17"/>
  <c r="Y341" i="17" s="1"/>
  <c r="AD341" i="17" s="1"/>
  <c r="P341" i="17"/>
  <c r="S341" i="17"/>
  <c r="X341" i="17" s="1"/>
  <c r="AC341" i="17" s="1"/>
  <c r="H341" i="17"/>
  <c r="E341" i="17"/>
  <c r="F341" i="17" s="1"/>
  <c r="R341" i="17"/>
  <c r="W341" i="17" s="1"/>
  <c r="B342" i="17"/>
  <c r="N342" i="17" s="1"/>
  <c r="C341" i="17"/>
  <c r="D341" i="17" s="1"/>
  <c r="AE598" i="15"/>
  <c r="AC598" i="15"/>
  <c r="AD598" i="15" s="1"/>
  <c r="AB598" i="15"/>
  <c r="Y600" i="15"/>
  <c r="Z599" i="15"/>
  <c r="AA599" i="15"/>
  <c r="AM340" i="17"/>
  <c r="M340" i="17"/>
  <c r="L340" i="17"/>
  <c r="AJ339" i="17"/>
  <c r="AB340" i="17"/>
  <c r="AG340" i="17" s="1"/>
  <c r="AI340" i="17" s="1"/>
  <c r="AL341" i="17" l="1"/>
  <c r="AM341" i="17"/>
  <c r="U342" i="17"/>
  <c r="Z342" i="17" s="1"/>
  <c r="AE342" i="17" s="1"/>
  <c r="R342" i="17"/>
  <c r="W342" i="17" s="1"/>
  <c r="AB342" i="17" s="1"/>
  <c r="B343" i="17"/>
  <c r="U343" i="17" s="1"/>
  <c r="Z343" i="17" s="1"/>
  <c r="AE343" i="17" s="1"/>
  <c r="S342" i="17"/>
  <c r="X342" i="17" s="1"/>
  <c r="AC342" i="17" s="1"/>
  <c r="G342" i="17"/>
  <c r="T342" i="17"/>
  <c r="Y342" i="17" s="1"/>
  <c r="AD342" i="17" s="1"/>
  <c r="I341" i="17"/>
  <c r="M341" i="17" s="1"/>
  <c r="E342" i="17"/>
  <c r="F342" i="17" s="1"/>
  <c r="H342" i="17"/>
  <c r="K341" i="17"/>
  <c r="J342" i="17"/>
  <c r="C342" i="17"/>
  <c r="D342" i="17" s="1"/>
  <c r="P342" i="17"/>
  <c r="AE599" i="15"/>
  <c r="AC599" i="15"/>
  <c r="AD599" i="15" s="1"/>
  <c r="AB599" i="15"/>
  <c r="AA600" i="15"/>
  <c r="Z600" i="15"/>
  <c r="Y603" i="15"/>
  <c r="AB341" i="17"/>
  <c r="AG341" i="17" s="1"/>
  <c r="AI341" i="17" s="1"/>
  <c r="Q341" i="17" s="1"/>
  <c r="AJ340" i="17"/>
  <c r="Q340" i="17"/>
  <c r="L341" i="17" l="1"/>
  <c r="I342" i="17"/>
  <c r="M342" i="17" s="1"/>
  <c r="T343" i="17"/>
  <c r="Y343" i="17" s="1"/>
  <c r="AD343" i="17" s="1"/>
  <c r="E343" i="17"/>
  <c r="F343" i="17" s="1"/>
  <c r="K342" i="17"/>
  <c r="P343" i="17"/>
  <c r="C343" i="17"/>
  <c r="D343" i="17" s="1"/>
  <c r="R343" i="17"/>
  <c r="W343" i="17" s="1"/>
  <c r="B344" i="17"/>
  <c r="N344" i="17" s="1"/>
  <c r="G343" i="17"/>
  <c r="S343" i="17"/>
  <c r="X343" i="17" s="1"/>
  <c r="AC343" i="17" s="1"/>
  <c r="J343" i="17"/>
  <c r="AL342" i="17"/>
  <c r="N343" i="17"/>
  <c r="H343" i="17"/>
  <c r="Z603" i="15"/>
  <c r="AA603" i="15"/>
  <c r="Y604" i="15"/>
  <c r="AE600" i="15"/>
  <c r="AC600" i="15"/>
  <c r="AD600" i="15" s="1"/>
  <c r="AB600" i="15"/>
  <c r="AJ341" i="17"/>
  <c r="AG342" i="17"/>
  <c r="AI342" i="17" s="1"/>
  <c r="AM342" i="17"/>
  <c r="L342" i="17" l="1"/>
  <c r="AL343" i="17"/>
  <c r="K343" i="17"/>
  <c r="I343" i="17"/>
  <c r="AM343" i="17"/>
  <c r="S344" i="17"/>
  <c r="X344" i="17" s="1"/>
  <c r="AC344" i="17" s="1"/>
  <c r="T344" i="17"/>
  <c r="Y344" i="17" s="1"/>
  <c r="AD344" i="17" s="1"/>
  <c r="R344" i="17"/>
  <c r="W344" i="17" s="1"/>
  <c r="B345" i="17"/>
  <c r="C345" i="17" s="1"/>
  <c r="D345" i="17" s="1"/>
  <c r="G344" i="17"/>
  <c r="P344" i="17"/>
  <c r="E344" i="17"/>
  <c r="F344" i="17" s="1"/>
  <c r="H344" i="17"/>
  <c r="C344" i="17"/>
  <c r="D344" i="17" s="1"/>
  <c r="U344" i="17"/>
  <c r="Z344" i="17" s="1"/>
  <c r="AE344" i="17" s="1"/>
  <c r="J344" i="17"/>
  <c r="Z604" i="15"/>
  <c r="AA604" i="15"/>
  <c r="Y605" i="15"/>
  <c r="AE603" i="15"/>
  <c r="AB603" i="15"/>
  <c r="AC603" i="15"/>
  <c r="AD603" i="15" s="1"/>
  <c r="M343" i="17"/>
  <c r="L343" i="17"/>
  <c r="AB343" i="17"/>
  <c r="AG343" i="17" s="1"/>
  <c r="AI343" i="17" s="1"/>
  <c r="K344" i="17"/>
  <c r="AJ342" i="17"/>
  <c r="Q342" i="17"/>
  <c r="I344" i="17" l="1"/>
  <c r="N345" i="17"/>
  <c r="R345" i="17"/>
  <c r="J345" i="17"/>
  <c r="H345" i="17"/>
  <c r="G345" i="17"/>
  <c r="S345" i="17"/>
  <c r="X345" i="17" s="1"/>
  <c r="AC345" i="17" s="1"/>
  <c r="B346" i="17"/>
  <c r="R346" i="17" s="1"/>
  <c r="E345" i="17"/>
  <c r="F345" i="17" s="1"/>
  <c r="T345" i="17"/>
  <c r="Y345" i="17" s="1"/>
  <c r="AD345" i="17" s="1"/>
  <c r="P345" i="17"/>
  <c r="U345" i="17"/>
  <c r="AL344" i="17"/>
  <c r="Y606" i="15"/>
  <c r="Z605" i="15"/>
  <c r="AA605" i="15"/>
  <c r="AC604" i="15"/>
  <c r="AD604" i="15" s="1"/>
  <c r="AB604" i="15"/>
  <c r="AE604" i="15"/>
  <c r="M344" i="17"/>
  <c r="L344" i="17"/>
  <c r="K345" i="17"/>
  <c r="I345" i="17"/>
  <c r="W345" i="17"/>
  <c r="AB345" i="17" s="1"/>
  <c r="AB344" i="17"/>
  <c r="AG344" i="17" s="1"/>
  <c r="AI344" i="17" s="1"/>
  <c r="AM344" i="17"/>
  <c r="Q343" i="17"/>
  <c r="AJ343" i="17"/>
  <c r="AL345" i="17" l="1"/>
  <c r="Z345" i="17"/>
  <c r="AE345" i="17" s="1"/>
  <c r="P346" i="17"/>
  <c r="G346" i="17"/>
  <c r="N346" i="17"/>
  <c r="S346" i="17"/>
  <c r="J346" i="17"/>
  <c r="E346" i="17"/>
  <c r="F346" i="17" s="1"/>
  <c r="B347" i="17"/>
  <c r="T347" i="17" s="1"/>
  <c r="Y347" i="17" s="1"/>
  <c r="AD347" i="17" s="1"/>
  <c r="U346" i="17"/>
  <c r="Z346" i="17" s="1"/>
  <c r="AE346" i="17" s="1"/>
  <c r="T346" i="17"/>
  <c r="Y346" i="17" s="1"/>
  <c r="AD346" i="17" s="1"/>
  <c r="H346" i="17"/>
  <c r="C346" i="17"/>
  <c r="D346" i="17" s="1"/>
  <c r="AE605" i="15"/>
  <c r="AB605" i="15"/>
  <c r="AC605" i="15"/>
  <c r="AD605" i="15" s="1"/>
  <c r="Y607" i="15"/>
  <c r="Z606" i="15"/>
  <c r="AA606" i="15"/>
  <c r="M345" i="17"/>
  <c r="L345" i="17"/>
  <c r="AG345" i="17"/>
  <c r="AI345" i="17" s="1"/>
  <c r="Q344" i="17"/>
  <c r="AJ344" i="17"/>
  <c r="W346" i="17"/>
  <c r="AB346" i="17" s="1"/>
  <c r="AM345" i="17" l="1"/>
  <c r="AL346" i="17"/>
  <c r="X346" i="17"/>
  <c r="AC346" i="17" s="1"/>
  <c r="I346" i="17"/>
  <c r="M346" i="17" s="1"/>
  <c r="K346" i="17"/>
  <c r="U347" i="17"/>
  <c r="Z347" i="17" s="1"/>
  <c r="AE347" i="17" s="1"/>
  <c r="J347" i="17"/>
  <c r="R347" i="17"/>
  <c r="W347" i="17" s="1"/>
  <c r="H347" i="17"/>
  <c r="N347" i="17"/>
  <c r="E347" i="17"/>
  <c r="F347" i="17" s="1"/>
  <c r="C347" i="17"/>
  <c r="D347" i="17" s="1"/>
  <c r="P347" i="17"/>
  <c r="S347" i="17"/>
  <c r="X347" i="17" s="1"/>
  <c r="AC347" i="17" s="1"/>
  <c r="B348" i="17"/>
  <c r="R348" i="17" s="1"/>
  <c r="G347" i="17"/>
  <c r="AC606" i="15"/>
  <c r="AD606" i="15" s="1"/>
  <c r="AE606" i="15"/>
  <c r="AB606" i="15"/>
  <c r="Z607" i="15"/>
  <c r="AA607" i="15"/>
  <c r="Y610" i="15"/>
  <c r="AG346" i="17"/>
  <c r="AI346" i="17" s="1"/>
  <c r="AJ346" i="17" s="1"/>
  <c r="AM346" i="17"/>
  <c r="AJ345" i="17"/>
  <c r="Q345" i="17"/>
  <c r="L346" i="17" l="1"/>
  <c r="K347" i="17"/>
  <c r="AL347" i="17"/>
  <c r="I347" i="17"/>
  <c r="C348" i="17"/>
  <c r="D348" i="17" s="1"/>
  <c r="J348" i="17"/>
  <c r="N348" i="17"/>
  <c r="U348" i="17"/>
  <c r="Z348" i="17" s="1"/>
  <c r="AE348" i="17" s="1"/>
  <c r="B349" i="17"/>
  <c r="S349" i="17" s="1"/>
  <c r="X349" i="17" s="1"/>
  <c r="AC349" i="17" s="1"/>
  <c r="G348" i="17"/>
  <c r="S348" i="17"/>
  <c r="X348" i="17" s="1"/>
  <c r="AC348" i="17" s="1"/>
  <c r="T348" i="17"/>
  <c r="Y348" i="17" s="1"/>
  <c r="AD348" i="17" s="1"/>
  <c r="P348" i="17"/>
  <c r="H348" i="17"/>
  <c r="E348" i="17"/>
  <c r="F348" i="17" s="1"/>
  <c r="Z610" i="15"/>
  <c r="AA610" i="15"/>
  <c r="Y611" i="15"/>
  <c r="AC607" i="15"/>
  <c r="AD607" i="15" s="1"/>
  <c r="AE607" i="15"/>
  <c r="AB607" i="15"/>
  <c r="AM347" i="17"/>
  <c r="M347" i="17"/>
  <c r="L347" i="17"/>
  <c r="Q346" i="17"/>
  <c r="W348" i="17"/>
  <c r="AB347" i="17"/>
  <c r="AG347" i="17" s="1"/>
  <c r="AI347" i="17" s="1"/>
  <c r="K348" i="17" l="1"/>
  <c r="I348" i="17"/>
  <c r="AL348" i="17"/>
  <c r="AM348" i="17"/>
  <c r="J349" i="17"/>
  <c r="B350" i="17"/>
  <c r="R350" i="17" s="1"/>
  <c r="N349" i="17"/>
  <c r="T349" i="17"/>
  <c r="Y349" i="17" s="1"/>
  <c r="AD349" i="17" s="1"/>
  <c r="E349" i="17"/>
  <c r="F349" i="17" s="1"/>
  <c r="R349" i="17"/>
  <c r="W349" i="17" s="1"/>
  <c r="H349" i="17"/>
  <c r="C349" i="17"/>
  <c r="D349" i="17" s="1"/>
  <c r="U349" i="17"/>
  <c r="Z349" i="17" s="1"/>
  <c r="AE349" i="17" s="1"/>
  <c r="P349" i="17"/>
  <c r="G349" i="17"/>
  <c r="Z611" i="15"/>
  <c r="AA611" i="15"/>
  <c r="Y612" i="15"/>
  <c r="AE610" i="15"/>
  <c r="AC610" i="15"/>
  <c r="AD610" i="15" s="1"/>
  <c r="AB610" i="15"/>
  <c r="L348" i="17"/>
  <c r="M348" i="17"/>
  <c r="AB348" i="17"/>
  <c r="AG348" i="17" s="1"/>
  <c r="AI348" i="17" s="1"/>
  <c r="AJ348" i="17" s="1"/>
  <c r="Q347" i="17"/>
  <c r="AJ347" i="17"/>
  <c r="AL349" i="17" l="1"/>
  <c r="B351" i="17"/>
  <c r="U351" i="17" s="1"/>
  <c r="Z351" i="17" s="1"/>
  <c r="AE351" i="17" s="1"/>
  <c r="K349" i="17"/>
  <c r="I349" i="17"/>
  <c r="AM349" i="17"/>
  <c r="U350" i="17"/>
  <c r="Z350" i="17" s="1"/>
  <c r="AE350" i="17" s="1"/>
  <c r="J350" i="17"/>
  <c r="C350" i="17"/>
  <c r="D350" i="17" s="1"/>
  <c r="T350" i="17"/>
  <c r="Y350" i="17" s="1"/>
  <c r="AD350" i="17" s="1"/>
  <c r="N350" i="17"/>
  <c r="H350" i="17"/>
  <c r="G350" i="17"/>
  <c r="S350" i="17"/>
  <c r="X350" i="17" s="1"/>
  <c r="AC350" i="17" s="1"/>
  <c r="P350" i="17"/>
  <c r="E350" i="17"/>
  <c r="F350" i="17" s="1"/>
  <c r="Y613" i="15"/>
  <c r="Z612" i="15"/>
  <c r="AA612" i="15"/>
  <c r="AE611" i="15"/>
  <c r="AB611" i="15"/>
  <c r="AC611" i="15"/>
  <c r="AD611" i="15" s="1"/>
  <c r="M349" i="17"/>
  <c r="L349" i="17"/>
  <c r="Q348" i="17"/>
  <c r="AB349" i="17"/>
  <c r="AG349" i="17" s="1"/>
  <c r="AI349" i="17" s="1"/>
  <c r="Q349" i="17" s="1"/>
  <c r="W350" i="17"/>
  <c r="B352" i="17" l="1"/>
  <c r="J352" i="17" s="1"/>
  <c r="AL350" i="17"/>
  <c r="S351" i="17"/>
  <c r="X351" i="17" s="1"/>
  <c r="AC351" i="17" s="1"/>
  <c r="H351" i="17"/>
  <c r="E351" i="17"/>
  <c r="F351" i="17" s="1"/>
  <c r="R351" i="17"/>
  <c r="K350" i="17"/>
  <c r="C351" i="17"/>
  <c r="D351" i="17" s="1"/>
  <c r="T351" i="17"/>
  <c r="Y351" i="17" s="1"/>
  <c r="AD351" i="17" s="1"/>
  <c r="I350" i="17"/>
  <c r="M350" i="17" s="1"/>
  <c r="J351" i="17"/>
  <c r="G351" i="17"/>
  <c r="N351" i="17"/>
  <c r="P351" i="17"/>
  <c r="AC612" i="15"/>
  <c r="AD612" i="15" s="1"/>
  <c r="AB612" i="15"/>
  <c r="AE612" i="15"/>
  <c r="Y614" i="15"/>
  <c r="Z613" i="15"/>
  <c r="AA613" i="15"/>
  <c r="AJ349" i="17"/>
  <c r="AB350" i="17"/>
  <c r="AG350" i="17" s="1"/>
  <c r="AI350" i="17" s="1"/>
  <c r="AM350" i="17"/>
  <c r="I351" i="17" l="1"/>
  <c r="K351" i="17"/>
  <c r="L350" i="17"/>
  <c r="AL351" i="17"/>
  <c r="W351" i="17"/>
  <c r="AM351" i="17" s="1"/>
  <c r="B353" i="17"/>
  <c r="U353" i="17" s="1"/>
  <c r="Z353" i="17" s="1"/>
  <c r="AE353" i="17" s="1"/>
  <c r="N352" i="17"/>
  <c r="P352" i="17"/>
  <c r="T352" i="17"/>
  <c r="Y352" i="17" s="1"/>
  <c r="AD352" i="17" s="1"/>
  <c r="U352" i="17"/>
  <c r="Z352" i="17" s="1"/>
  <c r="AE352" i="17" s="1"/>
  <c r="E352" i="17"/>
  <c r="F352" i="17" s="1"/>
  <c r="H352" i="17"/>
  <c r="C352" i="17"/>
  <c r="D352" i="17" s="1"/>
  <c r="R352" i="17"/>
  <c r="W352" i="17" s="1"/>
  <c r="AB352" i="17" s="1"/>
  <c r="G352" i="17"/>
  <c r="S352" i="17"/>
  <c r="X352" i="17" s="1"/>
  <c r="AC352" i="17" s="1"/>
  <c r="AB613" i="15"/>
  <c r="AE613" i="15"/>
  <c r="AC613" i="15"/>
  <c r="AD613" i="15" s="1"/>
  <c r="AA614" i="15"/>
  <c r="Z614" i="15"/>
  <c r="Y617" i="15"/>
  <c r="M351" i="17"/>
  <c r="L351" i="17"/>
  <c r="Q350" i="17"/>
  <c r="AJ350" i="17"/>
  <c r="AB351" i="17" l="1"/>
  <c r="AG351" i="17" s="1"/>
  <c r="AI351" i="17" s="1"/>
  <c r="Q351" i="17" s="1"/>
  <c r="I352" i="17"/>
  <c r="K352" i="17"/>
  <c r="AL352" i="17"/>
  <c r="B354" i="17"/>
  <c r="T354" i="17" s="1"/>
  <c r="Y354" i="17" s="1"/>
  <c r="AD354" i="17" s="1"/>
  <c r="N353" i="17"/>
  <c r="S353" i="17"/>
  <c r="X353" i="17" s="1"/>
  <c r="AC353" i="17" s="1"/>
  <c r="J353" i="17"/>
  <c r="T353" i="17"/>
  <c r="Y353" i="17" s="1"/>
  <c r="AD353" i="17" s="1"/>
  <c r="E353" i="17"/>
  <c r="F353" i="17" s="1"/>
  <c r="R353" i="17"/>
  <c r="W353" i="17" s="1"/>
  <c r="G353" i="17"/>
  <c r="P353" i="17"/>
  <c r="H353" i="17"/>
  <c r="C353" i="17"/>
  <c r="D353" i="17" s="1"/>
  <c r="AA617" i="15"/>
  <c r="Z617" i="15"/>
  <c r="Y618" i="15"/>
  <c r="AC614" i="15"/>
  <c r="AD614" i="15" s="1"/>
  <c r="AB614" i="15"/>
  <c r="AE614" i="15"/>
  <c r="M352" i="17"/>
  <c r="L352" i="17"/>
  <c r="AG352" i="17"/>
  <c r="AI352" i="17" s="1"/>
  <c r="AM352" i="17"/>
  <c r="AJ351" i="17" l="1"/>
  <c r="I353" i="17"/>
  <c r="E354" i="17"/>
  <c r="F354" i="17" s="1"/>
  <c r="J354" i="17"/>
  <c r="N354" i="17"/>
  <c r="P354" i="17"/>
  <c r="S354" i="17"/>
  <c r="X354" i="17" s="1"/>
  <c r="AC354" i="17" s="1"/>
  <c r="AL353" i="17"/>
  <c r="R354" i="17"/>
  <c r="W354" i="17" s="1"/>
  <c r="H354" i="17"/>
  <c r="G354" i="17"/>
  <c r="U354" i="17"/>
  <c r="Z354" i="17" s="1"/>
  <c r="AE354" i="17" s="1"/>
  <c r="B355" i="17"/>
  <c r="U355" i="17" s="1"/>
  <c r="Z355" i="17" s="1"/>
  <c r="AE355" i="17" s="1"/>
  <c r="C354" i="17"/>
  <c r="D354" i="17" s="1"/>
  <c r="K353" i="17"/>
  <c r="AA618" i="15"/>
  <c r="Z618" i="15"/>
  <c r="Y619" i="15"/>
  <c r="AE617" i="15"/>
  <c r="AC617" i="15"/>
  <c r="AD617" i="15" s="1"/>
  <c r="AB617" i="15"/>
  <c r="M353" i="17"/>
  <c r="L353" i="17"/>
  <c r="AB353" i="17"/>
  <c r="AG353" i="17" s="1"/>
  <c r="AI353" i="17" s="1"/>
  <c r="AM353" i="17"/>
  <c r="Q352" i="17"/>
  <c r="AJ352" i="17"/>
  <c r="AL354" i="17" l="1"/>
  <c r="E355" i="17"/>
  <c r="F355" i="17" s="1"/>
  <c r="T355" i="17"/>
  <c r="Y355" i="17" s="1"/>
  <c r="AD355" i="17" s="1"/>
  <c r="C355" i="17"/>
  <c r="D355" i="17" s="1"/>
  <c r="B356" i="17"/>
  <c r="J356" i="17" s="1"/>
  <c r="K354" i="17"/>
  <c r="J355" i="17"/>
  <c r="I354" i="17"/>
  <c r="L354" i="17" s="1"/>
  <c r="G355" i="17"/>
  <c r="N355" i="17"/>
  <c r="H355" i="17"/>
  <c r="R355" i="17"/>
  <c r="AL355" i="17" s="1"/>
  <c r="S355" i="17"/>
  <c r="X355" i="17" s="1"/>
  <c r="AC355" i="17" s="1"/>
  <c r="P355" i="17"/>
  <c r="Y620" i="15"/>
  <c r="AA619" i="15"/>
  <c r="Z619" i="15"/>
  <c r="AC618" i="15"/>
  <c r="AD618" i="15" s="1"/>
  <c r="AB618" i="15"/>
  <c r="AE618" i="15"/>
  <c r="AB354" i="17"/>
  <c r="AG354" i="17" s="1"/>
  <c r="AI354" i="17" s="1"/>
  <c r="AM354" i="17"/>
  <c r="Q353" i="17"/>
  <c r="AJ353" i="17"/>
  <c r="M354" i="17" l="1"/>
  <c r="W355" i="17"/>
  <c r="AM355" i="17" s="1"/>
  <c r="I355" i="17"/>
  <c r="L355" i="17" s="1"/>
  <c r="K355" i="17"/>
  <c r="S356" i="17"/>
  <c r="X356" i="17" s="1"/>
  <c r="AC356" i="17" s="1"/>
  <c r="N356" i="17"/>
  <c r="G356" i="17"/>
  <c r="H356" i="17"/>
  <c r="E356" i="17"/>
  <c r="F356" i="17" s="1"/>
  <c r="R356" i="17"/>
  <c r="W356" i="17" s="1"/>
  <c r="T356" i="17"/>
  <c r="Y356" i="17" s="1"/>
  <c r="AD356" i="17" s="1"/>
  <c r="P356" i="17"/>
  <c r="C356" i="17"/>
  <c r="D356" i="17" s="1"/>
  <c r="U356" i="17"/>
  <c r="Z356" i="17" s="1"/>
  <c r="AE356" i="17" s="1"/>
  <c r="B357" i="17"/>
  <c r="R357" i="17" s="1"/>
  <c r="AE619" i="15"/>
  <c r="AC619" i="15"/>
  <c r="AD619" i="15" s="1"/>
  <c r="AB619" i="15"/>
  <c r="Y621" i="15"/>
  <c r="Z620" i="15"/>
  <c r="AA620" i="15"/>
  <c r="Q354" i="17"/>
  <c r="AJ354" i="17"/>
  <c r="AB355" i="17" l="1"/>
  <c r="AG355" i="17" s="1"/>
  <c r="AI355" i="17" s="1"/>
  <c r="Q355" i="17" s="1"/>
  <c r="M355" i="17"/>
  <c r="K356" i="17"/>
  <c r="AM356" i="17"/>
  <c r="I356" i="17"/>
  <c r="L356" i="17" s="1"/>
  <c r="AL356" i="17"/>
  <c r="T357" i="17"/>
  <c r="Y357" i="17" s="1"/>
  <c r="AD357" i="17" s="1"/>
  <c r="J357" i="17"/>
  <c r="C357" i="17"/>
  <c r="D357" i="17" s="1"/>
  <c r="N357" i="17"/>
  <c r="P357" i="17"/>
  <c r="U357" i="17"/>
  <c r="Z357" i="17" s="1"/>
  <c r="AE357" i="17" s="1"/>
  <c r="H357" i="17"/>
  <c r="G357" i="17"/>
  <c r="S357" i="17"/>
  <c r="X357" i="17" s="1"/>
  <c r="AC357" i="17" s="1"/>
  <c r="B358" i="17"/>
  <c r="J358" i="17" s="1"/>
  <c r="E357" i="17"/>
  <c r="F357" i="17" s="1"/>
  <c r="AB620" i="15"/>
  <c r="AE620" i="15"/>
  <c r="AC620" i="15"/>
  <c r="AD620" i="15" s="1"/>
  <c r="Z621" i="15"/>
  <c r="AA621" i="15"/>
  <c r="Y624" i="15"/>
  <c r="M356" i="17"/>
  <c r="W357" i="17"/>
  <c r="AB356" i="17"/>
  <c r="AG356" i="17" s="1"/>
  <c r="AI356" i="17" s="1"/>
  <c r="AJ355" i="17" l="1"/>
  <c r="I357" i="17"/>
  <c r="AL357" i="17"/>
  <c r="AM357" i="17"/>
  <c r="K357" i="17"/>
  <c r="P358" i="17"/>
  <c r="N358" i="17"/>
  <c r="E358" i="17"/>
  <c r="F358" i="17" s="1"/>
  <c r="R358" i="17"/>
  <c r="W358" i="17" s="1"/>
  <c r="B359" i="17"/>
  <c r="R359" i="17" s="1"/>
  <c r="G358" i="17"/>
  <c r="S358" i="17"/>
  <c r="X358" i="17" s="1"/>
  <c r="AC358" i="17" s="1"/>
  <c r="T358" i="17"/>
  <c r="Y358" i="17" s="1"/>
  <c r="AD358" i="17" s="1"/>
  <c r="C358" i="17"/>
  <c r="D358" i="17" s="1"/>
  <c r="U358" i="17"/>
  <c r="Z358" i="17" s="1"/>
  <c r="AE358" i="17" s="1"/>
  <c r="H358" i="17"/>
  <c r="Z624" i="15"/>
  <c r="AA624" i="15"/>
  <c r="Y625" i="15"/>
  <c r="AC621" i="15"/>
  <c r="AD621" i="15" s="1"/>
  <c r="AB621" i="15"/>
  <c r="AE621" i="15"/>
  <c r="M357" i="17"/>
  <c r="L357" i="17"/>
  <c r="AB357" i="17"/>
  <c r="AG357" i="17" s="1"/>
  <c r="AI357" i="17" s="1"/>
  <c r="Q357" i="17" s="1"/>
  <c r="Q356" i="17"/>
  <c r="AJ356" i="17"/>
  <c r="AM358" i="17" l="1"/>
  <c r="AL358" i="17"/>
  <c r="K358" i="17"/>
  <c r="I358" i="17"/>
  <c r="C359" i="17"/>
  <c r="D359" i="17" s="1"/>
  <c r="U359" i="17"/>
  <c r="Z359" i="17" s="1"/>
  <c r="AE359" i="17" s="1"/>
  <c r="J359" i="17"/>
  <c r="H359" i="17"/>
  <c r="N359" i="17"/>
  <c r="T359" i="17"/>
  <c r="Y359" i="17" s="1"/>
  <c r="AD359" i="17" s="1"/>
  <c r="P359" i="17"/>
  <c r="S359" i="17"/>
  <c r="X359" i="17" s="1"/>
  <c r="AC359" i="17" s="1"/>
  <c r="B360" i="17"/>
  <c r="J360" i="17" s="1"/>
  <c r="G359" i="17"/>
  <c r="E359" i="17"/>
  <c r="F359" i="17" s="1"/>
  <c r="Z625" i="15"/>
  <c r="AA625" i="15"/>
  <c r="Y626" i="15"/>
  <c r="AB624" i="15"/>
  <c r="AC624" i="15"/>
  <c r="AD624" i="15" s="1"/>
  <c r="AE624" i="15"/>
  <c r="M358" i="17"/>
  <c r="L358" i="17"/>
  <c r="AJ357" i="17"/>
  <c r="AB358" i="17"/>
  <c r="AG358" i="17" s="1"/>
  <c r="AI358" i="17" s="1"/>
  <c r="AJ358" i="17" s="1"/>
  <c r="W359" i="17"/>
  <c r="K359" i="17" l="1"/>
  <c r="I359" i="17"/>
  <c r="AL359" i="17"/>
  <c r="N360" i="17"/>
  <c r="P360" i="17"/>
  <c r="C360" i="17"/>
  <c r="D360" i="17" s="1"/>
  <c r="S360" i="17"/>
  <c r="X360" i="17" s="1"/>
  <c r="AC360" i="17" s="1"/>
  <c r="B361" i="17"/>
  <c r="R361" i="17" s="1"/>
  <c r="G360" i="17"/>
  <c r="R360" i="17"/>
  <c r="W360" i="17" s="1"/>
  <c r="E360" i="17"/>
  <c r="F360" i="17" s="1"/>
  <c r="T360" i="17"/>
  <c r="Y360" i="17" s="1"/>
  <c r="AD360" i="17" s="1"/>
  <c r="H360" i="17"/>
  <c r="U360" i="17"/>
  <c r="Z360" i="17" s="1"/>
  <c r="AE360" i="17" s="1"/>
  <c r="Y627" i="15"/>
  <c r="AA626" i="15"/>
  <c r="Z626" i="15"/>
  <c r="AC625" i="15"/>
  <c r="AD625" i="15" s="1"/>
  <c r="AE625" i="15"/>
  <c r="AB625" i="15"/>
  <c r="M359" i="17"/>
  <c r="L359" i="17"/>
  <c r="Q358" i="17"/>
  <c r="AB359" i="17"/>
  <c r="AG359" i="17" s="1"/>
  <c r="AI359" i="17" s="1"/>
  <c r="AM359" i="17"/>
  <c r="I360" i="17" l="1"/>
  <c r="AL360" i="17"/>
  <c r="K360" i="17"/>
  <c r="G361" i="17"/>
  <c r="S361" i="17"/>
  <c r="X361" i="17" s="1"/>
  <c r="AC361" i="17" s="1"/>
  <c r="B362" i="17"/>
  <c r="N362" i="17" s="1"/>
  <c r="J361" i="17"/>
  <c r="U361" i="17"/>
  <c r="Z361" i="17" s="1"/>
  <c r="AE361" i="17" s="1"/>
  <c r="N361" i="17"/>
  <c r="P361" i="17"/>
  <c r="T361" i="17"/>
  <c r="Y361" i="17" s="1"/>
  <c r="AD361" i="17" s="1"/>
  <c r="E361" i="17"/>
  <c r="F361" i="17" s="1"/>
  <c r="H361" i="17"/>
  <c r="AM360" i="17"/>
  <c r="C361" i="17"/>
  <c r="D361" i="17" s="1"/>
  <c r="AB626" i="15"/>
  <c r="AC626" i="15"/>
  <c r="AD626" i="15" s="1"/>
  <c r="AE626" i="15"/>
  <c r="Y628" i="15"/>
  <c r="AA627" i="15"/>
  <c r="Z627" i="15"/>
  <c r="M360" i="17"/>
  <c r="L360" i="17"/>
  <c r="AJ359" i="17"/>
  <c r="Q359" i="17"/>
  <c r="W361" i="17"/>
  <c r="AB360" i="17"/>
  <c r="AG360" i="17" s="1"/>
  <c r="AI360" i="17" s="1"/>
  <c r="I361" i="17" l="1"/>
  <c r="M361" i="17" s="1"/>
  <c r="AL361" i="17"/>
  <c r="S362" i="17"/>
  <c r="X362" i="17" s="1"/>
  <c r="AC362" i="17" s="1"/>
  <c r="T362" i="17"/>
  <c r="Y362" i="17" s="1"/>
  <c r="AD362" i="17" s="1"/>
  <c r="B363" i="17"/>
  <c r="N363" i="17" s="1"/>
  <c r="E362" i="17"/>
  <c r="F362" i="17" s="1"/>
  <c r="R362" i="17"/>
  <c r="W362" i="17" s="1"/>
  <c r="P362" i="17"/>
  <c r="H362" i="17"/>
  <c r="G362" i="17"/>
  <c r="C362" i="17"/>
  <c r="D362" i="17" s="1"/>
  <c r="U362" i="17"/>
  <c r="Z362" i="17" s="1"/>
  <c r="AE362" i="17" s="1"/>
  <c r="J362" i="17"/>
  <c r="K361" i="17"/>
  <c r="AE627" i="15"/>
  <c r="AC627" i="15"/>
  <c r="AD627" i="15" s="1"/>
  <c r="AB627" i="15"/>
  <c r="AA628" i="15"/>
  <c r="Z628" i="15"/>
  <c r="Y631" i="15"/>
  <c r="AB361" i="17"/>
  <c r="AG361" i="17" s="1"/>
  <c r="AI361" i="17" s="1"/>
  <c r="AM361" i="17"/>
  <c r="Q360" i="17"/>
  <c r="AJ360" i="17"/>
  <c r="L361" i="17" l="1"/>
  <c r="I362" i="17"/>
  <c r="K362" i="17"/>
  <c r="AL362" i="17"/>
  <c r="AM362" i="17"/>
  <c r="R363" i="17"/>
  <c r="C363" i="17"/>
  <c r="D363" i="17" s="1"/>
  <c r="U363" i="17"/>
  <c r="Z363" i="17" s="1"/>
  <c r="AE363" i="17" s="1"/>
  <c r="B364" i="17"/>
  <c r="R364" i="17" s="1"/>
  <c r="G363" i="17"/>
  <c r="S363" i="17"/>
  <c r="X363" i="17" s="1"/>
  <c r="AC363" i="17" s="1"/>
  <c r="T363" i="17"/>
  <c r="Y363" i="17" s="1"/>
  <c r="AD363" i="17" s="1"/>
  <c r="E363" i="17"/>
  <c r="F363" i="17" s="1"/>
  <c r="J363" i="17"/>
  <c r="P363" i="17"/>
  <c r="H363" i="17"/>
  <c r="AA631" i="15"/>
  <c r="Z631" i="15"/>
  <c r="Y632" i="15"/>
  <c r="AE628" i="15"/>
  <c r="AC628" i="15"/>
  <c r="AD628" i="15" s="1"/>
  <c r="AB628" i="15"/>
  <c r="M362" i="17"/>
  <c r="L362" i="17"/>
  <c r="AB362" i="17"/>
  <c r="AG362" i="17" s="1"/>
  <c r="AI362" i="17" s="1"/>
  <c r="AJ361" i="17"/>
  <c r="Q361" i="17"/>
  <c r="AL363" i="17" l="1"/>
  <c r="W363" i="17"/>
  <c r="AB363" i="17" s="1"/>
  <c r="AG363" i="17" s="1"/>
  <c r="AI363" i="17" s="1"/>
  <c r="I363" i="17"/>
  <c r="K363" i="17"/>
  <c r="S364" i="17"/>
  <c r="X364" i="17" s="1"/>
  <c r="AC364" i="17" s="1"/>
  <c r="J364" i="17"/>
  <c r="T364" i="17"/>
  <c r="Y364" i="17" s="1"/>
  <c r="AD364" i="17" s="1"/>
  <c r="B365" i="17"/>
  <c r="J365" i="17" s="1"/>
  <c r="C364" i="17"/>
  <c r="D364" i="17" s="1"/>
  <c r="U364" i="17"/>
  <c r="Z364" i="17" s="1"/>
  <c r="AE364" i="17" s="1"/>
  <c r="N364" i="17"/>
  <c r="P364" i="17"/>
  <c r="G364" i="17"/>
  <c r="H364" i="17"/>
  <c r="E364" i="17"/>
  <c r="F364" i="17" s="1"/>
  <c r="AA632" i="15"/>
  <c r="Z632" i="15"/>
  <c r="Y633" i="15"/>
  <c r="AC631" i="15"/>
  <c r="AD631" i="15" s="1"/>
  <c r="AB631" i="15"/>
  <c r="AE631" i="15"/>
  <c r="M363" i="17"/>
  <c r="L363" i="17"/>
  <c r="W364" i="17"/>
  <c r="AJ362" i="17"/>
  <c r="Q362" i="17"/>
  <c r="AM363" i="17" l="1"/>
  <c r="AL364" i="17"/>
  <c r="I364" i="17"/>
  <c r="M364" i="17" s="1"/>
  <c r="AM364" i="17"/>
  <c r="S365" i="17"/>
  <c r="X365" i="17" s="1"/>
  <c r="AC365" i="17" s="1"/>
  <c r="P365" i="17"/>
  <c r="N365" i="17"/>
  <c r="T365" i="17"/>
  <c r="Y365" i="17" s="1"/>
  <c r="AD365" i="17" s="1"/>
  <c r="E365" i="17"/>
  <c r="F365" i="17" s="1"/>
  <c r="R365" i="17"/>
  <c r="W365" i="17" s="1"/>
  <c r="K364" i="17"/>
  <c r="C365" i="17"/>
  <c r="D365" i="17" s="1"/>
  <c r="U365" i="17"/>
  <c r="Z365" i="17" s="1"/>
  <c r="AE365" i="17" s="1"/>
  <c r="B366" i="17"/>
  <c r="T366" i="17" s="1"/>
  <c r="Y366" i="17" s="1"/>
  <c r="AD366" i="17" s="1"/>
  <c r="G365" i="17"/>
  <c r="H365" i="17"/>
  <c r="Y634" i="15"/>
  <c r="AA633" i="15"/>
  <c r="Z633" i="15"/>
  <c r="AB632" i="15"/>
  <c r="AC632" i="15"/>
  <c r="AD632" i="15" s="1"/>
  <c r="AE632" i="15"/>
  <c r="L364" i="17"/>
  <c r="AJ363" i="17"/>
  <c r="Q363" i="17"/>
  <c r="AB364" i="17"/>
  <c r="AG364" i="17" s="1"/>
  <c r="AI364" i="17" s="1"/>
  <c r="I365" i="17" l="1"/>
  <c r="K365" i="17"/>
  <c r="AM365" i="17"/>
  <c r="J366" i="17"/>
  <c r="N366" i="17"/>
  <c r="U366" i="17"/>
  <c r="Z366" i="17" s="1"/>
  <c r="AE366" i="17" s="1"/>
  <c r="H366" i="17"/>
  <c r="AL365" i="17"/>
  <c r="C366" i="17"/>
  <c r="D366" i="17" s="1"/>
  <c r="S366" i="17"/>
  <c r="X366" i="17" s="1"/>
  <c r="AC366" i="17" s="1"/>
  <c r="P366" i="17"/>
  <c r="G366" i="17"/>
  <c r="R366" i="17"/>
  <c r="B367" i="17"/>
  <c r="S367" i="17" s="1"/>
  <c r="X367" i="17" s="1"/>
  <c r="AC367" i="17" s="1"/>
  <c r="E366" i="17"/>
  <c r="F366" i="17" s="1"/>
  <c r="AB633" i="15"/>
  <c r="AC633" i="15"/>
  <c r="AD633" i="15" s="1"/>
  <c r="AE633" i="15"/>
  <c r="Y635" i="15"/>
  <c r="AA634" i="15"/>
  <c r="Z634" i="15"/>
  <c r="M365" i="17"/>
  <c r="L365" i="17"/>
  <c r="AB365" i="17"/>
  <c r="AG365" i="17" s="1"/>
  <c r="AI365" i="17" s="1"/>
  <c r="AJ364" i="17"/>
  <c r="Q364" i="17"/>
  <c r="I366" i="17" l="1"/>
  <c r="AL366" i="17"/>
  <c r="W366" i="17"/>
  <c r="AM366" i="17" s="1"/>
  <c r="N367" i="17"/>
  <c r="B368" i="17"/>
  <c r="N368" i="17" s="1"/>
  <c r="G367" i="17"/>
  <c r="R367" i="17"/>
  <c r="W367" i="17" s="1"/>
  <c r="K366" i="17"/>
  <c r="H367" i="17"/>
  <c r="E367" i="17"/>
  <c r="F367" i="17" s="1"/>
  <c r="U367" i="17"/>
  <c r="Z367" i="17" s="1"/>
  <c r="AE367" i="17" s="1"/>
  <c r="J367" i="17"/>
  <c r="T367" i="17"/>
  <c r="Y367" i="17" s="1"/>
  <c r="AD367" i="17" s="1"/>
  <c r="P367" i="17"/>
  <c r="C367" i="17"/>
  <c r="D367" i="17" s="1"/>
  <c r="AC634" i="15"/>
  <c r="AD634" i="15" s="1"/>
  <c r="AE634" i="15"/>
  <c r="AB634" i="15"/>
  <c r="Z635" i="15"/>
  <c r="AA635" i="15"/>
  <c r="Y638" i="15"/>
  <c r="L366" i="17"/>
  <c r="M366" i="17"/>
  <c r="Q365" i="17"/>
  <c r="AJ365" i="17"/>
  <c r="K367" i="17" l="1"/>
  <c r="I367" i="17"/>
  <c r="AB366" i="17"/>
  <c r="AG366" i="17" s="1"/>
  <c r="AI366" i="17" s="1"/>
  <c r="Q366" i="17" s="1"/>
  <c r="AL367" i="17"/>
  <c r="J368" i="17"/>
  <c r="C368" i="17"/>
  <c r="D368" i="17" s="1"/>
  <c r="AM367" i="17"/>
  <c r="T368" i="17"/>
  <c r="Y368" i="17" s="1"/>
  <c r="AD368" i="17" s="1"/>
  <c r="S368" i="17"/>
  <c r="X368" i="17" s="1"/>
  <c r="AC368" i="17" s="1"/>
  <c r="P368" i="17"/>
  <c r="G368" i="17"/>
  <c r="R368" i="17"/>
  <c r="W368" i="17" s="1"/>
  <c r="H368" i="17"/>
  <c r="E368" i="17"/>
  <c r="F368" i="17" s="1"/>
  <c r="U368" i="17"/>
  <c r="B369" i="17"/>
  <c r="N369" i="17" s="1"/>
  <c r="Z638" i="15"/>
  <c r="AA638" i="15"/>
  <c r="Y639" i="15"/>
  <c r="AB635" i="15"/>
  <c r="AE635" i="15"/>
  <c r="AC635" i="15"/>
  <c r="AD635" i="15" s="1"/>
  <c r="L367" i="17"/>
  <c r="M367" i="17"/>
  <c r="AB367" i="17"/>
  <c r="AG367" i="17" s="1"/>
  <c r="AI367" i="17" s="1"/>
  <c r="I368" i="17" l="1"/>
  <c r="AJ366" i="17"/>
  <c r="AL368" i="17"/>
  <c r="K368" i="17"/>
  <c r="B370" i="17"/>
  <c r="R370" i="17" s="1"/>
  <c r="T369" i="17"/>
  <c r="Y369" i="17" s="1"/>
  <c r="AD369" i="17" s="1"/>
  <c r="U369" i="17"/>
  <c r="Z369" i="17" s="1"/>
  <c r="AE369" i="17" s="1"/>
  <c r="C369" i="17"/>
  <c r="D369" i="17" s="1"/>
  <c r="J369" i="17"/>
  <c r="Z368" i="17"/>
  <c r="AE368" i="17" s="1"/>
  <c r="P369" i="17"/>
  <c r="G369" i="17"/>
  <c r="R369" i="17"/>
  <c r="W369" i="17" s="1"/>
  <c r="E369" i="17"/>
  <c r="F369" i="17" s="1"/>
  <c r="S369" i="17"/>
  <c r="X369" i="17" s="1"/>
  <c r="AC369" i="17" s="1"/>
  <c r="H369" i="17"/>
  <c r="AA639" i="15"/>
  <c r="Z639" i="15"/>
  <c r="Y640" i="15"/>
  <c r="AC638" i="15"/>
  <c r="AD638" i="15" s="1"/>
  <c r="AB638" i="15"/>
  <c r="AE638" i="15"/>
  <c r="M368" i="17"/>
  <c r="L368" i="17"/>
  <c r="AB368" i="17"/>
  <c r="AJ367" i="17"/>
  <c r="Q367" i="17"/>
  <c r="I369" i="17" l="1"/>
  <c r="K369" i="17"/>
  <c r="AL369" i="17"/>
  <c r="AG368" i="17"/>
  <c r="AI368" i="17" s="1"/>
  <c r="AJ368" i="17" s="1"/>
  <c r="AM369" i="17"/>
  <c r="AM368" i="17"/>
  <c r="S370" i="17"/>
  <c r="X370" i="17" s="1"/>
  <c r="AC370" i="17" s="1"/>
  <c r="N370" i="17"/>
  <c r="C370" i="17"/>
  <c r="D370" i="17" s="1"/>
  <c r="U370" i="17"/>
  <c r="Z370" i="17" s="1"/>
  <c r="AE370" i="17" s="1"/>
  <c r="J370" i="17"/>
  <c r="P370" i="17"/>
  <c r="H370" i="17"/>
  <c r="G370" i="17"/>
  <c r="T370" i="17"/>
  <c r="Y370" i="17" s="1"/>
  <c r="AD370" i="17" s="1"/>
  <c r="B371" i="17"/>
  <c r="T371" i="17" s="1"/>
  <c r="Y371" i="17" s="1"/>
  <c r="AD371" i="17" s="1"/>
  <c r="E370" i="17"/>
  <c r="F370" i="17" s="1"/>
  <c r="Y641" i="15"/>
  <c r="Z640" i="15"/>
  <c r="AA640" i="15"/>
  <c r="AB639" i="15"/>
  <c r="AC639" i="15"/>
  <c r="AD639" i="15" s="1"/>
  <c r="AE639" i="15"/>
  <c r="M369" i="17"/>
  <c r="L369" i="17"/>
  <c r="AB369" i="17"/>
  <c r="AG369" i="17" s="1"/>
  <c r="AI369" i="17" s="1"/>
  <c r="Q369" i="17" s="1"/>
  <c r="W370" i="17"/>
  <c r="Q368" i="17" l="1"/>
  <c r="I370" i="17"/>
  <c r="K370" i="17"/>
  <c r="AM370" i="17"/>
  <c r="AL370" i="17"/>
  <c r="E371" i="17"/>
  <c r="F371" i="17" s="1"/>
  <c r="J371" i="17"/>
  <c r="N371" i="17"/>
  <c r="S371" i="17"/>
  <c r="X371" i="17" s="1"/>
  <c r="AC371" i="17" s="1"/>
  <c r="H371" i="17"/>
  <c r="C371" i="17"/>
  <c r="D371" i="17" s="1"/>
  <c r="R371" i="17"/>
  <c r="W371" i="17" s="1"/>
  <c r="B372" i="17"/>
  <c r="N372" i="17" s="1"/>
  <c r="U371" i="17"/>
  <c r="Z371" i="17" s="1"/>
  <c r="AE371" i="17" s="1"/>
  <c r="P371" i="17"/>
  <c r="G371" i="17"/>
  <c r="AC640" i="15"/>
  <c r="AD640" i="15" s="1"/>
  <c r="AE640" i="15"/>
  <c r="AB640" i="15"/>
  <c r="Y642" i="15"/>
  <c r="AA641" i="15"/>
  <c r="Z641" i="15"/>
  <c r="L370" i="17"/>
  <c r="M370" i="17"/>
  <c r="AJ369" i="17"/>
  <c r="AB370" i="17"/>
  <c r="AG370" i="17" s="1"/>
  <c r="AI370" i="17" s="1"/>
  <c r="AJ370" i="17" s="1"/>
  <c r="AL371" i="17" l="1"/>
  <c r="B373" i="17"/>
  <c r="R373" i="17" s="1"/>
  <c r="E372" i="17"/>
  <c r="F372" i="17" s="1"/>
  <c r="U372" i="17"/>
  <c r="Z372" i="17" s="1"/>
  <c r="AE372" i="17" s="1"/>
  <c r="T372" i="17"/>
  <c r="Y372" i="17" s="1"/>
  <c r="AD372" i="17" s="1"/>
  <c r="C372" i="17"/>
  <c r="D372" i="17" s="1"/>
  <c r="G372" i="17"/>
  <c r="R372" i="17"/>
  <c r="S372" i="17"/>
  <c r="X372" i="17" s="1"/>
  <c r="AC372" i="17" s="1"/>
  <c r="P372" i="17"/>
  <c r="I371" i="17"/>
  <c r="M371" i="17" s="1"/>
  <c r="J372" i="17"/>
  <c r="H372" i="17"/>
  <c r="K371" i="17"/>
  <c r="AB641" i="15"/>
  <c r="AE641" i="15"/>
  <c r="AC641" i="15"/>
  <c r="AD641" i="15" s="1"/>
  <c r="Z642" i="15"/>
  <c r="AA642" i="15"/>
  <c r="Y645" i="15"/>
  <c r="Q370" i="17"/>
  <c r="AM371" i="17"/>
  <c r="AB371" i="17"/>
  <c r="AG371" i="17" s="1"/>
  <c r="AI371" i="17" s="1"/>
  <c r="K372" i="17"/>
  <c r="AL372" i="17" l="1"/>
  <c r="I372" i="17"/>
  <c r="L371" i="17"/>
  <c r="E373" i="17"/>
  <c r="F373" i="17" s="1"/>
  <c r="T373" i="17"/>
  <c r="Y373" i="17" s="1"/>
  <c r="AD373" i="17" s="1"/>
  <c r="C373" i="17"/>
  <c r="D373" i="17" s="1"/>
  <c r="S373" i="17"/>
  <c r="X373" i="17" s="1"/>
  <c r="AC373" i="17" s="1"/>
  <c r="W372" i="17"/>
  <c r="AB372" i="17" s="1"/>
  <c r="AG372" i="17" s="1"/>
  <c r="AI372" i="17" s="1"/>
  <c r="G373" i="17"/>
  <c r="U373" i="17"/>
  <c r="Z373" i="17" s="1"/>
  <c r="AE373" i="17" s="1"/>
  <c r="H373" i="17"/>
  <c r="J373" i="17"/>
  <c r="P373" i="17"/>
  <c r="N373" i="17"/>
  <c r="B374" i="17"/>
  <c r="U374" i="17" s="1"/>
  <c r="Z374" i="17" s="1"/>
  <c r="AE374" i="17" s="1"/>
  <c r="Z645" i="15"/>
  <c r="AA645" i="15"/>
  <c r="Y646" i="15"/>
  <c r="AC642" i="15"/>
  <c r="AD642" i="15" s="1"/>
  <c r="AB642" i="15"/>
  <c r="AE642" i="15"/>
  <c r="M372" i="17"/>
  <c r="L372" i="17"/>
  <c r="K373" i="17"/>
  <c r="W373" i="17"/>
  <c r="Q371" i="17"/>
  <c r="AJ371" i="17"/>
  <c r="I373" i="17" l="1"/>
  <c r="AM372" i="17"/>
  <c r="AL373" i="17"/>
  <c r="AM373" i="17"/>
  <c r="N374" i="17"/>
  <c r="B375" i="17"/>
  <c r="T375" i="17" s="1"/>
  <c r="Y375" i="17" s="1"/>
  <c r="AD375" i="17" s="1"/>
  <c r="S374" i="17"/>
  <c r="X374" i="17" s="1"/>
  <c r="AC374" i="17" s="1"/>
  <c r="C374" i="17"/>
  <c r="D374" i="17" s="1"/>
  <c r="R374" i="17"/>
  <c r="W374" i="17" s="1"/>
  <c r="G374" i="17"/>
  <c r="T374" i="17"/>
  <c r="Y374" i="17" s="1"/>
  <c r="AD374" i="17" s="1"/>
  <c r="H374" i="17"/>
  <c r="J374" i="17"/>
  <c r="P374" i="17"/>
  <c r="E374" i="17"/>
  <c r="F374" i="17" s="1"/>
  <c r="AA646" i="15"/>
  <c r="Z646" i="15"/>
  <c r="Y647" i="15"/>
  <c r="AE645" i="15"/>
  <c r="AB645" i="15"/>
  <c r="AC645" i="15"/>
  <c r="AD645" i="15" s="1"/>
  <c r="M373" i="17"/>
  <c r="L373" i="17"/>
  <c r="AB373" i="17"/>
  <c r="AG373" i="17" s="1"/>
  <c r="AI373" i="17" s="1"/>
  <c r="Q372" i="17"/>
  <c r="AJ372" i="17"/>
  <c r="AL374" i="17" l="1"/>
  <c r="AM374" i="17"/>
  <c r="I374" i="17"/>
  <c r="L374" i="17" s="1"/>
  <c r="K374" i="17"/>
  <c r="B376" i="17"/>
  <c r="R376" i="17" s="1"/>
  <c r="S375" i="17"/>
  <c r="X375" i="17" s="1"/>
  <c r="AC375" i="17" s="1"/>
  <c r="H375" i="17"/>
  <c r="E375" i="17"/>
  <c r="F375" i="17" s="1"/>
  <c r="C375" i="17"/>
  <c r="D375" i="17" s="1"/>
  <c r="G375" i="17"/>
  <c r="N375" i="17"/>
  <c r="U375" i="17"/>
  <c r="Z375" i="17" s="1"/>
  <c r="AE375" i="17" s="1"/>
  <c r="R375" i="17"/>
  <c r="W375" i="17" s="1"/>
  <c r="P375" i="17"/>
  <c r="J375" i="17"/>
  <c r="Y648" i="15"/>
  <c r="Z647" i="15"/>
  <c r="AA647" i="15"/>
  <c r="AB646" i="15"/>
  <c r="AE646" i="15"/>
  <c r="AC646" i="15"/>
  <c r="AD646" i="15" s="1"/>
  <c r="Q373" i="17"/>
  <c r="AJ373" i="17"/>
  <c r="AB374" i="17"/>
  <c r="AG374" i="17" s="1"/>
  <c r="AI374" i="17" s="1"/>
  <c r="M374" i="17" l="1"/>
  <c r="AM375" i="17"/>
  <c r="AL375" i="17"/>
  <c r="I375" i="17"/>
  <c r="K375" i="17"/>
  <c r="H376" i="17"/>
  <c r="C376" i="17"/>
  <c r="D376" i="17" s="1"/>
  <c r="S376" i="17"/>
  <c r="X376" i="17" s="1"/>
  <c r="AC376" i="17" s="1"/>
  <c r="P376" i="17"/>
  <c r="B377" i="17"/>
  <c r="J377" i="17" s="1"/>
  <c r="J376" i="17"/>
  <c r="N376" i="17"/>
  <c r="T376" i="17"/>
  <c r="Y376" i="17" s="1"/>
  <c r="AD376" i="17" s="1"/>
  <c r="U376" i="17"/>
  <c r="Z376" i="17" s="1"/>
  <c r="AE376" i="17" s="1"/>
  <c r="E376" i="17"/>
  <c r="F376" i="17" s="1"/>
  <c r="G376" i="17"/>
  <c r="AC647" i="15"/>
  <c r="AD647" i="15" s="1"/>
  <c r="AB647" i="15"/>
  <c r="AE647" i="15"/>
  <c r="Y649" i="15"/>
  <c r="AA648" i="15"/>
  <c r="Z648" i="15"/>
  <c r="M375" i="17"/>
  <c r="L375" i="17"/>
  <c r="AJ374" i="17"/>
  <c r="Q374" i="17"/>
  <c r="AB375" i="17"/>
  <c r="AG375" i="17" s="1"/>
  <c r="AI375" i="17" s="1"/>
  <c r="W376" i="17"/>
  <c r="K376" i="17" l="1"/>
  <c r="I376" i="17"/>
  <c r="AL376" i="17"/>
  <c r="B378" i="17"/>
  <c r="R378" i="17" s="1"/>
  <c r="T377" i="17"/>
  <c r="Y377" i="17" s="1"/>
  <c r="AD377" i="17" s="1"/>
  <c r="E377" i="17"/>
  <c r="F377" i="17" s="1"/>
  <c r="U377" i="17"/>
  <c r="Z377" i="17" s="1"/>
  <c r="AE377" i="17" s="1"/>
  <c r="H377" i="17"/>
  <c r="G377" i="17"/>
  <c r="R377" i="17"/>
  <c r="W377" i="17" s="1"/>
  <c r="N377" i="17"/>
  <c r="C377" i="17"/>
  <c r="D377" i="17" s="1"/>
  <c r="S377" i="17"/>
  <c r="X377" i="17" s="1"/>
  <c r="AC377" i="17" s="1"/>
  <c r="P377" i="17"/>
  <c r="AE648" i="15"/>
  <c r="AC648" i="15"/>
  <c r="AD648" i="15" s="1"/>
  <c r="AB648" i="15"/>
  <c r="AA649" i="15"/>
  <c r="Z649" i="15"/>
  <c r="Y652" i="15"/>
  <c r="L376" i="17"/>
  <c r="M376" i="17"/>
  <c r="AB376" i="17"/>
  <c r="AG376" i="17" s="1"/>
  <c r="AI376" i="17" s="1"/>
  <c r="AM376" i="17"/>
  <c r="Q375" i="17"/>
  <c r="AJ375" i="17"/>
  <c r="I377" i="17" l="1"/>
  <c r="B379" i="17"/>
  <c r="T379" i="17" s="1"/>
  <c r="Y379" i="17" s="1"/>
  <c r="AD379" i="17" s="1"/>
  <c r="K377" i="17"/>
  <c r="P378" i="17"/>
  <c r="T378" i="17"/>
  <c r="Y378" i="17" s="1"/>
  <c r="AD378" i="17" s="1"/>
  <c r="H378" i="17"/>
  <c r="E378" i="17"/>
  <c r="F378" i="17" s="1"/>
  <c r="S378" i="17"/>
  <c r="X378" i="17" s="1"/>
  <c r="AC378" i="17" s="1"/>
  <c r="U378" i="17"/>
  <c r="Z378" i="17" s="1"/>
  <c r="AE378" i="17" s="1"/>
  <c r="C378" i="17"/>
  <c r="D378" i="17" s="1"/>
  <c r="J378" i="17"/>
  <c r="N378" i="17"/>
  <c r="AL377" i="17"/>
  <c r="G378" i="17"/>
  <c r="AA652" i="15"/>
  <c r="Z652" i="15"/>
  <c r="Y653" i="15"/>
  <c r="AC649" i="15"/>
  <c r="AD649" i="15" s="1"/>
  <c r="AB649" i="15"/>
  <c r="AE649" i="15"/>
  <c r="M377" i="17"/>
  <c r="L377" i="17"/>
  <c r="AB377" i="17"/>
  <c r="AG377" i="17" s="1"/>
  <c r="AI377" i="17" s="1"/>
  <c r="AM377" i="17"/>
  <c r="W378" i="17"/>
  <c r="Q376" i="17"/>
  <c r="AJ376" i="17"/>
  <c r="K378" i="17" l="1"/>
  <c r="I378" i="17"/>
  <c r="AL378" i="17"/>
  <c r="N379" i="17"/>
  <c r="J379" i="17"/>
  <c r="AM378" i="17"/>
  <c r="U379" i="17"/>
  <c r="Z379" i="17" s="1"/>
  <c r="AE379" i="17" s="1"/>
  <c r="H379" i="17"/>
  <c r="G379" i="17"/>
  <c r="S379" i="17"/>
  <c r="X379" i="17" s="1"/>
  <c r="AC379" i="17" s="1"/>
  <c r="P379" i="17"/>
  <c r="E379" i="17"/>
  <c r="F379" i="17" s="1"/>
  <c r="R379" i="17"/>
  <c r="B380" i="17"/>
  <c r="U380" i="17" s="1"/>
  <c r="C379" i="17"/>
  <c r="D379" i="17" s="1"/>
  <c r="Z653" i="15"/>
  <c r="AA653" i="15"/>
  <c r="Y654" i="15"/>
  <c r="AE652" i="15"/>
  <c r="AC652" i="15"/>
  <c r="AD652" i="15" s="1"/>
  <c r="AB652" i="15"/>
  <c r="M378" i="17"/>
  <c r="L378" i="17"/>
  <c r="AB378" i="17"/>
  <c r="AG378" i="17" s="1"/>
  <c r="AI378" i="17" s="1"/>
  <c r="Q378" i="17" s="1"/>
  <c r="AJ377" i="17"/>
  <c r="Q377" i="17"/>
  <c r="K379" i="17" l="1"/>
  <c r="I379" i="17"/>
  <c r="AL379" i="17"/>
  <c r="W379" i="17"/>
  <c r="AB379" i="17" s="1"/>
  <c r="AG379" i="17" s="1"/>
  <c r="AI379" i="17" s="1"/>
  <c r="C380" i="17"/>
  <c r="D380" i="17" s="1"/>
  <c r="S380" i="17"/>
  <c r="X380" i="17" s="1"/>
  <c r="AC380" i="17" s="1"/>
  <c r="T380" i="17"/>
  <c r="Y380" i="17" s="1"/>
  <c r="AD380" i="17" s="1"/>
  <c r="G380" i="17"/>
  <c r="E380" i="17"/>
  <c r="F380" i="17" s="1"/>
  <c r="P380" i="17"/>
  <c r="J380" i="17"/>
  <c r="H380" i="17"/>
  <c r="R380" i="17"/>
  <c r="N380" i="17"/>
  <c r="B381" i="17"/>
  <c r="U381" i="17" s="1"/>
  <c r="Z381" i="17" s="1"/>
  <c r="AE381" i="17" s="1"/>
  <c r="Y655" i="15"/>
  <c r="AA654" i="15"/>
  <c r="Z654" i="15"/>
  <c r="AB653" i="15"/>
  <c r="AC653" i="15"/>
  <c r="AD653" i="15" s="1"/>
  <c r="AE653" i="15"/>
  <c r="M379" i="17"/>
  <c r="L379" i="17"/>
  <c r="AJ378" i="17"/>
  <c r="Z380" i="17"/>
  <c r="AE380" i="17" s="1"/>
  <c r="K380" i="17" l="1"/>
  <c r="I380" i="17"/>
  <c r="AM379" i="17"/>
  <c r="AL380" i="17"/>
  <c r="W380" i="17"/>
  <c r="AB380" i="17" s="1"/>
  <c r="AG380" i="17" s="1"/>
  <c r="AI380" i="17" s="1"/>
  <c r="C381" i="17"/>
  <c r="D381" i="17" s="1"/>
  <c r="T381" i="17"/>
  <c r="Y381" i="17" s="1"/>
  <c r="AD381" i="17" s="1"/>
  <c r="B382" i="17"/>
  <c r="J382" i="17" s="1"/>
  <c r="N381" i="17"/>
  <c r="S381" i="17"/>
  <c r="X381" i="17" s="1"/>
  <c r="AC381" i="17" s="1"/>
  <c r="G381" i="17"/>
  <c r="R381" i="17"/>
  <c r="W381" i="17" s="1"/>
  <c r="H381" i="17"/>
  <c r="E381" i="17"/>
  <c r="F381" i="17" s="1"/>
  <c r="P381" i="17"/>
  <c r="J381" i="17"/>
  <c r="AC654" i="15"/>
  <c r="AD654" i="15" s="1"/>
  <c r="AB654" i="15"/>
  <c r="AE654" i="15"/>
  <c r="Y656" i="15"/>
  <c r="Z655" i="15"/>
  <c r="AA655" i="15"/>
  <c r="M380" i="17"/>
  <c r="L380" i="17"/>
  <c r="AJ379" i="17"/>
  <c r="Q379" i="17"/>
  <c r="I381" i="17" l="1"/>
  <c r="K381" i="17"/>
  <c r="AM380" i="17"/>
  <c r="AL381" i="17"/>
  <c r="N382" i="17"/>
  <c r="U382" i="17"/>
  <c r="Z382" i="17" s="1"/>
  <c r="AE382" i="17" s="1"/>
  <c r="H382" i="17"/>
  <c r="G382" i="17"/>
  <c r="S382" i="17"/>
  <c r="X382" i="17" s="1"/>
  <c r="AC382" i="17" s="1"/>
  <c r="B383" i="17"/>
  <c r="S383" i="17" s="1"/>
  <c r="X383" i="17" s="1"/>
  <c r="AC383" i="17" s="1"/>
  <c r="C382" i="17"/>
  <c r="D382" i="17" s="1"/>
  <c r="T382" i="17"/>
  <c r="Y382" i="17" s="1"/>
  <c r="AD382" i="17" s="1"/>
  <c r="P382" i="17"/>
  <c r="E382" i="17"/>
  <c r="F382" i="17" s="1"/>
  <c r="R382" i="17"/>
  <c r="AB655" i="15"/>
  <c r="AE655" i="15"/>
  <c r="AC655" i="15"/>
  <c r="AD655" i="15" s="1"/>
  <c r="Z656" i="15"/>
  <c r="AA656" i="15"/>
  <c r="Y659" i="15"/>
  <c r="M381" i="17"/>
  <c r="L381" i="17"/>
  <c r="AM381" i="17"/>
  <c r="AB381" i="17"/>
  <c r="AG381" i="17" s="1"/>
  <c r="AI381" i="17" s="1"/>
  <c r="Q380" i="17"/>
  <c r="AJ380" i="17"/>
  <c r="I382" i="17" l="1"/>
  <c r="K382" i="17"/>
  <c r="AL382" i="17"/>
  <c r="J383" i="17"/>
  <c r="H383" i="17"/>
  <c r="N383" i="17"/>
  <c r="R383" i="17"/>
  <c r="W382" i="17"/>
  <c r="AM382" i="17" s="1"/>
  <c r="P383" i="17"/>
  <c r="U383" i="17"/>
  <c r="Z383" i="17" s="1"/>
  <c r="AE383" i="17" s="1"/>
  <c r="E383" i="17"/>
  <c r="F383" i="17" s="1"/>
  <c r="T383" i="17"/>
  <c r="Y383" i="17" s="1"/>
  <c r="AD383" i="17" s="1"/>
  <c r="G383" i="17"/>
  <c r="B384" i="17"/>
  <c r="T384" i="17" s="1"/>
  <c r="Y384" i="17" s="1"/>
  <c r="AD384" i="17" s="1"/>
  <c r="C383" i="17"/>
  <c r="D383" i="17" s="1"/>
  <c r="Z659" i="15"/>
  <c r="AA659" i="15"/>
  <c r="Y660" i="15"/>
  <c r="AB656" i="15"/>
  <c r="AE656" i="15"/>
  <c r="AC656" i="15"/>
  <c r="AD656" i="15" s="1"/>
  <c r="L382" i="17"/>
  <c r="M382" i="17"/>
  <c r="Q381" i="17"/>
  <c r="AJ381" i="17"/>
  <c r="AL383" i="17" l="1"/>
  <c r="W383" i="17"/>
  <c r="AM383" i="17" s="1"/>
  <c r="AB382" i="17"/>
  <c r="AG382" i="17" s="1"/>
  <c r="AI382" i="17" s="1"/>
  <c r="Q382" i="17" s="1"/>
  <c r="K383" i="17"/>
  <c r="B385" i="17"/>
  <c r="R385" i="17" s="1"/>
  <c r="S384" i="17"/>
  <c r="X384" i="17" s="1"/>
  <c r="AC384" i="17" s="1"/>
  <c r="P384" i="17"/>
  <c r="H384" i="17"/>
  <c r="G384" i="17"/>
  <c r="R384" i="17"/>
  <c r="W384" i="17" s="1"/>
  <c r="E384" i="17"/>
  <c r="F384" i="17" s="1"/>
  <c r="U384" i="17"/>
  <c r="Z384" i="17" s="1"/>
  <c r="AE384" i="17" s="1"/>
  <c r="J384" i="17"/>
  <c r="N384" i="17"/>
  <c r="I383" i="17"/>
  <c r="M383" i="17" s="1"/>
  <c r="C384" i="17"/>
  <c r="D384" i="17" s="1"/>
  <c r="Z660" i="15"/>
  <c r="AA660" i="15"/>
  <c r="Y661" i="15"/>
  <c r="AE659" i="15"/>
  <c r="AB659" i="15"/>
  <c r="AC659" i="15"/>
  <c r="AD659" i="15" s="1"/>
  <c r="L383" i="17"/>
  <c r="AB383" i="17"/>
  <c r="AG383" i="17" s="1"/>
  <c r="AI383" i="17" s="1"/>
  <c r="AJ382" i="17" l="1"/>
  <c r="AL384" i="17"/>
  <c r="B386" i="17"/>
  <c r="U386" i="17" s="1"/>
  <c r="Z386" i="17" s="1"/>
  <c r="AE386" i="17" s="1"/>
  <c r="AM384" i="17"/>
  <c r="C385" i="17"/>
  <c r="D385" i="17" s="1"/>
  <c r="T385" i="17"/>
  <c r="Y385" i="17" s="1"/>
  <c r="AD385" i="17" s="1"/>
  <c r="U385" i="17"/>
  <c r="Z385" i="17" s="1"/>
  <c r="AE385" i="17" s="1"/>
  <c r="K384" i="17"/>
  <c r="N385" i="17"/>
  <c r="P385" i="17"/>
  <c r="I384" i="17"/>
  <c r="M384" i="17" s="1"/>
  <c r="G385" i="17"/>
  <c r="S385" i="17"/>
  <c r="X385" i="17" s="1"/>
  <c r="AC385" i="17" s="1"/>
  <c r="J385" i="17"/>
  <c r="H385" i="17"/>
  <c r="E385" i="17"/>
  <c r="F385" i="17" s="1"/>
  <c r="Y662" i="15"/>
  <c r="AA661" i="15"/>
  <c r="Z661" i="15"/>
  <c r="AC660" i="15"/>
  <c r="AD660" i="15" s="1"/>
  <c r="AB660" i="15"/>
  <c r="AE660" i="15"/>
  <c r="AB384" i="17"/>
  <c r="AG384" i="17" s="1"/>
  <c r="AI384" i="17" s="1"/>
  <c r="Q384" i="17" s="1"/>
  <c r="W385" i="17"/>
  <c r="AJ383" i="17"/>
  <c r="Q383" i="17"/>
  <c r="L384" i="17" l="1"/>
  <c r="I385" i="17"/>
  <c r="AL385" i="17"/>
  <c r="K385" i="17"/>
  <c r="S386" i="17"/>
  <c r="X386" i="17" s="1"/>
  <c r="AC386" i="17" s="1"/>
  <c r="E386" i="17"/>
  <c r="F386" i="17" s="1"/>
  <c r="T386" i="17"/>
  <c r="Y386" i="17" s="1"/>
  <c r="AD386" i="17" s="1"/>
  <c r="C386" i="17"/>
  <c r="D386" i="17" s="1"/>
  <c r="G386" i="17"/>
  <c r="R386" i="17"/>
  <c r="W386" i="17" s="1"/>
  <c r="H386" i="17"/>
  <c r="J386" i="17"/>
  <c r="P386" i="17"/>
  <c r="N386" i="17"/>
  <c r="B387" i="17"/>
  <c r="U387" i="17" s="1"/>
  <c r="AE661" i="15"/>
  <c r="AB661" i="15"/>
  <c r="AC661" i="15"/>
  <c r="AD661" i="15" s="1"/>
  <c r="Y663" i="15"/>
  <c r="AA662" i="15"/>
  <c r="Z662" i="15"/>
  <c r="AM385" i="17"/>
  <c r="L385" i="17"/>
  <c r="M385" i="17"/>
  <c r="AJ384" i="17"/>
  <c r="AB385" i="17"/>
  <c r="AG385" i="17" s="1"/>
  <c r="AI385" i="17" s="1"/>
  <c r="K386" i="17" l="1"/>
  <c r="I386" i="17"/>
  <c r="AL386" i="17"/>
  <c r="AM386" i="17"/>
  <c r="C387" i="17"/>
  <c r="D387" i="17" s="1"/>
  <c r="T387" i="17"/>
  <c r="Y387" i="17" s="1"/>
  <c r="AD387" i="17" s="1"/>
  <c r="N387" i="17"/>
  <c r="J387" i="17"/>
  <c r="H387" i="17"/>
  <c r="S387" i="17"/>
  <c r="X387" i="17" s="1"/>
  <c r="AC387" i="17" s="1"/>
  <c r="P387" i="17"/>
  <c r="G387" i="17"/>
  <c r="R387" i="17"/>
  <c r="W387" i="17" s="1"/>
  <c r="B388" i="17"/>
  <c r="J388" i="17" s="1"/>
  <c r="E387" i="17"/>
  <c r="F387" i="17" s="1"/>
  <c r="AC662" i="15"/>
  <c r="AD662" i="15" s="1"/>
  <c r="AB662" i="15"/>
  <c r="AE662" i="15"/>
  <c r="AA663" i="15"/>
  <c r="Z663" i="15"/>
  <c r="Y666" i="15"/>
  <c r="M386" i="17"/>
  <c r="L386" i="17"/>
  <c r="AB386" i="17"/>
  <c r="AG386" i="17" s="1"/>
  <c r="AI386" i="17" s="1"/>
  <c r="Z387" i="17"/>
  <c r="AE387" i="17" s="1"/>
  <c r="Q385" i="17"/>
  <c r="AJ385" i="17"/>
  <c r="K387" i="17" l="1"/>
  <c r="I387" i="17"/>
  <c r="AL387" i="17"/>
  <c r="N388" i="17"/>
  <c r="U388" i="17"/>
  <c r="Z388" i="17" s="1"/>
  <c r="AE388" i="17" s="1"/>
  <c r="P388" i="17"/>
  <c r="C388" i="17"/>
  <c r="D388" i="17" s="1"/>
  <c r="S388" i="17"/>
  <c r="X388" i="17" s="1"/>
  <c r="AC388" i="17" s="1"/>
  <c r="H388" i="17"/>
  <c r="R388" i="17"/>
  <c r="W388" i="17" s="1"/>
  <c r="B389" i="17"/>
  <c r="J389" i="17" s="1"/>
  <c r="G388" i="17"/>
  <c r="E388" i="17"/>
  <c r="F388" i="17" s="1"/>
  <c r="T388" i="17"/>
  <c r="Y388" i="17" s="1"/>
  <c r="AD388" i="17" s="1"/>
  <c r="Z666" i="15"/>
  <c r="AA666" i="15"/>
  <c r="Y667" i="15"/>
  <c r="AC663" i="15"/>
  <c r="AD663" i="15" s="1"/>
  <c r="AB663" i="15"/>
  <c r="AE663" i="15"/>
  <c r="M387" i="17"/>
  <c r="L387" i="17"/>
  <c r="AM387" i="17"/>
  <c r="AB387" i="17"/>
  <c r="AG387" i="17" s="1"/>
  <c r="AI387" i="17" s="1"/>
  <c r="Q386" i="17"/>
  <c r="AJ386" i="17"/>
  <c r="K388" i="17" l="1"/>
  <c r="I388" i="17"/>
  <c r="N389" i="17"/>
  <c r="AL388" i="17"/>
  <c r="E389" i="17"/>
  <c r="F389" i="17" s="1"/>
  <c r="T389" i="17"/>
  <c r="Y389" i="17" s="1"/>
  <c r="AD389" i="17" s="1"/>
  <c r="C389" i="17"/>
  <c r="D389" i="17" s="1"/>
  <c r="S389" i="17"/>
  <c r="X389" i="17" s="1"/>
  <c r="AC389" i="17" s="1"/>
  <c r="B390" i="17"/>
  <c r="J390" i="17" s="1"/>
  <c r="U389" i="17"/>
  <c r="Z389" i="17" s="1"/>
  <c r="AE389" i="17" s="1"/>
  <c r="H389" i="17"/>
  <c r="G389" i="17"/>
  <c r="R389" i="17"/>
  <c r="P389" i="17"/>
  <c r="AA667" i="15"/>
  <c r="Z667" i="15"/>
  <c r="Y668" i="15"/>
  <c r="AE666" i="15"/>
  <c r="AC666" i="15"/>
  <c r="AD666" i="15" s="1"/>
  <c r="AB666" i="15"/>
  <c r="L388" i="17"/>
  <c r="M388" i="17"/>
  <c r="AB388" i="17"/>
  <c r="AG388" i="17" s="1"/>
  <c r="AI388" i="17" s="1"/>
  <c r="AM388" i="17"/>
  <c r="AJ387" i="17"/>
  <c r="Q387" i="17"/>
  <c r="I389" i="17" l="1"/>
  <c r="K389" i="17"/>
  <c r="AL389" i="17"/>
  <c r="W389" i="17"/>
  <c r="AB389" i="17" s="1"/>
  <c r="AG389" i="17" s="1"/>
  <c r="AI389" i="17" s="1"/>
  <c r="N390" i="17"/>
  <c r="S390" i="17"/>
  <c r="X390" i="17" s="1"/>
  <c r="AC390" i="17" s="1"/>
  <c r="R390" i="17"/>
  <c r="W390" i="17" s="1"/>
  <c r="H390" i="17"/>
  <c r="E390" i="17"/>
  <c r="F390" i="17" s="1"/>
  <c r="U390" i="17"/>
  <c r="Z390" i="17" s="1"/>
  <c r="AE390" i="17" s="1"/>
  <c r="G390" i="17"/>
  <c r="P390" i="17"/>
  <c r="C390" i="17"/>
  <c r="D390" i="17" s="1"/>
  <c r="T390" i="17"/>
  <c r="Y390" i="17" s="1"/>
  <c r="AD390" i="17" s="1"/>
  <c r="B391" i="17"/>
  <c r="J391" i="17" s="1"/>
  <c r="Y669" i="15"/>
  <c r="AA668" i="15"/>
  <c r="Z668" i="15"/>
  <c r="AB667" i="15"/>
  <c r="AC667" i="15"/>
  <c r="AD667" i="15" s="1"/>
  <c r="AE667" i="15"/>
  <c r="M389" i="17"/>
  <c r="L389" i="17"/>
  <c r="Q388" i="17"/>
  <c r="AJ388" i="17"/>
  <c r="AM389" i="17" l="1"/>
  <c r="I390" i="17"/>
  <c r="K390" i="17"/>
  <c r="AL390" i="17"/>
  <c r="U391" i="17"/>
  <c r="Z391" i="17" s="1"/>
  <c r="AE391" i="17" s="1"/>
  <c r="G391" i="17"/>
  <c r="S391" i="17"/>
  <c r="X391" i="17" s="1"/>
  <c r="AC391" i="17" s="1"/>
  <c r="P391" i="17"/>
  <c r="E391" i="17"/>
  <c r="F391" i="17" s="1"/>
  <c r="R391" i="17"/>
  <c r="W391" i="17" s="1"/>
  <c r="N391" i="17"/>
  <c r="H391" i="17"/>
  <c r="C391" i="17"/>
  <c r="D391" i="17" s="1"/>
  <c r="T391" i="17"/>
  <c r="Y391" i="17" s="1"/>
  <c r="AD391" i="17" s="1"/>
  <c r="B392" i="17"/>
  <c r="S392" i="17" s="1"/>
  <c r="X392" i="17" s="1"/>
  <c r="AC392" i="17" s="1"/>
  <c r="AC668" i="15"/>
  <c r="AD668" i="15" s="1"/>
  <c r="AB668" i="15"/>
  <c r="AE668" i="15"/>
  <c r="Y670" i="15"/>
  <c r="AA669" i="15"/>
  <c r="Z669" i="15"/>
  <c r="M390" i="17"/>
  <c r="L390" i="17"/>
  <c r="Q389" i="17"/>
  <c r="AJ389" i="17"/>
  <c r="AB390" i="17"/>
  <c r="AG390" i="17" s="1"/>
  <c r="AI390" i="17" s="1"/>
  <c r="AM390" i="17"/>
  <c r="I391" i="17" l="1"/>
  <c r="AM391" i="17"/>
  <c r="K391" i="17"/>
  <c r="AL391" i="17"/>
  <c r="G392" i="17"/>
  <c r="B393" i="17"/>
  <c r="U393" i="17" s="1"/>
  <c r="Z393" i="17" s="1"/>
  <c r="AE393" i="17" s="1"/>
  <c r="U392" i="17"/>
  <c r="Z392" i="17" s="1"/>
  <c r="AE392" i="17" s="1"/>
  <c r="P392" i="17"/>
  <c r="R392" i="17"/>
  <c r="W392" i="17" s="1"/>
  <c r="E392" i="17"/>
  <c r="F392" i="17" s="1"/>
  <c r="T392" i="17"/>
  <c r="Y392" i="17" s="1"/>
  <c r="AD392" i="17" s="1"/>
  <c r="J392" i="17"/>
  <c r="N392" i="17"/>
  <c r="H392" i="17"/>
  <c r="C392" i="17"/>
  <c r="D392" i="17" s="1"/>
  <c r="AB669" i="15"/>
  <c r="AE669" i="15"/>
  <c r="AC669" i="15"/>
  <c r="AD669" i="15" s="1"/>
  <c r="Z670" i="15"/>
  <c r="AA670" i="15"/>
  <c r="Y673" i="15"/>
  <c r="M391" i="17"/>
  <c r="L391" i="17"/>
  <c r="AB391" i="17"/>
  <c r="AG391" i="17" s="1"/>
  <c r="AI391" i="17" s="1"/>
  <c r="Q391" i="17" s="1"/>
  <c r="AJ390" i="17"/>
  <c r="Q390" i="17"/>
  <c r="K392" i="17" l="1"/>
  <c r="B394" i="17"/>
  <c r="N394" i="17" s="1"/>
  <c r="AM392" i="17"/>
  <c r="AL392" i="17"/>
  <c r="C393" i="17"/>
  <c r="D393" i="17" s="1"/>
  <c r="T393" i="17"/>
  <c r="Y393" i="17" s="1"/>
  <c r="AD393" i="17" s="1"/>
  <c r="N393" i="17"/>
  <c r="J393" i="17"/>
  <c r="S393" i="17"/>
  <c r="X393" i="17" s="1"/>
  <c r="AC393" i="17" s="1"/>
  <c r="H393" i="17"/>
  <c r="G393" i="17"/>
  <c r="R393" i="17"/>
  <c r="W393" i="17" s="1"/>
  <c r="P393" i="17"/>
  <c r="I392" i="17"/>
  <c r="L392" i="17" s="1"/>
  <c r="E393" i="17"/>
  <c r="F393" i="17" s="1"/>
  <c r="AA673" i="15"/>
  <c r="Z673" i="15"/>
  <c r="Y674" i="15"/>
  <c r="AC670" i="15"/>
  <c r="AD670" i="15" s="1"/>
  <c r="AB670" i="15"/>
  <c r="AE670" i="15"/>
  <c r="AJ391" i="17"/>
  <c r="AB392" i="17"/>
  <c r="AG392" i="17" s="1"/>
  <c r="AI392" i="17" s="1"/>
  <c r="Q392" i="17" s="1"/>
  <c r="K393" i="17"/>
  <c r="AM393" i="17" l="1"/>
  <c r="AL393" i="17"/>
  <c r="I393" i="17"/>
  <c r="M393" i="17" s="1"/>
  <c r="G394" i="17"/>
  <c r="S394" i="17"/>
  <c r="X394" i="17" s="1"/>
  <c r="AC394" i="17" s="1"/>
  <c r="M392" i="17"/>
  <c r="U394" i="17"/>
  <c r="Z394" i="17" s="1"/>
  <c r="AE394" i="17" s="1"/>
  <c r="H394" i="17"/>
  <c r="R394" i="17"/>
  <c r="W394" i="17" s="1"/>
  <c r="B395" i="17"/>
  <c r="J395" i="17" s="1"/>
  <c r="C394" i="17"/>
  <c r="D394" i="17" s="1"/>
  <c r="T394" i="17"/>
  <c r="Y394" i="17" s="1"/>
  <c r="AD394" i="17" s="1"/>
  <c r="P394" i="17"/>
  <c r="E394" i="17"/>
  <c r="F394" i="17" s="1"/>
  <c r="J394" i="17"/>
  <c r="AA674" i="15"/>
  <c r="Z674" i="15"/>
  <c r="Y675" i="15"/>
  <c r="AE673" i="15"/>
  <c r="AC673" i="15"/>
  <c r="AD673" i="15" s="1"/>
  <c r="AB673" i="15"/>
  <c r="AJ392" i="17"/>
  <c r="AB393" i="17"/>
  <c r="AG393" i="17" s="1"/>
  <c r="AI393" i="17" s="1"/>
  <c r="AJ393" i="17" s="1"/>
  <c r="L393" i="17" l="1"/>
  <c r="AL394" i="17"/>
  <c r="AM394" i="17"/>
  <c r="I394" i="17"/>
  <c r="K394" i="17"/>
  <c r="N395" i="17"/>
  <c r="U395" i="17"/>
  <c r="Z395" i="17" s="1"/>
  <c r="AE395" i="17" s="1"/>
  <c r="H395" i="17"/>
  <c r="B396" i="17"/>
  <c r="U396" i="17" s="1"/>
  <c r="Z396" i="17" s="1"/>
  <c r="AE396" i="17" s="1"/>
  <c r="E395" i="17"/>
  <c r="F395" i="17" s="1"/>
  <c r="T395" i="17"/>
  <c r="Y395" i="17" s="1"/>
  <c r="AD395" i="17" s="1"/>
  <c r="C395" i="17"/>
  <c r="D395" i="17" s="1"/>
  <c r="R395" i="17"/>
  <c r="W395" i="17" s="1"/>
  <c r="S395" i="17"/>
  <c r="X395" i="17" s="1"/>
  <c r="AC395" i="17" s="1"/>
  <c r="G395" i="17"/>
  <c r="P395" i="17"/>
  <c r="Y676" i="15"/>
  <c r="Z675" i="15"/>
  <c r="AA675" i="15"/>
  <c r="AB674" i="15"/>
  <c r="AE674" i="15"/>
  <c r="AC674" i="15"/>
  <c r="AD674" i="15" s="1"/>
  <c r="L394" i="17"/>
  <c r="M394" i="17"/>
  <c r="Q393" i="17"/>
  <c r="AB394" i="17"/>
  <c r="AG394" i="17" s="1"/>
  <c r="AI394" i="17" s="1"/>
  <c r="Q394" i="17" s="1"/>
  <c r="I395" i="17" l="1"/>
  <c r="K395" i="17"/>
  <c r="AL395" i="17"/>
  <c r="J396" i="17"/>
  <c r="T396" i="17"/>
  <c r="Y396" i="17" s="1"/>
  <c r="AD396" i="17" s="1"/>
  <c r="N396" i="17"/>
  <c r="P396" i="17"/>
  <c r="C396" i="17"/>
  <c r="D396" i="17" s="1"/>
  <c r="S396" i="17"/>
  <c r="X396" i="17" s="1"/>
  <c r="AC396" i="17" s="1"/>
  <c r="H396" i="17"/>
  <c r="G396" i="17"/>
  <c r="R396" i="17"/>
  <c r="B397" i="17"/>
  <c r="J397" i="17" s="1"/>
  <c r="E396" i="17"/>
  <c r="F396" i="17" s="1"/>
  <c r="AC675" i="15"/>
  <c r="AD675" i="15" s="1"/>
  <c r="AB675" i="15"/>
  <c r="AE675" i="15"/>
  <c r="Y677" i="15"/>
  <c r="AA676" i="15"/>
  <c r="Z676" i="15"/>
  <c r="M395" i="17"/>
  <c r="L395" i="17"/>
  <c r="AJ394" i="17"/>
  <c r="AB395" i="17"/>
  <c r="AG395" i="17" s="1"/>
  <c r="AI395" i="17" s="1"/>
  <c r="AM395" i="17"/>
  <c r="AL396" i="17" l="1"/>
  <c r="W396" i="17"/>
  <c r="AB396" i="17" s="1"/>
  <c r="AG396" i="17" s="1"/>
  <c r="AI396" i="17" s="1"/>
  <c r="AJ396" i="17" s="1"/>
  <c r="K396" i="17"/>
  <c r="N397" i="17"/>
  <c r="U397" i="17"/>
  <c r="Z397" i="17" s="1"/>
  <c r="AE397" i="17" s="1"/>
  <c r="B398" i="17"/>
  <c r="U398" i="17" s="1"/>
  <c r="Z398" i="17" s="1"/>
  <c r="AE398" i="17" s="1"/>
  <c r="R397" i="17"/>
  <c r="W397" i="17" s="1"/>
  <c r="AB397" i="17" s="1"/>
  <c r="AM396" i="17"/>
  <c r="C397" i="17"/>
  <c r="D397" i="17" s="1"/>
  <c r="S397" i="17"/>
  <c r="X397" i="17" s="1"/>
  <c r="AC397" i="17" s="1"/>
  <c r="G397" i="17"/>
  <c r="P397" i="17"/>
  <c r="E397" i="17"/>
  <c r="F397" i="17" s="1"/>
  <c r="T397" i="17"/>
  <c r="H397" i="17"/>
  <c r="I396" i="17"/>
  <c r="AB676" i="15"/>
  <c r="AE676" i="15"/>
  <c r="AC676" i="15"/>
  <c r="AD676" i="15" s="1"/>
  <c r="Z677" i="15"/>
  <c r="AA677" i="15"/>
  <c r="Y680" i="15"/>
  <c r="M396" i="17"/>
  <c r="L396" i="17"/>
  <c r="AJ395" i="17"/>
  <c r="Q395" i="17"/>
  <c r="I397" i="17" l="1"/>
  <c r="K397" i="17"/>
  <c r="AL397" i="17"/>
  <c r="Y397" i="17"/>
  <c r="AD397" i="17" s="1"/>
  <c r="AG397" i="17" s="1"/>
  <c r="AI397" i="17" s="1"/>
  <c r="T398" i="17"/>
  <c r="Y398" i="17" s="1"/>
  <c r="AD398" i="17" s="1"/>
  <c r="E398" i="17"/>
  <c r="F398" i="17" s="1"/>
  <c r="P398" i="17"/>
  <c r="C398" i="17"/>
  <c r="D398" i="17" s="1"/>
  <c r="S398" i="17"/>
  <c r="X398" i="17" s="1"/>
  <c r="AC398" i="17" s="1"/>
  <c r="H398" i="17"/>
  <c r="G398" i="17"/>
  <c r="R398" i="17"/>
  <c r="W398" i="17" s="1"/>
  <c r="J398" i="17"/>
  <c r="N398" i="17"/>
  <c r="B399" i="17"/>
  <c r="U399" i="17" s="1"/>
  <c r="Z399" i="17" s="1"/>
  <c r="AE399" i="17" s="1"/>
  <c r="Z680" i="15"/>
  <c r="AA680" i="15"/>
  <c r="Y681" i="15"/>
  <c r="AC677" i="15"/>
  <c r="AD677" i="15" s="1"/>
  <c r="AB677" i="15"/>
  <c r="AE677" i="15"/>
  <c r="M397" i="17"/>
  <c r="L397" i="17"/>
  <c r="Q396" i="17"/>
  <c r="AM397" i="17" l="1"/>
  <c r="K398" i="17"/>
  <c r="I398" i="17"/>
  <c r="C399" i="17"/>
  <c r="D399" i="17" s="1"/>
  <c r="P399" i="17"/>
  <c r="T399" i="17"/>
  <c r="Y399" i="17" s="1"/>
  <c r="AD399" i="17" s="1"/>
  <c r="J399" i="17"/>
  <c r="H399" i="17"/>
  <c r="N399" i="17"/>
  <c r="B400" i="17"/>
  <c r="J400" i="17" s="1"/>
  <c r="S399" i="17"/>
  <c r="X399" i="17" s="1"/>
  <c r="AC399" i="17" s="1"/>
  <c r="G399" i="17"/>
  <c r="R399" i="17"/>
  <c r="AL398" i="17"/>
  <c r="E399" i="17"/>
  <c r="F399" i="17" s="1"/>
  <c r="AA681" i="15"/>
  <c r="Z681" i="15"/>
  <c r="Y682" i="15"/>
  <c r="AE680" i="15"/>
  <c r="AC680" i="15"/>
  <c r="AD680" i="15" s="1"/>
  <c r="AB680" i="15"/>
  <c r="M398" i="17"/>
  <c r="L398" i="17"/>
  <c r="AB398" i="17"/>
  <c r="AG398" i="17" s="1"/>
  <c r="AI398" i="17" s="1"/>
  <c r="AM398" i="17"/>
  <c r="Q397" i="17"/>
  <c r="AJ397" i="17"/>
  <c r="I399" i="17" l="1"/>
  <c r="K399" i="17"/>
  <c r="AL399" i="17"/>
  <c r="W399" i="17"/>
  <c r="AM399" i="17" s="1"/>
  <c r="B401" i="17"/>
  <c r="T401" i="17" s="1"/>
  <c r="Y401" i="17" s="1"/>
  <c r="AD401" i="17" s="1"/>
  <c r="U400" i="17"/>
  <c r="Z400" i="17" s="1"/>
  <c r="AE400" i="17" s="1"/>
  <c r="G400" i="17"/>
  <c r="E400" i="17"/>
  <c r="F400" i="17" s="1"/>
  <c r="R400" i="17"/>
  <c r="W400" i="17" s="1"/>
  <c r="S400" i="17"/>
  <c r="X400" i="17" s="1"/>
  <c r="AC400" i="17" s="1"/>
  <c r="T400" i="17"/>
  <c r="Y400" i="17" s="1"/>
  <c r="AD400" i="17" s="1"/>
  <c r="H400" i="17"/>
  <c r="N400" i="17"/>
  <c r="C400" i="17"/>
  <c r="D400" i="17" s="1"/>
  <c r="P400" i="17"/>
  <c r="Y683" i="15"/>
  <c r="Z682" i="15"/>
  <c r="AA682" i="15"/>
  <c r="AE681" i="15"/>
  <c r="AC681" i="15"/>
  <c r="AD681" i="15" s="1"/>
  <c r="AB681" i="15"/>
  <c r="M399" i="17"/>
  <c r="L399" i="17"/>
  <c r="Q398" i="17"/>
  <c r="AJ398" i="17"/>
  <c r="AB399" i="17" l="1"/>
  <c r="AG399" i="17" s="1"/>
  <c r="AI399" i="17" s="1"/>
  <c r="Q399" i="17" s="1"/>
  <c r="K400" i="17"/>
  <c r="I400" i="17"/>
  <c r="L400" i="17" s="1"/>
  <c r="B402" i="17"/>
  <c r="T402" i="17" s="1"/>
  <c r="Y402" i="17" s="1"/>
  <c r="AD402" i="17" s="1"/>
  <c r="S401" i="17"/>
  <c r="AM400" i="17"/>
  <c r="G401" i="17"/>
  <c r="AL400" i="17"/>
  <c r="J401" i="17"/>
  <c r="R401" i="17"/>
  <c r="U401" i="17"/>
  <c r="Z401" i="17" s="1"/>
  <c r="AE401" i="17" s="1"/>
  <c r="C401" i="17"/>
  <c r="D401" i="17" s="1"/>
  <c r="N401" i="17"/>
  <c r="P401" i="17"/>
  <c r="H401" i="17"/>
  <c r="E401" i="17"/>
  <c r="F401" i="17" s="1"/>
  <c r="AC682" i="15"/>
  <c r="AD682" i="15" s="1"/>
  <c r="AE682" i="15"/>
  <c r="AB682" i="15"/>
  <c r="Y684" i="15"/>
  <c r="AA683" i="15"/>
  <c r="Z683" i="15"/>
  <c r="X401" i="17"/>
  <c r="AC401" i="17" s="1"/>
  <c r="AJ399" i="17"/>
  <c r="AB400" i="17"/>
  <c r="AG400" i="17" s="1"/>
  <c r="AI400" i="17" s="1"/>
  <c r="K401" i="17" l="1"/>
  <c r="M400" i="17"/>
  <c r="AL401" i="17"/>
  <c r="I401" i="17"/>
  <c r="J402" i="17"/>
  <c r="H402" i="17"/>
  <c r="B403" i="17"/>
  <c r="J403" i="17" s="1"/>
  <c r="G402" i="17"/>
  <c r="R402" i="17"/>
  <c r="W402" i="17" s="1"/>
  <c r="N402" i="17"/>
  <c r="P402" i="17"/>
  <c r="S402" i="17"/>
  <c r="X402" i="17" s="1"/>
  <c r="AC402" i="17" s="1"/>
  <c r="E402" i="17"/>
  <c r="F402" i="17" s="1"/>
  <c r="U402" i="17"/>
  <c r="Z402" i="17" s="1"/>
  <c r="AE402" i="17" s="1"/>
  <c r="W401" i="17"/>
  <c r="AM401" i="17" s="1"/>
  <c r="C402" i="17"/>
  <c r="D402" i="17" s="1"/>
  <c r="AB683" i="15"/>
  <c r="AE683" i="15"/>
  <c r="AC683" i="15"/>
  <c r="AD683" i="15" s="1"/>
  <c r="AA684" i="15"/>
  <c r="Z684" i="15"/>
  <c r="Y687" i="15"/>
  <c r="M401" i="17"/>
  <c r="L401" i="17"/>
  <c r="Q400" i="17"/>
  <c r="AJ400" i="17"/>
  <c r="K402" i="17" l="1"/>
  <c r="I402" i="17"/>
  <c r="AL402" i="17"/>
  <c r="U403" i="17"/>
  <c r="Z403" i="17" s="1"/>
  <c r="AE403" i="17" s="1"/>
  <c r="N403" i="17"/>
  <c r="C403" i="17"/>
  <c r="D403" i="17" s="1"/>
  <c r="S403" i="17"/>
  <c r="X403" i="17" s="1"/>
  <c r="AC403" i="17" s="1"/>
  <c r="G403" i="17"/>
  <c r="R403" i="17"/>
  <c r="W403" i="17" s="1"/>
  <c r="P403" i="17"/>
  <c r="AB401" i="17"/>
  <c r="AG401" i="17" s="1"/>
  <c r="AI401" i="17" s="1"/>
  <c r="AJ401" i="17" s="1"/>
  <c r="E403" i="17"/>
  <c r="F403" i="17" s="1"/>
  <c r="T403" i="17"/>
  <c r="Y403" i="17" s="1"/>
  <c r="AD403" i="17" s="1"/>
  <c r="H403" i="17"/>
  <c r="B404" i="17"/>
  <c r="R404" i="17" s="1"/>
  <c r="Z687" i="15"/>
  <c r="AA687" i="15"/>
  <c r="Y688" i="15"/>
  <c r="AB684" i="15"/>
  <c r="AE684" i="15"/>
  <c r="AC684" i="15"/>
  <c r="AD684" i="15" s="1"/>
  <c r="L402" i="17"/>
  <c r="M402" i="17"/>
  <c r="AM402" i="17"/>
  <c r="AB402" i="17"/>
  <c r="AG402" i="17" s="1"/>
  <c r="AI402" i="17" s="1"/>
  <c r="K403" i="17" l="1"/>
  <c r="Q401" i="17"/>
  <c r="I403" i="17"/>
  <c r="AM403" i="17"/>
  <c r="AL403" i="17"/>
  <c r="J404" i="17"/>
  <c r="N404" i="17"/>
  <c r="U404" i="17"/>
  <c r="Z404" i="17" s="1"/>
  <c r="AE404" i="17" s="1"/>
  <c r="P404" i="17"/>
  <c r="G404" i="17"/>
  <c r="T404" i="17"/>
  <c r="Y404" i="17" s="1"/>
  <c r="AD404" i="17" s="1"/>
  <c r="H404" i="17"/>
  <c r="E404" i="17"/>
  <c r="F404" i="17" s="1"/>
  <c r="S404" i="17"/>
  <c r="X404" i="17" s="1"/>
  <c r="AC404" i="17" s="1"/>
  <c r="B405" i="17"/>
  <c r="C405" i="17" s="1"/>
  <c r="D405" i="17" s="1"/>
  <c r="C404" i="17"/>
  <c r="D404" i="17" s="1"/>
  <c r="AA688" i="15"/>
  <c r="Z688" i="15"/>
  <c r="Y689" i="15"/>
  <c r="AC687" i="15"/>
  <c r="AD687" i="15" s="1"/>
  <c r="AB687" i="15"/>
  <c r="AE687" i="15"/>
  <c r="L403" i="17"/>
  <c r="M403" i="17"/>
  <c r="AB403" i="17"/>
  <c r="AG403" i="17" s="1"/>
  <c r="AI403" i="17" s="1"/>
  <c r="AJ403" i="17" s="1"/>
  <c r="AJ402" i="17"/>
  <c r="Q402" i="17"/>
  <c r="W404" i="17"/>
  <c r="K404" i="17" l="1"/>
  <c r="AL404" i="17"/>
  <c r="G405" i="17"/>
  <c r="N405" i="17"/>
  <c r="R405" i="17"/>
  <c r="W405" i="17" s="1"/>
  <c r="J405" i="17"/>
  <c r="U405" i="17"/>
  <c r="Z405" i="17" s="1"/>
  <c r="AE405" i="17" s="1"/>
  <c r="T405" i="17"/>
  <c r="Y405" i="17" s="1"/>
  <c r="AD405" i="17" s="1"/>
  <c r="B406" i="17"/>
  <c r="J406" i="17" s="1"/>
  <c r="S405" i="17"/>
  <c r="X405" i="17" s="1"/>
  <c r="AC405" i="17" s="1"/>
  <c r="P405" i="17"/>
  <c r="I404" i="17"/>
  <c r="L404" i="17" s="1"/>
  <c r="E405" i="17"/>
  <c r="F405" i="17" s="1"/>
  <c r="H405" i="17"/>
  <c r="Y690" i="15"/>
  <c r="AA689" i="15"/>
  <c r="Z689" i="15"/>
  <c r="AB688" i="15"/>
  <c r="AE688" i="15"/>
  <c r="AC688" i="15"/>
  <c r="AD688" i="15" s="1"/>
  <c r="Q403" i="17"/>
  <c r="AB404" i="17"/>
  <c r="AG404" i="17" s="1"/>
  <c r="AI404" i="17" s="1"/>
  <c r="AM404" i="17"/>
  <c r="I405" i="17"/>
  <c r="K405" i="17"/>
  <c r="M404" i="17" l="1"/>
  <c r="AL405" i="17"/>
  <c r="B407" i="17"/>
  <c r="R407" i="17" s="1"/>
  <c r="N406" i="17"/>
  <c r="S406" i="17"/>
  <c r="X406" i="17" s="1"/>
  <c r="AC406" i="17" s="1"/>
  <c r="C406" i="17"/>
  <c r="D406" i="17" s="1"/>
  <c r="R406" i="17"/>
  <c r="W406" i="17" s="1"/>
  <c r="U406" i="17"/>
  <c r="Z406" i="17" s="1"/>
  <c r="AE406" i="17" s="1"/>
  <c r="H406" i="17"/>
  <c r="G406" i="17"/>
  <c r="T406" i="17"/>
  <c r="Y406" i="17" s="1"/>
  <c r="AD406" i="17" s="1"/>
  <c r="E406" i="17"/>
  <c r="F406" i="17" s="1"/>
  <c r="P406" i="17"/>
  <c r="AE689" i="15"/>
  <c r="AC689" i="15"/>
  <c r="AD689" i="15" s="1"/>
  <c r="AB689" i="15"/>
  <c r="Y691" i="15"/>
  <c r="AA690" i="15"/>
  <c r="Z690" i="15"/>
  <c r="M405" i="17"/>
  <c r="L405" i="17"/>
  <c r="AB405" i="17"/>
  <c r="AG405" i="17" s="1"/>
  <c r="AI405" i="17" s="1"/>
  <c r="AM405" i="17"/>
  <c r="AJ404" i="17"/>
  <c r="Q404" i="17"/>
  <c r="K406" i="17" l="1"/>
  <c r="AL406" i="17"/>
  <c r="AM406" i="17"/>
  <c r="B408" i="17"/>
  <c r="T408" i="17" s="1"/>
  <c r="J407" i="17"/>
  <c r="H407" i="17"/>
  <c r="N407" i="17"/>
  <c r="E407" i="17"/>
  <c r="F407" i="17" s="1"/>
  <c r="T407" i="17"/>
  <c r="Y407" i="17" s="1"/>
  <c r="AD407" i="17" s="1"/>
  <c r="C407" i="17"/>
  <c r="D407" i="17" s="1"/>
  <c r="S407" i="17"/>
  <c r="X407" i="17" s="1"/>
  <c r="AC407" i="17" s="1"/>
  <c r="U407" i="17"/>
  <c r="Z407" i="17" s="1"/>
  <c r="AE407" i="17" s="1"/>
  <c r="P407" i="17"/>
  <c r="G407" i="17"/>
  <c r="I406" i="17"/>
  <c r="M406" i="17" s="1"/>
  <c r="AE690" i="15"/>
  <c r="AC690" i="15"/>
  <c r="AD690" i="15" s="1"/>
  <c r="AB690" i="15"/>
  <c r="Z691" i="15"/>
  <c r="AA691" i="15"/>
  <c r="Y694" i="15"/>
  <c r="L406" i="17"/>
  <c r="AB406" i="17"/>
  <c r="AG406" i="17" s="1"/>
  <c r="AI406" i="17" s="1"/>
  <c r="AJ406" i="17" s="1"/>
  <c r="W407" i="17"/>
  <c r="AJ405" i="17"/>
  <c r="Q405" i="17"/>
  <c r="B409" i="17" l="1"/>
  <c r="J409" i="17" s="1"/>
  <c r="AL407" i="17"/>
  <c r="H408" i="17"/>
  <c r="P408" i="17"/>
  <c r="J408" i="17"/>
  <c r="N408" i="17"/>
  <c r="S408" i="17"/>
  <c r="X408" i="17" s="1"/>
  <c r="AC408" i="17" s="1"/>
  <c r="I407" i="17"/>
  <c r="M407" i="17" s="1"/>
  <c r="G408" i="17"/>
  <c r="R408" i="17"/>
  <c r="W408" i="17" s="1"/>
  <c r="K407" i="17"/>
  <c r="E408" i="17"/>
  <c r="F408" i="17" s="1"/>
  <c r="U408" i="17"/>
  <c r="Z408" i="17" s="1"/>
  <c r="AE408" i="17" s="1"/>
  <c r="C408" i="17"/>
  <c r="D408" i="17" s="1"/>
  <c r="AA694" i="15"/>
  <c r="Z694" i="15"/>
  <c r="Y695" i="15"/>
  <c r="AB691" i="15"/>
  <c r="AE691" i="15"/>
  <c r="AC691" i="15"/>
  <c r="AD691" i="15" s="1"/>
  <c r="Q406" i="17"/>
  <c r="Y408" i="17"/>
  <c r="AD408" i="17" s="1"/>
  <c r="AB407" i="17"/>
  <c r="AG407" i="17" s="1"/>
  <c r="AI407" i="17" s="1"/>
  <c r="AM407" i="17"/>
  <c r="B410" i="17" l="1"/>
  <c r="U410" i="17" s="1"/>
  <c r="Z410" i="17" s="1"/>
  <c r="AE410" i="17" s="1"/>
  <c r="R409" i="17"/>
  <c r="P409" i="17"/>
  <c r="C409" i="17"/>
  <c r="D409" i="17" s="1"/>
  <c r="S409" i="17"/>
  <c r="X409" i="17" s="1"/>
  <c r="AC409" i="17" s="1"/>
  <c r="G409" i="17"/>
  <c r="AL408" i="17"/>
  <c r="E409" i="17"/>
  <c r="F409" i="17" s="1"/>
  <c r="T409" i="17"/>
  <c r="Y409" i="17" s="1"/>
  <c r="AD409" i="17" s="1"/>
  <c r="N409" i="17"/>
  <c r="H409" i="17"/>
  <c r="U409" i="17"/>
  <c r="Z409" i="17" s="1"/>
  <c r="AE409" i="17" s="1"/>
  <c r="I408" i="17"/>
  <c r="M408" i="17" s="1"/>
  <c r="L407" i="17"/>
  <c r="K408" i="17"/>
  <c r="AA695" i="15"/>
  <c r="Z695" i="15"/>
  <c r="Y696" i="15"/>
  <c r="AB694" i="15"/>
  <c r="AE694" i="15"/>
  <c r="AC694" i="15"/>
  <c r="AD694" i="15" s="1"/>
  <c r="AM408" i="17"/>
  <c r="Q407" i="17"/>
  <c r="AJ407" i="17"/>
  <c r="I409" i="17"/>
  <c r="W409" i="17"/>
  <c r="AB408" i="17"/>
  <c r="AG408" i="17" s="1"/>
  <c r="AI408" i="17" s="1"/>
  <c r="K409" i="17" l="1"/>
  <c r="AL409" i="17"/>
  <c r="AM409" i="17"/>
  <c r="C410" i="17"/>
  <c r="D410" i="17" s="1"/>
  <c r="R410" i="17"/>
  <c r="T410" i="17"/>
  <c r="Y410" i="17" s="1"/>
  <c r="AD410" i="17" s="1"/>
  <c r="H410" i="17"/>
  <c r="G410" i="17"/>
  <c r="J410" i="17"/>
  <c r="B411" i="17"/>
  <c r="U411" i="17" s="1"/>
  <c r="Z411" i="17" s="1"/>
  <c r="AE411" i="17" s="1"/>
  <c r="E410" i="17"/>
  <c r="F410" i="17" s="1"/>
  <c r="P410" i="17"/>
  <c r="S410" i="17"/>
  <c r="X410" i="17" s="1"/>
  <c r="AC410" i="17" s="1"/>
  <c r="L408" i="17"/>
  <c r="N410" i="17"/>
  <c r="Y697" i="15"/>
  <c r="AA696" i="15"/>
  <c r="Z696" i="15"/>
  <c r="AC695" i="15"/>
  <c r="AD695" i="15" s="1"/>
  <c r="AE695" i="15"/>
  <c r="AB695" i="15"/>
  <c r="M409" i="17"/>
  <c r="L409" i="17"/>
  <c r="W410" i="17"/>
  <c r="AJ408" i="17"/>
  <c r="Q408" i="17"/>
  <c r="AB409" i="17"/>
  <c r="AG409" i="17" s="1"/>
  <c r="AI409" i="17" s="1"/>
  <c r="I410" i="17" l="1"/>
  <c r="AM410" i="17"/>
  <c r="K410" i="17"/>
  <c r="AL410" i="17"/>
  <c r="B412" i="17"/>
  <c r="T412" i="17" s="1"/>
  <c r="Y412" i="17" s="1"/>
  <c r="AD412" i="17" s="1"/>
  <c r="E411" i="17"/>
  <c r="F411" i="17" s="1"/>
  <c r="C411" i="17"/>
  <c r="D411" i="17" s="1"/>
  <c r="T411" i="17"/>
  <c r="Y411" i="17" s="1"/>
  <c r="AD411" i="17" s="1"/>
  <c r="P411" i="17"/>
  <c r="R411" i="17"/>
  <c r="W411" i="17" s="1"/>
  <c r="N411" i="17"/>
  <c r="S411" i="17"/>
  <c r="X411" i="17" s="1"/>
  <c r="AC411" i="17" s="1"/>
  <c r="G411" i="17"/>
  <c r="H411" i="17"/>
  <c r="J411" i="17"/>
  <c r="AE696" i="15"/>
  <c r="AB696" i="15"/>
  <c r="AC696" i="15"/>
  <c r="AD696" i="15" s="1"/>
  <c r="Y698" i="15"/>
  <c r="Z697" i="15"/>
  <c r="AA697" i="15"/>
  <c r="M410" i="17"/>
  <c r="L410" i="17"/>
  <c r="AB410" i="17"/>
  <c r="AG410" i="17" s="1"/>
  <c r="AI410" i="17" s="1"/>
  <c r="Q410" i="17" s="1"/>
  <c r="AJ409" i="17"/>
  <c r="Q409" i="17"/>
  <c r="I411" i="17" l="1"/>
  <c r="K411" i="17"/>
  <c r="AL411" i="17"/>
  <c r="B413" i="17"/>
  <c r="J413" i="17" s="1"/>
  <c r="N412" i="17"/>
  <c r="P412" i="17"/>
  <c r="U412" i="17"/>
  <c r="Z412" i="17" s="1"/>
  <c r="AE412" i="17" s="1"/>
  <c r="S412" i="17"/>
  <c r="X412" i="17" s="1"/>
  <c r="AC412" i="17" s="1"/>
  <c r="G412" i="17"/>
  <c r="R412" i="17"/>
  <c r="J412" i="17"/>
  <c r="C412" i="17"/>
  <c r="D412" i="17" s="1"/>
  <c r="H412" i="17"/>
  <c r="E412" i="17"/>
  <c r="F412" i="17" s="1"/>
  <c r="AE697" i="15"/>
  <c r="AB697" i="15"/>
  <c r="AC697" i="15"/>
  <c r="AD697" i="15" s="1"/>
  <c r="AA698" i="15"/>
  <c r="Z698" i="15"/>
  <c r="Y701" i="15"/>
  <c r="AJ410" i="17"/>
  <c r="M411" i="17"/>
  <c r="L411" i="17"/>
  <c r="AB411" i="17"/>
  <c r="AG411" i="17" s="1"/>
  <c r="AI411" i="17" s="1"/>
  <c r="AM411" i="17"/>
  <c r="K412" i="17" l="1"/>
  <c r="AL412" i="17"/>
  <c r="I412" i="17"/>
  <c r="W412" i="17"/>
  <c r="AM412" i="17" s="1"/>
  <c r="B414" i="17"/>
  <c r="T414" i="17" s="1"/>
  <c r="Y414" i="17" s="1"/>
  <c r="AD414" i="17" s="1"/>
  <c r="N413" i="17"/>
  <c r="H413" i="17"/>
  <c r="S413" i="17"/>
  <c r="X413" i="17" s="1"/>
  <c r="AC413" i="17" s="1"/>
  <c r="U413" i="17"/>
  <c r="Z413" i="17" s="1"/>
  <c r="AE413" i="17" s="1"/>
  <c r="G413" i="17"/>
  <c r="E413" i="17"/>
  <c r="F413" i="17" s="1"/>
  <c r="C413" i="17"/>
  <c r="D413" i="17" s="1"/>
  <c r="R413" i="17"/>
  <c r="W413" i="17" s="1"/>
  <c r="T413" i="17"/>
  <c r="Y413" i="17" s="1"/>
  <c r="AD413" i="17" s="1"/>
  <c r="P413" i="17"/>
  <c r="Z701" i="15"/>
  <c r="AA701" i="15"/>
  <c r="Y702" i="15"/>
  <c r="AC698" i="15"/>
  <c r="AD698" i="15" s="1"/>
  <c r="AB698" i="15"/>
  <c r="AE698" i="15"/>
  <c r="L412" i="17"/>
  <c r="M412" i="17"/>
  <c r="AJ411" i="17"/>
  <c r="Q411" i="17"/>
  <c r="AB412" i="17" l="1"/>
  <c r="AG412" i="17" s="1"/>
  <c r="AI412" i="17" s="1"/>
  <c r="Q412" i="17" s="1"/>
  <c r="K413" i="17"/>
  <c r="I413" i="17"/>
  <c r="AL413" i="17"/>
  <c r="J414" i="17"/>
  <c r="P414" i="17"/>
  <c r="H414" i="17"/>
  <c r="N414" i="17"/>
  <c r="B415" i="17"/>
  <c r="T415" i="17" s="1"/>
  <c r="Y415" i="17" s="1"/>
  <c r="AD415" i="17" s="1"/>
  <c r="S414" i="17"/>
  <c r="X414" i="17" s="1"/>
  <c r="AC414" i="17" s="1"/>
  <c r="E414" i="17"/>
  <c r="F414" i="17" s="1"/>
  <c r="R414" i="17"/>
  <c r="W414" i="17" s="1"/>
  <c r="G414" i="17"/>
  <c r="U414" i="17"/>
  <c r="Z414" i="17" s="1"/>
  <c r="AE414" i="17" s="1"/>
  <c r="AM413" i="17"/>
  <c r="C414" i="17"/>
  <c r="D414" i="17" s="1"/>
  <c r="AA702" i="15"/>
  <c r="Z702" i="15"/>
  <c r="Y703" i="15"/>
  <c r="AE701" i="15"/>
  <c r="AB701" i="15"/>
  <c r="AC701" i="15"/>
  <c r="AD701" i="15" s="1"/>
  <c r="M413" i="17"/>
  <c r="L413" i="17"/>
  <c r="AB413" i="17"/>
  <c r="AG413" i="17" s="1"/>
  <c r="AI413" i="17" s="1"/>
  <c r="AJ413" i="17" s="1"/>
  <c r="AJ412" i="17" l="1"/>
  <c r="J415" i="17"/>
  <c r="N415" i="17"/>
  <c r="U415" i="17"/>
  <c r="Z415" i="17" s="1"/>
  <c r="AE415" i="17" s="1"/>
  <c r="I414" i="17"/>
  <c r="P415" i="17"/>
  <c r="S415" i="17"/>
  <c r="X415" i="17" s="1"/>
  <c r="AC415" i="17" s="1"/>
  <c r="K414" i="17"/>
  <c r="AM414" i="17"/>
  <c r="E415" i="17"/>
  <c r="F415" i="17" s="1"/>
  <c r="AL414" i="17"/>
  <c r="H415" i="17"/>
  <c r="C415" i="17"/>
  <c r="D415" i="17" s="1"/>
  <c r="R415" i="17"/>
  <c r="B416" i="17"/>
  <c r="R416" i="17" s="1"/>
  <c r="G415" i="17"/>
  <c r="Y704" i="15"/>
  <c r="AA703" i="15"/>
  <c r="Z703" i="15"/>
  <c r="AE702" i="15"/>
  <c r="AB702" i="15"/>
  <c r="AC702" i="15"/>
  <c r="AD702" i="15" s="1"/>
  <c r="M414" i="17"/>
  <c r="L414" i="17"/>
  <c r="Q413" i="17"/>
  <c r="AB414" i="17"/>
  <c r="AG414" i="17" s="1"/>
  <c r="AI414" i="17" s="1"/>
  <c r="Q414" i="17" s="1"/>
  <c r="W415" i="17"/>
  <c r="AL415" i="17" l="1"/>
  <c r="I415" i="17"/>
  <c r="K415" i="17"/>
  <c r="J416" i="17"/>
  <c r="H416" i="17"/>
  <c r="P416" i="17"/>
  <c r="N416" i="17"/>
  <c r="U416" i="17"/>
  <c r="Z416" i="17" s="1"/>
  <c r="AE416" i="17" s="1"/>
  <c r="B417" i="17"/>
  <c r="T417" i="17" s="1"/>
  <c r="Y417" i="17" s="1"/>
  <c r="AD417" i="17" s="1"/>
  <c r="C416" i="17"/>
  <c r="D416" i="17" s="1"/>
  <c r="T416" i="17"/>
  <c r="Y416" i="17" s="1"/>
  <c r="AD416" i="17" s="1"/>
  <c r="E416" i="17"/>
  <c r="F416" i="17" s="1"/>
  <c r="S416" i="17"/>
  <c r="X416" i="17" s="1"/>
  <c r="AC416" i="17" s="1"/>
  <c r="AM415" i="17"/>
  <c r="G416" i="17"/>
  <c r="AB703" i="15"/>
  <c r="AC703" i="15"/>
  <c r="AD703" i="15" s="1"/>
  <c r="AE703" i="15"/>
  <c r="Y705" i="15"/>
  <c r="AA704" i="15"/>
  <c r="Z704" i="15"/>
  <c r="M415" i="17"/>
  <c r="L415" i="17"/>
  <c r="AJ414" i="17"/>
  <c r="AB415" i="17"/>
  <c r="AG415" i="17" s="1"/>
  <c r="AI415" i="17" s="1"/>
  <c r="AJ415" i="17" s="1"/>
  <c r="W416" i="17"/>
  <c r="I416" i="17" l="1"/>
  <c r="K416" i="17"/>
  <c r="AL416" i="17"/>
  <c r="AM416" i="17"/>
  <c r="P417" i="17"/>
  <c r="B418" i="17"/>
  <c r="R418" i="17" s="1"/>
  <c r="S417" i="17"/>
  <c r="X417" i="17" s="1"/>
  <c r="AC417" i="17" s="1"/>
  <c r="J417" i="17"/>
  <c r="R417" i="17"/>
  <c r="W417" i="17" s="1"/>
  <c r="C417" i="17"/>
  <c r="D417" i="17" s="1"/>
  <c r="G417" i="17"/>
  <c r="U417" i="17"/>
  <c r="Z417" i="17" s="1"/>
  <c r="AE417" i="17" s="1"/>
  <c r="H417" i="17"/>
  <c r="N417" i="17"/>
  <c r="E417" i="17"/>
  <c r="F417" i="17" s="1"/>
  <c r="AC704" i="15"/>
  <c r="AD704" i="15" s="1"/>
  <c r="AB704" i="15"/>
  <c r="AE704" i="15"/>
  <c r="Z705" i="15"/>
  <c r="AA705" i="15"/>
  <c r="Y708" i="15"/>
  <c r="M416" i="17"/>
  <c r="L416" i="17"/>
  <c r="Q415" i="17"/>
  <c r="AB416" i="17"/>
  <c r="AG416" i="17" s="1"/>
  <c r="AI416" i="17" s="1"/>
  <c r="K417" i="17" l="1"/>
  <c r="AM417" i="17"/>
  <c r="AL417" i="17"/>
  <c r="E418" i="17"/>
  <c r="F418" i="17" s="1"/>
  <c r="J418" i="17"/>
  <c r="H418" i="17"/>
  <c r="N418" i="17"/>
  <c r="T418" i="17"/>
  <c r="Y418" i="17" s="1"/>
  <c r="AD418" i="17" s="1"/>
  <c r="P418" i="17"/>
  <c r="U418" i="17"/>
  <c r="Z418" i="17" s="1"/>
  <c r="AE418" i="17" s="1"/>
  <c r="B419" i="17"/>
  <c r="R419" i="17" s="1"/>
  <c r="C418" i="17"/>
  <c r="D418" i="17" s="1"/>
  <c r="S418" i="17"/>
  <c r="X418" i="17" s="1"/>
  <c r="AC418" i="17" s="1"/>
  <c r="I417" i="17"/>
  <c r="M417" i="17" s="1"/>
  <c r="G418" i="17"/>
  <c r="AA708" i="15"/>
  <c r="Z708" i="15"/>
  <c r="Y709" i="15"/>
  <c r="AC705" i="15"/>
  <c r="AD705" i="15" s="1"/>
  <c r="AE705" i="15"/>
  <c r="AB705" i="15"/>
  <c r="W418" i="17"/>
  <c r="AB417" i="17"/>
  <c r="AG417" i="17" s="1"/>
  <c r="AI417" i="17" s="1"/>
  <c r="Q416" i="17"/>
  <c r="AJ416" i="17"/>
  <c r="K418" i="17" l="1"/>
  <c r="I418" i="17"/>
  <c r="AL418" i="17"/>
  <c r="AM418" i="17"/>
  <c r="L417" i="17"/>
  <c r="B420" i="17"/>
  <c r="R420" i="17" s="1"/>
  <c r="J419" i="17"/>
  <c r="N419" i="17"/>
  <c r="U419" i="17"/>
  <c r="Z419" i="17" s="1"/>
  <c r="AE419" i="17" s="1"/>
  <c r="G419" i="17"/>
  <c r="T419" i="17"/>
  <c r="Y419" i="17" s="1"/>
  <c r="AD419" i="17" s="1"/>
  <c r="P419" i="17"/>
  <c r="C419" i="17"/>
  <c r="D419" i="17" s="1"/>
  <c r="S419" i="17"/>
  <c r="X419" i="17" s="1"/>
  <c r="AC419" i="17" s="1"/>
  <c r="H419" i="17"/>
  <c r="E419" i="17"/>
  <c r="F419" i="17" s="1"/>
  <c r="Z709" i="15"/>
  <c r="AA709" i="15"/>
  <c r="Y710" i="15"/>
  <c r="AB708" i="15"/>
  <c r="AE708" i="15"/>
  <c r="AC708" i="15"/>
  <c r="AD708" i="15" s="1"/>
  <c r="L418" i="17"/>
  <c r="M418" i="17"/>
  <c r="Q417" i="17"/>
  <c r="AJ417" i="17"/>
  <c r="AB418" i="17"/>
  <c r="AG418" i="17" s="1"/>
  <c r="AI418" i="17" s="1"/>
  <c r="W419" i="17"/>
  <c r="AL419" i="17" l="1"/>
  <c r="AM419" i="17"/>
  <c r="I419" i="17"/>
  <c r="K419" i="17"/>
  <c r="B421" i="17"/>
  <c r="T421" i="17" s="1"/>
  <c r="Y421" i="17" s="1"/>
  <c r="AD421" i="17" s="1"/>
  <c r="H420" i="17"/>
  <c r="T420" i="17"/>
  <c r="Y420" i="17" s="1"/>
  <c r="AD420" i="17" s="1"/>
  <c r="G420" i="17"/>
  <c r="U420" i="17"/>
  <c r="Z420" i="17" s="1"/>
  <c r="AE420" i="17" s="1"/>
  <c r="J420" i="17"/>
  <c r="S420" i="17"/>
  <c r="X420" i="17" s="1"/>
  <c r="AC420" i="17" s="1"/>
  <c r="C420" i="17"/>
  <c r="D420" i="17" s="1"/>
  <c r="N420" i="17"/>
  <c r="P420" i="17"/>
  <c r="E420" i="17"/>
  <c r="F420" i="17" s="1"/>
  <c r="Y711" i="15"/>
  <c r="AA710" i="15"/>
  <c r="Z710" i="15"/>
  <c r="AB709" i="15"/>
  <c r="AC709" i="15"/>
  <c r="AD709" i="15" s="1"/>
  <c r="AE709" i="15"/>
  <c r="M419" i="17"/>
  <c r="L419" i="17"/>
  <c r="AB419" i="17"/>
  <c r="AG419" i="17" s="1"/>
  <c r="AI419" i="17" s="1"/>
  <c r="AJ419" i="17" s="1"/>
  <c r="AJ418" i="17"/>
  <c r="Q418" i="17"/>
  <c r="W420" i="17"/>
  <c r="K420" i="17" l="1"/>
  <c r="I420" i="17"/>
  <c r="B422" i="17"/>
  <c r="N422" i="17" s="1"/>
  <c r="J421" i="17"/>
  <c r="U421" i="17"/>
  <c r="Z421" i="17" s="1"/>
  <c r="AE421" i="17" s="1"/>
  <c r="AL420" i="17"/>
  <c r="N421" i="17"/>
  <c r="S421" i="17"/>
  <c r="X421" i="17" s="1"/>
  <c r="AC421" i="17" s="1"/>
  <c r="E421" i="17"/>
  <c r="F421" i="17" s="1"/>
  <c r="C421" i="17"/>
  <c r="D421" i="17" s="1"/>
  <c r="H421" i="17"/>
  <c r="AM420" i="17"/>
  <c r="R421" i="17"/>
  <c r="P421" i="17"/>
  <c r="G421" i="17"/>
  <c r="AC710" i="15"/>
  <c r="AD710" i="15" s="1"/>
  <c r="AB710" i="15"/>
  <c r="AE710" i="15"/>
  <c r="Y712" i="15"/>
  <c r="Z711" i="15"/>
  <c r="AA711" i="15"/>
  <c r="L420" i="17"/>
  <c r="M420" i="17"/>
  <c r="Q419" i="17"/>
  <c r="AB420" i="17"/>
  <c r="AG420" i="17" s="1"/>
  <c r="AI420" i="17" s="1"/>
  <c r="AJ420" i="17" s="1"/>
  <c r="W421" i="17"/>
  <c r="K421" i="17" l="1"/>
  <c r="I421" i="17"/>
  <c r="AM421" i="17"/>
  <c r="AL421" i="17"/>
  <c r="B423" i="17"/>
  <c r="R423" i="17" s="1"/>
  <c r="U422" i="17"/>
  <c r="Z422" i="17" s="1"/>
  <c r="AE422" i="17" s="1"/>
  <c r="T422" i="17"/>
  <c r="Y422" i="17" s="1"/>
  <c r="AD422" i="17" s="1"/>
  <c r="C422" i="17"/>
  <c r="D422" i="17" s="1"/>
  <c r="R422" i="17"/>
  <c r="W422" i="17" s="1"/>
  <c r="E422" i="17"/>
  <c r="F422" i="17" s="1"/>
  <c r="G422" i="17"/>
  <c r="S422" i="17"/>
  <c r="X422" i="17" s="1"/>
  <c r="AC422" i="17" s="1"/>
  <c r="P422" i="17"/>
  <c r="J422" i="17"/>
  <c r="H422" i="17"/>
  <c r="AB711" i="15"/>
  <c r="AE711" i="15"/>
  <c r="AC711" i="15"/>
  <c r="AD711" i="15" s="1"/>
  <c r="Z712" i="15"/>
  <c r="AA712" i="15"/>
  <c r="Y715" i="15"/>
  <c r="L421" i="17"/>
  <c r="M421" i="17"/>
  <c r="Q420" i="17"/>
  <c r="AB421" i="17"/>
  <c r="AG421" i="17" s="1"/>
  <c r="AI421" i="17" s="1"/>
  <c r="I422" i="17" l="1"/>
  <c r="B424" i="17"/>
  <c r="N424" i="17" s="1"/>
  <c r="AL422" i="17"/>
  <c r="K422" i="17"/>
  <c r="E423" i="17"/>
  <c r="F423" i="17" s="1"/>
  <c r="T423" i="17"/>
  <c r="Y423" i="17" s="1"/>
  <c r="AD423" i="17" s="1"/>
  <c r="J423" i="17"/>
  <c r="C423" i="17"/>
  <c r="D423" i="17" s="1"/>
  <c r="U423" i="17"/>
  <c r="Z423" i="17" s="1"/>
  <c r="AE423" i="17" s="1"/>
  <c r="N423" i="17"/>
  <c r="S423" i="17"/>
  <c r="X423" i="17" s="1"/>
  <c r="AC423" i="17" s="1"/>
  <c r="P423" i="17"/>
  <c r="H423" i="17"/>
  <c r="G423" i="17"/>
  <c r="AA715" i="15"/>
  <c r="Z715" i="15"/>
  <c r="Y716" i="15"/>
  <c r="AB712" i="15"/>
  <c r="AC712" i="15"/>
  <c r="AD712" i="15" s="1"/>
  <c r="AE712" i="15"/>
  <c r="M422" i="17"/>
  <c r="L422" i="17"/>
  <c r="AB422" i="17"/>
  <c r="AG422" i="17" s="1"/>
  <c r="AI422" i="17" s="1"/>
  <c r="AM422" i="17"/>
  <c r="W423" i="17"/>
  <c r="Q421" i="17"/>
  <c r="AJ421" i="17"/>
  <c r="AM423" i="17" l="1"/>
  <c r="AL423" i="17"/>
  <c r="S424" i="17"/>
  <c r="X424" i="17" s="1"/>
  <c r="AC424" i="17" s="1"/>
  <c r="U424" i="17"/>
  <c r="Z424" i="17" s="1"/>
  <c r="AE424" i="17" s="1"/>
  <c r="P424" i="17"/>
  <c r="B425" i="17"/>
  <c r="J425" i="17" s="1"/>
  <c r="I423" i="17"/>
  <c r="J424" i="17"/>
  <c r="E424" i="17"/>
  <c r="F424" i="17" s="1"/>
  <c r="C424" i="17"/>
  <c r="D424" i="17" s="1"/>
  <c r="R424" i="17"/>
  <c r="W424" i="17" s="1"/>
  <c r="H424" i="17"/>
  <c r="K423" i="17"/>
  <c r="G424" i="17"/>
  <c r="T424" i="17"/>
  <c r="Y424" i="17" s="1"/>
  <c r="AD424" i="17" s="1"/>
  <c r="AA716" i="15"/>
  <c r="Z716" i="15"/>
  <c r="Y717" i="15"/>
  <c r="AE715" i="15"/>
  <c r="AB715" i="15"/>
  <c r="AC715" i="15"/>
  <c r="AD715" i="15" s="1"/>
  <c r="M423" i="17"/>
  <c r="L423" i="17"/>
  <c r="AB423" i="17"/>
  <c r="AG423" i="17" s="1"/>
  <c r="AI423" i="17" s="1"/>
  <c r="AJ422" i="17"/>
  <c r="Q422" i="17"/>
  <c r="K424" i="17" l="1"/>
  <c r="AL424" i="17"/>
  <c r="I424" i="17"/>
  <c r="B426" i="17"/>
  <c r="R426" i="17" s="1"/>
  <c r="N425" i="17"/>
  <c r="U425" i="17"/>
  <c r="Z425" i="17" s="1"/>
  <c r="AE425" i="17" s="1"/>
  <c r="E425" i="17"/>
  <c r="F425" i="17" s="1"/>
  <c r="S425" i="17"/>
  <c r="X425" i="17" s="1"/>
  <c r="AC425" i="17" s="1"/>
  <c r="T425" i="17"/>
  <c r="Y425" i="17" s="1"/>
  <c r="AD425" i="17" s="1"/>
  <c r="P425" i="17"/>
  <c r="C425" i="17"/>
  <c r="D425" i="17" s="1"/>
  <c r="R425" i="17"/>
  <c r="AL425" i="17" s="1"/>
  <c r="G425" i="17"/>
  <c r="H425" i="17"/>
  <c r="Y718" i="15"/>
  <c r="Z717" i="15"/>
  <c r="AA717" i="15"/>
  <c r="AC716" i="15"/>
  <c r="AD716" i="15" s="1"/>
  <c r="AB716" i="15"/>
  <c r="AE716" i="15"/>
  <c r="L424" i="17"/>
  <c r="M424" i="17"/>
  <c r="AJ423" i="17"/>
  <c r="Q423" i="17"/>
  <c r="AB424" i="17"/>
  <c r="AG424" i="17" s="1"/>
  <c r="AI424" i="17" s="1"/>
  <c r="AM424" i="17"/>
  <c r="I425" i="17" l="1"/>
  <c r="K425" i="17"/>
  <c r="W425" i="17"/>
  <c r="AB425" i="17" s="1"/>
  <c r="AG425" i="17" s="1"/>
  <c r="AI425" i="17" s="1"/>
  <c r="G426" i="17"/>
  <c r="P426" i="17"/>
  <c r="N426" i="17"/>
  <c r="B427" i="17"/>
  <c r="R427" i="17" s="1"/>
  <c r="U426" i="17"/>
  <c r="Z426" i="17" s="1"/>
  <c r="AE426" i="17" s="1"/>
  <c r="C426" i="17"/>
  <c r="D426" i="17" s="1"/>
  <c r="T426" i="17"/>
  <c r="Y426" i="17" s="1"/>
  <c r="AD426" i="17" s="1"/>
  <c r="H426" i="17"/>
  <c r="J426" i="17"/>
  <c r="S426" i="17"/>
  <c r="X426" i="17" s="1"/>
  <c r="AC426" i="17" s="1"/>
  <c r="E426" i="17"/>
  <c r="F426" i="17" s="1"/>
  <c r="AC717" i="15"/>
  <c r="AD717" i="15" s="1"/>
  <c r="AB717" i="15"/>
  <c r="AE717" i="15"/>
  <c r="Y719" i="15"/>
  <c r="AA718" i="15"/>
  <c r="Z718" i="15"/>
  <c r="M425" i="17"/>
  <c r="L425" i="17"/>
  <c r="W426" i="17"/>
  <c r="Q424" i="17"/>
  <c r="AJ424" i="17"/>
  <c r="AM425" i="17" l="1"/>
  <c r="K426" i="17"/>
  <c r="I426" i="17"/>
  <c r="M426" i="17" s="1"/>
  <c r="P427" i="17"/>
  <c r="T427" i="17"/>
  <c r="Y427" i="17" s="1"/>
  <c r="AD427" i="17" s="1"/>
  <c r="G427" i="17"/>
  <c r="J427" i="17"/>
  <c r="AL426" i="17"/>
  <c r="E427" i="17"/>
  <c r="F427" i="17" s="1"/>
  <c r="S427" i="17"/>
  <c r="X427" i="17" s="1"/>
  <c r="AC427" i="17" s="1"/>
  <c r="B428" i="17"/>
  <c r="R428" i="17" s="1"/>
  <c r="N427" i="17"/>
  <c r="U427" i="17"/>
  <c r="Z427" i="17" s="1"/>
  <c r="AE427" i="17" s="1"/>
  <c r="H427" i="17"/>
  <c r="C427" i="17"/>
  <c r="D427" i="17" s="1"/>
  <c r="AC718" i="15"/>
  <c r="AD718" i="15" s="1"/>
  <c r="AB718" i="15"/>
  <c r="AE718" i="15"/>
  <c r="Z719" i="15"/>
  <c r="AA719" i="15"/>
  <c r="Y722" i="15"/>
  <c r="L426" i="17"/>
  <c r="Q425" i="17"/>
  <c r="AJ425" i="17"/>
  <c r="AB426" i="17"/>
  <c r="AG426" i="17" s="1"/>
  <c r="AI426" i="17" s="1"/>
  <c r="AM426" i="17"/>
  <c r="W427" i="17"/>
  <c r="K427" i="17" l="1"/>
  <c r="AL427" i="17"/>
  <c r="J428" i="17"/>
  <c r="P428" i="17"/>
  <c r="N428" i="17"/>
  <c r="H428" i="17"/>
  <c r="U428" i="17"/>
  <c r="Z428" i="17" s="1"/>
  <c r="AE428" i="17" s="1"/>
  <c r="I427" i="17"/>
  <c r="M427" i="17" s="1"/>
  <c r="G428" i="17"/>
  <c r="T428" i="17"/>
  <c r="Y428" i="17" s="1"/>
  <c r="AD428" i="17" s="1"/>
  <c r="B429" i="17"/>
  <c r="N429" i="17" s="1"/>
  <c r="E428" i="17"/>
  <c r="F428" i="17" s="1"/>
  <c r="S428" i="17"/>
  <c r="X428" i="17" s="1"/>
  <c r="AC428" i="17" s="1"/>
  <c r="C428" i="17"/>
  <c r="D428" i="17" s="1"/>
  <c r="AA722" i="15"/>
  <c r="Z722" i="15"/>
  <c r="B7" i="14"/>
  <c r="AC719" i="15"/>
  <c r="AD719" i="15" s="1"/>
  <c r="AB719" i="15"/>
  <c r="AE719" i="15"/>
  <c r="AB427" i="17"/>
  <c r="AG427" i="17" s="1"/>
  <c r="AI427" i="17" s="1"/>
  <c r="AM427" i="17"/>
  <c r="AJ426" i="17"/>
  <c r="Q426" i="17"/>
  <c r="W428" i="17"/>
  <c r="K428" i="17" l="1"/>
  <c r="B430" i="17"/>
  <c r="N430" i="17" s="1"/>
  <c r="S429" i="17"/>
  <c r="X429" i="17" s="1"/>
  <c r="AC429" i="17" s="1"/>
  <c r="E429" i="17"/>
  <c r="F429" i="17" s="1"/>
  <c r="R429" i="17"/>
  <c r="AM428" i="17"/>
  <c r="G429" i="17"/>
  <c r="U429" i="17"/>
  <c r="Z429" i="17" s="1"/>
  <c r="AE429" i="17" s="1"/>
  <c r="AL428" i="17"/>
  <c r="I428" i="17"/>
  <c r="L428" i="17" s="1"/>
  <c r="J429" i="17"/>
  <c r="T429" i="17"/>
  <c r="Y429" i="17" s="1"/>
  <c r="AD429" i="17" s="1"/>
  <c r="P429" i="17"/>
  <c r="C429" i="17"/>
  <c r="D429" i="17" s="1"/>
  <c r="L427" i="17"/>
  <c r="H429" i="17"/>
  <c r="N7" i="14"/>
  <c r="T7" i="14"/>
  <c r="Y7" i="14" s="1"/>
  <c r="AD7" i="14" s="1"/>
  <c r="B8" i="14"/>
  <c r="C7" i="14"/>
  <c r="R7" i="14"/>
  <c r="J7" i="14"/>
  <c r="S7" i="14"/>
  <c r="X7" i="14" s="1"/>
  <c r="AC7" i="14" s="1"/>
  <c r="H7" i="14"/>
  <c r="P7" i="14"/>
  <c r="E7" i="14"/>
  <c r="F7" i="14" s="1"/>
  <c r="U7" i="14"/>
  <c r="Z7" i="14" s="1"/>
  <c r="AE7" i="14" s="1"/>
  <c r="G7" i="14"/>
  <c r="AE722" i="15"/>
  <c r="AC722" i="15"/>
  <c r="AD722" i="15" s="1"/>
  <c r="AB722" i="15"/>
  <c r="AB428" i="17"/>
  <c r="AG428" i="17" s="1"/>
  <c r="AI428" i="17" s="1"/>
  <c r="Q428" i="17" s="1"/>
  <c r="Q427" i="17"/>
  <c r="AJ427" i="17"/>
  <c r="W429" i="17"/>
  <c r="R430" i="17" l="1"/>
  <c r="U430" i="17"/>
  <c r="Z430" i="17" s="1"/>
  <c r="AE430" i="17" s="1"/>
  <c r="T430" i="17"/>
  <c r="Y430" i="17" s="1"/>
  <c r="AD430" i="17" s="1"/>
  <c r="S430" i="17"/>
  <c r="X430" i="17" s="1"/>
  <c r="AC430" i="17" s="1"/>
  <c r="H430" i="17"/>
  <c r="P430" i="17"/>
  <c r="B431" i="17"/>
  <c r="T431" i="17" s="1"/>
  <c r="Y431" i="17" s="1"/>
  <c r="AD431" i="17" s="1"/>
  <c r="M428" i="17"/>
  <c r="E430" i="17"/>
  <c r="F430" i="17" s="1"/>
  <c r="C430" i="17"/>
  <c r="D430" i="17" s="1"/>
  <c r="G430" i="17"/>
  <c r="J430" i="17"/>
  <c r="AL429" i="17"/>
  <c r="AM429" i="17"/>
  <c r="K429" i="17"/>
  <c r="I429" i="17"/>
  <c r="L429" i="17" s="1"/>
  <c r="AL7" i="14"/>
  <c r="W7" i="14"/>
  <c r="AM7" i="14" s="1"/>
  <c r="D7" i="14"/>
  <c r="K7" i="14"/>
  <c r="I7" i="14"/>
  <c r="M7" i="14" s="1"/>
  <c r="L7" i="14" s="1"/>
  <c r="H8" i="14"/>
  <c r="P8" i="14"/>
  <c r="C8" i="14"/>
  <c r="J8" i="14"/>
  <c r="T8" i="14"/>
  <c r="Y8" i="14" s="1"/>
  <c r="AD8" i="14" s="1"/>
  <c r="G8" i="14"/>
  <c r="U8" i="14"/>
  <c r="Z8" i="14" s="1"/>
  <c r="AE8" i="14" s="1"/>
  <c r="E8" i="14"/>
  <c r="F8" i="14" s="1"/>
  <c r="R8" i="14"/>
  <c r="N8" i="14"/>
  <c r="S8" i="14"/>
  <c r="X8" i="14" s="1"/>
  <c r="AC8" i="14" s="1"/>
  <c r="B9" i="14"/>
  <c r="AJ428" i="17"/>
  <c r="AB429" i="17"/>
  <c r="AG429" i="17" s="1"/>
  <c r="AI429" i="17" s="1"/>
  <c r="Q429" i="17" s="1"/>
  <c r="M429" i="17"/>
  <c r="W430" i="17"/>
  <c r="AM430" i="17" l="1"/>
  <c r="AL430" i="17"/>
  <c r="K430" i="17"/>
  <c r="S431" i="17"/>
  <c r="X431" i="17" s="1"/>
  <c r="AC431" i="17" s="1"/>
  <c r="G431" i="17"/>
  <c r="C431" i="17"/>
  <c r="D431" i="17" s="1"/>
  <c r="H431" i="17"/>
  <c r="J431" i="17"/>
  <c r="N431" i="17"/>
  <c r="R431" i="17"/>
  <c r="W431" i="17" s="1"/>
  <c r="E431" i="17"/>
  <c r="F431" i="17" s="1"/>
  <c r="P431" i="17"/>
  <c r="B432" i="17"/>
  <c r="N432" i="17" s="1"/>
  <c r="U431" i="17"/>
  <c r="Z431" i="17" s="1"/>
  <c r="AE431" i="17" s="1"/>
  <c r="I430" i="17"/>
  <c r="L430" i="17" s="1"/>
  <c r="B10" i="14"/>
  <c r="B11" i="14" s="1"/>
  <c r="W8" i="14"/>
  <c r="AM8" i="14" s="1"/>
  <c r="AL8" i="14"/>
  <c r="D8" i="14"/>
  <c r="I8" i="14"/>
  <c r="M8" i="14" s="1"/>
  <c r="L8" i="14" s="1"/>
  <c r="K8" i="14"/>
  <c r="AB7" i="14"/>
  <c r="AG7" i="14" s="1"/>
  <c r="AI7" i="14" s="1"/>
  <c r="R9" i="14"/>
  <c r="S9" i="14"/>
  <c r="X9" i="14" s="1"/>
  <c r="AC9" i="14" s="1"/>
  <c r="J9" i="14"/>
  <c r="C9" i="14"/>
  <c r="N9" i="14"/>
  <c r="U9" i="14"/>
  <c r="Z9" i="14" s="1"/>
  <c r="AE9" i="14" s="1"/>
  <c r="G9" i="14"/>
  <c r="P9" i="14"/>
  <c r="H9" i="14"/>
  <c r="E9" i="14"/>
  <c r="F9" i="14" s="1"/>
  <c r="T9" i="14"/>
  <c r="Y9" i="14" s="1"/>
  <c r="AD9" i="14" s="1"/>
  <c r="AJ429" i="17"/>
  <c r="AB430" i="17"/>
  <c r="AG430" i="17" s="1"/>
  <c r="AI430" i="17" s="1"/>
  <c r="Q430" i="17" s="1"/>
  <c r="I431" i="17"/>
  <c r="K431" i="17"/>
  <c r="AM431" i="17" l="1"/>
  <c r="AL431" i="17"/>
  <c r="H432" i="17"/>
  <c r="P432" i="17"/>
  <c r="R432" i="17"/>
  <c r="U432" i="17"/>
  <c r="Z432" i="17" s="1"/>
  <c r="AE432" i="17" s="1"/>
  <c r="M430" i="17"/>
  <c r="S432" i="17"/>
  <c r="X432" i="17" s="1"/>
  <c r="AC432" i="17" s="1"/>
  <c r="B433" i="17"/>
  <c r="T433" i="17" s="1"/>
  <c r="Y433" i="17" s="1"/>
  <c r="AD433" i="17" s="1"/>
  <c r="G432" i="17"/>
  <c r="C432" i="17"/>
  <c r="D432" i="17" s="1"/>
  <c r="T432" i="17"/>
  <c r="Y432" i="17" s="1"/>
  <c r="AD432" i="17" s="1"/>
  <c r="J432" i="17"/>
  <c r="E432" i="17"/>
  <c r="F432" i="17" s="1"/>
  <c r="AB8" i="14"/>
  <c r="AG8" i="14" s="1"/>
  <c r="AI8" i="14" s="1"/>
  <c r="AL9" i="14"/>
  <c r="W9" i="14"/>
  <c r="AM9" i="14" s="1"/>
  <c r="AJ7" i="14"/>
  <c r="Q7" i="14"/>
  <c r="E11" i="14"/>
  <c r="F11" i="14" s="1"/>
  <c r="N11" i="14"/>
  <c r="P11" i="14"/>
  <c r="G11" i="14"/>
  <c r="C11" i="14"/>
  <c r="R11" i="14"/>
  <c r="S11" i="14"/>
  <c r="X11" i="14" s="1"/>
  <c r="AC11" i="14" s="1"/>
  <c r="J11" i="14"/>
  <c r="T11" i="14"/>
  <c r="Y11" i="14" s="1"/>
  <c r="AD11" i="14" s="1"/>
  <c r="U11" i="14"/>
  <c r="Z11" i="14" s="1"/>
  <c r="AE11" i="14" s="1"/>
  <c r="H11" i="14"/>
  <c r="B12" i="14"/>
  <c r="B13" i="14" s="1"/>
  <c r="D9" i="14"/>
  <c r="K9" i="14"/>
  <c r="I9" i="14"/>
  <c r="M9" i="14" s="1"/>
  <c r="L9" i="14" s="1"/>
  <c r="AJ8" i="14"/>
  <c r="Q8" i="14"/>
  <c r="P10" i="14"/>
  <c r="U10" i="14"/>
  <c r="Z10" i="14" s="1"/>
  <c r="AE10" i="14" s="1"/>
  <c r="S10" i="14"/>
  <c r="X10" i="14" s="1"/>
  <c r="AC10" i="14" s="1"/>
  <c r="R10" i="14"/>
  <c r="J10" i="14"/>
  <c r="E10" i="14"/>
  <c r="F10" i="14" s="1"/>
  <c r="T10" i="14"/>
  <c r="Y10" i="14" s="1"/>
  <c r="AD10" i="14" s="1"/>
  <c r="H10" i="14"/>
  <c r="G10" i="14"/>
  <c r="C10" i="14"/>
  <c r="N10" i="14"/>
  <c r="AJ430" i="17"/>
  <c r="M431" i="17"/>
  <c r="L431" i="17"/>
  <c r="AB431" i="17"/>
  <c r="AG431" i="17" s="1"/>
  <c r="AI431" i="17" s="1"/>
  <c r="W432" i="17"/>
  <c r="K432" i="17" l="1"/>
  <c r="I432" i="17"/>
  <c r="G433" i="17"/>
  <c r="J433" i="17"/>
  <c r="C433" i="17"/>
  <c r="D433" i="17" s="1"/>
  <c r="U433" i="17"/>
  <c r="Z433" i="17" s="1"/>
  <c r="AE433" i="17" s="1"/>
  <c r="S433" i="17"/>
  <c r="X433" i="17" s="1"/>
  <c r="AC433" i="17" s="1"/>
  <c r="B434" i="17"/>
  <c r="R434" i="17" s="1"/>
  <c r="AM432" i="17"/>
  <c r="R433" i="17"/>
  <c r="W433" i="17" s="1"/>
  <c r="E433" i="17"/>
  <c r="F433" i="17" s="1"/>
  <c r="P433" i="17"/>
  <c r="N433" i="17"/>
  <c r="H433" i="17"/>
  <c r="AL432" i="17"/>
  <c r="I10" i="14"/>
  <c r="M10" i="14" s="1"/>
  <c r="L10" i="14" s="1"/>
  <c r="D10" i="14"/>
  <c r="K10" i="14"/>
  <c r="AL10" i="14"/>
  <c r="W10" i="14"/>
  <c r="AM10" i="14" s="1"/>
  <c r="R12" i="14"/>
  <c r="C12" i="14"/>
  <c r="G12" i="14"/>
  <c r="P12" i="14"/>
  <c r="N12" i="14"/>
  <c r="E12" i="14"/>
  <c r="F12" i="14" s="1"/>
  <c r="U12" i="14"/>
  <c r="Z12" i="14" s="1"/>
  <c r="AE12" i="14" s="1"/>
  <c r="T12" i="14"/>
  <c r="Y12" i="14" s="1"/>
  <c r="AD12" i="14" s="1"/>
  <c r="J12" i="14"/>
  <c r="H12" i="14"/>
  <c r="S12" i="14"/>
  <c r="X12" i="14" s="1"/>
  <c r="AC12" i="14" s="1"/>
  <c r="W11" i="14"/>
  <c r="AM11" i="14" s="1"/>
  <c r="AL11" i="14"/>
  <c r="P13" i="14"/>
  <c r="R13" i="14"/>
  <c r="T13" i="14"/>
  <c r="Y13" i="14" s="1"/>
  <c r="AD13" i="14" s="1"/>
  <c r="N13" i="14"/>
  <c r="H13" i="14"/>
  <c r="S13" i="14"/>
  <c r="X13" i="14" s="1"/>
  <c r="AC13" i="14" s="1"/>
  <c r="G13" i="14"/>
  <c r="C13" i="14"/>
  <c r="E13" i="14"/>
  <c r="F13" i="14" s="1"/>
  <c r="U13" i="14"/>
  <c r="Z13" i="14" s="1"/>
  <c r="AE13" i="14" s="1"/>
  <c r="J13" i="14"/>
  <c r="I11" i="14"/>
  <c r="M11" i="14" s="1"/>
  <c r="L11" i="14" s="1"/>
  <c r="D11" i="14"/>
  <c r="K11" i="14"/>
  <c r="B14" i="14"/>
  <c r="AB9" i="14"/>
  <c r="AG9" i="14" s="1"/>
  <c r="AI9" i="14" s="1"/>
  <c r="AB432" i="17"/>
  <c r="AG432" i="17" s="1"/>
  <c r="AI432" i="17" s="1"/>
  <c r="AJ432" i="17" s="1"/>
  <c r="M432" i="17"/>
  <c r="L432" i="17"/>
  <c r="Q431" i="17"/>
  <c r="AJ431" i="17"/>
  <c r="I433" i="17"/>
  <c r="K433" i="17"/>
  <c r="AL433" i="17" l="1"/>
  <c r="G434" i="17"/>
  <c r="E434" i="17"/>
  <c r="F434" i="17" s="1"/>
  <c r="C434" i="17"/>
  <c r="D434" i="17" s="1"/>
  <c r="U434" i="17"/>
  <c r="Z434" i="17" s="1"/>
  <c r="AE434" i="17" s="1"/>
  <c r="J434" i="17"/>
  <c r="H434" i="17"/>
  <c r="P434" i="17"/>
  <c r="T434" i="17"/>
  <c r="Y434" i="17" s="1"/>
  <c r="AD434" i="17" s="1"/>
  <c r="B435" i="17"/>
  <c r="E435" i="17" s="1"/>
  <c r="F435" i="17" s="1"/>
  <c r="S434" i="17"/>
  <c r="X434" i="17" s="1"/>
  <c r="AC434" i="17" s="1"/>
  <c r="N434" i="17"/>
  <c r="N14" i="14"/>
  <c r="S14" i="14"/>
  <c r="X14" i="14" s="1"/>
  <c r="AC14" i="14" s="1"/>
  <c r="C14" i="14"/>
  <c r="J14" i="14"/>
  <c r="G14" i="14"/>
  <c r="E14" i="14"/>
  <c r="F14" i="14" s="1"/>
  <c r="T14" i="14"/>
  <c r="Y14" i="14" s="1"/>
  <c r="AD14" i="14" s="1"/>
  <c r="U14" i="14"/>
  <c r="Z14" i="14" s="1"/>
  <c r="AE14" i="14" s="1"/>
  <c r="H14" i="14"/>
  <c r="R14" i="14"/>
  <c r="P14" i="14"/>
  <c r="B15" i="14"/>
  <c r="AB11" i="14"/>
  <c r="AG11" i="14" s="1"/>
  <c r="AI11" i="14" s="1"/>
  <c r="D13" i="14"/>
  <c r="K13" i="14"/>
  <c r="I13" i="14"/>
  <c r="M13" i="14" s="1"/>
  <c r="L13" i="14" s="1"/>
  <c r="W13" i="14"/>
  <c r="AM13" i="14" s="1"/>
  <c r="AL13" i="14"/>
  <c r="Q9" i="14"/>
  <c r="AJ9" i="14"/>
  <c r="K12" i="14"/>
  <c r="D12" i="14"/>
  <c r="I12" i="14"/>
  <c r="M12" i="14" s="1"/>
  <c r="L12" i="14" s="1"/>
  <c r="W12" i="14"/>
  <c r="AM12" i="14" s="1"/>
  <c r="AL12" i="14"/>
  <c r="AB10" i="14"/>
  <c r="AG10" i="14" s="1"/>
  <c r="AI10" i="14" s="1"/>
  <c r="Q432" i="17"/>
  <c r="M433" i="17"/>
  <c r="L433" i="17"/>
  <c r="W434" i="17"/>
  <c r="AB433" i="17"/>
  <c r="AG433" i="17" s="1"/>
  <c r="AI433" i="17" s="1"/>
  <c r="AM433" i="17"/>
  <c r="I434" i="17"/>
  <c r="K434" i="17"/>
  <c r="J435" i="17" l="1"/>
  <c r="G435" i="17"/>
  <c r="B436" i="17"/>
  <c r="H436" i="17" s="1"/>
  <c r="U435" i="17"/>
  <c r="Z435" i="17" s="1"/>
  <c r="AE435" i="17" s="1"/>
  <c r="N435" i="17"/>
  <c r="AL434" i="17"/>
  <c r="S435" i="17"/>
  <c r="X435" i="17" s="1"/>
  <c r="AC435" i="17" s="1"/>
  <c r="H435" i="17"/>
  <c r="R435" i="17"/>
  <c r="P435" i="17"/>
  <c r="C435" i="17"/>
  <c r="D435" i="17" s="1"/>
  <c r="T435" i="17"/>
  <c r="Y435" i="17" s="1"/>
  <c r="AD435" i="17" s="1"/>
  <c r="AB12" i="14"/>
  <c r="AG12" i="14" s="1"/>
  <c r="AI12" i="14" s="1"/>
  <c r="Q12" i="14" s="1"/>
  <c r="AB13" i="14"/>
  <c r="AG13" i="14" s="1"/>
  <c r="AI13" i="14" s="1"/>
  <c r="Q13" i="14" s="1"/>
  <c r="AJ11" i="14"/>
  <c r="Q11" i="14"/>
  <c r="AJ12" i="14"/>
  <c r="AL14" i="14"/>
  <c r="W14" i="14"/>
  <c r="AM14" i="14" s="1"/>
  <c r="I14" i="14"/>
  <c r="M14" i="14" s="1"/>
  <c r="L14" i="14" s="1"/>
  <c r="K14" i="14"/>
  <c r="D14" i="14"/>
  <c r="Q10" i="14"/>
  <c r="AJ10" i="14"/>
  <c r="T15" i="14"/>
  <c r="Y15" i="14" s="1"/>
  <c r="AD15" i="14" s="1"/>
  <c r="P15" i="14"/>
  <c r="G15" i="14"/>
  <c r="U15" i="14"/>
  <c r="Z15" i="14" s="1"/>
  <c r="AE15" i="14" s="1"/>
  <c r="N15" i="14"/>
  <c r="E15" i="14"/>
  <c r="F15" i="14" s="1"/>
  <c r="S15" i="14"/>
  <c r="X15" i="14" s="1"/>
  <c r="AC15" i="14" s="1"/>
  <c r="C15" i="14"/>
  <c r="J15" i="14"/>
  <c r="R15" i="14"/>
  <c r="H15" i="14"/>
  <c r="B16" i="14"/>
  <c r="M434" i="17"/>
  <c r="L434" i="17"/>
  <c r="AB434" i="17"/>
  <c r="AG434" i="17" s="1"/>
  <c r="AI434" i="17" s="1"/>
  <c r="AM434" i="17"/>
  <c r="Q433" i="17"/>
  <c r="AJ433" i="17"/>
  <c r="AL435" i="17" l="1"/>
  <c r="B437" i="17"/>
  <c r="S437" i="17" s="1"/>
  <c r="X437" i="17" s="1"/>
  <c r="AC437" i="17" s="1"/>
  <c r="C436" i="17"/>
  <c r="D436" i="17" s="1"/>
  <c r="E436" i="17"/>
  <c r="F436" i="17" s="1"/>
  <c r="W435" i="17"/>
  <c r="AB435" i="17" s="1"/>
  <c r="AG435" i="17" s="1"/>
  <c r="AI435" i="17" s="1"/>
  <c r="U436" i="17"/>
  <c r="Z436" i="17" s="1"/>
  <c r="AE436" i="17" s="1"/>
  <c r="G436" i="17"/>
  <c r="J436" i="17"/>
  <c r="N436" i="17"/>
  <c r="S436" i="17"/>
  <c r="X436" i="17" s="1"/>
  <c r="AC436" i="17" s="1"/>
  <c r="K435" i="17"/>
  <c r="R436" i="17"/>
  <c r="P436" i="17"/>
  <c r="I435" i="17"/>
  <c r="M435" i="17" s="1"/>
  <c r="T436" i="17"/>
  <c r="Y436" i="17" s="1"/>
  <c r="AD436" i="17" s="1"/>
  <c r="AJ13" i="14"/>
  <c r="S16" i="14"/>
  <c r="X16" i="14" s="1"/>
  <c r="AC16" i="14" s="1"/>
  <c r="R16" i="14"/>
  <c r="P16" i="14"/>
  <c r="U16" i="14"/>
  <c r="Z16" i="14" s="1"/>
  <c r="AE16" i="14" s="1"/>
  <c r="E16" i="14"/>
  <c r="F16" i="14" s="1"/>
  <c r="G16" i="14"/>
  <c r="J16" i="14"/>
  <c r="N16" i="14"/>
  <c r="C16" i="14"/>
  <c r="H16" i="14"/>
  <c r="T16" i="14"/>
  <c r="Y16" i="14" s="1"/>
  <c r="AD16" i="14" s="1"/>
  <c r="B17" i="14"/>
  <c r="AB14" i="14"/>
  <c r="AG14" i="14" s="1"/>
  <c r="AI14" i="14" s="1"/>
  <c r="W15" i="14"/>
  <c r="AM15" i="14" s="1"/>
  <c r="AL15" i="14"/>
  <c r="D15" i="14"/>
  <c r="I15" i="14"/>
  <c r="M15" i="14" s="1"/>
  <c r="L15" i="14" s="1"/>
  <c r="K15" i="14"/>
  <c r="L435" i="17"/>
  <c r="AM435" i="17"/>
  <c r="Q434" i="17"/>
  <c r="AJ434" i="17"/>
  <c r="K436" i="17"/>
  <c r="I436" i="17"/>
  <c r="AL436" i="17" l="1"/>
  <c r="AB15" i="14"/>
  <c r="AG15" i="14" s="1"/>
  <c r="AI15" i="14" s="1"/>
  <c r="B438" i="17"/>
  <c r="R438" i="17" s="1"/>
  <c r="W436" i="17"/>
  <c r="AM436" i="17" s="1"/>
  <c r="R437" i="17"/>
  <c r="E437" i="17"/>
  <c r="F437" i="17" s="1"/>
  <c r="H437" i="17"/>
  <c r="G437" i="17"/>
  <c r="C437" i="17"/>
  <c r="D437" i="17" s="1"/>
  <c r="U437" i="17"/>
  <c r="Z437" i="17" s="1"/>
  <c r="AE437" i="17" s="1"/>
  <c r="P437" i="17"/>
  <c r="J437" i="17"/>
  <c r="N437" i="17"/>
  <c r="T437" i="17"/>
  <c r="Y437" i="17" s="1"/>
  <c r="AD437" i="17" s="1"/>
  <c r="AJ15" i="14"/>
  <c r="Q15" i="14"/>
  <c r="AJ14" i="14"/>
  <c r="Q14" i="14"/>
  <c r="D16" i="14"/>
  <c r="K16" i="14"/>
  <c r="I16" i="14"/>
  <c r="M16" i="14" s="1"/>
  <c r="L16" i="14" s="1"/>
  <c r="W16" i="14"/>
  <c r="AM16" i="14" s="1"/>
  <c r="AL16" i="14"/>
  <c r="H17" i="14"/>
  <c r="C17" i="14"/>
  <c r="E17" i="14"/>
  <c r="F17" i="14" s="1"/>
  <c r="P17" i="14"/>
  <c r="N17" i="14"/>
  <c r="G17" i="14"/>
  <c r="J17" i="14"/>
  <c r="S17" i="14"/>
  <c r="X17" i="14" s="1"/>
  <c r="AC17" i="14" s="1"/>
  <c r="U17" i="14"/>
  <c r="Z17" i="14" s="1"/>
  <c r="AE17" i="14" s="1"/>
  <c r="R17" i="14"/>
  <c r="T17" i="14"/>
  <c r="Y17" i="14" s="1"/>
  <c r="AD17" i="14" s="1"/>
  <c r="B18" i="14"/>
  <c r="L436" i="17"/>
  <c r="M436" i="17"/>
  <c r="AB436" i="17"/>
  <c r="AG436" i="17" s="1"/>
  <c r="AI436" i="17" s="1"/>
  <c r="AJ436" i="17" s="1"/>
  <c r="W437" i="17"/>
  <c r="AJ435" i="17"/>
  <c r="Q435" i="17"/>
  <c r="I437" i="17" l="1"/>
  <c r="AL437" i="17"/>
  <c r="AM437" i="17"/>
  <c r="U438" i="17"/>
  <c r="Z438" i="17" s="1"/>
  <c r="AE438" i="17" s="1"/>
  <c r="G438" i="17"/>
  <c r="T438" i="17"/>
  <c r="Y438" i="17" s="1"/>
  <c r="AD438" i="17" s="1"/>
  <c r="C438" i="17"/>
  <c r="D438" i="17" s="1"/>
  <c r="H438" i="17"/>
  <c r="E438" i="17"/>
  <c r="F438" i="17" s="1"/>
  <c r="P438" i="17"/>
  <c r="J438" i="17"/>
  <c r="B439" i="17"/>
  <c r="T439" i="17" s="1"/>
  <c r="Y439" i="17" s="1"/>
  <c r="AD439" i="17" s="1"/>
  <c r="N438" i="17"/>
  <c r="S438" i="17"/>
  <c r="X438" i="17" s="1"/>
  <c r="AC438" i="17" s="1"/>
  <c r="K437" i="17"/>
  <c r="AB16" i="14"/>
  <c r="AG16" i="14" s="1"/>
  <c r="AI16" i="14" s="1"/>
  <c r="I17" i="14"/>
  <c r="M17" i="14" s="1"/>
  <c r="L17" i="14" s="1"/>
  <c r="K17" i="14"/>
  <c r="D17" i="14"/>
  <c r="P18" i="14"/>
  <c r="H18" i="14"/>
  <c r="N18" i="14"/>
  <c r="G18" i="14"/>
  <c r="J18" i="14"/>
  <c r="S18" i="14"/>
  <c r="X18" i="14" s="1"/>
  <c r="AC18" i="14" s="1"/>
  <c r="U18" i="14"/>
  <c r="Z18" i="14" s="1"/>
  <c r="AE18" i="14" s="1"/>
  <c r="E18" i="14"/>
  <c r="F18" i="14" s="1"/>
  <c r="T18" i="14"/>
  <c r="Y18" i="14" s="1"/>
  <c r="AD18" i="14" s="1"/>
  <c r="C18" i="14"/>
  <c r="R18" i="14"/>
  <c r="B19" i="14"/>
  <c r="Q16" i="14"/>
  <c r="AJ16" i="14"/>
  <c r="W17" i="14"/>
  <c r="AM17" i="14" s="1"/>
  <c r="AL17" i="14"/>
  <c r="AB437" i="17"/>
  <c r="AG437" i="17" s="1"/>
  <c r="AI437" i="17" s="1"/>
  <c r="AJ437" i="17" s="1"/>
  <c r="M437" i="17"/>
  <c r="L437" i="17"/>
  <c r="Q436" i="17"/>
  <c r="W438" i="17"/>
  <c r="K438" i="17" l="1"/>
  <c r="I438" i="17"/>
  <c r="H439" i="17"/>
  <c r="N439" i="17"/>
  <c r="B440" i="17"/>
  <c r="S440" i="17" s="1"/>
  <c r="X440" i="17" s="1"/>
  <c r="AC440" i="17" s="1"/>
  <c r="G439" i="17"/>
  <c r="E439" i="17"/>
  <c r="F439" i="17" s="1"/>
  <c r="AL438" i="17"/>
  <c r="U439" i="17"/>
  <c r="Z439" i="17" s="1"/>
  <c r="AE439" i="17" s="1"/>
  <c r="C439" i="17"/>
  <c r="D439" i="17" s="1"/>
  <c r="AM438" i="17"/>
  <c r="S439" i="17"/>
  <c r="X439" i="17" s="1"/>
  <c r="AC439" i="17" s="1"/>
  <c r="R439" i="17"/>
  <c r="P439" i="17"/>
  <c r="J439" i="17"/>
  <c r="AB17" i="14"/>
  <c r="AG17" i="14" s="1"/>
  <c r="AI17" i="14" s="1"/>
  <c r="AJ17" i="14" s="1"/>
  <c r="N19" i="14"/>
  <c r="S19" i="14"/>
  <c r="X19" i="14" s="1"/>
  <c r="AC19" i="14" s="1"/>
  <c r="P19" i="14"/>
  <c r="R19" i="14"/>
  <c r="C19" i="14"/>
  <c r="J19" i="14"/>
  <c r="E19" i="14"/>
  <c r="F19" i="14" s="1"/>
  <c r="H19" i="14"/>
  <c r="G19" i="14"/>
  <c r="U19" i="14"/>
  <c r="Z19" i="14" s="1"/>
  <c r="AE19" i="14" s="1"/>
  <c r="T19" i="14"/>
  <c r="Y19" i="14" s="1"/>
  <c r="AD19" i="14" s="1"/>
  <c r="B20" i="14"/>
  <c r="W18" i="14"/>
  <c r="AM18" i="14" s="1"/>
  <c r="AL18" i="14"/>
  <c r="K18" i="14"/>
  <c r="D18" i="14"/>
  <c r="I18" i="14"/>
  <c r="M18" i="14" s="1"/>
  <c r="L18" i="14" s="1"/>
  <c r="Q17" i="14"/>
  <c r="Q437" i="17"/>
  <c r="L438" i="17"/>
  <c r="M438" i="17"/>
  <c r="AB438" i="17"/>
  <c r="AG438" i="17" s="1"/>
  <c r="AI438" i="17" s="1"/>
  <c r="AJ438" i="17" s="1"/>
  <c r="W439" i="17"/>
  <c r="AM439" i="17" l="1"/>
  <c r="I439" i="17"/>
  <c r="AL439" i="17"/>
  <c r="U440" i="17"/>
  <c r="Z440" i="17" s="1"/>
  <c r="AE440" i="17" s="1"/>
  <c r="P440" i="17"/>
  <c r="R440" i="17"/>
  <c r="E440" i="17"/>
  <c r="F440" i="17" s="1"/>
  <c r="C440" i="17"/>
  <c r="D440" i="17" s="1"/>
  <c r="G440" i="17"/>
  <c r="J440" i="17"/>
  <c r="H440" i="17"/>
  <c r="N440" i="17"/>
  <c r="B441" i="17"/>
  <c r="J441" i="17" s="1"/>
  <c r="T440" i="17"/>
  <c r="Y440" i="17" s="1"/>
  <c r="AD440" i="17" s="1"/>
  <c r="K439" i="17"/>
  <c r="AB18" i="14"/>
  <c r="AG18" i="14" s="1"/>
  <c r="AI18" i="14" s="1"/>
  <c r="Q18" i="14" s="1"/>
  <c r="S20" i="14"/>
  <c r="X20" i="14" s="1"/>
  <c r="AC20" i="14" s="1"/>
  <c r="G20" i="14"/>
  <c r="E20" i="14"/>
  <c r="F20" i="14" s="1"/>
  <c r="R20" i="14"/>
  <c r="P20" i="14"/>
  <c r="T20" i="14"/>
  <c r="Y20" i="14" s="1"/>
  <c r="AD20" i="14" s="1"/>
  <c r="H20" i="14"/>
  <c r="J20" i="14"/>
  <c r="U20" i="14"/>
  <c r="Z20" i="14" s="1"/>
  <c r="AE20" i="14" s="1"/>
  <c r="N20" i="14"/>
  <c r="C20" i="14"/>
  <c r="B21" i="14"/>
  <c r="K19" i="14"/>
  <c r="I19" i="14"/>
  <c r="M19" i="14" s="1"/>
  <c r="L19" i="14" s="1"/>
  <c r="D19" i="14"/>
  <c r="W19" i="14"/>
  <c r="AM19" i="14" s="1"/>
  <c r="AL19" i="14"/>
  <c r="L439" i="17"/>
  <c r="M439" i="17"/>
  <c r="Q438" i="17"/>
  <c r="W440" i="17"/>
  <c r="AB439" i="17"/>
  <c r="AG439" i="17" s="1"/>
  <c r="AI439" i="17" s="1"/>
  <c r="I440" i="17" l="1"/>
  <c r="G441" i="17"/>
  <c r="E441" i="17"/>
  <c r="F441" i="17" s="1"/>
  <c r="P441" i="17"/>
  <c r="N441" i="17"/>
  <c r="S441" i="17"/>
  <c r="X441" i="17" s="1"/>
  <c r="AC441" i="17" s="1"/>
  <c r="AL440" i="17"/>
  <c r="AM440" i="17"/>
  <c r="H441" i="17"/>
  <c r="R441" i="17"/>
  <c r="T441" i="17"/>
  <c r="Y441" i="17" s="1"/>
  <c r="AD441" i="17" s="1"/>
  <c r="C441" i="17"/>
  <c r="D441" i="17" s="1"/>
  <c r="B442" i="17"/>
  <c r="B443" i="17" s="1"/>
  <c r="U441" i="17"/>
  <c r="Z441" i="17" s="1"/>
  <c r="AE441" i="17" s="1"/>
  <c r="K440" i="17"/>
  <c r="AJ18" i="14"/>
  <c r="AB19" i="14"/>
  <c r="AG19" i="14" s="1"/>
  <c r="AI19" i="14" s="1"/>
  <c r="T21" i="14"/>
  <c r="Y21" i="14" s="1"/>
  <c r="AD21" i="14" s="1"/>
  <c r="N21" i="14"/>
  <c r="S21" i="14"/>
  <c r="X21" i="14" s="1"/>
  <c r="AC21" i="14" s="1"/>
  <c r="C21" i="14"/>
  <c r="G21" i="14"/>
  <c r="H21" i="14"/>
  <c r="E21" i="14"/>
  <c r="F21" i="14" s="1"/>
  <c r="P21" i="14"/>
  <c r="U21" i="14"/>
  <c r="Z21" i="14" s="1"/>
  <c r="AE21" i="14" s="1"/>
  <c r="J21" i="14"/>
  <c r="R21" i="14"/>
  <c r="B22" i="14"/>
  <c r="D20" i="14"/>
  <c r="I20" i="14"/>
  <c r="M20" i="14" s="1"/>
  <c r="L20" i="14" s="1"/>
  <c r="K20" i="14"/>
  <c r="W20" i="14"/>
  <c r="AM20" i="14" s="1"/>
  <c r="AL20" i="14"/>
  <c r="AJ19" i="14"/>
  <c r="Q19" i="14"/>
  <c r="M440" i="17"/>
  <c r="L440" i="17"/>
  <c r="AB440" i="17"/>
  <c r="AG440" i="17" s="1"/>
  <c r="AI440" i="17" s="1"/>
  <c r="Q440" i="17" s="1"/>
  <c r="AJ439" i="17"/>
  <c r="Q439" i="17"/>
  <c r="AL441" i="17" l="1"/>
  <c r="I441" i="17"/>
  <c r="H442" i="17"/>
  <c r="N442" i="17"/>
  <c r="E442" i="17"/>
  <c r="F442" i="17" s="1"/>
  <c r="J442" i="17"/>
  <c r="U442" i="17"/>
  <c r="Z442" i="17" s="1"/>
  <c r="AE442" i="17" s="1"/>
  <c r="C442" i="17"/>
  <c r="D442" i="17" s="1"/>
  <c r="P442" i="17"/>
  <c r="G442" i="17"/>
  <c r="S442" i="17"/>
  <c r="X442" i="17" s="1"/>
  <c r="AC442" i="17" s="1"/>
  <c r="W441" i="17"/>
  <c r="AB441" i="17" s="1"/>
  <c r="AG441" i="17" s="1"/>
  <c r="AI441" i="17" s="1"/>
  <c r="R442" i="17"/>
  <c r="W442" i="17" s="1"/>
  <c r="T442" i="17"/>
  <c r="Y442" i="17" s="1"/>
  <c r="AD442" i="17" s="1"/>
  <c r="K441" i="17"/>
  <c r="U22" i="14"/>
  <c r="Z22" i="14" s="1"/>
  <c r="AE22" i="14" s="1"/>
  <c r="H22" i="14"/>
  <c r="R22" i="14"/>
  <c r="P22" i="14"/>
  <c r="C22" i="14"/>
  <c r="E22" i="14"/>
  <c r="F22" i="14" s="1"/>
  <c r="G22" i="14"/>
  <c r="J22" i="14"/>
  <c r="N22" i="14"/>
  <c r="S22" i="14"/>
  <c r="X22" i="14" s="1"/>
  <c r="AC22" i="14" s="1"/>
  <c r="T22" i="14"/>
  <c r="Y22" i="14" s="1"/>
  <c r="AD22" i="14" s="1"/>
  <c r="B23" i="14"/>
  <c r="W21" i="14"/>
  <c r="AM21" i="14" s="1"/>
  <c r="AL21" i="14"/>
  <c r="I21" i="14"/>
  <c r="M21" i="14" s="1"/>
  <c r="L21" i="14" s="1"/>
  <c r="D21" i="14"/>
  <c r="K21" i="14"/>
  <c r="AB20" i="14"/>
  <c r="AG20" i="14" s="1"/>
  <c r="AI20" i="14" s="1"/>
  <c r="R443" i="17"/>
  <c r="S443" i="17"/>
  <c r="X443" i="17" s="1"/>
  <c r="AC443" i="17" s="1"/>
  <c r="T443" i="17"/>
  <c r="Y443" i="17" s="1"/>
  <c r="AD443" i="17" s="1"/>
  <c r="U443" i="17"/>
  <c r="Z443" i="17" s="1"/>
  <c r="AE443" i="17" s="1"/>
  <c r="N443" i="17"/>
  <c r="J443" i="17"/>
  <c r="C443" i="17"/>
  <c r="D443" i="17" s="1"/>
  <c r="G443" i="17"/>
  <c r="E443" i="17"/>
  <c r="F443" i="17" s="1"/>
  <c r="AJ440" i="17"/>
  <c r="M441" i="17"/>
  <c r="L441" i="17"/>
  <c r="B444" i="17"/>
  <c r="H443" i="17"/>
  <c r="P443" i="17"/>
  <c r="AL442" i="17" l="1"/>
  <c r="AM441" i="17"/>
  <c r="AM442" i="17"/>
  <c r="I442" i="17"/>
  <c r="L442" i="17" s="1"/>
  <c r="K442" i="17"/>
  <c r="AB21" i="14"/>
  <c r="AG21" i="14" s="1"/>
  <c r="AI21" i="14" s="1"/>
  <c r="Q21" i="14" s="1"/>
  <c r="P23" i="14"/>
  <c r="J23" i="14"/>
  <c r="C23" i="14"/>
  <c r="T23" i="14"/>
  <c r="Y23" i="14" s="1"/>
  <c r="AD23" i="14" s="1"/>
  <c r="N23" i="14"/>
  <c r="E23" i="14"/>
  <c r="F23" i="14" s="1"/>
  <c r="S23" i="14"/>
  <c r="X23" i="14" s="1"/>
  <c r="AC23" i="14" s="1"/>
  <c r="G23" i="14"/>
  <c r="H23" i="14"/>
  <c r="U23" i="14"/>
  <c r="Z23" i="14" s="1"/>
  <c r="AE23" i="14" s="1"/>
  <c r="R23" i="14"/>
  <c r="B24" i="14"/>
  <c r="Q20" i="14"/>
  <c r="AJ20" i="14"/>
  <c r="K22" i="14"/>
  <c r="I22" i="14"/>
  <c r="M22" i="14" s="1"/>
  <c r="L22" i="14" s="1"/>
  <c r="D22" i="14"/>
  <c r="W22" i="14"/>
  <c r="AM22" i="14" s="1"/>
  <c r="AL22" i="14"/>
  <c r="T444" i="17"/>
  <c r="Y444" i="17" s="1"/>
  <c r="AD444" i="17" s="1"/>
  <c r="U444" i="17"/>
  <c r="Z444" i="17" s="1"/>
  <c r="AE444" i="17" s="1"/>
  <c r="R444" i="17"/>
  <c r="S444" i="17"/>
  <c r="X444" i="17" s="1"/>
  <c r="AC444" i="17" s="1"/>
  <c r="N444" i="17"/>
  <c r="J444" i="17"/>
  <c r="E444" i="17"/>
  <c r="F444" i="17" s="1"/>
  <c r="C444" i="17"/>
  <c r="D444" i="17" s="1"/>
  <c r="G444" i="17"/>
  <c r="AB442" i="17"/>
  <c r="AG442" i="17" s="1"/>
  <c r="AI442" i="17" s="1"/>
  <c r="AJ442" i="17" s="1"/>
  <c r="AL443" i="17"/>
  <c r="W443" i="17"/>
  <c r="AM443" i="17" s="1"/>
  <c r="K443" i="17"/>
  <c r="I443" i="17"/>
  <c r="AJ441" i="17"/>
  <c r="Q441" i="17"/>
  <c r="B445" i="17"/>
  <c r="H444" i="17"/>
  <c r="P444" i="17"/>
  <c r="M442" i="17" l="1"/>
  <c r="AJ21" i="14"/>
  <c r="U24" i="14"/>
  <c r="Z24" i="14" s="1"/>
  <c r="AE24" i="14" s="1"/>
  <c r="C24" i="14"/>
  <c r="S24" i="14"/>
  <c r="X24" i="14" s="1"/>
  <c r="AC24" i="14" s="1"/>
  <c r="T24" i="14"/>
  <c r="Y24" i="14" s="1"/>
  <c r="AD24" i="14" s="1"/>
  <c r="E24" i="14"/>
  <c r="F24" i="14" s="1"/>
  <c r="H24" i="14"/>
  <c r="G24" i="14"/>
  <c r="R24" i="14"/>
  <c r="P24" i="14"/>
  <c r="N24" i="14"/>
  <c r="J24" i="14"/>
  <c r="B25" i="14"/>
  <c r="W23" i="14"/>
  <c r="AM23" i="14" s="1"/>
  <c r="AL23" i="14"/>
  <c r="I23" i="14"/>
  <c r="M23" i="14" s="1"/>
  <c r="L23" i="14" s="1"/>
  <c r="D23" i="14"/>
  <c r="K23" i="14"/>
  <c r="AB22" i="14"/>
  <c r="AG22" i="14" s="1"/>
  <c r="AI22" i="14" s="1"/>
  <c r="M443" i="17"/>
  <c r="L443" i="17"/>
  <c r="T445" i="17"/>
  <c r="Y445" i="17" s="1"/>
  <c r="AD445" i="17" s="1"/>
  <c r="R445" i="17"/>
  <c r="S445" i="17"/>
  <c r="X445" i="17" s="1"/>
  <c r="AC445" i="17" s="1"/>
  <c r="U445" i="17"/>
  <c r="Z445" i="17" s="1"/>
  <c r="AE445" i="17" s="1"/>
  <c r="N445" i="17"/>
  <c r="J445" i="17"/>
  <c r="C445" i="17"/>
  <c r="D445" i="17" s="1"/>
  <c r="E445" i="17"/>
  <c r="F445" i="17" s="1"/>
  <c r="G445" i="17"/>
  <c r="Q442" i="17"/>
  <c r="K444" i="17"/>
  <c r="I444" i="17"/>
  <c r="W444" i="17"/>
  <c r="AM444" i="17" s="1"/>
  <c r="AL444" i="17"/>
  <c r="AB443" i="17"/>
  <c r="AG443" i="17" s="1"/>
  <c r="AI443" i="17" s="1"/>
  <c r="B446" i="17"/>
  <c r="P445" i="17"/>
  <c r="H445" i="17"/>
  <c r="C25" i="14" l="1"/>
  <c r="T25" i="14"/>
  <c r="Y25" i="14" s="1"/>
  <c r="AD25" i="14" s="1"/>
  <c r="E25" i="14"/>
  <c r="F25" i="14" s="1"/>
  <c r="P25" i="14"/>
  <c r="G25" i="14"/>
  <c r="U25" i="14"/>
  <c r="Z25" i="14" s="1"/>
  <c r="AE25" i="14" s="1"/>
  <c r="R25" i="14"/>
  <c r="N25" i="14"/>
  <c r="H25" i="14"/>
  <c r="S25" i="14"/>
  <c r="X25" i="14" s="1"/>
  <c r="AC25" i="14" s="1"/>
  <c r="J25" i="14"/>
  <c r="B26" i="14"/>
  <c r="Q22" i="14"/>
  <c r="AJ22" i="14"/>
  <c r="AB23" i="14"/>
  <c r="AG23" i="14" s="1"/>
  <c r="AI23" i="14" s="1"/>
  <c r="AL24" i="14"/>
  <c r="W24" i="14"/>
  <c r="AM24" i="14" s="1"/>
  <c r="K24" i="14"/>
  <c r="D24" i="14"/>
  <c r="I24" i="14"/>
  <c r="M24" i="14" s="1"/>
  <c r="L24" i="14" s="1"/>
  <c r="AB444" i="17"/>
  <c r="AG444" i="17" s="1"/>
  <c r="AI444" i="17" s="1"/>
  <c r="Q444" i="17" s="1"/>
  <c r="M444" i="17"/>
  <c r="L444" i="17"/>
  <c r="R446" i="17"/>
  <c r="S446" i="17"/>
  <c r="X446" i="17" s="1"/>
  <c r="AC446" i="17" s="1"/>
  <c r="T446" i="17"/>
  <c r="Y446" i="17" s="1"/>
  <c r="AD446" i="17" s="1"/>
  <c r="U446" i="17"/>
  <c r="Z446" i="17" s="1"/>
  <c r="AE446" i="17" s="1"/>
  <c r="N446" i="17"/>
  <c r="J446" i="17"/>
  <c r="C446" i="17"/>
  <c r="D446" i="17" s="1"/>
  <c r="G446" i="17"/>
  <c r="E446" i="17"/>
  <c r="F446" i="17" s="1"/>
  <c r="K445" i="17"/>
  <c r="I445" i="17"/>
  <c r="B447" i="17"/>
  <c r="H446" i="17"/>
  <c r="P446" i="17"/>
  <c r="AJ443" i="17"/>
  <c r="Q443" i="17"/>
  <c r="W445" i="17"/>
  <c r="AM445" i="17" s="1"/>
  <c r="AL445" i="17"/>
  <c r="AB24" i="14" l="1"/>
  <c r="AG24" i="14" s="1"/>
  <c r="AI24" i="14" s="1"/>
  <c r="Q24" i="14" s="1"/>
  <c r="P26" i="14"/>
  <c r="N26" i="14"/>
  <c r="S26" i="14"/>
  <c r="X26" i="14" s="1"/>
  <c r="AC26" i="14" s="1"/>
  <c r="J26" i="14"/>
  <c r="T26" i="14"/>
  <c r="Y26" i="14" s="1"/>
  <c r="AD26" i="14" s="1"/>
  <c r="C26" i="14"/>
  <c r="R26" i="14"/>
  <c r="E26" i="14"/>
  <c r="F26" i="14" s="1"/>
  <c r="G26" i="14"/>
  <c r="U26" i="14"/>
  <c r="Z26" i="14" s="1"/>
  <c r="AE26" i="14" s="1"/>
  <c r="H26" i="14"/>
  <c r="B27" i="14"/>
  <c r="Q23" i="14"/>
  <c r="AJ23" i="14"/>
  <c r="W25" i="14"/>
  <c r="AM25" i="14" s="1"/>
  <c r="AL25" i="14"/>
  <c r="K25" i="14"/>
  <c r="D25" i="14"/>
  <c r="I25" i="14"/>
  <c r="M25" i="14" s="1"/>
  <c r="L25" i="14" s="1"/>
  <c r="AJ444" i="17"/>
  <c r="T447" i="17"/>
  <c r="Y447" i="17" s="1"/>
  <c r="AD447" i="17" s="1"/>
  <c r="U447" i="17"/>
  <c r="Z447" i="17" s="1"/>
  <c r="AE447" i="17" s="1"/>
  <c r="R447" i="17"/>
  <c r="S447" i="17"/>
  <c r="X447" i="17" s="1"/>
  <c r="AC447" i="17" s="1"/>
  <c r="N447" i="17"/>
  <c r="E447" i="17"/>
  <c r="F447" i="17" s="1"/>
  <c r="J447" i="17"/>
  <c r="C447" i="17"/>
  <c r="D447" i="17" s="1"/>
  <c r="G447" i="17"/>
  <c r="M445" i="17"/>
  <c r="L445" i="17"/>
  <c r="B448" i="17"/>
  <c r="P447" i="17"/>
  <c r="H447" i="17"/>
  <c r="K446" i="17"/>
  <c r="I446" i="17"/>
  <c r="W446" i="17"/>
  <c r="AM446" i="17" s="1"/>
  <c r="AL446" i="17"/>
  <c r="AB445" i="17"/>
  <c r="AG445" i="17" s="1"/>
  <c r="AI445" i="17" s="1"/>
  <c r="AJ24" i="14" l="1"/>
  <c r="AB25" i="14"/>
  <c r="AG25" i="14" s="1"/>
  <c r="AI25" i="14" s="1"/>
  <c r="C27" i="14"/>
  <c r="P27" i="14"/>
  <c r="H27" i="14"/>
  <c r="N27" i="14"/>
  <c r="E27" i="14"/>
  <c r="F27" i="14" s="1"/>
  <c r="R27" i="14"/>
  <c r="T27" i="14"/>
  <c r="Y27" i="14" s="1"/>
  <c r="AD27" i="14" s="1"/>
  <c r="U27" i="14"/>
  <c r="Z27" i="14" s="1"/>
  <c r="AE27" i="14" s="1"/>
  <c r="S27" i="14"/>
  <c r="X27" i="14" s="1"/>
  <c r="AC27" i="14" s="1"/>
  <c r="G27" i="14"/>
  <c r="J27" i="14"/>
  <c r="B28" i="14"/>
  <c r="K26" i="14"/>
  <c r="I26" i="14"/>
  <c r="M26" i="14" s="1"/>
  <c r="L26" i="14" s="1"/>
  <c r="D26" i="14"/>
  <c r="AJ25" i="14"/>
  <c r="Q25" i="14"/>
  <c r="W26" i="14"/>
  <c r="AM26" i="14" s="1"/>
  <c r="AL26" i="14"/>
  <c r="T448" i="17"/>
  <c r="Y448" i="17" s="1"/>
  <c r="AD448" i="17" s="1"/>
  <c r="R448" i="17"/>
  <c r="S448" i="17"/>
  <c r="X448" i="17" s="1"/>
  <c r="AC448" i="17" s="1"/>
  <c r="U448" i="17"/>
  <c r="Z448" i="17" s="1"/>
  <c r="AE448" i="17" s="1"/>
  <c r="N448" i="17"/>
  <c r="J448" i="17"/>
  <c r="E448" i="17"/>
  <c r="F448" i="17" s="1"/>
  <c r="G448" i="17"/>
  <c r="C448" i="17"/>
  <c r="D448" i="17" s="1"/>
  <c r="M446" i="17"/>
  <c r="L446" i="17"/>
  <c r="AB446" i="17"/>
  <c r="AG446" i="17" s="1"/>
  <c r="AI446" i="17" s="1"/>
  <c r="AJ446" i="17" s="1"/>
  <c r="AL447" i="17"/>
  <c r="W447" i="17"/>
  <c r="I447" i="17"/>
  <c r="K447" i="17"/>
  <c r="Q445" i="17"/>
  <c r="AJ445" i="17"/>
  <c r="B449" i="17"/>
  <c r="P448" i="17"/>
  <c r="H448" i="17"/>
  <c r="S28" i="14" l="1"/>
  <c r="X28" i="14" s="1"/>
  <c r="AC28" i="14" s="1"/>
  <c r="H28" i="14"/>
  <c r="N28" i="14"/>
  <c r="G28" i="14"/>
  <c r="P28" i="14"/>
  <c r="E28" i="14"/>
  <c r="F28" i="14" s="1"/>
  <c r="C28" i="14"/>
  <c r="U28" i="14"/>
  <c r="Z28" i="14" s="1"/>
  <c r="AE28" i="14" s="1"/>
  <c r="T28" i="14"/>
  <c r="Y28" i="14" s="1"/>
  <c r="AD28" i="14" s="1"/>
  <c r="J28" i="14"/>
  <c r="R28" i="14"/>
  <c r="B29" i="14"/>
  <c r="AL27" i="14"/>
  <c r="W27" i="14"/>
  <c r="AM27" i="14" s="1"/>
  <c r="AB26" i="14"/>
  <c r="AG26" i="14" s="1"/>
  <c r="AI26" i="14" s="1"/>
  <c r="D27" i="14"/>
  <c r="I27" i="14"/>
  <c r="M27" i="14" s="1"/>
  <c r="L27" i="14" s="1"/>
  <c r="K27" i="14"/>
  <c r="M447" i="17"/>
  <c r="L447" i="17"/>
  <c r="R449" i="17"/>
  <c r="S449" i="17"/>
  <c r="X449" i="17" s="1"/>
  <c r="AC449" i="17" s="1"/>
  <c r="T449" i="17"/>
  <c r="Y449" i="17" s="1"/>
  <c r="AD449" i="17" s="1"/>
  <c r="U449" i="17"/>
  <c r="Z449" i="17" s="1"/>
  <c r="AE449" i="17" s="1"/>
  <c r="N449" i="17"/>
  <c r="J449" i="17"/>
  <c r="C449" i="17"/>
  <c r="D449" i="17" s="1"/>
  <c r="E449" i="17"/>
  <c r="F449" i="17" s="1"/>
  <c r="G449" i="17"/>
  <c r="Q446" i="17"/>
  <c r="B450" i="17"/>
  <c r="P449" i="17"/>
  <c r="H449" i="17"/>
  <c r="AB447" i="17"/>
  <c r="AG447" i="17" s="1"/>
  <c r="AI447" i="17" s="1"/>
  <c r="AM447" i="17"/>
  <c r="K448" i="17"/>
  <c r="I448" i="17"/>
  <c r="AL448" i="17"/>
  <c r="W448" i="17"/>
  <c r="AM448" i="17" s="1"/>
  <c r="AB27" i="14" l="1"/>
  <c r="AG27" i="14" s="1"/>
  <c r="AI27" i="14" s="1"/>
  <c r="H29" i="14"/>
  <c r="J29" i="14"/>
  <c r="E29" i="14"/>
  <c r="F29" i="14" s="1"/>
  <c r="U29" i="14"/>
  <c r="Z29" i="14" s="1"/>
  <c r="AE29" i="14" s="1"/>
  <c r="S29" i="14"/>
  <c r="X29" i="14" s="1"/>
  <c r="AC29" i="14" s="1"/>
  <c r="G29" i="14"/>
  <c r="R29" i="14"/>
  <c r="C29" i="14"/>
  <c r="N29" i="14"/>
  <c r="P29" i="14"/>
  <c r="T29" i="14"/>
  <c r="Y29" i="14" s="1"/>
  <c r="AD29" i="14" s="1"/>
  <c r="B30" i="14"/>
  <c r="AL28" i="14"/>
  <c r="W28" i="14"/>
  <c r="AM28" i="14" s="1"/>
  <c r="AJ27" i="14"/>
  <c r="Q27" i="14"/>
  <c r="Q26" i="14"/>
  <c r="AJ26" i="14"/>
  <c r="D28" i="14"/>
  <c r="K28" i="14"/>
  <c r="I28" i="14"/>
  <c r="M28" i="14" s="1"/>
  <c r="L28" i="14" s="1"/>
  <c r="L448" i="17"/>
  <c r="M448" i="17"/>
  <c r="T450" i="17"/>
  <c r="Y450" i="17" s="1"/>
  <c r="AD450" i="17" s="1"/>
  <c r="U450" i="17"/>
  <c r="Z450" i="17" s="1"/>
  <c r="AE450" i="17" s="1"/>
  <c r="R450" i="17"/>
  <c r="S450" i="17"/>
  <c r="X450" i="17" s="1"/>
  <c r="AC450" i="17" s="1"/>
  <c r="N450" i="17"/>
  <c r="J450" i="17"/>
  <c r="E450" i="17"/>
  <c r="F450" i="17" s="1"/>
  <c r="G450" i="17"/>
  <c r="C450" i="17"/>
  <c r="D450" i="17" s="1"/>
  <c r="AB448" i="17"/>
  <c r="AG448" i="17" s="1"/>
  <c r="AI448" i="17" s="1"/>
  <c r="I449" i="17"/>
  <c r="K449" i="17"/>
  <c r="AJ447" i="17"/>
  <c r="Q447" i="17"/>
  <c r="AL449" i="17"/>
  <c r="W449" i="17"/>
  <c r="B451" i="17"/>
  <c r="P450" i="17"/>
  <c r="H450" i="17"/>
  <c r="E30" i="14" l="1"/>
  <c r="F30" i="14" s="1"/>
  <c r="C30" i="14"/>
  <c r="H30" i="14"/>
  <c r="R30" i="14"/>
  <c r="T30" i="14"/>
  <c r="Y30" i="14" s="1"/>
  <c r="AD30" i="14" s="1"/>
  <c r="P30" i="14"/>
  <c r="G30" i="14"/>
  <c r="N30" i="14"/>
  <c r="J30" i="14"/>
  <c r="U30" i="14"/>
  <c r="Z30" i="14" s="1"/>
  <c r="AE30" i="14" s="1"/>
  <c r="S30" i="14"/>
  <c r="X30" i="14" s="1"/>
  <c r="AC30" i="14" s="1"/>
  <c r="B31" i="14"/>
  <c r="AB28" i="14"/>
  <c r="AG28" i="14" s="1"/>
  <c r="AI28" i="14" s="1"/>
  <c r="D29" i="14"/>
  <c r="I29" i="14"/>
  <c r="M29" i="14" s="1"/>
  <c r="L29" i="14" s="1"/>
  <c r="K29" i="14"/>
  <c r="W29" i="14"/>
  <c r="AM29" i="14" s="1"/>
  <c r="AL29" i="14"/>
  <c r="T451" i="17"/>
  <c r="Y451" i="17" s="1"/>
  <c r="AD451" i="17" s="1"/>
  <c r="R451" i="17"/>
  <c r="S451" i="17"/>
  <c r="X451" i="17" s="1"/>
  <c r="AC451" i="17" s="1"/>
  <c r="U451" i="17"/>
  <c r="Z451" i="17" s="1"/>
  <c r="AE451" i="17" s="1"/>
  <c r="N451" i="17"/>
  <c r="J451" i="17"/>
  <c r="G451" i="17"/>
  <c r="C451" i="17"/>
  <c r="D451" i="17" s="1"/>
  <c r="E451" i="17"/>
  <c r="F451" i="17" s="1"/>
  <c r="M449" i="17"/>
  <c r="L449" i="17"/>
  <c r="B452" i="17"/>
  <c r="P451" i="17"/>
  <c r="H451" i="17"/>
  <c r="AB449" i="17"/>
  <c r="AG449" i="17" s="1"/>
  <c r="AI449" i="17" s="1"/>
  <c r="AM449" i="17"/>
  <c r="Q448" i="17"/>
  <c r="AJ448" i="17"/>
  <c r="I450" i="17"/>
  <c r="K450" i="17"/>
  <c r="AL450" i="17"/>
  <c r="W450" i="17"/>
  <c r="AB29" i="14" l="1"/>
  <c r="AG29" i="14" s="1"/>
  <c r="AI29" i="14" s="1"/>
  <c r="Q29" i="14" s="1"/>
  <c r="T31" i="14"/>
  <c r="Y31" i="14" s="1"/>
  <c r="AD31" i="14" s="1"/>
  <c r="E31" i="14"/>
  <c r="F31" i="14" s="1"/>
  <c r="J31" i="14"/>
  <c r="P31" i="14"/>
  <c r="R31" i="14"/>
  <c r="G31" i="14"/>
  <c r="C31" i="14"/>
  <c r="S31" i="14"/>
  <c r="X31" i="14" s="1"/>
  <c r="AC31" i="14" s="1"/>
  <c r="N31" i="14"/>
  <c r="H31" i="14"/>
  <c r="U31" i="14"/>
  <c r="Z31" i="14" s="1"/>
  <c r="AE31" i="14" s="1"/>
  <c r="B32" i="14"/>
  <c r="AL30" i="14"/>
  <c r="W30" i="14"/>
  <c r="AM30" i="14" s="1"/>
  <c r="Q28" i="14"/>
  <c r="AJ28" i="14"/>
  <c r="K30" i="14"/>
  <c r="D30" i="14"/>
  <c r="I30" i="14"/>
  <c r="M30" i="14" s="1"/>
  <c r="L30" i="14" s="1"/>
  <c r="R452" i="17"/>
  <c r="S452" i="17"/>
  <c r="X452" i="17" s="1"/>
  <c r="AC452" i="17" s="1"/>
  <c r="T452" i="17"/>
  <c r="Y452" i="17" s="1"/>
  <c r="AD452" i="17" s="1"/>
  <c r="U452" i="17"/>
  <c r="Z452" i="17" s="1"/>
  <c r="AE452" i="17" s="1"/>
  <c r="N452" i="17"/>
  <c r="J452" i="17"/>
  <c r="C452" i="17"/>
  <c r="D452" i="17" s="1"/>
  <c r="G452" i="17"/>
  <c r="E452" i="17"/>
  <c r="F452" i="17" s="1"/>
  <c r="M450" i="17"/>
  <c r="L450" i="17"/>
  <c r="AB450" i="17"/>
  <c r="AG450" i="17" s="1"/>
  <c r="AI450" i="17" s="1"/>
  <c r="AM450" i="17"/>
  <c r="K451" i="17"/>
  <c r="I451" i="17"/>
  <c r="AJ449" i="17"/>
  <c r="Q449" i="17"/>
  <c r="W451" i="17"/>
  <c r="AM451" i="17" s="1"/>
  <c r="AL451" i="17"/>
  <c r="B453" i="17"/>
  <c r="H452" i="17"/>
  <c r="P452" i="17"/>
  <c r="AJ29" i="14" l="1"/>
  <c r="E32" i="14"/>
  <c r="F32" i="14" s="1"/>
  <c r="H32" i="14"/>
  <c r="R32" i="14"/>
  <c r="J32" i="14"/>
  <c r="S32" i="14"/>
  <c r="X32" i="14" s="1"/>
  <c r="AC32" i="14" s="1"/>
  <c r="C32" i="14"/>
  <c r="U32" i="14"/>
  <c r="Z32" i="14" s="1"/>
  <c r="AE32" i="14" s="1"/>
  <c r="G32" i="14"/>
  <c r="N32" i="14"/>
  <c r="T32" i="14"/>
  <c r="Y32" i="14" s="1"/>
  <c r="AD32" i="14" s="1"/>
  <c r="P32" i="14"/>
  <c r="B33" i="14"/>
  <c r="AL31" i="14"/>
  <c r="W31" i="14"/>
  <c r="AM31" i="14" s="1"/>
  <c r="AB30" i="14"/>
  <c r="AG30" i="14" s="1"/>
  <c r="AI30" i="14" s="1"/>
  <c r="K31" i="14"/>
  <c r="D31" i="14"/>
  <c r="I31" i="14"/>
  <c r="M31" i="14" s="1"/>
  <c r="L31" i="14" s="1"/>
  <c r="M451" i="17"/>
  <c r="L451" i="17"/>
  <c r="T453" i="17"/>
  <c r="Y453" i="17" s="1"/>
  <c r="AD453" i="17" s="1"/>
  <c r="U453" i="17"/>
  <c r="Z453" i="17" s="1"/>
  <c r="AE453" i="17" s="1"/>
  <c r="R453" i="17"/>
  <c r="S453" i="17"/>
  <c r="X453" i="17" s="1"/>
  <c r="AC453" i="17" s="1"/>
  <c r="N453" i="17"/>
  <c r="E453" i="17"/>
  <c r="F453" i="17" s="1"/>
  <c r="J453" i="17"/>
  <c r="C453" i="17"/>
  <c r="D453" i="17" s="1"/>
  <c r="G453" i="17"/>
  <c r="AB451" i="17"/>
  <c r="AG451" i="17" s="1"/>
  <c r="AI451" i="17" s="1"/>
  <c r="AJ451" i="17" s="1"/>
  <c r="I452" i="17"/>
  <c r="K452" i="17"/>
  <c r="AL452" i="17"/>
  <c r="W452" i="17"/>
  <c r="AM452" i="17" s="1"/>
  <c r="B454" i="17"/>
  <c r="H453" i="17"/>
  <c r="P453" i="17"/>
  <c r="AJ450" i="17"/>
  <c r="Q450" i="17"/>
  <c r="AB31" i="14" l="1"/>
  <c r="AG31" i="14" s="1"/>
  <c r="AI31" i="14" s="1"/>
  <c r="Q31" i="14" s="1"/>
  <c r="N33" i="14"/>
  <c r="H33" i="14"/>
  <c r="C33" i="14"/>
  <c r="T33" i="14"/>
  <c r="Y33" i="14" s="1"/>
  <c r="AD33" i="14" s="1"/>
  <c r="R33" i="14"/>
  <c r="P33" i="14"/>
  <c r="U33" i="14"/>
  <c r="Z33" i="14" s="1"/>
  <c r="AE33" i="14" s="1"/>
  <c r="E33" i="14"/>
  <c r="F33" i="14" s="1"/>
  <c r="G33" i="14"/>
  <c r="J33" i="14"/>
  <c r="S33" i="14"/>
  <c r="X33" i="14" s="1"/>
  <c r="AC33" i="14" s="1"/>
  <c r="B34" i="14"/>
  <c r="I32" i="14"/>
  <c r="M32" i="14" s="1"/>
  <c r="L32" i="14" s="1"/>
  <c r="D32" i="14"/>
  <c r="K32" i="14"/>
  <c r="Q30" i="14"/>
  <c r="AJ30" i="14"/>
  <c r="W32" i="14"/>
  <c r="AM32" i="14" s="1"/>
  <c r="AL32" i="14"/>
  <c r="AB452" i="17"/>
  <c r="AG452" i="17" s="1"/>
  <c r="AI452" i="17" s="1"/>
  <c r="Q452" i="17" s="1"/>
  <c r="M452" i="17"/>
  <c r="L452" i="17"/>
  <c r="T454" i="17"/>
  <c r="Y454" i="17" s="1"/>
  <c r="AD454" i="17" s="1"/>
  <c r="R454" i="17"/>
  <c r="S454" i="17"/>
  <c r="U454" i="17"/>
  <c r="Z454" i="17" s="1"/>
  <c r="AE454" i="17" s="1"/>
  <c r="N454" i="17"/>
  <c r="J454" i="17"/>
  <c r="E454" i="17"/>
  <c r="F454" i="17" s="1"/>
  <c r="G454" i="17"/>
  <c r="C454" i="17"/>
  <c r="D454" i="17" s="1"/>
  <c r="Q451" i="17"/>
  <c r="AL453" i="17"/>
  <c r="W453" i="17"/>
  <c r="AM453" i="17" s="1"/>
  <c r="B455" i="17"/>
  <c r="H454" i="17"/>
  <c r="P454" i="17"/>
  <c r="I453" i="17"/>
  <c r="K453" i="17"/>
  <c r="AB32" i="14" l="1"/>
  <c r="AG32" i="14" s="1"/>
  <c r="AI32" i="14" s="1"/>
  <c r="AJ31" i="14"/>
  <c r="H34" i="14"/>
  <c r="N34" i="14"/>
  <c r="T34" i="14"/>
  <c r="Y34" i="14" s="1"/>
  <c r="AD34" i="14" s="1"/>
  <c r="C34" i="14"/>
  <c r="U34" i="14"/>
  <c r="Z34" i="14" s="1"/>
  <c r="AE34" i="14" s="1"/>
  <c r="E34" i="14"/>
  <c r="F34" i="14" s="1"/>
  <c r="J34" i="14"/>
  <c r="P34" i="14"/>
  <c r="R34" i="14"/>
  <c r="G34" i="14"/>
  <c r="S34" i="14"/>
  <c r="X34" i="14" s="1"/>
  <c r="AC34" i="14" s="1"/>
  <c r="B35" i="14"/>
  <c r="AL33" i="14"/>
  <c r="W33" i="14"/>
  <c r="AM33" i="14" s="1"/>
  <c r="AJ32" i="14"/>
  <c r="Q32" i="14"/>
  <c r="I33" i="14"/>
  <c r="M33" i="14" s="1"/>
  <c r="L33" i="14" s="1"/>
  <c r="K33" i="14"/>
  <c r="D33" i="14"/>
  <c r="AJ452" i="17"/>
  <c r="M453" i="17"/>
  <c r="L453" i="17"/>
  <c r="R455" i="17"/>
  <c r="S455" i="17"/>
  <c r="X455" i="17" s="1"/>
  <c r="AC455" i="17" s="1"/>
  <c r="T455" i="17"/>
  <c r="Y455" i="17" s="1"/>
  <c r="AD455" i="17" s="1"/>
  <c r="U455" i="17"/>
  <c r="Z455" i="17" s="1"/>
  <c r="AE455" i="17" s="1"/>
  <c r="N455" i="17"/>
  <c r="J455" i="17"/>
  <c r="C455" i="17"/>
  <c r="D455" i="17" s="1"/>
  <c r="E455" i="17"/>
  <c r="F455" i="17" s="1"/>
  <c r="G455" i="17"/>
  <c r="B456" i="17"/>
  <c r="P455" i="17"/>
  <c r="H455" i="17"/>
  <c r="K454" i="17"/>
  <c r="I454" i="17"/>
  <c r="AB453" i="17"/>
  <c r="AG453" i="17" s="1"/>
  <c r="AI453" i="17" s="1"/>
  <c r="W454" i="17"/>
  <c r="AB454" i="17" s="1"/>
  <c r="AL454" i="17"/>
  <c r="X454" i="17"/>
  <c r="AC454" i="17" s="1"/>
  <c r="H35" i="14" l="1"/>
  <c r="S35" i="14"/>
  <c r="X35" i="14" s="1"/>
  <c r="AC35" i="14" s="1"/>
  <c r="E35" i="14"/>
  <c r="F35" i="14" s="1"/>
  <c r="P35" i="14"/>
  <c r="C35" i="14"/>
  <c r="N35" i="14"/>
  <c r="J35" i="14"/>
  <c r="T35" i="14"/>
  <c r="Y35" i="14" s="1"/>
  <c r="AD35" i="14" s="1"/>
  <c r="R35" i="14"/>
  <c r="G35" i="14"/>
  <c r="U35" i="14"/>
  <c r="Z35" i="14" s="1"/>
  <c r="AE35" i="14" s="1"/>
  <c r="B36" i="14"/>
  <c r="AB33" i="14"/>
  <c r="AG33" i="14" s="1"/>
  <c r="AI33" i="14" s="1"/>
  <c r="D34" i="14"/>
  <c r="K34" i="14"/>
  <c r="I34" i="14"/>
  <c r="M34" i="14" s="1"/>
  <c r="L34" i="14" s="1"/>
  <c r="W34" i="14"/>
  <c r="AM34" i="14" s="1"/>
  <c r="AL34" i="14"/>
  <c r="T456" i="17"/>
  <c r="Y456" i="17" s="1"/>
  <c r="AD456" i="17" s="1"/>
  <c r="U456" i="17"/>
  <c r="Z456" i="17" s="1"/>
  <c r="AE456" i="17" s="1"/>
  <c r="R456" i="17"/>
  <c r="S456" i="17"/>
  <c r="X456" i="17" s="1"/>
  <c r="AC456" i="17" s="1"/>
  <c r="N456" i="17"/>
  <c r="J456" i="17"/>
  <c r="E456" i="17"/>
  <c r="F456" i="17" s="1"/>
  <c r="G456" i="17"/>
  <c r="C456" i="17"/>
  <c r="D456" i="17" s="1"/>
  <c r="L454" i="17"/>
  <c r="M454" i="17"/>
  <c r="AG454" i="17"/>
  <c r="AI454" i="17" s="1"/>
  <c r="AM454" i="17"/>
  <c r="AJ453" i="17"/>
  <c r="Q453" i="17"/>
  <c r="I455" i="17"/>
  <c r="K455" i="17"/>
  <c r="AL455" i="17"/>
  <c r="W455" i="17"/>
  <c r="B457" i="17"/>
  <c r="P456" i="17"/>
  <c r="H456" i="17"/>
  <c r="AB34" i="14" l="1"/>
  <c r="AG34" i="14" s="1"/>
  <c r="AI34" i="14" s="1"/>
  <c r="AJ34" i="14" s="1"/>
  <c r="P36" i="14"/>
  <c r="E36" i="14"/>
  <c r="F36" i="14" s="1"/>
  <c r="N36" i="14"/>
  <c r="C36" i="14"/>
  <c r="J36" i="14"/>
  <c r="G36" i="14"/>
  <c r="R36" i="14"/>
  <c r="S36" i="14"/>
  <c r="X36" i="14" s="1"/>
  <c r="AC36" i="14" s="1"/>
  <c r="T36" i="14"/>
  <c r="Y36" i="14" s="1"/>
  <c r="AD36" i="14" s="1"/>
  <c r="U36" i="14"/>
  <c r="Z36" i="14" s="1"/>
  <c r="AE36" i="14" s="1"/>
  <c r="H36" i="14"/>
  <c r="B37" i="14"/>
  <c r="I35" i="14"/>
  <c r="K35" i="14"/>
  <c r="D35" i="14"/>
  <c r="W35" i="14"/>
  <c r="AM35" i="14" s="1"/>
  <c r="AL35" i="14"/>
  <c r="AJ33" i="14"/>
  <c r="Q33" i="14"/>
  <c r="M455" i="17"/>
  <c r="L455" i="17"/>
  <c r="T457" i="17"/>
  <c r="Y457" i="17" s="1"/>
  <c r="AD457" i="17" s="1"/>
  <c r="R457" i="17"/>
  <c r="S457" i="17"/>
  <c r="X457" i="17" s="1"/>
  <c r="AC457" i="17" s="1"/>
  <c r="U457" i="17"/>
  <c r="Z457" i="17" s="1"/>
  <c r="AE457" i="17" s="1"/>
  <c r="N457" i="17"/>
  <c r="J457" i="17"/>
  <c r="G457" i="17"/>
  <c r="C457" i="17"/>
  <c r="D457" i="17" s="1"/>
  <c r="E457" i="17"/>
  <c r="F457" i="17" s="1"/>
  <c r="B458" i="17"/>
  <c r="H457" i="17"/>
  <c r="P457" i="17"/>
  <c r="K456" i="17"/>
  <c r="I456" i="17"/>
  <c r="AB455" i="17"/>
  <c r="AG455" i="17" s="1"/>
  <c r="AI455" i="17" s="1"/>
  <c r="AM455" i="17"/>
  <c r="AL456" i="17"/>
  <c r="W456" i="17"/>
  <c r="AJ454" i="17"/>
  <c r="Q454" i="17"/>
  <c r="Q34" i="14" l="1"/>
  <c r="AB35" i="14"/>
  <c r="AG35" i="14" s="1"/>
  <c r="AI35" i="14" s="1"/>
  <c r="Q35" i="14" s="1"/>
  <c r="C37" i="14"/>
  <c r="R37" i="14"/>
  <c r="U37" i="14"/>
  <c r="Z37" i="14" s="1"/>
  <c r="AE37" i="14" s="1"/>
  <c r="T37" i="14"/>
  <c r="Y37" i="14" s="1"/>
  <c r="AD37" i="14" s="1"/>
  <c r="P37" i="14"/>
  <c r="G37" i="14"/>
  <c r="H37" i="14"/>
  <c r="J37" i="14"/>
  <c r="E37" i="14"/>
  <c r="F37" i="14" s="1"/>
  <c r="S37" i="14"/>
  <c r="X37" i="14" s="1"/>
  <c r="AC37" i="14" s="1"/>
  <c r="N37" i="14"/>
  <c r="B38" i="14"/>
  <c r="K36" i="14"/>
  <c r="I36" i="14"/>
  <c r="M36" i="14" s="1"/>
  <c r="L36" i="14" s="1"/>
  <c r="D36" i="14"/>
  <c r="M35" i="14"/>
  <c r="L35" i="14" s="1"/>
  <c r="W36" i="14"/>
  <c r="AM36" i="14" s="1"/>
  <c r="AL36" i="14"/>
  <c r="R458" i="17"/>
  <c r="S458" i="17"/>
  <c r="X458" i="17" s="1"/>
  <c r="AC458" i="17" s="1"/>
  <c r="T458" i="17"/>
  <c r="Y458" i="17" s="1"/>
  <c r="AD458" i="17" s="1"/>
  <c r="U458" i="17"/>
  <c r="Z458" i="17" s="1"/>
  <c r="AE458" i="17" s="1"/>
  <c r="N458" i="17"/>
  <c r="J458" i="17"/>
  <c r="E458" i="17"/>
  <c r="F458" i="17" s="1"/>
  <c r="C458" i="17"/>
  <c r="D458" i="17" s="1"/>
  <c r="G458" i="17"/>
  <c r="M456" i="17"/>
  <c r="L456" i="17"/>
  <c r="Q455" i="17"/>
  <c r="AJ455" i="17"/>
  <c r="AL457" i="17"/>
  <c r="W457" i="17"/>
  <c r="AB456" i="17"/>
  <c r="AG456" i="17" s="1"/>
  <c r="AI456" i="17" s="1"/>
  <c r="AM456" i="17"/>
  <c r="K457" i="17"/>
  <c r="I457" i="17"/>
  <c r="B459" i="17"/>
  <c r="H458" i="17"/>
  <c r="P458" i="17"/>
  <c r="AB36" i="14" l="1"/>
  <c r="AG36" i="14" s="1"/>
  <c r="AI36" i="14" s="1"/>
  <c r="Q36" i="14" s="1"/>
  <c r="AJ35" i="14"/>
  <c r="S38" i="14"/>
  <c r="X38" i="14" s="1"/>
  <c r="AC38" i="14" s="1"/>
  <c r="T38" i="14"/>
  <c r="Y38" i="14" s="1"/>
  <c r="AD38" i="14" s="1"/>
  <c r="H38" i="14"/>
  <c r="R38" i="14"/>
  <c r="G38" i="14"/>
  <c r="E38" i="14"/>
  <c r="F38" i="14" s="1"/>
  <c r="C38" i="14"/>
  <c r="N38" i="14"/>
  <c r="P38" i="14"/>
  <c r="J38" i="14"/>
  <c r="U38" i="14"/>
  <c r="Z38" i="14" s="1"/>
  <c r="AE38" i="14" s="1"/>
  <c r="B39" i="14"/>
  <c r="W37" i="14"/>
  <c r="AM37" i="14" s="1"/>
  <c r="AL37" i="14"/>
  <c r="I37" i="14"/>
  <c r="M37" i="14" s="1"/>
  <c r="L37" i="14" s="1"/>
  <c r="K37" i="14"/>
  <c r="D37" i="14"/>
  <c r="T459" i="17"/>
  <c r="Y459" i="17" s="1"/>
  <c r="AD459" i="17" s="1"/>
  <c r="U459" i="17"/>
  <c r="Z459" i="17" s="1"/>
  <c r="AE459" i="17" s="1"/>
  <c r="R459" i="17"/>
  <c r="S459" i="17"/>
  <c r="X459" i="17" s="1"/>
  <c r="AC459" i="17" s="1"/>
  <c r="N459" i="17"/>
  <c r="J459" i="17"/>
  <c r="G459" i="17"/>
  <c r="C459" i="17"/>
  <c r="D459" i="17" s="1"/>
  <c r="E459" i="17"/>
  <c r="F459" i="17" s="1"/>
  <c r="L457" i="17"/>
  <c r="M457" i="17"/>
  <c r="B460" i="17"/>
  <c r="P459" i="17"/>
  <c r="H459" i="17"/>
  <c r="AJ456" i="17"/>
  <c r="Q456" i="17"/>
  <c r="K458" i="17"/>
  <c r="I458" i="17"/>
  <c r="AB457" i="17"/>
  <c r="AG457" i="17" s="1"/>
  <c r="AI457" i="17" s="1"/>
  <c r="AM457" i="17"/>
  <c r="AL458" i="17"/>
  <c r="W458" i="17"/>
  <c r="AM458" i="17" s="1"/>
  <c r="AJ36" i="14" l="1"/>
  <c r="R39" i="14"/>
  <c r="H39" i="14"/>
  <c r="G39" i="14"/>
  <c r="S39" i="14"/>
  <c r="X39" i="14" s="1"/>
  <c r="AC39" i="14" s="1"/>
  <c r="C39" i="14"/>
  <c r="N39" i="14"/>
  <c r="E39" i="14"/>
  <c r="F39" i="14" s="1"/>
  <c r="U39" i="14"/>
  <c r="Z39" i="14" s="1"/>
  <c r="AE39" i="14" s="1"/>
  <c r="J39" i="14"/>
  <c r="P39" i="14"/>
  <c r="T39" i="14"/>
  <c r="Y39" i="14" s="1"/>
  <c r="AD39" i="14" s="1"/>
  <c r="B40" i="14"/>
  <c r="W38" i="14"/>
  <c r="AM38" i="14" s="1"/>
  <c r="AL38" i="14"/>
  <c r="AB38" i="14"/>
  <c r="AG38" i="14" s="1"/>
  <c r="AI38" i="14" s="1"/>
  <c r="AB37" i="14"/>
  <c r="AG37" i="14" s="1"/>
  <c r="AI37" i="14" s="1"/>
  <c r="K38" i="14"/>
  <c r="I38" i="14"/>
  <c r="M38" i="14" s="1"/>
  <c r="L38" i="14" s="1"/>
  <c r="D38" i="14"/>
  <c r="T460" i="17"/>
  <c r="Y460" i="17" s="1"/>
  <c r="AD460" i="17" s="1"/>
  <c r="R460" i="17"/>
  <c r="S460" i="17"/>
  <c r="X460" i="17" s="1"/>
  <c r="AC460" i="17" s="1"/>
  <c r="U460" i="17"/>
  <c r="Z460" i="17" s="1"/>
  <c r="AE460" i="17" s="1"/>
  <c r="N460" i="17"/>
  <c r="J460" i="17"/>
  <c r="C460" i="17"/>
  <c r="D460" i="17" s="1"/>
  <c r="G460" i="17"/>
  <c r="E460" i="17"/>
  <c r="F460" i="17" s="1"/>
  <c r="M458" i="17"/>
  <c r="L458" i="17"/>
  <c r="AB458" i="17"/>
  <c r="AG458" i="17" s="1"/>
  <c r="AI458" i="17" s="1"/>
  <c r="AJ458" i="17" s="1"/>
  <c r="Q457" i="17"/>
  <c r="AJ457" i="17"/>
  <c r="W459" i="17"/>
  <c r="AM459" i="17" s="1"/>
  <c r="AL459" i="17"/>
  <c r="I459" i="17"/>
  <c r="K459" i="17"/>
  <c r="B461" i="17"/>
  <c r="P460" i="17"/>
  <c r="H460" i="17"/>
  <c r="C40" i="14" l="1"/>
  <c r="E40" i="14"/>
  <c r="F40" i="14" s="1"/>
  <c r="S40" i="14"/>
  <c r="X40" i="14" s="1"/>
  <c r="AC40" i="14" s="1"/>
  <c r="R40" i="14"/>
  <c r="G40" i="14"/>
  <c r="H40" i="14"/>
  <c r="N40" i="14"/>
  <c r="P40" i="14"/>
  <c r="J40" i="14"/>
  <c r="U40" i="14"/>
  <c r="Z40" i="14" s="1"/>
  <c r="AE40" i="14" s="1"/>
  <c r="T40" i="14"/>
  <c r="Y40" i="14" s="1"/>
  <c r="AD40" i="14" s="1"/>
  <c r="B41" i="14"/>
  <c r="D39" i="14"/>
  <c r="K39" i="14"/>
  <c r="I39" i="14"/>
  <c r="M39" i="14" s="1"/>
  <c r="L39" i="14" s="1"/>
  <c r="Q38" i="14"/>
  <c r="AJ38" i="14"/>
  <c r="Q37" i="14"/>
  <c r="AJ37" i="14"/>
  <c r="W39" i="14"/>
  <c r="AM39" i="14" s="1"/>
  <c r="AL39" i="14"/>
  <c r="M459" i="17"/>
  <c r="L459" i="17"/>
  <c r="Q458" i="17"/>
  <c r="R461" i="17"/>
  <c r="S461" i="17"/>
  <c r="X461" i="17" s="1"/>
  <c r="AC461" i="17" s="1"/>
  <c r="T461" i="17"/>
  <c r="Y461" i="17" s="1"/>
  <c r="AD461" i="17" s="1"/>
  <c r="U461" i="17"/>
  <c r="Z461" i="17" s="1"/>
  <c r="AE461" i="17" s="1"/>
  <c r="N461" i="17"/>
  <c r="J461" i="17"/>
  <c r="E461" i="17"/>
  <c r="F461" i="17" s="1"/>
  <c r="C461" i="17"/>
  <c r="D461" i="17" s="1"/>
  <c r="G461" i="17"/>
  <c r="AB459" i="17"/>
  <c r="AG459" i="17" s="1"/>
  <c r="AI459" i="17" s="1"/>
  <c r="AJ459" i="17" s="1"/>
  <c r="AL460" i="17"/>
  <c r="W460" i="17"/>
  <c r="K460" i="17"/>
  <c r="I460" i="17"/>
  <c r="B462" i="17"/>
  <c r="H461" i="17"/>
  <c r="P461" i="17"/>
  <c r="AB39" i="14" l="1"/>
  <c r="AG39" i="14" s="1"/>
  <c r="AI39" i="14" s="1"/>
  <c r="Q39" i="14" s="1"/>
  <c r="H41" i="14"/>
  <c r="U41" i="14"/>
  <c r="Z41" i="14" s="1"/>
  <c r="AE41" i="14" s="1"/>
  <c r="J41" i="14"/>
  <c r="R41" i="14"/>
  <c r="G41" i="14"/>
  <c r="E41" i="14"/>
  <c r="F41" i="14" s="1"/>
  <c r="S41" i="14"/>
  <c r="X41" i="14" s="1"/>
  <c r="AC41" i="14" s="1"/>
  <c r="P41" i="14"/>
  <c r="C41" i="14"/>
  <c r="T41" i="14"/>
  <c r="Y41" i="14" s="1"/>
  <c r="AD41" i="14" s="1"/>
  <c r="N41" i="14"/>
  <c r="B42" i="14"/>
  <c r="AL40" i="14"/>
  <c r="W40" i="14"/>
  <c r="AM40" i="14" s="1"/>
  <c r="D40" i="14"/>
  <c r="I40" i="14"/>
  <c r="M40" i="14" s="1"/>
  <c r="L40" i="14" s="1"/>
  <c r="K40" i="14"/>
  <c r="Q459" i="17"/>
  <c r="L460" i="17"/>
  <c r="M460" i="17"/>
  <c r="U462" i="17"/>
  <c r="Z462" i="17" s="1"/>
  <c r="AE462" i="17" s="1"/>
  <c r="R462" i="17"/>
  <c r="S462" i="17"/>
  <c r="X462" i="17" s="1"/>
  <c r="AC462" i="17" s="1"/>
  <c r="T462" i="17"/>
  <c r="Y462" i="17" s="1"/>
  <c r="AD462" i="17" s="1"/>
  <c r="N462" i="17"/>
  <c r="J462" i="17"/>
  <c r="E462" i="17"/>
  <c r="F462" i="17" s="1"/>
  <c r="G462" i="17"/>
  <c r="C462" i="17"/>
  <c r="D462" i="17" s="1"/>
  <c r="K461" i="17"/>
  <c r="I461" i="17"/>
  <c r="B463" i="17"/>
  <c r="P462" i="17"/>
  <c r="H462" i="17"/>
  <c r="AB460" i="17"/>
  <c r="AG460" i="17" s="1"/>
  <c r="AI460" i="17" s="1"/>
  <c r="AM460" i="17"/>
  <c r="AL461" i="17"/>
  <c r="W461" i="17"/>
  <c r="AM461" i="17" s="1"/>
  <c r="AJ39" i="14" l="1"/>
  <c r="AB40" i="14"/>
  <c r="AG40" i="14" s="1"/>
  <c r="AI40" i="14" s="1"/>
  <c r="Q40" i="14" s="1"/>
  <c r="U42" i="14"/>
  <c r="Z42" i="14" s="1"/>
  <c r="AE42" i="14" s="1"/>
  <c r="S42" i="14"/>
  <c r="X42" i="14" s="1"/>
  <c r="AC42" i="14" s="1"/>
  <c r="T42" i="14"/>
  <c r="Y42" i="14" s="1"/>
  <c r="AD42" i="14" s="1"/>
  <c r="N42" i="14"/>
  <c r="C42" i="14"/>
  <c r="H42" i="14"/>
  <c r="E42" i="14"/>
  <c r="F42" i="14" s="1"/>
  <c r="R42" i="14"/>
  <c r="P42" i="14"/>
  <c r="J42" i="14"/>
  <c r="G42" i="14"/>
  <c r="B43" i="14"/>
  <c r="AL41" i="14"/>
  <c r="W41" i="14"/>
  <c r="AM41" i="14" s="1"/>
  <c r="I41" i="14"/>
  <c r="M41" i="14" s="1"/>
  <c r="L41" i="14" s="1"/>
  <c r="D41" i="14"/>
  <c r="K41" i="14"/>
  <c r="T463" i="17"/>
  <c r="Y463" i="17" s="1"/>
  <c r="AD463" i="17" s="1"/>
  <c r="U463" i="17"/>
  <c r="Z463" i="17" s="1"/>
  <c r="AE463" i="17" s="1"/>
  <c r="R463" i="17"/>
  <c r="S463" i="17"/>
  <c r="X463" i="17" s="1"/>
  <c r="AC463" i="17" s="1"/>
  <c r="N463" i="17"/>
  <c r="J463" i="17"/>
  <c r="G463" i="17"/>
  <c r="C463" i="17"/>
  <c r="D463" i="17" s="1"/>
  <c r="E463" i="17"/>
  <c r="F463" i="17" s="1"/>
  <c r="M461" i="17"/>
  <c r="L461" i="17"/>
  <c r="AB461" i="17"/>
  <c r="AG461" i="17" s="1"/>
  <c r="AI461" i="17" s="1"/>
  <c r="AJ461" i="17" s="1"/>
  <c r="B464" i="17"/>
  <c r="H463" i="17"/>
  <c r="P463" i="17"/>
  <c r="AJ460" i="17"/>
  <c r="Q460" i="17"/>
  <c r="AL462" i="17"/>
  <c r="W462" i="17"/>
  <c r="K462" i="17"/>
  <c r="I462" i="17"/>
  <c r="AJ40" i="14" l="1"/>
  <c r="R43" i="14"/>
  <c r="T43" i="14"/>
  <c r="Y43" i="14" s="1"/>
  <c r="AD43" i="14" s="1"/>
  <c r="H43" i="14"/>
  <c r="N43" i="14"/>
  <c r="U43" i="14"/>
  <c r="Z43" i="14" s="1"/>
  <c r="AE43" i="14" s="1"/>
  <c r="J43" i="14"/>
  <c r="P43" i="14"/>
  <c r="G43" i="14"/>
  <c r="S43" i="14"/>
  <c r="X43" i="14" s="1"/>
  <c r="AC43" i="14" s="1"/>
  <c r="E43" i="14"/>
  <c r="F43" i="14" s="1"/>
  <c r="C43" i="14"/>
  <c r="B44" i="14"/>
  <c r="K42" i="14"/>
  <c r="I42" i="14"/>
  <c r="M42" i="14" s="1"/>
  <c r="L42" i="14" s="1"/>
  <c r="D42" i="14"/>
  <c r="W42" i="14"/>
  <c r="AM42" i="14" s="1"/>
  <c r="AL42" i="14"/>
  <c r="AB41" i="14"/>
  <c r="AG41" i="14" s="1"/>
  <c r="AI41" i="14" s="1"/>
  <c r="M462" i="17"/>
  <c r="L462" i="17"/>
  <c r="Q461" i="17"/>
  <c r="S464" i="17"/>
  <c r="X464" i="17" s="1"/>
  <c r="AC464" i="17" s="1"/>
  <c r="R464" i="17"/>
  <c r="T464" i="17"/>
  <c r="Y464" i="17" s="1"/>
  <c r="AD464" i="17" s="1"/>
  <c r="U464" i="17"/>
  <c r="N464" i="17"/>
  <c r="J464" i="17"/>
  <c r="E464" i="17"/>
  <c r="F464" i="17" s="1"/>
  <c r="C464" i="17"/>
  <c r="D464" i="17" s="1"/>
  <c r="G464" i="17"/>
  <c r="K463" i="17"/>
  <c r="I463" i="17"/>
  <c r="AL463" i="17"/>
  <c r="W463" i="17"/>
  <c r="AM463" i="17" s="1"/>
  <c r="AB462" i="17"/>
  <c r="AG462" i="17" s="1"/>
  <c r="AI462" i="17" s="1"/>
  <c r="AM462" i="17"/>
  <c r="B465" i="17"/>
  <c r="P464" i="17"/>
  <c r="H464" i="17"/>
  <c r="AB42" i="14" l="1"/>
  <c r="AG42" i="14" s="1"/>
  <c r="AI42" i="14" s="1"/>
  <c r="R44" i="14"/>
  <c r="N44" i="14"/>
  <c r="C44" i="14"/>
  <c r="P44" i="14"/>
  <c r="E44" i="14"/>
  <c r="F44" i="14" s="1"/>
  <c r="T44" i="14"/>
  <c r="Y44" i="14" s="1"/>
  <c r="AD44" i="14" s="1"/>
  <c r="U44" i="14"/>
  <c r="Z44" i="14" s="1"/>
  <c r="AE44" i="14" s="1"/>
  <c r="J44" i="14"/>
  <c r="H44" i="14"/>
  <c r="G44" i="14"/>
  <c r="S44" i="14"/>
  <c r="X44" i="14" s="1"/>
  <c r="AC44" i="14" s="1"/>
  <c r="B45" i="14"/>
  <c r="Q41" i="14"/>
  <c r="AJ41" i="14"/>
  <c r="D43" i="14"/>
  <c r="K43" i="14"/>
  <c r="I43" i="14"/>
  <c r="M43" i="14" s="1"/>
  <c r="L43" i="14" s="1"/>
  <c r="Q42" i="14"/>
  <c r="AJ42" i="14"/>
  <c r="W43" i="14"/>
  <c r="AM43" i="14" s="1"/>
  <c r="AL43" i="14"/>
  <c r="M463" i="17"/>
  <c r="L463" i="17"/>
  <c r="U465" i="17"/>
  <c r="Z465" i="17" s="1"/>
  <c r="AE465" i="17" s="1"/>
  <c r="R465" i="17"/>
  <c r="S465" i="17"/>
  <c r="X465" i="17" s="1"/>
  <c r="AC465" i="17" s="1"/>
  <c r="T465" i="17"/>
  <c r="Y465" i="17" s="1"/>
  <c r="AD465" i="17" s="1"/>
  <c r="N465" i="17"/>
  <c r="E465" i="17"/>
  <c r="F465" i="17" s="1"/>
  <c r="J465" i="17"/>
  <c r="G465" i="17"/>
  <c r="C465" i="17"/>
  <c r="D465" i="17" s="1"/>
  <c r="AB463" i="17"/>
  <c r="AG463" i="17" s="1"/>
  <c r="AI463" i="17" s="1"/>
  <c r="Q463" i="17" s="1"/>
  <c r="I464" i="17"/>
  <c r="K464" i="17"/>
  <c r="B466" i="17"/>
  <c r="H465" i="17"/>
  <c r="P465" i="17"/>
  <c r="W464" i="17"/>
  <c r="AL464" i="17"/>
  <c r="Q462" i="17"/>
  <c r="AJ462" i="17"/>
  <c r="Z464" i="17"/>
  <c r="AE464" i="17" s="1"/>
  <c r="S45" i="14" l="1"/>
  <c r="X45" i="14" s="1"/>
  <c r="AC45" i="14" s="1"/>
  <c r="U45" i="14"/>
  <c r="Z45" i="14" s="1"/>
  <c r="AE45" i="14" s="1"/>
  <c r="G45" i="14"/>
  <c r="C45" i="14"/>
  <c r="P45" i="14"/>
  <c r="H45" i="14"/>
  <c r="J45" i="14"/>
  <c r="R45" i="14"/>
  <c r="T45" i="14"/>
  <c r="Y45" i="14" s="1"/>
  <c r="AD45" i="14" s="1"/>
  <c r="E45" i="14"/>
  <c r="F45" i="14" s="1"/>
  <c r="N45" i="14"/>
  <c r="B46" i="14"/>
  <c r="AB43" i="14"/>
  <c r="AG43" i="14" s="1"/>
  <c r="AI43" i="14" s="1"/>
  <c r="I44" i="14"/>
  <c r="K44" i="14"/>
  <c r="D44" i="14"/>
  <c r="W44" i="14"/>
  <c r="AM44" i="14" s="1"/>
  <c r="AL44" i="14"/>
  <c r="T466" i="17"/>
  <c r="Y466" i="17" s="1"/>
  <c r="AD466" i="17" s="1"/>
  <c r="R466" i="17"/>
  <c r="S466" i="17"/>
  <c r="X466" i="17" s="1"/>
  <c r="AC466" i="17" s="1"/>
  <c r="U466" i="17"/>
  <c r="Z466" i="17" s="1"/>
  <c r="AE466" i="17" s="1"/>
  <c r="N466" i="17"/>
  <c r="J466" i="17"/>
  <c r="G466" i="17"/>
  <c r="C466" i="17"/>
  <c r="D466" i="17" s="1"/>
  <c r="E466" i="17"/>
  <c r="F466" i="17" s="1"/>
  <c r="M464" i="17"/>
  <c r="L464" i="17"/>
  <c r="AJ463" i="17"/>
  <c r="AM464" i="17"/>
  <c r="I465" i="17"/>
  <c r="K465" i="17"/>
  <c r="B467" i="17"/>
  <c r="H466" i="17"/>
  <c r="P466" i="17"/>
  <c r="AB464" i="17"/>
  <c r="AG464" i="17" s="1"/>
  <c r="AI464" i="17" s="1"/>
  <c r="W465" i="17"/>
  <c r="AM465" i="17" s="1"/>
  <c r="AL465" i="17"/>
  <c r="AB44" i="14" l="1"/>
  <c r="AG44" i="14" s="1"/>
  <c r="AI44" i="14" s="1"/>
  <c r="Q44" i="14" s="1"/>
  <c r="R46" i="14"/>
  <c r="H46" i="14"/>
  <c r="C46" i="14"/>
  <c r="U46" i="14"/>
  <c r="Z46" i="14" s="1"/>
  <c r="AE46" i="14" s="1"/>
  <c r="E46" i="14"/>
  <c r="F46" i="14" s="1"/>
  <c r="G46" i="14"/>
  <c r="T46" i="14"/>
  <c r="Y46" i="14" s="1"/>
  <c r="AD46" i="14" s="1"/>
  <c r="N46" i="14"/>
  <c r="P46" i="14"/>
  <c r="S46" i="14"/>
  <c r="X46" i="14" s="1"/>
  <c r="AC46" i="14" s="1"/>
  <c r="J46" i="14"/>
  <c r="B47" i="14"/>
  <c r="M44" i="14"/>
  <c r="L44" i="14" s="1"/>
  <c r="K45" i="14"/>
  <c r="D45" i="14"/>
  <c r="I45" i="14"/>
  <c r="M45" i="14" s="1"/>
  <c r="L45" i="14" s="1"/>
  <c r="Q43" i="14"/>
  <c r="AJ43" i="14"/>
  <c r="AL45" i="14"/>
  <c r="W45" i="14"/>
  <c r="AM45" i="14" s="1"/>
  <c r="S467" i="17"/>
  <c r="X467" i="17" s="1"/>
  <c r="AC467" i="17" s="1"/>
  <c r="R467" i="17"/>
  <c r="T467" i="17"/>
  <c r="Y467" i="17" s="1"/>
  <c r="AD467" i="17" s="1"/>
  <c r="U467" i="17"/>
  <c r="Z467" i="17" s="1"/>
  <c r="AE467" i="17" s="1"/>
  <c r="N467" i="17"/>
  <c r="J467" i="17"/>
  <c r="E467" i="17"/>
  <c r="F467" i="17" s="1"/>
  <c r="C467" i="17"/>
  <c r="D467" i="17" s="1"/>
  <c r="G467" i="17"/>
  <c r="M465" i="17"/>
  <c r="L465" i="17"/>
  <c r="AB465" i="17"/>
  <c r="AG465" i="17" s="1"/>
  <c r="AI465" i="17" s="1"/>
  <c r="B468" i="17"/>
  <c r="P467" i="17"/>
  <c r="H467" i="17"/>
  <c r="AJ464" i="17"/>
  <c r="Q464" i="17"/>
  <c r="W466" i="17"/>
  <c r="AM466" i="17" s="1"/>
  <c r="AL466" i="17"/>
  <c r="K466" i="17"/>
  <c r="I466" i="17"/>
  <c r="AJ44" i="14" l="1"/>
  <c r="T47" i="14"/>
  <c r="Y47" i="14" s="1"/>
  <c r="AD47" i="14" s="1"/>
  <c r="P47" i="14"/>
  <c r="U47" i="14"/>
  <c r="Z47" i="14" s="1"/>
  <c r="AE47" i="14" s="1"/>
  <c r="N47" i="14"/>
  <c r="J47" i="14"/>
  <c r="E47" i="14"/>
  <c r="F47" i="14" s="1"/>
  <c r="C47" i="14"/>
  <c r="S47" i="14"/>
  <c r="X47" i="14" s="1"/>
  <c r="AC47" i="14" s="1"/>
  <c r="R47" i="14"/>
  <c r="G47" i="14"/>
  <c r="H47" i="14"/>
  <c r="B48" i="14"/>
  <c r="AB45" i="14"/>
  <c r="AG45" i="14" s="1"/>
  <c r="AI45" i="14" s="1"/>
  <c r="I46" i="14"/>
  <c r="M46" i="14" s="1"/>
  <c r="L46" i="14" s="1"/>
  <c r="D46" i="14"/>
  <c r="K46" i="14"/>
  <c r="AL46" i="14"/>
  <c r="W46" i="14"/>
  <c r="AM46" i="14" s="1"/>
  <c r="L466" i="17"/>
  <c r="M466" i="17"/>
  <c r="U468" i="17"/>
  <c r="Z468" i="17" s="1"/>
  <c r="AE468" i="17" s="1"/>
  <c r="R468" i="17"/>
  <c r="S468" i="17"/>
  <c r="X468" i="17" s="1"/>
  <c r="AC468" i="17" s="1"/>
  <c r="T468" i="17"/>
  <c r="Y468" i="17" s="1"/>
  <c r="AD468" i="17" s="1"/>
  <c r="N468" i="17"/>
  <c r="J468" i="17"/>
  <c r="G468" i="17"/>
  <c r="C468" i="17"/>
  <c r="D468" i="17" s="1"/>
  <c r="E468" i="17"/>
  <c r="F468" i="17" s="1"/>
  <c r="I467" i="17"/>
  <c r="K467" i="17"/>
  <c r="W467" i="17"/>
  <c r="AL467" i="17"/>
  <c r="AB466" i="17"/>
  <c r="AG466" i="17" s="1"/>
  <c r="AI466" i="17" s="1"/>
  <c r="B469" i="17"/>
  <c r="P468" i="17"/>
  <c r="H468" i="17"/>
  <c r="AJ465" i="17"/>
  <c r="Q465" i="17"/>
  <c r="AB46" i="14" l="1"/>
  <c r="AG46" i="14" s="1"/>
  <c r="AI46" i="14" s="1"/>
  <c r="AJ46" i="14" s="1"/>
  <c r="G48" i="14"/>
  <c r="P48" i="14"/>
  <c r="T48" i="14"/>
  <c r="Y48" i="14" s="1"/>
  <c r="AD48" i="14" s="1"/>
  <c r="U48" i="14"/>
  <c r="Z48" i="14" s="1"/>
  <c r="AE48" i="14" s="1"/>
  <c r="N48" i="14"/>
  <c r="R48" i="14"/>
  <c r="J48" i="14"/>
  <c r="C48" i="14"/>
  <c r="E48" i="14"/>
  <c r="F48" i="14" s="1"/>
  <c r="H48" i="14"/>
  <c r="S48" i="14"/>
  <c r="X48" i="14" s="1"/>
  <c r="AC48" i="14" s="1"/>
  <c r="B49" i="14"/>
  <c r="AL47" i="14"/>
  <c r="W47" i="14"/>
  <c r="AM47" i="14" s="1"/>
  <c r="Q45" i="14"/>
  <c r="AJ45" i="14"/>
  <c r="I47" i="14"/>
  <c r="M47" i="14" s="1"/>
  <c r="L47" i="14" s="1"/>
  <c r="D47" i="14"/>
  <c r="K47" i="14"/>
  <c r="T469" i="17"/>
  <c r="Y469" i="17" s="1"/>
  <c r="AD469" i="17" s="1"/>
  <c r="R469" i="17"/>
  <c r="S469" i="17"/>
  <c r="X469" i="17" s="1"/>
  <c r="AC469" i="17" s="1"/>
  <c r="U469" i="17"/>
  <c r="Z469" i="17" s="1"/>
  <c r="AE469" i="17" s="1"/>
  <c r="N469" i="17"/>
  <c r="J469" i="17"/>
  <c r="C469" i="17"/>
  <c r="D469" i="17" s="1"/>
  <c r="G469" i="17"/>
  <c r="E469" i="17"/>
  <c r="F469" i="17" s="1"/>
  <c r="M467" i="17"/>
  <c r="L467" i="17"/>
  <c r="B470" i="17"/>
  <c r="H469" i="17"/>
  <c r="P469" i="17"/>
  <c r="AB467" i="17"/>
  <c r="AG467" i="17" s="1"/>
  <c r="AI467" i="17" s="1"/>
  <c r="AM467" i="17"/>
  <c r="K468" i="17"/>
  <c r="I468" i="17"/>
  <c r="W468" i="17"/>
  <c r="AM468" i="17" s="1"/>
  <c r="AL468" i="17"/>
  <c r="Q466" i="17"/>
  <c r="AJ466" i="17"/>
  <c r="Q46" i="14" l="1"/>
  <c r="G49" i="14"/>
  <c r="H49" i="14"/>
  <c r="J49" i="14"/>
  <c r="S49" i="14"/>
  <c r="X49" i="14" s="1"/>
  <c r="AC49" i="14" s="1"/>
  <c r="T49" i="14"/>
  <c r="Y49" i="14" s="1"/>
  <c r="AD49" i="14" s="1"/>
  <c r="U49" i="14"/>
  <c r="Z49" i="14" s="1"/>
  <c r="AE49" i="14" s="1"/>
  <c r="P49" i="14"/>
  <c r="C49" i="14"/>
  <c r="E49" i="14"/>
  <c r="F49" i="14" s="1"/>
  <c r="N49" i="14"/>
  <c r="R49" i="14"/>
  <c r="B50" i="14"/>
  <c r="W48" i="14"/>
  <c r="AM48" i="14" s="1"/>
  <c r="AL48" i="14"/>
  <c r="AB47" i="14"/>
  <c r="AG47" i="14" s="1"/>
  <c r="AI47" i="14" s="1"/>
  <c r="K48" i="14"/>
  <c r="I48" i="14"/>
  <c r="M48" i="14" s="1"/>
  <c r="L48" i="14" s="1"/>
  <c r="D48" i="14"/>
  <c r="S470" i="17"/>
  <c r="X470" i="17" s="1"/>
  <c r="AC470" i="17" s="1"/>
  <c r="T470" i="17"/>
  <c r="Y470" i="17" s="1"/>
  <c r="AD470" i="17" s="1"/>
  <c r="U470" i="17"/>
  <c r="R470" i="17"/>
  <c r="N470" i="17"/>
  <c r="J470" i="17"/>
  <c r="E470" i="17"/>
  <c r="F470" i="17" s="1"/>
  <c r="C470" i="17"/>
  <c r="D470" i="17" s="1"/>
  <c r="G470" i="17"/>
  <c r="M468" i="17"/>
  <c r="L468" i="17"/>
  <c r="AB468" i="17"/>
  <c r="AG468" i="17" s="1"/>
  <c r="AI468" i="17" s="1"/>
  <c r="W469" i="17"/>
  <c r="AL469" i="17"/>
  <c r="AJ467" i="17"/>
  <c r="Q467" i="17"/>
  <c r="K469" i="17"/>
  <c r="I469" i="17"/>
  <c r="B471" i="17"/>
  <c r="H470" i="17"/>
  <c r="P470" i="17"/>
  <c r="AB48" i="14" l="1"/>
  <c r="AG48" i="14" s="1"/>
  <c r="AI48" i="14" s="1"/>
  <c r="U50" i="14"/>
  <c r="Z50" i="14" s="1"/>
  <c r="AE50" i="14" s="1"/>
  <c r="C50" i="14"/>
  <c r="G50" i="14"/>
  <c r="N50" i="14"/>
  <c r="E50" i="14"/>
  <c r="F50" i="14" s="1"/>
  <c r="S50" i="14"/>
  <c r="X50" i="14" s="1"/>
  <c r="AC50" i="14" s="1"/>
  <c r="P50" i="14"/>
  <c r="J50" i="14"/>
  <c r="R50" i="14"/>
  <c r="H50" i="14"/>
  <c r="T50" i="14"/>
  <c r="Y50" i="14" s="1"/>
  <c r="AD50" i="14" s="1"/>
  <c r="B51" i="14"/>
  <c r="AL49" i="14"/>
  <c r="W49" i="14"/>
  <c r="AM49" i="14" s="1"/>
  <c r="Q47" i="14"/>
  <c r="AJ47" i="14"/>
  <c r="Q48" i="14"/>
  <c r="AJ48" i="14"/>
  <c r="K49" i="14"/>
  <c r="D49" i="14"/>
  <c r="I49" i="14"/>
  <c r="M49" i="14" s="1"/>
  <c r="L49" i="14" s="1"/>
  <c r="M469" i="17"/>
  <c r="L469" i="17"/>
  <c r="U471" i="17"/>
  <c r="Z471" i="17" s="1"/>
  <c r="AE471" i="17" s="1"/>
  <c r="R471" i="17"/>
  <c r="S471" i="17"/>
  <c r="X471" i="17" s="1"/>
  <c r="AC471" i="17" s="1"/>
  <c r="T471" i="17"/>
  <c r="Y471" i="17" s="1"/>
  <c r="AD471" i="17" s="1"/>
  <c r="N471" i="17"/>
  <c r="E471" i="17"/>
  <c r="F471" i="17" s="1"/>
  <c r="G471" i="17"/>
  <c r="J471" i="17"/>
  <c r="C471" i="17"/>
  <c r="D471" i="17" s="1"/>
  <c r="B472" i="17"/>
  <c r="P471" i="17"/>
  <c r="H471" i="17"/>
  <c r="AL470" i="17"/>
  <c r="W470" i="17"/>
  <c r="AB470" i="17" s="1"/>
  <c r="I470" i="17"/>
  <c r="K470" i="17"/>
  <c r="Z470" i="17"/>
  <c r="AE470" i="17" s="1"/>
  <c r="AB469" i="17"/>
  <c r="AG469" i="17" s="1"/>
  <c r="AI469" i="17" s="1"/>
  <c r="AM469" i="17"/>
  <c r="AJ468" i="17"/>
  <c r="Q468" i="17"/>
  <c r="S51" i="14" l="1"/>
  <c r="X51" i="14" s="1"/>
  <c r="AC51" i="14" s="1"/>
  <c r="G51" i="14"/>
  <c r="T51" i="14"/>
  <c r="Y51" i="14" s="1"/>
  <c r="AD51" i="14" s="1"/>
  <c r="C51" i="14"/>
  <c r="J51" i="14"/>
  <c r="N51" i="14"/>
  <c r="E51" i="14"/>
  <c r="F51" i="14" s="1"/>
  <c r="U51" i="14"/>
  <c r="Z51" i="14" s="1"/>
  <c r="AE51" i="14" s="1"/>
  <c r="H51" i="14"/>
  <c r="R51" i="14"/>
  <c r="P51" i="14"/>
  <c r="B52" i="14"/>
  <c r="AB49" i="14"/>
  <c r="AG49" i="14" s="1"/>
  <c r="AI49" i="14" s="1"/>
  <c r="W50" i="14"/>
  <c r="AM50" i="14" s="1"/>
  <c r="AL50" i="14"/>
  <c r="D50" i="14"/>
  <c r="I50" i="14"/>
  <c r="M50" i="14" s="1"/>
  <c r="L50" i="14" s="1"/>
  <c r="K50" i="14"/>
  <c r="T472" i="17"/>
  <c r="Y472" i="17" s="1"/>
  <c r="AD472" i="17" s="1"/>
  <c r="U472" i="17"/>
  <c r="Z472" i="17" s="1"/>
  <c r="AE472" i="17" s="1"/>
  <c r="R472" i="17"/>
  <c r="S472" i="17"/>
  <c r="X472" i="17" s="1"/>
  <c r="AC472" i="17" s="1"/>
  <c r="N472" i="17"/>
  <c r="J472" i="17"/>
  <c r="G472" i="17"/>
  <c r="C472" i="17"/>
  <c r="D472" i="17" s="1"/>
  <c r="E472" i="17"/>
  <c r="F472" i="17" s="1"/>
  <c r="M470" i="17"/>
  <c r="L470" i="17"/>
  <c r="K471" i="17"/>
  <c r="I471" i="17"/>
  <c r="AJ469" i="17"/>
  <c r="Q469" i="17"/>
  <c r="AG470" i="17"/>
  <c r="AI470" i="17" s="1"/>
  <c r="AM470" i="17"/>
  <c r="W471" i="17"/>
  <c r="AL471" i="17"/>
  <c r="B473" i="17"/>
  <c r="H472" i="17"/>
  <c r="P472" i="17"/>
  <c r="AB50" i="14" l="1"/>
  <c r="AG50" i="14" s="1"/>
  <c r="AI50" i="14" s="1"/>
  <c r="Q50" i="14" s="1"/>
  <c r="P52" i="14"/>
  <c r="N52" i="14"/>
  <c r="E52" i="14"/>
  <c r="F52" i="14" s="1"/>
  <c r="R52" i="14"/>
  <c r="J52" i="14"/>
  <c r="T52" i="14"/>
  <c r="Y52" i="14" s="1"/>
  <c r="AD52" i="14" s="1"/>
  <c r="S52" i="14"/>
  <c r="X52" i="14" s="1"/>
  <c r="AC52" i="14" s="1"/>
  <c r="U52" i="14"/>
  <c r="Z52" i="14" s="1"/>
  <c r="AE52" i="14" s="1"/>
  <c r="G52" i="14"/>
  <c r="C52" i="14"/>
  <c r="H52" i="14"/>
  <c r="B53" i="14"/>
  <c r="AL51" i="14"/>
  <c r="W51" i="14"/>
  <c r="AM51" i="14" s="1"/>
  <c r="D51" i="14"/>
  <c r="I51" i="14"/>
  <c r="M51" i="14" s="1"/>
  <c r="L51" i="14" s="1"/>
  <c r="K51" i="14"/>
  <c r="Q49" i="14"/>
  <c r="AJ49" i="14"/>
  <c r="S473" i="17"/>
  <c r="X473" i="17" s="1"/>
  <c r="AC473" i="17" s="1"/>
  <c r="R473" i="17"/>
  <c r="T473" i="17"/>
  <c r="U473" i="17"/>
  <c r="Z473" i="17" s="1"/>
  <c r="AE473" i="17" s="1"/>
  <c r="N473" i="17"/>
  <c r="J473" i="17"/>
  <c r="E473" i="17"/>
  <c r="F473" i="17" s="1"/>
  <c r="C473" i="17"/>
  <c r="D473" i="17" s="1"/>
  <c r="G473" i="17"/>
  <c r="M471" i="17"/>
  <c r="L471" i="17"/>
  <c r="B474" i="17"/>
  <c r="H473" i="17"/>
  <c r="P473" i="17"/>
  <c r="AB471" i="17"/>
  <c r="AG471" i="17" s="1"/>
  <c r="AI471" i="17" s="1"/>
  <c r="AM471" i="17"/>
  <c r="AL472" i="17"/>
  <c r="W472" i="17"/>
  <c r="AM472" i="17" s="1"/>
  <c r="Q470" i="17"/>
  <c r="AJ470" i="17"/>
  <c r="K472" i="17"/>
  <c r="I472" i="17"/>
  <c r="AJ50" i="14" l="1"/>
  <c r="W52" i="14"/>
  <c r="AM52" i="14" s="1"/>
  <c r="AL52" i="14"/>
  <c r="K52" i="14"/>
  <c r="I52" i="14"/>
  <c r="M52" i="14" s="1"/>
  <c r="L52" i="14" s="1"/>
  <c r="D52" i="14"/>
  <c r="C53" i="14"/>
  <c r="T53" i="14"/>
  <c r="Y53" i="14" s="1"/>
  <c r="AD53" i="14" s="1"/>
  <c r="P53" i="14"/>
  <c r="E53" i="14"/>
  <c r="F53" i="14" s="1"/>
  <c r="S53" i="14"/>
  <c r="X53" i="14" s="1"/>
  <c r="AC53" i="14" s="1"/>
  <c r="U53" i="14"/>
  <c r="Z53" i="14" s="1"/>
  <c r="AE53" i="14" s="1"/>
  <c r="J53" i="14"/>
  <c r="R53" i="14"/>
  <c r="H53" i="14"/>
  <c r="G53" i="14"/>
  <c r="N53" i="14"/>
  <c r="B54" i="14"/>
  <c r="AB51" i="14"/>
  <c r="AG51" i="14" s="1"/>
  <c r="AI51" i="14" s="1"/>
  <c r="U474" i="17"/>
  <c r="R474" i="17"/>
  <c r="S474" i="17"/>
  <c r="X474" i="17" s="1"/>
  <c r="AC474" i="17" s="1"/>
  <c r="T474" i="17"/>
  <c r="N474" i="17"/>
  <c r="J474" i="17"/>
  <c r="G474" i="17"/>
  <c r="C474" i="17"/>
  <c r="D474" i="17" s="1"/>
  <c r="E474" i="17"/>
  <c r="F474" i="17" s="1"/>
  <c r="L472" i="17"/>
  <c r="M472" i="17"/>
  <c r="AB472" i="17"/>
  <c r="AG472" i="17" s="1"/>
  <c r="AI472" i="17" s="1"/>
  <c r="Q472" i="17" s="1"/>
  <c r="Q471" i="17"/>
  <c r="AJ471" i="17"/>
  <c r="I473" i="17"/>
  <c r="K473" i="17"/>
  <c r="Y473" i="17"/>
  <c r="AD473" i="17" s="1"/>
  <c r="W473" i="17"/>
  <c r="AL473" i="17"/>
  <c r="B475" i="17"/>
  <c r="P474" i="17"/>
  <c r="H474" i="17"/>
  <c r="Q51" i="14" l="1"/>
  <c r="AJ51" i="14"/>
  <c r="W53" i="14"/>
  <c r="AM53" i="14" s="1"/>
  <c r="AL53" i="14"/>
  <c r="AB52" i="14"/>
  <c r="AG52" i="14" s="1"/>
  <c r="AI52" i="14" s="1"/>
  <c r="I53" i="14"/>
  <c r="M53" i="14" s="1"/>
  <c r="L53" i="14" s="1"/>
  <c r="D53" i="14"/>
  <c r="K53" i="14"/>
  <c r="G54" i="14"/>
  <c r="R54" i="14"/>
  <c r="P54" i="14"/>
  <c r="C54" i="14"/>
  <c r="S54" i="14"/>
  <c r="X54" i="14" s="1"/>
  <c r="AC54" i="14" s="1"/>
  <c r="T54" i="14"/>
  <c r="Y54" i="14" s="1"/>
  <c r="AD54" i="14" s="1"/>
  <c r="E54" i="14"/>
  <c r="F54" i="14" s="1"/>
  <c r="J54" i="14"/>
  <c r="H54" i="14"/>
  <c r="N54" i="14"/>
  <c r="U54" i="14"/>
  <c r="Z54" i="14" s="1"/>
  <c r="AE54" i="14" s="1"/>
  <c r="B55" i="14"/>
  <c r="M473" i="17"/>
  <c r="L473" i="17"/>
  <c r="T475" i="17"/>
  <c r="Y475" i="17" s="1"/>
  <c r="AD475" i="17" s="1"/>
  <c r="R475" i="17"/>
  <c r="S475" i="17"/>
  <c r="X475" i="17" s="1"/>
  <c r="AC475" i="17" s="1"/>
  <c r="U475" i="17"/>
  <c r="Z475" i="17" s="1"/>
  <c r="AE475" i="17" s="1"/>
  <c r="N475" i="17"/>
  <c r="J475" i="17"/>
  <c r="C475" i="17"/>
  <c r="D475" i="17" s="1"/>
  <c r="E475" i="17"/>
  <c r="F475" i="17" s="1"/>
  <c r="G475" i="17"/>
  <c r="AJ472" i="17"/>
  <c r="AM473" i="17"/>
  <c r="AL474" i="17"/>
  <c r="W474" i="17"/>
  <c r="Y474" i="17"/>
  <c r="AD474" i="17" s="1"/>
  <c r="K474" i="17"/>
  <c r="I474" i="17"/>
  <c r="B476" i="17"/>
  <c r="P475" i="17"/>
  <c r="H475" i="17"/>
  <c r="AB473" i="17"/>
  <c r="AG473" i="17" s="1"/>
  <c r="AI473" i="17" s="1"/>
  <c r="Z474" i="17"/>
  <c r="AE474" i="17" s="1"/>
  <c r="G55" i="14" l="1"/>
  <c r="U55" i="14"/>
  <c r="Z55" i="14" s="1"/>
  <c r="AE55" i="14" s="1"/>
  <c r="S55" i="14"/>
  <c r="X55" i="14" s="1"/>
  <c r="AC55" i="14" s="1"/>
  <c r="T55" i="14"/>
  <c r="Y55" i="14" s="1"/>
  <c r="AD55" i="14" s="1"/>
  <c r="C55" i="14"/>
  <c r="P55" i="14"/>
  <c r="H55" i="14"/>
  <c r="N55" i="14"/>
  <c r="E55" i="14"/>
  <c r="F55" i="14" s="1"/>
  <c r="J55" i="14"/>
  <c r="R55" i="14"/>
  <c r="B56" i="14"/>
  <c r="D54" i="14"/>
  <c r="K54" i="14"/>
  <c r="I54" i="14"/>
  <c r="M54" i="14" s="1"/>
  <c r="L54" i="14" s="1"/>
  <c r="AJ52" i="14"/>
  <c r="Q52" i="14"/>
  <c r="W54" i="14"/>
  <c r="AM54" i="14" s="1"/>
  <c r="AL54" i="14"/>
  <c r="AB53" i="14"/>
  <c r="AG53" i="14" s="1"/>
  <c r="AI53" i="14" s="1"/>
  <c r="M474" i="17"/>
  <c r="L474" i="17"/>
  <c r="S476" i="17"/>
  <c r="X476" i="17" s="1"/>
  <c r="AC476" i="17" s="1"/>
  <c r="R476" i="17"/>
  <c r="T476" i="17"/>
  <c r="Y476" i="17" s="1"/>
  <c r="AD476" i="17" s="1"/>
  <c r="U476" i="17"/>
  <c r="Z476" i="17" s="1"/>
  <c r="AE476" i="17" s="1"/>
  <c r="N476" i="17"/>
  <c r="J476" i="17"/>
  <c r="G476" i="17"/>
  <c r="C476" i="17"/>
  <c r="D476" i="17" s="1"/>
  <c r="E476" i="17"/>
  <c r="F476" i="17" s="1"/>
  <c r="AL475" i="17"/>
  <c r="W475" i="17"/>
  <c r="B477" i="17"/>
  <c r="H476" i="17"/>
  <c r="P476" i="17"/>
  <c r="AB474" i="17"/>
  <c r="AG474" i="17" s="1"/>
  <c r="AI474" i="17" s="1"/>
  <c r="AM474" i="17"/>
  <c r="AJ473" i="17"/>
  <c r="Q473" i="17"/>
  <c r="I475" i="17"/>
  <c r="K475" i="17"/>
  <c r="AL55" i="14" l="1"/>
  <c r="W55" i="14"/>
  <c r="AM55" i="14" s="1"/>
  <c r="D55" i="14"/>
  <c r="K55" i="14"/>
  <c r="I55" i="14"/>
  <c r="M55" i="14" s="1"/>
  <c r="L55" i="14" s="1"/>
  <c r="R56" i="14"/>
  <c r="P56" i="14"/>
  <c r="H56" i="14"/>
  <c r="G56" i="14"/>
  <c r="N56" i="14"/>
  <c r="C56" i="14"/>
  <c r="U56" i="14"/>
  <c r="Z56" i="14" s="1"/>
  <c r="AE56" i="14" s="1"/>
  <c r="T56" i="14"/>
  <c r="Y56" i="14" s="1"/>
  <c r="AD56" i="14" s="1"/>
  <c r="J56" i="14"/>
  <c r="E56" i="14"/>
  <c r="F56" i="14" s="1"/>
  <c r="S56" i="14"/>
  <c r="X56" i="14" s="1"/>
  <c r="AC56" i="14" s="1"/>
  <c r="B57" i="14"/>
  <c r="Q53" i="14"/>
  <c r="AJ53" i="14"/>
  <c r="AB54" i="14"/>
  <c r="AG54" i="14" s="1"/>
  <c r="AI54" i="14" s="1"/>
  <c r="U477" i="17"/>
  <c r="Z477" i="17" s="1"/>
  <c r="AE477" i="17" s="1"/>
  <c r="R477" i="17"/>
  <c r="S477" i="17"/>
  <c r="X477" i="17" s="1"/>
  <c r="AC477" i="17" s="1"/>
  <c r="T477" i="17"/>
  <c r="Y477" i="17" s="1"/>
  <c r="AD477" i="17" s="1"/>
  <c r="N477" i="17"/>
  <c r="G477" i="17"/>
  <c r="J477" i="17"/>
  <c r="E477" i="17"/>
  <c r="F477" i="17" s="1"/>
  <c r="C477" i="17"/>
  <c r="D477" i="17" s="1"/>
  <c r="L475" i="17"/>
  <c r="M475" i="17"/>
  <c r="K476" i="17"/>
  <c r="I476" i="17"/>
  <c r="AL476" i="17"/>
  <c r="W476" i="17"/>
  <c r="AM476" i="17" s="1"/>
  <c r="B478" i="17"/>
  <c r="H477" i="17"/>
  <c r="P477" i="17"/>
  <c r="Q474" i="17"/>
  <c r="AJ474" i="17"/>
  <c r="AB475" i="17"/>
  <c r="AG475" i="17" s="1"/>
  <c r="AI475" i="17" s="1"/>
  <c r="AM475" i="17"/>
  <c r="AJ54" i="14" l="1"/>
  <c r="Q54" i="14"/>
  <c r="AB55" i="14"/>
  <c r="AG55" i="14" s="1"/>
  <c r="AI55" i="14" s="1"/>
  <c r="W56" i="14"/>
  <c r="AM56" i="14" s="1"/>
  <c r="AL56" i="14"/>
  <c r="H57" i="14"/>
  <c r="R57" i="14"/>
  <c r="U57" i="14"/>
  <c r="Z57" i="14" s="1"/>
  <c r="AE57" i="14" s="1"/>
  <c r="P57" i="14"/>
  <c r="J57" i="14"/>
  <c r="G57" i="14"/>
  <c r="S57" i="14"/>
  <c r="X57" i="14" s="1"/>
  <c r="AC57" i="14" s="1"/>
  <c r="E57" i="14"/>
  <c r="F57" i="14" s="1"/>
  <c r="C57" i="14"/>
  <c r="N57" i="14"/>
  <c r="T57" i="14"/>
  <c r="Y57" i="14" s="1"/>
  <c r="AD57" i="14" s="1"/>
  <c r="B58" i="14"/>
  <c r="K56" i="14"/>
  <c r="I56" i="14"/>
  <c r="M56" i="14" s="1"/>
  <c r="L56" i="14" s="1"/>
  <c r="D56" i="14"/>
  <c r="T478" i="17"/>
  <c r="Y478" i="17" s="1"/>
  <c r="AD478" i="17" s="1"/>
  <c r="R478" i="17"/>
  <c r="S478" i="17"/>
  <c r="X478" i="17" s="1"/>
  <c r="AC478" i="17" s="1"/>
  <c r="U478" i="17"/>
  <c r="Z478" i="17" s="1"/>
  <c r="AE478" i="17" s="1"/>
  <c r="N478" i="17"/>
  <c r="J478" i="17"/>
  <c r="C478" i="17"/>
  <c r="D478" i="17" s="1"/>
  <c r="E478" i="17"/>
  <c r="F478" i="17" s="1"/>
  <c r="G478" i="17"/>
  <c r="M476" i="17"/>
  <c r="L476" i="17"/>
  <c r="I477" i="17"/>
  <c r="K477" i="17"/>
  <c r="AB476" i="17"/>
  <c r="AG476" i="17" s="1"/>
  <c r="AI476" i="17" s="1"/>
  <c r="Q475" i="17"/>
  <c r="AJ475" i="17"/>
  <c r="W477" i="17"/>
  <c r="AL477" i="17"/>
  <c r="B479" i="17"/>
  <c r="P478" i="17"/>
  <c r="H478" i="17"/>
  <c r="AB56" i="14" l="1"/>
  <c r="AG56" i="14" s="1"/>
  <c r="AI56" i="14" s="1"/>
  <c r="AJ56" i="14" s="1"/>
  <c r="W57" i="14"/>
  <c r="AM57" i="14" s="1"/>
  <c r="AL57" i="14"/>
  <c r="C58" i="14"/>
  <c r="T58" i="14"/>
  <c r="Y58" i="14" s="1"/>
  <c r="AD58" i="14" s="1"/>
  <c r="U58" i="14"/>
  <c r="Z58" i="14" s="1"/>
  <c r="AE58" i="14" s="1"/>
  <c r="G58" i="14"/>
  <c r="P58" i="14"/>
  <c r="J58" i="14"/>
  <c r="N58" i="14"/>
  <c r="E58" i="14"/>
  <c r="F58" i="14" s="1"/>
  <c r="S58" i="14"/>
  <c r="X58" i="14" s="1"/>
  <c r="AC58" i="14" s="1"/>
  <c r="R58" i="14"/>
  <c r="H58" i="14"/>
  <c r="B59" i="14"/>
  <c r="I57" i="14"/>
  <c r="M57" i="14" s="1"/>
  <c r="L57" i="14" s="1"/>
  <c r="K57" i="14"/>
  <c r="D57" i="14"/>
  <c r="AJ55" i="14"/>
  <c r="Q55" i="14"/>
  <c r="M477" i="17"/>
  <c r="L477" i="17"/>
  <c r="S479" i="17"/>
  <c r="X479" i="17" s="1"/>
  <c r="AC479" i="17" s="1"/>
  <c r="T479" i="17"/>
  <c r="Y479" i="17" s="1"/>
  <c r="AD479" i="17" s="1"/>
  <c r="U479" i="17"/>
  <c r="Z479" i="17" s="1"/>
  <c r="AE479" i="17" s="1"/>
  <c r="R479" i="17"/>
  <c r="N479" i="17"/>
  <c r="J479" i="17"/>
  <c r="E479" i="17"/>
  <c r="F479" i="17" s="1"/>
  <c r="C479" i="17"/>
  <c r="D479" i="17" s="1"/>
  <c r="G479" i="17"/>
  <c r="B480" i="17"/>
  <c r="H479" i="17"/>
  <c r="P479" i="17"/>
  <c r="I478" i="17"/>
  <c r="K478" i="17"/>
  <c r="AJ476" i="17"/>
  <c r="Q476" i="17"/>
  <c r="AL478" i="17"/>
  <c r="W478" i="17"/>
  <c r="AB477" i="17"/>
  <c r="AG477" i="17" s="1"/>
  <c r="AI477" i="17" s="1"/>
  <c r="AM477" i="17"/>
  <c r="Q56" i="14" l="1"/>
  <c r="AB57" i="14"/>
  <c r="AG57" i="14" s="1"/>
  <c r="AI57" i="14" s="1"/>
  <c r="Q57" i="14" s="1"/>
  <c r="I58" i="14"/>
  <c r="M58" i="14" s="1"/>
  <c r="L58" i="14" s="1"/>
  <c r="K58" i="14"/>
  <c r="D58" i="14"/>
  <c r="T59" i="14"/>
  <c r="Y59" i="14" s="1"/>
  <c r="AD59" i="14" s="1"/>
  <c r="S59" i="14"/>
  <c r="X59" i="14" s="1"/>
  <c r="AC59" i="14" s="1"/>
  <c r="U59" i="14"/>
  <c r="Z59" i="14" s="1"/>
  <c r="AE59" i="14" s="1"/>
  <c r="G59" i="14"/>
  <c r="P59" i="14"/>
  <c r="H59" i="14"/>
  <c r="C59" i="14"/>
  <c r="E59" i="14"/>
  <c r="F59" i="14" s="1"/>
  <c r="N59" i="14"/>
  <c r="J59" i="14"/>
  <c r="R59" i="14"/>
  <c r="B60" i="14"/>
  <c r="W58" i="14"/>
  <c r="AM58" i="14" s="1"/>
  <c r="AL58" i="14"/>
  <c r="U480" i="17"/>
  <c r="Z480" i="17" s="1"/>
  <c r="AE480" i="17" s="1"/>
  <c r="R480" i="17"/>
  <c r="S480" i="17"/>
  <c r="X480" i="17" s="1"/>
  <c r="AC480" i="17" s="1"/>
  <c r="T480" i="17"/>
  <c r="Y480" i="17" s="1"/>
  <c r="AD480" i="17" s="1"/>
  <c r="N480" i="17"/>
  <c r="J480" i="17"/>
  <c r="G480" i="17"/>
  <c r="C480" i="17"/>
  <c r="D480" i="17" s="1"/>
  <c r="E480" i="17"/>
  <c r="F480" i="17" s="1"/>
  <c r="L478" i="17"/>
  <c r="M478" i="17"/>
  <c r="K479" i="17"/>
  <c r="I479" i="17"/>
  <c r="AB478" i="17"/>
  <c r="AG478" i="17" s="1"/>
  <c r="AI478" i="17" s="1"/>
  <c r="AM478" i="17"/>
  <c r="Q477" i="17"/>
  <c r="AJ477" i="17"/>
  <c r="AL479" i="17"/>
  <c r="W479" i="17"/>
  <c r="AM479" i="17" s="1"/>
  <c r="B481" i="17"/>
  <c r="P480" i="17"/>
  <c r="H480" i="17"/>
  <c r="AJ57" i="14" l="1"/>
  <c r="P60" i="14"/>
  <c r="S60" i="14"/>
  <c r="X60" i="14" s="1"/>
  <c r="AC60" i="14" s="1"/>
  <c r="R60" i="14"/>
  <c r="H60" i="14"/>
  <c r="G60" i="14"/>
  <c r="T60" i="14"/>
  <c r="Y60" i="14" s="1"/>
  <c r="AD60" i="14" s="1"/>
  <c r="E60" i="14"/>
  <c r="F60" i="14" s="1"/>
  <c r="J60" i="14"/>
  <c r="U60" i="14"/>
  <c r="Z60" i="14" s="1"/>
  <c r="AE60" i="14" s="1"/>
  <c r="N60" i="14"/>
  <c r="C60" i="14"/>
  <c r="B61" i="14"/>
  <c r="AB58" i="14"/>
  <c r="AG58" i="14" s="1"/>
  <c r="AI58" i="14" s="1"/>
  <c r="W59" i="14"/>
  <c r="AM59" i="14" s="1"/>
  <c r="AL59" i="14"/>
  <c r="I59" i="14"/>
  <c r="M59" i="14" s="1"/>
  <c r="L59" i="14" s="1"/>
  <c r="D59" i="14"/>
  <c r="K59" i="14"/>
  <c r="AB479" i="17"/>
  <c r="AG479" i="17" s="1"/>
  <c r="AI479" i="17" s="1"/>
  <c r="AJ479" i="17" s="1"/>
  <c r="T481" i="17"/>
  <c r="Y481" i="17" s="1"/>
  <c r="AD481" i="17" s="1"/>
  <c r="U481" i="17"/>
  <c r="Z481" i="17" s="1"/>
  <c r="AE481" i="17" s="1"/>
  <c r="R481" i="17"/>
  <c r="S481" i="17"/>
  <c r="X481" i="17" s="1"/>
  <c r="AC481" i="17" s="1"/>
  <c r="N481" i="17"/>
  <c r="J481" i="17"/>
  <c r="C481" i="17"/>
  <c r="D481" i="17" s="1"/>
  <c r="G481" i="17"/>
  <c r="E481" i="17"/>
  <c r="F481" i="17" s="1"/>
  <c r="M479" i="17"/>
  <c r="L479" i="17"/>
  <c r="W480" i="17"/>
  <c r="AM480" i="17" s="1"/>
  <c r="AL480" i="17"/>
  <c r="K480" i="17"/>
  <c r="I480" i="17"/>
  <c r="AJ478" i="17"/>
  <c r="Q478" i="17"/>
  <c r="B482" i="17"/>
  <c r="H481" i="17"/>
  <c r="P481" i="17"/>
  <c r="K60" i="14" l="1"/>
  <c r="I60" i="14"/>
  <c r="M60" i="14" s="1"/>
  <c r="L60" i="14" s="1"/>
  <c r="D60" i="14"/>
  <c r="AJ58" i="14"/>
  <c r="Q58" i="14"/>
  <c r="AB59" i="14"/>
  <c r="AG59" i="14" s="1"/>
  <c r="AI59" i="14" s="1"/>
  <c r="H61" i="14"/>
  <c r="C61" i="14"/>
  <c r="J61" i="14"/>
  <c r="N61" i="14"/>
  <c r="R61" i="14"/>
  <c r="G61" i="14"/>
  <c r="E61" i="14"/>
  <c r="F61" i="14" s="1"/>
  <c r="P61" i="14"/>
  <c r="S61" i="14"/>
  <c r="X61" i="14" s="1"/>
  <c r="AC61" i="14" s="1"/>
  <c r="U61" i="14"/>
  <c r="Z61" i="14" s="1"/>
  <c r="AE61" i="14" s="1"/>
  <c r="T61" i="14"/>
  <c r="Y61" i="14" s="1"/>
  <c r="AD61" i="14" s="1"/>
  <c r="B62" i="14"/>
  <c r="W60" i="14"/>
  <c r="AM60" i="14" s="1"/>
  <c r="AL60" i="14"/>
  <c r="Q479" i="17"/>
  <c r="M480" i="17"/>
  <c r="L480" i="17"/>
  <c r="S482" i="17"/>
  <c r="X482" i="17" s="1"/>
  <c r="AC482" i="17" s="1"/>
  <c r="R482" i="17"/>
  <c r="T482" i="17"/>
  <c r="U482" i="17"/>
  <c r="Z482" i="17" s="1"/>
  <c r="AE482" i="17" s="1"/>
  <c r="N482" i="17"/>
  <c r="J482" i="17"/>
  <c r="E482" i="17"/>
  <c r="F482" i="17" s="1"/>
  <c r="C482" i="17"/>
  <c r="D482" i="17" s="1"/>
  <c r="G482" i="17"/>
  <c r="AB480" i="17"/>
  <c r="AG480" i="17" s="1"/>
  <c r="AI480" i="17" s="1"/>
  <c r="AJ480" i="17" s="1"/>
  <c r="AL481" i="17"/>
  <c r="W481" i="17"/>
  <c r="I481" i="17"/>
  <c r="K481" i="17"/>
  <c r="B483" i="17"/>
  <c r="H482" i="17"/>
  <c r="P482" i="17"/>
  <c r="T62" i="14" l="1"/>
  <c r="Y62" i="14" s="1"/>
  <c r="AD62" i="14" s="1"/>
  <c r="R62" i="14"/>
  <c r="C62" i="14"/>
  <c r="P62" i="14"/>
  <c r="H62" i="14"/>
  <c r="U62" i="14"/>
  <c r="Z62" i="14" s="1"/>
  <c r="AE62" i="14" s="1"/>
  <c r="E62" i="14"/>
  <c r="F62" i="14" s="1"/>
  <c r="J62" i="14"/>
  <c r="G62" i="14"/>
  <c r="N62" i="14"/>
  <c r="S62" i="14"/>
  <c r="X62" i="14" s="1"/>
  <c r="AC62" i="14" s="1"/>
  <c r="B63" i="14"/>
  <c r="Q59" i="14"/>
  <c r="AJ59" i="14"/>
  <c r="AL61" i="14"/>
  <c r="W61" i="14"/>
  <c r="AM61" i="14" s="1"/>
  <c r="I61" i="14"/>
  <c r="M61" i="14" s="1"/>
  <c r="L61" i="14" s="1"/>
  <c r="K61" i="14"/>
  <c r="D61" i="14"/>
  <c r="AB60" i="14"/>
  <c r="AG60" i="14" s="1"/>
  <c r="AI60" i="14" s="1"/>
  <c r="Q480" i="17"/>
  <c r="M481" i="17"/>
  <c r="L481" i="17"/>
  <c r="U483" i="17"/>
  <c r="Z483" i="17" s="1"/>
  <c r="AE483" i="17" s="1"/>
  <c r="R483" i="17"/>
  <c r="S483" i="17"/>
  <c r="T483" i="17"/>
  <c r="Y483" i="17" s="1"/>
  <c r="AD483" i="17" s="1"/>
  <c r="N483" i="17"/>
  <c r="G483" i="17"/>
  <c r="J483" i="17"/>
  <c r="C483" i="17"/>
  <c r="D483" i="17" s="1"/>
  <c r="E483" i="17"/>
  <c r="F483" i="17" s="1"/>
  <c r="B484" i="17"/>
  <c r="P483" i="17"/>
  <c r="H483" i="17"/>
  <c r="K482" i="17"/>
  <c r="I482" i="17"/>
  <c r="AB481" i="17"/>
  <c r="AG481" i="17" s="1"/>
  <c r="AI481" i="17" s="1"/>
  <c r="AM481" i="17"/>
  <c r="Y482" i="17"/>
  <c r="AD482" i="17" s="1"/>
  <c r="W482" i="17"/>
  <c r="AB482" i="17" s="1"/>
  <c r="AL482" i="17"/>
  <c r="AB61" i="14" l="1"/>
  <c r="AG61" i="14" s="1"/>
  <c r="AI61" i="14" s="1"/>
  <c r="AJ61" i="14" s="1"/>
  <c r="G63" i="14"/>
  <c r="N63" i="14"/>
  <c r="C63" i="14"/>
  <c r="P63" i="14"/>
  <c r="T63" i="14"/>
  <c r="Y63" i="14" s="1"/>
  <c r="AD63" i="14" s="1"/>
  <c r="S63" i="14"/>
  <c r="X63" i="14" s="1"/>
  <c r="AC63" i="14" s="1"/>
  <c r="R63" i="14"/>
  <c r="J63" i="14"/>
  <c r="E63" i="14"/>
  <c r="F63" i="14" s="1"/>
  <c r="U63" i="14"/>
  <c r="Z63" i="14" s="1"/>
  <c r="AE63" i="14" s="1"/>
  <c r="H63" i="14"/>
  <c r="B64" i="14"/>
  <c r="I62" i="14"/>
  <c r="M62" i="14" s="1"/>
  <c r="L62" i="14" s="1"/>
  <c r="D62" i="14"/>
  <c r="K62" i="14"/>
  <c r="AL62" i="14"/>
  <c r="W62" i="14"/>
  <c r="AM62" i="14" s="1"/>
  <c r="AJ60" i="14"/>
  <c r="Q60" i="14"/>
  <c r="T484" i="17"/>
  <c r="Y484" i="17" s="1"/>
  <c r="AD484" i="17" s="1"/>
  <c r="R484" i="17"/>
  <c r="S484" i="17"/>
  <c r="X484" i="17" s="1"/>
  <c r="AC484" i="17" s="1"/>
  <c r="U484" i="17"/>
  <c r="Z484" i="17" s="1"/>
  <c r="AE484" i="17" s="1"/>
  <c r="N484" i="17"/>
  <c r="J484" i="17"/>
  <c r="C484" i="17"/>
  <c r="D484" i="17" s="1"/>
  <c r="E484" i="17"/>
  <c r="F484" i="17" s="1"/>
  <c r="G484" i="17"/>
  <c r="M482" i="17"/>
  <c r="L482" i="17"/>
  <c r="K483" i="17"/>
  <c r="I483" i="17"/>
  <c r="W483" i="17"/>
  <c r="AL483" i="17"/>
  <c r="Q481" i="17"/>
  <c r="AJ481" i="17"/>
  <c r="AG482" i="17"/>
  <c r="AI482" i="17" s="1"/>
  <c r="AM482" i="17"/>
  <c r="X483" i="17"/>
  <c r="AC483" i="17" s="1"/>
  <c r="B485" i="17"/>
  <c r="H484" i="17"/>
  <c r="P484" i="17"/>
  <c r="Q61" i="14" l="1"/>
  <c r="AB62" i="14"/>
  <c r="AG62" i="14" s="1"/>
  <c r="AI62" i="14" s="1"/>
  <c r="AJ62" i="14" s="1"/>
  <c r="P64" i="14"/>
  <c r="J64" i="14"/>
  <c r="E64" i="14"/>
  <c r="F64" i="14" s="1"/>
  <c r="C64" i="14"/>
  <c r="H64" i="14"/>
  <c r="T64" i="14"/>
  <c r="Y64" i="14" s="1"/>
  <c r="AD64" i="14" s="1"/>
  <c r="G64" i="14"/>
  <c r="S64" i="14"/>
  <c r="X64" i="14" s="1"/>
  <c r="AC64" i="14" s="1"/>
  <c r="R64" i="14"/>
  <c r="N64" i="14"/>
  <c r="U64" i="14"/>
  <c r="Z64" i="14" s="1"/>
  <c r="AE64" i="14" s="1"/>
  <c r="B65" i="14"/>
  <c r="K63" i="14"/>
  <c r="D63" i="14"/>
  <c r="I63" i="14"/>
  <c r="M63" i="14" s="1"/>
  <c r="L63" i="14" s="1"/>
  <c r="AL63" i="14"/>
  <c r="W63" i="14"/>
  <c r="AM63" i="14" s="1"/>
  <c r="S485" i="17"/>
  <c r="X485" i="17" s="1"/>
  <c r="AC485" i="17" s="1"/>
  <c r="R485" i="17"/>
  <c r="T485" i="17"/>
  <c r="Y485" i="17" s="1"/>
  <c r="AD485" i="17" s="1"/>
  <c r="U485" i="17"/>
  <c r="Z485" i="17" s="1"/>
  <c r="AE485" i="17" s="1"/>
  <c r="N485" i="17"/>
  <c r="J485" i="17"/>
  <c r="G485" i="17"/>
  <c r="C485" i="17"/>
  <c r="D485" i="17" s="1"/>
  <c r="E485" i="17"/>
  <c r="F485" i="17" s="1"/>
  <c r="M483" i="17"/>
  <c r="L483" i="17"/>
  <c r="AM483" i="17"/>
  <c r="AB483" i="17"/>
  <c r="AG483" i="17" s="1"/>
  <c r="AI483" i="17" s="1"/>
  <c r="I484" i="17"/>
  <c r="K484" i="17"/>
  <c r="B486" i="17"/>
  <c r="H485" i="17"/>
  <c r="P485" i="17"/>
  <c r="AJ482" i="17"/>
  <c r="Q482" i="17"/>
  <c r="AL484" i="17"/>
  <c r="W484" i="17"/>
  <c r="Q62" i="14" l="1"/>
  <c r="AB63" i="14"/>
  <c r="AG63" i="14" s="1"/>
  <c r="AI63" i="14" s="1"/>
  <c r="Q63" i="14" s="1"/>
  <c r="H65" i="14"/>
  <c r="S65" i="14"/>
  <c r="X65" i="14" s="1"/>
  <c r="AC65" i="14" s="1"/>
  <c r="G65" i="14"/>
  <c r="J65" i="14"/>
  <c r="P65" i="14"/>
  <c r="C65" i="14"/>
  <c r="E65" i="14"/>
  <c r="F65" i="14" s="1"/>
  <c r="U65" i="14"/>
  <c r="Z65" i="14" s="1"/>
  <c r="AE65" i="14" s="1"/>
  <c r="R65" i="14"/>
  <c r="T65" i="14"/>
  <c r="Y65" i="14" s="1"/>
  <c r="AD65" i="14" s="1"/>
  <c r="N65" i="14"/>
  <c r="B66" i="14"/>
  <c r="D64" i="14"/>
  <c r="I64" i="14"/>
  <c r="M64" i="14" s="1"/>
  <c r="L64" i="14" s="1"/>
  <c r="K64" i="14"/>
  <c r="AL64" i="14"/>
  <c r="W64" i="14"/>
  <c r="AM64" i="14" s="1"/>
  <c r="U486" i="17"/>
  <c r="Z486" i="17" s="1"/>
  <c r="AE486" i="17" s="1"/>
  <c r="R486" i="17"/>
  <c r="S486" i="17"/>
  <c r="X486" i="17" s="1"/>
  <c r="AC486" i="17" s="1"/>
  <c r="T486" i="17"/>
  <c r="Y486" i="17" s="1"/>
  <c r="AD486" i="17" s="1"/>
  <c r="N486" i="17"/>
  <c r="J486" i="17"/>
  <c r="G486" i="17"/>
  <c r="C486" i="17"/>
  <c r="D486" i="17" s="1"/>
  <c r="E486" i="17"/>
  <c r="F486" i="17" s="1"/>
  <c r="L484" i="17"/>
  <c r="M484" i="17"/>
  <c r="K485" i="17"/>
  <c r="I485" i="17"/>
  <c r="B487" i="17"/>
  <c r="H486" i="17"/>
  <c r="P486" i="17"/>
  <c r="Q483" i="17"/>
  <c r="AJ483" i="17"/>
  <c r="AB484" i="17"/>
  <c r="AG484" i="17" s="1"/>
  <c r="AI484" i="17" s="1"/>
  <c r="AM484" i="17"/>
  <c r="AL485" i="17"/>
  <c r="W485" i="17"/>
  <c r="AM485" i="17" s="1"/>
  <c r="AJ63" i="14" l="1"/>
  <c r="T66" i="14"/>
  <c r="Y66" i="14" s="1"/>
  <c r="AD66" i="14" s="1"/>
  <c r="E66" i="14"/>
  <c r="F66" i="14" s="1"/>
  <c r="N66" i="14"/>
  <c r="C66" i="14"/>
  <c r="R66" i="14"/>
  <c r="J66" i="14"/>
  <c r="S66" i="14"/>
  <c r="X66" i="14" s="1"/>
  <c r="AC66" i="14" s="1"/>
  <c r="P66" i="14"/>
  <c r="G66" i="14"/>
  <c r="U66" i="14"/>
  <c r="Z66" i="14" s="1"/>
  <c r="AE66" i="14" s="1"/>
  <c r="H66" i="14"/>
  <c r="B67" i="14"/>
  <c r="D65" i="14"/>
  <c r="K65" i="14"/>
  <c r="I65" i="14"/>
  <c r="M65" i="14" s="1"/>
  <c r="L65" i="14" s="1"/>
  <c r="AB64" i="14"/>
  <c r="AG64" i="14" s="1"/>
  <c r="AI64" i="14" s="1"/>
  <c r="W65" i="14"/>
  <c r="AM65" i="14" s="1"/>
  <c r="AL65" i="14"/>
  <c r="AB485" i="17"/>
  <c r="AG485" i="17" s="1"/>
  <c r="AI485" i="17" s="1"/>
  <c r="AJ485" i="17" s="1"/>
  <c r="T487" i="17"/>
  <c r="Y487" i="17" s="1"/>
  <c r="AD487" i="17" s="1"/>
  <c r="R487" i="17"/>
  <c r="S487" i="17"/>
  <c r="X487" i="17" s="1"/>
  <c r="AC487" i="17" s="1"/>
  <c r="U487" i="17"/>
  <c r="Z487" i="17" s="1"/>
  <c r="AE487" i="17" s="1"/>
  <c r="N487" i="17"/>
  <c r="J487" i="17"/>
  <c r="E487" i="17"/>
  <c r="F487" i="17" s="1"/>
  <c r="G487" i="17"/>
  <c r="C487" i="17"/>
  <c r="D487" i="17" s="1"/>
  <c r="M485" i="17"/>
  <c r="L485" i="17"/>
  <c r="AJ484" i="17"/>
  <c r="Q484" i="17"/>
  <c r="B488" i="17"/>
  <c r="P487" i="17"/>
  <c r="H487" i="17"/>
  <c r="K486" i="17"/>
  <c r="I486" i="17"/>
  <c r="W486" i="17"/>
  <c r="AM486" i="17" s="1"/>
  <c r="AL486" i="17"/>
  <c r="AB65" i="14" l="1"/>
  <c r="AG65" i="14" s="1"/>
  <c r="AI65" i="14" s="1"/>
  <c r="AJ65" i="14" s="1"/>
  <c r="P67" i="14"/>
  <c r="G67" i="14"/>
  <c r="S67" i="14"/>
  <c r="X67" i="14" s="1"/>
  <c r="AC67" i="14" s="1"/>
  <c r="C67" i="14"/>
  <c r="H67" i="14"/>
  <c r="R67" i="14"/>
  <c r="E67" i="14"/>
  <c r="F67" i="14" s="1"/>
  <c r="J67" i="14"/>
  <c r="T67" i="14"/>
  <c r="Y67" i="14" s="1"/>
  <c r="AD67" i="14" s="1"/>
  <c r="N67" i="14"/>
  <c r="U67" i="14"/>
  <c r="Z67" i="14" s="1"/>
  <c r="AE67" i="14" s="1"/>
  <c r="B68" i="14"/>
  <c r="AJ64" i="14"/>
  <c r="Q64" i="14"/>
  <c r="W66" i="14"/>
  <c r="AM66" i="14" s="1"/>
  <c r="AL66" i="14"/>
  <c r="I66" i="14"/>
  <c r="M66" i="14" s="1"/>
  <c r="L66" i="14" s="1"/>
  <c r="K66" i="14"/>
  <c r="D66" i="14"/>
  <c r="Q485" i="17"/>
  <c r="M486" i="17"/>
  <c r="L486" i="17"/>
  <c r="S488" i="17"/>
  <c r="X488" i="17" s="1"/>
  <c r="AC488" i="17" s="1"/>
  <c r="T488" i="17"/>
  <c r="Y488" i="17" s="1"/>
  <c r="AD488" i="17" s="1"/>
  <c r="U488" i="17"/>
  <c r="Z488" i="17" s="1"/>
  <c r="AE488" i="17" s="1"/>
  <c r="R488" i="17"/>
  <c r="N488" i="17"/>
  <c r="J488" i="17"/>
  <c r="G488" i="17"/>
  <c r="C488" i="17"/>
  <c r="D488" i="17" s="1"/>
  <c r="E488" i="17"/>
  <c r="F488" i="17" s="1"/>
  <c r="AB486" i="17"/>
  <c r="AG486" i="17" s="1"/>
  <c r="AI486" i="17" s="1"/>
  <c r="AJ486" i="17" s="1"/>
  <c r="B489" i="17"/>
  <c r="H488" i="17"/>
  <c r="P488" i="17"/>
  <c r="W487" i="17"/>
  <c r="AM487" i="17" s="1"/>
  <c r="AL487" i="17"/>
  <c r="I487" i="17"/>
  <c r="K487" i="17"/>
  <c r="Q65" i="14" l="1"/>
  <c r="AB66" i="14"/>
  <c r="AG66" i="14" s="1"/>
  <c r="AI66" i="14" s="1"/>
  <c r="Q66" i="14" s="1"/>
  <c r="S68" i="14"/>
  <c r="X68" i="14" s="1"/>
  <c r="AC68" i="14" s="1"/>
  <c r="G68" i="14"/>
  <c r="E68" i="14"/>
  <c r="F68" i="14" s="1"/>
  <c r="C68" i="14"/>
  <c r="R68" i="14"/>
  <c r="H68" i="14"/>
  <c r="N68" i="14"/>
  <c r="J68" i="14"/>
  <c r="P68" i="14"/>
  <c r="U68" i="14"/>
  <c r="Z68" i="14" s="1"/>
  <c r="AE68" i="14" s="1"/>
  <c r="T68" i="14"/>
  <c r="Y68" i="14" s="1"/>
  <c r="AD68" i="14" s="1"/>
  <c r="B69" i="14"/>
  <c r="W67" i="14"/>
  <c r="AM67" i="14" s="1"/>
  <c r="AL67" i="14"/>
  <c r="AJ66" i="14"/>
  <c r="D67" i="14"/>
  <c r="I67" i="14"/>
  <c r="M67" i="14" s="1"/>
  <c r="L67" i="14" s="1"/>
  <c r="K67" i="14"/>
  <c r="AB487" i="17"/>
  <c r="AG487" i="17" s="1"/>
  <c r="AI487" i="17" s="1"/>
  <c r="Q487" i="17" s="1"/>
  <c r="M487" i="17"/>
  <c r="L487" i="17"/>
  <c r="U489" i="17"/>
  <c r="Z489" i="17" s="1"/>
  <c r="AE489" i="17" s="1"/>
  <c r="R489" i="17"/>
  <c r="S489" i="17"/>
  <c r="X489" i="17" s="1"/>
  <c r="AC489" i="17" s="1"/>
  <c r="T489" i="17"/>
  <c r="Y489" i="17" s="1"/>
  <c r="AD489" i="17" s="1"/>
  <c r="N489" i="17"/>
  <c r="C489" i="17"/>
  <c r="D489" i="17" s="1"/>
  <c r="E489" i="17"/>
  <c r="F489" i="17" s="1"/>
  <c r="G489" i="17"/>
  <c r="J489" i="17"/>
  <c r="Q486" i="17"/>
  <c r="W488" i="17"/>
  <c r="AM488" i="17" s="1"/>
  <c r="AL488" i="17"/>
  <c r="B490" i="17"/>
  <c r="H489" i="17"/>
  <c r="P489" i="17"/>
  <c r="K488" i="17"/>
  <c r="I488" i="17"/>
  <c r="T69" i="14" l="1"/>
  <c r="Y69" i="14" s="1"/>
  <c r="AD69" i="14" s="1"/>
  <c r="U69" i="14"/>
  <c r="Z69" i="14" s="1"/>
  <c r="AE69" i="14" s="1"/>
  <c r="P69" i="14"/>
  <c r="G69" i="14"/>
  <c r="C69" i="14"/>
  <c r="R69" i="14"/>
  <c r="J69" i="14"/>
  <c r="S69" i="14"/>
  <c r="X69" i="14" s="1"/>
  <c r="AC69" i="14" s="1"/>
  <c r="N69" i="14"/>
  <c r="E69" i="14"/>
  <c r="F69" i="14" s="1"/>
  <c r="H69" i="14"/>
  <c r="B70" i="14"/>
  <c r="W68" i="14"/>
  <c r="AM68" i="14" s="1"/>
  <c r="AL68" i="14"/>
  <c r="I68" i="14"/>
  <c r="M68" i="14" s="1"/>
  <c r="L68" i="14" s="1"/>
  <c r="D68" i="14"/>
  <c r="K68" i="14"/>
  <c r="AB67" i="14"/>
  <c r="AG67" i="14" s="1"/>
  <c r="AI67" i="14" s="1"/>
  <c r="AJ487" i="17"/>
  <c r="AB488" i="17"/>
  <c r="AG488" i="17" s="1"/>
  <c r="AI488" i="17" s="1"/>
  <c r="AJ488" i="17" s="1"/>
  <c r="T490" i="17"/>
  <c r="Y490" i="17" s="1"/>
  <c r="AD490" i="17" s="1"/>
  <c r="U490" i="17"/>
  <c r="Z490" i="17" s="1"/>
  <c r="AE490" i="17" s="1"/>
  <c r="R490" i="17"/>
  <c r="S490" i="17"/>
  <c r="N490" i="17"/>
  <c r="J490" i="17"/>
  <c r="G490" i="17"/>
  <c r="C490" i="17"/>
  <c r="D490" i="17" s="1"/>
  <c r="E490" i="17"/>
  <c r="F490" i="17" s="1"/>
  <c r="M488" i="17"/>
  <c r="L488" i="17"/>
  <c r="B491" i="17"/>
  <c r="P490" i="17"/>
  <c r="H490" i="17"/>
  <c r="I489" i="17"/>
  <c r="K489" i="17"/>
  <c r="W489" i="17"/>
  <c r="AL489" i="17"/>
  <c r="AB68" i="14" l="1"/>
  <c r="AG68" i="14" s="1"/>
  <c r="AI68" i="14" s="1"/>
  <c r="Q68" i="14" s="1"/>
  <c r="G70" i="14"/>
  <c r="J70" i="14"/>
  <c r="C70" i="14"/>
  <c r="H70" i="14"/>
  <c r="P70" i="14"/>
  <c r="R70" i="14"/>
  <c r="T70" i="14"/>
  <c r="Y70" i="14" s="1"/>
  <c r="AD70" i="14" s="1"/>
  <c r="E70" i="14"/>
  <c r="F70" i="14" s="1"/>
  <c r="U70" i="14"/>
  <c r="Z70" i="14" s="1"/>
  <c r="AE70" i="14" s="1"/>
  <c r="N70" i="14"/>
  <c r="S70" i="14"/>
  <c r="X70" i="14" s="1"/>
  <c r="AC70" i="14" s="1"/>
  <c r="B71" i="14"/>
  <c r="AL69" i="14"/>
  <c r="W69" i="14"/>
  <c r="AM69" i="14" s="1"/>
  <c r="I69" i="14"/>
  <c r="M69" i="14" s="1"/>
  <c r="L69" i="14" s="1"/>
  <c r="K69" i="14"/>
  <c r="D69" i="14"/>
  <c r="Q67" i="14"/>
  <c r="AJ67" i="14"/>
  <c r="Q488" i="17"/>
  <c r="S491" i="17"/>
  <c r="X491" i="17" s="1"/>
  <c r="AC491" i="17" s="1"/>
  <c r="R491" i="17"/>
  <c r="T491" i="17"/>
  <c r="Y491" i="17" s="1"/>
  <c r="AD491" i="17" s="1"/>
  <c r="U491" i="17"/>
  <c r="Z491" i="17" s="1"/>
  <c r="AE491" i="17" s="1"/>
  <c r="N491" i="17"/>
  <c r="J491" i="17"/>
  <c r="E491" i="17"/>
  <c r="F491" i="17" s="1"/>
  <c r="G491" i="17"/>
  <c r="C491" i="17"/>
  <c r="D491" i="17" s="1"/>
  <c r="M489" i="17"/>
  <c r="L489" i="17"/>
  <c r="X490" i="17"/>
  <c r="AC490" i="17" s="1"/>
  <c r="I490" i="17"/>
  <c r="K490" i="17"/>
  <c r="AB489" i="17"/>
  <c r="AG489" i="17" s="1"/>
  <c r="AI489" i="17" s="1"/>
  <c r="AM489" i="17"/>
  <c r="W490" i="17"/>
  <c r="AL490" i="17"/>
  <c r="B492" i="17"/>
  <c r="H491" i="17"/>
  <c r="P491" i="17"/>
  <c r="AJ68" i="14" l="1"/>
  <c r="U71" i="14"/>
  <c r="Z71" i="14" s="1"/>
  <c r="AE71" i="14" s="1"/>
  <c r="J71" i="14"/>
  <c r="N71" i="14"/>
  <c r="C71" i="14"/>
  <c r="R71" i="14"/>
  <c r="S71" i="14"/>
  <c r="X71" i="14" s="1"/>
  <c r="AC71" i="14" s="1"/>
  <c r="P71" i="14"/>
  <c r="G71" i="14"/>
  <c r="T71" i="14"/>
  <c r="Y71" i="14" s="1"/>
  <c r="AD71" i="14" s="1"/>
  <c r="E71" i="14"/>
  <c r="F71" i="14" s="1"/>
  <c r="H71" i="14"/>
  <c r="B72" i="14"/>
  <c r="W70" i="14"/>
  <c r="AM70" i="14" s="1"/>
  <c r="AL70" i="14"/>
  <c r="AB69" i="14"/>
  <c r="AG69" i="14" s="1"/>
  <c r="AI69" i="14" s="1"/>
  <c r="K70" i="14"/>
  <c r="I70" i="14"/>
  <c r="M70" i="14" s="1"/>
  <c r="L70" i="14" s="1"/>
  <c r="D70" i="14"/>
  <c r="AM490" i="17"/>
  <c r="U492" i="17"/>
  <c r="Z492" i="17" s="1"/>
  <c r="AE492" i="17" s="1"/>
  <c r="R492" i="17"/>
  <c r="S492" i="17"/>
  <c r="T492" i="17"/>
  <c r="Y492" i="17" s="1"/>
  <c r="AD492" i="17" s="1"/>
  <c r="N492" i="17"/>
  <c r="J492" i="17"/>
  <c r="C492" i="17"/>
  <c r="D492" i="17" s="1"/>
  <c r="E492" i="17"/>
  <c r="F492" i="17" s="1"/>
  <c r="G492" i="17"/>
  <c r="L490" i="17"/>
  <c r="M490" i="17"/>
  <c r="AB490" i="17"/>
  <c r="AG490" i="17" s="1"/>
  <c r="AI490" i="17" s="1"/>
  <c r="Q489" i="17"/>
  <c r="AJ489" i="17"/>
  <c r="K491" i="17"/>
  <c r="I491" i="17"/>
  <c r="AL491" i="17"/>
  <c r="W491" i="17"/>
  <c r="B493" i="17"/>
  <c r="H492" i="17"/>
  <c r="P492" i="17"/>
  <c r="AB70" i="14" l="1"/>
  <c r="AG70" i="14" s="1"/>
  <c r="AI70" i="14" s="1"/>
  <c r="R72" i="14"/>
  <c r="G72" i="14"/>
  <c r="C72" i="14"/>
  <c r="P72" i="14"/>
  <c r="U72" i="14"/>
  <c r="Z72" i="14" s="1"/>
  <c r="AE72" i="14" s="1"/>
  <c r="T72" i="14"/>
  <c r="Y72" i="14" s="1"/>
  <c r="AD72" i="14" s="1"/>
  <c r="J72" i="14"/>
  <c r="N72" i="14"/>
  <c r="S72" i="14"/>
  <c r="X72" i="14" s="1"/>
  <c r="AC72" i="14" s="1"/>
  <c r="E72" i="14"/>
  <c r="F72" i="14" s="1"/>
  <c r="H72" i="14"/>
  <c r="B73" i="14"/>
  <c r="W71" i="14"/>
  <c r="AM71" i="14" s="1"/>
  <c r="AL71" i="14"/>
  <c r="I71" i="14"/>
  <c r="M71" i="14" s="1"/>
  <c r="L71" i="14" s="1"/>
  <c r="K71" i="14"/>
  <c r="D71" i="14"/>
  <c r="Q70" i="14"/>
  <c r="AJ70" i="14"/>
  <c r="Q69" i="14"/>
  <c r="AJ69" i="14"/>
  <c r="M491" i="17"/>
  <c r="L491" i="17"/>
  <c r="T493" i="17"/>
  <c r="Y493" i="17" s="1"/>
  <c r="AD493" i="17" s="1"/>
  <c r="R493" i="17"/>
  <c r="S493" i="17"/>
  <c r="X493" i="17" s="1"/>
  <c r="AC493" i="17" s="1"/>
  <c r="U493" i="17"/>
  <c r="Z493" i="17" s="1"/>
  <c r="AE493" i="17" s="1"/>
  <c r="N493" i="17"/>
  <c r="J493" i="17"/>
  <c r="G493" i="17"/>
  <c r="C493" i="17"/>
  <c r="D493" i="17" s="1"/>
  <c r="E493" i="17"/>
  <c r="F493" i="17" s="1"/>
  <c r="K492" i="17"/>
  <c r="I492" i="17"/>
  <c r="B494" i="17"/>
  <c r="H493" i="17"/>
  <c r="P493" i="17"/>
  <c r="W492" i="17"/>
  <c r="AL492" i="17"/>
  <c r="Q490" i="17"/>
  <c r="AJ490" i="17"/>
  <c r="X492" i="17"/>
  <c r="AC492" i="17" s="1"/>
  <c r="AB491" i="17"/>
  <c r="AG491" i="17" s="1"/>
  <c r="AI491" i="17" s="1"/>
  <c r="AM491" i="17"/>
  <c r="R73" i="14" l="1"/>
  <c r="T73" i="14"/>
  <c r="Y73" i="14" s="1"/>
  <c r="AD73" i="14" s="1"/>
  <c r="J73" i="14"/>
  <c r="N73" i="14"/>
  <c r="E73" i="14"/>
  <c r="F73" i="14" s="1"/>
  <c r="U73" i="14"/>
  <c r="Z73" i="14" s="1"/>
  <c r="AE73" i="14" s="1"/>
  <c r="G73" i="14"/>
  <c r="C73" i="14"/>
  <c r="S73" i="14"/>
  <c r="X73" i="14" s="1"/>
  <c r="AC73" i="14" s="1"/>
  <c r="H73" i="14"/>
  <c r="P73" i="14"/>
  <c r="B74" i="14"/>
  <c r="AB71" i="14"/>
  <c r="AG71" i="14" s="1"/>
  <c r="AI71" i="14" s="1"/>
  <c r="D72" i="14"/>
  <c r="I72" i="14"/>
  <c r="M72" i="14" s="1"/>
  <c r="L72" i="14" s="1"/>
  <c r="K72" i="14"/>
  <c r="W72" i="14"/>
  <c r="AM72" i="14" s="1"/>
  <c r="AL72" i="14"/>
  <c r="S494" i="17"/>
  <c r="X494" i="17" s="1"/>
  <c r="AC494" i="17" s="1"/>
  <c r="R494" i="17"/>
  <c r="T494" i="17"/>
  <c r="Y494" i="17" s="1"/>
  <c r="AD494" i="17" s="1"/>
  <c r="U494" i="17"/>
  <c r="Z494" i="17" s="1"/>
  <c r="AE494" i="17" s="1"/>
  <c r="N494" i="17"/>
  <c r="J494" i="17"/>
  <c r="E494" i="17"/>
  <c r="F494" i="17" s="1"/>
  <c r="G494" i="17"/>
  <c r="C494" i="17"/>
  <c r="D494" i="17" s="1"/>
  <c r="M492" i="17"/>
  <c r="L492" i="17"/>
  <c r="AM492" i="17"/>
  <c r="K493" i="17"/>
  <c r="I493" i="17"/>
  <c r="B495" i="17"/>
  <c r="P494" i="17"/>
  <c r="H494" i="17"/>
  <c r="W493" i="17"/>
  <c r="AL493" i="17"/>
  <c r="AB492" i="17"/>
  <c r="AG492" i="17" s="1"/>
  <c r="AI492" i="17" s="1"/>
  <c r="AJ491" i="17"/>
  <c r="Q491" i="17"/>
  <c r="AB72" i="14" l="1"/>
  <c r="AG72" i="14" s="1"/>
  <c r="AI72" i="14" s="1"/>
  <c r="Q72" i="14" s="1"/>
  <c r="C74" i="14"/>
  <c r="U74" i="14"/>
  <c r="Z74" i="14" s="1"/>
  <c r="AE74" i="14" s="1"/>
  <c r="R74" i="14"/>
  <c r="P74" i="14"/>
  <c r="J74" i="14"/>
  <c r="E74" i="14"/>
  <c r="F74" i="14" s="1"/>
  <c r="N74" i="14"/>
  <c r="T74" i="14"/>
  <c r="Y74" i="14" s="1"/>
  <c r="AD74" i="14" s="1"/>
  <c r="H74" i="14"/>
  <c r="G74" i="14"/>
  <c r="S74" i="14"/>
  <c r="X74" i="14" s="1"/>
  <c r="AC74" i="14" s="1"/>
  <c r="B75" i="14"/>
  <c r="Q71" i="14"/>
  <c r="AJ71" i="14"/>
  <c r="I73" i="14"/>
  <c r="M73" i="14" s="1"/>
  <c r="L73" i="14" s="1"/>
  <c r="K73" i="14"/>
  <c r="D73" i="14"/>
  <c r="AL73" i="14"/>
  <c r="W73" i="14"/>
  <c r="AM73" i="14" s="1"/>
  <c r="U495" i="17"/>
  <c r="Z495" i="17" s="1"/>
  <c r="AE495" i="17" s="1"/>
  <c r="R495" i="17"/>
  <c r="S495" i="17"/>
  <c r="X495" i="17" s="1"/>
  <c r="AC495" i="17" s="1"/>
  <c r="T495" i="17"/>
  <c r="Y495" i="17" s="1"/>
  <c r="AD495" i="17" s="1"/>
  <c r="N495" i="17"/>
  <c r="J495" i="17"/>
  <c r="C495" i="17"/>
  <c r="D495" i="17" s="1"/>
  <c r="E495" i="17"/>
  <c r="F495" i="17" s="1"/>
  <c r="G495" i="17"/>
  <c r="L493" i="17"/>
  <c r="M493" i="17"/>
  <c r="K494" i="17"/>
  <c r="I494" i="17"/>
  <c r="AL494" i="17"/>
  <c r="W494" i="17"/>
  <c r="AM494" i="17" s="1"/>
  <c r="B496" i="17"/>
  <c r="H495" i="17"/>
  <c r="P495" i="17"/>
  <c r="Q492" i="17"/>
  <c r="AJ492" i="17"/>
  <c r="AB493" i="17"/>
  <c r="AG493" i="17" s="1"/>
  <c r="AI493" i="17" s="1"/>
  <c r="AM493" i="17"/>
  <c r="AJ72" i="14" l="1"/>
  <c r="C75" i="14"/>
  <c r="E75" i="14"/>
  <c r="F75" i="14" s="1"/>
  <c r="J75" i="14"/>
  <c r="P75" i="14"/>
  <c r="N75" i="14"/>
  <c r="U75" i="14"/>
  <c r="Z75" i="14" s="1"/>
  <c r="AE75" i="14" s="1"/>
  <c r="G75" i="14"/>
  <c r="T75" i="14"/>
  <c r="Y75" i="14" s="1"/>
  <c r="AD75" i="14" s="1"/>
  <c r="S75" i="14"/>
  <c r="X75" i="14" s="1"/>
  <c r="AC75" i="14" s="1"/>
  <c r="H75" i="14"/>
  <c r="R75" i="14"/>
  <c r="B76" i="14"/>
  <c r="AB73" i="14"/>
  <c r="AG73" i="14" s="1"/>
  <c r="AI73" i="14" s="1"/>
  <c r="W74" i="14"/>
  <c r="AM74" i="14" s="1"/>
  <c r="AL74" i="14"/>
  <c r="K74" i="14"/>
  <c r="D74" i="14"/>
  <c r="I74" i="14"/>
  <c r="M74" i="14" s="1"/>
  <c r="L74" i="14" s="1"/>
  <c r="T496" i="17"/>
  <c r="Y496" i="17" s="1"/>
  <c r="AD496" i="17" s="1"/>
  <c r="R496" i="17"/>
  <c r="S496" i="17"/>
  <c r="X496" i="17" s="1"/>
  <c r="AC496" i="17" s="1"/>
  <c r="U496" i="17"/>
  <c r="Z496" i="17" s="1"/>
  <c r="AE496" i="17" s="1"/>
  <c r="N496" i="17"/>
  <c r="J496" i="17"/>
  <c r="G496" i="17"/>
  <c r="E496" i="17"/>
  <c r="F496" i="17" s="1"/>
  <c r="C496" i="17"/>
  <c r="D496" i="17" s="1"/>
  <c r="M494" i="17"/>
  <c r="L494" i="17"/>
  <c r="AJ493" i="17"/>
  <c r="Q493" i="17"/>
  <c r="AB494" i="17"/>
  <c r="AG494" i="17" s="1"/>
  <c r="AI494" i="17" s="1"/>
  <c r="W495" i="17"/>
  <c r="AM495" i="17" s="1"/>
  <c r="AL495" i="17"/>
  <c r="I495" i="17"/>
  <c r="K495" i="17"/>
  <c r="B497" i="17"/>
  <c r="H496" i="17"/>
  <c r="P496" i="17"/>
  <c r="E76" i="14" l="1"/>
  <c r="F76" i="14" s="1"/>
  <c r="P76" i="14"/>
  <c r="R76" i="14"/>
  <c r="G76" i="14"/>
  <c r="H76" i="14"/>
  <c r="C76" i="14"/>
  <c r="N76" i="14"/>
  <c r="J76" i="14"/>
  <c r="U76" i="14"/>
  <c r="Z76" i="14" s="1"/>
  <c r="AE76" i="14" s="1"/>
  <c r="T76" i="14"/>
  <c r="Y76" i="14" s="1"/>
  <c r="AD76" i="14" s="1"/>
  <c r="S76" i="14"/>
  <c r="X76" i="14" s="1"/>
  <c r="AC76" i="14" s="1"/>
  <c r="B77" i="14"/>
  <c r="W75" i="14"/>
  <c r="AM75" i="14" s="1"/>
  <c r="AL75" i="14"/>
  <c r="Q73" i="14"/>
  <c r="AJ73" i="14"/>
  <c r="AB74" i="14"/>
  <c r="AG74" i="14" s="1"/>
  <c r="AI74" i="14" s="1"/>
  <c r="I75" i="14"/>
  <c r="M75" i="14" s="1"/>
  <c r="L75" i="14" s="1"/>
  <c r="D75" i="14"/>
  <c r="K75" i="14"/>
  <c r="M495" i="17"/>
  <c r="L495" i="17"/>
  <c r="S497" i="17"/>
  <c r="X497" i="17" s="1"/>
  <c r="AC497" i="17" s="1"/>
  <c r="T497" i="17"/>
  <c r="Y497" i="17" s="1"/>
  <c r="AD497" i="17" s="1"/>
  <c r="U497" i="17"/>
  <c r="Z497" i="17" s="1"/>
  <c r="AE497" i="17" s="1"/>
  <c r="R497" i="17"/>
  <c r="N497" i="17"/>
  <c r="J497" i="17"/>
  <c r="C497" i="17"/>
  <c r="D497" i="17" s="1"/>
  <c r="G497" i="17"/>
  <c r="E497" i="17"/>
  <c r="F497" i="17" s="1"/>
  <c r="B498" i="17"/>
  <c r="P497" i="17"/>
  <c r="H497" i="17"/>
  <c r="AB495" i="17"/>
  <c r="AG495" i="17" s="1"/>
  <c r="AI495" i="17" s="1"/>
  <c r="K496" i="17"/>
  <c r="I496" i="17"/>
  <c r="Q494" i="17"/>
  <c r="AJ494" i="17"/>
  <c r="W496" i="17"/>
  <c r="AL496" i="17"/>
  <c r="AB75" i="14" l="1"/>
  <c r="AG75" i="14" s="1"/>
  <c r="AI75" i="14" s="1"/>
  <c r="AJ75" i="14" s="1"/>
  <c r="J77" i="14"/>
  <c r="N77" i="14"/>
  <c r="C77" i="14"/>
  <c r="T77" i="14"/>
  <c r="Y77" i="14" s="1"/>
  <c r="AD77" i="14" s="1"/>
  <c r="P77" i="14"/>
  <c r="G77" i="14"/>
  <c r="S77" i="14"/>
  <c r="X77" i="14" s="1"/>
  <c r="AC77" i="14" s="1"/>
  <c r="U77" i="14"/>
  <c r="Z77" i="14" s="1"/>
  <c r="AE77" i="14" s="1"/>
  <c r="R77" i="14"/>
  <c r="E77" i="14"/>
  <c r="F77" i="14" s="1"/>
  <c r="H77" i="14"/>
  <c r="B78" i="14"/>
  <c r="K76" i="14"/>
  <c r="I76" i="14"/>
  <c r="M76" i="14" s="1"/>
  <c r="L76" i="14" s="1"/>
  <c r="D76" i="14"/>
  <c r="AL76" i="14"/>
  <c r="W76" i="14"/>
  <c r="AM76" i="14" s="1"/>
  <c r="Q74" i="14"/>
  <c r="AJ74" i="14"/>
  <c r="U498" i="17"/>
  <c r="Z498" i="17" s="1"/>
  <c r="AE498" i="17" s="1"/>
  <c r="R498" i="17"/>
  <c r="S498" i="17"/>
  <c r="X498" i="17" s="1"/>
  <c r="AC498" i="17" s="1"/>
  <c r="T498" i="17"/>
  <c r="Y498" i="17" s="1"/>
  <c r="AD498" i="17" s="1"/>
  <c r="N498" i="17"/>
  <c r="J498" i="17"/>
  <c r="E498" i="17"/>
  <c r="F498" i="17" s="1"/>
  <c r="G498" i="17"/>
  <c r="C498" i="17"/>
  <c r="D498" i="17" s="1"/>
  <c r="L496" i="17"/>
  <c r="M496" i="17"/>
  <c r="AB496" i="17"/>
  <c r="AG496" i="17" s="1"/>
  <c r="AI496" i="17" s="1"/>
  <c r="AM496" i="17"/>
  <c r="AL497" i="17"/>
  <c r="W497" i="17"/>
  <c r="K497" i="17"/>
  <c r="I497" i="17"/>
  <c r="AJ495" i="17"/>
  <c r="Q495" i="17"/>
  <c r="B499" i="17"/>
  <c r="P498" i="17"/>
  <c r="H498" i="17"/>
  <c r="Q75" i="14" l="1"/>
  <c r="H78" i="14"/>
  <c r="E78" i="14"/>
  <c r="F78" i="14" s="1"/>
  <c r="R78" i="14"/>
  <c r="U78" i="14"/>
  <c r="Z78" i="14" s="1"/>
  <c r="AE78" i="14" s="1"/>
  <c r="C78" i="14"/>
  <c r="J78" i="14"/>
  <c r="P78" i="14"/>
  <c r="G78" i="14"/>
  <c r="T78" i="14"/>
  <c r="Y78" i="14" s="1"/>
  <c r="AD78" i="14" s="1"/>
  <c r="N78" i="14"/>
  <c r="S78" i="14"/>
  <c r="X78" i="14" s="1"/>
  <c r="AC78" i="14" s="1"/>
  <c r="B79" i="14"/>
  <c r="AB76" i="14"/>
  <c r="AG76" i="14" s="1"/>
  <c r="AI76" i="14" s="1"/>
  <c r="AL77" i="14"/>
  <c r="W77" i="14"/>
  <c r="AM77" i="14" s="1"/>
  <c r="K77" i="14"/>
  <c r="I77" i="14"/>
  <c r="M77" i="14" s="1"/>
  <c r="L77" i="14" s="1"/>
  <c r="D77" i="14"/>
  <c r="M497" i="17"/>
  <c r="L497" i="17"/>
  <c r="T499" i="17"/>
  <c r="Y499" i="17" s="1"/>
  <c r="AD499" i="17" s="1"/>
  <c r="U499" i="17"/>
  <c r="Z499" i="17" s="1"/>
  <c r="AE499" i="17" s="1"/>
  <c r="R499" i="17"/>
  <c r="S499" i="17"/>
  <c r="X499" i="17" s="1"/>
  <c r="AC499" i="17" s="1"/>
  <c r="N499" i="17"/>
  <c r="J499" i="17"/>
  <c r="G499" i="17"/>
  <c r="E499" i="17"/>
  <c r="F499" i="17" s="1"/>
  <c r="C499" i="17"/>
  <c r="D499" i="17" s="1"/>
  <c r="B500" i="17"/>
  <c r="H499" i="17"/>
  <c r="P499" i="17"/>
  <c r="AB497" i="17"/>
  <c r="AG497" i="17" s="1"/>
  <c r="AI497" i="17" s="1"/>
  <c r="AM497" i="17"/>
  <c r="I498" i="17"/>
  <c r="K498" i="17"/>
  <c r="AL498" i="17"/>
  <c r="W498" i="17"/>
  <c r="AM498" i="17" s="1"/>
  <c r="Q496" i="17"/>
  <c r="AJ496" i="17"/>
  <c r="AB77" i="14" l="1"/>
  <c r="AG77" i="14" s="1"/>
  <c r="AI77" i="14" s="1"/>
  <c r="AJ77" i="14" s="1"/>
  <c r="H79" i="14"/>
  <c r="G79" i="14"/>
  <c r="N79" i="14"/>
  <c r="P79" i="14"/>
  <c r="R79" i="14"/>
  <c r="C79" i="14"/>
  <c r="T79" i="14"/>
  <c r="Y79" i="14" s="1"/>
  <c r="AD79" i="14" s="1"/>
  <c r="E79" i="14"/>
  <c r="F79" i="14" s="1"/>
  <c r="S79" i="14"/>
  <c r="X79" i="14" s="1"/>
  <c r="AC79" i="14" s="1"/>
  <c r="U79" i="14"/>
  <c r="Z79" i="14" s="1"/>
  <c r="AE79" i="14" s="1"/>
  <c r="J79" i="14"/>
  <c r="B80" i="14"/>
  <c r="K78" i="14"/>
  <c r="D78" i="14"/>
  <c r="I78" i="14"/>
  <c r="M78" i="14" s="1"/>
  <c r="L78" i="14" s="1"/>
  <c r="AJ76" i="14"/>
  <c r="Q76" i="14"/>
  <c r="AL78" i="14"/>
  <c r="W78" i="14"/>
  <c r="AM78" i="14" s="1"/>
  <c r="S500" i="17"/>
  <c r="X500" i="17" s="1"/>
  <c r="AC500" i="17" s="1"/>
  <c r="R500" i="17"/>
  <c r="T500" i="17"/>
  <c r="Y500" i="17" s="1"/>
  <c r="AD500" i="17" s="1"/>
  <c r="U500" i="17"/>
  <c r="Z500" i="17" s="1"/>
  <c r="AE500" i="17" s="1"/>
  <c r="N500" i="17"/>
  <c r="J500" i="17"/>
  <c r="C500" i="17"/>
  <c r="D500" i="17" s="1"/>
  <c r="G500" i="17"/>
  <c r="E500" i="17"/>
  <c r="F500" i="17" s="1"/>
  <c r="M498" i="17"/>
  <c r="L498" i="17"/>
  <c r="AB498" i="17"/>
  <c r="AG498" i="17" s="1"/>
  <c r="AI498" i="17" s="1"/>
  <c r="Q498" i="17" s="1"/>
  <c r="Q497" i="17"/>
  <c r="AJ497" i="17"/>
  <c r="AL499" i="17"/>
  <c r="W499" i="17"/>
  <c r="AM499" i="17" s="1"/>
  <c r="I499" i="17"/>
  <c r="K499" i="17"/>
  <c r="B501" i="17"/>
  <c r="H500" i="17"/>
  <c r="P500" i="17"/>
  <c r="Q77" i="14" l="1"/>
  <c r="AB78" i="14"/>
  <c r="AG78" i="14" s="1"/>
  <c r="AI78" i="14" s="1"/>
  <c r="Q78" i="14" s="1"/>
  <c r="E80" i="14"/>
  <c r="F80" i="14" s="1"/>
  <c r="S80" i="14"/>
  <c r="X80" i="14" s="1"/>
  <c r="AC80" i="14" s="1"/>
  <c r="C80" i="14"/>
  <c r="R80" i="14"/>
  <c r="J80" i="14"/>
  <c r="T80" i="14"/>
  <c r="Y80" i="14" s="1"/>
  <c r="AD80" i="14" s="1"/>
  <c r="P80" i="14"/>
  <c r="H80" i="14"/>
  <c r="G80" i="14"/>
  <c r="U80" i="14"/>
  <c r="Z80" i="14" s="1"/>
  <c r="AE80" i="14" s="1"/>
  <c r="N80" i="14"/>
  <c r="B81" i="14"/>
  <c r="D79" i="14"/>
  <c r="K79" i="14"/>
  <c r="I79" i="14"/>
  <c r="M79" i="14" s="1"/>
  <c r="L79" i="14" s="1"/>
  <c r="W79" i="14"/>
  <c r="AM79" i="14" s="1"/>
  <c r="AL79" i="14"/>
  <c r="M499" i="17"/>
  <c r="L499" i="17"/>
  <c r="AJ498" i="17"/>
  <c r="U501" i="17"/>
  <c r="R501" i="17"/>
  <c r="S501" i="17"/>
  <c r="X501" i="17" s="1"/>
  <c r="AC501" i="17" s="1"/>
  <c r="T501" i="17"/>
  <c r="Y501" i="17" s="1"/>
  <c r="AD501" i="17" s="1"/>
  <c r="N501" i="17"/>
  <c r="E501" i="17"/>
  <c r="F501" i="17" s="1"/>
  <c r="J501" i="17"/>
  <c r="G501" i="17"/>
  <c r="C501" i="17"/>
  <c r="D501" i="17" s="1"/>
  <c r="AB499" i="17"/>
  <c r="AG499" i="17" s="1"/>
  <c r="AI499" i="17" s="1"/>
  <c r="K500" i="17"/>
  <c r="I500" i="17"/>
  <c r="AL500" i="17"/>
  <c r="W500" i="17"/>
  <c r="B502" i="17"/>
  <c r="H501" i="17"/>
  <c r="P501" i="17"/>
  <c r="AB79" i="14" l="1"/>
  <c r="AG79" i="14" s="1"/>
  <c r="AI79" i="14" s="1"/>
  <c r="AJ78" i="14"/>
  <c r="H81" i="14"/>
  <c r="S81" i="14"/>
  <c r="X81" i="14" s="1"/>
  <c r="AC81" i="14" s="1"/>
  <c r="T81" i="14"/>
  <c r="Y81" i="14" s="1"/>
  <c r="AD81" i="14" s="1"/>
  <c r="G81" i="14"/>
  <c r="P81" i="14"/>
  <c r="U81" i="14"/>
  <c r="Z81" i="14" s="1"/>
  <c r="AE81" i="14" s="1"/>
  <c r="N81" i="14"/>
  <c r="J81" i="14"/>
  <c r="C81" i="14"/>
  <c r="E81" i="14"/>
  <c r="F81" i="14" s="1"/>
  <c r="R81" i="14"/>
  <c r="B82" i="14"/>
  <c r="W80" i="14"/>
  <c r="AM80" i="14" s="1"/>
  <c r="AL80" i="14"/>
  <c r="AJ79" i="14"/>
  <c r="Q79" i="14"/>
  <c r="K80" i="14"/>
  <c r="D80" i="14"/>
  <c r="I80" i="14"/>
  <c r="M80" i="14" s="1"/>
  <c r="L80" i="14" s="1"/>
  <c r="T502" i="17"/>
  <c r="Y502" i="17" s="1"/>
  <c r="AD502" i="17" s="1"/>
  <c r="R502" i="17"/>
  <c r="S502" i="17"/>
  <c r="X502" i="17" s="1"/>
  <c r="AC502" i="17" s="1"/>
  <c r="U502" i="17"/>
  <c r="Z502" i="17" s="1"/>
  <c r="AE502" i="17" s="1"/>
  <c r="N502" i="17"/>
  <c r="J502" i="17"/>
  <c r="C502" i="17"/>
  <c r="D502" i="17" s="1"/>
  <c r="E502" i="17"/>
  <c r="F502" i="17" s="1"/>
  <c r="G502" i="17"/>
  <c r="M500" i="17"/>
  <c r="L500" i="17"/>
  <c r="AL501" i="17"/>
  <c r="W501" i="17"/>
  <c r="AB501" i="17" s="1"/>
  <c r="AB500" i="17"/>
  <c r="AG500" i="17" s="1"/>
  <c r="AI500" i="17" s="1"/>
  <c r="AM500" i="17"/>
  <c r="Z501" i="17"/>
  <c r="AE501" i="17" s="1"/>
  <c r="B503" i="17"/>
  <c r="P502" i="17"/>
  <c r="H502" i="17"/>
  <c r="K501" i="17"/>
  <c r="I501" i="17"/>
  <c r="Q499" i="17"/>
  <c r="AJ499" i="17"/>
  <c r="J82" i="14" l="1"/>
  <c r="T82" i="14"/>
  <c r="Y82" i="14" s="1"/>
  <c r="AD82" i="14" s="1"/>
  <c r="E82" i="14"/>
  <c r="F82" i="14" s="1"/>
  <c r="P82" i="14"/>
  <c r="R82" i="14"/>
  <c r="U82" i="14"/>
  <c r="Z82" i="14" s="1"/>
  <c r="AE82" i="14" s="1"/>
  <c r="N82" i="14"/>
  <c r="S82" i="14"/>
  <c r="X82" i="14" s="1"/>
  <c r="AC82" i="14" s="1"/>
  <c r="G82" i="14"/>
  <c r="C82" i="14"/>
  <c r="H82" i="14"/>
  <c r="B83" i="14"/>
  <c r="AB80" i="14"/>
  <c r="AG80" i="14" s="1"/>
  <c r="AI80" i="14" s="1"/>
  <c r="W81" i="14"/>
  <c r="AM81" i="14" s="1"/>
  <c r="AL81" i="14"/>
  <c r="D81" i="14"/>
  <c r="I81" i="14"/>
  <c r="M81" i="14" s="1"/>
  <c r="L81" i="14" s="1"/>
  <c r="K81" i="14"/>
  <c r="M501" i="17"/>
  <c r="L501" i="17"/>
  <c r="S503" i="17"/>
  <c r="X503" i="17" s="1"/>
  <c r="AC503" i="17" s="1"/>
  <c r="R503" i="17"/>
  <c r="T503" i="17"/>
  <c r="Y503" i="17" s="1"/>
  <c r="AD503" i="17" s="1"/>
  <c r="U503" i="17"/>
  <c r="Z503" i="17" s="1"/>
  <c r="AE503" i="17" s="1"/>
  <c r="N503" i="17"/>
  <c r="J503" i="17"/>
  <c r="C503" i="17"/>
  <c r="D503" i="17" s="1"/>
  <c r="E503" i="17"/>
  <c r="F503" i="17" s="1"/>
  <c r="G503" i="17"/>
  <c r="AG501" i="17"/>
  <c r="AI501" i="17" s="1"/>
  <c r="B504" i="17"/>
  <c r="H503" i="17"/>
  <c r="P503" i="17"/>
  <c r="AJ500" i="17"/>
  <c r="Q500" i="17"/>
  <c r="AL502" i="17"/>
  <c r="W502" i="17"/>
  <c r="AM502" i="17" s="1"/>
  <c r="AM501" i="17"/>
  <c r="I502" i="17"/>
  <c r="K502" i="17"/>
  <c r="AB81" i="14" l="1"/>
  <c r="AG81" i="14" s="1"/>
  <c r="AI81" i="14" s="1"/>
  <c r="AJ81" i="14" s="1"/>
  <c r="E83" i="14"/>
  <c r="F83" i="14" s="1"/>
  <c r="T83" i="14"/>
  <c r="Y83" i="14" s="1"/>
  <c r="AD83" i="14" s="1"/>
  <c r="C83" i="14"/>
  <c r="N83" i="14"/>
  <c r="G83" i="14"/>
  <c r="R83" i="14"/>
  <c r="S83" i="14"/>
  <c r="X83" i="14" s="1"/>
  <c r="AC83" i="14" s="1"/>
  <c r="J83" i="14"/>
  <c r="H83" i="14"/>
  <c r="U83" i="14"/>
  <c r="Z83" i="14" s="1"/>
  <c r="AE83" i="14" s="1"/>
  <c r="P83" i="14"/>
  <c r="B84" i="14"/>
  <c r="AL82" i="14"/>
  <c r="W82" i="14"/>
  <c r="AM82" i="14" s="1"/>
  <c r="D82" i="14"/>
  <c r="I82" i="14"/>
  <c r="M82" i="14" s="1"/>
  <c r="L82" i="14" s="1"/>
  <c r="K82" i="14"/>
  <c r="Q80" i="14"/>
  <c r="AJ80" i="14"/>
  <c r="L502" i="17"/>
  <c r="M502" i="17"/>
  <c r="U504" i="17"/>
  <c r="Z504" i="17" s="1"/>
  <c r="AE504" i="17" s="1"/>
  <c r="R504" i="17"/>
  <c r="S504" i="17"/>
  <c r="X504" i="17" s="1"/>
  <c r="AC504" i="17" s="1"/>
  <c r="T504" i="17"/>
  <c r="Y504" i="17" s="1"/>
  <c r="AD504" i="17" s="1"/>
  <c r="N504" i="17"/>
  <c r="J504" i="17"/>
  <c r="G504" i="17"/>
  <c r="C504" i="17"/>
  <c r="D504" i="17" s="1"/>
  <c r="E504" i="17"/>
  <c r="F504" i="17" s="1"/>
  <c r="AB502" i="17"/>
  <c r="AG502" i="17" s="1"/>
  <c r="AI502" i="17" s="1"/>
  <c r="Q502" i="17" s="1"/>
  <c r="W503" i="17"/>
  <c r="AM503" i="17" s="1"/>
  <c r="AL503" i="17"/>
  <c r="B505" i="17"/>
  <c r="H504" i="17"/>
  <c r="P504" i="17"/>
  <c r="I503" i="17"/>
  <c r="K503" i="17"/>
  <c r="Q501" i="17"/>
  <c r="AJ501" i="17"/>
  <c r="Q81" i="14" l="1"/>
  <c r="AB82" i="14"/>
  <c r="AG82" i="14" s="1"/>
  <c r="AI82" i="14" s="1"/>
  <c r="Q82" i="14" s="1"/>
  <c r="E84" i="14"/>
  <c r="F84" i="14" s="1"/>
  <c r="H84" i="14"/>
  <c r="N84" i="14"/>
  <c r="G84" i="14"/>
  <c r="J84" i="14"/>
  <c r="T84" i="14"/>
  <c r="Y84" i="14" s="1"/>
  <c r="AD84" i="14" s="1"/>
  <c r="S84" i="14"/>
  <c r="X84" i="14" s="1"/>
  <c r="AC84" i="14" s="1"/>
  <c r="C84" i="14"/>
  <c r="U84" i="14"/>
  <c r="Z84" i="14" s="1"/>
  <c r="AE84" i="14" s="1"/>
  <c r="R84" i="14"/>
  <c r="P84" i="14"/>
  <c r="B85" i="14"/>
  <c r="W83" i="14"/>
  <c r="AM83" i="14" s="1"/>
  <c r="AL83" i="14"/>
  <c r="AJ82" i="14"/>
  <c r="D83" i="14"/>
  <c r="I83" i="14"/>
  <c r="M83" i="14" s="1"/>
  <c r="L83" i="14" s="1"/>
  <c r="K83" i="14"/>
  <c r="T505" i="17"/>
  <c r="Y505" i="17" s="1"/>
  <c r="AD505" i="17" s="1"/>
  <c r="R505" i="17"/>
  <c r="S505" i="17"/>
  <c r="X505" i="17" s="1"/>
  <c r="AC505" i="17" s="1"/>
  <c r="U505" i="17"/>
  <c r="Z505" i="17" s="1"/>
  <c r="AE505" i="17" s="1"/>
  <c r="N505" i="17"/>
  <c r="J505" i="17"/>
  <c r="C505" i="17"/>
  <c r="D505" i="17" s="1"/>
  <c r="E505" i="17"/>
  <c r="F505" i="17" s="1"/>
  <c r="G505" i="17"/>
  <c r="M503" i="17"/>
  <c r="L503" i="17"/>
  <c r="AJ502" i="17"/>
  <c r="AB503" i="17"/>
  <c r="AG503" i="17" s="1"/>
  <c r="AI503" i="17" s="1"/>
  <c r="AJ503" i="17" s="1"/>
  <c r="B506" i="17"/>
  <c r="P505" i="17"/>
  <c r="H505" i="17"/>
  <c r="W504" i="17"/>
  <c r="AM504" i="17" s="1"/>
  <c r="AL504" i="17"/>
  <c r="K504" i="17"/>
  <c r="I504" i="17"/>
  <c r="H85" i="14" l="1"/>
  <c r="G85" i="14"/>
  <c r="P85" i="14"/>
  <c r="E85" i="14"/>
  <c r="F85" i="14" s="1"/>
  <c r="T85" i="14"/>
  <c r="Y85" i="14" s="1"/>
  <c r="AD85" i="14" s="1"/>
  <c r="R85" i="14"/>
  <c r="J85" i="14"/>
  <c r="S85" i="14"/>
  <c r="X85" i="14" s="1"/>
  <c r="AC85" i="14" s="1"/>
  <c r="N85" i="14"/>
  <c r="C85" i="14"/>
  <c r="U85" i="14"/>
  <c r="Z85" i="14" s="1"/>
  <c r="AE85" i="14" s="1"/>
  <c r="B86" i="14"/>
  <c r="W84" i="14"/>
  <c r="AM84" i="14" s="1"/>
  <c r="AL84" i="14"/>
  <c r="AB83" i="14"/>
  <c r="AG83" i="14" s="1"/>
  <c r="AI83" i="14" s="1"/>
  <c r="I84" i="14"/>
  <c r="M84" i="14" s="1"/>
  <c r="L84" i="14" s="1"/>
  <c r="D84" i="14"/>
  <c r="K84" i="14"/>
  <c r="M504" i="17"/>
  <c r="L504" i="17"/>
  <c r="S506" i="17"/>
  <c r="X506" i="17" s="1"/>
  <c r="AC506" i="17" s="1"/>
  <c r="T506" i="17"/>
  <c r="Y506" i="17" s="1"/>
  <c r="AD506" i="17" s="1"/>
  <c r="U506" i="17"/>
  <c r="Z506" i="17" s="1"/>
  <c r="AE506" i="17" s="1"/>
  <c r="R506" i="17"/>
  <c r="N506" i="17"/>
  <c r="J506" i="17"/>
  <c r="C506" i="17"/>
  <c r="D506" i="17" s="1"/>
  <c r="E506" i="17"/>
  <c r="F506" i="17" s="1"/>
  <c r="G506" i="17"/>
  <c r="Q503" i="17"/>
  <c r="K505" i="17"/>
  <c r="I505" i="17"/>
  <c r="AB504" i="17"/>
  <c r="AG504" i="17" s="1"/>
  <c r="AI504" i="17" s="1"/>
  <c r="AL505" i="17"/>
  <c r="W505" i="17"/>
  <c r="B507" i="17"/>
  <c r="H506" i="17"/>
  <c r="P506" i="17"/>
  <c r="AB84" i="14" l="1"/>
  <c r="AG84" i="14" s="1"/>
  <c r="AI84" i="14" s="1"/>
  <c r="C86" i="14"/>
  <c r="P86" i="14"/>
  <c r="T86" i="14"/>
  <c r="Y86" i="14" s="1"/>
  <c r="AD86" i="14" s="1"/>
  <c r="H86" i="14"/>
  <c r="R86" i="14"/>
  <c r="J86" i="14"/>
  <c r="E86" i="14"/>
  <c r="F86" i="14" s="1"/>
  <c r="G86" i="14"/>
  <c r="S86" i="14"/>
  <c r="X86" i="14" s="1"/>
  <c r="AC86" i="14" s="1"/>
  <c r="U86" i="14"/>
  <c r="Z86" i="14" s="1"/>
  <c r="AE86" i="14" s="1"/>
  <c r="N86" i="14"/>
  <c r="B87" i="14"/>
  <c r="AL85" i="14"/>
  <c r="W85" i="14"/>
  <c r="AM85" i="14" s="1"/>
  <c r="AJ83" i="14"/>
  <c r="Q83" i="14"/>
  <c r="I85" i="14"/>
  <c r="M85" i="14" s="1"/>
  <c r="L85" i="14" s="1"/>
  <c r="K85" i="14"/>
  <c r="D85" i="14"/>
  <c r="Q84" i="14"/>
  <c r="AJ84" i="14"/>
  <c r="U507" i="17"/>
  <c r="Z507" i="17" s="1"/>
  <c r="AE507" i="17" s="1"/>
  <c r="R507" i="17"/>
  <c r="S507" i="17"/>
  <c r="X507" i="17" s="1"/>
  <c r="AC507" i="17" s="1"/>
  <c r="T507" i="17"/>
  <c r="Y507" i="17" s="1"/>
  <c r="AD507" i="17" s="1"/>
  <c r="N507" i="17"/>
  <c r="G507" i="17"/>
  <c r="J507" i="17"/>
  <c r="C507" i="17"/>
  <c r="D507" i="17" s="1"/>
  <c r="E507" i="17"/>
  <c r="F507" i="17" s="1"/>
  <c r="M505" i="17"/>
  <c r="L505" i="17"/>
  <c r="AJ504" i="17"/>
  <c r="Q504" i="17"/>
  <c r="AL506" i="17"/>
  <c r="W506" i="17"/>
  <c r="I506" i="17"/>
  <c r="K506" i="17"/>
  <c r="B508" i="17"/>
  <c r="H507" i="17"/>
  <c r="P507" i="17"/>
  <c r="AB505" i="17"/>
  <c r="AG505" i="17" s="1"/>
  <c r="AI505" i="17" s="1"/>
  <c r="AM505" i="17"/>
  <c r="AB85" i="14" l="1"/>
  <c r="AG85" i="14" s="1"/>
  <c r="AI85" i="14" s="1"/>
  <c r="Q85" i="14" s="1"/>
  <c r="P87" i="14"/>
  <c r="C87" i="14"/>
  <c r="J87" i="14"/>
  <c r="S87" i="14"/>
  <c r="X87" i="14" s="1"/>
  <c r="AC87" i="14" s="1"/>
  <c r="G87" i="14"/>
  <c r="U87" i="14"/>
  <c r="Z87" i="14" s="1"/>
  <c r="AE87" i="14" s="1"/>
  <c r="R87" i="14"/>
  <c r="H87" i="14"/>
  <c r="N87" i="14"/>
  <c r="E87" i="14"/>
  <c r="F87" i="14" s="1"/>
  <c r="T87" i="14"/>
  <c r="Y87" i="14" s="1"/>
  <c r="AD87" i="14" s="1"/>
  <c r="B88" i="14"/>
  <c r="AL86" i="14"/>
  <c r="W86" i="14"/>
  <c r="AM86" i="14" s="1"/>
  <c r="I86" i="14"/>
  <c r="M86" i="14" s="1"/>
  <c r="L86" i="14" s="1"/>
  <c r="D86" i="14"/>
  <c r="K86" i="14"/>
  <c r="T508" i="17"/>
  <c r="Y508" i="17" s="1"/>
  <c r="AD508" i="17" s="1"/>
  <c r="U508" i="17"/>
  <c r="Z508" i="17" s="1"/>
  <c r="AE508" i="17" s="1"/>
  <c r="R508" i="17"/>
  <c r="S508" i="17"/>
  <c r="X508" i="17" s="1"/>
  <c r="AC508" i="17" s="1"/>
  <c r="N508" i="17"/>
  <c r="J508" i="17"/>
  <c r="C508" i="17"/>
  <c r="D508" i="17" s="1"/>
  <c r="G508" i="17"/>
  <c r="E508" i="17"/>
  <c r="F508" i="17" s="1"/>
  <c r="M506" i="17"/>
  <c r="L506" i="17"/>
  <c r="W507" i="17"/>
  <c r="AM507" i="17" s="1"/>
  <c r="AL507" i="17"/>
  <c r="AB506" i="17"/>
  <c r="AG506" i="17" s="1"/>
  <c r="AI506" i="17" s="1"/>
  <c r="AM506" i="17"/>
  <c r="B509" i="17"/>
  <c r="P508" i="17"/>
  <c r="H508" i="17"/>
  <c r="Q505" i="17"/>
  <c r="AJ505" i="17"/>
  <c r="K507" i="17"/>
  <c r="I507" i="17"/>
  <c r="AJ85" i="14" l="1"/>
  <c r="AB86" i="14"/>
  <c r="AG86" i="14" s="1"/>
  <c r="AI86" i="14" s="1"/>
  <c r="Q86" i="14" s="1"/>
  <c r="C88" i="14"/>
  <c r="P88" i="14"/>
  <c r="S88" i="14"/>
  <c r="X88" i="14" s="1"/>
  <c r="AC88" i="14" s="1"/>
  <c r="E88" i="14"/>
  <c r="F88" i="14" s="1"/>
  <c r="J88" i="14"/>
  <c r="N88" i="14"/>
  <c r="R88" i="14"/>
  <c r="U88" i="14"/>
  <c r="Z88" i="14" s="1"/>
  <c r="AE88" i="14" s="1"/>
  <c r="G88" i="14"/>
  <c r="H88" i="14"/>
  <c r="T88" i="14"/>
  <c r="Y88" i="14" s="1"/>
  <c r="AD88" i="14" s="1"/>
  <c r="B89" i="14"/>
  <c r="D87" i="14"/>
  <c r="I87" i="14"/>
  <c r="M87" i="14" s="1"/>
  <c r="L87" i="14" s="1"/>
  <c r="K87" i="14"/>
  <c r="W87" i="14"/>
  <c r="AM87" i="14" s="1"/>
  <c r="AL87" i="14"/>
  <c r="S509" i="17"/>
  <c r="X509" i="17" s="1"/>
  <c r="AC509" i="17" s="1"/>
  <c r="R509" i="17"/>
  <c r="T509" i="17"/>
  <c r="Y509" i="17" s="1"/>
  <c r="AD509" i="17" s="1"/>
  <c r="U509" i="17"/>
  <c r="Z509" i="17" s="1"/>
  <c r="AE509" i="17" s="1"/>
  <c r="N509" i="17"/>
  <c r="J509" i="17"/>
  <c r="E509" i="17"/>
  <c r="F509" i="17" s="1"/>
  <c r="C509" i="17"/>
  <c r="D509" i="17" s="1"/>
  <c r="G509" i="17"/>
  <c r="M507" i="17"/>
  <c r="L507" i="17"/>
  <c r="B510" i="17"/>
  <c r="H509" i="17"/>
  <c r="P509" i="17"/>
  <c r="AJ506" i="17"/>
  <c r="Q506" i="17"/>
  <c r="W508" i="17"/>
  <c r="AM508" i="17" s="1"/>
  <c r="AL508" i="17"/>
  <c r="K508" i="17"/>
  <c r="I508" i="17"/>
  <c r="AB507" i="17"/>
  <c r="AG507" i="17" s="1"/>
  <c r="AI507" i="17" s="1"/>
  <c r="AJ86" i="14" l="1"/>
  <c r="U89" i="14"/>
  <c r="Z89" i="14" s="1"/>
  <c r="AE89" i="14" s="1"/>
  <c r="N89" i="14"/>
  <c r="T89" i="14"/>
  <c r="Y89" i="14" s="1"/>
  <c r="AD89" i="14" s="1"/>
  <c r="E89" i="14"/>
  <c r="F89" i="14" s="1"/>
  <c r="C89" i="14"/>
  <c r="J89" i="14"/>
  <c r="S89" i="14"/>
  <c r="X89" i="14" s="1"/>
  <c r="AC89" i="14" s="1"/>
  <c r="G89" i="14"/>
  <c r="R89" i="14"/>
  <c r="H89" i="14"/>
  <c r="P89" i="14"/>
  <c r="B90" i="14"/>
  <c r="AB87" i="14"/>
  <c r="AG87" i="14" s="1"/>
  <c r="AI87" i="14" s="1"/>
  <c r="AL88" i="14"/>
  <c r="W88" i="14"/>
  <c r="AM88" i="14" s="1"/>
  <c r="K88" i="14"/>
  <c r="D88" i="14"/>
  <c r="I88" i="14"/>
  <c r="M88" i="14" s="1"/>
  <c r="L88" i="14" s="1"/>
  <c r="L508" i="17"/>
  <c r="M508" i="17"/>
  <c r="U510" i="17"/>
  <c r="Z510" i="17" s="1"/>
  <c r="AE510" i="17" s="1"/>
  <c r="R510" i="17"/>
  <c r="S510" i="17"/>
  <c r="X510" i="17" s="1"/>
  <c r="AC510" i="17" s="1"/>
  <c r="T510" i="17"/>
  <c r="Y510" i="17" s="1"/>
  <c r="AD510" i="17" s="1"/>
  <c r="N510" i="17"/>
  <c r="J510" i="17"/>
  <c r="E510" i="17"/>
  <c r="F510" i="17" s="1"/>
  <c r="G510" i="17"/>
  <c r="C510" i="17"/>
  <c r="D510" i="17" s="1"/>
  <c r="AB508" i="17"/>
  <c r="AG508" i="17" s="1"/>
  <c r="AI508" i="17" s="1"/>
  <c r="AJ508" i="17" s="1"/>
  <c r="I509" i="17"/>
  <c r="K509" i="17"/>
  <c r="Q507" i="17"/>
  <c r="AJ507" i="17"/>
  <c r="AL509" i="17"/>
  <c r="W509" i="17"/>
  <c r="B511" i="17"/>
  <c r="H510" i="17"/>
  <c r="P510" i="17"/>
  <c r="AB88" i="14" l="1"/>
  <c r="AG88" i="14" s="1"/>
  <c r="AI88" i="14" s="1"/>
  <c r="T90" i="14"/>
  <c r="Y90" i="14" s="1"/>
  <c r="AD90" i="14" s="1"/>
  <c r="S90" i="14"/>
  <c r="X90" i="14" s="1"/>
  <c r="AC90" i="14" s="1"/>
  <c r="C90" i="14"/>
  <c r="G90" i="14"/>
  <c r="E90" i="14"/>
  <c r="F90" i="14" s="1"/>
  <c r="P90" i="14"/>
  <c r="U90" i="14"/>
  <c r="Z90" i="14" s="1"/>
  <c r="AE90" i="14" s="1"/>
  <c r="R90" i="14"/>
  <c r="H90" i="14"/>
  <c r="J90" i="14"/>
  <c r="N90" i="14"/>
  <c r="B91" i="14"/>
  <c r="I89" i="14"/>
  <c r="M89" i="14" s="1"/>
  <c r="L89" i="14" s="1"/>
  <c r="D89" i="14"/>
  <c r="K89" i="14"/>
  <c r="Q87" i="14"/>
  <c r="AJ87" i="14"/>
  <c r="Q88" i="14"/>
  <c r="AJ88" i="14"/>
  <c r="AL89" i="14"/>
  <c r="W89" i="14"/>
  <c r="AM89" i="14" s="1"/>
  <c r="T511" i="17"/>
  <c r="Y511" i="17" s="1"/>
  <c r="AD511" i="17" s="1"/>
  <c r="R511" i="17"/>
  <c r="S511" i="17"/>
  <c r="X511" i="17" s="1"/>
  <c r="AC511" i="17" s="1"/>
  <c r="U511" i="17"/>
  <c r="Z511" i="17" s="1"/>
  <c r="AE511" i="17" s="1"/>
  <c r="N511" i="17"/>
  <c r="J511" i="17"/>
  <c r="C511" i="17"/>
  <c r="D511" i="17" s="1"/>
  <c r="G511" i="17"/>
  <c r="E511" i="17"/>
  <c r="F511" i="17" s="1"/>
  <c r="M509" i="17"/>
  <c r="L509" i="17"/>
  <c r="Q508" i="17"/>
  <c r="B512" i="17"/>
  <c r="P511" i="17"/>
  <c r="H511" i="17"/>
  <c r="I510" i="17"/>
  <c r="K510" i="17"/>
  <c r="AL510" i="17"/>
  <c r="W510" i="17"/>
  <c r="AM510" i="17" s="1"/>
  <c r="AB509" i="17"/>
  <c r="AG509" i="17" s="1"/>
  <c r="AI509" i="17" s="1"/>
  <c r="AM509" i="17"/>
  <c r="AB89" i="14" l="1"/>
  <c r="AG89" i="14" s="1"/>
  <c r="AI89" i="14" s="1"/>
  <c r="AJ89" i="14" s="1"/>
  <c r="T91" i="14"/>
  <c r="Y91" i="14" s="1"/>
  <c r="AD91" i="14" s="1"/>
  <c r="U91" i="14"/>
  <c r="Z91" i="14" s="1"/>
  <c r="AE91" i="14" s="1"/>
  <c r="C91" i="14"/>
  <c r="R91" i="14"/>
  <c r="H91" i="14"/>
  <c r="N91" i="14"/>
  <c r="P91" i="14"/>
  <c r="E91" i="14"/>
  <c r="F91" i="14" s="1"/>
  <c r="J91" i="14"/>
  <c r="S91" i="14"/>
  <c r="X91" i="14" s="1"/>
  <c r="AC91" i="14" s="1"/>
  <c r="G91" i="14"/>
  <c r="B92" i="14"/>
  <c r="D90" i="14"/>
  <c r="K90" i="14"/>
  <c r="I90" i="14"/>
  <c r="M90" i="14" s="1"/>
  <c r="L90" i="14" s="1"/>
  <c r="AL90" i="14"/>
  <c r="W90" i="14"/>
  <c r="AM90" i="14" s="1"/>
  <c r="M510" i="17"/>
  <c r="L510" i="17"/>
  <c r="S512" i="17"/>
  <c r="X512" i="17" s="1"/>
  <c r="AC512" i="17" s="1"/>
  <c r="R512" i="17"/>
  <c r="T512" i="17"/>
  <c r="Y512" i="17" s="1"/>
  <c r="AD512" i="17" s="1"/>
  <c r="N512" i="17"/>
  <c r="U512" i="17"/>
  <c r="Z512" i="17" s="1"/>
  <c r="AE512" i="17" s="1"/>
  <c r="J512" i="17"/>
  <c r="E512" i="17"/>
  <c r="F512" i="17" s="1"/>
  <c r="C512" i="17"/>
  <c r="D512" i="17" s="1"/>
  <c r="G512" i="17"/>
  <c r="AJ509" i="17"/>
  <c r="Q509" i="17"/>
  <c r="AB510" i="17"/>
  <c r="AG510" i="17" s="1"/>
  <c r="AI510" i="17" s="1"/>
  <c r="W511" i="17"/>
  <c r="AL511" i="17"/>
  <c r="I511" i="17"/>
  <c r="K511" i="17"/>
  <c r="B513" i="17"/>
  <c r="P512" i="17"/>
  <c r="H512" i="17"/>
  <c r="Q89" i="14" l="1"/>
  <c r="AB90" i="14"/>
  <c r="AG90" i="14" s="1"/>
  <c r="AI90" i="14" s="1"/>
  <c r="Q90" i="14" s="1"/>
  <c r="C92" i="14"/>
  <c r="H92" i="14"/>
  <c r="N92" i="14"/>
  <c r="T92" i="14"/>
  <c r="Y92" i="14" s="1"/>
  <c r="AD92" i="14" s="1"/>
  <c r="G92" i="14"/>
  <c r="P92" i="14"/>
  <c r="J92" i="14"/>
  <c r="S92" i="14"/>
  <c r="X92" i="14" s="1"/>
  <c r="AC92" i="14" s="1"/>
  <c r="E92" i="14"/>
  <c r="F92" i="14" s="1"/>
  <c r="U92" i="14"/>
  <c r="Z92" i="14" s="1"/>
  <c r="AE92" i="14" s="1"/>
  <c r="R92" i="14"/>
  <c r="B93" i="14"/>
  <c r="AL91" i="14"/>
  <c r="W91" i="14"/>
  <c r="AM91" i="14" s="1"/>
  <c r="K91" i="14"/>
  <c r="D91" i="14"/>
  <c r="I91" i="14"/>
  <c r="M91" i="14" s="1"/>
  <c r="L91" i="14" s="1"/>
  <c r="L511" i="17"/>
  <c r="M511" i="17"/>
  <c r="U513" i="17"/>
  <c r="Z513" i="17" s="1"/>
  <c r="AE513" i="17" s="1"/>
  <c r="R513" i="17"/>
  <c r="S513" i="17"/>
  <c r="X513" i="17" s="1"/>
  <c r="AC513" i="17" s="1"/>
  <c r="T513" i="17"/>
  <c r="Y513" i="17" s="1"/>
  <c r="AD513" i="17" s="1"/>
  <c r="N513" i="17"/>
  <c r="J513" i="17"/>
  <c r="E513" i="17"/>
  <c r="F513" i="17" s="1"/>
  <c r="G513" i="17"/>
  <c r="C513" i="17"/>
  <c r="D513" i="17" s="1"/>
  <c r="B514" i="17"/>
  <c r="H513" i="17"/>
  <c r="P513" i="17"/>
  <c r="AB511" i="17"/>
  <c r="AG511" i="17" s="1"/>
  <c r="AI511" i="17" s="1"/>
  <c r="AM511" i="17"/>
  <c r="AJ510" i="17"/>
  <c r="Q510" i="17"/>
  <c r="AL512" i="17"/>
  <c r="W512" i="17"/>
  <c r="AM512" i="17" s="1"/>
  <c r="I512" i="17"/>
  <c r="K512" i="17"/>
  <c r="AJ90" i="14" l="1"/>
  <c r="G93" i="14"/>
  <c r="T93" i="14"/>
  <c r="Y93" i="14" s="1"/>
  <c r="AD93" i="14" s="1"/>
  <c r="N93" i="14"/>
  <c r="S93" i="14"/>
  <c r="X93" i="14" s="1"/>
  <c r="AC93" i="14" s="1"/>
  <c r="P93" i="14"/>
  <c r="E93" i="14"/>
  <c r="F93" i="14" s="1"/>
  <c r="R93" i="14"/>
  <c r="C93" i="14"/>
  <c r="U93" i="14"/>
  <c r="Z93" i="14" s="1"/>
  <c r="AE93" i="14" s="1"/>
  <c r="J93" i="14"/>
  <c r="H93" i="14"/>
  <c r="B94" i="14"/>
  <c r="AL92" i="14"/>
  <c r="W92" i="14"/>
  <c r="AM92" i="14" s="1"/>
  <c r="AB91" i="14"/>
  <c r="AG91" i="14" s="1"/>
  <c r="AI91" i="14" s="1"/>
  <c r="K92" i="14"/>
  <c r="D92" i="14"/>
  <c r="I92" i="14"/>
  <c r="M92" i="14" s="1"/>
  <c r="L92" i="14" s="1"/>
  <c r="U514" i="17"/>
  <c r="Z514" i="17" s="1"/>
  <c r="AE514" i="17" s="1"/>
  <c r="R514" i="17"/>
  <c r="S514" i="17"/>
  <c r="X514" i="17" s="1"/>
  <c r="AC514" i="17" s="1"/>
  <c r="T514" i="17"/>
  <c r="Y514" i="17" s="1"/>
  <c r="AD514" i="17" s="1"/>
  <c r="N514" i="17"/>
  <c r="J514" i="17"/>
  <c r="C514" i="17"/>
  <c r="D514" i="17" s="1"/>
  <c r="E514" i="17"/>
  <c r="F514" i="17" s="1"/>
  <c r="G514" i="17"/>
  <c r="M512" i="17"/>
  <c r="L512" i="17"/>
  <c r="AB512" i="17"/>
  <c r="AG512" i="17" s="1"/>
  <c r="AI512" i="17" s="1"/>
  <c r="AJ512" i="17" s="1"/>
  <c r="I513" i="17"/>
  <c r="K513" i="17"/>
  <c r="AJ511" i="17"/>
  <c r="Q511" i="17"/>
  <c r="W513" i="17"/>
  <c r="AL513" i="17"/>
  <c r="B515" i="17"/>
  <c r="H514" i="17"/>
  <c r="P514" i="17"/>
  <c r="AB92" i="14" l="1"/>
  <c r="AG92" i="14" s="1"/>
  <c r="AI92" i="14" s="1"/>
  <c r="AJ92" i="14" s="1"/>
  <c r="J94" i="14"/>
  <c r="E94" i="14"/>
  <c r="F94" i="14" s="1"/>
  <c r="R94" i="14"/>
  <c r="P94" i="14"/>
  <c r="C94" i="14"/>
  <c r="G94" i="14"/>
  <c r="H94" i="14"/>
  <c r="U94" i="14"/>
  <c r="Z94" i="14" s="1"/>
  <c r="AE94" i="14" s="1"/>
  <c r="T94" i="14"/>
  <c r="Y94" i="14" s="1"/>
  <c r="AD94" i="14" s="1"/>
  <c r="S94" i="14"/>
  <c r="X94" i="14" s="1"/>
  <c r="AC94" i="14" s="1"/>
  <c r="N94" i="14"/>
  <c r="B95" i="14"/>
  <c r="D93" i="14"/>
  <c r="I93" i="14"/>
  <c r="M93" i="14" s="1"/>
  <c r="L93" i="14" s="1"/>
  <c r="K93" i="14"/>
  <c r="AJ91" i="14"/>
  <c r="Q91" i="14"/>
  <c r="W93" i="14"/>
  <c r="AM93" i="14" s="1"/>
  <c r="AL93" i="14"/>
  <c r="Q512" i="17"/>
  <c r="S515" i="17"/>
  <c r="X515" i="17" s="1"/>
  <c r="AC515" i="17" s="1"/>
  <c r="R515" i="17"/>
  <c r="T515" i="17"/>
  <c r="Y515" i="17" s="1"/>
  <c r="AD515" i="17" s="1"/>
  <c r="U515" i="17"/>
  <c r="Z515" i="17" s="1"/>
  <c r="AE515" i="17" s="1"/>
  <c r="N515" i="17"/>
  <c r="J515" i="17"/>
  <c r="E515" i="17"/>
  <c r="F515" i="17" s="1"/>
  <c r="G515" i="17"/>
  <c r="C515" i="17"/>
  <c r="D515" i="17" s="1"/>
  <c r="M513" i="17"/>
  <c r="L513" i="17"/>
  <c r="B516" i="17"/>
  <c r="H515" i="17"/>
  <c r="P515" i="17"/>
  <c r="W514" i="17"/>
  <c r="AL514" i="17"/>
  <c r="AB513" i="17"/>
  <c r="AG513" i="17" s="1"/>
  <c r="AI513" i="17" s="1"/>
  <c r="AM513" i="17"/>
  <c r="K514" i="17"/>
  <c r="I514" i="17"/>
  <c r="Q92" i="14" l="1"/>
  <c r="I94" i="14"/>
  <c r="M94" i="14" s="1"/>
  <c r="L94" i="14" s="1"/>
  <c r="K94" i="14"/>
  <c r="D94" i="14"/>
  <c r="W94" i="14"/>
  <c r="AM94" i="14" s="1"/>
  <c r="AL94" i="14"/>
  <c r="AB93" i="14"/>
  <c r="AG93" i="14" s="1"/>
  <c r="AI93" i="14" s="1"/>
  <c r="E95" i="14"/>
  <c r="F95" i="14" s="1"/>
  <c r="G95" i="14"/>
  <c r="R95" i="14"/>
  <c r="U95" i="14"/>
  <c r="Z95" i="14" s="1"/>
  <c r="AE95" i="14" s="1"/>
  <c r="C95" i="14"/>
  <c r="N95" i="14"/>
  <c r="S95" i="14"/>
  <c r="X95" i="14" s="1"/>
  <c r="AC95" i="14" s="1"/>
  <c r="P95" i="14"/>
  <c r="J95" i="14"/>
  <c r="T95" i="14"/>
  <c r="Y95" i="14" s="1"/>
  <c r="AD95" i="14" s="1"/>
  <c r="H95" i="14"/>
  <c r="B96" i="14"/>
  <c r="L514" i="17"/>
  <c r="M514" i="17"/>
  <c r="U516" i="17"/>
  <c r="Z516" i="17" s="1"/>
  <c r="AE516" i="17" s="1"/>
  <c r="T516" i="17"/>
  <c r="Y516" i="17" s="1"/>
  <c r="AD516" i="17" s="1"/>
  <c r="R516" i="17"/>
  <c r="S516" i="17"/>
  <c r="X516" i="17" s="1"/>
  <c r="AC516" i="17" s="1"/>
  <c r="N516" i="17"/>
  <c r="J516" i="17"/>
  <c r="G516" i="17"/>
  <c r="C516" i="17"/>
  <c r="D516" i="17" s="1"/>
  <c r="E516" i="17"/>
  <c r="F516" i="17" s="1"/>
  <c r="AB514" i="17"/>
  <c r="AG514" i="17" s="1"/>
  <c r="AI514" i="17" s="1"/>
  <c r="AM514" i="17"/>
  <c r="AL515" i="17"/>
  <c r="W515" i="17"/>
  <c r="AM515" i="17" s="1"/>
  <c r="K515" i="17"/>
  <c r="I515" i="17"/>
  <c r="AJ513" i="17"/>
  <c r="Q513" i="17"/>
  <c r="B517" i="17"/>
  <c r="P516" i="17"/>
  <c r="H516" i="17"/>
  <c r="AB94" i="14" l="1"/>
  <c r="AG94" i="14" s="1"/>
  <c r="AI94" i="14" s="1"/>
  <c r="Q94" i="14" s="1"/>
  <c r="R96" i="14"/>
  <c r="E96" i="14"/>
  <c r="F96" i="14" s="1"/>
  <c r="C96" i="14"/>
  <c r="J96" i="14"/>
  <c r="H96" i="14"/>
  <c r="U96" i="14"/>
  <c r="Z96" i="14" s="1"/>
  <c r="AE96" i="14" s="1"/>
  <c r="G96" i="14"/>
  <c r="T96" i="14"/>
  <c r="Y96" i="14" s="1"/>
  <c r="AD96" i="14" s="1"/>
  <c r="S96" i="14"/>
  <c r="X96" i="14" s="1"/>
  <c r="AC96" i="14" s="1"/>
  <c r="N96" i="14"/>
  <c r="P96" i="14"/>
  <c r="B97" i="14"/>
  <c r="Q93" i="14"/>
  <c r="AJ93" i="14"/>
  <c r="K95" i="14"/>
  <c r="D95" i="14"/>
  <c r="I95" i="14"/>
  <c r="M95" i="14" s="1"/>
  <c r="L95" i="14" s="1"/>
  <c r="AJ94" i="14"/>
  <c r="AL95" i="14"/>
  <c r="W95" i="14"/>
  <c r="AM95" i="14" s="1"/>
  <c r="M515" i="17"/>
  <c r="L515" i="17"/>
  <c r="R517" i="17"/>
  <c r="S517" i="17"/>
  <c r="X517" i="17" s="1"/>
  <c r="AC517" i="17" s="1"/>
  <c r="T517" i="17"/>
  <c r="Y517" i="17" s="1"/>
  <c r="AD517" i="17" s="1"/>
  <c r="U517" i="17"/>
  <c r="Z517" i="17" s="1"/>
  <c r="AE517" i="17" s="1"/>
  <c r="N517" i="17"/>
  <c r="J517" i="17"/>
  <c r="E517" i="17"/>
  <c r="F517" i="17" s="1"/>
  <c r="C517" i="17"/>
  <c r="D517" i="17" s="1"/>
  <c r="G517" i="17"/>
  <c r="AB515" i="17"/>
  <c r="AG515" i="17" s="1"/>
  <c r="AI515" i="17" s="1"/>
  <c r="W516" i="17"/>
  <c r="AM516" i="17" s="1"/>
  <c r="AL516" i="17"/>
  <c r="K516" i="17"/>
  <c r="I516" i="17"/>
  <c r="B518" i="17"/>
  <c r="H517" i="17"/>
  <c r="P517" i="17"/>
  <c r="Q514" i="17"/>
  <c r="AJ514" i="17"/>
  <c r="R97" i="14" l="1"/>
  <c r="U97" i="14"/>
  <c r="Z97" i="14" s="1"/>
  <c r="AE97" i="14" s="1"/>
  <c r="H97" i="14"/>
  <c r="T97" i="14"/>
  <c r="Y97" i="14" s="1"/>
  <c r="AD97" i="14" s="1"/>
  <c r="S97" i="14"/>
  <c r="X97" i="14" s="1"/>
  <c r="AC97" i="14" s="1"/>
  <c r="P97" i="14"/>
  <c r="G97" i="14"/>
  <c r="N97" i="14"/>
  <c r="J97" i="14"/>
  <c r="C97" i="14"/>
  <c r="E97" i="14"/>
  <c r="F97" i="14" s="1"/>
  <c r="B98" i="14"/>
  <c r="AB95" i="14"/>
  <c r="AG95" i="14" s="1"/>
  <c r="AI95" i="14" s="1"/>
  <c r="I96" i="14"/>
  <c r="M96" i="14" s="1"/>
  <c r="L96" i="14" s="1"/>
  <c r="K96" i="14"/>
  <c r="D96" i="14"/>
  <c r="AL96" i="14"/>
  <c r="W96" i="14"/>
  <c r="AM96" i="14" s="1"/>
  <c r="S518" i="17"/>
  <c r="X518" i="17" s="1"/>
  <c r="AC518" i="17" s="1"/>
  <c r="T518" i="17"/>
  <c r="Y518" i="17" s="1"/>
  <c r="AD518" i="17" s="1"/>
  <c r="U518" i="17"/>
  <c r="Z518" i="17" s="1"/>
  <c r="AE518" i="17" s="1"/>
  <c r="R518" i="17"/>
  <c r="N518" i="17"/>
  <c r="J518" i="17"/>
  <c r="E518" i="17"/>
  <c r="F518" i="17" s="1"/>
  <c r="G518" i="17"/>
  <c r="C518" i="17"/>
  <c r="D518" i="17" s="1"/>
  <c r="M516" i="17"/>
  <c r="L516" i="17"/>
  <c r="B519" i="17"/>
  <c r="H518" i="17"/>
  <c r="P518" i="17"/>
  <c r="K517" i="17"/>
  <c r="I517" i="17"/>
  <c r="AB516" i="17"/>
  <c r="AG516" i="17" s="1"/>
  <c r="AI516" i="17" s="1"/>
  <c r="AL517" i="17"/>
  <c r="W517" i="17"/>
  <c r="AM517" i="17" s="1"/>
  <c r="Q515" i="17"/>
  <c r="AJ515" i="17"/>
  <c r="AB96" i="14" l="1"/>
  <c r="AG96" i="14" s="1"/>
  <c r="AI96" i="14" s="1"/>
  <c r="Q96" i="14" s="1"/>
  <c r="N98" i="14"/>
  <c r="U98" i="14"/>
  <c r="Z98" i="14" s="1"/>
  <c r="AE98" i="14" s="1"/>
  <c r="P98" i="14"/>
  <c r="S98" i="14"/>
  <c r="X98" i="14" s="1"/>
  <c r="AC98" i="14" s="1"/>
  <c r="G98" i="14"/>
  <c r="T98" i="14"/>
  <c r="Y98" i="14" s="1"/>
  <c r="AD98" i="14" s="1"/>
  <c r="C98" i="14"/>
  <c r="H98" i="14"/>
  <c r="E98" i="14"/>
  <c r="F98" i="14" s="1"/>
  <c r="J98" i="14"/>
  <c r="R98" i="14"/>
  <c r="B99" i="14"/>
  <c r="I97" i="14"/>
  <c r="M97" i="14" s="1"/>
  <c r="L97" i="14" s="1"/>
  <c r="D97" i="14"/>
  <c r="K97" i="14"/>
  <c r="Q95" i="14"/>
  <c r="AJ95" i="14"/>
  <c r="W97" i="14"/>
  <c r="AM97" i="14" s="1"/>
  <c r="AL97" i="14"/>
  <c r="U519" i="17"/>
  <c r="Z519" i="17" s="1"/>
  <c r="AE519" i="17" s="1"/>
  <c r="R519" i="17"/>
  <c r="S519" i="17"/>
  <c r="X519" i="17" s="1"/>
  <c r="AC519" i="17" s="1"/>
  <c r="T519" i="17"/>
  <c r="Y519" i="17" s="1"/>
  <c r="AD519" i="17" s="1"/>
  <c r="N519" i="17"/>
  <c r="J519" i="17"/>
  <c r="G519" i="17"/>
  <c r="C519" i="17"/>
  <c r="D519" i="17" s="1"/>
  <c r="E519" i="17"/>
  <c r="F519" i="17" s="1"/>
  <c r="M517" i="17"/>
  <c r="L517" i="17"/>
  <c r="W518" i="17"/>
  <c r="AL518" i="17"/>
  <c r="AB517" i="17"/>
  <c r="AG517" i="17" s="1"/>
  <c r="AI517" i="17" s="1"/>
  <c r="I518" i="17"/>
  <c r="K518" i="17"/>
  <c r="B520" i="17"/>
  <c r="H519" i="17"/>
  <c r="P519" i="17"/>
  <c r="Q516" i="17"/>
  <c r="AJ516" i="17"/>
  <c r="AB97" i="14" l="1"/>
  <c r="AG97" i="14" s="1"/>
  <c r="AI97" i="14" s="1"/>
  <c r="AJ97" i="14" s="1"/>
  <c r="AJ96" i="14"/>
  <c r="I98" i="14"/>
  <c r="M98" i="14" s="1"/>
  <c r="L98" i="14" s="1"/>
  <c r="K98" i="14"/>
  <c r="D98" i="14"/>
  <c r="S99" i="14"/>
  <c r="X99" i="14" s="1"/>
  <c r="AC99" i="14" s="1"/>
  <c r="T99" i="14"/>
  <c r="Y99" i="14" s="1"/>
  <c r="AD99" i="14" s="1"/>
  <c r="H99" i="14"/>
  <c r="R99" i="14"/>
  <c r="U99" i="14"/>
  <c r="Z99" i="14" s="1"/>
  <c r="AE99" i="14" s="1"/>
  <c r="C99" i="14"/>
  <c r="E99" i="14"/>
  <c r="F99" i="14" s="1"/>
  <c r="J99" i="14"/>
  <c r="P99" i="14"/>
  <c r="N99" i="14"/>
  <c r="G99" i="14"/>
  <c r="B100" i="14"/>
  <c r="W98" i="14"/>
  <c r="AM98" i="14" s="1"/>
  <c r="AL98" i="14"/>
  <c r="S520" i="17"/>
  <c r="X520" i="17" s="1"/>
  <c r="AC520" i="17" s="1"/>
  <c r="T520" i="17"/>
  <c r="Y520" i="17" s="1"/>
  <c r="AD520" i="17" s="1"/>
  <c r="U520" i="17"/>
  <c r="Z520" i="17" s="1"/>
  <c r="AE520" i="17" s="1"/>
  <c r="R520" i="17"/>
  <c r="N520" i="17"/>
  <c r="J520" i="17"/>
  <c r="E520" i="17"/>
  <c r="F520" i="17" s="1"/>
  <c r="C520" i="17"/>
  <c r="D520" i="17" s="1"/>
  <c r="G520" i="17"/>
  <c r="M518" i="17"/>
  <c r="L518" i="17"/>
  <c r="I519" i="17"/>
  <c r="K519" i="17"/>
  <c r="Q517" i="17"/>
  <c r="AJ517" i="17"/>
  <c r="AL519" i="17"/>
  <c r="W519" i="17"/>
  <c r="AM519" i="17" s="1"/>
  <c r="B521" i="17"/>
  <c r="H520" i="17"/>
  <c r="P520" i="17"/>
  <c r="AB518" i="17"/>
  <c r="AG518" i="17" s="1"/>
  <c r="AI518" i="17" s="1"/>
  <c r="AM518" i="17"/>
  <c r="Q97" i="14" l="1"/>
  <c r="AB98" i="14"/>
  <c r="AG98" i="14" s="1"/>
  <c r="AI98" i="14" s="1"/>
  <c r="AJ98" i="14" s="1"/>
  <c r="AL99" i="14"/>
  <c r="W99" i="14"/>
  <c r="AM99" i="14" s="1"/>
  <c r="G100" i="14"/>
  <c r="N100" i="14"/>
  <c r="P100" i="14"/>
  <c r="T100" i="14"/>
  <c r="Y100" i="14" s="1"/>
  <c r="AD100" i="14" s="1"/>
  <c r="U100" i="14"/>
  <c r="Z100" i="14" s="1"/>
  <c r="AE100" i="14" s="1"/>
  <c r="E100" i="14"/>
  <c r="F100" i="14" s="1"/>
  <c r="H100" i="14"/>
  <c r="C100" i="14"/>
  <c r="R100" i="14"/>
  <c r="S100" i="14"/>
  <c r="X100" i="14" s="1"/>
  <c r="AC100" i="14" s="1"/>
  <c r="J100" i="14"/>
  <c r="B101" i="14"/>
  <c r="K99" i="14"/>
  <c r="D99" i="14"/>
  <c r="I99" i="14"/>
  <c r="M99" i="14" s="1"/>
  <c r="L99" i="14" s="1"/>
  <c r="S521" i="17"/>
  <c r="X521" i="17" s="1"/>
  <c r="AC521" i="17" s="1"/>
  <c r="R521" i="17"/>
  <c r="T521" i="17"/>
  <c r="Y521" i="17" s="1"/>
  <c r="AD521" i="17" s="1"/>
  <c r="U521" i="17"/>
  <c r="Z521" i="17" s="1"/>
  <c r="AE521" i="17" s="1"/>
  <c r="N521" i="17"/>
  <c r="J521" i="17"/>
  <c r="G521" i="17"/>
  <c r="C521" i="17"/>
  <c r="D521" i="17" s="1"/>
  <c r="E521" i="17"/>
  <c r="F521" i="17" s="1"/>
  <c r="M519" i="17"/>
  <c r="L519" i="17"/>
  <c r="AB519" i="17"/>
  <c r="AG519" i="17" s="1"/>
  <c r="AI519" i="17" s="1"/>
  <c r="AJ519" i="17" s="1"/>
  <c r="B522" i="17"/>
  <c r="H521" i="17"/>
  <c r="P521" i="17"/>
  <c r="AL520" i="17"/>
  <c r="W520" i="17"/>
  <c r="AM520" i="17" s="1"/>
  <c r="AJ518" i="17"/>
  <c r="Q518" i="17"/>
  <c r="K520" i="17"/>
  <c r="I520" i="17"/>
  <c r="Q98" i="14" l="1"/>
  <c r="AB99" i="14"/>
  <c r="AG99" i="14" s="1"/>
  <c r="AI99" i="14" s="1"/>
  <c r="U101" i="14"/>
  <c r="Z101" i="14" s="1"/>
  <c r="AE101" i="14" s="1"/>
  <c r="R101" i="14"/>
  <c r="N101" i="14"/>
  <c r="J101" i="14"/>
  <c r="G101" i="14"/>
  <c r="E101" i="14"/>
  <c r="F101" i="14" s="1"/>
  <c r="S101" i="14"/>
  <c r="X101" i="14" s="1"/>
  <c r="AC101" i="14" s="1"/>
  <c r="H101" i="14"/>
  <c r="C101" i="14"/>
  <c r="T101" i="14"/>
  <c r="Y101" i="14" s="1"/>
  <c r="AD101" i="14" s="1"/>
  <c r="P101" i="14"/>
  <c r="B102" i="14"/>
  <c r="W100" i="14"/>
  <c r="AM100" i="14" s="1"/>
  <c r="AL100" i="14"/>
  <c r="K100" i="14"/>
  <c r="D100" i="14"/>
  <c r="I100" i="14"/>
  <c r="M100" i="14" s="1"/>
  <c r="L100" i="14" s="1"/>
  <c r="L520" i="17"/>
  <c r="M520" i="17"/>
  <c r="U522" i="17"/>
  <c r="Z522" i="17" s="1"/>
  <c r="AE522" i="17" s="1"/>
  <c r="R522" i="17"/>
  <c r="S522" i="17"/>
  <c r="X522" i="17" s="1"/>
  <c r="AC522" i="17" s="1"/>
  <c r="T522" i="17"/>
  <c r="Y522" i="17" s="1"/>
  <c r="AD522" i="17" s="1"/>
  <c r="N522" i="17"/>
  <c r="J522" i="17"/>
  <c r="C522" i="17"/>
  <c r="D522" i="17" s="1"/>
  <c r="E522" i="17"/>
  <c r="F522" i="17" s="1"/>
  <c r="G522" i="17"/>
  <c r="Q519" i="17"/>
  <c r="AB520" i="17"/>
  <c r="AG520" i="17" s="1"/>
  <c r="AI520" i="17" s="1"/>
  <c r="Q520" i="17" s="1"/>
  <c r="AL521" i="17"/>
  <c r="W521" i="17"/>
  <c r="I521" i="17"/>
  <c r="K521" i="17"/>
  <c r="B523" i="17"/>
  <c r="P522" i="17"/>
  <c r="H522" i="17"/>
  <c r="AB100" i="14" l="1"/>
  <c r="AG100" i="14" s="1"/>
  <c r="AI100" i="14" s="1"/>
  <c r="Q100" i="14" s="1"/>
  <c r="I101" i="14"/>
  <c r="M101" i="14" s="1"/>
  <c r="L101" i="14" s="1"/>
  <c r="K101" i="14"/>
  <c r="D101" i="14"/>
  <c r="W101" i="14"/>
  <c r="AM101" i="14" s="1"/>
  <c r="AL101" i="14"/>
  <c r="R102" i="14"/>
  <c r="P102" i="14"/>
  <c r="H102" i="14"/>
  <c r="G102" i="14"/>
  <c r="S102" i="14"/>
  <c r="X102" i="14" s="1"/>
  <c r="AC102" i="14" s="1"/>
  <c r="J102" i="14"/>
  <c r="T102" i="14"/>
  <c r="Y102" i="14" s="1"/>
  <c r="AD102" i="14" s="1"/>
  <c r="E102" i="14"/>
  <c r="F102" i="14" s="1"/>
  <c r="N102" i="14"/>
  <c r="U102" i="14"/>
  <c r="Z102" i="14" s="1"/>
  <c r="AE102" i="14" s="1"/>
  <c r="C102" i="14"/>
  <c r="B103" i="14"/>
  <c r="AJ99" i="14"/>
  <c r="Q99" i="14"/>
  <c r="AJ100" i="14"/>
  <c r="U523" i="17"/>
  <c r="Z523" i="17" s="1"/>
  <c r="AE523" i="17" s="1"/>
  <c r="R523" i="17"/>
  <c r="S523" i="17"/>
  <c r="X523" i="17" s="1"/>
  <c r="AC523" i="17" s="1"/>
  <c r="T523" i="17"/>
  <c r="Y523" i="17" s="1"/>
  <c r="AD523" i="17" s="1"/>
  <c r="N523" i="17"/>
  <c r="J523" i="17"/>
  <c r="E523" i="17"/>
  <c r="F523" i="17" s="1"/>
  <c r="C523" i="17"/>
  <c r="D523" i="17" s="1"/>
  <c r="G523" i="17"/>
  <c r="M521" i="17"/>
  <c r="L521" i="17"/>
  <c r="AJ520" i="17"/>
  <c r="B524" i="17"/>
  <c r="P523" i="17"/>
  <c r="H523" i="17"/>
  <c r="AB521" i="17"/>
  <c r="AG521" i="17" s="1"/>
  <c r="AI521" i="17" s="1"/>
  <c r="AM521" i="17"/>
  <c r="I522" i="17"/>
  <c r="K522" i="17"/>
  <c r="AL522" i="17"/>
  <c r="W522" i="17"/>
  <c r="AM522" i="17" s="1"/>
  <c r="AL102" i="14" l="1"/>
  <c r="W102" i="14"/>
  <c r="AM102" i="14" s="1"/>
  <c r="P103" i="14"/>
  <c r="C103" i="14"/>
  <c r="U103" i="14"/>
  <c r="Z103" i="14" s="1"/>
  <c r="AE103" i="14" s="1"/>
  <c r="T103" i="14"/>
  <c r="Y103" i="14" s="1"/>
  <c r="AD103" i="14" s="1"/>
  <c r="J103" i="14"/>
  <c r="E103" i="14"/>
  <c r="F103" i="14" s="1"/>
  <c r="G103" i="14"/>
  <c r="R103" i="14"/>
  <c r="N103" i="14"/>
  <c r="H103" i="14"/>
  <c r="S103" i="14"/>
  <c r="X103" i="14" s="1"/>
  <c r="AC103" i="14" s="1"/>
  <c r="B104" i="14"/>
  <c r="AB101" i="14"/>
  <c r="AG101" i="14" s="1"/>
  <c r="AI101" i="14" s="1"/>
  <c r="K102" i="14"/>
  <c r="D102" i="14"/>
  <c r="I102" i="14"/>
  <c r="M102" i="14" s="1"/>
  <c r="L102" i="14" s="1"/>
  <c r="M522" i="17"/>
  <c r="L522" i="17"/>
  <c r="S524" i="17"/>
  <c r="X524" i="17" s="1"/>
  <c r="AC524" i="17" s="1"/>
  <c r="R524" i="17"/>
  <c r="T524" i="17"/>
  <c r="Y524" i="17" s="1"/>
  <c r="AD524" i="17" s="1"/>
  <c r="U524" i="17"/>
  <c r="Z524" i="17" s="1"/>
  <c r="AE524" i="17" s="1"/>
  <c r="N524" i="17"/>
  <c r="J524" i="17"/>
  <c r="G524" i="17"/>
  <c r="C524" i="17"/>
  <c r="D524" i="17" s="1"/>
  <c r="E524" i="17"/>
  <c r="F524" i="17" s="1"/>
  <c r="K523" i="17"/>
  <c r="I523" i="17"/>
  <c r="AJ521" i="17"/>
  <c r="Q521" i="17"/>
  <c r="AB522" i="17"/>
  <c r="AG522" i="17" s="1"/>
  <c r="AI522" i="17" s="1"/>
  <c r="AL523" i="17"/>
  <c r="W523" i="17"/>
  <c r="B525" i="17"/>
  <c r="P524" i="17"/>
  <c r="H524" i="17"/>
  <c r="AJ101" i="14" l="1"/>
  <c r="Q101" i="14"/>
  <c r="G104" i="14"/>
  <c r="H104" i="14"/>
  <c r="S104" i="14"/>
  <c r="X104" i="14" s="1"/>
  <c r="AC104" i="14" s="1"/>
  <c r="E104" i="14"/>
  <c r="F104" i="14" s="1"/>
  <c r="T104" i="14"/>
  <c r="Y104" i="14" s="1"/>
  <c r="AD104" i="14" s="1"/>
  <c r="P104" i="14"/>
  <c r="N104" i="14"/>
  <c r="R104" i="14"/>
  <c r="J104" i="14"/>
  <c r="U104" i="14"/>
  <c r="Z104" i="14" s="1"/>
  <c r="AE104" i="14" s="1"/>
  <c r="C104" i="14"/>
  <c r="B105" i="14"/>
  <c r="AB102" i="14"/>
  <c r="AG102" i="14" s="1"/>
  <c r="AI102" i="14" s="1"/>
  <c r="W103" i="14"/>
  <c r="AM103" i="14" s="1"/>
  <c r="AL103" i="14"/>
  <c r="D103" i="14"/>
  <c r="K103" i="14"/>
  <c r="I103" i="14"/>
  <c r="M103" i="14" s="1"/>
  <c r="L103" i="14" s="1"/>
  <c r="U525" i="17"/>
  <c r="Z525" i="17" s="1"/>
  <c r="AE525" i="17" s="1"/>
  <c r="T525" i="17"/>
  <c r="Y525" i="17" s="1"/>
  <c r="AD525" i="17" s="1"/>
  <c r="R525" i="17"/>
  <c r="S525" i="17"/>
  <c r="X525" i="17" s="1"/>
  <c r="AC525" i="17" s="1"/>
  <c r="N525" i="17"/>
  <c r="C525" i="17"/>
  <c r="D525" i="17" s="1"/>
  <c r="E525" i="17"/>
  <c r="F525" i="17" s="1"/>
  <c r="J525" i="17"/>
  <c r="G525" i="17"/>
  <c r="M523" i="17"/>
  <c r="L523" i="17"/>
  <c r="B526" i="17"/>
  <c r="P525" i="17"/>
  <c r="H525" i="17"/>
  <c r="W524" i="17"/>
  <c r="AL524" i="17"/>
  <c r="I524" i="17"/>
  <c r="K524" i="17"/>
  <c r="AB523" i="17"/>
  <c r="AG523" i="17" s="1"/>
  <c r="AI523" i="17" s="1"/>
  <c r="AM523" i="17"/>
  <c r="Q522" i="17"/>
  <c r="AJ522" i="17"/>
  <c r="AB103" i="14" l="1"/>
  <c r="AG103" i="14" s="1"/>
  <c r="AI103" i="14" s="1"/>
  <c r="AJ102" i="14"/>
  <c r="Q102" i="14"/>
  <c r="W104" i="14"/>
  <c r="AM104" i="14" s="1"/>
  <c r="AL104" i="14"/>
  <c r="G105" i="14"/>
  <c r="C105" i="14"/>
  <c r="S105" i="14"/>
  <c r="X105" i="14" s="1"/>
  <c r="AC105" i="14" s="1"/>
  <c r="U105" i="14"/>
  <c r="Z105" i="14" s="1"/>
  <c r="AE105" i="14" s="1"/>
  <c r="R105" i="14"/>
  <c r="P105" i="14"/>
  <c r="H105" i="14"/>
  <c r="E105" i="14"/>
  <c r="F105" i="14" s="1"/>
  <c r="N105" i="14"/>
  <c r="J105" i="14"/>
  <c r="T105" i="14"/>
  <c r="Y105" i="14" s="1"/>
  <c r="AD105" i="14" s="1"/>
  <c r="B106" i="14"/>
  <c r="D104" i="14"/>
  <c r="I104" i="14"/>
  <c r="M104" i="14" s="1"/>
  <c r="L104" i="14" s="1"/>
  <c r="K104" i="14"/>
  <c r="R526" i="17"/>
  <c r="T526" i="17"/>
  <c r="Y526" i="17" s="1"/>
  <c r="AD526" i="17" s="1"/>
  <c r="U526" i="17"/>
  <c r="Z526" i="17" s="1"/>
  <c r="AE526" i="17" s="1"/>
  <c r="S526" i="17"/>
  <c r="X526" i="17" s="1"/>
  <c r="AC526" i="17" s="1"/>
  <c r="N526" i="17"/>
  <c r="J526" i="17"/>
  <c r="G526" i="17"/>
  <c r="C526" i="17"/>
  <c r="D526" i="17" s="1"/>
  <c r="E526" i="17"/>
  <c r="F526" i="17" s="1"/>
  <c r="M524" i="17"/>
  <c r="L524" i="17"/>
  <c r="AB524" i="17"/>
  <c r="AG524" i="17" s="1"/>
  <c r="AI524" i="17" s="1"/>
  <c r="AM524" i="17"/>
  <c r="Q523" i="17"/>
  <c r="AJ523" i="17"/>
  <c r="K525" i="17"/>
  <c r="I525" i="17"/>
  <c r="W525" i="17"/>
  <c r="AM525" i="17" s="1"/>
  <c r="AL525" i="17"/>
  <c r="B527" i="17"/>
  <c r="H526" i="17"/>
  <c r="P526" i="17"/>
  <c r="AL105" i="14" l="1"/>
  <c r="W105" i="14"/>
  <c r="AM105" i="14" s="1"/>
  <c r="K105" i="14"/>
  <c r="D105" i="14"/>
  <c r="I105" i="14"/>
  <c r="M105" i="14" s="1"/>
  <c r="L105" i="14" s="1"/>
  <c r="Q103" i="14"/>
  <c r="AJ103" i="14"/>
  <c r="T106" i="14"/>
  <c r="Y106" i="14" s="1"/>
  <c r="AD106" i="14" s="1"/>
  <c r="N106" i="14"/>
  <c r="E106" i="14"/>
  <c r="F106" i="14" s="1"/>
  <c r="H106" i="14"/>
  <c r="R106" i="14"/>
  <c r="S106" i="14"/>
  <c r="X106" i="14" s="1"/>
  <c r="AC106" i="14" s="1"/>
  <c r="P106" i="14"/>
  <c r="G106" i="14"/>
  <c r="U106" i="14"/>
  <c r="Z106" i="14" s="1"/>
  <c r="AE106" i="14" s="1"/>
  <c r="J106" i="14"/>
  <c r="C106" i="14"/>
  <c r="B107" i="14"/>
  <c r="AB104" i="14"/>
  <c r="AG104" i="14" s="1"/>
  <c r="AI104" i="14" s="1"/>
  <c r="M525" i="17"/>
  <c r="L525" i="17"/>
  <c r="S527" i="17"/>
  <c r="X527" i="17" s="1"/>
  <c r="AC527" i="17" s="1"/>
  <c r="T527" i="17"/>
  <c r="Y527" i="17" s="1"/>
  <c r="AD527" i="17" s="1"/>
  <c r="U527" i="17"/>
  <c r="Z527" i="17" s="1"/>
  <c r="AE527" i="17" s="1"/>
  <c r="R527" i="17"/>
  <c r="N527" i="17"/>
  <c r="J527" i="17"/>
  <c r="E527" i="17"/>
  <c r="F527" i="17" s="1"/>
  <c r="C527" i="17"/>
  <c r="D527" i="17" s="1"/>
  <c r="G527" i="17"/>
  <c r="AL526" i="17"/>
  <c r="W526" i="17"/>
  <c r="I526" i="17"/>
  <c r="K526" i="17"/>
  <c r="B528" i="17"/>
  <c r="H527" i="17"/>
  <c r="P527" i="17"/>
  <c r="AB525" i="17"/>
  <c r="AG525" i="17" s="1"/>
  <c r="AI525" i="17" s="1"/>
  <c r="AJ524" i="17"/>
  <c r="Q524" i="17"/>
  <c r="Q104" i="14" l="1"/>
  <c r="AJ104" i="14"/>
  <c r="AB105" i="14"/>
  <c r="AG105" i="14" s="1"/>
  <c r="AI105" i="14" s="1"/>
  <c r="P107" i="14"/>
  <c r="S107" i="14"/>
  <c r="X107" i="14" s="1"/>
  <c r="AC107" i="14" s="1"/>
  <c r="R107" i="14"/>
  <c r="C107" i="14"/>
  <c r="H107" i="14"/>
  <c r="E107" i="14"/>
  <c r="F107" i="14" s="1"/>
  <c r="J107" i="14"/>
  <c r="G107" i="14"/>
  <c r="U107" i="14"/>
  <c r="Z107" i="14" s="1"/>
  <c r="AE107" i="14" s="1"/>
  <c r="N107" i="14"/>
  <c r="T107" i="14"/>
  <c r="Y107" i="14" s="1"/>
  <c r="AD107" i="14" s="1"/>
  <c r="B108" i="14"/>
  <c r="K106" i="14"/>
  <c r="I106" i="14"/>
  <c r="M106" i="14" s="1"/>
  <c r="L106" i="14" s="1"/>
  <c r="D106" i="14"/>
  <c r="W106" i="14"/>
  <c r="AM106" i="14" s="1"/>
  <c r="AL106" i="14"/>
  <c r="U528" i="17"/>
  <c r="Z528" i="17" s="1"/>
  <c r="AE528" i="17" s="1"/>
  <c r="S528" i="17"/>
  <c r="X528" i="17" s="1"/>
  <c r="AC528" i="17" s="1"/>
  <c r="T528" i="17"/>
  <c r="Y528" i="17" s="1"/>
  <c r="AD528" i="17" s="1"/>
  <c r="R528" i="17"/>
  <c r="N528" i="17"/>
  <c r="J528" i="17"/>
  <c r="C528" i="17"/>
  <c r="D528" i="17" s="1"/>
  <c r="E528" i="17"/>
  <c r="F528" i="17" s="1"/>
  <c r="G528" i="17"/>
  <c r="L526" i="17"/>
  <c r="M526" i="17"/>
  <c r="B529" i="17"/>
  <c r="H528" i="17"/>
  <c r="P528" i="17"/>
  <c r="I527" i="17"/>
  <c r="K527" i="17"/>
  <c r="W527" i="17"/>
  <c r="AM527" i="17" s="1"/>
  <c r="AL527" i="17"/>
  <c r="Q525" i="17"/>
  <c r="AJ525" i="17"/>
  <c r="AB526" i="17"/>
  <c r="AG526" i="17" s="1"/>
  <c r="AI526" i="17" s="1"/>
  <c r="AM526" i="17"/>
  <c r="K107" i="14" l="1"/>
  <c r="D107" i="14"/>
  <c r="I107" i="14"/>
  <c r="M107" i="14" s="1"/>
  <c r="L107" i="14" s="1"/>
  <c r="AL107" i="14"/>
  <c r="W107" i="14"/>
  <c r="AM107" i="14" s="1"/>
  <c r="AB106" i="14"/>
  <c r="AG106" i="14" s="1"/>
  <c r="AI106" i="14" s="1"/>
  <c r="N108" i="14"/>
  <c r="H108" i="14"/>
  <c r="E108" i="14"/>
  <c r="F108" i="14" s="1"/>
  <c r="U108" i="14"/>
  <c r="Z108" i="14" s="1"/>
  <c r="AE108" i="14" s="1"/>
  <c r="G108" i="14"/>
  <c r="R108" i="14"/>
  <c r="T108" i="14"/>
  <c r="Y108" i="14" s="1"/>
  <c r="AD108" i="14" s="1"/>
  <c r="P108" i="14"/>
  <c r="S108" i="14"/>
  <c r="X108" i="14" s="1"/>
  <c r="AC108" i="14" s="1"/>
  <c r="J108" i="14"/>
  <c r="C108" i="14"/>
  <c r="B109" i="14"/>
  <c r="Q105" i="14"/>
  <c r="AJ105" i="14"/>
  <c r="AB527" i="17"/>
  <c r="AG527" i="17" s="1"/>
  <c r="AI527" i="17" s="1"/>
  <c r="AJ527" i="17" s="1"/>
  <c r="S529" i="17"/>
  <c r="X529" i="17" s="1"/>
  <c r="AC529" i="17" s="1"/>
  <c r="T529" i="17"/>
  <c r="Y529" i="17" s="1"/>
  <c r="AD529" i="17" s="1"/>
  <c r="R529" i="17"/>
  <c r="U529" i="17"/>
  <c r="Z529" i="17" s="1"/>
  <c r="AE529" i="17" s="1"/>
  <c r="N529" i="17"/>
  <c r="J529" i="17"/>
  <c r="G529" i="17"/>
  <c r="E529" i="17"/>
  <c r="F529" i="17" s="1"/>
  <c r="C529" i="17"/>
  <c r="D529" i="17" s="1"/>
  <c r="M527" i="17"/>
  <c r="L527" i="17"/>
  <c r="K528" i="17"/>
  <c r="I528" i="17"/>
  <c r="W528" i="17"/>
  <c r="AL528" i="17"/>
  <c r="AJ526" i="17"/>
  <c r="Q526" i="17"/>
  <c r="B530" i="17"/>
  <c r="P529" i="17"/>
  <c r="H529" i="17"/>
  <c r="C109" i="14" l="1"/>
  <c r="P109" i="14"/>
  <c r="N109" i="14"/>
  <c r="R109" i="14"/>
  <c r="U109" i="14"/>
  <c r="Z109" i="14" s="1"/>
  <c r="AE109" i="14" s="1"/>
  <c r="S109" i="14"/>
  <c r="X109" i="14" s="1"/>
  <c r="AC109" i="14" s="1"/>
  <c r="G109" i="14"/>
  <c r="J109" i="14"/>
  <c r="E109" i="14"/>
  <c r="F109" i="14" s="1"/>
  <c r="T109" i="14"/>
  <c r="Y109" i="14" s="1"/>
  <c r="AD109" i="14" s="1"/>
  <c r="H109" i="14"/>
  <c r="B110" i="14"/>
  <c r="W108" i="14"/>
  <c r="AM108" i="14" s="1"/>
  <c r="AL108" i="14"/>
  <c r="Q106" i="14"/>
  <c r="AJ106" i="14"/>
  <c r="I108" i="14"/>
  <c r="M108" i="14" s="1"/>
  <c r="L108" i="14" s="1"/>
  <c r="K108" i="14"/>
  <c r="D108" i="14"/>
  <c r="AB107" i="14"/>
  <c r="AG107" i="14" s="1"/>
  <c r="AI107" i="14" s="1"/>
  <c r="Q527" i="17"/>
  <c r="S530" i="17"/>
  <c r="X530" i="17" s="1"/>
  <c r="AC530" i="17" s="1"/>
  <c r="R530" i="17"/>
  <c r="T530" i="17"/>
  <c r="Y530" i="17" s="1"/>
  <c r="AD530" i="17" s="1"/>
  <c r="U530" i="17"/>
  <c r="Z530" i="17" s="1"/>
  <c r="AE530" i="17" s="1"/>
  <c r="N530" i="17"/>
  <c r="J530" i="17"/>
  <c r="E530" i="17"/>
  <c r="F530" i="17" s="1"/>
  <c r="C530" i="17"/>
  <c r="D530" i="17" s="1"/>
  <c r="G530" i="17"/>
  <c r="M528" i="17"/>
  <c r="L528" i="17"/>
  <c r="AB528" i="17"/>
  <c r="AG528" i="17" s="1"/>
  <c r="AI528" i="17" s="1"/>
  <c r="AM528" i="17"/>
  <c r="W529" i="17"/>
  <c r="AM529" i="17" s="1"/>
  <c r="AL529" i="17"/>
  <c r="I529" i="17"/>
  <c r="K529" i="17"/>
  <c r="B531" i="17"/>
  <c r="P530" i="17"/>
  <c r="H530" i="17"/>
  <c r="AB108" i="14" l="1"/>
  <c r="AG108" i="14" s="1"/>
  <c r="AI108" i="14" s="1"/>
  <c r="N110" i="14"/>
  <c r="T110" i="14"/>
  <c r="Y110" i="14" s="1"/>
  <c r="AD110" i="14" s="1"/>
  <c r="C110" i="14"/>
  <c r="E110" i="14"/>
  <c r="F110" i="14" s="1"/>
  <c r="J110" i="14"/>
  <c r="U110" i="14"/>
  <c r="Z110" i="14" s="1"/>
  <c r="AE110" i="14" s="1"/>
  <c r="H110" i="14"/>
  <c r="R110" i="14"/>
  <c r="G110" i="14"/>
  <c r="S110" i="14"/>
  <c r="X110" i="14" s="1"/>
  <c r="AC110" i="14" s="1"/>
  <c r="P110" i="14"/>
  <c r="B111" i="14"/>
  <c r="W109" i="14"/>
  <c r="AM109" i="14" s="1"/>
  <c r="AL109" i="14"/>
  <c r="AB109" i="14"/>
  <c r="AG109" i="14" s="1"/>
  <c r="AI109" i="14" s="1"/>
  <c r="AJ108" i="14"/>
  <c r="Q108" i="14"/>
  <c r="AJ107" i="14"/>
  <c r="Q107" i="14"/>
  <c r="I109" i="14"/>
  <c r="M109" i="14" s="1"/>
  <c r="L109" i="14" s="1"/>
  <c r="D109" i="14"/>
  <c r="K109" i="14"/>
  <c r="U531" i="17"/>
  <c r="Z531" i="17" s="1"/>
  <c r="AE531" i="17" s="1"/>
  <c r="R531" i="17"/>
  <c r="S531" i="17"/>
  <c r="X531" i="17" s="1"/>
  <c r="AC531" i="17" s="1"/>
  <c r="T531" i="17"/>
  <c r="Y531" i="17" s="1"/>
  <c r="AD531" i="17" s="1"/>
  <c r="N531" i="17"/>
  <c r="J531" i="17"/>
  <c r="C531" i="17"/>
  <c r="D531" i="17" s="1"/>
  <c r="E531" i="17"/>
  <c r="F531" i="17" s="1"/>
  <c r="G531" i="17"/>
  <c r="L529" i="17"/>
  <c r="M529" i="17"/>
  <c r="B532" i="17"/>
  <c r="P531" i="17"/>
  <c r="H531" i="17"/>
  <c r="W530" i="17"/>
  <c r="AM530" i="17" s="1"/>
  <c r="AL530" i="17"/>
  <c r="I530" i="17"/>
  <c r="K530" i="17"/>
  <c r="AB529" i="17"/>
  <c r="AG529" i="17" s="1"/>
  <c r="AI529" i="17" s="1"/>
  <c r="Q528" i="17"/>
  <c r="AJ528" i="17"/>
  <c r="E111" i="14" l="1"/>
  <c r="F111" i="14" s="1"/>
  <c r="C111" i="14"/>
  <c r="H111" i="14"/>
  <c r="U111" i="14"/>
  <c r="Z111" i="14" s="1"/>
  <c r="AE111" i="14" s="1"/>
  <c r="R111" i="14"/>
  <c r="S111" i="14"/>
  <c r="X111" i="14" s="1"/>
  <c r="AC111" i="14" s="1"/>
  <c r="P111" i="14"/>
  <c r="N111" i="14"/>
  <c r="T111" i="14"/>
  <c r="Y111" i="14" s="1"/>
  <c r="AD111" i="14" s="1"/>
  <c r="J111" i="14"/>
  <c r="G111" i="14"/>
  <c r="B112" i="14"/>
  <c r="AJ109" i="14"/>
  <c r="Q109" i="14"/>
  <c r="D110" i="14"/>
  <c r="I110" i="14"/>
  <c r="M110" i="14" s="1"/>
  <c r="L110" i="14" s="1"/>
  <c r="K110" i="14"/>
  <c r="AL110" i="14"/>
  <c r="W110" i="14"/>
  <c r="AM110" i="14" s="1"/>
  <c r="U532" i="17"/>
  <c r="Z532" i="17" s="1"/>
  <c r="AE532" i="17" s="1"/>
  <c r="R532" i="17"/>
  <c r="S532" i="17"/>
  <c r="X532" i="17" s="1"/>
  <c r="AC532" i="17" s="1"/>
  <c r="T532" i="17"/>
  <c r="Y532" i="17" s="1"/>
  <c r="AD532" i="17" s="1"/>
  <c r="N532" i="17"/>
  <c r="J532" i="17"/>
  <c r="E532" i="17"/>
  <c r="F532" i="17" s="1"/>
  <c r="G532" i="17"/>
  <c r="C532" i="17"/>
  <c r="D532" i="17" s="1"/>
  <c r="M530" i="17"/>
  <c r="L530" i="17"/>
  <c r="AB530" i="17"/>
  <c r="AG530" i="17" s="1"/>
  <c r="AI530" i="17" s="1"/>
  <c r="AJ530" i="17" s="1"/>
  <c r="K531" i="17"/>
  <c r="I531" i="17"/>
  <c r="W531" i="17"/>
  <c r="AM531" i="17" s="1"/>
  <c r="AL531" i="17"/>
  <c r="Q529" i="17"/>
  <c r="AJ529" i="17"/>
  <c r="B533" i="17"/>
  <c r="P532" i="17"/>
  <c r="H532" i="17"/>
  <c r="AB110" i="14" l="1"/>
  <c r="AG110" i="14" s="1"/>
  <c r="AI110" i="14" s="1"/>
  <c r="Q110" i="14" s="1"/>
  <c r="H112" i="14"/>
  <c r="U112" i="14"/>
  <c r="Z112" i="14" s="1"/>
  <c r="AE112" i="14" s="1"/>
  <c r="P112" i="14"/>
  <c r="S112" i="14"/>
  <c r="X112" i="14" s="1"/>
  <c r="AC112" i="14" s="1"/>
  <c r="E112" i="14"/>
  <c r="F112" i="14" s="1"/>
  <c r="C112" i="14"/>
  <c r="N112" i="14"/>
  <c r="J112" i="14"/>
  <c r="R112" i="14"/>
  <c r="T112" i="14"/>
  <c r="Y112" i="14" s="1"/>
  <c r="AD112" i="14" s="1"/>
  <c r="G112" i="14"/>
  <c r="B113" i="14"/>
  <c r="W111" i="14"/>
  <c r="AM111" i="14" s="1"/>
  <c r="AL111" i="14"/>
  <c r="K111" i="14"/>
  <c r="D111" i="14"/>
  <c r="I111" i="14"/>
  <c r="M111" i="14" s="1"/>
  <c r="L111" i="14" s="1"/>
  <c r="M531" i="17"/>
  <c r="L531" i="17"/>
  <c r="S533" i="17"/>
  <c r="X533" i="17" s="1"/>
  <c r="AC533" i="17" s="1"/>
  <c r="R533" i="17"/>
  <c r="U533" i="17"/>
  <c r="Z533" i="17" s="1"/>
  <c r="AE533" i="17" s="1"/>
  <c r="T533" i="17"/>
  <c r="Y533" i="17" s="1"/>
  <c r="AD533" i="17" s="1"/>
  <c r="N533" i="17"/>
  <c r="J533" i="17"/>
  <c r="C533" i="17"/>
  <c r="D533" i="17" s="1"/>
  <c r="G533" i="17"/>
  <c r="E533" i="17"/>
  <c r="F533" i="17" s="1"/>
  <c r="AB531" i="17"/>
  <c r="AG531" i="17" s="1"/>
  <c r="AI531" i="17" s="1"/>
  <c r="Q531" i="17" s="1"/>
  <c r="Q530" i="17"/>
  <c r="W532" i="17"/>
  <c r="AL532" i="17"/>
  <c r="I532" i="17"/>
  <c r="K532" i="17"/>
  <c r="B534" i="17"/>
  <c r="H533" i="17"/>
  <c r="P533" i="17"/>
  <c r="AJ110" i="14" l="1"/>
  <c r="AB111" i="14"/>
  <c r="AG111" i="14" s="1"/>
  <c r="AI111" i="14" s="1"/>
  <c r="Q111" i="14" s="1"/>
  <c r="T113" i="14"/>
  <c r="Y113" i="14" s="1"/>
  <c r="AD113" i="14" s="1"/>
  <c r="S113" i="14"/>
  <c r="X113" i="14" s="1"/>
  <c r="AC113" i="14" s="1"/>
  <c r="H113" i="14"/>
  <c r="P113" i="14"/>
  <c r="U113" i="14"/>
  <c r="Z113" i="14" s="1"/>
  <c r="AE113" i="14" s="1"/>
  <c r="G113" i="14"/>
  <c r="R113" i="14"/>
  <c r="C113" i="14"/>
  <c r="N113" i="14"/>
  <c r="E113" i="14"/>
  <c r="F113" i="14" s="1"/>
  <c r="J113" i="14"/>
  <c r="B114" i="14"/>
  <c r="I112" i="14"/>
  <c r="M112" i="14" s="1"/>
  <c r="L112" i="14" s="1"/>
  <c r="K112" i="14"/>
  <c r="D112" i="14"/>
  <c r="W112" i="14"/>
  <c r="AM112" i="14" s="1"/>
  <c r="AL112" i="14"/>
  <c r="L532" i="17"/>
  <c r="M532" i="17"/>
  <c r="T534" i="17"/>
  <c r="Y534" i="17" s="1"/>
  <c r="AD534" i="17" s="1"/>
  <c r="U534" i="17"/>
  <c r="Z534" i="17" s="1"/>
  <c r="AE534" i="17" s="1"/>
  <c r="R534" i="17"/>
  <c r="S534" i="17"/>
  <c r="X534" i="17" s="1"/>
  <c r="AC534" i="17" s="1"/>
  <c r="N534" i="17"/>
  <c r="J534" i="17"/>
  <c r="G534" i="17"/>
  <c r="C534" i="17"/>
  <c r="D534" i="17" s="1"/>
  <c r="E534" i="17"/>
  <c r="F534" i="17" s="1"/>
  <c r="AJ531" i="17"/>
  <c r="AL533" i="17"/>
  <c r="W533" i="17"/>
  <c r="AM533" i="17" s="1"/>
  <c r="K533" i="17"/>
  <c r="I533" i="17"/>
  <c r="B535" i="17"/>
  <c r="P534" i="17"/>
  <c r="H534" i="17"/>
  <c r="AB532" i="17"/>
  <c r="AG532" i="17" s="1"/>
  <c r="AI532" i="17" s="1"/>
  <c r="AM532" i="17"/>
  <c r="AJ111" i="14" l="1"/>
  <c r="E114" i="14"/>
  <c r="F114" i="14" s="1"/>
  <c r="R114" i="14"/>
  <c r="N114" i="14"/>
  <c r="S114" i="14"/>
  <c r="X114" i="14" s="1"/>
  <c r="AC114" i="14" s="1"/>
  <c r="P114" i="14"/>
  <c r="G114" i="14"/>
  <c r="H114" i="14"/>
  <c r="C114" i="14"/>
  <c r="U114" i="14"/>
  <c r="Z114" i="14" s="1"/>
  <c r="AE114" i="14" s="1"/>
  <c r="J114" i="14"/>
  <c r="T114" i="14"/>
  <c r="Y114" i="14" s="1"/>
  <c r="AD114" i="14" s="1"/>
  <c r="B115" i="14"/>
  <c r="AB112" i="14"/>
  <c r="AG112" i="14" s="1"/>
  <c r="AI112" i="14" s="1"/>
  <c r="D113" i="14"/>
  <c r="I113" i="14"/>
  <c r="M113" i="14" s="1"/>
  <c r="L113" i="14" s="1"/>
  <c r="K113" i="14"/>
  <c r="W113" i="14"/>
  <c r="AM113" i="14" s="1"/>
  <c r="AL113" i="14"/>
  <c r="S535" i="17"/>
  <c r="X535" i="17" s="1"/>
  <c r="AC535" i="17" s="1"/>
  <c r="T535" i="17"/>
  <c r="Y535" i="17" s="1"/>
  <c r="AD535" i="17" s="1"/>
  <c r="U535" i="17"/>
  <c r="Z535" i="17" s="1"/>
  <c r="AE535" i="17" s="1"/>
  <c r="R535" i="17"/>
  <c r="N535" i="17"/>
  <c r="J535" i="17"/>
  <c r="E535" i="17"/>
  <c r="F535" i="17" s="1"/>
  <c r="C535" i="17"/>
  <c r="D535" i="17" s="1"/>
  <c r="G535" i="17"/>
  <c r="M533" i="17"/>
  <c r="L533" i="17"/>
  <c r="AB533" i="17"/>
  <c r="AG533" i="17" s="1"/>
  <c r="AI533" i="17" s="1"/>
  <c r="AJ533" i="17" s="1"/>
  <c r="K534" i="17"/>
  <c r="I534" i="17"/>
  <c r="B536" i="17"/>
  <c r="H535" i="17"/>
  <c r="P535" i="17"/>
  <c r="AJ532" i="17"/>
  <c r="Q532" i="17"/>
  <c r="W534" i="17"/>
  <c r="AM534" i="17" s="1"/>
  <c r="AL534" i="17"/>
  <c r="AB113" i="14" l="1"/>
  <c r="AG113" i="14" s="1"/>
  <c r="AI113" i="14" s="1"/>
  <c r="Q113" i="14" s="1"/>
  <c r="C115" i="14"/>
  <c r="N115" i="14"/>
  <c r="H115" i="14"/>
  <c r="R115" i="14"/>
  <c r="S115" i="14"/>
  <c r="X115" i="14" s="1"/>
  <c r="AC115" i="14" s="1"/>
  <c r="P115" i="14"/>
  <c r="U115" i="14"/>
  <c r="Z115" i="14" s="1"/>
  <c r="AE115" i="14" s="1"/>
  <c r="G115" i="14"/>
  <c r="J115" i="14"/>
  <c r="T115" i="14"/>
  <c r="Y115" i="14" s="1"/>
  <c r="AD115" i="14" s="1"/>
  <c r="E115" i="14"/>
  <c r="F115" i="14" s="1"/>
  <c r="B116" i="14"/>
  <c r="Q112" i="14"/>
  <c r="AJ112" i="14"/>
  <c r="I114" i="14"/>
  <c r="M114" i="14" s="1"/>
  <c r="L114" i="14" s="1"/>
  <c r="K114" i="14"/>
  <c r="D114" i="14"/>
  <c r="AL114" i="14"/>
  <c r="W114" i="14"/>
  <c r="AM114" i="14" s="1"/>
  <c r="R536" i="17"/>
  <c r="S536" i="17"/>
  <c r="X536" i="17" s="1"/>
  <c r="AC536" i="17" s="1"/>
  <c r="U536" i="17"/>
  <c r="Z536" i="17" s="1"/>
  <c r="AE536" i="17" s="1"/>
  <c r="T536" i="17"/>
  <c r="Y536" i="17" s="1"/>
  <c r="AD536" i="17" s="1"/>
  <c r="N536" i="17"/>
  <c r="J536" i="17"/>
  <c r="C536" i="17"/>
  <c r="D536" i="17" s="1"/>
  <c r="G536" i="17"/>
  <c r="E536" i="17"/>
  <c r="F536" i="17" s="1"/>
  <c r="M534" i="17"/>
  <c r="L534" i="17"/>
  <c r="Q533" i="17"/>
  <c r="AB534" i="17"/>
  <c r="AG534" i="17" s="1"/>
  <c r="AI534" i="17" s="1"/>
  <c r="Q534" i="17" s="1"/>
  <c r="K535" i="17"/>
  <c r="I535" i="17"/>
  <c r="W535" i="17"/>
  <c r="AL535" i="17"/>
  <c r="B537" i="17"/>
  <c r="P536" i="17"/>
  <c r="H536" i="17"/>
  <c r="AJ113" i="14" l="1"/>
  <c r="AB114" i="14"/>
  <c r="AG114" i="14" s="1"/>
  <c r="AI114" i="14" s="1"/>
  <c r="Q114" i="14" s="1"/>
  <c r="U116" i="14"/>
  <c r="Z116" i="14" s="1"/>
  <c r="AE116" i="14" s="1"/>
  <c r="C116" i="14"/>
  <c r="H116" i="14"/>
  <c r="G116" i="14"/>
  <c r="R116" i="14"/>
  <c r="J116" i="14"/>
  <c r="S116" i="14"/>
  <c r="X116" i="14" s="1"/>
  <c r="AC116" i="14" s="1"/>
  <c r="T116" i="14"/>
  <c r="Y116" i="14" s="1"/>
  <c r="AD116" i="14" s="1"/>
  <c r="N116" i="14"/>
  <c r="P116" i="14"/>
  <c r="E116" i="14"/>
  <c r="F116" i="14" s="1"/>
  <c r="B117" i="14"/>
  <c r="W115" i="14"/>
  <c r="AM115" i="14" s="1"/>
  <c r="AL115" i="14"/>
  <c r="D115" i="14"/>
  <c r="K115" i="14"/>
  <c r="I115" i="14"/>
  <c r="M535" i="17"/>
  <c r="L535" i="17"/>
  <c r="T537" i="17"/>
  <c r="Y537" i="17" s="1"/>
  <c r="AD537" i="17" s="1"/>
  <c r="U537" i="17"/>
  <c r="Z537" i="17" s="1"/>
  <c r="AE537" i="17" s="1"/>
  <c r="R537" i="17"/>
  <c r="S537" i="17"/>
  <c r="N537" i="17"/>
  <c r="J537" i="17"/>
  <c r="G537" i="17"/>
  <c r="C537" i="17"/>
  <c r="D537" i="17" s="1"/>
  <c r="E537" i="17"/>
  <c r="F537" i="17" s="1"/>
  <c r="AJ534" i="17"/>
  <c r="W536" i="17"/>
  <c r="AM536" i="17" s="1"/>
  <c r="AL536" i="17"/>
  <c r="B538" i="17"/>
  <c r="H537" i="17"/>
  <c r="P537" i="17"/>
  <c r="I536" i="17"/>
  <c r="K536" i="17"/>
  <c r="AB535" i="17"/>
  <c r="AG535" i="17" s="1"/>
  <c r="AI535" i="17" s="1"/>
  <c r="AM535" i="17"/>
  <c r="AJ114" i="14" l="1"/>
  <c r="AB115" i="14"/>
  <c r="AG115" i="14" s="1"/>
  <c r="AI115" i="14" s="1"/>
  <c r="P117" i="14"/>
  <c r="H117" i="14"/>
  <c r="S117" i="14"/>
  <c r="X117" i="14" s="1"/>
  <c r="AC117" i="14" s="1"/>
  <c r="T117" i="14"/>
  <c r="Y117" i="14" s="1"/>
  <c r="AD117" i="14" s="1"/>
  <c r="G117" i="14"/>
  <c r="R117" i="14"/>
  <c r="C117" i="14"/>
  <c r="J117" i="14"/>
  <c r="E117" i="14"/>
  <c r="F117" i="14" s="1"/>
  <c r="U117" i="14"/>
  <c r="Z117" i="14" s="1"/>
  <c r="AE117" i="14" s="1"/>
  <c r="N117" i="14"/>
  <c r="B118" i="14"/>
  <c r="M115" i="14"/>
  <c r="L115" i="14" s="1"/>
  <c r="W116" i="14"/>
  <c r="AM116" i="14" s="1"/>
  <c r="AL116" i="14"/>
  <c r="AJ115" i="14"/>
  <c r="Q115" i="14"/>
  <c r="I116" i="14"/>
  <c r="M116" i="14" s="1"/>
  <c r="L116" i="14" s="1"/>
  <c r="K116" i="14"/>
  <c r="D116" i="14"/>
  <c r="AB536" i="17"/>
  <c r="AG536" i="17" s="1"/>
  <c r="AI536" i="17" s="1"/>
  <c r="AJ536" i="17" s="1"/>
  <c r="S538" i="17"/>
  <c r="X538" i="17" s="1"/>
  <c r="AC538" i="17" s="1"/>
  <c r="T538" i="17"/>
  <c r="Y538" i="17" s="1"/>
  <c r="AD538" i="17" s="1"/>
  <c r="R538" i="17"/>
  <c r="U538" i="17"/>
  <c r="Z538" i="17" s="1"/>
  <c r="AE538" i="17" s="1"/>
  <c r="N538" i="17"/>
  <c r="J538" i="17"/>
  <c r="C538" i="17"/>
  <c r="D538" i="17" s="1"/>
  <c r="E538" i="17"/>
  <c r="F538" i="17" s="1"/>
  <c r="G538" i="17"/>
  <c r="M536" i="17"/>
  <c r="L536" i="17"/>
  <c r="W537" i="17"/>
  <c r="AB537" i="17" s="1"/>
  <c r="AL537" i="17"/>
  <c r="B539" i="17"/>
  <c r="P538" i="17"/>
  <c r="H538" i="17"/>
  <c r="X537" i="17"/>
  <c r="AC537" i="17" s="1"/>
  <c r="AJ535" i="17"/>
  <c r="Q535" i="17"/>
  <c r="I537" i="17"/>
  <c r="K537" i="17"/>
  <c r="AB116" i="14" l="1"/>
  <c r="AG116" i="14" s="1"/>
  <c r="AI116" i="14" s="1"/>
  <c r="R118" i="14"/>
  <c r="T118" i="14"/>
  <c r="Y118" i="14" s="1"/>
  <c r="AD118" i="14" s="1"/>
  <c r="E118" i="14"/>
  <c r="F118" i="14" s="1"/>
  <c r="N118" i="14"/>
  <c r="S118" i="14"/>
  <c r="X118" i="14" s="1"/>
  <c r="AC118" i="14" s="1"/>
  <c r="U118" i="14"/>
  <c r="Z118" i="14" s="1"/>
  <c r="AE118" i="14" s="1"/>
  <c r="J118" i="14"/>
  <c r="G118" i="14"/>
  <c r="C118" i="14"/>
  <c r="H118" i="14"/>
  <c r="P118" i="14"/>
  <c r="B119" i="14"/>
  <c r="AL117" i="14"/>
  <c r="W117" i="14"/>
  <c r="AM117" i="14" s="1"/>
  <c r="AJ116" i="14"/>
  <c r="Q116" i="14"/>
  <c r="D117" i="14"/>
  <c r="K117" i="14"/>
  <c r="I117" i="14"/>
  <c r="M117" i="14" s="1"/>
  <c r="L117" i="14" s="1"/>
  <c r="Q536" i="17"/>
  <c r="R539" i="17"/>
  <c r="S539" i="17"/>
  <c r="X539" i="17" s="1"/>
  <c r="AC539" i="17" s="1"/>
  <c r="U539" i="17"/>
  <c r="Z539" i="17" s="1"/>
  <c r="AE539" i="17" s="1"/>
  <c r="T539" i="17"/>
  <c r="Y539" i="17" s="1"/>
  <c r="AD539" i="17" s="1"/>
  <c r="N539" i="17"/>
  <c r="J539" i="17"/>
  <c r="E539" i="17"/>
  <c r="F539" i="17" s="1"/>
  <c r="G539" i="17"/>
  <c r="C539" i="17"/>
  <c r="D539" i="17" s="1"/>
  <c r="M537" i="17"/>
  <c r="L537" i="17"/>
  <c r="B540" i="17"/>
  <c r="P539" i="17"/>
  <c r="H539" i="17"/>
  <c r="AG537" i="17"/>
  <c r="AI537" i="17" s="1"/>
  <c r="AL538" i="17"/>
  <c r="W538" i="17"/>
  <c r="I538" i="17"/>
  <c r="K538" i="17"/>
  <c r="AM537" i="17"/>
  <c r="G119" i="14" l="1"/>
  <c r="E119" i="14"/>
  <c r="F119" i="14" s="1"/>
  <c r="U119" i="14"/>
  <c r="Z119" i="14" s="1"/>
  <c r="AE119" i="14" s="1"/>
  <c r="S119" i="14"/>
  <c r="X119" i="14" s="1"/>
  <c r="AC119" i="14" s="1"/>
  <c r="H119" i="14"/>
  <c r="N119" i="14"/>
  <c r="C119" i="14"/>
  <c r="P119" i="14"/>
  <c r="J119" i="14"/>
  <c r="R119" i="14"/>
  <c r="T119" i="14"/>
  <c r="Y119" i="14" s="1"/>
  <c r="AD119" i="14" s="1"/>
  <c r="B120" i="14"/>
  <c r="AB117" i="14"/>
  <c r="AG117" i="14" s="1"/>
  <c r="AI117" i="14" s="1"/>
  <c r="D118" i="14"/>
  <c r="K118" i="14"/>
  <c r="I118" i="14"/>
  <c r="M118" i="14" s="1"/>
  <c r="L118" i="14" s="1"/>
  <c r="W118" i="14"/>
  <c r="AM118" i="14" s="1"/>
  <c r="AL118" i="14"/>
  <c r="T540" i="17"/>
  <c r="Y540" i="17" s="1"/>
  <c r="AD540" i="17" s="1"/>
  <c r="U540" i="17"/>
  <c r="Z540" i="17" s="1"/>
  <c r="AE540" i="17" s="1"/>
  <c r="R540" i="17"/>
  <c r="S540" i="17"/>
  <c r="X540" i="17" s="1"/>
  <c r="AC540" i="17" s="1"/>
  <c r="N540" i="17"/>
  <c r="J540" i="17"/>
  <c r="C540" i="17"/>
  <c r="D540" i="17" s="1"/>
  <c r="E540" i="17"/>
  <c r="F540" i="17" s="1"/>
  <c r="G540" i="17"/>
  <c r="L538" i="17"/>
  <c r="M538" i="17"/>
  <c r="Q537" i="17"/>
  <c r="AJ537" i="17"/>
  <c r="I539" i="17"/>
  <c r="K539" i="17"/>
  <c r="AB538" i="17"/>
  <c r="AG538" i="17" s="1"/>
  <c r="AI538" i="17" s="1"/>
  <c r="AM538" i="17"/>
  <c r="W539" i="17"/>
  <c r="AM539" i="17" s="1"/>
  <c r="AL539" i="17"/>
  <c r="B541" i="17"/>
  <c r="H540" i="17"/>
  <c r="P540" i="17"/>
  <c r="AB118" i="14" l="1"/>
  <c r="AG118" i="14" s="1"/>
  <c r="AI118" i="14" s="1"/>
  <c r="AJ118" i="14" s="1"/>
  <c r="P120" i="14"/>
  <c r="E120" i="14"/>
  <c r="F120" i="14" s="1"/>
  <c r="N120" i="14"/>
  <c r="J120" i="14"/>
  <c r="T120" i="14"/>
  <c r="Y120" i="14" s="1"/>
  <c r="AD120" i="14" s="1"/>
  <c r="U120" i="14"/>
  <c r="Z120" i="14" s="1"/>
  <c r="AE120" i="14" s="1"/>
  <c r="C120" i="14"/>
  <c r="S120" i="14"/>
  <c r="X120" i="14" s="1"/>
  <c r="AC120" i="14" s="1"/>
  <c r="G120" i="14"/>
  <c r="R120" i="14"/>
  <c r="H120" i="14"/>
  <c r="B121" i="14"/>
  <c r="AJ117" i="14"/>
  <c r="Q117" i="14"/>
  <c r="W119" i="14"/>
  <c r="AM119" i="14" s="1"/>
  <c r="AL119" i="14"/>
  <c r="I119" i="14"/>
  <c r="M119" i="14" s="1"/>
  <c r="L119" i="14" s="1"/>
  <c r="D119" i="14"/>
  <c r="K119" i="14"/>
  <c r="S541" i="17"/>
  <c r="X541" i="17" s="1"/>
  <c r="AC541" i="17" s="1"/>
  <c r="T541" i="17"/>
  <c r="Y541" i="17" s="1"/>
  <c r="AD541" i="17" s="1"/>
  <c r="R541" i="17"/>
  <c r="U541" i="17"/>
  <c r="Z541" i="17" s="1"/>
  <c r="AE541" i="17" s="1"/>
  <c r="N541" i="17"/>
  <c r="J541" i="17"/>
  <c r="C541" i="17"/>
  <c r="D541" i="17" s="1"/>
  <c r="G541" i="17"/>
  <c r="E541" i="17"/>
  <c r="F541" i="17" s="1"/>
  <c r="M539" i="17"/>
  <c r="L539" i="17"/>
  <c r="AB539" i="17"/>
  <c r="AG539" i="17" s="1"/>
  <c r="AI539" i="17" s="1"/>
  <c r="AJ539" i="17" s="1"/>
  <c r="K540" i="17"/>
  <c r="I540" i="17"/>
  <c r="AL540" i="17"/>
  <c r="W540" i="17"/>
  <c r="AM540" i="17" s="1"/>
  <c r="Q538" i="17"/>
  <c r="AJ538" i="17"/>
  <c r="B542" i="17"/>
  <c r="P541" i="17"/>
  <c r="H541" i="17"/>
  <c r="Q118" i="14" l="1"/>
  <c r="R121" i="14"/>
  <c r="H121" i="14"/>
  <c r="G121" i="14"/>
  <c r="P121" i="14"/>
  <c r="C121" i="14"/>
  <c r="S121" i="14"/>
  <c r="X121" i="14" s="1"/>
  <c r="AC121" i="14" s="1"/>
  <c r="J121" i="14"/>
  <c r="N121" i="14"/>
  <c r="T121" i="14"/>
  <c r="Y121" i="14" s="1"/>
  <c r="AD121" i="14" s="1"/>
  <c r="U121" i="14"/>
  <c r="Z121" i="14" s="1"/>
  <c r="AE121" i="14" s="1"/>
  <c r="E121" i="14"/>
  <c r="F121" i="14" s="1"/>
  <c r="B122" i="14"/>
  <c r="AL120" i="14"/>
  <c r="W120" i="14"/>
  <c r="AM120" i="14" s="1"/>
  <c r="AB119" i="14"/>
  <c r="AG119" i="14" s="1"/>
  <c r="AI119" i="14" s="1"/>
  <c r="I120" i="14"/>
  <c r="M120" i="14" s="1"/>
  <c r="L120" i="14" s="1"/>
  <c r="D120" i="14"/>
  <c r="K120" i="14"/>
  <c r="M540" i="17"/>
  <c r="L540" i="17"/>
  <c r="R542" i="17"/>
  <c r="S542" i="17"/>
  <c r="U542" i="17"/>
  <c r="Z542" i="17" s="1"/>
  <c r="AE542" i="17" s="1"/>
  <c r="T542" i="17"/>
  <c r="Y542" i="17" s="1"/>
  <c r="AD542" i="17" s="1"/>
  <c r="N542" i="17"/>
  <c r="J542" i="17"/>
  <c r="C542" i="17"/>
  <c r="D542" i="17" s="1"/>
  <c r="E542" i="17"/>
  <c r="F542" i="17" s="1"/>
  <c r="G542" i="17"/>
  <c r="Q539" i="17"/>
  <c r="I541" i="17"/>
  <c r="K541" i="17"/>
  <c r="AB540" i="17"/>
  <c r="AG540" i="17" s="1"/>
  <c r="AI540" i="17" s="1"/>
  <c r="AL541" i="17"/>
  <c r="W541" i="17"/>
  <c r="B543" i="17"/>
  <c r="P542" i="17"/>
  <c r="H542" i="17"/>
  <c r="AB120" i="14" l="1"/>
  <c r="AG120" i="14" s="1"/>
  <c r="AI120" i="14" s="1"/>
  <c r="S122" i="14"/>
  <c r="X122" i="14" s="1"/>
  <c r="AC122" i="14" s="1"/>
  <c r="C122" i="14"/>
  <c r="R122" i="14"/>
  <c r="N122" i="14"/>
  <c r="J122" i="14"/>
  <c r="T122" i="14"/>
  <c r="Y122" i="14" s="1"/>
  <c r="AD122" i="14" s="1"/>
  <c r="E122" i="14"/>
  <c r="F122" i="14" s="1"/>
  <c r="U122" i="14"/>
  <c r="Z122" i="14" s="1"/>
  <c r="AE122" i="14" s="1"/>
  <c r="P122" i="14"/>
  <c r="H122" i="14"/>
  <c r="G122" i="14"/>
  <c r="B123" i="14"/>
  <c r="I121" i="14"/>
  <c r="M121" i="14" s="1"/>
  <c r="L121" i="14" s="1"/>
  <c r="D121" i="14"/>
  <c r="K121" i="14"/>
  <c r="AJ120" i="14"/>
  <c r="Q120" i="14"/>
  <c r="AJ119" i="14"/>
  <c r="Q119" i="14"/>
  <c r="W121" i="14"/>
  <c r="AM121" i="14" s="1"/>
  <c r="AL121" i="14"/>
  <c r="T543" i="17"/>
  <c r="U543" i="17"/>
  <c r="Z543" i="17" s="1"/>
  <c r="AE543" i="17" s="1"/>
  <c r="R543" i="17"/>
  <c r="S543" i="17"/>
  <c r="N543" i="17"/>
  <c r="J543" i="17"/>
  <c r="C543" i="17"/>
  <c r="D543" i="17" s="1"/>
  <c r="E543" i="17"/>
  <c r="F543" i="17" s="1"/>
  <c r="G543" i="17"/>
  <c r="M541" i="17"/>
  <c r="L541" i="17"/>
  <c r="AJ540" i="17"/>
  <c r="Q540" i="17"/>
  <c r="AL542" i="17"/>
  <c r="W542" i="17"/>
  <c r="AB542" i="17" s="1"/>
  <c r="B544" i="17"/>
  <c r="H543" i="17"/>
  <c r="P543" i="17"/>
  <c r="X542" i="17"/>
  <c r="AC542" i="17" s="1"/>
  <c r="AB541" i="17"/>
  <c r="AG541" i="17" s="1"/>
  <c r="AI541" i="17" s="1"/>
  <c r="AM541" i="17"/>
  <c r="K542" i="17"/>
  <c r="I542" i="17"/>
  <c r="R123" i="14" l="1"/>
  <c r="C123" i="14"/>
  <c r="N123" i="14"/>
  <c r="P123" i="14"/>
  <c r="H123" i="14"/>
  <c r="T123" i="14"/>
  <c r="Y123" i="14" s="1"/>
  <c r="AD123" i="14" s="1"/>
  <c r="G123" i="14"/>
  <c r="E123" i="14"/>
  <c r="F123" i="14" s="1"/>
  <c r="U123" i="14"/>
  <c r="Z123" i="14" s="1"/>
  <c r="AE123" i="14" s="1"/>
  <c r="J123" i="14"/>
  <c r="S123" i="14"/>
  <c r="X123" i="14" s="1"/>
  <c r="AC123" i="14" s="1"/>
  <c r="B124" i="14"/>
  <c r="AB121" i="14"/>
  <c r="AG121" i="14" s="1"/>
  <c r="AI121" i="14" s="1"/>
  <c r="W122" i="14"/>
  <c r="AM122" i="14" s="1"/>
  <c r="AL122" i="14"/>
  <c r="D122" i="14"/>
  <c r="K122" i="14"/>
  <c r="I122" i="14"/>
  <c r="M122" i="14" s="1"/>
  <c r="L122" i="14" s="1"/>
  <c r="S544" i="17"/>
  <c r="X544" i="17" s="1"/>
  <c r="AC544" i="17" s="1"/>
  <c r="T544" i="17"/>
  <c r="Y544" i="17" s="1"/>
  <c r="AD544" i="17" s="1"/>
  <c r="U544" i="17"/>
  <c r="Z544" i="17" s="1"/>
  <c r="AE544" i="17" s="1"/>
  <c r="R544" i="17"/>
  <c r="N544" i="17"/>
  <c r="J544" i="17"/>
  <c r="C544" i="17"/>
  <c r="D544" i="17" s="1"/>
  <c r="G544" i="17"/>
  <c r="E544" i="17"/>
  <c r="F544" i="17" s="1"/>
  <c r="M542" i="17"/>
  <c r="L542" i="17"/>
  <c r="AG542" i="17"/>
  <c r="AI542" i="17" s="1"/>
  <c r="B545" i="17"/>
  <c r="P544" i="17"/>
  <c r="H544" i="17"/>
  <c r="X543" i="17"/>
  <c r="AC543" i="17" s="1"/>
  <c r="AM542" i="17"/>
  <c r="I543" i="17"/>
  <c r="K543" i="17"/>
  <c r="AJ541" i="17"/>
  <c r="Q541" i="17"/>
  <c r="Y543" i="17"/>
  <c r="AD543" i="17" s="1"/>
  <c r="W543" i="17"/>
  <c r="AL543" i="17"/>
  <c r="T124" i="14" l="1"/>
  <c r="Y124" i="14" s="1"/>
  <c r="AD124" i="14" s="1"/>
  <c r="N124" i="14"/>
  <c r="U124" i="14"/>
  <c r="Z124" i="14" s="1"/>
  <c r="AE124" i="14" s="1"/>
  <c r="H124" i="14"/>
  <c r="G124" i="14"/>
  <c r="P124" i="14"/>
  <c r="C124" i="14"/>
  <c r="R124" i="14"/>
  <c r="J124" i="14"/>
  <c r="E124" i="14"/>
  <c r="F124" i="14" s="1"/>
  <c r="S124" i="14"/>
  <c r="X124" i="14" s="1"/>
  <c r="AC124" i="14" s="1"/>
  <c r="B125" i="14"/>
  <c r="AJ121" i="14"/>
  <c r="Q121" i="14"/>
  <c r="D123" i="14"/>
  <c r="K123" i="14"/>
  <c r="I123" i="14"/>
  <c r="M123" i="14" s="1"/>
  <c r="L123" i="14" s="1"/>
  <c r="AB122" i="14"/>
  <c r="AG122" i="14" s="1"/>
  <c r="AI122" i="14" s="1"/>
  <c r="W123" i="14"/>
  <c r="AM123" i="14" s="1"/>
  <c r="AL123" i="14"/>
  <c r="M543" i="17"/>
  <c r="L543" i="17"/>
  <c r="R545" i="17"/>
  <c r="S545" i="17"/>
  <c r="T545" i="17"/>
  <c r="U545" i="17"/>
  <c r="N545" i="17"/>
  <c r="J545" i="17"/>
  <c r="E545" i="17"/>
  <c r="F545" i="17" s="1"/>
  <c r="C545" i="17"/>
  <c r="D545" i="17" s="1"/>
  <c r="G545" i="17"/>
  <c r="AM543" i="17"/>
  <c r="I544" i="17"/>
  <c r="K544" i="17"/>
  <c r="AB543" i="17"/>
  <c r="AG543" i="17" s="1"/>
  <c r="AI543" i="17" s="1"/>
  <c r="B546" i="17"/>
  <c r="P545" i="17"/>
  <c r="H545" i="17"/>
  <c r="W544" i="17"/>
  <c r="AM544" i="17" s="1"/>
  <c r="AL544" i="17"/>
  <c r="Q542" i="17"/>
  <c r="AJ542" i="17"/>
  <c r="P125" i="14" l="1"/>
  <c r="R125" i="14"/>
  <c r="U125" i="14"/>
  <c r="Z125" i="14" s="1"/>
  <c r="AE125" i="14" s="1"/>
  <c r="N125" i="14"/>
  <c r="E125" i="14"/>
  <c r="F125" i="14" s="1"/>
  <c r="H125" i="14"/>
  <c r="S125" i="14"/>
  <c r="X125" i="14" s="1"/>
  <c r="AC125" i="14" s="1"/>
  <c r="C125" i="14"/>
  <c r="T125" i="14"/>
  <c r="Y125" i="14" s="1"/>
  <c r="AD125" i="14" s="1"/>
  <c r="G125" i="14"/>
  <c r="J125" i="14"/>
  <c r="B126" i="14"/>
  <c r="AJ122" i="14"/>
  <c r="Q122" i="14"/>
  <c r="AB123" i="14"/>
  <c r="AG123" i="14" s="1"/>
  <c r="AI123" i="14" s="1"/>
  <c r="AL124" i="14"/>
  <c r="W124" i="14"/>
  <c r="AM124" i="14" s="1"/>
  <c r="I124" i="14"/>
  <c r="M124" i="14" s="1"/>
  <c r="L124" i="14" s="1"/>
  <c r="D124" i="14"/>
  <c r="K124" i="14"/>
  <c r="T546" i="17"/>
  <c r="Y546" i="17" s="1"/>
  <c r="AD546" i="17" s="1"/>
  <c r="U546" i="17"/>
  <c r="Z546" i="17" s="1"/>
  <c r="AE546" i="17" s="1"/>
  <c r="R546" i="17"/>
  <c r="S546" i="17"/>
  <c r="X546" i="17" s="1"/>
  <c r="AC546" i="17" s="1"/>
  <c r="N546" i="17"/>
  <c r="J546" i="17"/>
  <c r="E546" i="17"/>
  <c r="F546" i="17" s="1"/>
  <c r="G546" i="17"/>
  <c r="C546" i="17"/>
  <c r="D546" i="17" s="1"/>
  <c r="L544" i="17"/>
  <c r="M544" i="17"/>
  <c r="Z545" i="17"/>
  <c r="AE545" i="17" s="1"/>
  <c r="B547" i="17"/>
  <c r="H546" i="17"/>
  <c r="P546" i="17"/>
  <c r="Q543" i="17"/>
  <c r="AJ543" i="17"/>
  <c r="K545" i="17"/>
  <c r="I545" i="17"/>
  <c r="X545" i="17"/>
  <c r="AC545" i="17" s="1"/>
  <c r="AB544" i="17"/>
  <c r="AG544" i="17" s="1"/>
  <c r="AI544" i="17" s="1"/>
  <c r="W545" i="17"/>
  <c r="AL545" i="17"/>
  <c r="Y545" i="17"/>
  <c r="AD545" i="17" s="1"/>
  <c r="AB124" i="14" l="1"/>
  <c r="AG124" i="14" s="1"/>
  <c r="AI124" i="14" s="1"/>
  <c r="AJ124" i="14" s="1"/>
  <c r="H126" i="14"/>
  <c r="N126" i="14"/>
  <c r="J126" i="14"/>
  <c r="R126" i="14"/>
  <c r="E126" i="14"/>
  <c r="F126" i="14" s="1"/>
  <c r="T126" i="14"/>
  <c r="Y126" i="14" s="1"/>
  <c r="AD126" i="14" s="1"/>
  <c r="P126" i="14"/>
  <c r="C126" i="14"/>
  <c r="U126" i="14"/>
  <c r="Z126" i="14" s="1"/>
  <c r="AE126" i="14" s="1"/>
  <c r="G126" i="14"/>
  <c r="S126" i="14"/>
  <c r="X126" i="14" s="1"/>
  <c r="AC126" i="14" s="1"/>
  <c r="B127" i="14"/>
  <c r="AJ123" i="14"/>
  <c r="Q123" i="14"/>
  <c r="Q124" i="14"/>
  <c r="I125" i="14"/>
  <c r="M125" i="14" s="1"/>
  <c r="L125" i="14" s="1"/>
  <c r="K125" i="14"/>
  <c r="D125" i="14"/>
  <c r="AL125" i="14"/>
  <c r="W125" i="14"/>
  <c r="AM125" i="14" s="1"/>
  <c r="M545" i="17"/>
  <c r="L545" i="17"/>
  <c r="T547" i="17"/>
  <c r="Y547" i="17" s="1"/>
  <c r="AD547" i="17" s="1"/>
  <c r="U547" i="17"/>
  <c r="Z547" i="17" s="1"/>
  <c r="AE547" i="17" s="1"/>
  <c r="R547" i="17"/>
  <c r="S547" i="17"/>
  <c r="X547" i="17" s="1"/>
  <c r="AC547" i="17" s="1"/>
  <c r="N547" i="17"/>
  <c r="J547" i="17"/>
  <c r="G547" i="17"/>
  <c r="C547" i="17"/>
  <c r="D547" i="17" s="1"/>
  <c r="E547" i="17"/>
  <c r="F547" i="17" s="1"/>
  <c r="AM545" i="17"/>
  <c r="AL546" i="17"/>
  <c r="W546" i="17"/>
  <c r="AM546" i="17" s="1"/>
  <c r="AJ544" i="17"/>
  <c r="Q544" i="17"/>
  <c r="B548" i="17"/>
  <c r="P547" i="17"/>
  <c r="H547" i="17"/>
  <c r="AB545" i="17"/>
  <c r="AG545" i="17" s="1"/>
  <c r="AI545" i="17" s="1"/>
  <c r="K546" i="17"/>
  <c r="I546" i="17"/>
  <c r="AB125" i="14" l="1"/>
  <c r="AG125" i="14" s="1"/>
  <c r="AI125" i="14" s="1"/>
  <c r="G127" i="14"/>
  <c r="H127" i="14"/>
  <c r="T127" i="14"/>
  <c r="Y127" i="14" s="1"/>
  <c r="AD127" i="14" s="1"/>
  <c r="E127" i="14"/>
  <c r="F127" i="14" s="1"/>
  <c r="C127" i="14"/>
  <c r="U127" i="14"/>
  <c r="Z127" i="14" s="1"/>
  <c r="AE127" i="14" s="1"/>
  <c r="P127" i="14"/>
  <c r="S127" i="14"/>
  <c r="X127" i="14" s="1"/>
  <c r="AC127" i="14" s="1"/>
  <c r="N127" i="14"/>
  <c r="R127" i="14"/>
  <c r="J127" i="14"/>
  <c r="B128" i="14"/>
  <c r="W126" i="14"/>
  <c r="AM126" i="14" s="1"/>
  <c r="AL126" i="14"/>
  <c r="Q125" i="14"/>
  <c r="AJ125" i="14"/>
  <c r="D126" i="14"/>
  <c r="K126" i="14"/>
  <c r="I126" i="14"/>
  <c r="M126" i="14" s="1"/>
  <c r="L126" i="14" s="1"/>
  <c r="R548" i="17"/>
  <c r="S548" i="17"/>
  <c r="T548" i="17"/>
  <c r="U548" i="17"/>
  <c r="Z548" i="17" s="1"/>
  <c r="AE548" i="17" s="1"/>
  <c r="N548" i="17"/>
  <c r="J548" i="17"/>
  <c r="E548" i="17"/>
  <c r="F548" i="17" s="1"/>
  <c r="G548" i="17"/>
  <c r="C548" i="17"/>
  <c r="D548" i="17" s="1"/>
  <c r="M546" i="17"/>
  <c r="L546" i="17"/>
  <c r="AB546" i="17"/>
  <c r="AG546" i="17" s="1"/>
  <c r="AI546" i="17" s="1"/>
  <c r="AJ546" i="17" s="1"/>
  <c r="B549" i="17"/>
  <c r="P548" i="17"/>
  <c r="H548" i="17"/>
  <c r="W547" i="17"/>
  <c r="AM547" i="17" s="1"/>
  <c r="AL547" i="17"/>
  <c r="K547" i="17"/>
  <c r="I547" i="17"/>
  <c r="AJ545" i="17"/>
  <c r="Q545" i="17"/>
  <c r="AB126" i="14" l="1"/>
  <c r="AG126" i="14" s="1"/>
  <c r="AI126" i="14" s="1"/>
  <c r="AJ126" i="14" s="1"/>
  <c r="E128" i="14"/>
  <c r="F128" i="14" s="1"/>
  <c r="C128" i="14"/>
  <c r="H128" i="14"/>
  <c r="N128" i="14"/>
  <c r="U128" i="14"/>
  <c r="Z128" i="14" s="1"/>
  <c r="AE128" i="14" s="1"/>
  <c r="T128" i="14"/>
  <c r="Y128" i="14" s="1"/>
  <c r="AD128" i="14" s="1"/>
  <c r="S128" i="14"/>
  <c r="X128" i="14" s="1"/>
  <c r="AC128" i="14" s="1"/>
  <c r="J128" i="14"/>
  <c r="R128" i="14"/>
  <c r="P128" i="14"/>
  <c r="G128" i="14"/>
  <c r="B129" i="14"/>
  <c r="K127" i="14"/>
  <c r="D127" i="14"/>
  <c r="I127" i="14"/>
  <c r="M127" i="14" s="1"/>
  <c r="L127" i="14" s="1"/>
  <c r="AL127" i="14"/>
  <c r="W127" i="14"/>
  <c r="AM127" i="14" s="1"/>
  <c r="M547" i="17"/>
  <c r="L547" i="17"/>
  <c r="T549" i="17"/>
  <c r="U549" i="17"/>
  <c r="Z549" i="17" s="1"/>
  <c r="AE549" i="17" s="1"/>
  <c r="R549" i="17"/>
  <c r="S549" i="17"/>
  <c r="N549" i="17"/>
  <c r="J549" i="17"/>
  <c r="E549" i="17"/>
  <c r="F549" i="17" s="1"/>
  <c r="C549" i="17"/>
  <c r="D549" i="17" s="1"/>
  <c r="G549" i="17"/>
  <c r="Q546" i="17"/>
  <c r="I548" i="17"/>
  <c r="K548" i="17"/>
  <c r="X548" i="17"/>
  <c r="AC548" i="17" s="1"/>
  <c r="AB547" i="17"/>
  <c r="AG547" i="17" s="1"/>
  <c r="AI547" i="17" s="1"/>
  <c r="W548" i="17"/>
  <c r="AB548" i="17" s="1"/>
  <c r="AL548" i="17"/>
  <c r="Y548" i="17"/>
  <c r="AD548" i="17" s="1"/>
  <c r="B550" i="17"/>
  <c r="H549" i="17"/>
  <c r="P549" i="17"/>
  <c r="Q126" i="14" l="1"/>
  <c r="R129" i="14"/>
  <c r="S129" i="14"/>
  <c r="X129" i="14" s="1"/>
  <c r="AC129" i="14" s="1"/>
  <c r="T129" i="14"/>
  <c r="Y129" i="14" s="1"/>
  <c r="AD129" i="14" s="1"/>
  <c r="C129" i="14"/>
  <c r="G129" i="14"/>
  <c r="J129" i="14"/>
  <c r="E129" i="14"/>
  <c r="F129" i="14" s="1"/>
  <c r="N129" i="14"/>
  <c r="U129" i="14"/>
  <c r="Z129" i="14" s="1"/>
  <c r="AE129" i="14" s="1"/>
  <c r="H129" i="14"/>
  <c r="P129" i="14"/>
  <c r="B130" i="14"/>
  <c r="AL128" i="14"/>
  <c r="W128" i="14"/>
  <c r="AM128" i="14" s="1"/>
  <c r="AB127" i="14"/>
  <c r="AG127" i="14" s="1"/>
  <c r="AI127" i="14" s="1"/>
  <c r="D128" i="14"/>
  <c r="I128" i="14"/>
  <c r="M128" i="14" s="1"/>
  <c r="L128" i="14" s="1"/>
  <c r="K128" i="14"/>
  <c r="T550" i="17"/>
  <c r="Y550" i="17" s="1"/>
  <c r="AD550" i="17" s="1"/>
  <c r="U550" i="17"/>
  <c r="R550" i="17"/>
  <c r="S550" i="17"/>
  <c r="X550" i="17" s="1"/>
  <c r="AC550" i="17" s="1"/>
  <c r="N550" i="17"/>
  <c r="J550" i="17"/>
  <c r="E550" i="17"/>
  <c r="F550" i="17" s="1"/>
  <c r="C550" i="17"/>
  <c r="D550" i="17" s="1"/>
  <c r="G550" i="17"/>
  <c r="M548" i="17"/>
  <c r="L548" i="17"/>
  <c r="K549" i="17"/>
  <c r="I549" i="17"/>
  <c r="AG548" i="17"/>
  <c r="AI548" i="17" s="1"/>
  <c r="W549" i="17"/>
  <c r="AL549" i="17"/>
  <c r="Y549" i="17"/>
  <c r="AD549" i="17" s="1"/>
  <c r="AM548" i="17"/>
  <c r="B551" i="17"/>
  <c r="P550" i="17"/>
  <c r="H550" i="17"/>
  <c r="Q547" i="17"/>
  <c r="AJ547" i="17"/>
  <c r="X549" i="17"/>
  <c r="AC549" i="17" s="1"/>
  <c r="R130" i="14" l="1"/>
  <c r="N130" i="14"/>
  <c r="E130" i="14"/>
  <c r="F130" i="14" s="1"/>
  <c r="U130" i="14"/>
  <c r="Z130" i="14" s="1"/>
  <c r="AE130" i="14" s="1"/>
  <c r="T130" i="14"/>
  <c r="Y130" i="14" s="1"/>
  <c r="AD130" i="14" s="1"/>
  <c r="J130" i="14"/>
  <c r="S130" i="14"/>
  <c r="X130" i="14" s="1"/>
  <c r="AC130" i="14" s="1"/>
  <c r="H130" i="14"/>
  <c r="G130" i="14"/>
  <c r="P130" i="14"/>
  <c r="C130" i="14"/>
  <c r="B131" i="14"/>
  <c r="K129" i="14"/>
  <c r="D129" i="14"/>
  <c r="I129" i="14"/>
  <c r="M129" i="14" s="1"/>
  <c r="L129" i="14" s="1"/>
  <c r="Q127" i="14"/>
  <c r="AJ127" i="14"/>
  <c r="AB128" i="14"/>
  <c r="AG128" i="14" s="1"/>
  <c r="AI128" i="14" s="1"/>
  <c r="AL129" i="14"/>
  <c r="W129" i="14"/>
  <c r="AM129" i="14" s="1"/>
  <c r="R551" i="17"/>
  <c r="S551" i="17"/>
  <c r="X551" i="17" s="1"/>
  <c r="AC551" i="17" s="1"/>
  <c r="T551" i="17"/>
  <c r="Y551" i="17" s="1"/>
  <c r="AD551" i="17" s="1"/>
  <c r="U551" i="17"/>
  <c r="Z551" i="17" s="1"/>
  <c r="AE551" i="17" s="1"/>
  <c r="N551" i="17"/>
  <c r="J551" i="17"/>
  <c r="G551" i="17"/>
  <c r="C551" i="17"/>
  <c r="D551" i="17" s="1"/>
  <c r="E551" i="17"/>
  <c r="F551" i="17" s="1"/>
  <c r="M549" i="17"/>
  <c r="L549" i="17"/>
  <c r="AM549" i="17"/>
  <c r="B552" i="17"/>
  <c r="P551" i="17"/>
  <c r="H551" i="17"/>
  <c r="Z550" i="17"/>
  <c r="AE550" i="17" s="1"/>
  <c r="Q548" i="17"/>
  <c r="AJ548" i="17"/>
  <c r="I550" i="17"/>
  <c r="K550" i="17"/>
  <c r="W550" i="17"/>
  <c r="AB550" i="17" s="1"/>
  <c r="AL550" i="17"/>
  <c r="AB549" i="17"/>
  <c r="AG549" i="17" s="1"/>
  <c r="AI549" i="17" s="1"/>
  <c r="AB129" i="14" l="1"/>
  <c r="AG129" i="14" s="1"/>
  <c r="AI129" i="14" s="1"/>
  <c r="U131" i="14"/>
  <c r="Z131" i="14" s="1"/>
  <c r="AE131" i="14" s="1"/>
  <c r="G131" i="14"/>
  <c r="S131" i="14"/>
  <c r="X131" i="14" s="1"/>
  <c r="AC131" i="14" s="1"/>
  <c r="R131" i="14"/>
  <c r="E131" i="14"/>
  <c r="F131" i="14" s="1"/>
  <c r="H131" i="14"/>
  <c r="N131" i="14"/>
  <c r="J131" i="14"/>
  <c r="P131" i="14"/>
  <c r="T131" i="14"/>
  <c r="Y131" i="14" s="1"/>
  <c r="AD131" i="14" s="1"/>
  <c r="C131" i="14"/>
  <c r="B132" i="14"/>
  <c r="Q128" i="14"/>
  <c r="AJ128" i="14"/>
  <c r="K130" i="14"/>
  <c r="D130" i="14"/>
  <c r="I130" i="14"/>
  <c r="M130" i="14" s="1"/>
  <c r="L130" i="14" s="1"/>
  <c r="Q129" i="14"/>
  <c r="AJ129" i="14"/>
  <c r="W130" i="14"/>
  <c r="AM130" i="14" s="1"/>
  <c r="AL130" i="14"/>
  <c r="L550" i="17"/>
  <c r="M550" i="17"/>
  <c r="T552" i="17"/>
  <c r="U552" i="17"/>
  <c r="Z552" i="17" s="1"/>
  <c r="AE552" i="17" s="1"/>
  <c r="R552" i="17"/>
  <c r="S552" i="17"/>
  <c r="X552" i="17" s="1"/>
  <c r="AC552" i="17" s="1"/>
  <c r="N552" i="17"/>
  <c r="J552" i="17"/>
  <c r="G552" i="17"/>
  <c r="C552" i="17"/>
  <c r="D552" i="17" s="1"/>
  <c r="E552" i="17"/>
  <c r="F552" i="17" s="1"/>
  <c r="AG550" i="17"/>
  <c r="AI550" i="17" s="1"/>
  <c r="AJ550" i="17" s="1"/>
  <c r="Q549" i="17"/>
  <c r="AJ549" i="17"/>
  <c r="K551" i="17"/>
  <c r="I551" i="17"/>
  <c r="AM550" i="17"/>
  <c r="W551" i="17"/>
  <c r="AM551" i="17" s="1"/>
  <c r="AL551" i="17"/>
  <c r="B553" i="17"/>
  <c r="H552" i="17"/>
  <c r="P552" i="17"/>
  <c r="N132" i="14" l="1"/>
  <c r="R132" i="14"/>
  <c r="U132" i="14"/>
  <c r="Z132" i="14" s="1"/>
  <c r="AE132" i="14" s="1"/>
  <c r="S132" i="14"/>
  <c r="X132" i="14" s="1"/>
  <c r="AC132" i="14" s="1"/>
  <c r="T132" i="14"/>
  <c r="Y132" i="14" s="1"/>
  <c r="AD132" i="14" s="1"/>
  <c r="P132" i="14"/>
  <c r="G132" i="14"/>
  <c r="C132" i="14"/>
  <c r="H132" i="14"/>
  <c r="J132" i="14"/>
  <c r="E132" i="14"/>
  <c r="F132" i="14" s="1"/>
  <c r="B133" i="14"/>
  <c r="K131" i="14"/>
  <c r="I131" i="14"/>
  <c r="D131" i="14"/>
  <c r="AB130" i="14"/>
  <c r="AG130" i="14" s="1"/>
  <c r="AI130" i="14" s="1"/>
  <c r="AL131" i="14"/>
  <c r="W131" i="14"/>
  <c r="AM131" i="14" s="1"/>
  <c r="M551" i="17"/>
  <c r="L551" i="17"/>
  <c r="T553" i="17"/>
  <c r="Y553" i="17" s="1"/>
  <c r="AD553" i="17" s="1"/>
  <c r="U553" i="17"/>
  <c r="Z553" i="17" s="1"/>
  <c r="AE553" i="17" s="1"/>
  <c r="R553" i="17"/>
  <c r="S553" i="17"/>
  <c r="X553" i="17" s="1"/>
  <c r="AC553" i="17" s="1"/>
  <c r="N553" i="17"/>
  <c r="J553" i="17"/>
  <c r="E553" i="17"/>
  <c r="F553" i="17" s="1"/>
  <c r="G553" i="17"/>
  <c r="C553" i="17"/>
  <c r="D553" i="17" s="1"/>
  <c r="AB551" i="17"/>
  <c r="AG551" i="17" s="1"/>
  <c r="AI551" i="17" s="1"/>
  <c r="AJ551" i="17" s="1"/>
  <c r="Q550" i="17"/>
  <c r="I552" i="17"/>
  <c r="K552" i="17"/>
  <c r="W552" i="17"/>
  <c r="AL552" i="17"/>
  <c r="B554" i="17"/>
  <c r="P553" i="17"/>
  <c r="H553" i="17"/>
  <c r="Y552" i="17"/>
  <c r="AD552" i="17" s="1"/>
  <c r="AB131" i="14" l="1"/>
  <c r="AG131" i="14" s="1"/>
  <c r="AI131" i="14" s="1"/>
  <c r="AJ131" i="14" s="1"/>
  <c r="N133" i="14"/>
  <c r="U133" i="14"/>
  <c r="Z133" i="14" s="1"/>
  <c r="AE133" i="14" s="1"/>
  <c r="J133" i="14"/>
  <c r="R133" i="14"/>
  <c r="G133" i="14"/>
  <c r="E133" i="14"/>
  <c r="F133" i="14" s="1"/>
  <c r="T133" i="14"/>
  <c r="Y133" i="14" s="1"/>
  <c r="AD133" i="14" s="1"/>
  <c r="S133" i="14"/>
  <c r="X133" i="14" s="1"/>
  <c r="AC133" i="14" s="1"/>
  <c r="C133" i="14"/>
  <c r="H133" i="14"/>
  <c r="P133" i="14"/>
  <c r="B134" i="14"/>
  <c r="AJ130" i="14"/>
  <c r="Q130" i="14"/>
  <c r="M131" i="14"/>
  <c r="L131" i="14" s="1"/>
  <c r="K132" i="14"/>
  <c r="D132" i="14"/>
  <c r="I132" i="14"/>
  <c r="M132" i="14" s="1"/>
  <c r="L132" i="14" s="1"/>
  <c r="AL132" i="14"/>
  <c r="W132" i="14"/>
  <c r="AM132" i="14" s="1"/>
  <c r="Q551" i="17"/>
  <c r="R554" i="17"/>
  <c r="S554" i="17"/>
  <c r="T554" i="17"/>
  <c r="Y554" i="17" s="1"/>
  <c r="AD554" i="17" s="1"/>
  <c r="U554" i="17"/>
  <c r="Z554" i="17" s="1"/>
  <c r="AE554" i="17" s="1"/>
  <c r="N554" i="17"/>
  <c r="J554" i="17"/>
  <c r="G554" i="17"/>
  <c r="C554" i="17"/>
  <c r="D554" i="17" s="1"/>
  <c r="E554" i="17"/>
  <c r="F554" i="17" s="1"/>
  <c r="M552" i="17"/>
  <c r="L552" i="17"/>
  <c r="AM552" i="17"/>
  <c r="AL553" i="17"/>
  <c r="W553" i="17"/>
  <c r="B555" i="17"/>
  <c r="P554" i="17"/>
  <c r="H554" i="17"/>
  <c r="AB552" i="17"/>
  <c r="AG552" i="17" s="1"/>
  <c r="AI552" i="17" s="1"/>
  <c r="I553" i="17"/>
  <c r="K553" i="17"/>
  <c r="Q131" i="14" l="1"/>
  <c r="AB132" i="14"/>
  <c r="AG132" i="14" s="1"/>
  <c r="AI132" i="14" s="1"/>
  <c r="Q132" i="14" s="1"/>
  <c r="P134" i="14"/>
  <c r="H134" i="14"/>
  <c r="S134" i="14"/>
  <c r="X134" i="14" s="1"/>
  <c r="AC134" i="14" s="1"/>
  <c r="R134" i="14"/>
  <c r="E134" i="14"/>
  <c r="F134" i="14" s="1"/>
  <c r="T134" i="14"/>
  <c r="Y134" i="14" s="1"/>
  <c r="AD134" i="14" s="1"/>
  <c r="U134" i="14"/>
  <c r="Z134" i="14" s="1"/>
  <c r="AE134" i="14" s="1"/>
  <c r="C134" i="14"/>
  <c r="J134" i="14"/>
  <c r="G134" i="14"/>
  <c r="N134" i="14"/>
  <c r="B135" i="14"/>
  <c r="AL133" i="14"/>
  <c r="W133" i="14"/>
  <c r="AM133" i="14" s="1"/>
  <c r="K133" i="14"/>
  <c r="I133" i="14"/>
  <c r="M133" i="14" s="1"/>
  <c r="L133" i="14" s="1"/>
  <c r="D133" i="14"/>
  <c r="T555" i="17"/>
  <c r="Y555" i="17" s="1"/>
  <c r="AD555" i="17" s="1"/>
  <c r="U555" i="17"/>
  <c r="Z555" i="17" s="1"/>
  <c r="AE555" i="17" s="1"/>
  <c r="R555" i="17"/>
  <c r="S555" i="17"/>
  <c r="X555" i="17" s="1"/>
  <c r="AC555" i="17" s="1"/>
  <c r="N555" i="17"/>
  <c r="J555" i="17"/>
  <c r="G555" i="17"/>
  <c r="C555" i="17"/>
  <c r="D555" i="17" s="1"/>
  <c r="E555" i="17"/>
  <c r="F555" i="17" s="1"/>
  <c r="M553" i="17"/>
  <c r="L553" i="17"/>
  <c r="W554" i="17"/>
  <c r="AB554" i="17" s="1"/>
  <c r="AL554" i="17"/>
  <c r="B556" i="17"/>
  <c r="H555" i="17"/>
  <c r="P555" i="17"/>
  <c r="AJ552" i="17"/>
  <c r="Q552" i="17"/>
  <c r="X554" i="17"/>
  <c r="AC554" i="17" s="1"/>
  <c r="AB553" i="17"/>
  <c r="AG553" i="17" s="1"/>
  <c r="AI553" i="17" s="1"/>
  <c r="AM553" i="17"/>
  <c r="K554" i="17"/>
  <c r="I554" i="17"/>
  <c r="AJ132" i="14" l="1"/>
  <c r="H135" i="14"/>
  <c r="N135" i="14"/>
  <c r="T135" i="14"/>
  <c r="Y135" i="14" s="1"/>
  <c r="AD135" i="14" s="1"/>
  <c r="U135" i="14"/>
  <c r="Z135" i="14" s="1"/>
  <c r="AE135" i="14" s="1"/>
  <c r="R135" i="14"/>
  <c r="C135" i="14"/>
  <c r="S135" i="14"/>
  <c r="X135" i="14" s="1"/>
  <c r="AC135" i="14" s="1"/>
  <c r="E135" i="14"/>
  <c r="F135" i="14" s="1"/>
  <c r="P135" i="14"/>
  <c r="G135" i="14"/>
  <c r="J135" i="14"/>
  <c r="B136" i="14"/>
  <c r="W134" i="14"/>
  <c r="AM134" i="14" s="1"/>
  <c r="AL134" i="14"/>
  <c r="AB133" i="14"/>
  <c r="AG133" i="14" s="1"/>
  <c r="AI133" i="14" s="1"/>
  <c r="I134" i="14"/>
  <c r="M134" i="14" s="1"/>
  <c r="L134" i="14" s="1"/>
  <c r="D134" i="14"/>
  <c r="K134" i="14"/>
  <c r="T556" i="17"/>
  <c r="Y556" i="17" s="1"/>
  <c r="AD556" i="17" s="1"/>
  <c r="U556" i="17"/>
  <c r="Z556" i="17" s="1"/>
  <c r="AE556" i="17" s="1"/>
  <c r="R556" i="17"/>
  <c r="S556" i="17"/>
  <c r="X556" i="17" s="1"/>
  <c r="AC556" i="17" s="1"/>
  <c r="N556" i="17"/>
  <c r="J556" i="17"/>
  <c r="C556" i="17"/>
  <c r="D556" i="17" s="1"/>
  <c r="E556" i="17"/>
  <c r="F556" i="17" s="1"/>
  <c r="G556" i="17"/>
  <c r="M554" i="17"/>
  <c r="L554" i="17"/>
  <c r="AL555" i="17"/>
  <c r="W555" i="17"/>
  <c r="B557" i="17"/>
  <c r="P556" i="17"/>
  <c r="H556" i="17"/>
  <c r="AG554" i="17"/>
  <c r="AI554" i="17" s="1"/>
  <c r="AJ553" i="17"/>
  <c r="Q553" i="17"/>
  <c r="K555" i="17"/>
  <c r="I555" i="17"/>
  <c r="AM554" i="17"/>
  <c r="AB134" i="14" l="1"/>
  <c r="AG134" i="14" s="1"/>
  <c r="AI134" i="14" s="1"/>
  <c r="AJ134" i="14" s="1"/>
  <c r="E136" i="14"/>
  <c r="F136" i="14" s="1"/>
  <c r="P136" i="14"/>
  <c r="S136" i="14"/>
  <c r="X136" i="14" s="1"/>
  <c r="AC136" i="14" s="1"/>
  <c r="H136" i="14"/>
  <c r="T136" i="14"/>
  <c r="Y136" i="14" s="1"/>
  <c r="AD136" i="14" s="1"/>
  <c r="R136" i="14"/>
  <c r="N136" i="14"/>
  <c r="C136" i="14"/>
  <c r="J136" i="14"/>
  <c r="U136" i="14"/>
  <c r="Z136" i="14" s="1"/>
  <c r="AE136" i="14" s="1"/>
  <c r="G136" i="14"/>
  <c r="B137" i="14"/>
  <c r="D135" i="14"/>
  <c r="K135" i="14"/>
  <c r="I135" i="14"/>
  <c r="M135" i="14" s="1"/>
  <c r="L135" i="14" s="1"/>
  <c r="AL135" i="14"/>
  <c r="W135" i="14"/>
  <c r="AM135" i="14" s="1"/>
  <c r="AJ133" i="14"/>
  <c r="Q133" i="14"/>
  <c r="M555" i="17"/>
  <c r="L555" i="17"/>
  <c r="R557" i="17"/>
  <c r="S557" i="17"/>
  <c r="X557" i="17" s="1"/>
  <c r="AC557" i="17" s="1"/>
  <c r="T557" i="17"/>
  <c r="Y557" i="17" s="1"/>
  <c r="AD557" i="17" s="1"/>
  <c r="U557" i="17"/>
  <c r="Z557" i="17" s="1"/>
  <c r="AE557" i="17" s="1"/>
  <c r="N557" i="17"/>
  <c r="J557" i="17"/>
  <c r="C557" i="17"/>
  <c r="D557" i="17" s="1"/>
  <c r="E557" i="17"/>
  <c r="F557" i="17" s="1"/>
  <c r="G557" i="17"/>
  <c r="W556" i="17"/>
  <c r="AL556" i="17"/>
  <c r="B558" i="17"/>
  <c r="H557" i="17"/>
  <c r="P557" i="17"/>
  <c r="AB555" i="17"/>
  <c r="AG555" i="17" s="1"/>
  <c r="AI555" i="17" s="1"/>
  <c r="AM555" i="17"/>
  <c r="I556" i="17"/>
  <c r="K556" i="17"/>
  <c r="AJ554" i="17"/>
  <c r="Q554" i="17"/>
  <c r="Q134" i="14" l="1"/>
  <c r="AB135" i="14"/>
  <c r="AG135" i="14" s="1"/>
  <c r="AI135" i="14" s="1"/>
  <c r="Q135" i="14" s="1"/>
  <c r="R137" i="14"/>
  <c r="E137" i="14"/>
  <c r="F137" i="14" s="1"/>
  <c r="C137" i="14"/>
  <c r="P137" i="14"/>
  <c r="G137" i="14"/>
  <c r="H137" i="14"/>
  <c r="S137" i="14"/>
  <c r="X137" i="14" s="1"/>
  <c r="AC137" i="14" s="1"/>
  <c r="U137" i="14"/>
  <c r="Z137" i="14" s="1"/>
  <c r="AE137" i="14" s="1"/>
  <c r="J137" i="14"/>
  <c r="T137" i="14"/>
  <c r="Y137" i="14" s="1"/>
  <c r="AD137" i="14" s="1"/>
  <c r="N137" i="14"/>
  <c r="B138" i="14"/>
  <c r="AL136" i="14"/>
  <c r="W136" i="14"/>
  <c r="AM136" i="14" s="1"/>
  <c r="D136" i="14"/>
  <c r="K136" i="14"/>
  <c r="I136" i="14"/>
  <c r="M136" i="14" s="1"/>
  <c r="L136" i="14" s="1"/>
  <c r="L556" i="17"/>
  <c r="M556" i="17"/>
  <c r="T558" i="17"/>
  <c r="Y558" i="17" s="1"/>
  <c r="AD558" i="17" s="1"/>
  <c r="U558" i="17"/>
  <c r="Z558" i="17" s="1"/>
  <c r="AE558" i="17" s="1"/>
  <c r="R558" i="17"/>
  <c r="S558" i="17"/>
  <c r="X558" i="17" s="1"/>
  <c r="AC558" i="17" s="1"/>
  <c r="N558" i="17"/>
  <c r="J558" i="17"/>
  <c r="C558" i="17"/>
  <c r="D558" i="17" s="1"/>
  <c r="E558" i="17"/>
  <c r="F558" i="17" s="1"/>
  <c r="G558" i="17"/>
  <c r="Q555" i="17"/>
  <c r="AJ555" i="17"/>
  <c r="W557" i="17"/>
  <c r="AM557" i="17" s="1"/>
  <c r="AL557" i="17"/>
  <c r="B559" i="17"/>
  <c r="H558" i="17"/>
  <c r="P558" i="17"/>
  <c r="K557" i="17"/>
  <c r="I557" i="17"/>
  <c r="AB556" i="17"/>
  <c r="AG556" i="17" s="1"/>
  <c r="AI556" i="17" s="1"/>
  <c r="AM556" i="17"/>
  <c r="AJ135" i="14" l="1"/>
  <c r="AB136" i="14"/>
  <c r="AG136" i="14" s="1"/>
  <c r="AI136" i="14" s="1"/>
  <c r="AJ136" i="14" s="1"/>
  <c r="H138" i="14"/>
  <c r="E138" i="14"/>
  <c r="F138" i="14" s="1"/>
  <c r="J138" i="14"/>
  <c r="S138" i="14"/>
  <c r="X138" i="14" s="1"/>
  <c r="AC138" i="14" s="1"/>
  <c r="G138" i="14"/>
  <c r="U138" i="14"/>
  <c r="Z138" i="14" s="1"/>
  <c r="AE138" i="14" s="1"/>
  <c r="R138" i="14"/>
  <c r="T138" i="14"/>
  <c r="Y138" i="14" s="1"/>
  <c r="AD138" i="14" s="1"/>
  <c r="P138" i="14"/>
  <c r="C138" i="14"/>
  <c r="N138" i="14"/>
  <c r="B139" i="14"/>
  <c r="D137" i="14"/>
  <c r="K137" i="14"/>
  <c r="I137" i="14"/>
  <c r="M137" i="14" s="1"/>
  <c r="L137" i="14" s="1"/>
  <c r="AL137" i="14"/>
  <c r="W137" i="14"/>
  <c r="AM137" i="14" s="1"/>
  <c r="M557" i="17"/>
  <c r="L557" i="17"/>
  <c r="T559" i="17"/>
  <c r="Y559" i="17" s="1"/>
  <c r="AD559" i="17" s="1"/>
  <c r="U559" i="17"/>
  <c r="Z559" i="17" s="1"/>
  <c r="AE559" i="17" s="1"/>
  <c r="R559" i="17"/>
  <c r="S559" i="17"/>
  <c r="X559" i="17" s="1"/>
  <c r="AC559" i="17" s="1"/>
  <c r="N559" i="17"/>
  <c r="J559" i="17"/>
  <c r="C559" i="17"/>
  <c r="D559" i="17" s="1"/>
  <c r="E559" i="17"/>
  <c r="F559" i="17" s="1"/>
  <c r="G559" i="17"/>
  <c r="AB557" i="17"/>
  <c r="AG557" i="17" s="1"/>
  <c r="AI557" i="17" s="1"/>
  <c r="Q557" i="17" s="1"/>
  <c r="B560" i="17"/>
  <c r="H559" i="17"/>
  <c r="P559" i="17"/>
  <c r="AL558" i="17"/>
  <c r="W558" i="17"/>
  <c r="K558" i="17"/>
  <c r="I558" i="17"/>
  <c r="Q556" i="17"/>
  <c r="AJ556" i="17"/>
  <c r="Q136" i="14" l="1"/>
  <c r="P139" i="14"/>
  <c r="C139" i="14"/>
  <c r="T139" i="14"/>
  <c r="Y139" i="14" s="1"/>
  <c r="AD139" i="14" s="1"/>
  <c r="H139" i="14"/>
  <c r="G139" i="14"/>
  <c r="N139" i="14"/>
  <c r="S139" i="14"/>
  <c r="X139" i="14" s="1"/>
  <c r="AC139" i="14" s="1"/>
  <c r="E139" i="14"/>
  <c r="F139" i="14" s="1"/>
  <c r="U139" i="14"/>
  <c r="Z139" i="14" s="1"/>
  <c r="AE139" i="14" s="1"/>
  <c r="J139" i="14"/>
  <c r="R139" i="14"/>
  <c r="B140" i="14"/>
  <c r="D138" i="14"/>
  <c r="K138" i="14"/>
  <c r="I138" i="14"/>
  <c r="M138" i="14" s="1"/>
  <c r="L138" i="14" s="1"/>
  <c r="AB137" i="14"/>
  <c r="AG137" i="14" s="1"/>
  <c r="AI137" i="14" s="1"/>
  <c r="W138" i="14"/>
  <c r="AM138" i="14" s="1"/>
  <c r="AL138" i="14"/>
  <c r="M558" i="17"/>
  <c r="L558" i="17"/>
  <c r="R560" i="17"/>
  <c r="S560" i="17"/>
  <c r="X560" i="17" s="1"/>
  <c r="AC560" i="17" s="1"/>
  <c r="T560" i="17"/>
  <c r="Y560" i="17" s="1"/>
  <c r="AD560" i="17" s="1"/>
  <c r="U560" i="17"/>
  <c r="Z560" i="17" s="1"/>
  <c r="AE560" i="17" s="1"/>
  <c r="N560" i="17"/>
  <c r="J560" i="17"/>
  <c r="E560" i="17"/>
  <c r="F560" i="17" s="1"/>
  <c r="G560" i="17"/>
  <c r="C560" i="17"/>
  <c r="D560" i="17" s="1"/>
  <c r="AJ557" i="17"/>
  <c r="AL559" i="17"/>
  <c r="W559" i="17"/>
  <c r="AB558" i="17"/>
  <c r="AG558" i="17" s="1"/>
  <c r="AI558" i="17" s="1"/>
  <c r="AM558" i="17"/>
  <c r="I559" i="17"/>
  <c r="K559" i="17"/>
  <c r="B561" i="17"/>
  <c r="P560" i="17"/>
  <c r="H560" i="17"/>
  <c r="AB138" i="14" l="1"/>
  <c r="AG138" i="14" s="1"/>
  <c r="AI138" i="14" s="1"/>
  <c r="Q138" i="14" s="1"/>
  <c r="J140" i="14"/>
  <c r="H140" i="14"/>
  <c r="G140" i="14"/>
  <c r="T140" i="14"/>
  <c r="Y140" i="14" s="1"/>
  <c r="AD140" i="14" s="1"/>
  <c r="U140" i="14"/>
  <c r="Z140" i="14" s="1"/>
  <c r="AE140" i="14" s="1"/>
  <c r="E140" i="14"/>
  <c r="F140" i="14" s="1"/>
  <c r="C140" i="14"/>
  <c r="S140" i="14"/>
  <c r="X140" i="14" s="1"/>
  <c r="AC140" i="14" s="1"/>
  <c r="R140" i="14"/>
  <c r="P140" i="14"/>
  <c r="N140" i="14"/>
  <c r="B141" i="14"/>
  <c r="W139" i="14"/>
  <c r="AM139" i="14" s="1"/>
  <c r="AL139" i="14"/>
  <c r="I139" i="14"/>
  <c r="M139" i="14" s="1"/>
  <c r="L139" i="14" s="1"/>
  <c r="K139" i="14"/>
  <c r="D139" i="14"/>
  <c r="AJ138" i="14"/>
  <c r="AJ137" i="14"/>
  <c r="Q137" i="14"/>
  <c r="M559" i="17"/>
  <c r="L559" i="17"/>
  <c r="T561" i="17"/>
  <c r="Y561" i="17" s="1"/>
  <c r="AD561" i="17" s="1"/>
  <c r="U561" i="17"/>
  <c r="Z561" i="17" s="1"/>
  <c r="AE561" i="17" s="1"/>
  <c r="R561" i="17"/>
  <c r="S561" i="17"/>
  <c r="X561" i="17" s="1"/>
  <c r="AC561" i="17" s="1"/>
  <c r="N561" i="17"/>
  <c r="C561" i="17"/>
  <c r="D561" i="17" s="1"/>
  <c r="J561" i="17"/>
  <c r="E561" i="17"/>
  <c r="F561" i="17" s="1"/>
  <c r="G561" i="17"/>
  <c r="K560" i="17"/>
  <c r="I560" i="17"/>
  <c r="B562" i="17"/>
  <c r="H561" i="17"/>
  <c r="P561" i="17"/>
  <c r="AJ558" i="17"/>
  <c r="Q558" i="17"/>
  <c r="W560" i="17"/>
  <c r="AL560" i="17"/>
  <c r="AB559" i="17"/>
  <c r="AG559" i="17" s="1"/>
  <c r="AI559" i="17" s="1"/>
  <c r="AM559" i="17"/>
  <c r="AB139" i="14" l="1"/>
  <c r="AG139" i="14" s="1"/>
  <c r="AI139" i="14" s="1"/>
  <c r="AJ139" i="14" s="1"/>
  <c r="T141" i="14"/>
  <c r="Y141" i="14" s="1"/>
  <c r="AD141" i="14" s="1"/>
  <c r="U141" i="14"/>
  <c r="Z141" i="14" s="1"/>
  <c r="AE141" i="14" s="1"/>
  <c r="R141" i="14"/>
  <c r="E141" i="14"/>
  <c r="F141" i="14" s="1"/>
  <c r="J141" i="14"/>
  <c r="C141" i="14"/>
  <c r="S141" i="14"/>
  <c r="X141" i="14" s="1"/>
  <c r="AC141" i="14" s="1"/>
  <c r="H141" i="14"/>
  <c r="P141" i="14"/>
  <c r="N141" i="14"/>
  <c r="G141" i="14"/>
  <c r="B142" i="14"/>
  <c r="W140" i="14"/>
  <c r="AM140" i="14" s="1"/>
  <c r="AL140" i="14"/>
  <c r="K140" i="14"/>
  <c r="D140" i="14"/>
  <c r="I140" i="14"/>
  <c r="M140" i="14" s="1"/>
  <c r="L140" i="14" s="1"/>
  <c r="T562" i="17"/>
  <c r="Y562" i="17" s="1"/>
  <c r="AD562" i="17" s="1"/>
  <c r="U562" i="17"/>
  <c r="Z562" i="17" s="1"/>
  <c r="AE562" i="17" s="1"/>
  <c r="R562" i="17"/>
  <c r="S562" i="17"/>
  <c r="X562" i="17" s="1"/>
  <c r="AC562" i="17" s="1"/>
  <c r="N562" i="17"/>
  <c r="J562" i="17"/>
  <c r="G562" i="17"/>
  <c r="C562" i="17"/>
  <c r="D562" i="17" s="1"/>
  <c r="E562" i="17"/>
  <c r="F562" i="17" s="1"/>
  <c r="M560" i="17"/>
  <c r="L560" i="17"/>
  <c r="B563" i="17"/>
  <c r="H562" i="17"/>
  <c r="P562" i="17"/>
  <c r="AJ559" i="17"/>
  <c r="Q559" i="17"/>
  <c r="K561" i="17"/>
  <c r="I561" i="17"/>
  <c r="AB560" i="17"/>
  <c r="AG560" i="17" s="1"/>
  <c r="AI560" i="17" s="1"/>
  <c r="AM560" i="17"/>
  <c r="AL561" i="17"/>
  <c r="W561" i="17"/>
  <c r="AM561" i="17" s="1"/>
  <c r="Q139" i="14" l="1"/>
  <c r="E142" i="14"/>
  <c r="F142" i="14" s="1"/>
  <c r="S142" i="14"/>
  <c r="X142" i="14" s="1"/>
  <c r="AC142" i="14" s="1"/>
  <c r="R142" i="14"/>
  <c r="N142" i="14"/>
  <c r="G142" i="14"/>
  <c r="C142" i="14"/>
  <c r="H142" i="14"/>
  <c r="U142" i="14"/>
  <c r="Z142" i="14" s="1"/>
  <c r="AE142" i="14" s="1"/>
  <c r="T142" i="14"/>
  <c r="Y142" i="14" s="1"/>
  <c r="AD142" i="14" s="1"/>
  <c r="P142" i="14"/>
  <c r="J142" i="14"/>
  <c r="B143" i="14"/>
  <c r="D141" i="14"/>
  <c r="I141" i="14"/>
  <c r="M141" i="14" s="1"/>
  <c r="L141" i="14" s="1"/>
  <c r="K141" i="14"/>
  <c r="W141" i="14"/>
  <c r="AM141" i="14" s="1"/>
  <c r="AL141" i="14"/>
  <c r="AB140" i="14"/>
  <c r="AG140" i="14" s="1"/>
  <c r="AI140" i="14" s="1"/>
  <c r="AB561" i="17"/>
  <c r="AG561" i="17" s="1"/>
  <c r="AI561" i="17" s="1"/>
  <c r="Q561" i="17" s="1"/>
  <c r="R563" i="17"/>
  <c r="S563" i="17"/>
  <c r="X563" i="17" s="1"/>
  <c r="AC563" i="17" s="1"/>
  <c r="T563" i="17"/>
  <c r="Y563" i="17" s="1"/>
  <c r="AD563" i="17" s="1"/>
  <c r="U563" i="17"/>
  <c r="Z563" i="17" s="1"/>
  <c r="AE563" i="17" s="1"/>
  <c r="N563" i="17"/>
  <c r="J563" i="17"/>
  <c r="E563" i="17"/>
  <c r="F563" i="17" s="1"/>
  <c r="C563" i="17"/>
  <c r="D563" i="17" s="1"/>
  <c r="G563" i="17"/>
  <c r="M561" i="17"/>
  <c r="L561" i="17"/>
  <c r="W562" i="17"/>
  <c r="AM562" i="17" s="1"/>
  <c r="AL562" i="17"/>
  <c r="AJ560" i="17"/>
  <c r="Q560" i="17"/>
  <c r="I562" i="17"/>
  <c r="K562" i="17"/>
  <c r="B564" i="17"/>
  <c r="P563" i="17"/>
  <c r="H563" i="17"/>
  <c r="S143" i="14" l="1"/>
  <c r="X143" i="14" s="1"/>
  <c r="AC143" i="14" s="1"/>
  <c r="H143" i="14"/>
  <c r="E143" i="14"/>
  <c r="F143" i="14" s="1"/>
  <c r="N143" i="14"/>
  <c r="J143" i="14"/>
  <c r="P143" i="14"/>
  <c r="U143" i="14"/>
  <c r="Z143" i="14" s="1"/>
  <c r="AE143" i="14" s="1"/>
  <c r="C143" i="14"/>
  <c r="R143" i="14"/>
  <c r="T143" i="14"/>
  <c r="Y143" i="14" s="1"/>
  <c r="AD143" i="14" s="1"/>
  <c r="G143" i="14"/>
  <c r="B144" i="14"/>
  <c r="D142" i="14"/>
  <c r="I142" i="14"/>
  <c r="M142" i="14" s="1"/>
  <c r="L142" i="14" s="1"/>
  <c r="K142" i="14"/>
  <c r="Q140" i="14"/>
  <c r="AJ140" i="14"/>
  <c r="AB141" i="14"/>
  <c r="AG141" i="14" s="1"/>
  <c r="AI141" i="14" s="1"/>
  <c r="W142" i="14"/>
  <c r="AM142" i="14" s="1"/>
  <c r="AL142" i="14"/>
  <c r="AJ561" i="17"/>
  <c r="L562" i="17"/>
  <c r="M562" i="17"/>
  <c r="T564" i="17"/>
  <c r="Y564" i="17" s="1"/>
  <c r="AD564" i="17" s="1"/>
  <c r="U564" i="17"/>
  <c r="Z564" i="17" s="1"/>
  <c r="AE564" i="17" s="1"/>
  <c r="R564" i="17"/>
  <c r="S564" i="17"/>
  <c r="X564" i="17" s="1"/>
  <c r="AC564" i="17" s="1"/>
  <c r="N564" i="17"/>
  <c r="J564" i="17"/>
  <c r="E564" i="17"/>
  <c r="F564" i="17" s="1"/>
  <c r="C564" i="17"/>
  <c r="D564" i="17" s="1"/>
  <c r="G564" i="17"/>
  <c r="AL563" i="17"/>
  <c r="W563" i="17"/>
  <c r="AM563" i="17" s="1"/>
  <c r="I563" i="17"/>
  <c r="K563" i="17"/>
  <c r="B565" i="17"/>
  <c r="H564" i="17"/>
  <c r="P564" i="17"/>
  <c r="AB562" i="17"/>
  <c r="AG562" i="17" s="1"/>
  <c r="AI562" i="17" s="1"/>
  <c r="AB142" i="14" l="1"/>
  <c r="AG142" i="14" s="1"/>
  <c r="AI142" i="14" s="1"/>
  <c r="AJ142" i="14" s="1"/>
  <c r="H144" i="14"/>
  <c r="T144" i="14"/>
  <c r="Y144" i="14" s="1"/>
  <c r="AD144" i="14" s="1"/>
  <c r="U144" i="14"/>
  <c r="Z144" i="14" s="1"/>
  <c r="AE144" i="14" s="1"/>
  <c r="E144" i="14"/>
  <c r="F144" i="14" s="1"/>
  <c r="C144" i="14"/>
  <c r="R144" i="14"/>
  <c r="P144" i="14"/>
  <c r="S144" i="14"/>
  <c r="X144" i="14" s="1"/>
  <c r="AC144" i="14" s="1"/>
  <c r="J144" i="14"/>
  <c r="G144" i="14"/>
  <c r="N144" i="14"/>
  <c r="B145" i="14"/>
  <c r="W143" i="14"/>
  <c r="AM143" i="14" s="1"/>
  <c r="AL143" i="14"/>
  <c r="Q141" i="14"/>
  <c r="AJ141" i="14"/>
  <c r="K143" i="14"/>
  <c r="D143" i="14"/>
  <c r="I143" i="14"/>
  <c r="M143" i="14" s="1"/>
  <c r="L143" i="14" s="1"/>
  <c r="T565" i="17"/>
  <c r="Y565" i="17" s="1"/>
  <c r="AD565" i="17" s="1"/>
  <c r="U565" i="17"/>
  <c r="Z565" i="17" s="1"/>
  <c r="AE565" i="17" s="1"/>
  <c r="R565" i="17"/>
  <c r="S565" i="17"/>
  <c r="X565" i="17" s="1"/>
  <c r="AC565" i="17" s="1"/>
  <c r="N565" i="17"/>
  <c r="J565" i="17"/>
  <c r="G565" i="17"/>
  <c r="E565" i="17"/>
  <c r="F565" i="17" s="1"/>
  <c r="C565" i="17"/>
  <c r="D565" i="17" s="1"/>
  <c r="M563" i="17"/>
  <c r="L563" i="17"/>
  <c r="AB563" i="17"/>
  <c r="AG563" i="17" s="1"/>
  <c r="AI563" i="17" s="1"/>
  <c r="Q563" i="17" s="1"/>
  <c r="I564" i="17"/>
  <c r="K564" i="17"/>
  <c r="B566" i="17"/>
  <c r="H565" i="17"/>
  <c r="P565" i="17"/>
  <c r="Q562" i="17"/>
  <c r="AJ562" i="17"/>
  <c r="AL564" i="17"/>
  <c r="W564" i="17"/>
  <c r="Q142" i="14" l="1"/>
  <c r="G145" i="14"/>
  <c r="E145" i="14"/>
  <c r="F145" i="14" s="1"/>
  <c r="C145" i="14"/>
  <c r="P145" i="14"/>
  <c r="U145" i="14"/>
  <c r="Z145" i="14" s="1"/>
  <c r="AE145" i="14" s="1"/>
  <c r="S145" i="14"/>
  <c r="X145" i="14" s="1"/>
  <c r="AC145" i="14" s="1"/>
  <c r="N145" i="14"/>
  <c r="J145" i="14"/>
  <c r="T145" i="14"/>
  <c r="Y145" i="14" s="1"/>
  <c r="AD145" i="14" s="1"/>
  <c r="R145" i="14"/>
  <c r="H145" i="14"/>
  <c r="B146" i="14"/>
  <c r="W144" i="14"/>
  <c r="AM144" i="14" s="1"/>
  <c r="AL144" i="14"/>
  <c r="I144" i="14"/>
  <c r="M144" i="14" s="1"/>
  <c r="L144" i="14" s="1"/>
  <c r="K144" i="14"/>
  <c r="D144" i="14"/>
  <c r="AB143" i="14"/>
  <c r="AG143" i="14" s="1"/>
  <c r="AI143" i="14" s="1"/>
  <c r="R566" i="17"/>
  <c r="S566" i="17"/>
  <c r="X566" i="17" s="1"/>
  <c r="AC566" i="17" s="1"/>
  <c r="T566" i="17"/>
  <c r="Y566" i="17" s="1"/>
  <c r="AD566" i="17" s="1"/>
  <c r="U566" i="17"/>
  <c r="Z566" i="17" s="1"/>
  <c r="AE566" i="17" s="1"/>
  <c r="N566" i="17"/>
  <c r="J566" i="17"/>
  <c r="E566" i="17"/>
  <c r="F566" i="17" s="1"/>
  <c r="C566" i="17"/>
  <c r="D566" i="17" s="1"/>
  <c r="G566" i="17"/>
  <c r="AJ563" i="17"/>
  <c r="M564" i="17"/>
  <c r="L564" i="17"/>
  <c r="B567" i="17"/>
  <c r="H566" i="17"/>
  <c r="P566" i="17"/>
  <c r="AB564" i="17"/>
  <c r="AG564" i="17" s="1"/>
  <c r="AI564" i="17" s="1"/>
  <c r="AM564" i="17"/>
  <c r="K565" i="17"/>
  <c r="I565" i="17"/>
  <c r="W565" i="17"/>
  <c r="AL565" i="17"/>
  <c r="P146" i="14" l="1"/>
  <c r="N146" i="14"/>
  <c r="G146" i="14"/>
  <c r="C146" i="14"/>
  <c r="J146" i="14"/>
  <c r="E146" i="14"/>
  <c r="F146" i="14" s="1"/>
  <c r="R146" i="14"/>
  <c r="H146" i="14"/>
  <c r="T146" i="14"/>
  <c r="Y146" i="14" s="1"/>
  <c r="AD146" i="14" s="1"/>
  <c r="U146" i="14"/>
  <c r="Z146" i="14" s="1"/>
  <c r="AE146" i="14" s="1"/>
  <c r="S146" i="14"/>
  <c r="X146" i="14" s="1"/>
  <c r="AC146" i="14" s="1"/>
  <c r="B147" i="14"/>
  <c r="AJ143" i="14"/>
  <c r="Q143" i="14"/>
  <c r="AB144" i="14"/>
  <c r="AG144" i="14" s="1"/>
  <c r="AI144" i="14" s="1"/>
  <c r="W145" i="14"/>
  <c r="AM145" i="14" s="1"/>
  <c r="AL145" i="14"/>
  <c r="K145" i="14"/>
  <c r="D145" i="14"/>
  <c r="I145" i="14"/>
  <c r="M145" i="14" s="1"/>
  <c r="L145" i="14" s="1"/>
  <c r="L565" i="17"/>
  <c r="M565" i="17"/>
  <c r="T567" i="17"/>
  <c r="Y567" i="17" s="1"/>
  <c r="AD567" i="17" s="1"/>
  <c r="U567" i="17"/>
  <c r="Z567" i="17" s="1"/>
  <c r="AE567" i="17" s="1"/>
  <c r="R567" i="17"/>
  <c r="S567" i="17"/>
  <c r="X567" i="17" s="1"/>
  <c r="AC567" i="17" s="1"/>
  <c r="N567" i="17"/>
  <c r="J567" i="17"/>
  <c r="E567" i="17"/>
  <c r="F567" i="17" s="1"/>
  <c r="G567" i="17"/>
  <c r="C567" i="17"/>
  <c r="D567" i="17" s="1"/>
  <c r="Q564" i="17"/>
  <c r="AJ564" i="17"/>
  <c r="AB565" i="17"/>
  <c r="AG565" i="17" s="1"/>
  <c r="AI565" i="17" s="1"/>
  <c r="AM565" i="17"/>
  <c r="W566" i="17"/>
  <c r="AM566" i="17" s="1"/>
  <c r="AL566" i="17"/>
  <c r="K566" i="17"/>
  <c r="I566" i="17"/>
  <c r="B568" i="17"/>
  <c r="H567" i="17"/>
  <c r="P567" i="17"/>
  <c r="P147" i="14" l="1"/>
  <c r="J147" i="14"/>
  <c r="C147" i="14"/>
  <c r="S147" i="14"/>
  <c r="X147" i="14" s="1"/>
  <c r="AC147" i="14" s="1"/>
  <c r="H147" i="14"/>
  <c r="N147" i="14"/>
  <c r="T147" i="14"/>
  <c r="Y147" i="14" s="1"/>
  <c r="AD147" i="14" s="1"/>
  <c r="E147" i="14"/>
  <c r="F147" i="14" s="1"/>
  <c r="R147" i="14"/>
  <c r="G147" i="14"/>
  <c r="U147" i="14"/>
  <c r="Z147" i="14" s="1"/>
  <c r="AE147" i="14" s="1"/>
  <c r="B148" i="14"/>
  <c r="Q144" i="14"/>
  <c r="AJ144" i="14"/>
  <c r="K146" i="14"/>
  <c r="D146" i="14"/>
  <c r="I146" i="14"/>
  <c r="M146" i="14" s="1"/>
  <c r="L146" i="14" s="1"/>
  <c r="AB145" i="14"/>
  <c r="AG145" i="14" s="1"/>
  <c r="AI145" i="14" s="1"/>
  <c r="W146" i="14"/>
  <c r="AM146" i="14" s="1"/>
  <c r="AL146" i="14"/>
  <c r="T568" i="17"/>
  <c r="Y568" i="17" s="1"/>
  <c r="AD568" i="17" s="1"/>
  <c r="U568" i="17"/>
  <c r="Z568" i="17" s="1"/>
  <c r="AE568" i="17" s="1"/>
  <c r="R568" i="17"/>
  <c r="S568" i="17"/>
  <c r="X568" i="17" s="1"/>
  <c r="AC568" i="17" s="1"/>
  <c r="N568" i="17"/>
  <c r="J568" i="17"/>
  <c r="E568" i="17"/>
  <c r="F568" i="17" s="1"/>
  <c r="C568" i="17"/>
  <c r="D568" i="17" s="1"/>
  <c r="G568" i="17"/>
  <c r="M566" i="17"/>
  <c r="L566" i="17"/>
  <c r="I567" i="17"/>
  <c r="K567" i="17"/>
  <c r="W567" i="17"/>
  <c r="AM567" i="17" s="1"/>
  <c r="AL567" i="17"/>
  <c r="Q565" i="17"/>
  <c r="AJ565" i="17"/>
  <c r="B569" i="17"/>
  <c r="P568" i="17"/>
  <c r="H568" i="17"/>
  <c r="AB566" i="17"/>
  <c r="AG566" i="17" s="1"/>
  <c r="AI566" i="17" s="1"/>
  <c r="T148" i="14" l="1"/>
  <c r="Y148" i="14" s="1"/>
  <c r="AD148" i="14" s="1"/>
  <c r="S148" i="14"/>
  <c r="X148" i="14" s="1"/>
  <c r="AC148" i="14" s="1"/>
  <c r="G148" i="14"/>
  <c r="E148" i="14"/>
  <c r="F148" i="14" s="1"/>
  <c r="H148" i="14"/>
  <c r="C148" i="14"/>
  <c r="J148" i="14"/>
  <c r="N148" i="14"/>
  <c r="U148" i="14"/>
  <c r="Z148" i="14" s="1"/>
  <c r="AE148" i="14" s="1"/>
  <c r="R148" i="14"/>
  <c r="P148" i="14"/>
  <c r="B149" i="14"/>
  <c r="AJ145" i="14"/>
  <c r="Q145" i="14"/>
  <c r="AL147" i="14"/>
  <c r="W147" i="14"/>
  <c r="AM147" i="14" s="1"/>
  <c r="K147" i="14"/>
  <c r="I147" i="14"/>
  <c r="M147" i="14" s="1"/>
  <c r="L147" i="14" s="1"/>
  <c r="D147" i="14"/>
  <c r="AB146" i="14"/>
  <c r="AG146" i="14" s="1"/>
  <c r="AI146" i="14" s="1"/>
  <c r="R569" i="17"/>
  <c r="S569" i="17"/>
  <c r="X569" i="17" s="1"/>
  <c r="AC569" i="17" s="1"/>
  <c r="T569" i="17"/>
  <c r="U569" i="17"/>
  <c r="Z569" i="17" s="1"/>
  <c r="AE569" i="17" s="1"/>
  <c r="N569" i="17"/>
  <c r="J569" i="17"/>
  <c r="C569" i="17"/>
  <c r="D569" i="17" s="1"/>
  <c r="G569" i="17"/>
  <c r="E569" i="17"/>
  <c r="F569" i="17" s="1"/>
  <c r="M567" i="17"/>
  <c r="L567" i="17"/>
  <c r="B570" i="17"/>
  <c r="P569" i="17"/>
  <c r="H569" i="17"/>
  <c r="K568" i="17"/>
  <c r="I568" i="17"/>
  <c r="AB567" i="17"/>
  <c r="AG567" i="17" s="1"/>
  <c r="AI567" i="17" s="1"/>
  <c r="AJ566" i="17"/>
  <c r="Q566" i="17"/>
  <c r="AL568" i="17"/>
  <c r="W568" i="17"/>
  <c r="AB147" i="14" l="1"/>
  <c r="AG147" i="14" s="1"/>
  <c r="AI147" i="14" s="1"/>
  <c r="AJ147" i="14" s="1"/>
  <c r="R149" i="14"/>
  <c r="T149" i="14"/>
  <c r="Y149" i="14" s="1"/>
  <c r="AD149" i="14" s="1"/>
  <c r="U149" i="14"/>
  <c r="Z149" i="14" s="1"/>
  <c r="AE149" i="14" s="1"/>
  <c r="C149" i="14"/>
  <c r="N149" i="14"/>
  <c r="E149" i="14"/>
  <c r="F149" i="14" s="1"/>
  <c r="S149" i="14"/>
  <c r="X149" i="14" s="1"/>
  <c r="AC149" i="14" s="1"/>
  <c r="J149" i="14"/>
  <c r="H149" i="14"/>
  <c r="G149" i="14"/>
  <c r="P149" i="14"/>
  <c r="B150" i="14"/>
  <c r="K148" i="14"/>
  <c r="D148" i="14"/>
  <c r="I148" i="14"/>
  <c r="M148" i="14" s="1"/>
  <c r="L148" i="14" s="1"/>
  <c r="AJ146" i="14"/>
  <c r="Q146" i="14"/>
  <c r="Q147" i="14"/>
  <c r="W148" i="14"/>
  <c r="AM148" i="14" s="1"/>
  <c r="AL148" i="14"/>
  <c r="T570" i="17"/>
  <c r="Y570" i="17" s="1"/>
  <c r="AD570" i="17" s="1"/>
  <c r="U570" i="17"/>
  <c r="Z570" i="17" s="1"/>
  <c r="AE570" i="17" s="1"/>
  <c r="R570" i="17"/>
  <c r="S570" i="17"/>
  <c r="X570" i="17" s="1"/>
  <c r="AC570" i="17" s="1"/>
  <c r="N570" i="17"/>
  <c r="J570" i="17"/>
  <c r="E570" i="17"/>
  <c r="F570" i="17" s="1"/>
  <c r="C570" i="17"/>
  <c r="D570" i="17" s="1"/>
  <c r="G570" i="17"/>
  <c r="L568" i="17"/>
  <c r="M568" i="17"/>
  <c r="W569" i="17"/>
  <c r="AB569" i="17" s="1"/>
  <c r="AL569" i="17"/>
  <c r="AJ567" i="17"/>
  <c r="Q567" i="17"/>
  <c r="K569" i="17"/>
  <c r="I569" i="17"/>
  <c r="AB568" i="17"/>
  <c r="AG568" i="17" s="1"/>
  <c r="AI568" i="17" s="1"/>
  <c r="AM568" i="17"/>
  <c r="Y569" i="17"/>
  <c r="AD569" i="17" s="1"/>
  <c r="B571" i="17"/>
  <c r="P570" i="17"/>
  <c r="H570" i="17"/>
  <c r="AB148" i="14" l="1"/>
  <c r="AG148" i="14" s="1"/>
  <c r="AI148" i="14" s="1"/>
  <c r="E150" i="14"/>
  <c r="F150" i="14" s="1"/>
  <c r="P150" i="14"/>
  <c r="T150" i="14"/>
  <c r="Y150" i="14" s="1"/>
  <c r="AD150" i="14" s="1"/>
  <c r="J150" i="14"/>
  <c r="H150" i="14"/>
  <c r="U150" i="14"/>
  <c r="Z150" i="14" s="1"/>
  <c r="AE150" i="14" s="1"/>
  <c r="G150" i="14"/>
  <c r="N150" i="14"/>
  <c r="C150" i="14"/>
  <c r="S150" i="14"/>
  <c r="X150" i="14" s="1"/>
  <c r="AC150" i="14" s="1"/>
  <c r="R150" i="14"/>
  <c r="B151" i="14"/>
  <c r="D149" i="14"/>
  <c r="I149" i="14"/>
  <c r="M149" i="14" s="1"/>
  <c r="L149" i="14" s="1"/>
  <c r="K149" i="14"/>
  <c r="AJ148" i="14"/>
  <c r="Q148" i="14"/>
  <c r="AL149" i="14"/>
  <c r="W149" i="14"/>
  <c r="AM149" i="14" s="1"/>
  <c r="M569" i="17"/>
  <c r="L569" i="17"/>
  <c r="T571" i="17"/>
  <c r="Y571" i="17" s="1"/>
  <c r="AD571" i="17" s="1"/>
  <c r="U571" i="17"/>
  <c r="Z571" i="17" s="1"/>
  <c r="AE571" i="17" s="1"/>
  <c r="R571" i="17"/>
  <c r="S571" i="17"/>
  <c r="X571" i="17" s="1"/>
  <c r="AC571" i="17" s="1"/>
  <c r="N571" i="17"/>
  <c r="J571" i="17"/>
  <c r="E571" i="17"/>
  <c r="F571" i="17" s="1"/>
  <c r="C571" i="17"/>
  <c r="D571" i="17" s="1"/>
  <c r="G571" i="17"/>
  <c r="AG569" i="17"/>
  <c r="AI569" i="17" s="1"/>
  <c r="AL570" i="17"/>
  <c r="W570" i="17"/>
  <c r="I570" i="17"/>
  <c r="K570" i="17"/>
  <c r="Q568" i="17"/>
  <c r="AJ568" i="17"/>
  <c r="B572" i="17"/>
  <c r="P571" i="17"/>
  <c r="H571" i="17"/>
  <c r="AM569" i="17"/>
  <c r="H151" i="14" l="1"/>
  <c r="T151" i="14"/>
  <c r="Y151" i="14" s="1"/>
  <c r="AD151" i="14" s="1"/>
  <c r="R151" i="14"/>
  <c r="G151" i="14"/>
  <c r="S151" i="14"/>
  <c r="X151" i="14" s="1"/>
  <c r="AC151" i="14" s="1"/>
  <c r="E151" i="14"/>
  <c r="F151" i="14" s="1"/>
  <c r="C151" i="14"/>
  <c r="J151" i="14"/>
  <c r="U151" i="14"/>
  <c r="Z151" i="14" s="1"/>
  <c r="AE151" i="14" s="1"/>
  <c r="N151" i="14"/>
  <c r="P151" i="14"/>
  <c r="B152" i="14"/>
  <c r="W150" i="14"/>
  <c r="AM150" i="14" s="1"/>
  <c r="AL150" i="14"/>
  <c r="I150" i="14"/>
  <c r="M150" i="14" s="1"/>
  <c r="L150" i="14" s="1"/>
  <c r="K150" i="14"/>
  <c r="D150" i="14"/>
  <c r="AB149" i="14"/>
  <c r="AG149" i="14" s="1"/>
  <c r="AI149" i="14" s="1"/>
  <c r="M570" i="17"/>
  <c r="L570" i="17"/>
  <c r="R572" i="17"/>
  <c r="S572" i="17"/>
  <c r="X572" i="17" s="1"/>
  <c r="AC572" i="17" s="1"/>
  <c r="T572" i="17"/>
  <c r="Y572" i="17" s="1"/>
  <c r="AD572" i="17" s="1"/>
  <c r="U572" i="17"/>
  <c r="Z572" i="17" s="1"/>
  <c r="AE572" i="17" s="1"/>
  <c r="N572" i="17"/>
  <c r="J572" i="17"/>
  <c r="C572" i="17"/>
  <c r="D572" i="17" s="1"/>
  <c r="E572" i="17"/>
  <c r="F572" i="17" s="1"/>
  <c r="G572" i="17"/>
  <c r="I571" i="17"/>
  <c r="K571" i="17"/>
  <c r="B573" i="17"/>
  <c r="H572" i="17"/>
  <c r="P572" i="17"/>
  <c r="AB570" i="17"/>
  <c r="AG570" i="17" s="1"/>
  <c r="AI570" i="17" s="1"/>
  <c r="AM570" i="17"/>
  <c r="W571" i="17"/>
  <c r="AM571" i="17" s="1"/>
  <c r="AL571" i="17"/>
  <c r="Q569" i="17"/>
  <c r="AJ569" i="17"/>
  <c r="N152" i="14" l="1"/>
  <c r="P152" i="14"/>
  <c r="H152" i="14"/>
  <c r="T152" i="14"/>
  <c r="Y152" i="14" s="1"/>
  <c r="AD152" i="14" s="1"/>
  <c r="R152" i="14"/>
  <c r="U152" i="14"/>
  <c r="Z152" i="14" s="1"/>
  <c r="AE152" i="14" s="1"/>
  <c r="S152" i="14"/>
  <c r="X152" i="14" s="1"/>
  <c r="AC152" i="14" s="1"/>
  <c r="J152" i="14"/>
  <c r="E152" i="14"/>
  <c r="F152" i="14" s="1"/>
  <c r="C152" i="14"/>
  <c r="G152" i="14"/>
  <c r="B153" i="14"/>
  <c r="Q149" i="14"/>
  <c r="AJ149" i="14"/>
  <c r="AB150" i="14"/>
  <c r="AG150" i="14" s="1"/>
  <c r="AI150" i="14" s="1"/>
  <c r="W151" i="14"/>
  <c r="AM151" i="14" s="1"/>
  <c r="AL151" i="14"/>
  <c r="I151" i="14"/>
  <c r="M151" i="14" s="1"/>
  <c r="L151" i="14" s="1"/>
  <c r="D151" i="14"/>
  <c r="K151" i="14"/>
  <c r="M571" i="17"/>
  <c r="L571" i="17"/>
  <c r="T573" i="17"/>
  <c r="U573" i="17"/>
  <c r="Z573" i="17" s="1"/>
  <c r="AE573" i="17" s="1"/>
  <c r="R573" i="17"/>
  <c r="S573" i="17"/>
  <c r="X573" i="17" s="1"/>
  <c r="AC573" i="17" s="1"/>
  <c r="N573" i="17"/>
  <c r="J573" i="17"/>
  <c r="E573" i="17"/>
  <c r="F573" i="17" s="1"/>
  <c r="C573" i="17"/>
  <c r="D573" i="17" s="1"/>
  <c r="G573" i="17"/>
  <c r="AB571" i="17"/>
  <c r="AG571" i="17" s="1"/>
  <c r="AI571" i="17" s="1"/>
  <c r="Q571" i="17" s="1"/>
  <c r="B574" i="17"/>
  <c r="H573" i="17"/>
  <c r="P573" i="17"/>
  <c r="K572" i="17"/>
  <c r="I572" i="17"/>
  <c r="AJ570" i="17"/>
  <c r="Q570" i="17"/>
  <c r="AL572" i="17"/>
  <c r="W572" i="17"/>
  <c r="AM572" i="17" s="1"/>
  <c r="AB151" i="14" l="1"/>
  <c r="AG151" i="14" s="1"/>
  <c r="AI151" i="14" s="1"/>
  <c r="AJ151" i="14" s="1"/>
  <c r="H153" i="14"/>
  <c r="C153" i="14"/>
  <c r="T153" i="14"/>
  <c r="Y153" i="14" s="1"/>
  <c r="AD153" i="14" s="1"/>
  <c r="R153" i="14"/>
  <c r="S153" i="14"/>
  <c r="X153" i="14" s="1"/>
  <c r="AC153" i="14" s="1"/>
  <c r="J153" i="14"/>
  <c r="N153" i="14"/>
  <c r="G153" i="14"/>
  <c r="P153" i="14"/>
  <c r="U153" i="14"/>
  <c r="Z153" i="14" s="1"/>
  <c r="AE153" i="14" s="1"/>
  <c r="E153" i="14"/>
  <c r="F153" i="14" s="1"/>
  <c r="B154" i="14"/>
  <c r="Q150" i="14"/>
  <c r="AJ150" i="14"/>
  <c r="W152" i="14"/>
  <c r="AM152" i="14" s="1"/>
  <c r="AL152" i="14"/>
  <c r="AB152" i="14"/>
  <c r="AG152" i="14" s="1"/>
  <c r="AI152" i="14" s="1"/>
  <c r="I152" i="14"/>
  <c r="M152" i="14" s="1"/>
  <c r="L152" i="14" s="1"/>
  <c r="K152" i="14"/>
  <c r="D152" i="14"/>
  <c r="AJ571" i="17"/>
  <c r="M572" i="17"/>
  <c r="L572" i="17"/>
  <c r="T574" i="17"/>
  <c r="Y574" i="17" s="1"/>
  <c r="AD574" i="17" s="1"/>
  <c r="U574" i="17"/>
  <c r="Z574" i="17" s="1"/>
  <c r="AE574" i="17" s="1"/>
  <c r="R574" i="17"/>
  <c r="S574" i="17"/>
  <c r="X574" i="17" s="1"/>
  <c r="AC574" i="17" s="1"/>
  <c r="N574" i="17"/>
  <c r="J574" i="17"/>
  <c r="G574" i="17"/>
  <c r="C574" i="17"/>
  <c r="D574" i="17" s="1"/>
  <c r="E574" i="17"/>
  <c r="F574" i="17" s="1"/>
  <c r="AB572" i="17"/>
  <c r="AG572" i="17" s="1"/>
  <c r="AI572" i="17" s="1"/>
  <c r="Q572" i="17" s="1"/>
  <c r="Y573" i="17"/>
  <c r="AD573" i="17" s="1"/>
  <c r="AL573" i="17"/>
  <c r="W573" i="17"/>
  <c r="K573" i="17"/>
  <c r="I573" i="17"/>
  <c r="B575" i="17"/>
  <c r="P574" i="17"/>
  <c r="H574" i="17"/>
  <c r="Q151" i="14" l="1"/>
  <c r="G154" i="14"/>
  <c r="J154" i="14"/>
  <c r="U154" i="14"/>
  <c r="Z154" i="14" s="1"/>
  <c r="AE154" i="14" s="1"/>
  <c r="S154" i="14"/>
  <c r="X154" i="14" s="1"/>
  <c r="AC154" i="14" s="1"/>
  <c r="T154" i="14"/>
  <c r="Y154" i="14" s="1"/>
  <c r="AD154" i="14" s="1"/>
  <c r="H154" i="14"/>
  <c r="N154" i="14"/>
  <c r="E154" i="14"/>
  <c r="F154" i="14" s="1"/>
  <c r="P154" i="14"/>
  <c r="C154" i="14"/>
  <c r="R154" i="14"/>
  <c r="B155" i="14"/>
  <c r="AJ152" i="14"/>
  <c r="Q152" i="14"/>
  <c r="AL153" i="14"/>
  <c r="W153" i="14"/>
  <c r="AM153" i="14" s="1"/>
  <c r="D153" i="14"/>
  <c r="I153" i="14"/>
  <c r="M153" i="14" s="1"/>
  <c r="L153" i="14" s="1"/>
  <c r="K153" i="14"/>
  <c r="AJ572" i="17"/>
  <c r="R575" i="17"/>
  <c r="S575" i="17"/>
  <c r="X575" i="17" s="1"/>
  <c r="AC575" i="17" s="1"/>
  <c r="T575" i="17"/>
  <c r="Y575" i="17" s="1"/>
  <c r="AD575" i="17" s="1"/>
  <c r="U575" i="17"/>
  <c r="Z575" i="17" s="1"/>
  <c r="AE575" i="17" s="1"/>
  <c r="N575" i="17"/>
  <c r="J575" i="17"/>
  <c r="G575" i="17"/>
  <c r="C575" i="17"/>
  <c r="D575" i="17" s="1"/>
  <c r="E575" i="17"/>
  <c r="F575" i="17" s="1"/>
  <c r="M573" i="17"/>
  <c r="L573" i="17"/>
  <c r="B576" i="17"/>
  <c r="P575" i="17"/>
  <c r="H575" i="17"/>
  <c r="AB573" i="17"/>
  <c r="AG573" i="17" s="1"/>
  <c r="AI573" i="17" s="1"/>
  <c r="AM573" i="17"/>
  <c r="W574" i="17"/>
  <c r="AL574" i="17"/>
  <c r="I574" i="17"/>
  <c r="K574" i="17"/>
  <c r="AB153" i="14" l="1"/>
  <c r="AG153" i="14" s="1"/>
  <c r="AI153" i="14" s="1"/>
  <c r="AJ153" i="14" s="1"/>
  <c r="N155" i="14"/>
  <c r="H155" i="14"/>
  <c r="R155" i="14"/>
  <c r="P155" i="14"/>
  <c r="T155" i="14"/>
  <c r="Y155" i="14" s="1"/>
  <c r="AD155" i="14" s="1"/>
  <c r="U155" i="14"/>
  <c r="Z155" i="14" s="1"/>
  <c r="AE155" i="14" s="1"/>
  <c r="G155" i="14"/>
  <c r="E155" i="14"/>
  <c r="F155" i="14" s="1"/>
  <c r="J155" i="14"/>
  <c r="S155" i="14"/>
  <c r="X155" i="14" s="1"/>
  <c r="AC155" i="14" s="1"/>
  <c r="C155" i="14"/>
  <c r="B156" i="14"/>
  <c r="W154" i="14"/>
  <c r="AM154" i="14" s="1"/>
  <c r="AL154" i="14"/>
  <c r="I154" i="14"/>
  <c r="M154" i="14" s="1"/>
  <c r="L154" i="14" s="1"/>
  <c r="K154" i="14"/>
  <c r="D154" i="14"/>
  <c r="L574" i="17"/>
  <c r="M574" i="17"/>
  <c r="T576" i="17"/>
  <c r="Y576" i="17" s="1"/>
  <c r="AD576" i="17" s="1"/>
  <c r="U576" i="17"/>
  <c r="Z576" i="17" s="1"/>
  <c r="AE576" i="17" s="1"/>
  <c r="R576" i="17"/>
  <c r="S576" i="17"/>
  <c r="X576" i="17" s="1"/>
  <c r="AC576" i="17" s="1"/>
  <c r="N576" i="17"/>
  <c r="J576" i="17"/>
  <c r="E576" i="17"/>
  <c r="F576" i="17" s="1"/>
  <c r="G576" i="17"/>
  <c r="C576" i="17"/>
  <c r="D576" i="17" s="1"/>
  <c r="AJ573" i="17"/>
  <c r="Q573" i="17"/>
  <c r="W575" i="17"/>
  <c r="AM575" i="17" s="1"/>
  <c r="AL575" i="17"/>
  <c r="AB574" i="17"/>
  <c r="AG574" i="17" s="1"/>
  <c r="AI574" i="17" s="1"/>
  <c r="AM574" i="17"/>
  <c r="K575" i="17"/>
  <c r="I575" i="17"/>
  <c r="B577" i="17"/>
  <c r="H576" i="17"/>
  <c r="P576" i="17"/>
  <c r="AB154" i="14" l="1"/>
  <c r="AG154" i="14" s="1"/>
  <c r="AI154" i="14" s="1"/>
  <c r="AJ154" i="14" s="1"/>
  <c r="Q153" i="14"/>
  <c r="W155" i="14"/>
  <c r="AM155" i="14" s="1"/>
  <c r="AL155" i="14"/>
  <c r="E156" i="14"/>
  <c r="F156" i="14" s="1"/>
  <c r="J156" i="14"/>
  <c r="H156" i="14"/>
  <c r="P156" i="14"/>
  <c r="S156" i="14"/>
  <c r="X156" i="14" s="1"/>
  <c r="AC156" i="14" s="1"/>
  <c r="T156" i="14"/>
  <c r="Y156" i="14" s="1"/>
  <c r="AD156" i="14" s="1"/>
  <c r="U156" i="14"/>
  <c r="Z156" i="14" s="1"/>
  <c r="AE156" i="14" s="1"/>
  <c r="N156" i="14"/>
  <c r="G156" i="14"/>
  <c r="C156" i="14"/>
  <c r="R156" i="14"/>
  <c r="B157" i="14"/>
  <c r="D155" i="14"/>
  <c r="K155" i="14"/>
  <c r="I155" i="14"/>
  <c r="T577" i="17"/>
  <c r="Y577" i="17" s="1"/>
  <c r="AD577" i="17" s="1"/>
  <c r="U577" i="17"/>
  <c r="Z577" i="17" s="1"/>
  <c r="AE577" i="17" s="1"/>
  <c r="R577" i="17"/>
  <c r="S577" i="17"/>
  <c r="X577" i="17" s="1"/>
  <c r="AC577" i="17" s="1"/>
  <c r="N577" i="17"/>
  <c r="J577" i="17"/>
  <c r="G577" i="17"/>
  <c r="C577" i="17"/>
  <c r="D577" i="17" s="1"/>
  <c r="E577" i="17"/>
  <c r="F577" i="17" s="1"/>
  <c r="M575" i="17"/>
  <c r="L575" i="17"/>
  <c r="AB575" i="17"/>
  <c r="AG575" i="17" s="1"/>
  <c r="AI575" i="17" s="1"/>
  <c r="AJ575" i="17" s="1"/>
  <c r="AJ574" i="17"/>
  <c r="Q574" i="17"/>
  <c r="W576" i="17"/>
  <c r="AL576" i="17"/>
  <c r="I576" i="17"/>
  <c r="K576" i="17"/>
  <c r="B578" i="17"/>
  <c r="P577" i="17"/>
  <c r="H577" i="17"/>
  <c r="Q154" i="14" l="1"/>
  <c r="AL156" i="14"/>
  <c r="W156" i="14"/>
  <c r="AM156" i="14" s="1"/>
  <c r="AB155" i="14"/>
  <c r="AG155" i="14" s="1"/>
  <c r="AI155" i="14" s="1"/>
  <c r="M155" i="14"/>
  <c r="L155" i="14" s="1"/>
  <c r="D156" i="14"/>
  <c r="I156" i="14"/>
  <c r="M156" i="14" s="1"/>
  <c r="L156" i="14" s="1"/>
  <c r="K156" i="14"/>
  <c r="R157" i="14"/>
  <c r="G157" i="14"/>
  <c r="E157" i="14"/>
  <c r="F157" i="14" s="1"/>
  <c r="S157" i="14"/>
  <c r="X157" i="14" s="1"/>
  <c r="AC157" i="14" s="1"/>
  <c r="J157" i="14"/>
  <c r="N157" i="14"/>
  <c r="P157" i="14"/>
  <c r="C157" i="14"/>
  <c r="H157" i="14"/>
  <c r="U157" i="14"/>
  <c r="Z157" i="14" s="1"/>
  <c r="AE157" i="14" s="1"/>
  <c r="T157" i="14"/>
  <c r="Y157" i="14" s="1"/>
  <c r="AD157" i="14" s="1"/>
  <c r="B158" i="14"/>
  <c r="M576" i="17"/>
  <c r="L576" i="17"/>
  <c r="R578" i="17"/>
  <c r="S578" i="17"/>
  <c r="X578" i="17" s="1"/>
  <c r="AC578" i="17" s="1"/>
  <c r="T578" i="17"/>
  <c r="Y578" i="17" s="1"/>
  <c r="AD578" i="17" s="1"/>
  <c r="U578" i="17"/>
  <c r="Z578" i="17" s="1"/>
  <c r="AE578" i="17" s="1"/>
  <c r="N578" i="17"/>
  <c r="J578" i="17"/>
  <c r="E578" i="17"/>
  <c r="F578" i="17" s="1"/>
  <c r="G578" i="17"/>
  <c r="C578" i="17"/>
  <c r="D578" i="17" s="1"/>
  <c r="Q575" i="17"/>
  <c r="B579" i="17"/>
  <c r="P578" i="17"/>
  <c r="H578" i="17"/>
  <c r="AB576" i="17"/>
  <c r="AG576" i="17" s="1"/>
  <c r="AI576" i="17" s="1"/>
  <c r="AM576" i="17"/>
  <c r="AL577" i="17"/>
  <c r="W577" i="17"/>
  <c r="AM577" i="17" s="1"/>
  <c r="I577" i="17"/>
  <c r="K577" i="17"/>
  <c r="AL157" i="14" l="1"/>
  <c r="W157" i="14"/>
  <c r="AM157" i="14" s="1"/>
  <c r="R158" i="14"/>
  <c r="G158" i="14"/>
  <c r="U158" i="14"/>
  <c r="Z158" i="14" s="1"/>
  <c r="AE158" i="14" s="1"/>
  <c r="P158" i="14"/>
  <c r="N158" i="14"/>
  <c r="E158" i="14"/>
  <c r="F158" i="14" s="1"/>
  <c r="T158" i="14"/>
  <c r="Y158" i="14" s="1"/>
  <c r="AD158" i="14" s="1"/>
  <c r="C158" i="14"/>
  <c r="S158" i="14"/>
  <c r="X158" i="14" s="1"/>
  <c r="AC158" i="14" s="1"/>
  <c r="J158" i="14"/>
  <c r="H158" i="14"/>
  <c r="B159" i="14"/>
  <c r="Q155" i="14"/>
  <c r="AJ155" i="14"/>
  <c r="AB156" i="14"/>
  <c r="AG156" i="14" s="1"/>
  <c r="AI156" i="14" s="1"/>
  <c r="I157" i="14"/>
  <c r="M157" i="14" s="1"/>
  <c r="L157" i="14" s="1"/>
  <c r="D157" i="14"/>
  <c r="K157" i="14"/>
  <c r="M577" i="17"/>
  <c r="L577" i="17"/>
  <c r="T579" i="17"/>
  <c r="Y579" i="17" s="1"/>
  <c r="AD579" i="17" s="1"/>
  <c r="U579" i="17"/>
  <c r="Z579" i="17" s="1"/>
  <c r="AE579" i="17" s="1"/>
  <c r="R579" i="17"/>
  <c r="S579" i="17"/>
  <c r="X579" i="17" s="1"/>
  <c r="AC579" i="17" s="1"/>
  <c r="N579" i="17"/>
  <c r="E579" i="17"/>
  <c r="F579" i="17" s="1"/>
  <c r="J579" i="17"/>
  <c r="C579" i="17"/>
  <c r="D579" i="17" s="1"/>
  <c r="G579" i="17"/>
  <c r="AB577" i="17"/>
  <c r="AG577" i="17" s="1"/>
  <c r="AI577" i="17" s="1"/>
  <c r="I578" i="17"/>
  <c r="K578" i="17"/>
  <c r="W578" i="17"/>
  <c r="AM578" i="17" s="1"/>
  <c r="AL578" i="17"/>
  <c r="AJ576" i="17"/>
  <c r="Q576" i="17"/>
  <c r="B580" i="17"/>
  <c r="P579" i="17"/>
  <c r="H579" i="17"/>
  <c r="I158" i="14" l="1"/>
  <c r="M158" i="14" s="1"/>
  <c r="L158" i="14" s="1"/>
  <c r="K158" i="14"/>
  <c r="D158" i="14"/>
  <c r="AL158" i="14"/>
  <c r="W158" i="14"/>
  <c r="AM158" i="14" s="1"/>
  <c r="E159" i="14"/>
  <c r="F159" i="14" s="1"/>
  <c r="C159" i="14"/>
  <c r="S159" i="14"/>
  <c r="X159" i="14" s="1"/>
  <c r="AC159" i="14" s="1"/>
  <c r="J159" i="14"/>
  <c r="T159" i="14"/>
  <c r="Y159" i="14" s="1"/>
  <c r="AD159" i="14" s="1"/>
  <c r="H159" i="14"/>
  <c r="R159" i="14"/>
  <c r="U159" i="14"/>
  <c r="Z159" i="14" s="1"/>
  <c r="AE159" i="14" s="1"/>
  <c r="P159" i="14"/>
  <c r="G159" i="14"/>
  <c r="N159" i="14"/>
  <c r="B160" i="14"/>
  <c r="AB157" i="14"/>
  <c r="AG157" i="14" s="1"/>
  <c r="AI157" i="14" s="1"/>
  <c r="AJ156" i="14"/>
  <c r="Q156" i="14"/>
  <c r="T580" i="17"/>
  <c r="Y580" i="17" s="1"/>
  <c r="AD580" i="17" s="1"/>
  <c r="U580" i="17"/>
  <c r="Z580" i="17" s="1"/>
  <c r="AE580" i="17" s="1"/>
  <c r="R580" i="17"/>
  <c r="S580" i="17"/>
  <c r="X580" i="17" s="1"/>
  <c r="AC580" i="17" s="1"/>
  <c r="N580" i="17"/>
  <c r="J580" i="17"/>
  <c r="G580" i="17"/>
  <c r="C580" i="17"/>
  <c r="D580" i="17" s="1"/>
  <c r="E580" i="17"/>
  <c r="F580" i="17" s="1"/>
  <c r="M578" i="17"/>
  <c r="L578" i="17"/>
  <c r="B581" i="17"/>
  <c r="P580" i="17"/>
  <c r="H580" i="17"/>
  <c r="AL579" i="17"/>
  <c r="W579" i="17"/>
  <c r="AM579" i="17" s="1"/>
  <c r="K579" i="17"/>
  <c r="I579" i="17"/>
  <c r="AB578" i="17"/>
  <c r="AG578" i="17" s="1"/>
  <c r="AI578" i="17" s="1"/>
  <c r="AJ577" i="17"/>
  <c r="Q577" i="17"/>
  <c r="K159" i="14" l="1"/>
  <c r="D159" i="14"/>
  <c r="I159" i="14"/>
  <c r="M159" i="14" s="1"/>
  <c r="L159" i="14" s="1"/>
  <c r="Q157" i="14"/>
  <c r="AJ157" i="14"/>
  <c r="AL159" i="14"/>
  <c r="W159" i="14"/>
  <c r="AM159" i="14" s="1"/>
  <c r="S160" i="14"/>
  <c r="X160" i="14" s="1"/>
  <c r="AC160" i="14" s="1"/>
  <c r="U160" i="14"/>
  <c r="Z160" i="14" s="1"/>
  <c r="AE160" i="14" s="1"/>
  <c r="E160" i="14"/>
  <c r="F160" i="14" s="1"/>
  <c r="T160" i="14"/>
  <c r="Y160" i="14" s="1"/>
  <c r="AD160" i="14" s="1"/>
  <c r="P160" i="14"/>
  <c r="J160" i="14"/>
  <c r="N160" i="14"/>
  <c r="R160" i="14"/>
  <c r="C160" i="14"/>
  <c r="G160" i="14"/>
  <c r="H160" i="14"/>
  <c r="B161" i="14"/>
  <c r="AB158" i="14"/>
  <c r="AG158" i="14" s="1"/>
  <c r="AI158" i="14" s="1"/>
  <c r="M579" i="17"/>
  <c r="L579" i="17"/>
  <c r="R581" i="17"/>
  <c r="S581" i="17"/>
  <c r="X581" i="17" s="1"/>
  <c r="AC581" i="17" s="1"/>
  <c r="T581" i="17"/>
  <c r="Y581" i="17" s="1"/>
  <c r="AD581" i="17" s="1"/>
  <c r="U581" i="17"/>
  <c r="Z581" i="17" s="1"/>
  <c r="AE581" i="17" s="1"/>
  <c r="N581" i="17"/>
  <c r="J581" i="17"/>
  <c r="E581" i="17"/>
  <c r="F581" i="17" s="1"/>
  <c r="C581" i="17"/>
  <c r="D581" i="17" s="1"/>
  <c r="G581" i="17"/>
  <c r="K580" i="17"/>
  <c r="I580" i="17"/>
  <c r="Q578" i="17"/>
  <c r="AJ578" i="17"/>
  <c r="AB579" i="17"/>
  <c r="AG579" i="17" s="1"/>
  <c r="AI579" i="17" s="1"/>
  <c r="AL580" i="17"/>
  <c r="W580" i="17"/>
  <c r="B582" i="17"/>
  <c r="P581" i="17"/>
  <c r="H581" i="17"/>
  <c r="D160" i="14" l="1"/>
  <c r="I160" i="14"/>
  <c r="M160" i="14" s="1"/>
  <c r="L160" i="14" s="1"/>
  <c r="K160" i="14"/>
  <c r="AL160" i="14"/>
  <c r="W160" i="14"/>
  <c r="AM160" i="14" s="1"/>
  <c r="N161" i="14"/>
  <c r="P161" i="14"/>
  <c r="U161" i="14"/>
  <c r="Z161" i="14" s="1"/>
  <c r="AE161" i="14" s="1"/>
  <c r="G161" i="14"/>
  <c r="H161" i="14"/>
  <c r="J161" i="14"/>
  <c r="T161" i="14"/>
  <c r="Y161" i="14" s="1"/>
  <c r="AD161" i="14" s="1"/>
  <c r="S161" i="14"/>
  <c r="X161" i="14" s="1"/>
  <c r="AC161" i="14" s="1"/>
  <c r="E161" i="14"/>
  <c r="F161" i="14" s="1"/>
  <c r="R161" i="14"/>
  <c r="C161" i="14"/>
  <c r="B162" i="14"/>
  <c r="AB159" i="14"/>
  <c r="AG159" i="14" s="1"/>
  <c r="AI159" i="14" s="1"/>
  <c r="Q158" i="14"/>
  <c r="AJ158" i="14"/>
  <c r="T582" i="17"/>
  <c r="Y582" i="17" s="1"/>
  <c r="AD582" i="17" s="1"/>
  <c r="U582" i="17"/>
  <c r="Z582" i="17" s="1"/>
  <c r="AE582" i="17" s="1"/>
  <c r="R582" i="17"/>
  <c r="S582" i="17"/>
  <c r="X582" i="17" s="1"/>
  <c r="AC582" i="17" s="1"/>
  <c r="N582" i="17"/>
  <c r="J582" i="17"/>
  <c r="E582" i="17"/>
  <c r="F582" i="17" s="1"/>
  <c r="C582" i="17"/>
  <c r="D582" i="17" s="1"/>
  <c r="G582" i="17"/>
  <c r="L580" i="17"/>
  <c r="M580" i="17"/>
  <c r="B583" i="17"/>
  <c r="P582" i="17"/>
  <c r="H582" i="17"/>
  <c r="AB580" i="17"/>
  <c r="AG580" i="17" s="1"/>
  <c r="AI580" i="17" s="1"/>
  <c r="AM580" i="17"/>
  <c r="I581" i="17"/>
  <c r="K581" i="17"/>
  <c r="AL581" i="17"/>
  <c r="W581" i="17"/>
  <c r="Q579" i="17"/>
  <c r="AJ579" i="17"/>
  <c r="D161" i="14" l="1"/>
  <c r="K161" i="14"/>
  <c r="I161" i="14"/>
  <c r="M161" i="14" s="1"/>
  <c r="L161" i="14" s="1"/>
  <c r="Q159" i="14"/>
  <c r="AJ159" i="14"/>
  <c r="W161" i="14"/>
  <c r="AM161" i="14" s="1"/>
  <c r="AL161" i="14"/>
  <c r="G162" i="14"/>
  <c r="H162" i="14"/>
  <c r="C162" i="14"/>
  <c r="N162" i="14"/>
  <c r="E162" i="14"/>
  <c r="F162" i="14" s="1"/>
  <c r="R162" i="14"/>
  <c r="J162" i="14"/>
  <c r="P162" i="14"/>
  <c r="S162" i="14"/>
  <c r="X162" i="14" s="1"/>
  <c r="AC162" i="14" s="1"/>
  <c r="U162" i="14"/>
  <c r="Z162" i="14" s="1"/>
  <c r="AE162" i="14" s="1"/>
  <c r="T162" i="14"/>
  <c r="Y162" i="14" s="1"/>
  <c r="AD162" i="14" s="1"/>
  <c r="B163" i="14"/>
  <c r="AB160" i="14"/>
  <c r="AG160" i="14" s="1"/>
  <c r="AI160" i="14" s="1"/>
  <c r="T583" i="17"/>
  <c r="Y583" i="17" s="1"/>
  <c r="AD583" i="17" s="1"/>
  <c r="U583" i="17"/>
  <c r="Z583" i="17" s="1"/>
  <c r="AE583" i="17" s="1"/>
  <c r="R583" i="17"/>
  <c r="S583" i="17"/>
  <c r="X583" i="17" s="1"/>
  <c r="AC583" i="17" s="1"/>
  <c r="N583" i="17"/>
  <c r="J583" i="17"/>
  <c r="E583" i="17"/>
  <c r="F583" i="17" s="1"/>
  <c r="G583" i="17"/>
  <c r="C583" i="17"/>
  <c r="D583" i="17" s="1"/>
  <c r="M581" i="17"/>
  <c r="L581" i="17"/>
  <c r="K582" i="17"/>
  <c r="I582" i="17"/>
  <c r="Q580" i="17"/>
  <c r="AJ580" i="17"/>
  <c r="W582" i="17"/>
  <c r="AM582" i="17" s="1"/>
  <c r="AL582" i="17"/>
  <c r="AB581" i="17"/>
  <c r="AG581" i="17" s="1"/>
  <c r="AI581" i="17" s="1"/>
  <c r="AM581" i="17"/>
  <c r="B584" i="17"/>
  <c r="P583" i="17"/>
  <c r="H583" i="17"/>
  <c r="AJ160" i="14" l="1"/>
  <c r="Q160" i="14"/>
  <c r="T163" i="14"/>
  <c r="Y163" i="14" s="1"/>
  <c r="AD163" i="14" s="1"/>
  <c r="E163" i="14"/>
  <c r="F163" i="14" s="1"/>
  <c r="H163" i="14"/>
  <c r="R163" i="14"/>
  <c r="U163" i="14"/>
  <c r="Z163" i="14" s="1"/>
  <c r="AE163" i="14" s="1"/>
  <c r="G163" i="14"/>
  <c r="P163" i="14"/>
  <c r="N163" i="14"/>
  <c r="S163" i="14"/>
  <c r="X163" i="14" s="1"/>
  <c r="AC163" i="14" s="1"/>
  <c r="J163" i="14"/>
  <c r="C163" i="14"/>
  <c r="B164" i="14"/>
  <c r="AL162" i="14"/>
  <c r="W162" i="14"/>
  <c r="AM162" i="14" s="1"/>
  <c r="AB161" i="14"/>
  <c r="AG161" i="14" s="1"/>
  <c r="AI161" i="14" s="1"/>
  <c r="D162" i="14"/>
  <c r="K162" i="14"/>
  <c r="I162" i="14"/>
  <c r="M162" i="14" s="1"/>
  <c r="L162" i="14" s="1"/>
  <c r="R584" i="17"/>
  <c r="S584" i="17"/>
  <c r="X584" i="17" s="1"/>
  <c r="AC584" i="17" s="1"/>
  <c r="T584" i="17"/>
  <c r="Y584" i="17" s="1"/>
  <c r="AD584" i="17" s="1"/>
  <c r="U584" i="17"/>
  <c r="Z584" i="17" s="1"/>
  <c r="AE584" i="17" s="1"/>
  <c r="N584" i="17"/>
  <c r="J584" i="17"/>
  <c r="C584" i="17"/>
  <c r="D584" i="17" s="1"/>
  <c r="E584" i="17"/>
  <c r="F584" i="17" s="1"/>
  <c r="G584" i="17"/>
  <c r="M582" i="17"/>
  <c r="L582" i="17"/>
  <c r="AB582" i="17"/>
  <c r="AG582" i="17" s="1"/>
  <c r="AI582" i="17" s="1"/>
  <c r="Q582" i="17" s="1"/>
  <c r="K583" i="17"/>
  <c r="I583" i="17"/>
  <c r="AJ581" i="17"/>
  <c r="Q581" i="17"/>
  <c r="W583" i="17"/>
  <c r="AL583" i="17"/>
  <c r="B585" i="17"/>
  <c r="P584" i="17"/>
  <c r="H584" i="17"/>
  <c r="AB162" i="14" l="1"/>
  <c r="AG162" i="14" s="1"/>
  <c r="AI162" i="14" s="1"/>
  <c r="AJ162" i="14" s="1"/>
  <c r="AL163" i="14"/>
  <c r="W163" i="14"/>
  <c r="AM163" i="14" s="1"/>
  <c r="AJ161" i="14"/>
  <c r="Q161" i="14"/>
  <c r="N164" i="14"/>
  <c r="G164" i="14"/>
  <c r="U164" i="14"/>
  <c r="Z164" i="14" s="1"/>
  <c r="AE164" i="14" s="1"/>
  <c r="R164" i="14"/>
  <c r="C164" i="14"/>
  <c r="T164" i="14"/>
  <c r="Y164" i="14" s="1"/>
  <c r="AD164" i="14" s="1"/>
  <c r="E164" i="14"/>
  <c r="F164" i="14" s="1"/>
  <c r="H164" i="14"/>
  <c r="P164" i="14"/>
  <c r="S164" i="14"/>
  <c r="X164" i="14" s="1"/>
  <c r="AC164" i="14" s="1"/>
  <c r="J164" i="14"/>
  <c r="B165" i="14"/>
  <c r="I163" i="14"/>
  <c r="M163" i="14" s="1"/>
  <c r="L163" i="14" s="1"/>
  <c r="K163" i="14"/>
  <c r="D163" i="14"/>
  <c r="AJ582" i="17"/>
  <c r="T585" i="17"/>
  <c r="Y585" i="17" s="1"/>
  <c r="AD585" i="17" s="1"/>
  <c r="U585" i="17"/>
  <c r="Z585" i="17" s="1"/>
  <c r="AE585" i="17" s="1"/>
  <c r="R585" i="17"/>
  <c r="S585" i="17"/>
  <c r="X585" i="17" s="1"/>
  <c r="AC585" i="17" s="1"/>
  <c r="N585" i="17"/>
  <c r="E585" i="17"/>
  <c r="F585" i="17" s="1"/>
  <c r="J585" i="17"/>
  <c r="G585" i="17"/>
  <c r="C585" i="17"/>
  <c r="D585" i="17" s="1"/>
  <c r="L583" i="17"/>
  <c r="M583" i="17"/>
  <c r="B586" i="17"/>
  <c r="H585" i="17"/>
  <c r="P585" i="17"/>
  <c r="AB583" i="17"/>
  <c r="AG583" i="17" s="1"/>
  <c r="AI583" i="17" s="1"/>
  <c r="AM583" i="17"/>
  <c r="K584" i="17"/>
  <c r="I584" i="17"/>
  <c r="AL584" i="17"/>
  <c r="W584" i="17"/>
  <c r="AM584" i="17" s="1"/>
  <c r="Q162" i="14" l="1"/>
  <c r="AB163" i="14"/>
  <c r="AG163" i="14" s="1"/>
  <c r="AI163" i="14" s="1"/>
  <c r="P165" i="14"/>
  <c r="S165" i="14"/>
  <c r="X165" i="14" s="1"/>
  <c r="AC165" i="14" s="1"/>
  <c r="N165" i="14"/>
  <c r="C165" i="14"/>
  <c r="G165" i="14"/>
  <c r="T165" i="14"/>
  <c r="Y165" i="14" s="1"/>
  <c r="AD165" i="14" s="1"/>
  <c r="U165" i="14"/>
  <c r="Z165" i="14" s="1"/>
  <c r="AE165" i="14" s="1"/>
  <c r="R165" i="14"/>
  <c r="J165" i="14"/>
  <c r="E165" i="14"/>
  <c r="F165" i="14" s="1"/>
  <c r="H165" i="14"/>
  <c r="B166" i="14"/>
  <c r="D164" i="14"/>
  <c r="K164" i="14"/>
  <c r="I164" i="14"/>
  <c r="M164" i="14" s="1"/>
  <c r="L164" i="14" s="1"/>
  <c r="AL164" i="14"/>
  <c r="W164" i="14"/>
  <c r="AM164" i="14" s="1"/>
  <c r="M584" i="17"/>
  <c r="L584" i="17"/>
  <c r="T586" i="17"/>
  <c r="Y586" i="17" s="1"/>
  <c r="AD586" i="17" s="1"/>
  <c r="U586" i="17"/>
  <c r="Z586" i="17" s="1"/>
  <c r="AE586" i="17" s="1"/>
  <c r="R586" i="17"/>
  <c r="S586" i="17"/>
  <c r="N586" i="17"/>
  <c r="J586" i="17"/>
  <c r="E586" i="17"/>
  <c r="F586" i="17" s="1"/>
  <c r="C586" i="17"/>
  <c r="D586" i="17" s="1"/>
  <c r="G586" i="17"/>
  <c r="Q583" i="17"/>
  <c r="AJ583" i="17"/>
  <c r="AB584" i="17"/>
  <c r="AG584" i="17" s="1"/>
  <c r="AI584" i="17" s="1"/>
  <c r="AL585" i="17"/>
  <c r="W585" i="17"/>
  <c r="K585" i="17"/>
  <c r="I585" i="17"/>
  <c r="B587" i="17"/>
  <c r="P586" i="17"/>
  <c r="H586" i="17"/>
  <c r="AB164" i="14" l="1"/>
  <c r="AG164" i="14" s="1"/>
  <c r="AI164" i="14" s="1"/>
  <c r="K165" i="14"/>
  <c r="I165" i="14"/>
  <c r="M165" i="14" s="1"/>
  <c r="L165" i="14" s="1"/>
  <c r="D165" i="14"/>
  <c r="AL165" i="14"/>
  <c r="W165" i="14"/>
  <c r="AM165" i="14" s="1"/>
  <c r="AJ164" i="14"/>
  <c r="Q164" i="14"/>
  <c r="U166" i="14"/>
  <c r="Z166" i="14" s="1"/>
  <c r="AE166" i="14" s="1"/>
  <c r="E166" i="14"/>
  <c r="F166" i="14" s="1"/>
  <c r="P166" i="14"/>
  <c r="G166" i="14"/>
  <c r="S166" i="14"/>
  <c r="X166" i="14" s="1"/>
  <c r="AC166" i="14" s="1"/>
  <c r="T166" i="14"/>
  <c r="Y166" i="14" s="1"/>
  <c r="AD166" i="14" s="1"/>
  <c r="J166" i="14"/>
  <c r="H166" i="14"/>
  <c r="N166" i="14"/>
  <c r="C166" i="14"/>
  <c r="R166" i="14"/>
  <c r="B167" i="14"/>
  <c r="Q163" i="14"/>
  <c r="AJ163" i="14"/>
  <c r="M585" i="17"/>
  <c r="L585" i="17"/>
  <c r="R587" i="17"/>
  <c r="S587" i="17"/>
  <c r="X587" i="17" s="1"/>
  <c r="AC587" i="17" s="1"/>
  <c r="T587" i="17"/>
  <c r="Y587" i="17" s="1"/>
  <c r="AD587" i="17" s="1"/>
  <c r="U587" i="17"/>
  <c r="Z587" i="17" s="1"/>
  <c r="AE587" i="17" s="1"/>
  <c r="N587" i="17"/>
  <c r="J587" i="17"/>
  <c r="C587" i="17"/>
  <c r="D587" i="17" s="1"/>
  <c r="G587" i="17"/>
  <c r="E587" i="17"/>
  <c r="F587" i="17" s="1"/>
  <c r="X586" i="17"/>
  <c r="AC586" i="17" s="1"/>
  <c r="AJ584" i="17"/>
  <c r="Q584" i="17"/>
  <c r="W586" i="17"/>
  <c r="AL586" i="17"/>
  <c r="I586" i="17"/>
  <c r="K586" i="17"/>
  <c r="B588" i="17"/>
  <c r="H587" i="17"/>
  <c r="P587" i="17"/>
  <c r="AB585" i="17"/>
  <c r="AG585" i="17" s="1"/>
  <c r="AI585" i="17" s="1"/>
  <c r="AM585" i="17"/>
  <c r="J167" i="14" l="1"/>
  <c r="S167" i="14"/>
  <c r="X167" i="14" s="1"/>
  <c r="AC167" i="14" s="1"/>
  <c r="P167" i="14"/>
  <c r="C167" i="14"/>
  <c r="U167" i="14"/>
  <c r="Z167" i="14" s="1"/>
  <c r="AE167" i="14" s="1"/>
  <c r="E167" i="14"/>
  <c r="F167" i="14" s="1"/>
  <c r="T167" i="14"/>
  <c r="Y167" i="14" s="1"/>
  <c r="AD167" i="14" s="1"/>
  <c r="N167" i="14"/>
  <c r="H167" i="14"/>
  <c r="G167" i="14"/>
  <c r="R167" i="14"/>
  <c r="B168" i="14"/>
  <c r="AL166" i="14"/>
  <c r="W166" i="14"/>
  <c r="AM166" i="14" s="1"/>
  <c r="I166" i="14"/>
  <c r="M166" i="14" s="1"/>
  <c r="L166" i="14" s="1"/>
  <c r="D166" i="14"/>
  <c r="K166" i="14"/>
  <c r="AB165" i="14"/>
  <c r="AG165" i="14" s="1"/>
  <c r="AI165" i="14" s="1"/>
  <c r="L586" i="17"/>
  <c r="M586" i="17"/>
  <c r="AM586" i="17"/>
  <c r="T588" i="17"/>
  <c r="Y588" i="17" s="1"/>
  <c r="AD588" i="17" s="1"/>
  <c r="U588" i="17"/>
  <c r="Z588" i="17" s="1"/>
  <c r="AE588" i="17" s="1"/>
  <c r="R588" i="17"/>
  <c r="S588" i="17"/>
  <c r="X588" i="17" s="1"/>
  <c r="AC588" i="17" s="1"/>
  <c r="J588" i="17"/>
  <c r="N588" i="17"/>
  <c r="E588" i="17"/>
  <c r="F588" i="17" s="1"/>
  <c r="C588" i="17"/>
  <c r="D588" i="17" s="1"/>
  <c r="G588" i="17"/>
  <c r="K587" i="17"/>
  <c r="I587" i="17"/>
  <c r="W587" i="17"/>
  <c r="AM587" i="17" s="1"/>
  <c r="AL587" i="17"/>
  <c r="Q585" i="17"/>
  <c r="AJ585" i="17"/>
  <c r="B589" i="17"/>
  <c r="H588" i="17"/>
  <c r="P588" i="17"/>
  <c r="AB586" i="17"/>
  <c r="AG586" i="17" s="1"/>
  <c r="AI586" i="17" s="1"/>
  <c r="AB166" i="14" l="1"/>
  <c r="AG166" i="14" s="1"/>
  <c r="AI166" i="14" s="1"/>
  <c r="AJ166" i="14" s="1"/>
  <c r="AL167" i="14"/>
  <c r="W167" i="14"/>
  <c r="AM167" i="14" s="1"/>
  <c r="D167" i="14"/>
  <c r="K167" i="14"/>
  <c r="I167" i="14"/>
  <c r="M167" i="14" s="1"/>
  <c r="L167" i="14" s="1"/>
  <c r="AJ165" i="14"/>
  <c r="Q165" i="14"/>
  <c r="N168" i="14"/>
  <c r="S168" i="14"/>
  <c r="X168" i="14" s="1"/>
  <c r="AC168" i="14" s="1"/>
  <c r="U168" i="14"/>
  <c r="Z168" i="14" s="1"/>
  <c r="AE168" i="14" s="1"/>
  <c r="H168" i="14"/>
  <c r="P168" i="14"/>
  <c r="R168" i="14"/>
  <c r="C168" i="14"/>
  <c r="T168" i="14"/>
  <c r="Y168" i="14" s="1"/>
  <c r="AD168" i="14" s="1"/>
  <c r="G168" i="14"/>
  <c r="E168" i="14"/>
  <c r="F168" i="14" s="1"/>
  <c r="J168" i="14"/>
  <c r="B169" i="14"/>
  <c r="M587" i="17"/>
  <c r="L587" i="17"/>
  <c r="T589" i="17"/>
  <c r="U589" i="17"/>
  <c r="Z589" i="17" s="1"/>
  <c r="AE589" i="17" s="1"/>
  <c r="R589" i="17"/>
  <c r="S589" i="17"/>
  <c r="X589" i="17" s="1"/>
  <c r="AC589" i="17" s="1"/>
  <c r="N589" i="17"/>
  <c r="J589" i="17"/>
  <c r="G589" i="17"/>
  <c r="C589" i="17"/>
  <c r="D589" i="17" s="1"/>
  <c r="E589" i="17"/>
  <c r="F589" i="17" s="1"/>
  <c r="AB587" i="17"/>
  <c r="AG587" i="17" s="1"/>
  <c r="AI587" i="17" s="1"/>
  <c r="AJ587" i="17" s="1"/>
  <c r="AL588" i="17"/>
  <c r="W588" i="17"/>
  <c r="AM588" i="17" s="1"/>
  <c r="B590" i="17"/>
  <c r="H589" i="17"/>
  <c r="P589" i="17"/>
  <c r="Q586" i="17"/>
  <c r="AJ586" i="17"/>
  <c r="K588" i="17"/>
  <c r="I588" i="17"/>
  <c r="Q166" i="14" l="1"/>
  <c r="AB167" i="14"/>
  <c r="AG167" i="14" s="1"/>
  <c r="AI167" i="14" s="1"/>
  <c r="I168" i="14"/>
  <c r="M168" i="14" s="1"/>
  <c r="L168" i="14" s="1"/>
  <c r="D168" i="14"/>
  <c r="K168" i="14"/>
  <c r="E169" i="14"/>
  <c r="F169" i="14" s="1"/>
  <c r="P169" i="14"/>
  <c r="G169" i="14"/>
  <c r="N169" i="14"/>
  <c r="T169" i="14"/>
  <c r="Y169" i="14" s="1"/>
  <c r="AD169" i="14" s="1"/>
  <c r="H169" i="14"/>
  <c r="J169" i="14"/>
  <c r="S169" i="14"/>
  <c r="X169" i="14" s="1"/>
  <c r="AC169" i="14" s="1"/>
  <c r="C169" i="14"/>
  <c r="U169" i="14"/>
  <c r="Z169" i="14" s="1"/>
  <c r="AE169" i="14" s="1"/>
  <c r="R169" i="14"/>
  <c r="B170" i="14"/>
  <c r="AL168" i="14"/>
  <c r="W168" i="14"/>
  <c r="AM168" i="14" s="1"/>
  <c r="M588" i="17"/>
  <c r="L588" i="17"/>
  <c r="R590" i="17"/>
  <c r="S590" i="17"/>
  <c r="X590" i="17" s="1"/>
  <c r="AC590" i="17" s="1"/>
  <c r="T590" i="17"/>
  <c r="Y590" i="17" s="1"/>
  <c r="AD590" i="17" s="1"/>
  <c r="U590" i="17"/>
  <c r="Z590" i="17" s="1"/>
  <c r="AE590" i="17" s="1"/>
  <c r="N590" i="17"/>
  <c r="J590" i="17"/>
  <c r="C590" i="17"/>
  <c r="D590" i="17" s="1"/>
  <c r="E590" i="17"/>
  <c r="F590" i="17" s="1"/>
  <c r="G590" i="17"/>
  <c r="Q587" i="17"/>
  <c r="B591" i="17"/>
  <c r="H590" i="17"/>
  <c r="P590" i="17"/>
  <c r="W589" i="17"/>
  <c r="AL589" i="17"/>
  <c r="I589" i="17"/>
  <c r="K589" i="17"/>
  <c r="AB588" i="17"/>
  <c r="AG588" i="17" s="1"/>
  <c r="AI588" i="17" s="1"/>
  <c r="Y589" i="17"/>
  <c r="AD589" i="17" s="1"/>
  <c r="AB168" i="14" l="1"/>
  <c r="AG168" i="14" s="1"/>
  <c r="AI168" i="14" s="1"/>
  <c r="Q168" i="14" s="1"/>
  <c r="U170" i="14"/>
  <c r="Z170" i="14" s="1"/>
  <c r="AE170" i="14" s="1"/>
  <c r="H170" i="14"/>
  <c r="N170" i="14"/>
  <c r="T170" i="14"/>
  <c r="Y170" i="14" s="1"/>
  <c r="AD170" i="14" s="1"/>
  <c r="P170" i="14"/>
  <c r="J170" i="14"/>
  <c r="R170" i="14"/>
  <c r="G170" i="14"/>
  <c r="C170" i="14"/>
  <c r="E170" i="14"/>
  <c r="F170" i="14" s="1"/>
  <c r="S170" i="14"/>
  <c r="X170" i="14" s="1"/>
  <c r="AC170" i="14" s="1"/>
  <c r="B171" i="14"/>
  <c r="AL169" i="14"/>
  <c r="W169" i="14"/>
  <c r="AM169" i="14" s="1"/>
  <c r="K169" i="14"/>
  <c r="I169" i="14"/>
  <c r="M169" i="14" s="1"/>
  <c r="L169" i="14" s="1"/>
  <c r="D169" i="14"/>
  <c r="AJ167" i="14"/>
  <c r="Q167" i="14"/>
  <c r="M589" i="17"/>
  <c r="L589" i="17"/>
  <c r="T591" i="17"/>
  <c r="U591" i="17"/>
  <c r="Z591" i="17" s="1"/>
  <c r="AE591" i="17" s="1"/>
  <c r="R591" i="17"/>
  <c r="S591" i="17"/>
  <c r="X591" i="17" s="1"/>
  <c r="AC591" i="17" s="1"/>
  <c r="N591" i="17"/>
  <c r="E591" i="17"/>
  <c r="F591" i="17" s="1"/>
  <c r="J591" i="17"/>
  <c r="C591" i="17"/>
  <c r="D591" i="17" s="1"/>
  <c r="G591" i="17"/>
  <c r="AM589" i="17"/>
  <c r="I590" i="17"/>
  <c r="K590" i="17"/>
  <c r="Q588" i="17"/>
  <c r="AJ588" i="17"/>
  <c r="AB589" i="17"/>
  <c r="AG589" i="17" s="1"/>
  <c r="AI589" i="17" s="1"/>
  <c r="W590" i="17"/>
  <c r="AM590" i="17" s="1"/>
  <c r="AL590" i="17"/>
  <c r="B592" i="17"/>
  <c r="H591" i="17"/>
  <c r="P591" i="17"/>
  <c r="AJ168" i="14" l="1"/>
  <c r="AB169" i="14"/>
  <c r="AG169" i="14" s="1"/>
  <c r="AI169" i="14" s="1"/>
  <c r="Q169" i="14" s="1"/>
  <c r="G171" i="14"/>
  <c r="H171" i="14"/>
  <c r="J171" i="14"/>
  <c r="N171" i="14"/>
  <c r="T171" i="14"/>
  <c r="Y171" i="14" s="1"/>
  <c r="AD171" i="14" s="1"/>
  <c r="S171" i="14"/>
  <c r="X171" i="14" s="1"/>
  <c r="AC171" i="14" s="1"/>
  <c r="E171" i="14"/>
  <c r="F171" i="14" s="1"/>
  <c r="P171" i="14"/>
  <c r="C171" i="14"/>
  <c r="R171" i="14"/>
  <c r="U171" i="14"/>
  <c r="Z171" i="14" s="1"/>
  <c r="AE171" i="14" s="1"/>
  <c r="B172" i="14"/>
  <c r="K170" i="14"/>
  <c r="I170" i="14"/>
  <c r="M170" i="14" s="1"/>
  <c r="L170" i="14" s="1"/>
  <c r="D170" i="14"/>
  <c r="AL170" i="14"/>
  <c r="W170" i="14"/>
  <c r="AM170" i="14" s="1"/>
  <c r="T592" i="17"/>
  <c r="Y592" i="17" s="1"/>
  <c r="AD592" i="17" s="1"/>
  <c r="U592" i="17"/>
  <c r="Z592" i="17" s="1"/>
  <c r="AE592" i="17" s="1"/>
  <c r="R592" i="17"/>
  <c r="S592" i="17"/>
  <c r="X592" i="17" s="1"/>
  <c r="AC592" i="17" s="1"/>
  <c r="N592" i="17"/>
  <c r="J592" i="17"/>
  <c r="G592" i="17"/>
  <c r="C592" i="17"/>
  <c r="D592" i="17" s="1"/>
  <c r="E592" i="17"/>
  <c r="F592" i="17" s="1"/>
  <c r="M590" i="17"/>
  <c r="L590" i="17"/>
  <c r="AB590" i="17"/>
  <c r="AG590" i="17" s="1"/>
  <c r="AI590" i="17" s="1"/>
  <c r="AJ590" i="17" s="1"/>
  <c r="B593" i="17"/>
  <c r="P592" i="17"/>
  <c r="H592" i="17"/>
  <c r="Y591" i="17"/>
  <c r="AD591" i="17" s="1"/>
  <c r="K591" i="17"/>
  <c r="I591" i="17"/>
  <c r="W591" i="17"/>
  <c r="AB591" i="17" s="1"/>
  <c r="AL591" i="17"/>
  <c r="Q589" i="17"/>
  <c r="AJ589" i="17"/>
  <c r="AJ169" i="14" l="1"/>
  <c r="T172" i="14"/>
  <c r="Y172" i="14" s="1"/>
  <c r="AD172" i="14" s="1"/>
  <c r="U172" i="14"/>
  <c r="Z172" i="14" s="1"/>
  <c r="AE172" i="14" s="1"/>
  <c r="H172" i="14"/>
  <c r="P172" i="14"/>
  <c r="E172" i="14"/>
  <c r="F172" i="14" s="1"/>
  <c r="G172" i="14"/>
  <c r="C172" i="14"/>
  <c r="J172" i="14"/>
  <c r="N172" i="14"/>
  <c r="R172" i="14"/>
  <c r="S172" i="14"/>
  <c r="X172" i="14" s="1"/>
  <c r="AC172" i="14" s="1"/>
  <c r="B173" i="14"/>
  <c r="AL171" i="14"/>
  <c r="W171" i="14"/>
  <c r="AM171" i="14" s="1"/>
  <c r="I171" i="14"/>
  <c r="M171" i="14" s="1"/>
  <c r="L171" i="14" s="1"/>
  <c r="D171" i="14"/>
  <c r="K171" i="14"/>
  <c r="AB170" i="14"/>
  <c r="AG170" i="14" s="1"/>
  <c r="AI170" i="14" s="1"/>
  <c r="M591" i="17"/>
  <c r="L591" i="17"/>
  <c r="R593" i="17"/>
  <c r="S593" i="17"/>
  <c r="X593" i="17" s="1"/>
  <c r="AC593" i="17" s="1"/>
  <c r="T593" i="17"/>
  <c r="Y593" i="17" s="1"/>
  <c r="AD593" i="17" s="1"/>
  <c r="U593" i="17"/>
  <c r="Z593" i="17" s="1"/>
  <c r="AE593" i="17" s="1"/>
  <c r="N593" i="17"/>
  <c r="J593" i="17"/>
  <c r="C593" i="17"/>
  <c r="D593" i="17" s="1"/>
  <c r="E593" i="17"/>
  <c r="F593" i="17" s="1"/>
  <c r="G593" i="17"/>
  <c r="Q590" i="17"/>
  <c r="AG591" i="17"/>
  <c r="AI591" i="17" s="1"/>
  <c r="AM591" i="17"/>
  <c r="W592" i="17"/>
  <c r="AL592" i="17"/>
  <c r="K592" i="17"/>
  <c r="I592" i="17"/>
  <c r="B594" i="17"/>
  <c r="P593" i="17"/>
  <c r="H593" i="17"/>
  <c r="AB171" i="14" l="1"/>
  <c r="AG171" i="14" s="1"/>
  <c r="AI171" i="14" s="1"/>
  <c r="Q171" i="14" s="1"/>
  <c r="U173" i="14"/>
  <c r="Z173" i="14" s="1"/>
  <c r="AE173" i="14" s="1"/>
  <c r="T173" i="14"/>
  <c r="Y173" i="14" s="1"/>
  <c r="AD173" i="14" s="1"/>
  <c r="N173" i="14"/>
  <c r="E173" i="14"/>
  <c r="F173" i="14" s="1"/>
  <c r="C173" i="14"/>
  <c r="R173" i="14"/>
  <c r="G173" i="14"/>
  <c r="S173" i="14"/>
  <c r="X173" i="14" s="1"/>
  <c r="AC173" i="14" s="1"/>
  <c r="J173" i="14"/>
  <c r="H173" i="14"/>
  <c r="P173" i="14"/>
  <c r="B174" i="14"/>
  <c r="AL172" i="14"/>
  <c r="W172" i="14"/>
  <c r="AM172" i="14" s="1"/>
  <c r="AJ170" i="14"/>
  <c r="Q170" i="14"/>
  <c r="K172" i="14"/>
  <c r="I172" i="14"/>
  <c r="M172" i="14" s="1"/>
  <c r="L172" i="14" s="1"/>
  <c r="D172" i="14"/>
  <c r="L592" i="17"/>
  <c r="M592" i="17"/>
  <c r="T594" i="17"/>
  <c r="Y594" i="17" s="1"/>
  <c r="AD594" i="17" s="1"/>
  <c r="U594" i="17"/>
  <c r="Z594" i="17" s="1"/>
  <c r="AE594" i="17" s="1"/>
  <c r="R594" i="17"/>
  <c r="S594" i="17"/>
  <c r="X594" i="17" s="1"/>
  <c r="AC594" i="17" s="1"/>
  <c r="N594" i="17"/>
  <c r="J594" i="17"/>
  <c r="E594" i="17"/>
  <c r="F594" i="17" s="1"/>
  <c r="C594" i="17"/>
  <c r="D594" i="17" s="1"/>
  <c r="G594" i="17"/>
  <c r="B595" i="17"/>
  <c r="H594" i="17"/>
  <c r="P594" i="17"/>
  <c r="AB592" i="17"/>
  <c r="AG592" i="17" s="1"/>
  <c r="AI592" i="17" s="1"/>
  <c r="AM592" i="17"/>
  <c r="K593" i="17"/>
  <c r="I593" i="17"/>
  <c r="W593" i="17"/>
  <c r="AM593" i="17" s="1"/>
  <c r="AL593" i="17"/>
  <c r="Q591" i="17"/>
  <c r="AJ591" i="17"/>
  <c r="AJ171" i="14" l="1"/>
  <c r="R174" i="14"/>
  <c r="G174" i="14"/>
  <c r="J174" i="14"/>
  <c r="C174" i="14"/>
  <c r="E174" i="14"/>
  <c r="F174" i="14" s="1"/>
  <c r="H174" i="14"/>
  <c r="S174" i="14"/>
  <c r="X174" i="14" s="1"/>
  <c r="AC174" i="14" s="1"/>
  <c r="U174" i="14"/>
  <c r="Z174" i="14" s="1"/>
  <c r="AE174" i="14" s="1"/>
  <c r="T174" i="14"/>
  <c r="Y174" i="14" s="1"/>
  <c r="AD174" i="14" s="1"/>
  <c r="N174" i="14"/>
  <c r="P174" i="14"/>
  <c r="B175" i="14"/>
  <c r="W173" i="14"/>
  <c r="AM173" i="14" s="1"/>
  <c r="AL173" i="14"/>
  <c r="K173" i="14"/>
  <c r="I173" i="14"/>
  <c r="M173" i="14" s="1"/>
  <c r="L173" i="14" s="1"/>
  <c r="D173" i="14"/>
  <c r="AB172" i="14"/>
  <c r="AG172" i="14" s="1"/>
  <c r="AI172" i="14" s="1"/>
  <c r="T595" i="17"/>
  <c r="Y595" i="17" s="1"/>
  <c r="AD595" i="17" s="1"/>
  <c r="U595" i="17"/>
  <c r="Z595" i="17" s="1"/>
  <c r="AE595" i="17" s="1"/>
  <c r="R595" i="17"/>
  <c r="S595" i="17"/>
  <c r="X595" i="17" s="1"/>
  <c r="AC595" i="17" s="1"/>
  <c r="N595" i="17"/>
  <c r="J595" i="17"/>
  <c r="G595" i="17"/>
  <c r="C595" i="17"/>
  <c r="D595" i="17" s="1"/>
  <c r="E595" i="17"/>
  <c r="F595" i="17" s="1"/>
  <c r="M593" i="17"/>
  <c r="L593" i="17"/>
  <c r="AB593" i="17"/>
  <c r="AG593" i="17" s="1"/>
  <c r="AI593" i="17" s="1"/>
  <c r="Q593" i="17" s="1"/>
  <c r="I594" i="17"/>
  <c r="K594" i="17"/>
  <c r="AJ592" i="17"/>
  <c r="Q592" i="17"/>
  <c r="W594" i="17"/>
  <c r="AM594" i="17" s="1"/>
  <c r="AL594" i="17"/>
  <c r="B596" i="17"/>
  <c r="P595" i="17"/>
  <c r="H595" i="17"/>
  <c r="R175" i="14" l="1"/>
  <c r="S175" i="14"/>
  <c r="X175" i="14" s="1"/>
  <c r="AC175" i="14" s="1"/>
  <c r="E175" i="14"/>
  <c r="F175" i="14" s="1"/>
  <c r="G175" i="14"/>
  <c r="N175" i="14"/>
  <c r="H175" i="14"/>
  <c r="P175" i="14"/>
  <c r="U175" i="14"/>
  <c r="Z175" i="14" s="1"/>
  <c r="AE175" i="14" s="1"/>
  <c r="C175" i="14"/>
  <c r="T175" i="14"/>
  <c r="Y175" i="14" s="1"/>
  <c r="AD175" i="14" s="1"/>
  <c r="J175" i="14"/>
  <c r="B176" i="14"/>
  <c r="K174" i="14"/>
  <c r="D174" i="14"/>
  <c r="I174" i="14"/>
  <c r="M174" i="14" s="1"/>
  <c r="L174" i="14" s="1"/>
  <c r="Q172" i="14"/>
  <c r="AJ172" i="14"/>
  <c r="AB173" i="14"/>
  <c r="AG173" i="14" s="1"/>
  <c r="AI173" i="14" s="1"/>
  <c r="AL174" i="14"/>
  <c r="W174" i="14"/>
  <c r="AM174" i="14" s="1"/>
  <c r="R596" i="17"/>
  <c r="S596" i="17"/>
  <c r="X596" i="17" s="1"/>
  <c r="AC596" i="17" s="1"/>
  <c r="T596" i="17"/>
  <c r="Y596" i="17" s="1"/>
  <c r="AD596" i="17" s="1"/>
  <c r="U596" i="17"/>
  <c r="Z596" i="17" s="1"/>
  <c r="AE596" i="17" s="1"/>
  <c r="N596" i="17"/>
  <c r="J596" i="17"/>
  <c r="E596" i="17"/>
  <c r="F596" i="17" s="1"/>
  <c r="G596" i="17"/>
  <c r="C596" i="17"/>
  <c r="D596" i="17" s="1"/>
  <c r="AB594" i="17"/>
  <c r="AG594" i="17" s="1"/>
  <c r="AI594" i="17" s="1"/>
  <c r="AJ594" i="17" s="1"/>
  <c r="M594" i="17"/>
  <c r="L594" i="17"/>
  <c r="AJ593" i="17"/>
  <c r="K595" i="17"/>
  <c r="I595" i="17"/>
  <c r="W595" i="17"/>
  <c r="AL595" i="17"/>
  <c r="B597" i="17"/>
  <c r="H596" i="17"/>
  <c r="P596" i="17"/>
  <c r="AB174" i="14" l="1"/>
  <c r="AG174" i="14" s="1"/>
  <c r="AI174" i="14" s="1"/>
  <c r="AJ174" i="14" s="1"/>
  <c r="R176" i="14"/>
  <c r="C176" i="14"/>
  <c r="E176" i="14"/>
  <c r="F176" i="14" s="1"/>
  <c r="H176" i="14"/>
  <c r="T176" i="14"/>
  <c r="Y176" i="14" s="1"/>
  <c r="AD176" i="14" s="1"/>
  <c r="G176" i="14"/>
  <c r="U176" i="14"/>
  <c r="Z176" i="14" s="1"/>
  <c r="AE176" i="14" s="1"/>
  <c r="P176" i="14"/>
  <c r="S176" i="14"/>
  <c r="X176" i="14" s="1"/>
  <c r="AC176" i="14" s="1"/>
  <c r="J176" i="14"/>
  <c r="N176" i="14"/>
  <c r="B177" i="14"/>
  <c r="AJ173" i="14"/>
  <c r="Q173" i="14"/>
  <c r="K175" i="14"/>
  <c r="I175" i="14"/>
  <c r="M175" i="14" s="1"/>
  <c r="L175" i="14" s="1"/>
  <c r="D175" i="14"/>
  <c r="Q174" i="14"/>
  <c r="W175" i="14"/>
  <c r="AM175" i="14" s="1"/>
  <c r="AL175" i="14"/>
  <c r="Q594" i="17"/>
  <c r="T597" i="17"/>
  <c r="Y597" i="17" s="1"/>
  <c r="AD597" i="17" s="1"/>
  <c r="U597" i="17"/>
  <c r="Z597" i="17" s="1"/>
  <c r="AE597" i="17" s="1"/>
  <c r="R597" i="17"/>
  <c r="S597" i="17"/>
  <c r="X597" i="17" s="1"/>
  <c r="AC597" i="17" s="1"/>
  <c r="N597" i="17"/>
  <c r="E597" i="17"/>
  <c r="F597" i="17" s="1"/>
  <c r="J597" i="17"/>
  <c r="C597" i="17"/>
  <c r="D597" i="17" s="1"/>
  <c r="G597" i="17"/>
  <c r="M595" i="17"/>
  <c r="L595" i="17"/>
  <c r="B598" i="17"/>
  <c r="H597" i="17"/>
  <c r="P597" i="17"/>
  <c r="AL596" i="17"/>
  <c r="W596" i="17"/>
  <c r="I596" i="17"/>
  <c r="K596" i="17"/>
  <c r="AB595" i="17"/>
  <c r="AG595" i="17" s="1"/>
  <c r="AI595" i="17" s="1"/>
  <c r="AM595" i="17"/>
  <c r="H177" i="14" l="1"/>
  <c r="R177" i="14"/>
  <c r="C177" i="14"/>
  <c r="G177" i="14"/>
  <c r="U177" i="14"/>
  <c r="Z177" i="14" s="1"/>
  <c r="AE177" i="14" s="1"/>
  <c r="T177" i="14"/>
  <c r="Y177" i="14" s="1"/>
  <c r="AD177" i="14" s="1"/>
  <c r="E177" i="14"/>
  <c r="F177" i="14" s="1"/>
  <c r="S177" i="14"/>
  <c r="X177" i="14" s="1"/>
  <c r="AC177" i="14" s="1"/>
  <c r="P177" i="14"/>
  <c r="N177" i="14"/>
  <c r="J177" i="14"/>
  <c r="B178" i="14"/>
  <c r="AB175" i="14"/>
  <c r="AG175" i="14" s="1"/>
  <c r="AI175" i="14" s="1"/>
  <c r="I176" i="14"/>
  <c r="M176" i="14" s="1"/>
  <c r="L176" i="14" s="1"/>
  <c r="D176" i="14"/>
  <c r="K176" i="14"/>
  <c r="AL176" i="14"/>
  <c r="W176" i="14"/>
  <c r="AM176" i="14" s="1"/>
  <c r="M596" i="17"/>
  <c r="L596" i="17"/>
  <c r="T598" i="17"/>
  <c r="Y598" i="17" s="1"/>
  <c r="AD598" i="17" s="1"/>
  <c r="U598" i="17"/>
  <c r="Z598" i="17" s="1"/>
  <c r="AE598" i="17" s="1"/>
  <c r="R598" i="17"/>
  <c r="S598" i="17"/>
  <c r="X598" i="17" s="1"/>
  <c r="AC598" i="17" s="1"/>
  <c r="N598" i="17"/>
  <c r="J598" i="17"/>
  <c r="G598" i="17"/>
  <c r="E598" i="17"/>
  <c r="F598" i="17" s="1"/>
  <c r="C598" i="17"/>
  <c r="D598" i="17" s="1"/>
  <c r="Q595" i="17"/>
  <c r="AJ595" i="17"/>
  <c r="AB596" i="17"/>
  <c r="AG596" i="17" s="1"/>
  <c r="AI596" i="17" s="1"/>
  <c r="AM596" i="17"/>
  <c r="AL597" i="17"/>
  <c r="W597" i="17"/>
  <c r="I597" i="17"/>
  <c r="K597" i="17"/>
  <c r="B599" i="17"/>
  <c r="P598" i="17"/>
  <c r="H598" i="17"/>
  <c r="AB176" i="14" l="1"/>
  <c r="AG176" i="14" s="1"/>
  <c r="AI176" i="14" s="1"/>
  <c r="Q176" i="14" s="1"/>
  <c r="T178" i="14"/>
  <c r="Y178" i="14" s="1"/>
  <c r="AD178" i="14" s="1"/>
  <c r="G178" i="14"/>
  <c r="P178" i="14"/>
  <c r="S178" i="14"/>
  <c r="X178" i="14" s="1"/>
  <c r="AC178" i="14" s="1"/>
  <c r="H178" i="14"/>
  <c r="U178" i="14"/>
  <c r="Z178" i="14" s="1"/>
  <c r="AE178" i="14" s="1"/>
  <c r="J178" i="14"/>
  <c r="E178" i="14"/>
  <c r="F178" i="14" s="1"/>
  <c r="C178" i="14"/>
  <c r="N178" i="14"/>
  <c r="R178" i="14"/>
  <c r="B179" i="14"/>
  <c r="Q175" i="14"/>
  <c r="AJ175" i="14"/>
  <c r="AJ176" i="14"/>
  <c r="D177" i="14"/>
  <c r="I177" i="14"/>
  <c r="M177" i="14" s="1"/>
  <c r="L177" i="14" s="1"/>
  <c r="K177" i="14"/>
  <c r="W177" i="14"/>
  <c r="AM177" i="14" s="1"/>
  <c r="AL177" i="14"/>
  <c r="M597" i="17"/>
  <c r="L597" i="17"/>
  <c r="R599" i="17"/>
  <c r="S599" i="17"/>
  <c r="X599" i="17" s="1"/>
  <c r="AC599" i="17" s="1"/>
  <c r="T599" i="17"/>
  <c r="Y599" i="17" s="1"/>
  <c r="AD599" i="17" s="1"/>
  <c r="U599" i="17"/>
  <c r="Z599" i="17" s="1"/>
  <c r="AE599" i="17" s="1"/>
  <c r="N599" i="17"/>
  <c r="J599" i="17"/>
  <c r="C599" i="17"/>
  <c r="D599" i="17" s="1"/>
  <c r="E599" i="17"/>
  <c r="F599" i="17" s="1"/>
  <c r="G599" i="17"/>
  <c r="B600" i="17"/>
  <c r="P599" i="17"/>
  <c r="H599" i="17"/>
  <c r="AJ596" i="17"/>
  <c r="Q596" i="17"/>
  <c r="I598" i="17"/>
  <c r="K598" i="17"/>
  <c r="W598" i="17"/>
  <c r="AM598" i="17" s="1"/>
  <c r="AL598" i="17"/>
  <c r="AB597" i="17"/>
  <c r="AG597" i="17" s="1"/>
  <c r="AI597" i="17" s="1"/>
  <c r="AM597" i="17"/>
  <c r="N179" i="14" l="1"/>
  <c r="P179" i="14"/>
  <c r="J179" i="14"/>
  <c r="H179" i="14"/>
  <c r="R179" i="14"/>
  <c r="T179" i="14"/>
  <c r="Y179" i="14" s="1"/>
  <c r="AD179" i="14" s="1"/>
  <c r="G179" i="14"/>
  <c r="S179" i="14"/>
  <c r="X179" i="14" s="1"/>
  <c r="AC179" i="14" s="1"/>
  <c r="C179" i="14"/>
  <c r="U179" i="14"/>
  <c r="Z179" i="14" s="1"/>
  <c r="AE179" i="14" s="1"/>
  <c r="E179" i="14"/>
  <c r="F179" i="14" s="1"/>
  <c r="B180" i="14"/>
  <c r="W178" i="14"/>
  <c r="AM178" i="14" s="1"/>
  <c r="AL178" i="14"/>
  <c r="I178" i="14"/>
  <c r="M178" i="14" s="1"/>
  <c r="L178" i="14" s="1"/>
  <c r="D178" i="14"/>
  <c r="K178" i="14"/>
  <c r="AB177" i="14"/>
  <c r="AG177" i="14" s="1"/>
  <c r="AI177" i="14" s="1"/>
  <c r="T600" i="17"/>
  <c r="Y600" i="17" s="1"/>
  <c r="AD600" i="17" s="1"/>
  <c r="U600" i="17"/>
  <c r="Z600" i="17" s="1"/>
  <c r="AE600" i="17" s="1"/>
  <c r="R600" i="17"/>
  <c r="S600" i="17"/>
  <c r="X600" i="17" s="1"/>
  <c r="AC600" i="17" s="1"/>
  <c r="N600" i="17"/>
  <c r="J600" i="17"/>
  <c r="E600" i="17"/>
  <c r="F600" i="17" s="1"/>
  <c r="C600" i="17"/>
  <c r="D600" i="17" s="1"/>
  <c r="G600" i="17"/>
  <c r="L598" i="17"/>
  <c r="M598" i="17"/>
  <c r="AB598" i="17"/>
  <c r="AG598" i="17" s="1"/>
  <c r="AI598" i="17" s="1"/>
  <c r="AJ598" i="17" s="1"/>
  <c r="Q597" i="17"/>
  <c r="AJ597" i="17"/>
  <c r="AL599" i="17"/>
  <c r="W599" i="17"/>
  <c r="AM599" i="17" s="1"/>
  <c r="I599" i="17"/>
  <c r="K599" i="17"/>
  <c r="B601" i="17"/>
  <c r="H600" i="17"/>
  <c r="P600" i="17"/>
  <c r="AB178" i="14" l="1"/>
  <c r="AG178" i="14" s="1"/>
  <c r="AI178" i="14" s="1"/>
  <c r="J180" i="14"/>
  <c r="U180" i="14"/>
  <c r="Z180" i="14" s="1"/>
  <c r="AE180" i="14" s="1"/>
  <c r="S180" i="14"/>
  <c r="X180" i="14" s="1"/>
  <c r="AC180" i="14" s="1"/>
  <c r="H180" i="14"/>
  <c r="N180" i="14"/>
  <c r="T180" i="14"/>
  <c r="Y180" i="14" s="1"/>
  <c r="AD180" i="14" s="1"/>
  <c r="E180" i="14"/>
  <c r="F180" i="14" s="1"/>
  <c r="C180" i="14"/>
  <c r="R180" i="14"/>
  <c r="G180" i="14"/>
  <c r="P180" i="14"/>
  <c r="B181" i="14"/>
  <c r="Q177" i="14"/>
  <c r="AJ177" i="14"/>
  <c r="AJ178" i="14"/>
  <c r="Q178" i="14"/>
  <c r="W179" i="14"/>
  <c r="AM179" i="14" s="1"/>
  <c r="AL179" i="14"/>
  <c r="K179" i="14"/>
  <c r="D179" i="14"/>
  <c r="I179" i="14"/>
  <c r="M179" i="14" s="1"/>
  <c r="L179" i="14" s="1"/>
  <c r="M599" i="17"/>
  <c r="L599" i="17"/>
  <c r="Q598" i="17"/>
  <c r="T601" i="17"/>
  <c r="Y601" i="17" s="1"/>
  <c r="AD601" i="17" s="1"/>
  <c r="U601" i="17"/>
  <c r="Z601" i="17" s="1"/>
  <c r="AE601" i="17" s="1"/>
  <c r="R601" i="17"/>
  <c r="S601" i="17"/>
  <c r="X601" i="17" s="1"/>
  <c r="AC601" i="17" s="1"/>
  <c r="N601" i="17"/>
  <c r="J601" i="17"/>
  <c r="C601" i="17"/>
  <c r="D601" i="17" s="1"/>
  <c r="E601" i="17"/>
  <c r="F601" i="17" s="1"/>
  <c r="G601" i="17"/>
  <c r="AB599" i="17"/>
  <c r="AG599" i="17" s="1"/>
  <c r="AI599" i="17" s="1"/>
  <c r="AJ599" i="17" s="1"/>
  <c r="I600" i="17"/>
  <c r="K600" i="17"/>
  <c r="AL600" i="17"/>
  <c r="W600" i="17"/>
  <c r="AM600" i="17" s="1"/>
  <c r="B602" i="17"/>
  <c r="P601" i="17"/>
  <c r="H601" i="17"/>
  <c r="AB179" i="14" l="1"/>
  <c r="AG179" i="14" s="1"/>
  <c r="AI179" i="14" s="1"/>
  <c r="G181" i="14"/>
  <c r="J181" i="14"/>
  <c r="R181" i="14"/>
  <c r="C181" i="14"/>
  <c r="U181" i="14"/>
  <c r="Z181" i="14" s="1"/>
  <c r="AE181" i="14" s="1"/>
  <c r="P181" i="14"/>
  <c r="S181" i="14"/>
  <c r="X181" i="14" s="1"/>
  <c r="AC181" i="14" s="1"/>
  <c r="E181" i="14"/>
  <c r="F181" i="14" s="1"/>
  <c r="T181" i="14"/>
  <c r="Y181" i="14" s="1"/>
  <c r="AD181" i="14" s="1"/>
  <c r="H181" i="14"/>
  <c r="N181" i="14"/>
  <c r="B182" i="14"/>
  <c r="AL180" i="14"/>
  <c r="W180" i="14"/>
  <c r="AM180" i="14" s="1"/>
  <c r="D180" i="14"/>
  <c r="K180" i="14"/>
  <c r="I180" i="14"/>
  <c r="M180" i="14" s="1"/>
  <c r="L180" i="14" s="1"/>
  <c r="AJ179" i="14"/>
  <c r="Q179" i="14"/>
  <c r="R602" i="17"/>
  <c r="S602" i="17"/>
  <c r="X602" i="17" s="1"/>
  <c r="AC602" i="17" s="1"/>
  <c r="T602" i="17"/>
  <c r="Y602" i="17" s="1"/>
  <c r="AD602" i="17" s="1"/>
  <c r="U602" i="17"/>
  <c r="Z602" i="17" s="1"/>
  <c r="AE602" i="17" s="1"/>
  <c r="N602" i="17"/>
  <c r="J602" i="17"/>
  <c r="C602" i="17"/>
  <c r="D602" i="17" s="1"/>
  <c r="E602" i="17"/>
  <c r="F602" i="17" s="1"/>
  <c r="G602" i="17"/>
  <c r="M600" i="17"/>
  <c r="L600" i="17"/>
  <c r="Q599" i="17"/>
  <c r="AB600" i="17"/>
  <c r="AG600" i="17" s="1"/>
  <c r="AI600" i="17" s="1"/>
  <c r="Q600" i="17" s="1"/>
  <c r="B603" i="17"/>
  <c r="P602" i="17"/>
  <c r="H602" i="17"/>
  <c r="K601" i="17"/>
  <c r="I601" i="17"/>
  <c r="W601" i="17"/>
  <c r="AM601" i="17" s="1"/>
  <c r="AL601" i="17"/>
  <c r="AB180" i="14" l="1"/>
  <c r="AG180" i="14" s="1"/>
  <c r="AI180" i="14" s="1"/>
  <c r="AJ180" i="14" s="1"/>
  <c r="H182" i="14"/>
  <c r="G182" i="14"/>
  <c r="E182" i="14"/>
  <c r="F182" i="14" s="1"/>
  <c r="C182" i="14"/>
  <c r="P182" i="14"/>
  <c r="T182" i="14"/>
  <c r="Y182" i="14" s="1"/>
  <c r="AD182" i="14" s="1"/>
  <c r="S182" i="14"/>
  <c r="X182" i="14" s="1"/>
  <c r="AC182" i="14" s="1"/>
  <c r="J182" i="14"/>
  <c r="R182" i="14"/>
  <c r="N182" i="14"/>
  <c r="U182" i="14"/>
  <c r="Z182" i="14" s="1"/>
  <c r="AE182" i="14" s="1"/>
  <c r="B183" i="14"/>
  <c r="D181" i="14"/>
  <c r="I181" i="14"/>
  <c r="M181" i="14" s="1"/>
  <c r="L181" i="14" s="1"/>
  <c r="K181" i="14"/>
  <c r="AL181" i="14"/>
  <c r="W181" i="14"/>
  <c r="AM181" i="14" s="1"/>
  <c r="L601" i="17"/>
  <c r="M601" i="17"/>
  <c r="T603" i="17"/>
  <c r="Y603" i="17" s="1"/>
  <c r="AD603" i="17" s="1"/>
  <c r="U603" i="17"/>
  <c r="Z603" i="17" s="1"/>
  <c r="AE603" i="17" s="1"/>
  <c r="R603" i="17"/>
  <c r="S603" i="17"/>
  <c r="N603" i="17"/>
  <c r="J603" i="17"/>
  <c r="G603" i="17"/>
  <c r="C603" i="17"/>
  <c r="D603" i="17" s="1"/>
  <c r="E603" i="17"/>
  <c r="F603" i="17" s="1"/>
  <c r="AB601" i="17"/>
  <c r="AG601" i="17" s="1"/>
  <c r="AI601" i="17" s="1"/>
  <c r="Q601" i="17" s="1"/>
  <c r="AJ600" i="17"/>
  <c r="AL602" i="17"/>
  <c r="W602" i="17"/>
  <c r="AM602" i="17" s="1"/>
  <c r="I602" i="17"/>
  <c r="K602" i="17"/>
  <c r="B604" i="17"/>
  <c r="H603" i="17"/>
  <c r="P603" i="17"/>
  <c r="Q180" i="14" l="1"/>
  <c r="AB181" i="14"/>
  <c r="AG181" i="14" s="1"/>
  <c r="AI181" i="14" s="1"/>
  <c r="AJ181" i="14" s="1"/>
  <c r="C183" i="14"/>
  <c r="R183" i="14"/>
  <c r="S183" i="14"/>
  <c r="X183" i="14" s="1"/>
  <c r="AC183" i="14" s="1"/>
  <c r="E183" i="14"/>
  <c r="F183" i="14" s="1"/>
  <c r="J183" i="14"/>
  <c r="U183" i="14"/>
  <c r="Z183" i="14" s="1"/>
  <c r="AE183" i="14" s="1"/>
  <c r="H183" i="14"/>
  <c r="T183" i="14"/>
  <c r="Y183" i="14" s="1"/>
  <c r="AD183" i="14" s="1"/>
  <c r="P183" i="14"/>
  <c r="N183" i="14"/>
  <c r="G183" i="14"/>
  <c r="B184" i="14"/>
  <c r="K182" i="14"/>
  <c r="D182" i="14"/>
  <c r="I182" i="14"/>
  <c r="M182" i="14" s="1"/>
  <c r="L182" i="14" s="1"/>
  <c r="W182" i="14"/>
  <c r="AM182" i="14" s="1"/>
  <c r="AL182" i="14"/>
  <c r="T604" i="17"/>
  <c r="Y604" i="17" s="1"/>
  <c r="AD604" i="17" s="1"/>
  <c r="U604" i="17"/>
  <c r="Z604" i="17" s="1"/>
  <c r="AE604" i="17" s="1"/>
  <c r="R604" i="17"/>
  <c r="N604" i="17"/>
  <c r="S604" i="17"/>
  <c r="X604" i="17" s="1"/>
  <c r="AC604" i="17" s="1"/>
  <c r="J604" i="17"/>
  <c r="C604" i="17"/>
  <c r="D604" i="17" s="1"/>
  <c r="E604" i="17"/>
  <c r="F604" i="17" s="1"/>
  <c r="G604" i="17"/>
  <c r="M602" i="17"/>
  <c r="L602" i="17"/>
  <c r="AJ601" i="17"/>
  <c r="B605" i="17"/>
  <c r="H604" i="17"/>
  <c r="P604" i="17"/>
  <c r="AL603" i="17"/>
  <c r="W603" i="17"/>
  <c r="K603" i="17"/>
  <c r="I603" i="17"/>
  <c r="X603" i="17"/>
  <c r="AC603" i="17" s="1"/>
  <c r="AB602" i="17"/>
  <c r="AG602" i="17" s="1"/>
  <c r="AI602" i="17" s="1"/>
  <c r="AB182" i="14" l="1"/>
  <c r="AG182" i="14" s="1"/>
  <c r="AI182" i="14" s="1"/>
  <c r="Q182" i="14" s="1"/>
  <c r="Q181" i="14"/>
  <c r="G184" i="14"/>
  <c r="U184" i="14"/>
  <c r="Z184" i="14" s="1"/>
  <c r="AE184" i="14" s="1"/>
  <c r="S184" i="14"/>
  <c r="X184" i="14" s="1"/>
  <c r="AC184" i="14" s="1"/>
  <c r="J184" i="14"/>
  <c r="H184" i="14"/>
  <c r="C184" i="14"/>
  <c r="E184" i="14"/>
  <c r="F184" i="14" s="1"/>
  <c r="T184" i="14"/>
  <c r="Y184" i="14" s="1"/>
  <c r="AD184" i="14" s="1"/>
  <c r="R184" i="14"/>
  <c r="N184" i="14"/>
  <c r="P184" i="14"/>
  <c r="B185" i="14"/>
  <c r="AL183" i="14"/>
  <c r="W183" i="14"/>
  <c r="AM183" i="14" s="1"/>
  <c r="D183" i="14"/>
  <c r="K183" i="14"/>
  <c r="I183" i="14"/>
  <c r="M183" i="14" s="1"/>
  <c r="L183" i="14" s="1"/>
  <c r="M603" i="17"/>
  <c r="L603" i="17"/>
  <c r="R605" i="17"/>
  <c r="S605" i="17"/>
  <c r="X605" i="17" s="1"/>
  <c r="AC605" i="17" s="1"/>
  <c r="T605" i="17"/>
  <c r="U605" i="17"/>
  <c r="Z605" i="17" s="1"/>
  <c r="AE605" i="17" s="1"/>
  <c r="N605" i="17"/>
  <c r="J605" i="17"/>
  <c r="E605" i="17"/>
  <c r="F605" i="17" s="1"/>
  <c r="G605" i="17"/>
  <c r="C605" i="17"/>
  <c r="D605" i="17" s="1"/>
  <c r="I604" i="17"/>
  <c r="K604" i="17"/>
  <c r="AJ602" i="17"/>
  <c r="Q602" i="17"/>
  <c r="AB603" i="17"/>
  <c r="AG603" i="17" s="1"/>
  <c r="AI603" i="17" s="1"/>
  <c r="AM603" i="17"/>
  <c r="W604" i="17"/>
  <c r="AL604" i="17"/>
  <c r="B606" i="17"/>
  <c r="P605" i="17"/>
  <c r="H605" i="17"/>
  <c r="AJ182" i="14" l="1"/>
  <c r="K184" i="14"/>
  <c r="I184" i="14"/>
  <c r="M184" i="14" s="1"/>
  <c r="L184" i="14" s="1"/>
  <c r="D184" i="14"/>
  <c r="S185" i="14"/>
  <c r="X185" i="14" s="1"/>
  <c r="AC185" i="14" s="1"/>
  <c r="R185" i="14"/>
  <c r="N185" i="14"/>
  <c r="J185" i="14"/>
  <c r="H185" i="14"/>
  <c r="U185" i="14"/>
  <c r="Z185" i="14" s="1"/>
  <c r="AE185" i="14" s="1"/>
  <c r="E185" i="14"/>
  <c r="F185" i="14" s="1"/>
  <c r="G185" i="14"/>
  <c r="T185" i="14"/>
  <c r="Y185" i="14" s="1"/>
  <c r="AD185" i="14" s="1"/>
  <c r="P185" i="14"/>
  <c r="C185" i="14"/>
  <c r="B186" i="14"/>
  <c r="AL184" i="14"/>
  <c r="W184" i="14"/>
  <c r="AM184" i="14" s="1"/>
  <c r="AB183" i="14"/>
  <c r="AG183" i="14" s="1"/>
  <c r="AI183" i="14" s="1"/>
  <c r="L604" i="17"/>
  <c r="M604" i="17"/>
  <c r="T606" i="17"/>
  <c r="U606" i="17"/>
  <c r="Z606" i="17" s="1"/>
  <c r="AE606" i="17" s="1"/>
  <c r="R606" i="17"/>
  <c r="S606" i="17"/>
  <c r="X606" i="17" s="1"/>
  <c r="AC606" i="17" s="1"/>
  <c r="N606" i="17"/>
  <c r="J606" i="17"/>
  <c r="G606" i="17"/>
  <c r="C606" i="17"/>
  <c r="D606" i="17" s="1"/>
  <c r="E606" i="17"/>
  <c r="F606" i="17" s="1"/>
  <c r="B607" i="17"/>
  <c r="H606" i="17"/>
  <c r="P606" i="17"/>
  <c r="AB604" i="17"/>
  <c r="AG604" i="17" s="1"/>
  <c r="AI604" i="17" s="1"/>
  <c r="AM604" i="17"/>
  <c r="AJ603" i="17"/>
  <c r="Q603" i="17"/>
  <c r="AL605" i="17"/>
  <c r="W605" i="17"/>
  <c r="AB605" i="17" s="1"/>
  <c r="I605" i="17"/>
  <c r="K605" i="17"/>
  <c r="Y605" i="17"/>
  <c r="AD605" i="17" s="1"/>
  <c r="AB184" i="14" l="1"/>
  <c r="AG184" i="14" s="1"/>
  <c r="AI184" i="14" s="1"/>
  <c r="Q184" i="14" s="1"/>
  <c r="Q183" i="14"/>
  <c r="AJ183" i="14"/>
  <c r="AL185" i="14"/>
  <c r="W185" i="14"/>
  <c r="AM185" i="14" s="1"/>
  <c r="N186" i="14"/>
  <c r="U186" i="14"/>
  <c r="Z186" i="14" s="1"/>
  <c r="AE186" i="14" s="1"/>
  <c r="J186" i="14"/>
  <c r="H186" i="14"/>
  <c r="R186" i="14"/>
  <c r="P186" i="14"/>
  <c r="G186" i="14"/>
  <c r="T186" i="14"/>
  <c r="Y186" i="14" s="1"/>
  <c r="AD186" i="14" s="1"/>
  <c r="S186" i="14"/>
  <c r="X186" i="14" s="1"/>
  <c r="AC186" i="14" s="1"/>
  <c r="C186" i="14"/>
  <c r="E186" i="14"/>
  <c r="F186" i="14" s="1"/>
  <c r="B187" i="14"/>
  <c r="D185" i="14"/>
  <c r="K185" i="14"/>
  <c r="I185" i="14"/>
  <c r="M185" i="14" s="1"/>
  <c r="L185" i="14" s="1"/>
  <c r="T607" i="17"/>
  <c r="Y607" i="17" s="1"/>
  <c r="AD607" i="17" s="1"/>
  <c r="U607" i="17"/>
  <c r="Z607" i="17" s="1"/>
  <c r="AE607" i="17" s="1"/>
  <c r="R607" i="17"/>
  <c r="S607" i="17"/>
  <c r="X607" i="17" s="1"/>
  <c r="AC607" i="17" s="1"/>
  <c r="N607" i="17"/>
  <c r="J607" i="17"/>
  <c r="C607" i="17"/>
  <c r="D607" i="17" s="1"/>
  <c r="E607" i="17"/>
  <c r="F607" i="17" s="1"/>
  <c r="G607" i="17"/>
  <c r="M605" i="17"/>
  <c r="L605" i="17"/>
  <c r="AG605" i="17"/>
  <c r="AI605" i="17" s="1"/>
  <c r="W606" i="17"/>
  <c r="AL606" i="17"/>
  <c r="AM605" i="17"/>
  <c r="I606" i="17"/>
  <c r="K606" i="17"/>
  <c r="Q604" i="17"/>
  <c r="AJ604" i="17"/>
  <c r="Y606" i="17"/>
  <c r="AD606" i="17" s="1"/>
  <c r="B608" i="17"/>
  <c r="H607" i="17"/>
  <c r="P607" i="17"/>
  <c r="AJ184" i="14" l="1"/>
  <c r="AB185" i="14"/>
  <c r="AG185" i="14" s="1"/>
  <c r="AI185" i="14" s="1"/>
  <c r="H187" i="14"/>
  <c r="S187" i="14"/>
  <c r="X187" i="14" s="1"/>
  <c r="AC187" i="14" s="1"/>
  <c r="G187" i="14"/>
  <c r="P187" i="14"/>
  <c r="R187" i="14"/>
  <c r="E187" i="14"/>
  <c r="F187" i="14" s="1"/>
  <c r="C187" i="14"/>
  <c r="N187" i="14"/>
  <c r="U187" i="14"/>
  <c r="Z187" i="14" s="1"/>
  <c r="AE187" i="14" s="1"/>
  <c r="T187" i="14"/>
  <c r="Y187" i="14" s="1"/>
  <c r="AD187" i="14" s="1"/>
  <c r="J187" i="14"/>
  <c r="B188" i="14"/>
  <c r="W186" i="14"/>
  <c r="AM186" i="14" s="1"/>
  <c r="AL186" i="14"/>
  <c r="I186" i="14"/>
  <c r="M186" i="14" s="1"/>
  <c r="L186" i="14" s="1"/>
  <c r="D186" i="14"/>
  <c r="K186" i="14"/>
  <c r="Q185" i="14"/>
  <c r="AJ185" i="14"/>
  <c r="M606" i="17"/>
  <c r="L606" i="17"/>
  <c r="R608" i="17"/>
  <c r="S608" i="17"/>
  <c r="X608" i="17" s="1"/>
  <c r="AC608" i="17" s="1"/>
  <c r="T608" i="17"/>
  <c r="Y608" i="17" s="1"/>
  <c r="AD608" i="17" s="1"/>
  <c r="U608" i="17"/>
  <c r="N608" i="17"/>
  <c r="J608" i="17"/>
  <c r="E608" i="17"/>
  <c r="F608" i="17" s="1"/>
  <c r="G608" i="17"/>
  <c r="C608" i="17"/>
  <c r="D608" i="17" s="1"/>
  <c r="AM606" i="17"/>
  <c r="AB606" i="17"/>
  <c r="AG606" i="17" s="1"/>
  <c r="AI606" i="17" s="1"/>
  <c r="K607" i="17"/>
  <c r="I607" i="17"/>
  <c r="B609" i="17"/>
  <c r="H608" i="17"/>
  <c r="P608" i="17"/>
  <c r="Q605" i="17"/>
  <c r="AJ605" i="17"/>
  <c r="AL607" i="17"/>
  <c r="W607" i="17"/>
  <c r="AM607" i="17" s="1"/>
  <c r="AB186" i="14" l="1"/>
  <c r="AG186" i="14" s="1"/>
  <c r="AI186" i="14" s="1"/>
  <c r="AJ186" i="14" s="1"/>
  <c r="AL187" i="14"/>
  <c r="W187" i="14"/>
  <c r="AM187" i="14" s="1"/>
  <c r="D187" i="14"/>
  <c r="I187" i="14"/>
  <c r="K187" i="14"/>
  <c r="E188" i="14"/>
  <c r="F188" i="14" s="1"/>
  <c r="R188" i="14"/>
  <c r="S188" i="14"/>
  <c r="X188" i="14" s="1"/>
  <c r="AC188" i="14" s="1"/>
  <c r="G188" i="14"/>
  <c r="C188" i="14"/>
  <c r="H188" i="14"/>
  <c r="J188" i="14"/>
  <c r="U188" i="14"/>
  <c r="Z188" i="14" s="1"/>
  <c r="AE188" i="14" s="1"/>
  <c r="P188" i="14"/>
  <c r="T188" i="14"/>
  <c r="Y188" i="14" s="1"/>
  <c r="AD188" i="14" s="1"/>
  <c r="N188" i="14"/>
  <c r="B189" i="14"/>
  <c r="T609" i="17"/>
  <c r="Y609" i="17" s="1"/>
  <c r="AD609" i="17" s="1"/>
  <c r="U609" i="17"/>
  <c r="R609" i="17"/>
  <c r="S609" i="17"/>
  <c r="X609" i="17" s="1"/>
  <c r="AC609" i="17" s="1"/>
  <c r="N609" i="17"/>
  <c r="J609" i="17"/>
  <c r="G609" i="17"/>
  <c r="C609" i="17"/>
  <c r="D609" i="17" s="1"/>
  <c r="E609" i="17"/>
  <c r="F609" i="17" s="1"/>
  <c r="M607" i="17"/>
  <c r="L607" i="17"/>
  <c r="AB607" i="17"/>
  <c r="AG607" i="17" s="1"/>
  <c r="AI607" i="17" s="1"/>
  <c r="Q607" i="17" s="1"/>
  <c r="B610" i="17"/>
  <c r="P609" i="17"/>
  <c r="H609" i="17"/>
  <c r="AL608" i="17"/>
  <c r="W608" i="17"/>
  <c r="AB608" i="17" s="1"/>
  <c r="I608" i="17"/>
  <c r="K608" i="17"/>
  <c r="Z608" i="17"/>
  <c r="AE608" i="17" s="1"/>
  <c r="AJ606" i="17"/>
  <c r="Q606" i="17"/>
  <c r="Q186" i="14" l="1"/>
  <c r="AB187" i="14"/>
  <c r="AG187" i="14" s="1"/>
  <c r="AI187" i="14" s="1"/>
  <c r="N189" i="14"/>
  <c r="G189" i="14"/>
  <c r="S189" i="14"/>
  <c r="X189" i="14" s="1"/>
  <c r="AC189" i="14" s="1"/>
  <c r="P189" i="14"/>
  <c r="T189" i="14"/>
  <c r="Y189" i="14" s="1"/>
  <c r="AD189" i="14" s="1"/>
  <c r="H189" i="14"/>
  <c r="U189" i="14"/>
  <c r="Z189" i="14" s="1"/>
  <c r="AE189" i="14" s="1"/>
  <c r="J189" i="14"/>
  <c r="C189" i="14"/>
  <c r="R189" i="14"/>
  <c r="E189" i="14"/>
  <c r="F189" i="14" s="1"/>
  <c r="B190" i="14"/>
  <c r="K188" i="14"/>
  <c r="D188" i="14"/>
  <c r="I188" i="14"/>
  <c r="M188" i="14" s="1"/>
  <c r="L188" i="14" s="1"/>
  <c r="M187" i="14"/>
  <c r="L187" i="14" s="1"/>
  <c r="AL188" i="14"/>
  <c r="W188" i="14"/>
  <c r="AM188" i="14" s="1"/>
  <c r="M608" i="17"/>
  <c r="L608" i="17"/>
  <c r="AJ607" i="17"/>
  <c r="T610" i="17"/>
  <c r="Y610" i="17" s="1"/>
  <c r="AD610" i="17" s="1"/>
  <c r="U610" i="17"/>
  <c r="Z610" i="17" s="1"/>
  <c r="AE610" i="17" s="1"/>
  <c r="R610" i="17"/>
  <c r="S610" i="17"/>
  <c r="X610" i="17" s="1"/>
  <c r="AC610" i="17" s="1"/>
  <c r="N610" i="17"/>
  <c r="J610" i="17"/>
  <c r="C610" i="17"/>
  <c r="D610" i="17" s="1"/>
  <c r="E610" i="17"/>
  <c r="F610" i="17" s="1"/>
  <c r="G610" i="17"/>
  <c r="Z609" i="17"/>
  <c r="AE609" i="17" s="1"/>
  <c r="AG608" i="17"/>
  <c r="AI608" i="17" s="1"/>
  <c r="W609" i="17"/>
  <c r="AL609" i="17"/>
  <c r="AM608" i="17"/>
  <c r="I609" i="17"/>
  <c r="K609" i="17"/>
  <c r="B611" i="17"/>
  <c r="H610" i="17"/>
  <c r="P610" i="17"/>
  <c r="AB188" i="14" l="1"/>
  <c r="AG188" i="14" s="1"/>
  <c r="AI188" i="14" s="1"/>
  <c r="AJ188" i="14" s="1"/>
  <c r="W189" i="14"/>
  <c r="AM189" i="14" s="1"/>
  <c r="AL189" i="14"/>
  <c r="D189" i="14"/>
  <c r="K189" i="14"/>
  <c r="I189" i="14"/>
  <c r="M189" i="14" s="1"/>
  <c r="L189" i="14" s="1"/>
  <c r="Q188" i="14"/>
  <c r="T190" i="14"/>
  <c r="Y190" i="14" s="1"/>
  <c r="AD190" i="14" s="1"/>
  <c r="P190" i="14"/>
  <c r="C190" i="14"/>
  <c r="U190" i="14"/>
  <c r="Z190" i="14" s="1"/>
  <c r="AE190" i="14" s="1"/>
  <c r="G190" i="14"/>
  <c r="J190" i="14"/>
  <c r="S190" i="14"/>
  <c r="X190" i="14" s="1"/>
  <c r="AC190" i="14" s="1"/>
  <c r="N190" i="14"/>
  <c r="R190" i="14"/>
  <c r="H190" i="14"/>
  <c r="E190" i="14"/>
  <c r="F190" i="14" s="1"/>
  <c r="B191" i="14"/>
  <c r="Q187" i="14"/>
  <c r="AJ187" i="14"/>
  <c r="AM609" i="17"/>
  <c r="M609" i="17"/>
  <c r="L609" i="17"/>
  <c r="R611" i="17"/>
  <c r="S611" i="17"/>
  <c r="X611" i="17" s="1"/>
  <c r="AC611" i="17" s="1"/>
  <c r="T611" i="17"/>
  <c r="Y611" i="17" s="1"/>
  <c r="AD611" i="17" s="1"/>
  <c r="U611" i="17"/>
  <c r="N611" i="17"/>
  <c r="J611" i="17"/>
  <c r="C611" i="17"/>
  <c r="D611" i="17" s="1"/>
  <c r="E611" i="17"/>
  <c r="F611" i="17" s="1"/>
  <c r="G611" i="17"/>
  <c r="AB609" i="17"/>
  <c r="AG609" i="17" s="1"/>
  <c r="AI609" i="17" s="1"/>
  <c r="K610" i="17"/>
  <c r="I610" i="17"/>
  <c r="W610" i="17"/>
  <c r="AL610" i="17"/>
  <c r="AJ608" i="17"/>
  <c r="Q608" i="17"/>
  <c r="B612" i="17"/>
  <c r="H611" i="17"/>
  <c r="P611" i="17"/>
  <c r="W190" i="14" l="1"/>
  <c r="AM190" i="14" s="1"/>
  <c r="AL190" i="14"/>
  <c r="K190" i="14"/>
  <c r="D190" i="14"/>
  <c r="I190" i="14"/>
  <c r="M190" i="14" s="1"/>
  <c r="L190" i="14" s="1"/>
  <c r="AB189" i="14"/>
  <c r="AG189" i="14" s="1"/>
  <c r="AI189" i="14" s="1"/>
  <c r="R191" i="14"/>
  <c r="H191" i="14"/>
  <c r="P191" i="14"/>
  <c r="N191" i="14"/>
  <c r="J191" i="14"/>
  <c r="S191" i="14"/>
  <c r="X191" i="14" s="1"/>
  <c r="AC191" i="14" s="1"/>
  <c r="U191" i="14"/>
  <c r="Z191" i="14" s="1"/>
  <c r="AE191" i="14" s="1"/>
  <c r="C191" i="14"/>
  <c r="T191" i="14"/>
  <c r="Y191" i="14" s="1"/>
  <c r="AD191" i="14" s="1"/>
  <c r="G191" i="14"/>
  <c r="E191" i="14"/>
  <c r="F191" i="14" s="1"/>
  <c r="B192" i="14"/>
  <c r="L610" i="17"/>
  <c r="M610" i="17"/>
  <c r="T612" i="17"/>
  <c r="Y612" i="17" s="1"/>
  <c r="AD612" i="17" s="1"/>
  <c r="U612" i="17"/>
  <c r="Z612" i="17" s="1"/>
  <c r="AE612" i="17" s="1"/>
  <c r="R612" i="17"/>
  <c r="S612" i="17"/>
  <c r="X612" i="17" s="1"/>
  <c r="AC612" i="17" s="1"/>
  <c r="N612" i="17"/>
  <c r="J612" i="17"/>
  <c r="G612" i="17"/>
  <c r="C612" i="17"/>
  <c r="D612" i="17" s="1"/>
  <c r="E612" i="17"/>
  <c r="F612" i="17" s="1"/>
  <c r="Z611" i="17"/>
  <c r="AE611" i="17" s="1"/>
  <c r="B613" i="17"/>
  <c r="P612" i="17"/>
  <c r="H612" i="17"/>
  <c r="AL611" i="17"/>
  <c r="W611" i="17"/>
  <c r="K611" i="17"/>
  <c r="I611" i="17"/>
  <c r="AB610" i="17"/>
  <c r="AG610" i="17" s="1"/>
  <c r="AI610" i="17" s="1"/>
  <c r="AM610" i="17"/>
  <c r="AJ609" i="17"/>
  <c r="Q609" i="17"/>
  <c r="AB190" i="14" l="1"/>
  <c r="AG190" i="14" s="1"/>
  <c r="AI190" i="14" s="1"/>
  <c r="Q190" i="14" s="1"/>
  <c r="K191" i="14"/>
  <c r="D191" i="14"/>
  <c r="I191" i="14"/>
  <c r="M191" i="14" s="1"/>
  <c r="L191" i="14" s="1"/>
  <c r="AL191" i="14"/>
  <c r="W191" i="14"/>
  <c r="AM191" i="14" s="1"/>
  <c r="AJ190" i="14"/>
  <c r="N192" i="14"/>
  <c r="T192" i="14"/>
  <c r="Y192" i="14" s="1"/>
  <c r="AD192" i="14" s="1"/>
  <c r="J192" i="14"/>
  <c r="S192" i="14"/>
  <c r="X192" i="14" s="1"/>
  <c r="AC192" i="14" s="1"/>
  <c r="R192" i="14"/>
  <c r="H192" i="14"/>
  <c r="G192" i="14"/>
  <c r="C192" i="14"/>
  <c r="U192" i="14"/>
  <c r="Z192" i="14" s="1"/>
  <c r="AE192" i="14" s="1"/>
  <c r="E192" i="14"/>
  <c r="F192" i="14" s="1"/>
  <c r="P192" i="14"/>
  <c r="B193" i="14"/>
  <c r="Q189" i="14"/>
  <c r="AJ189" i="14"/>
  <c r="M611" i="17"/>
  <c r="L611" i="17"/>
  <c r="AM611" i="17"/>
  <c r="T613" i="17"/>
  <c r="Y613" i="17" s="1"/>
  <c r="AD613" i="17" s="1"/>
  <c r="U613" i="17"/>
  <c r="Z613" i="17" s="1"/>
  <c r="AE613" i="17" s="1"/>
  <c r="R613" i="17"/>
  <c r="S613" i="17"/>
  <c r="X613" i="17" s="1"/>
  <c r="AC613" i="17" s="1"/>
  <c r="N613" i="17"/>
  <c r="J613" i="17"/>
  <c r="C613" i="17"/>
  <c r="D613" i="17" s="1"/>
  <c r="E613" i="17"/>
  <c r="F613" i="17" s="1"/>
  <c r="G613" i="17"/>
  <c r="AB611" i="17"/>
  <c r="AG611" i="17" s="1"/>
  <c r="AI611" i="17" s="1"/>
  <c r="W612" i="17"/>
  <c r="AL612" i="17"/>
  <c r="Q610" i="17"/>
  <c r="AJ610" i="17"/>
  <c r="B614" i="17"/>
  <c r="P613" i="17"/>
  <c r="H613" i="17"/>
  <c r="I612" i="17"/>
  <c r="K612" i="17"/>
  <c r="H193" i="14" l="1"/>
  <c r="E193" i="14"/>
  <c r="F193" i="14" s="1"/>
  <c r="G193" i="14"/>
  <c r="U193" i="14"/>
  <c r="Z193" i="14" s="1"/>
  <c r="AE193" i="14" s="1"/>
  <c r="R193" i="14"/>
  <c r="S193" i="14"/>
  <c r="X193" i="14" s="1"/>
  <c r="AC193" i="14" s="1"/>
  <c r="P193" i="14"/>
  <c r="C193" i="14"/>
  <c r="T193" i="14"/>
  <c r="Y193" i="14" s="1"/>
  <c r="AD193" i="14" s="1"/>
  <c r="J193" i="14"/>
  <c r="N193" i="14"/>
  <c r="B194" i="14"/>
  <c r="AL192" i="14"/>
  <c r="W192" i="14"/>
  <c r="AM192" i="14" s="1"/>
  <c r="AB191" i="14"/>
  <c r="AG191" i="14" s="1"/>
  <c r="AI191" i="14" s="1"/>
  <c r="K192" i="14"/>
  <c r="D192" i="14"/>
  <c r="I192" i="14"/>
  <c r="M192" i="14" s="1"/>
  <c r="L192" i="14" s="1"/>
  <c r="M612" i="17"/>
  <c r="L612" i="17"/>
  <c r="R614" i="17"/>
  <c r="S614" i="17"/>
  <c r="X614" i="17" s="1"/>
  <c r="AC614" i="17" s="1"/>
  <c r="T614" i="17"/>
  <c r="Y614" i="17" s="1"/>
  <c r="AD614" i="17" s="1"/>
  <c r="U614" i="17"/>
  <c r="Z614" i="17" s="1"/>
  <c r="AE614" i="17" s="1"/>
  <c r="N614" i="17"/>
  <c r="J614" i="17"/>
  <c r="C614" i="17"/>
  <c r="D614" i="17" s="1"/>
  <c r="E614" i="17"/>
  <c r="F614" i="17" s="1"/>
  <c r="G614" i="17"/>
  <c r="AJ611" i="17"/>
  <c r="Q611" i="17"/>
  <c r="K613" i="17"/>
  <c r="I613" i="17"/>
  <c r="B615" i="17"/>
  <c r="H614" i="17"/>
  <c r="P614" i="17"/>
  <c r="AL613" i="17"/>
  <c r="W613" i="17"/>
  <c r="AM613" i="17" s="1"/>
  <c r="AB612" i="17"/>
  <c r="AG612" i="17" s="1"/>
  <c r="AI612" i="17" s="1"/>
  <c r="AM612" i="17"/>
  <c r="AB192" i="14" l="1"/>
  <c r="AG192" i="14" s="1"/>
  <c r="AI192" i="14" s="1"/>
  <c r="AJ192" i="14" s="1"/>
  <c r="T194" i="14"/>
  <c r="Y194" i="14" s="1"/>
  <c r="AD194" i="14" s="1"/>
  <c r="H194" i="14"/>
  <c r="N194" i="14"/>
  <c r="P194" i="14"/>
  <c r="U194" i="14"/>
  <c r="Z194" i="14" s="1"/>
  <c r="AE194" i="14" s="1"/>
  <c r="E194" i="14"/>
  <c r="F194" i="14" s="1"/>
  <c r="R194" i="14"/>
  <c r="J194" i="14"/>
  <c r="C194" i="14"/>
  <c r="S194" i="14"/>
  <c r="X194" i="14" s="1"/>
  <c r="AC194" i="14" s="1"/>
  <c r="G194" i="14"/>
  <c r="B195" i="14"/>
  <c r="AJ191" i="14"/>
  <c r="Q191" i="14"/>
  <c r="W193" i="14"/>
  <c r="AM193" i="14" s="1"/>
  <c r="AL193" i="14"/>
  <c r="K193" i="14"/>
  <c r="D193" i="14"/>
  <c r="I193" i="14"/>
  <c r="M193" i="14" s="1"/>
  <c r="L193" i="14" s="1"/>
  <c r="Q192" i="14"/>
  <c r="T615" i="17"/>
  <c r="Y615" i="17" s="1"/>
  <c r="AD615" i="17" s="1"/>
  <c r="U615" i="17"/>
  <c r="Z615" i="17" s="1"/>
  <c r="AE615" i="17" s="1"/>
  <c r="R615" i="17"/>
  <c r="S615" i="17"/>
  <c r="X615" i="17" s="1"/>
  <c r="AC615" i="17" s="1"/>
  <c r="N615" i="17"/>
  <c r="J615" i="17"/>
  <c r="G615" i="17"/>
  <c r="C615" i="17"/>
  <c r="D615" i="17" s="1"/>
  <c r="E615" i="17"/>
  <c r="F615" i="17" s="1"/>
  <c r="M613" i="17"/>
  <c r="L613" i="17"/>
  <c r="B616" i="17"/>
  <c r="H615" i="17"/>
  <c r="P615" i="17"/>
  <c r="AJ612" i="17"/>
  <c r="Q612" i="17"/>
  <c r="AL614" i="17"/>
  <c r="W614" i="17"/>
  <c r="AM614" i="17" s="1"/>
  <c r="I614" i="17"/>
  <c r="K614" i="17"/>
  <c r="AB613" i="17"/>
  <c r="AG613" i="17" s="1"/>
  <c r="AI613" i="17" s="1"/>
  <c r="E195" i="14" l="1"/>
  <c r="F195" i="14" s="1"/>
  <c r="U195" i="14"/>
  <c r="Z195" i="14" s="1"/>
  <c r="AE195" i="14" s="1"/>
  <c r="S195" i="14"/>
  <c r="X195" i="14" s="1"/>
  <c r="AC195" i="14" s="1"/>
  <c r="J195" i="14"/>
  <c r="P195" i="14"/>
  <c r="T195" i="14"/>
  <c r="Y195" i="14" s="1"/>
  <c r="AD195" i="14" s="1"/>
  <c r="R195" i="14"/>
  <c r="G195" i="14"/>
  <c r="N195" i="14"/>
  <c r="C195" i="14"/>
  <c r="H195" i="14"/>
  <c r="B196" i="14"/>
  <c r="D194" i="14"/>
  <c r="K194" i="14"/>
  <c r="I194" i="14"/>
  <c r="M194" i="14" s="1"/>
  <c r="L194" i="14" s="1"/>
  <c r="AB193" i="14"/>
  <c r="AG193" i="14" s="1"/>
  <c r="AI193" i="14" s="1"/>
  <c r="W194" i="14"/>
  <c r="AM194" i="14" s="1"/>
  <c r="AL194" i="14"/>
  <c r="AB614" i="17"/>
  <c r="AG614" i="17" s="1"/>
  <c r="AI614" i="17" s="1"/>
  <c r="AJ614" i="17" s="1"/>
  <c r="T616" i="17"/>
  <c r="Y616" i="17" s="1"/>
  <c r="AD616" i="17" s="1"/>
  <c r="U616" i="17"/>
  <c r="Z616" i="17" s="1"/>
  <c r="AE616" i="17" s="1"/>
  <c r="R616" i="17"/>
  <c r="S616" i="17"/>
  <c r="X616" i="17" s="1"/>
  <c r="AC616" i="17" s="1"/>
  <c r="N616" i="17"/>
  <c r="J616" i="17"/>
  <c r="C616" i="17"/>
  <c r="D616" i="17" s="1"/>
  <c r="E616" i="17"/>
  <c r="F616" i="17" s="1"/>
  <c r="G616" i="17"/>
  <c r="M614" i="17"/>
  <c r="L614" i="17"/>
  <c r="I615" i="17"/>
  <c r="K615" i="17"/>
  <c r="AJ613" i="17"/>
  <c r="Q613" i="17"/>
  <c r="AL615" i="17"/>
  <c r="W615" i="17"/>
  <c r="B617" i="17"/>
  <c r="H616" i="17"/>
  <c r="P616" i="17"/>
  <c r="AB194" i="14" l="1"/>
  <c r="AG194" i="14" s="1"/>
  <c r="AI194" i="14" s="1"/>
  <c r="R196" i="14"/>
  <c r="N196" i="14"/>
  <c r="S196" i="14"/>
  <c r="X196" i="14" s="1"/>
  <c r="AC196" i="14" s="1"/>
  <c r="G196" i="14"/>
  <c r="P196" i="14"/>
  <c r="U196" i="14"/>
  <c r="Z196" i="14" s="1"/>
  <c r="AE196" i="14" s="1"/>
  <c r="J196" i="14"/>
  <c r="T196" i="14"/>
  <c r="Y196" i="14" s="1"/>
  <c r="AD196" i="14" s="1"/>
  <c r="H196" i="14"/>
  <c r="E196" i="14"/>
  <c r="F196" i="14" s="1"/>
  <c r="C196" i="14"/>
  <c r="B197" i="14"/>
  <c r="K195" i="14"/>
  <c r="I195" i="14"/>
  <c r="M195" i="14" s="1"/>
  <c r="L195" i="14" s="1"/>
  <c r="D195" i="14"/>
  <c r="Q193" i="14"/>
  <c r="AJ193" i="14"/>
  <c r="W195" i="14"/>
  <c r="AM195" i="14" s="1"/>
  <c r="AL195" i="14"/>
  <c r="Q614" i="17"/>
  <c r="M615" i="17"/>
  <c r="L615" i="17"/>
  <c r="R617" i="17"/>
  <c r="S617" i="17"/>
  <c r="X617" i="17" s="1"/>
  <c r="AC617" i="17" s="1"/>
  <c r="T617" i="17"/>
  <c r="Y617" i="17" s="1"/>
  <c r="AD617" i="17" s="1"/>
  <c r="U617" i="17"/>
  <c r="Z617" i="17" s="1"/>
  <c r="AE617" i="17" s="1"/>
  <c r="N617" i="17"/>
  <c r="J617" i="17"/>
  <c r="C617" i="17"/>
  <c r="D617" i="17" s="1"/>
  <c r="E617" i="17"/>
  <c r="F617" i="17" s="1"/>
  <c r="G617" i="17"/>
  <c r="B618" i="17"/>
  <c r="H617" i="17"/>
  <c r="P617" i="17"/>
  <c r="W616" i="17"/>
  <c r="AM616" i="17" s="1"/>
  <c r="AL616" i="17"/>
  <c r="AB615" i="17"/>
  <c r="AG615" i="17" s="1"/>
  <c r="AI615" i="17" s="1"/>
  <c r="AM615" i="17"/>
  <c r="I616" i="17"/>
  <c r="K616" i="17"/>
  <c r="W196" i="14" l="1"/>
  <c r="AM196" i="14" s="1"/>
  <c r="AL196" i="14"/>
  <c r="T197" i="14"/>
  <c r="Y197" i="14" s="1"/>
  <c r="AD197" i="14" s="1"/>
  <c r="P197" i="14"/>
  <c r="R197" i="14"/>
  <c r="E197" i="14"/>
  <c r="F197" i="14" s="1"/>
  <c r="S197" i="14"/>
  <c r="X197" i="14" s="1"/>
  <c r="AC197" i="14" s="1"/>
  <c r="C197" i="14"/>
  <c r="G197" i="14"/>
  <c r="U197" i="14"/>
  <c r="Z197" i="14" s="1"/>
  <c r="AE197" i="14" s="1"/>
  <c r="H197" i="14"/>
  <c r="N197" i="14"/>
  <c r="J197" i="14"/>
  <c r="B198" i="14"/>
  <c r="AJ194" i="14"/>
  <c r="Q194" i="14"/>
  <c r="AB195" i="14"/>
  <c r="AG195" i="14" s="1"/>
  <c r="AI195" i="14" s="1"/>
  <c r="I196" i="14"/>
  <c r="M196" i="14" s="1"/>
  <c r="L196" i="14" s="1"/>
  <c r="D196" i="14"/>
  <c r="K196" i="14"/>
  <c r="T618" i="17"/>
  <c r="Y618" i="17" s="1"/>
  <c r="AD618" i="17" s="1"/>
  <c r="U618" i="17"/>
  <c r="Z618" i="17" s="1"/>
  <c r="AE618" i="17" s="1"/>
  <c r="R618" i="17"/>
  <c r="S618" i="17"/>
  <c r="X618" i="17" s="1"/>
  <c r="AC618" i="17" s="1"/>
  <c r="N618" i="17"/>
  <c r="J618" i="17"/>
  <c r="G618" i="17"/>
  <c r="C618" i="17"/>
  <c r="D618" i="17" s="1"/>
  <c r="E618" i="17"/>
  <c r="F618" i="17" s="1"/>
  <c r="L616" i="17"/>
  <c r="M616" i="17"/>
  <c r="AL617" i="17"/>
  <c r="W617" i="17"/>
  <c r="AM617" i="17" s="1"/>
  <c r="AJ615" i="17"/>
  <c r="Q615" i="17"/>
  <c r="AB616" i="17"/>
  <c r="AG616" i="17" s="1"/>
  <c r="AI616" i="17" s="1"/>
  <c r="K617" i="17"/>
  <c r="I617" i="17"/>
  <c r="B619" i="17"/>
  <c r="P618" i="17"/>
  <c r="H618" i="17"/>
  <c r="AJ195" i="14" l="1"/>
  <c r="Q195" i="14"/>
  <c r="W197" i="14"/>
  <c r="AM197" i="14" s="1"/>
  <c r="AL197" i="14"/>
  <c r="N198" i="14"/>
  <c r="S198" i="14"/>
  <c r="X198" i="14" s="1"/>
  <c r="AC198" i="14" s="1"/>
  <c r="C198" i="14"/>
  <c r="R198" i="14"/>
  <c r="E198" i="14"/>
  <c r="F198" i="14" s="1"/>
  <c r="G198" i="14"/>
  <c r="T198" i="14"/>
  <c r="Y198" i="14" s="1"/>
  <c r="AD198" i="14" s="1"/>
  <c r="P198" i="14"/>
  <c r="U198" i="14"/>
  <c r="Z198" i="14" s="1"/>
  <c r="AE198" i="14" s="1"/>
  <c r="H198" i="14"/>
  <c r="J198" i="14"/>
  <c r="B199" i="14"/>
  <c r="D197" i="14"/>
  <c r="I197" i="14"/>
  <c r="M197" i="14" s="1"/>
  <c r="L197" i="14" s="1"/>
  <c r="K197" i="14"/>
  <c r="AB196" i="14"/>
  <c r="AG196" i="14" s="1"/>
  <c r="AI196" i="14" s="1"/>
  <c r="M617" i="17"/>
  <c r="L617" i="17"/>
  <c r="T619" i="17"/>
  <c r="Y619" i="17" s="1"/>
  <c r="AD619" i="17" s="1"/>
  <c r="U619" i="17"/>
  <c r="Z619" i="17" s="1"/>
  <c r="AE619" i="17" s="1"/>
  <c r="R619" i="17"/>
  <c r="S619" i="17"/>
  <c r="N619" i="17"/>
  <c r="J619" i="17"/>
  <c r="C619" i="17"/>
  <c r="D619" i="17" s="1"/>
  <c r="E619" i="17"/>
  <c r="F619" i="17" s="1"/>
  <c r="G619" i="17"/>
  <c r="Q616" i="17"/>
  <c r="AJ616" i="17"/>
  <c r="AB617" i="17"/>
  <c r="AG617" i="17" s="1"/>
  <c r="AI617" i="17" s="1"/>
  <c r="B620" i="17"/>
  <c r="P619" i="17"/>
  <c r="H619" i="17"/>
  <c r="AL618" i="17"/>
  <c r="W618" i="17"/>
  <c r="AM618" i="17" s="1"/>
  <c r="K618" i="17"/>
  <c r="I618" i="17"/>
  <c r="R199" i="14" l="1"/>
  <c r="H199" i="14"/>
  <c r="U199" i="14"/>
  <c r="Z199" i="14" s="1"/>
  <c r="AE199" i="14" s="1"/>
  <c r="N199" i="14"/>
  <c r="S199" i="14"/>
  <c r="X199" i="14" s="1"/>
  <c r="AC199" i="14" s="1"/>
  <c r="C199" i="14"/>
  <c r="T199" i="14"/>
  <c r="Y199" i="14" s="1"/>
  <c r="AD199" i="14" s="1"/>
  <c r="E199" i="14"/>
  <c r="F199" i="14" s="1"/>
  <c r="G199" i="14"/>
  <c r="P199" i="14"/>
  <c r="J199" i="14"/>
  <c r="B200" i="14"/>
  <c r="Q196" i="14"/>
  <c r="AJ196" i="14"/>
  <c r="W198" i="14"/>
  <c r="AM198" i="14" s="1"/>
  <c r="AL198" i="14"/>
  <c r="AB197" i="14"/>
  <c r="AG197" i="14" s="1"/>
  <c r="AI197" i="14" s="1"/>
  <c r="D198" i="14"/>
  <c r="I198" i="14"/>
  <c r="M198" i="14" s="1"/>
  <c r="L198" i="14" s="1"/>
  <c r="K198" i="14"/>
  <c r="M618" i="17"/>
  <c r="L618" i="17"/>
  <c r="R620" i="17"/>
  <c r="S620" i="17"/>
  <c r="X620" i="17" s="1"/>
  <c r="AC620" i="17" s="1"/>
  <c r="T620" i="17"/>
  <c r="Y620" i="17" s="1"/>
  <c r="AD620" i="17" s="1"/>
  <c r="U620" i="17"/>
  <c r="Z620" i="17" s="1"/>
  <c r="AE620" i="17" s="1"/>
  <c r="N620" i="17"/>
  <c r="J620" i="17"/>
  <c r="E620" i="17"/>
  <c r="F620" i="17" s="1"/>
  <c r="G620" i="17"/>
  <c r="C620" i="17"/>
  <c r="D620" i="17" s="1"/>
  <c r="AB618" i="17"/>
  <c r="AG618" i="17" s="1"/>
  <c r="AI618" i="17" s="1"/>
  <c r="AJ618" i="17" s="1"/>
  <c r="B621" i="17"/>
  <c r="H620" i="17"/>
  <c r="P620" i="17"/>
  <c r="AJ617" i="17"/>
  <c r="Q617" i="17"/>
  <c r="I619" i="17"/>
  <c r="K619" i="17"/>
  <c r="W619" i="17"/>
  <c r="AL619" i="17"/>
  <c r="X619" i="17"/>
  <c r="AC619" i="17" s="1"/>
  <c r="AB198" i="14" l="1"/>
  <c r="AG198" i="14" s="1"/>
  <c r="AI198" i="14" s="1"/>
  <c r="Q198" i="14" s="1"/>
  <c r="AJ197" i="14"/>
  <c r="Q197" i="14"/>
  <c r="AL199" i="14"/>
  <c r="W199" i="14"/>
  <c r="AM199" i="14" s="1"/>
  <c r="P200" i="14"/>
  <c r="T200" i="14"/>
  <c r="Y200" i="14" s="1"/>
  <c r="AD200" i="14" s="1"/>
  <c r="U200" i="14"/>
  <c r="Z200" i="14" s="1"/>
  <c r="AE200" i="14" s="1"/>
  <c r="N200" i="14"/>
  <c r="R200" i="14"/>
  <c r="G200" i="14"/>
  <c r="S200" i="14"/>
  <c r="X200" i="14" s="1"/>
  <c r="AC200" i="14" s="1"/>
  <c r="C200" i="14"/>
  <c r="J200" i="14"/>
  <c r="E200" i="14"/>
  <c r="F200" i="14" s="1"/>
  <c r="H200" i="14"/>
  <c r="B201" i="14"/>
  <c r="I199" i="14"/>
  <c r="M199" i="14" s="1"/>
  <c r="L199" i="14" s="1"/>
  <c r="K199" i="14"/>
  <c r="D199" i="14"/>
  <c r="Q618" i="17"/>
  <c r="M619" i="17"/>
  <c r="L619" i="17"/>
  <c r="U621" i="17"/>
  <c r="Z621" i="17" s="1"/>
  <c r="AE621" i="17" s="1"/>
  <c r="R621" i="17"/>
  <c r="S621" i="17"/>
  <c r="X621" i="17" s="1"/>
  <c r="AC621" i="17" s="1"/>
  <c r="T621" i="17"/>
  <c r="Y621" i="17" s="1"/>
  <c r="AD621" i="17" s="1"/>
  <c r="N621" i="17"/>
  <c r="J621" i="17"/>
  <c r="G621" i="17"/>
  <c r="C621" i="17"/>
  <c r="D621" i="17" s="1"/>
  <c r="E621" i="17"/>
  <c r="F621" i="17" s="1"/>
  <c r="K620" i="17"/>
  <c r="I620" i="17"/>
  <c r="AM619" i="17"/>
  <c r="W620" i="17"/>
  <c r="AM620" i="17" s="1"/>
  <c r="AL620" i="17"/>
  <c r="AB619" i="17"/>
  <c r="AG619" i="17" s="1"/>
  <c r="AI619" i="17" s="1"/>
  <c r="B622" i="17"/>
  <c r="P621" i="17"/>
  <c r="H621" i="17"/>
  <c r="AJ198" i="14" l="1"/>
  <c r="D200" i="14"/>
  <c r="K200" i="14"/>
  <c r="I200" i="14"/>
  <c r="M200" i="14" s="1"/>
  <c r="L200" i="14" s="1"/>
  <c r="R201" i="14"/>
  <c r="H201" i="14"/>
  <c r="S201" i="14"/>
  <c r="X201" i="14" s="1"/>
  <c r="AC201" i="14" s="1"/>
  <c r="G201" i="14"/>
  <c r="T201" i="14"/>
  <c r="Y201" i="14" s="1"/>
  <c r="AD201" i="14" s="1"/>
  <c r="J201" i="14"/>
  <c r="U201" i="14"/>
  <c r="Z201" i="14" s="1"/>
  <c r="AE201" i="14" s="1"/>
  <c r="N201" i="14"/>
  <c r="E201" i="14"/>
  <c r="F201" i="14" s="1"/>
  <c r="C201" i="14"/>
  <c r="P201" i="14"/>
  <c r="B202" i="14"/>
  <c r="AB199" i="14"/>
  <c r="AG199" i="14" s="1"/>
  <c r="AI199" i="14" s="1"/>
  <c r="AL200" i="14"/>
  <c r="W200" i="14"/>
  <c r="AM200" i="14" s="1"/>
  <c r="AB620" i="17"/>
  <c r="AG620" i="17" s="1"/>
  <c r="AI620" i="17" s="1"/>
  <c r="Q620" i="17" s="1"/>
  <c r="T622" i="17"/>
  <c r="Y622" i="17" s="1"/>
  <c r="AD622" i="17" s="1"/>
  <c r="S622" i="17"/>
  <c r="X622" i="17" s="1"/>
  <c r="AC622" i="17" s="1"/>
  <c r="U622" i="17"/>
  <c r="Z622" i="17" s="1"/>
  <c r="AE622" i="17" s="1"/>
  <c r="R622" i="17"/>
  <c r="N622" i="17"/>
  <c r="J622" i="17"/>
  <c r="C622" i="17"/>
  <c r="D622" i="17" s="1"/>
  <c r="E622" i="17"/>
  <c r="F622" i="17" s="1"/>
  <c r="G622" i="17"/>
  <c r="M620" i="17"/>
  <c r="L620" i="17"/>
  <c r="B623" i="17"/>
  <c r="P622" i="17"/>
  <c r="H622" i="17"/>
  <c r="Q619" i="17"/>
  <c r="AJ619" i="17"/>
  <c r="I621" i="17"/>
  <c r="K621" i="17"/>
  <c r="W621" i="17"/>
  <c r="AL621" i="17"/>
  <c r="AJ199" i="14" l="1"/>
  <c r="Q199" i="14"/>
  <c r="AL201" i="14"/>
  <c r="W201" i="14"/>
  <c r="AM201" i="14" s="1"/>
  <c r="U202" i="14"/>
  <c r="Z202" i="14" s="1"/>
  <c r="AE202" i="14" s="1"/>
  <c r="C202" i="14"/>
  <c r="S202" i="14"/>
  <c r="X202" i="14" s="1"/>
  <c r="AC202" i="14" s="1"/>
  <c r="T202" i="14"/>
  <c r="Y202" i="14" s="1"/>
  <c r="AD202" i="14" s="1"/>
  <c r="E202" i="14"/>
  <c r="F202" i="14" s="1"/>
  <c r="N202" i="14"/>
  <c r="J202" i="14"/>
  <c r="H202" i="14"/>
  <c r="R202" i="14"/>
  <c r="G202" i="14"/>
  <c r="P202" i="14"/>
  <c r="B203" i="14"/>
  <c r="AB200" i="14"/>
  <c r="AG200" i="14" s="1"/>
  <c r="AI200" i="14" s="1"/>
  <c r="I201" i="14"/>
  <c r="M201" i="14" s="1"/>
  <c r="L201" i="14" s="1"/>
  <c r="D201" i="14"/>
  <c r="K201" i="14"/>
  <c r="AJ620" i="17"/>
  <c r="S623" i="17"/>
  <c r="X623" i="17" s="1"/>
  <c r="AC623" i="17" s="1"/>
  <c r="R623" i="17"/>
  <c r="T623" i="17"/>
  <c r="Y623" i="17" s="1"/>
  <c r="AD623" i="17" s="1"/>
  <c r="U623" i="17"/>
  <c r="Z623" i="17" s="1"/>
  <c r="AE623" i="17" s="1"/>
  <c r="N623" i="17"/>
  <c r="J623" i="17"/>
  <c r="E623" i="17"/>
  <c r="F623" i="17" s="1"/>
  <c r="G623" i="17"/>
  <c r="C623" i="17"/>
  <c r="D623" i="17" s="1"/>
  <c r="M621" i="17"/>
  <c r="L621" i="17"/>
  <c r="I622" i="17"/>
  <c r="K622" i="17"/>
  <c r="W622" i="17"/>
  <c r="AM622" i="17" s="1"/>
  <c r="AL622" i="17"/>
  <c r="AB621" i="17"/>
  <c r="AG621" i="17" s="1"/>
  <c r="AI621" i="17" s="1"/>
  <c r="AM621" i="17"/>
  <c r="B624" i="17"/>
  <c r="H623" i="17"/>
  <c r="P623" i="17"/>
  <c r="AL202" i="14" l="1"/>
  <c r="W202" i="14"/>
  <c r="AM202" i="14" s="1"/>
  <c r="K202" i="14"/>
  <c r="D202" i="14"/>
  <c r="I202" i="14"/>
  <c r="M202" i="14" s="1"/>
  <c r="L202" i="14" s="1"/>
  <c r="AJ200" i="14"/>
  <c r="Q200" i="14"/>
  <c r="C203" i="14"/>
  <c r="G203" i="14"/>
  <c r="E203" i="14"/>
  <c r="F203" i="14" s="1"/>
  <c r="N203" i="14"/>
  <c r="U203" i="14"/>
  <c r="Z203" i="14" s="1"/>
  <c r="AE203" i="14" s="1"/>
  <c r="T203" i="14"/>
  <c r="Y203" i="14" s="1"/>
  <c r="AD203" i="14" s="1"/>
  <c r="R203" i="14"/>
  <c r="S203" i="14"/>
  <c r="X203" i="14" s="1"/>
  <c r="AC203" i="14" s="1"/>
  <c r="P203" i="14"/>
  <c r="H203" i="14"/>
  <c r="J203" i="14"/>
  <c r="B204" i="14"/>
  <c r="AB201" i="14"/>
  <c r="AG201" i="14" s="1"/>
  <c r="AI201" i="14" s="1"/>
  <c r="U624" i="17"/>
  <c r="Z624" i="17" s="1"/>
  <c r="AE624" i="17" s="1"/>
  <c r="R624" i="17"/>
  <c r="T624" i="17"/>
  <c r="Y624" i="17" s="1"/>
  <c r="AD624" i="17" s="1"/>
  <c r="S624" i="17"/>
  <c r="X624" i="17" s="1"/>
  <c r="AC624" i="17" s="1"/>
  <c r="N624" i="17"/>
  <c r="J624" i="17"/>
  <c r="G624" i="17"/>
  <c r="C624" i="17"/>
  <c r="D624" i="17" s="1"/>
  <c r="E624" i="17"/>
  <c r="F624" i="17" s="1"/>
  <c r="L622" i="17"/>
  <c r="M622" i="17"/>
  <c r="AB622" i="17"/>
  <c r="AG622" i="17" s="1"/>
  <c r="AI622" i="17" s="1"/>
  <c r="B625" i="17"/>
  <c r="P624" i="17"/>
  <c r="H624" i="17"/>
  <c r="AL623" i="17"/>
  <c r="W623" i="17"/>
  <c r="AM623" i="17" s="1"/>
  <c r="K623" i="17"/>
  <c r="I623" i="17"/>
  <c r="Q621" i="17"/>
  <c r="AJ621" i="17"/>
  <c r="N204" i="14" l="1"/>
  <c r="U204" i="14"/>
  <c r="Z204" i="14" s="1"/>
  <c r="AE204" i="14" s="1"/>
  <c r="J204" i="14"/>
  <c r="G204" i="14"/>
  <c r="S204" i="14"/>
  <c r="X204" i="14" s="1"/>
  <c r="AC204" i="14" s="1"/>
  <c r="T204" i="14"/>
  <c r="Y204" i="14" s="1"/>
  <c r="AD204" i="14" s="1"/>
  <c r="R204" i="14"/>
  <c r="H204" i="14"/>
  <c r="C204" i="14"/>
  <c r="P204" i="14"/>
  <c r="E204" i="14"/>
  <c r="F204" i="14" s="1"/>
  <c r="B205" i="14"/>
  <c r="AL203" i="14"/>
  <c r="W203" i="14"/>
  <c r="AM203" i="14" s="1"/>
  <c r="AB202" i="14"/>
  <c r="AG202" i="14" s="1"/>
  <c r="AI202" i="14" s="1"/>
  <c r="K203" i="14"/>
  <c r="D203" i="14"/>
  <c r="I203" i="14"/>
  <c r="M203" i="14" s="1"/>
  <c r="L203" i="14" s="1"/>
  <c r="Q201" i="14"/>
  <c r="AJ201" i="14"/>
  <c r="M623" i="17"/>
  <c r="L623" i="17"/>
  <c r="T625" i="17"/>
  <c r="Y625" i="17" s="1"/>
  <c r="AD625" i="17" s="1"/>
  <c r="R625" i="17"/>
  <c r="S625" i="17"/>
  <c r="X625" i="17" s="1"/>
  <c r="AC625" i="17" s="1"/>
  <c r="U625" i="17"/>
  <c r="Z625" i="17" s="1"/>
  <c r="AE625" i="17" s="1"/>
  <c r="N625" i="17"/>
  <c r="J625" i="17"/>
  <c r="C625" i="17"/>
  <c r="D625" i="17" s="1"/>
  <c r="E625" i="17"/>
  <c r="F625" i="17" s="1"/>
  <c r="G625" i="17"/>
  <c r="AB623" i="17"/>
  <c r="AG623" i="17" s="1"/>
  <c r="AI623" i="17" s="1"/>
  <c r="AJ623" i="17" s="1"/>
  <c r="K624" i="17"/>
  <c r="I624" i="17"/>
  <c r="B626" i="17"/>
  <c r="H625" i="17"/>
  <c r="P625" i="17"/>
  <c r="W624" i="17"/>
  <c r="AM624" i="17" s="1"/>
  <c r="AL624" i="17"/>
  <c r="Q622" i="17"/>
  <c r="AJ622" i="17"/>
  <c r="AB203" i="14" l="1"/>
  <c r="AG203" i="14" s="1"/>
  <c r="AI203" i="14" s="1"/>
  <c r="Q203" i="14" s="1"/>
  <c r="AJ202" i="14"/>
  <c r="Q202" i="14"/>
  <c r="K204" i="14"/>
  <c r="D204" i="14"/>
  <c r="I204" i="14"/>
  <c r="M204" i="14" s="1"/>
  <c r="L204" i="14" s="1"/>
  <c r="C205" i="14"/>
  <c r="R205" i="14"/>
  <c r="J205" i="14"/>
  <c r="H205" i="14"/>
  <c r="N205" i="14"/>
  <c r="P205" i="14"/>
  <c r="T205" i="14"/>
  <c r="Y205" i="14" s="1"/>
  <c r="AD205" i="14" s="1"/>
  <c r="G205" i="14"/>
  <c r="E205" i="14"/>
  <c r="F205" i="14" s="1"/>
  <c r="S205" i="14"/>
  <c r="X205" i="14" s="1"/>
  <c r="AC205" i="14" s="1"/>
  <c r="U205" i="14"/>
  <c r="Z205" i="14" s="1"/>
  <c r="AE205" i="14" s="1"/>
  <c r="B206" i="14"/>
  <c r="W204" i="14"/>
  <c r="AM204" i="14" s="1"/>
  <c r="AL204" i="14"/>
  <c r="S626" i="17"/>
  <c r="X626" i="17" s="1"/>
  <c r="AC626" i="17" s="1"/>
  <c r="U626" i="17"/>
  <c r="Z626" i="17" s="1"/>
  <c r="AE626" i="17" s="1"/>
  <c r="R626" i="17"/>
  <c r="T626" i="17"/>
  <c r="Y626" i="17" s="1"/>
  <c r="AD626" i="17" s="1"/>
  <c r="N626" i="17"/>
  <c r="J626" i="17"/>
  <c r="E626" i="17"/>
  <c r="F626" i="17" s="1"/>
  <c r="G626" i="17"/>
  <c r="C626" i="17"/>
  <c r="D626" i="17" s="1"/>
  <c r="M624" i="17"/>
  <c r="L624" i="17"/>
  <c r="Q623" i="17"/>
  <c r="I625" i="17"/>
  <c r="K625" i="17"/>
  <c r="W625" i="17"/>
  <c r="AM625" i="17" s="1"/>
  <c r="AL625" i="17"/>
  <c r="AB624" i="17"/>
  <c r="AG624" i="17" s="1"/>
  <c r="AI624" i="17" s="1"/>
  <c r="B627" i="17"/>
  <c r="H626" i="17"/>
  <c r="P626" i="17"/>
  <c r="AB204" i="14" l="1"/>
  <c r="AG204" i="14" s="1"/>
  <c r="AI204" i="14" s="1"/>
  <c r="Q204" i="14" s="1"/>
  <c r="AJ203" i="14"/>
  <c r="AL205" i="14"/>
  <c r="W205" i="14"/>
  <c r="AM205" i="14" s="1"/>
  <c r="AJ204" i="14"/>
  <c r="K205" i="14"/>
  <c r="D205" i="14"/>
  <c r="I205" i="14"/>
  <c r="M205" i="14" s="1"/>
  <c r="L205" i="14" s="1"/>
  <c r="H206" i="14"/>
  <c r="G206" i="14"/>
  <c r="J206" i="14"/>
  <c r="S206" i="14"/>
  <c r="X206" i="14" s="1"/>
  <c r="AC206" i="14" s="1"/>
  <c r="E206" i="14"/>
  <c r="F206" i="14" s="1"/>
  <c r="T206" i="14"/>
  <c r="Y206" i="14" s="1"/>
  <c r="AD206" i="14" s="1"/>
  <c r="P206" i="14"/>
  <c r="C206" i="14"/>
  <c r="R206" i="14"/>
  <c r="U206" i="14"/>
  <c r="Z206" i="14" s="1"/>
  <c r="AE206" i="14" s="1"/>
  <c r="N206" i="14"/>
  <c r="B207" i="14"/>
  <c r="U627" i="17"/>
  <c r="Z627" i="17" s="1"/>
  <c r="AE627" i="17" s="1"/>
  <c r="R627" i="17"/>
  <c r="S627" i="17"/>
  <c r="X627" i="17" s="1"/>
  <c r="AC627" i="17" s="1"/>
  <c r="T627" i="17"/>
  <c r="Y627" i="17" s="1"/>
  <c r="AD627" i="17" s="1"/>
  <c r="N627" i="17"/>
  <c r="J627" i="17"/>
  <c r="G627" i="17"/>
  <c r="C627" i="17"/>
  <c r="D627" i="17" s="1"/>
  <c r="E627" i="17"/>
  <c r="F627" i="17" s="1"/>
  <c r="M625" i="17"/>
  <c r="L625" i="17"/>
  <c r="AB625" i="17"/>
  <c r="AG625" i="17" s="1"/>
  <c r="AI625" i="17" s="1"/>
  <c r="Q625" i="17" s="1"/>
  <c r="B628" i="17"/>
  <c r="P627" i="17"/>
  <c r="H627" i="17"/>
  <c r="K626" i="17"/>
  <c r="I626" i="17"/>
  <c r="W626" i="17"/>
  <c r="AM626" i="17" s="1"/>
  <c r="AL626" i="17"/>
  <c r="Q624" i="17"/>
  <c r="AJ624" i="17"/>
  <c r="W206" i="14" l="1"/>
  <c r="AM206" i="14" s="1"/>
  <c r="AL206" i="14"/>
  <c r="D206" i="14"/>
  <c r="I206" i="14"/>
  <c r="M206" i="14" s="1"/>
  <c r="L206" i="14" s="1"/>
  <c r="K206" i="14"/>
  <c r="AB205" i="14"/>
  <c r="AG205" i="14" s="1"/>
  <c r="AI205" i="14" s="1"/>
  <c r="P207" i="14"/>
  <c r="T207" i="14"/>
  <c r="Y207" i="14" s="1"/>
  <c r="AD207" i="14" s="1"/>
  <c r="E207" i="14"/>
  <c r="F207" i="14" s="1"/>
  <c r="R207" i="14"/>
  <c r="S207" i="14"/>
  <c r="X207" i="14" s="1"/>
  <c r="AC207" i="14" s="1"/>
  <c r="H207" i="14"/>
  <c r="J207" i="14"/>
  <c r="G207" i="14"/>
  <c r="U207" i="14"/>
  <c r="Z207" i="14" s="1"/>
  <c r="AE207" i="14" s="1"/>
  <c r="C207" i="14"/>
  <c r="N207" i="14"/>
  <c r="B208" i="14"/>
  <c r="M626" i="17"/>
  <c r="L626" i="17"/>
  <c r="T628" i="17"/>
  <c r="Y628" i="17" s="1"/>
  <c r="AD628" i="17" s="1"/>
  <c r="R628" i="17"/>
  <c r="S628" i="17"/>
  <c r="U628" i="17"/>
  <c r="Z628" i="17" s="1"/>
  <c r="AE628" i="17" s="1"/>
  <c r="N628" i="17"/>
  <c r="J628" i="17"/>
  <c r="G628" i="17"/>
  <c r="C628" i="17"/>
  <c r="D628" i="17" s="1"/>
  <c r="E628" i="17"/>
  <c r="F628" i="17" s="1"/>
  <c r="AJ625" i="17"/>
  <c r="K627" i="17"/>
  <c r="I627" i="17"/>
  <c r="AB626" i="17"/>
  <c r="AG626" i="17" s="1"/>
  <c r="AI626" i="17" s="1"/>
  <c r="B629" i="17"/>
  <c r="H628" i="17"/>
  <c r="P628" i="17"/>
  <c r="AL627" i="17"/>
  <c r="W627" i="17"/>
  <c r="AM627" i="17" s="1"/>
  <c r="I207" i="14" l="1"/>
  <c r="M207" i="14" s="1"/>
  <c r="L207" i="14" s="1"/>
  <c r="K207" i="14"/>
  <c r="D207" i="14"/>
  <c r="AL207" i="14"/>
  <c r="W207" i="14"/>
  <c r="AM207" i="14" s="1"/>
  <c r="AB206" i="14"/>
  <c r="AG206" i="14" s="1"/>
  <c r="AI206" i="14" s="1"/>
  <c r="T208" i="14"/>
  <c r="Y208" i="14" s="1"/>
  <c r="AD208" i="14" s="1"/>
  <c r="R208" i="14"/>
  <c r="C208" i="14"/>
  <c r="E208" i="14"/>
  <c r="F208" i="14" s="1"/>
  <c r="S208" i="14"/>
  <c r="X208" i="14" s="1"/>
  <c r="AC208" i="14" s="1"/>
  <c r="U208" i="14"/>
  <c r="Z208" i="14" s="1"/>
  <c r="AE208" i="14" s="1"/>
  <c r="G208" i="14"/>
  <c r="P208" i="14"/>
  <c r="H208" i="14"/>
  <c r="N208" i="14"/>
  <c r="J208" i="14"/>
  <c r="B209" i="14"/>
  <c r="AJ205" i="14"/>
  <c r="Q205" i="14"/>
  <c r="S629" i="17"/>
  <c r="X629" i="17" s="1"/>
  <c r="AC629" i="17" s="1"/>
  <c r="R629" i="17"/>
  <c r="T629" i="17"/>
  <c r="Y629" i="17" s="1"/>
  <c r="AD629" i="17" s="1"/>
  <c r="U629" i="17"/>
  <c r="Z629" i="17" s="1"/>
  <c r="AE629" i="17" s="1"/>
  <c r="N629" i="17"/>
  <c r="J629" i="17"/>
  <c r="C629" i="17"/>
  <c r="D629" i="17" s="1"/>
  <c r="E629" i="17"/>
  <c r="F629" i="17" s="1"/>
  <c r="G629" i="17"/>
  <c r="M627" i="17"/>
  <c r="L627" i="17"/>
  <c r="AB627" i="17"/>
  <c r="AG627" i="17" s="1"/>
  <c r="AI627" i="17" s="1"/>
  <c r="Q627" i="17" s="1"/>
  <c r="I628" i="17"/>
  <c r="K628" i="17"/>
  <c r="Q626" i="17"/>
  <c r="AJ626" i="17"/>
  <c r="W628" i="17"/>
  <c r="AB628" i="17" s="1"/>
  <c r="AL628" i="17"/>
  <c r="X628" i="17"/>
  <c r="AC628" i="17" s="1"/>
  <c r="B630" i="17"/>
  <c r="P629" i="17"/>
  <c r="H629" i="17"/>
  <c r="I208" i="14" l="1"/>
  <c r="M208" i="14" s="1"/>
  <c r="L208" i="14" s="1"/>
  <c r="K208" i="14"/>
  <c r="D208" i="14"/>
  <c r="W208" i="14"/>
  <c r="AM208" i="14" s="1"/>
  <c r="AL208" i="14"/>
  <c r="H209" i="14"/>
  <c r="R209" i="14"/>
  <c r="S209" i="14"/>
  <c r="X209" i="14" s="1"/>
  <c r="AC209" i="14" s="1"/>
  <c r="P209" i="14"/>
  <c r="C209" i="14"/>
  <c r="N209" i="14"/>
  <c r="G209" i="14"/>
  <c r="E209" i="14"/>
  <c r="F209" i="14" s="1"/>
  <c r="J209" i="14"/>
  <c r="U209" i="14"/>
  <c r="Z209" i="14" s="1"/>
  <c r="AE209" i="14" s="1"/>
  <c r="T209" i="14"/>
  <c r="Y209" i="14" s="1"/>
  <c r="AD209" i="14" s="1"/>
  <c r="B210" i="14"/>
  <c r="Q206" i="14"/>
  <c r="AJ206" i="14"/>
  <c r="AB207" i="14"/>
  <c r="AG207" i="14" s="1"/>
  <c r="AI207" i="14" s="1"/>
  <c r="AJ627" i="17"/>
  <c r="U630" i="17"/>
  <c r="Z630" i="17" s="1"/>
  <c r="AE630" i="17" s="1"/>
  <c r="R630" i="17"/>
  <c r="S630" i="17"/>
  <c r="X630" i="17" s="1"/>
  <c r="AC630" i="17" s="1"/>
  <c r="T630" i="17"/>
  <c r="Y630" i="17" s="1"/>
  <c r="AD630" i="17" s="1"/>
  <c r="N630" i="17"/>
  <c r="J630" i="17"/>
  <c r="E630" i="17"/>
  <c r="F630" i="17" s="1"/>
  <c r="G630" i="17"/>
  <c r="C630" i="17"/>
  <c r="D630" i="17" s="1"/>
  <c r="L628" i="17"/>
  <c r="M628" i="17"/>
  <c r="AG628" i="17"/>
  <c r="AI628" i="17" s="1"/>
  <c r="AJ628" i="17" s="1"/>
  <c r="AM628" i="17"/>
  <c r="W629" i="17"/>
  <c r="AM629" i="17" s="1"/>
  <c r="AL629" i="17"/>
  <c r="B631" i="17"/>
  <c r="P630" i="17"/>
  <c r="H630" i="17"/>
  <c r="K629" i="17"/>
  <c r="I629" i="17"/>
  <c r="AL209" i="14" l="1"/>
  <c r="W209" i="14"/>
  <c r="AM209" i="14" s="1"/>
  <c r="U210" i="14"/>
  <c r="Z210" i="14" s="1"/>
  <c r="AE210" i="14" s="1"/>
  <c r="J210" i="14"/>
  <c r="T210" i="14"/>
  <c r="Y210" i="14" s="1"/>
  <c r="AD210" i="14" s="1"/>
  <c r="G210" i="14"/>
  <c r="H210" i="14"/>
  <c r="P210" i="14"/>
  <c r="N210" i="14"/>
  <c r="S210" i="14"/>
  <c r="X210" i="14" s="1"/>
  <c r="AC210" i="14" s="1"/>
  <c r="C210" i="14"/>
  <c r="R210" i="14"/>
  <c r="E210" i="14"/>
  <c r="F210" i="14" s="1"/>
  <c r="B211" i="14"/>
  <c r="AB208" i="14"/>
  <c r="AG208" i="14" s="1"/>
  <c r="AI208" i="14" s="1"/>
  <c r="AJ207" i="14"/>
  <c r="Q207" i="14"/>
  <c r="K209" i="14"/>
  <c r="D209" i="14"/>
  <c r="I209" i="14"/>
  <c r="M209" i="14" s="1"/>
  <c r="L209" i="14" s="1"/>
  <c r="M629" i="17"/>
  <c r="L629" i="17"/>
  <c r="T631" i="17"/>
  <c r="Y631" i="17" s="1"/>
  <c r="AD631" i="17" s="1"/>
  <c r="S631" i="17"/>
  <c r="X631" i="17" s="1"/>
  <c r="AC631" i="17" s="1"/>
  <c r="U631" i="17"/>
  <c r="Z631" i="17" s="1"/>
  <c r="AE631" i="17" s="1"/>
  <c r="R631" i="17"/>
  <c r="N631" i="17"/>
  <c r="J631" i="17"/>
  <c r="E631" i="17"/>
  <c r="F631" i="17" s="1"/>
  <c r="G631" i="17"/>
  <c r="C631" i="17"/>
  <c r="D631" i="17" s="1"/>
  <c r="Q628" i="17"/>
  <c r="AB629" i="17"/>
  <c r="AG629" i="17" s="1"/>
  <c r="AI629" i="17" s="1"/>
  <c r="AJ629" i="17" s="1"/>
  <c r="B632" i="17"/>
  <c r="P631" i="17"/>
  <c r="H631" i="17"/>
  <c r="I630" i="17"/>
  <c r="K630" i="17"/>
  <c r="W630" i="17"/>
  <c r="AL630" i="17"/>
  <c r="N211" i="14" l="1"/>
  <c r="H211" i="14"/>
  <c r="U211" i="14"/>
  <c r="Z211" i="14" s="1"/>
  <c r="AE211" i="14" s="1"/>
  <c r="C211" i="14"/>
  <c r="J211" i="14"/>
  <c r="E211" i="14"/>
  <c r="F211" i="14" s="1"/>
  <c r="S211" i="14"/>
  <c r="X211" i="14" s="1"/>
  <c r="AC211" i="14" s="1"/>
  <c r="T211" i="14"/>
  <c r="Y211" i="14" s="1"/>
  <c r="AD211" i="14" s="1"/>
  <c r="P211" i="14"/>
  <c r="R211" i="14"/>
  <c r="G211" i="14"/>
  <c r="B212" i="14"/>
  <c r="AB209" i="14"/>
  <c r="AG209" i="14" s="1"/>
  <c r="AI209" i="14" s="1"/>
  <c r="W210" i="14"/>
  <c r="AM210" i="14" s="1"/>
  <c r="AL210" i="14"/>
  <c r="AB210" i="14"/>
  <c r="AG210" i="14" s="1"/>
  <c r="AI210" i="14" s="1"/>
  <c r="D210" i="14"/>
  <c r="K210" i="14"/>
  <c r="I210" i="14"/>
  <c r="M210" i="14" s="1"/>
  <c r="L210" i="14" s="1"/>
  <c r="Q208" i="14"/>
  <c r="AJ208" i="14"/>
  <c r="S632" i="17"/>
  <c r="X632" i="17" s="1"/>
  <c r="AC632" i="17" s="1"/>
  <c r="R632" i="17"/>
  <c r="T632" i="17"/>
  <c r="Y632" i="17" s="1"/>
  <c r="AD632" i="17" s="1"/>
  <c r="U632" i="17"/>
  <c r="Z632" i="17" s="1"/>
  <c r="AE632" i="17" s="1"/>
  <c r="N632" i="17"/>
  <c r="J632" i="17"/>
  <c r="G632" i="17"/>
  <c r="C632" i="17"/>
  <c r="D632" i="17" s="1"/>
  <c r="E632" i="17"/>
  <c r="F632" i="17" s="1"/>
  <c r="M630" i="17"/>
  <c r="L630" i="17"/>
  <c r="Q629" i="17"/>
  <c r="AL631" i="17"/>
  <c r="W631" i="17"/>
  <c r="I631" i="17"/>
  <c r="K631" i="17"/>
  <c r="AB630" i="17"/>
  <c r="AG630" i="17" s="1"/>
  <c r="AI630" i="17" s="1"/>
  <c r="AM630" i="17"/>
  <c r="B633" i="17"/>
  <c r="H632" i="17"/>
  <c r="P632" i="17"/>
  <c r="H212" i="14" l="1"/>
  <c r="U212" i="14"/>
  <c r="Z212" i="14" s="1"/>
  <c r="AE212" i="14" s="1"/>
  <c r="C212" i="14"/>
  <c r="R212" i="14"/>
  <c r="T212" i="14"/>
  <c r="Y212" i="14" s="1"/>
  <c r="AD212" i="14" s="1"/>
  <c r="N212" i="14"/>
  <c r="E212" i="14"/>
  <c r="F212" i="14" s="1"/>
  <c r="G212" i="14"/>
  <c r="S212" i="14"/>
  <c r="X212" i="14" s="1"/>
  <c r="AC212" i="14" s="1"/>
  <c r="J212" i="14"/>
  <c r="P212" i="14"/>
  <c r="B213" i="14"/>
  <c r="Q210" i="14"/>
  <c r="AJ210" i="14"/>
  <c r="W211" i="14"/>
  <c r="AM211" i="14" s="1"/>
  <c r="AL211" i="14"/>
  <c r="I211" i="14"/>
  <c r="M211" i="14" s="1"/>
  <c r="L211" i="14" s="1"/>
  <c r="D211" i="14"/>
  <c r="K211" i="14"/>
  <c r="Q209" i="14"/>
  <c r="AJ209" i="14"/>
  <c r="M631" i="17"/>
  <c r="L631" i="17"/>
  <c r="U633" i="17"/>
  <c r="Z633" i="17" s="1"/>
  <c r="AE633" i="17" s="1"/>
  <c r="R633" i="17"/>
  <c r="T633" i="17"/>
  <c r="Y633" i="17" s="1"/>
  <c r="AD633" i="17" s="1"/>
  <c r="S633" i="17"/>
  <c r="X633" i="17" s="1"/>
  <c r="AC633" i="17" s="1"/>
  <c r="N633" i="17"/>
  <c r="C633" i="17"/>
  <c r="D633" i="17" s="1"/>
  <c r="J633" i="17"/>
  <c r="E633" i="17"/>
  <c r="F633" i="17" s="1"/>
  <c r="G633" i="17"/>
  <c r="B634" i="17"/>
  <c r="H633" i="17"/>
  <c r="P633" i="17"/>
  <c r="AL632" i="17"/>
  <c r="W632" i="17"/>
  <c r="AM632" i="17" s="1"/>
  <c r="AJ630" i="17"/>
  <c r="Q630" i="17"/>
  <c r="AB631" i="17"/>
  <c r="AG631" i="17" s="1"/>
  <c r="AI631" i="17" s="1"/>
  <c r="AM631" i="17"/>
  <c r="K632" i="17"/>
  <c r="I632" i="17"/>
  <c r="AB211" i="14" l="1"/>
  <c r="AG211" i="14" s="1"/>
  <c r="AI211" i="14" s="1"/>
  <c r="C213" i="14"/>
  <c r="G213" i="14"/>
  <c r="U213" i="14"/>
  <c r="Z213" i="14" s="1"/>
  <c r="AE213" i="14" s="1"/>
  <c r="N213" i="14"/>
  <c r="J213" i="14"/>
  <c r="R213" i="14"/>
  <c r="S213" i="14"/>
  <c r="X213" i="14" s="1"/>
  <c r="AC213" i="14" s="1"/>
  <c r="T213" i="14"/>
  <c r="Y213" i="14" s="1"/>
  <c r="AD213" i="14" s="1"/>
  <c r="P213" i="14"/>
  <c r="H213" i="14"/>
  <c r="E213" i="14"/>
  <c r="F213" i="14" s="1"/>
  <c r="B214" i="14"/>
  <c r="W212" i="14"/>
  <c r="AM212" i="14" s="1"/>
  <c r="AL212" i="14"/>
  <c r="K212" i="14"/>
  <c r="D212" i="14"/>
  <c r="I212" i="14"/>
  <c r="M212" i="14" s="1"/>
  <c r="L212" i="14" s="1"/>
  <c r="AJ211" i="14"/>
  <c r="Q211" i="14"/>
  <c r="T634" i="17"/>
  <c r="Y634" i="17" s="1"/>
  <c r="AD634" i="17" s="1"/>
  <c r="R634" i="17"/>
  <c r="S634" i="17"/>
  <c r="X634" i="17" s="1"/>
  <c r="AC634" i="17" s="1"/>
  <c r="U634" i="17"/>
  <c r="Z634" i="17" s="1"/>
  <c r="AE634" i="17" s="1"/>
  <c r="N634" i="17"/>
  <c r="J634" i="17"/>
  <c r="G634" i="17"/>
  <c r="C634" i="17"/>
  <c r="D634" i="17" s="1"/>
  <c r="E634" i="17"/>
  <c r="F634" i="17" s="1"/>
  <c r="M632" i="17"/>
  <c r="L632" i="17"/>
  <c r="AB632" i="17"/>
  <c r="AG632" i="17" s="1"/>
  <c r="AI632" i="17" s="1"/>
  <c r="Q632" i="17" s="1"/>
  <c r="K633" i="17"/>
  <c r="I633" i="17"/>
  <c r="W633" i="17"/>
  <c r="AL633" i="17"/>
  <c r="B635" i="17"/>
  <c r="P634" i="17"/>
  <c r="H634" i="17"/>
  <c r="Q631" i="17"/>
  <c r="AJ631" i="17"/>
  <c r="AB212" i="14" l="1"/>
  <c r="AG212" i="14" s="1"/>
  <c r="AI212" i="14" s="1"/>
  <c r="AJ212" i="14" s="1"/>
  <c r="G214" i="14"/>
  <c r="R214" i="14"/>
  <c r="N214" i="14"/>
  <c r="T214" i="14"/>
  <c r="Y214" i="14" s="1"/>
  <c r="AD214" i="14" s="1"/>
  <c r="S214" i="14"/>
  <c r="X214" i="14" s="1"/>
  <c r="AC214" i="14" s="1"/>
  <c r="E214" i="14"/>
  <c r="F214" i="14" s="1"/>
  <c r="P214" i="14"/>
  <c r="C214" i="14"/>
  <c r="J214" i="14"/>
  <c r="U214" i="14"/>
  <c r="Z214" i="14" s="1"/>
  <c r="AE214" i="14" s="1"/>
  <c r="H214" i="14"/>
  <c r="B215" i="14"/>
  <c r="AL213" i="14"/>
  <c r="W213" i="14"/>
  <c r="AM213" i="14" s="1"/>
  <c r="Q212" i="14"/>
  <c r="I213" i="14"/>
  <c r="M213" i="14" s="1"/>
  <c r="L213" i="14" s="1"/>
  <c r="D213" i="14"/>
  <c r="K213" i="14"/>
  <c r="S635" i="17"/>
  <c r="X635" i="17" s="1"/>
  <c r="AC635" i="17" s="1"/>
  <c r="U635" i="17"/>
  <c r="Z635" i="17" s="1"/>
  <c r="AE635" i="17" s="1"/>
  <c r="R635" i="17"/>
  <c r="T635" i="17"/>
  <c r="Y635" i="17" s="1"/>
  <c r="AD635" i="17" s="1"/>
  <c r="N635" i="17"/>
  <c r="J635" i="17"/>
  <c r="C635" i="17"/>
  <c r="D635" i="17" s="1"/>
  <c r="E635" i="17"/>
  <c r="F635" i="17" s="1"/>
  <c r="G635" i="17"/>
  <c r="M633" i="17"/>
  <c r="L633" i="17"/>
  <c r="AJ632" i="17"/>
  <c r="AL634" i="17"/>
  <c r="W634" i="17"/>
  <c r="K634" i="17"/>
  <c r="I634" i="17"/>
  <c r="B636" i="17"/>
  <c r="P635" i="17"/>
  <c r="H635" i="17"/>
  <c r="AB633" i="17"/>
  <c r="AG633" i="17" s="1"/>
  <c r="AI633" i="17" s="1"/>
  <c r="AM633" i="17"/>
  <c r="AB213" i="14" l="1"/>
  <c r="AG213" i="14" s="1"/>
  <c r="AI213" i="14" s="1"/>
  <c r="AJ213" i="14" s="1"/>
  <c r="H215" i="14"/>
  <c r="N215" i="14"/>
  <c r="U215" i="14"/>
  <c r="Z215" i="14" s="1"/>
  <c r="AE215" i="14" s="1"/>
  <c r="S215" i="14"/>
  <c r="X215" i="14" s="1"/>
  <c r="AC215" i="14" s="1"/>
  <c r="P215" i="14"/>
  <c r="J215" i="14"/>
  <c r="E215" i="14"/>
  <c r="F215" i="14" s="1"/>
  <c r="R215" i="14"/>
  <c r="G215" i="14"/>
  <c r="T215" i="14"/>
  <c r="Y215" i="14" s="1"/>
  <c r="AD215" i="14" s="1"/>
  <c r="C215" i="14"/>
  <c r="B216" i="14"/>
  <c r="D214" i="14"/>
  <c r="K214" i="14"/>
  <c r="I214" i="14"/>
  <c r="M214" i="14" s="1"/>
  <c r="L214" i="14" s="1"/>
  <c r="W214" i="14"/>
  <c r="AM214" i="14" s="1"/>
  <c r="AL214" i="14"/>
  <c r="U636" i="17"/>
  <c r="Z636" i="17" s="1"/>
  <c r="AE636" i="17" s="1"/>
  <c r="R636" i="17"/>
  <c r="S636" i="17"/>
  <c r="X636" i="17" s="1"/>
  <c r="AC636" i="17" s="1"/>
  <c r="T636" i="17"/>
  <c r="Y636" i="17" s="1"/>
  <c r="AD636" i="17" s="1"/>
  <c r="N636" i="17"/>
  <c r="J636" i="17"/>
  <c r="C636" i="17"/>
  <c r="D636" i="17" s="1"/>
  <c r="E636" i="17"/>
  <c r="F636" i="17" s="1"/>
  <c r="G636" i="17"/>
  <c r="L634" i="17"/>
  <c r="M634" i="17"/>
  <c r="B637" i="17"/>
  <c r="H636" i="17"/>
  <c r="P636" i="17"/>
  <c r="AJ633" i="17"/>
  <c r="Q633" i="17"/>
  <c r="AL635" i="17"/>
  <c r="W635" i="17"/>
  <c r="AM635" i="17" s="1"/>
  <c r="I635" i="17"/>
  <c r="K635" i="17"/>
  <c r="AB634" i="17"/>
  <c r="AG634" i="17" s="1"/>
  <c r="AI634" i="17" s="1"/>
  <c r="AM634" i="17"/>
  <c r="Q213" i="14" l="1"/>
  <c r="AB214" i="14"/>
  <c r="AG214" i="14" s="1"/>
  <c r="AI214" i="14" s="1"/>
  <c r="AJ214" i="14" s="1"/>
  <c r="T216" i="14"/>
  <c r="Y216" i="14" s="1"/>
  <c r="AD216" i="14" s="1"/>
  <c r="J216" i="14"/>
  <c r="N216" i="14"/>
  <c r="R216" i="14"/>
  <c r="U216" i="14"/>
  <c r="Z216" i="14" s="1"/>
  <c r="AE216" i="14" s="1"/>
  <c r="H216" i="14"/>
  <c r="C216" i="14"/>
  <c r="G216" i="14"/>
  <c r="P216" i="14"/>
  <c r="E216" i="14"/>
  <c r="F216" i="14" s="1"/>
  <c r="S216" i="14"/>
  <c r="X216" i="14" s="1"/>
  <c r="AC216" i="14" s="1"/>
  <c r="B217" i="14"/>
  <c r="K215" i="14"/>
  <c r="I215" i="14"/>
  <c r="M215" i="14" s="1"/>
  <c r="L215" i="14" s="1"/>
  <c r="D215" i="14"/>
  <c r="W215" i="14"/>
  <c r="AM215" i="14" s="1"/>
  <c r="AL215" i="14"/>
  <c r="Q214" i="14"/>
  <c r="T637" i="17"/>
  <c r="Y637" i="17" s="1"/>
  <c r="AD637" i="17" s="1"/>
  <c r="R637" i="17"/>
  <c r="S637" i="17"/>
  <c r="X637" i="17" s="1"/>
  <c r="AC637" i="17" s="1"/>
  <c r="U637" i="17"/>
  <c r="Z637" i="17" s="1"/>
  <c r="AE637" i="17" s="1"/>
  <c r="N637" i="17"/>
  <c r="J637" i="17"/>
  <c r="E637" i="17"/>
  <c r="F637" i="17" s="1"/>
  <c r="G637" i="17"/>
  <c r="C637" i="17"/>
  <c r="D637" i="17" s="1"/>
  <c r="M635" i="17"/>
  <c r="L635" i="17"/>
  <c r="Q634" i="17"/>
  <c r="AJ634" i="17"/>
  <c r="AB635" i="17"/>
  <c r="AG635" i="17" s="1"/>
  <c r="AI635" i="17" s="1"/>
  <c r="AL636" i="17"/>
  <c r="W636" i="17"/>
  <c r="AM636" i="17" s="1"/>
  <c r="K636" i="17"/>
  <c r="I636" i="17"/>
  <c r="B638" i="17"/>
  <c r="P637" i="17"/>
  <c r="H637" i="17"/>
  <c r="J217" i="14" l="1"/>
  <c r="S217" i="14"/>
  <c r="X217" i="14" s="1"/>
  <c r="AC217" i="14" s="1"/>
  <c r="R217" i="14"/>
  <c r="C217" i="14"/>
  <c r="P217" i="14"/>
  <c r="E217" i="14"/>
  <c r="F217" i="14" s="1"/>
  <c r="H217" i="14"/>
  <c r="U217" i="14"/>
  <c r="Z217" i="14" s="1"/>
  <c r="AE217" i="14" s="1"/>
  <c r="G217" i="14"/>
  <c r="N217" i="14"/>
  <c r="T217" i="14"/>
  <c r="Y217" i="14" s="1"/>
  <c r="AD217" i="14" s="1"/>
  <c r="B218" i="14"/>
  <c r="W216" i="14"/>
  <c r="AM216" i="14" s="1"/>
  <c r="AL216" i="14"/>
  <c r="AB215" i="14"/>
  <c r="AG215" i="14" s="1"/>
  <c r="AI215" i="14" s="1"/>
  <c r="I216" i="14"/>
  <c r="M216" i="14" s="1"/>
  <c r="L216" i="14" s="1"/>
  <c r="K216" i="14"/>
  <c r="D216" i="14"/>
  <c r="M636" i="17"/>
  <c r="L636" i="17"/>
  <c r="S638" i="17"/>
  <c r="X638" i="17" s="1"/>
  <c r="AC638" i="17" s="1"/>
  <c r="R638" i="17"/>
  <c r="T638" i="17"/>
  <c r="Y638" i="17" s="1"/>
  <c r="AD638" i="17" s="1"/>
  <c r="U638" i="17"/>
  <c r="N638" i="17"/>
  <c r="J638" i="17"/>
  <c r="G638" i="17"/>
  <c r="C638" i="17"/>
  <c r="D638" i="17" s="1"/>
  <c r="E638" i="17"/>
  <c r="F638" i="17" s="1"/>
  <c r="B639" i="17"/>
  <c r="H638" i="17"/>
  <c r="P638" i="17"/>
  <c r="AB636" i="17"/>
  <c r="AG636" i="17" s="1"/>
  <c r="AI636" i="17" s="1"/>
  <c r="I637" i="17"/>
  <c r="K637" i="17"/>
  <c r="Q635" i="17"/>
  <c r="AJ635" i="17"/>
  <c r="AL637" i="17"/>
  <c r="W637" i="17"/>
  <c r="AM637" i="17" s="1"/>
  <c r="AB216" i="14" l="1"/>
  <c r="AG216" i="14" s="1"/>
  <c r="AI216" i="14" s="1"/>
  <c r="U218" i="14"/>
  <c r="Z218" i="14" s="1"/>
  <c r="AE218" i="14" s="1"/>
  <c r="T218" i="14"/>
  <c r="Y218" i="14" s="1"/>
  <c r="AD218" i="14" s="1"/>
  <c r="H218" i="14"/>
  <c r="P218" i="14"/>
  <c r="S218" i="14"/>
  <c r="X218" i="14" s="1"/>
  <c r="AC218" i="14" s="1"/>
  <c r="R218" i="14"/>
  <c r="G218" i="14"/>
  <c r="N218" i="14"/>
  <c r="J218" i="14"/>
  <c r="E218" i="14"/>
  <c r="F218" i="14" s="1"/>
  <c r="C218" i="14"/>
  <c r="B219" i="14"/>
  <c r="AJ215" i="14"/>
  <c r="Q215" i="14"/>
  <c r="D217" i="14"/>
  <c r="K217" i="14"/>
  <c r="I217" i="14"/>
  <c r="M217" i="14" s="1"/>
  <c r="L217" i="14" s="1"/>
  <c r="Q216" i="14"/>
  <c r="AJ216" i="14"/>
  <c r="AL217" i="14"/>
  <c r="W217" i="14"/>
  <c r="AM217" i="14" s="1"/>
  <c r="U639" i="17"/>
  <c r="Z639" i="17" s="1"/>
  <c r="AE639" i="17" s="1"/>
  <c r="R639" i="17"/>
  <c r="S639" i="17"/>
  <c r="X639" i="17" s="1"/>
  <c r="AC639" i="17" s="1"/>
  <c r="T639" i="17"/>
  <c r="Y639" i="17" s="1"/>
  <c r="AD639" i="17" s="1"/>
  <c r="N639" i="17"/>
  <c r="J639" i="17"/>
  <c r="C639" i="17"/>
  <c r="D639" i="17" s="1"/>
  <c r="E639" i="17"/>
  <c r="F639" i="17" s="1"/>
  <c r="G639" i="17"/>
  <c r="L637" i="17"/>
  <c r="M637" i="17"/>
  <c r="AB637" i="17"/>
  <c r="AG637" i="17" s="1"/>
  <c r="AI637" i="17" s="1"/>
  <c r="AL638" i="17"/>
  <c r="W638" i="17"/>
  <c r="AB638" i="17" s="1"/>
  <c r="Q636" i="17"/>
  <c r="AJ636" i="17"/>
  <c r="Z638" i="17"/>
  <c r="AE638" i="17" s="1"/>
  <c r="K638" i="17"/>
  <c r="I638" i="17"/>
  <c r="B640" i="17"/>
  <c r="H639" i="17"/>
  <c r="P639" i="17"/>
  <c r="U219" i="14" l="1"/>
  <c r="Z219" i="14" s="1"/>
  <c r="AE219" i="14" s="1"/>
  <c r="N219" i="14"/>
  <c r="R219" i="14"/>
  <c r="E219" i="14"/>
  <c r="F219" i="14" s="1"/>
  <c r="P219" i="14"/>
  <c r="C219" i="14"/>
  <c r="G219" i="14"/>
  <c r="S219" i="14"/>
  <c r="X219" i="14" s="1"/>
  <c r="AC219" i="14" s="1"/>
  <c r="T219" i="14"/>
  <c r="Y219" i="14" s="1"/>
  <c r="AD219" i="14" s="1"/>
  <c r="J219" i="14"/>
  <c r="H219" i="14"/>
  <c r="B220" i="14"/>
  <c r="W218" i="14"/>
  <c r="AM218" i="14" s="1"/>
  <c r="AL218" i="14"/>
  <c r="D218" i="14"/>
  <c r="K218" i="14"/>
  <c r="I218" i="14"/>
  <c r="M218" i="14" s="1"/>
  <c r="L218" i="14" s="1"/>
  <c r="AB217" i="14"/>
  <c r="AG217" i="14" s="1"/>
  <c r="AI217" i="14" s="1"/>
  <c r="T640" i="17"/>
  <c r="Y640" i="17" s="1"/>
  <c r="AD640" i="17" s="1"/>
  <c r="S640" i="17"/>
  <c r="X640" i="17" s="1"/>
  <c r="AC640" i="17" s="1"/>
  <c r="U640" i="17"/>
  <c r="Z640" i="17" s="1"/>
  <c r="AE640" i="17" s="1"/>
  <c r="R640" i="17"/>
  <c r="N640" i="17"/>
  <c r="J640" i="17"/>
  <c r="E640" i="17"/>
  <c r="F640" i="17" s="1"/>
  <c r="G640" i="17"/>
  <c r="C640" i="17"/>
  <c r="D640" i="17" s="1"/>
  <c r="M638" i="17"/>
  <c r="L638" i="17"/>
  <c r="AG638" i="17"/>
  <c r="AI638" i="17" s="1"/>
  <c r="AJ638" i="17" s="1"/>
  <c r="AL639" i="17"/>
  <c r="W639" i="17"/>
  <c r="AM639" i="17" s="1"/>
  <c r="AM638" i="17"/>
  <c r="B641" i="17"/>
  <c r="H640" i="17"/>
  <c r="P640" i="17"/>
  <c r="K639" i="17"/>
  <c r="I639" i="17"/>
  <c r="Q637" i="17"/>
  <c r="AJ637" i="17"/>
  <c r="AB218" i="14" l="1"/>
  <c r="AG218" i="14" s="1"/>
  <c r="AI218" i="14" s="1"/>
  <c r="AJ218" i="14" s="1"/>
  <c r="R220" i="14"/>
  <c r="T220" i="14"/>
  <c r="Y220" i="14" s="1"/>
  <c r="AD220" i="14" s="1"/>
  <c r="P220" i="14"/>
  <c r="H220" i="14"/>
  <c r="N220" i="14"/>
  <c r="C220" i="14"/>
  <c r="G220" i="14"/>
  <c r="J220" i="14"/>
  <c r="S220" i="14"/>
  <c r="X220" i="14" s="1"/>
  <c r="AC220" i="14" s="1"/>
  <c r="E220" i="14"/>
  <c r="F220" i="14" s="1"/>
  <c r="U220" i="14"/>
  <c r="Z220" i="14" s="1"/>
  <c r="AE220" i="14" s="1"/>
  <c r="B221" i="14"/>
  <c r="D219" i="14"/>
  <c r="K219" i="14"/>
  <c r="I219" i="14"/>
  <c r="M219" i="14" s="1"/>
  <c r="L219" i="14" s="1"/>
  <c r="Q217" i="14"/>
  <c r="AJ217" i="14"/>
  <c r="Q218" i="14"/>
  <c r="W219" i="14"/>
  <c r="AM219" i="14" s="1"/>
  <c r="AL219" i="14"/>
  <c r="M639" i="17"/>
  <c r="L639" i="17"/>
  <c r="S641" i="17"/>
  <c r="X641" i="17" s="1"/>
  <c r="AC641" i="17" s="1"/>
  <c r="R641" i="17"/>
  <c r="T641" i="17"/>
  <c r="Y641" i="17" s="1"/>
  <c r="AD641" i="17" s="1"/>
  <c r="U641" i="17"/>
  <c r="Z641" i="17" s="1"/>
  <c r="AE641" i="17" s="1"/>
  <c r="N641" i="17"/>
  <c r="J641" i="17"/>
  <c r="G641" i="17"/>
  <c r="C641" i="17"/>
  <c r="D641" i="17" s="1"/>
  <c r="E641" i="17"/>
  <c r="F641" i="17" s="1"/>
  <c r="Q638" i="17"/>
  <c r="B642" i="17"/>
  <c r="P641" i="17"/>
  <c r="H641" i="17"/>
  <c r="I640" i="17"/>
  <c r="K640" i="17"/>
  <c r="W640" i="17"/>
  <c r="AM640" i="17" s="1"/>
  <c r="AL640" i="17"/>
  <c r="AB639" i="17"/>
  <c r="AG639" i="17" s="1"/>
  <c r="AI639" i="17" s="1"/>
  <c r="S221" i="14" l="1"/>
  <c r="X221" i="14" s="1"/>
  <c r="AC221" i="14" s="1"/>
  <c r="C221" i="14"/>
  <c r="P221" i="14"/>
  <c r="G221" i="14"/>
  <c r="T221" i="14"/>
  <c r="Y221" i="14" s="1"/>
  <c r="AD221" i="14" s="1"/>
  <c r="E221" i="14"/>
  <c r="F221" i="14" s="1"/>
  <c r="U221" i="14"/>
  <c r="Z221" i="14" s="1"/>
  <c r="AE221" i="14" s="1"/>
  <c r="H221" i="14"/>
  <c r="R221" i="14"/>
  <c r="J221" i="14"/>
  <c r="N221" i="14"/>
  <c r="B222" i="14"/>
  <c r="K220" i="14"/>
  <c r="D220" i="14"/>
  <c r="I220" i="14"/>
  <c r="M220" i="14" s="1"/>
  <c r="L220" i="14" s="1"/>
  <c r="AB219" i="14"/>
  <c r="AG219" i="14" s="1"/>
  <c r="AI219" i="14" s="1"/>
  <c r="W220" i="14"/>
  <c r="AM220" i="14" s="1"/>
  <c r="AL220" i="14"/>
  <c r="L640" i="17"/>
  <c r="M640" i="17"/>
  <c r="U642" i="17"/>
  <c r="Z642" i="17" s="1"/>
  <c r="AE642" i="17" s="1"/>
  <c r="R642" i="17"/>
  <c r="T642" i="17"/>
  <c r="Y642" i="17" s="1"/>
  <c r="AD642" i="17" s="1"/>
  <c r="S642" i="17"/>
  <c r="X642" i="17" s="1"/>
  <c r="AC642" i="17" s="1"/>
  <c r="N642" i="17"/>
  <c r="J642" i="17"/>
  <c r="C642" i="17"/>
  <c r="D642" i="17" s="1"/>
  <c r="E642" i="17"/>
  <c r="F642" i="17" s="1"/>
  <c r="G642" i="17"/>
  <c r="AL641" i="17"/>
  <c r="W641" i="17"/>
  <c r="B643" i="17"/>
  <c r="H642" i="17"/>
  <c r="P642" i="17"/>
  <c r="Q639" i="17"/>
  <c r="AJ639" i="17"/>
  <c r="AB640" i="17"/>
  <c r="AG640" i="17" s="1"/>
  <c r="AI640" i="17" s="1"/>
  <c r="K641" i="17"/>
  <c r="I641" i="17"/>
  <c r="E222" i="14" l="1"/>
  <c r="F222" i="14" s="1"/>
  <c r="R222" i="14"/>
  <c r="H222" i="14"/>
  <c r="T222" i="14"/>
  <c r="Y222" i="14" s="1"/>
  <c r="AD222" i="14" s="1"/>
  <c r="N222" i="14"/>
  <c r="U222" i="14"/>
  <c r="Z222" i="14" s="1"/>
  <c r="AE222" i="14" s="1"/>
  <c r="C222" i="14"/>
  <c r="S222" i="14"/>
  <c r="X222" i="14" s="1"/>
  <c r="AC222" i="14" s="1"/>
  <c r="G222" i="14"/>
  <c r="J222" i="14"/>
  <c r="P222" i="14"/>
  <c r="B223" i="14"/>
  <c r="Q219" i="14"/>
  <c r="AJ219" i="14"/>
  <c r="AL221" i="14"/>
  <c r="W221" i="14"/>
  <c r="AM221" i="14" s="1"/>
  <c r="K221" i="14"/>
  <c r="I221" i="14"/>
  <c r="M221" i="14" s="1"/>
  <c r="L221" i="14" s="1"/>
  <c r="D221" i="14"/>
  <c r="AB220" i="14"/>
  <c r="AG220" i="14" s="1"/>
  <c r="AI220" i="14" s="1"/>
  <c r="T643" i="17"/>
  <c r="Y643" i="17" s="1"/>
  <c r="AD643" i="17" s="1"/>
  <c r="R643" i="17"/>
  <c r="S643" i="17"/>
  <c r="X643" i="17" s="1"/>
  <c r="AC643" i="17" s="1"/>
  <c r="U643" i="17"/>
  <c r="Z643" i="17" s="1"/>
  <c r="AE643" i="17" s="1"/>
  <c r="N643" i="17"/>
  <c r="J643" i="17"/>
  <c r="E643" i="17"/>
  <c r="F643" i="17" s="1"/>
  <c r="G643" i="17"/>
  <c r="C643" i="17"/>
  <c r="D643" i="17" s="1"/>
  <c r="M641" i="17"/>
  <c r="L641" i="17"/>
  <c r="W642" i="17"/>
  <c r="AM642" i="17" s="1"/>
  <c r="AL642" i="17"/>
  <c r="B644" i="17"/>
  <c r="H643" i="17"/>
  <c r="P643" i="17"/>
  <c r="AJ640" i="17"/>
  <c r="Q640" i="17"/>
  <c r="K642" i="17"/>
  <c r="I642" i="17"/>
  <c r="AB641" i="17"/>
  <c r="AG641" i="17" s="1"/>
  <c r="AI641" i="17" s="1"/>
  <c r="AM641" i="17"/>
  <c r="AB221" i="14" l="1"/>
  <c r="AG221" i="14" s="1"/>
  <c r="AI221" i="14" s="1"/>
  <c r="AJ221" i="14" s="1"/>
  <c r="G223" i="14"/>
  <c r="P223" i="14"/>
  <c r="H223" i="14"/>
  <c r="R223" i="14"/>
  <c r="J223" i="14"/>
  <c r="C223" i="14"/>
  <c r="N223" i="14"/>
  <c r="E223" i="14"/>
  <c r="F223" i="14" s="1"/>
  <c r="U223" i="14"/>
  <c r="Z223" i="14" s="1"/>
  <c r="AE223" i="14" s="1"/>
  <c r="S223" i="14"/>
  <c r="X223" i="14" s="1"/>
  <c r="AC223" i="14" s="1"/>
  <c r="T223" i="14"/>
  <c r="Y223" i="14" s="1"/>
  <c r="AD223" i="14" s="1"/>
  <c r="B224" i="14"/>
  <c r="Q220" i="14"/>
  <c r="AJ220" i="14"/>
  <c r="AL222" i="14"/>
  <c r="W222" i="14"/>
  <c r="AM222" i="14" s="1"/>
  <c r="K222" i="14"/>
  <c r="D222" i="14"/>
  <c r="I222" i="14"/>
  <c r="M222" i="14" s="1"/>
  <c r="L222" i="14" s="1"/>
  <c r="M642" i="17"/>
  <c r="L642" i="17"/>
  <c r="S644" i="17"/>
  <c r="X644" i="17" s="1"/>
  <c r="AC644" i="17" s="1"/>
  <c r="U644" i="17"/>
  <c r="Z644" i="17" s="1"/>
  <c r="AE644" i="17" s="1"/>
  <c r="R644" i="17"/>
  <c r="T644" i="17"/>
  <c r="Y644" i="17" s="1"/>
  <c r="AD644" i="17" s="1"/>
  <c r="N644" i="17"/>
  <c r="J644" i="17"/>
  <c r="G644" i="17"/>
  <c r="C644" i="17"/>
  <c r="D644" i="17" s="1"/>
  <c r="E644" i="17"/>
  <c r="F644" i="17" s="1"/>
  <c r="AB642" i="17"/>
  <c r="AG642" i="17" s="1"/>
  <c r="AI642" i="17" s="1"/>
  <c r="AJ642" i="17" s="1"/>
  <c r="B645" i="17"/>
  <c r="H644" i="17"/>
  <c r="P644" i="17"/>
  <c r="K643" i="17"/>
  <c r="I643" i="17"/>
  <c r="W643" i="17"/>
  <c r="AM643" i="17" s="1"/>
  <c r="AL643" i="17"/>
  <c r="AJ641" i="17"/>
  <c r="Q641" i="17"/>
  <c r="Q221" i="14" l="1"/>
  <c r="AB222" i="14"/>
  <c r="AG222" i="14" s="1"/>
  <c r="AI222" i="14" s="1"/>
  <c r="AJ222" i="14" s="1"/>
  <c r="T224" i="14"/>
  <c r="Y224" i="14" s="1"/>
  <c r="AD224" i="14" s="1"/>
  <c r="N224" i="14"/>
  <c r="J224" i="14"/>
  <c r="E224" i="14"/>
  <c r="F224" i="14" s="1"/>
  <c r="H224" i="14"/>
  <c r="P224" i="14"/>
  <c r="U224" i="14"/>
  <c r="Z224" i="14" s="1"/>
  <c r="AE224" i="14" s="1"/>
  <c r="G224" i="14"/>
  <c r="C224" i="14"/>
  <c r="R224" i="14"/>
  <c r="S224" i="14"/>
  <c r="X224" i="14" s="1"/>
  <c r="AC224" i="14" s="1"/>
  <c r="B225" i="14"/>
  <c r="I223" i="14"/>
  <c r="M223" i="14" s="1"/>
  <c r="L223" i="14" s="1"/>
  <c r="D223" i="14"/>
  <c r="K223" i="14"/>
  <c r="W223" i="14"/>
  <c r="AM223" i="14" s="1"/>
  <c r="AL223" i="14"/>
  <c r="M643" i="17"/>
  <c r="L643" i="17"/>
  <c r="U645" i="17"/>
  <c r="Z645" i="17" s="1"/>
  <c r="AE645" i="17" s="1"/>
  <c r="R645" i="17"/>
  <c r="S645" i="17"/>
  <c r="X645" i="17" s="1"/>
  <c r="AC645" i="17" s="1"/>
  <c r="T645" i="17"/>
  <c r="Y645" i="17" s="1"/>
  <c r="AD645" i="17" s="1"/>
  <c r="N645" i="17"/>
  <c r="J645" i="17"/>
  <c r="C645" i="17"/>
  <c r="D645" i="17" s="1"/>
  <c r="E645" i="17"/>
  <c r="F645" i="17" s="1"/>
  <c r="G645" i="17"/>
  <c r="AB643" i="17"/>
  <c r="AG643" i="17" s="1"/>
  <c r="AI643" i="17" s="1"/>
  <c r="Q643" i="17" s="1"/>
  <c r="Q642" i="17"/>
  <c r="K644" i="17"/>
  <c r="I644" i="17"/>
  <c r="AL644" i="17"/>
  <c r="W644" i="17"/>
  <c r="AM644" i="17" s="1"/>
  <c r="B646" i="17"/>
  <c r="H645" i="17"/>
  <c r="P645" i="17"/>
  <c r="Q222" i="14" l="1"/>
  <c r="R225" i="14"/>
  <c r="H225" i="14"/>
  <c r="J225" i="14"/>
  <c r="C225" i="14"/>
  <c r="P225" i="14"/>
  <c r="S225" i="14"/>
  <c r="X225" i="14" s="1"/>
  <c r="AC225" i="14" s="1"/>
  <c r="U225" i="14"/>
  <c r="Z225" i="14" s="1"/>
  <c r="AE225" i="14" s="1"/>
  <c r="N225" i="14"/>
  <c r="G225" i="14"/>
  <c r="E225" i="14"/>
  <c r="F225" i="14" s="1"/>
  <c r="T225" i="14"/>
  <c r="Y225" i="14" s="1"/>
  <c r="AD225" i="14" s="1"/>
  <c r="B226" i="14"/>
  <c r="W224" i="14"/>
  <c r="AM224" i="14" s="1"/>
  <c r="AL224" i="14"/>
  <c r="AB223" i="14"/>
  <c r="AG223" i="14" s="1"/>
  <c r="AI223" i="14" s="1"/>
  <c r="I224" i="14"/>
  <c r="M224" i="14" s="1"/>
  <c r="L224" i="14" s="1"/>
  <c r="K224" i="14"/>
  <c r="D224" i="14"/>
  <c r="AB644" i="17"/>
  <c r="AG644" i="17" s="1"/>
  <c r="AI644" i="17" s="1"/>
  <c r="Q644" i="17" s="1"/>
  <c r="M644" i="17"/>
  <c r="L644" i="17"/>
  <c r="T646" i="17"/>
  <c r="Y646" i="17" s="1"/>
  <c r="AD646" i="17" s="1"/>
  <c r="R646" i="17"/>
  <c r="S646" i="17"/>
  <c r="X646" i="17" s="1"/>
  <c r="AC646" i="17" s="1"/>
  <c r="U646" i="17"/>
  <c r="Z646" i="17" s="1"/>
  <c r="AE646" i="17" s="1"/>
  <c r="N646" i="17"/>
  <c r="J646" i="17"/>
  <c r="C646" i="17"/>
  <c r="D646" i="17" s="1"/>
  <c r="E646" i="17"/>
  <c r="F646" i="17" s="1"/>
  <c r="G646" i="17"/>
  <c r="AJ643" i="17"/>
  <c r="I645" i="17"/>
  <c r="K645" i="17"/>
  <c r="B647" i="17"/>
  <c r="H646" i="17"/>
  <c r="P646" i="17"/>
  <c r="W645" i="17"/>
  <c r="AM645" i="17" s="1"/>
  <c r="AL645" i="17"/>
  <c r="AB224" i="14" l="1"/>
  <c r="AG224" i="14" s="1"/>
  <c r="AI224" i="14" s="1"/>
  <c r="AJ224" i="14" s="1"/>
  <c r="J226" i="14"/>
  <c r="U226" i="14"/>
  <c r="Z226" i="14" s="1"/>
  <c r="AE226" i="14" s="1"/>
  <c r="T226" i="14"/>
  <c r="Y226" i="14" s="1"/>
  <c r="AD226" i="14" s="1"/>
  <c r="E226" i="14"/>
  <c r="F226" i="14" s="1"/>
  <c r="N226" i="14"/>
  <c r="P226" i="14"/>
  <c r="R226" i="14"/>
  <c r="G226" i="14"/>
  <c r="H226" i="14"/>
  <c r="C226" i="14"/>
  <c r="S226" i="14"/>
  <c r="X226" i="14" s="1"/>
  <c r="AC226" i="14" s="1"/>
  <c r="B227" i="14"/>
  <c r="Q223" i="14"/>
  <c r="AJ223" i="14"/>
  <c r="K225" i="14"/>
  <c r="D225" i="14"/>
  <c r="I225" i="14"/>
  <c r="M225" i="14" s="1"/>
  <c r="L225" i="14" s="1"/>
  <c r="Q224" i="14"/>
  <c r="W225" i="14"/>
  <c r="AM225" i="14" s="1"/>
  <c r="AL225" i="14"/>
  <c r="AJ644" i="17"/>
  <c r="S647" i="17"/>
  <c r="X647" i="17" s="1"/>
  <c r="AC647" i="17" s="1"/>
  <c r="R647" i="17"/>
  <c r="T647" i="17"/>
  <c r="Y647" i="17" s="1"/>
  <c r="AD647" i="17" s="1"/>
  <c r="U647" i="17"/>
  <c r="Z647" i="17" s="1"/>
  <c r="AE647" i="17" s="1"/>
  <c r="N647" i="17"/>
  <c r="J647" i="17"/>
  <c r="E647" i="17"/>
  <c r="F647" i="17" s="1"/>
  <c r="G647" i="17"/>
  <c r="C647" i="17"/>
  <c r="D647" i="17" s="1"/>
  <c r="M645" i="17"/>
  <c r="L645" i="17"/>
  <c r="AB645" i="17"/>
  <c r="AG645" i="17" s="1"/>
  <c r="AI645" i="17" s="1"/>
  <c r="Q645" i="17" s="1"/>
  <c r="K646" i="17"/>
  <c r="I646" i="17"/>
  <c r="B648" i="17"/>
  <c r="P647" i="17"/>
  <c r="H647" i="17"/>
  <c r="W646" i="17"/>
  <c r="AL646" i="17"/>
  <c r="AB225" i="14" l="1"/>
  <c r="AG225" i="14" s="1"/>
  <c r="AI225" i="14" s="1"/>
  <c r="AJ225" i="14" s="1"/>
  <c r="P227" i="14"/>
  <c r="C227" i="14"/>
  <c r="N227" i="14"/>
  <c r="G227" i="14"/>
  <c r="T227" i="14"/>
  <c r="Y227" i="14" s="1"/>
  <c r="AD227" i="14" s="1"/>
  <c r="S227" i="14"/>
  <c r="X227" i="14" s="1"/>
  <c r="AC227" i="14" s="1"/>
  <c r="U227" i="14"/>
  <c r="Z227" i="14" s="1"/>
  <c r="AE227" i="14" s="1"/>
  <c r="H227" i="14"/>
  <c r="R227" i="14"/>
  <c r="E227" i="14"/>
  <c r="F227" i="14" s="1"/>
  <c r="J227" i="14"/>
  <c r="B228" i="14"/>
  <c r="I226" i="14"/>
  <c r="M226" i="14" s="1"/>
  <c r="L226" i="14" s="1"/>
  <c r="K226" i="14"/>
  <c r="D226" i="14"/>
  <c r="W226" i="14"/>
  <c r="AM226" i="14" s="1"/>
  <c r="AL226" i="14"/>
  <c r="U648" i="17"/>
  <c r="Z648" i="17" s="1"/>
  <c r="AE648" i="17" s="1"/>
  <c r="R648" i="17"/>
  <c r="S648" i="17"/>
  <c r="X648" i="17" s="1"/>
  <c r="AC648" i="17" s="1"/>
  <c r="T648" i="17"/>
  <c r="Y648" i="17" s="1"/>
  <c r="AD648" i="17" s="1"/>
  <c r="N648" i="17"/>
  <c r="J648" i="17"/>
  <c r="G648" i="17"/>
  <c r="C648" i="17"/>
  <c r="D648" i="17" s="1"/>
  <c r="E648" i="17"/>
  <c r="F648" i="17" s="1"/>
  <c r="L646" i="17"/>
  <c r="M646" i="17"/>
  <c r="AJ645" i="17"/>
  <c r="K647" i="17"/>
  <c r="I647" i="17"/>
  <c r="B649" i="17"/>
  <c r="P648" i="17"/>
  <c r="H648" i="17"/>
  <c r="AB646" i="17"/>
  <c r="AG646" i="17" s="1"/>
  <c r="AI646" i="17" s="1"/>
  <c r="AM646" i="17"/>
  <c r="AL647" i="17"/>
  <c r="W647" i="17"/>
  <c r="AM647" i="17" s="1"/>
  <c r="Q225" i="14" l="1"/>
  <c r="AB226" i="14"/>
  <c r="AG226" i="14" s="1"/>
  <c r="AI226" i="14" s="1"/>
  <c r="Q226" i="14" s="1"/>
  <c r="R228" i="14"/>
  <c r="E228" i="14"/>
  <c r="F228" i="14" s="1"/>
  <c r="N228" i="14"/>
  <c r="H228" i="14"/>
  <c r="J228" i="14"/>
  <c r="G228" i="14"/>
  <c r="U228" i="14"/>
  <c r="Z228" i="14" s="1"/>
  <c r="AE228" i="14" s="1"/>
  <c r="C228" i="14"/>
  <c r="S228" i="14"/>
  <c r="X228" i="14" s="1"/>
  <c r="AC228" i="14" s="1"/>
  <c r="T228" i="14"/>
  <c r="Y228" i="14" s="1"/>
  <c r="AD228" i="14" s="1"/>
  <c r="P228" i="14"/>
  <c r="B229" i="14"/>
  <c r="W227" i="14"/>
  <c r="AM227" i="14" s="1"/>
  <c r="AL227" i="14"/>
  <c r="D227" i="14"/>
  <c r="K227" i="14"/>
  <c r="I227" i="14"/>
  <c r="M227" i="14" s="1"/>
  <c r="L227" i="14" s="1"/>
  <c r="T649" i="17"/>
  <c r="Y649" i="17" s="1"/>
  <c r="AD649" i="17" s="1"/>
  <c r="S649" i="17"/>
  <c r="X649" i="17" s="1"/>
  <c r="AC649" i="17" s="1"/>
  <c r="U649" i="17"/>
  <c r="Z649" i="17" s="1"/>
  <c r="AE649" i="17" s="1"/>
  <c r="R649" i="17"/>
  <c r="N649" i="17"/>
  <c r="J649" i="17"/>
  <c r="C649" i="17"/>
  <c r="D649" i="17" s="1"/>
  <c r="E649" i="17"/>
  <c r="F649" i="17" s="1"/>
  <c r="G649" i="17"/>
  <c r="M647" i="17"/>
  <c r="L647" i="17"/>
  <c r="AB647" i="17"/>
  <c r="AG647" i="17" s="1"/>
  <c r="AI647" i="17" s="1"/>
  <c r="AJ647" i="17" s="1"/>
  <c r="Q646" i="17"/>
  <c r="AJ646" i="17"/>
  <c r="B650" i="17"/>
  <c r="P649" i="17"/>
  <c r="H649" i="17"/>
  <c r="I648" i="17"/>
  <c r="K648" i="17"/>
  <c r="W648" i="17"/>
  <c r="AM648" i="17" s="1"/>
  <c r="AL648" i="17"/>
  <c r="AJ226" i="14" l="1"/>
  <c r="H229" i="14"/>
  <c r="E229" i="14"/>
  <c r="F229" i="14" s="1"/>
  <c r="S229" i="14"/>
  <c r="X229" i="14" s="1"/>
  <c r="AC229" i="14" s="1"/>
  <c r="U229" i="14"/>
  <c r="Z229" i="14" s="1"/>
  <c r="AE229" i="14" s="1"/>
  <c r="C229" i="14"/>
  <c r="G229" i="14"/>
  <c r="T229" i="14"/>
  <c r="Y229" i="14" s="1"/>
  <c r="AD229" i="14" s="1"/>
  <c r="R229" i="14"/>
  <c r="P229" i="14"/>
  <c r="J229" i="14"/>
  <c r="N229" i="14"/>
  <c r="B230" i="14"/>
  <c r="AB227" i="14"/>
  <c r="AG227" i="14" s="1"/>
  <c r="AI227" i="14" s="1"/>
  <c r="D228" i="14"/>
  <c r="I228" i="14"/>
  <c r="M228" i="14" s="1"/>
  <c r="L228" i="14" s="1"/>
  <c r="K228" i="14"/>
  <c r="W228" i="14"/>
  <c r="AM228" i="14" s="1"/>
  <c r="AL228" i="14"/>
  <c r="S650" i="17"/>
  <c r="X650" i="17" s="1"/>
  <c r="AC650" i="17" s="1"/>
  <c r="R650" i="17"/>
  <c r="T650" i="17"/>
  <c r="Y650" i="17" s="1"/>
  <c r="AD650" i="17" s="1"/>
  <c r="U650" i="17"/>
  <c r="Z650" i="17" s="1"/>
  <c r="AE650" i="17" s="1"/>
  <c r="N650" i="17"/>
  <c r="J650" i="17"/>
  <c r="C650" i="17"/>
  <c r="D650" i="17" s="1"/>
  <c r="E650" i="17"/>
  <c r="F650" i="17" s="1"/>
  <c r="G650" i="17"/>
  <c r="M648" i="17"/>
  <c r="L648" i="17"/>
  <c r="Q647" i="17"/>
  <c r="AB648" i="17"/>
  <c r="AG648" i="17" s="1"/>
  <c r="AI648" i="17" s="1"/>
  <c r="Q648" i="17" s="1"/>
  <c r="K649" i="17"/>
  <c r="I649" i="17"/>
  <c r="W649" i="17"/>
  <c r="AM649" i="17" s="1"/>
  <c r="AL649" i="17"/>
  <c r="B651" i="17"/>
  <c r="H650" i="17"/>
  <c r="P650" i="17"/>
  <c r="U230" i="14" l="1"/>
  <c r="Z230" i="14" s="1"/>
  <c r="AE230" i="14" s="1"/>
  <c r="P230" i="14"/>
  <c r="E230" i="14"/>
  <c r="F230" i="14" s="1"/>
  <c r="S230" i="14"/>
  <c r="X230" i="14" s="1"/>
  <c r="AC230" i="14" s="1"/>
  <c r="H230" i="14"/>
  <c r="T230" i="14"/>
  <c r="Y230" i="14" s="1"/>
  <c r="AD230" i="14" s="1"/>
  <c r="J230" i="14"/>
  <c r="N230" i="14"/>
  <c r="R230" i="14"/>
  <c r="C230" i="14"/>
  <c r="G230" i="14"/>
  <c r="B231" i="14"/>
  <c r="K229" i="14"/>
  <c r="I229" i="14"/>
  <c r="M229" i="14" s="1"/>
  <c r="L229" i="14" s="1"/>
  <c r="D229" i="14"/>
  <c r="Q227" i="14"/>
  <c r="AJ227" i="14"/>
  <c r="W229" i="14"/>
  <c r="AM229" i="14" s="1"/>
  <c r="AL229" i="14"/>
  <c r="AB228" i="14"/>
  <c r="AG228" i="14" s="1"/>
  <c r="AI228" i="14" s="1"/>
  <c r="U651" i="17"/>
  <c r="Z651" i="17" s="1"/>
  <c r="AE651" i="17" s="1"/>
  <c r="R651" i="17"/>
  <c r="T651" i="17"/>
  <c r="Y651" i="17" s="1"/>
  <c r="AD651" i="17" s="1"/>
  <c r="S651" i="17"/>
  <c r="X651" i="17" s="1"/>
  <c r="AC651" i="17" s="1"/>
  <c r="N651" i="17"/>
  <c r="J651" i="17"/>
  <c r="E651" i="17"/>
  <c r="F651" i="17" s="1"/>
  <c r="G651" i="17"/>
  <c r="C651" i="17"/>
  <c r="D651" i="17" s="1"/>
  <c r="M649" i="17"/>
  <c r="L649" i="17"/>
  <c r="AJ648" i="17"/>
  <c r="AL650" i="17"/>
  <c r="W650" i="17"/>
  <c r="AM650" i="17" s="1"/>
  <c r="B652" i="17"/>
  <c r="P651" i="17"/>
  <c r="H651" i="17"/>
  <c r="AB649" i="17"/>
  <c r="AG649" i="17" s="1"/>
  <c r="AI649" i="17" s="1"/>
  <c r="K650" i="17"/>
  <c r="I650" i="17"/>
  <c r="U231" i="14" l="1"/>
  <c r="Z231" i="14" s="1"/>
  <c r="AE231" i="14" s="1"/>
  <c r="E231" i="14"/>
  <c r="F231" i="14" s="1"/>
  <c r="S231" i="14"/>
  <c r="X231" i="14" s="1"/>
  <c r="AC231" i="14" s="1"/>
  <c r="H231" i="14"/>
  <c r="J231" i="14"/>
  <c r="R231" i="14"/>
  <c r="G231" i="14"/>
  <c r="C231" i="14"/>
  <c r="T231" i="14"/>
  <c r="Y231" i="14" s="1"/>
  <c r="AD231" i="14" s="1"/>
  <c r="P231" i="14"/>
  <c r="N231" i="14"/>
  <c r="B232" i="14"/>
  <c r="AB229" i="14"/>
  <c r="AG229" i="14" s="1"/>
  <c r="AI229" i="14" s="1"/>
  <c r="K230" i="14"/>
  <c r="D230" i="14"/>
  <c r="I230" i="14"/>
  <c r="M230" i="14" s="1"/>
  <c r="L230" i="14" s="1"/>
  <c r="AL230" i="14"/>
  <c r="W230" i="14"/>
  <c r="AM230" i="14" s="1"/>
  <c r="Q228" i="14"/>
  <c r="AJ228" i="14"/>
  <c r="M650" i="17"/>
  <c r="L650" i="17"/>
  <c r="T652" i="17"/>
  <c r="Y652" i="17" s="1"/>
  <c r="AD652" i="17" s="1"/>
  <c r="R652" i="17"/>
  <c r="S652" i="17"/>
  <c r="X652" i="17" s="1"/>
  <c r="AC652" i="17" s="1"/>
  <c r="U652" i="17"/>
  <c r="Z652" i="17" s="1"/>
  <c r="AE652" i="17" s="1"/>
  <c r="N652" i="17"/>
  <c r="J652" i="17"/>
  <c r="C652" i="17"/>
  <c r="D652" i="17" s="1"/>
  <c r="E652" i="17"/>
  <c r="F652" i="17" s="1"/>
  <c r="G652" i="17"/>
  <c r="Q649" i="17"/>
  <c r="AJ649" i="17"/>
  <c r="B653" i="17"/>
  <c r="P652" i="17"/>
  <c r="H652" i="17"/>
  <c r="I651" i="17"/>
  <c r="K651" i="17"/>
  <c r="AB650" i="17"/>
  <c r="AG650" i="17" s="1"/>
  <c r="AI650" i="17" s="1"/>
  <c r="AL651" i="17"/>
  <c r="W651" i="17"/>
  <c r="AM651" i="17" s="1"/>
  <c r="AB230" i="14" l="1"/>
  <c r="AG230" i="14" s="1"/>
  <c r="AI230" i="14" s="1"/>
  <c r="Q230" i="14" s="1"/>
  <c r="R232" i="14"/>
  <c r="U232" i="14"/>
  <c r="Z232" i="14" s="1"/>
  <c r="AE232" i="14" s="1"/>
  <c r="T232" i="14"/>
  <c r="Y232" i="14" s="1"/>
  <c r="AD232" i="14" s="1"/>
  <c r="G232" i="14"/>
  <c r="E232" i="14"/>
  <c r="F232" i="14" s="1"/>
  <c r="J232" i="14"/>
  <c r="C232" i="14"/>
  <c r="N232" i="14"/>
  <c r="P232" i="14"/>
  <c r="S232" i="14"/>
  <c r="X232" i="14" s="1"/>
  <c r="AC232" i="14" s="1"/>
  <c r="H232" i="14"/>
  <c r="B233" i="14"/>
  <c r="AL231" i="14"/>
  <c r="W231" i="14"/>
  <c r="AM231" i="14" s="1"/>
  <c r="Q229" i="14"/>
  <c r="AJ229" i="14"/>
  <c r="I231" i="14"/>
  <c r="M231" i="14" s="1"/>
  <c r="L231" i="14" s="1"/>
  <c r="D231" i="14"/>
  <c r="K231" i="14"/>
  <c r="S653" i="17"/>
  <c r="X653" i="17" s="1"/>
  <c r="AC653" i="17" s="1"/>
  <c r="U653" i="17"/>
  <c r="Z653" i="17" s="1"/>
  <c r="AE653" i="17" s="1"/>
  <c r="R653" i="17"/>
  <c r="T653" i="17"/>
  <c r="Y653" i="17" s="1"/>
  <c r="AD653" i="17" s="1"/>
  <c r="N653" i="17"/>
  <c r="J653" i="17"/>
  <c r="C653" i="17"/>
  <c r="D653" i="17" s="1"/>
  <c r="E653" i="17"/>
  <c r="F653" i="17" s="1"/>
  <c r="G653" i="17"/>
  <c r="M651" i="17"/>
  <c r="L651" i="17"/>
  <c r="AB651" i="17"/>
  <c r="AG651" i="17" s="1"/>
  <c r="AI651" i="17" s="1"/>
  <c r="Q651" i="17" s="1"/>
  <c r="I652" i="17"/>
  <c r="K652" i="17"/>
  <c r="B654" i="17"/>
  <c r="P653" i="17"/>
  <c r="H653" i="17"/>
  <c r="AJ650" i="17"/>
  <c r="Q650" i="17"/>
  <c r="W652" i="17"/>
  <c r="AM652" i="17" s="1"/>
  <c r="AL652" i="17"/>
  <c r="AJ230" i="14" l="1"/>
  <c r="G233" i="14"/>
  <c r="T233" i="14"/>
  <c r="Y233" i="14" s="1"/>
  <c r="AD233" i="14" s="1"/>
  <c r="C233" i="14"/>
  <c r="P233" i="14"/>
  <c r="J233" i="14"/>
  <c r="U233" i="14"/>
  <c r="Z233" i="14" s="1"/>
  <c r="AE233" i="14" s="1"/>
  <c r="S233" i="14"/>
  <c r="X233" i="14" s="1"/>
  <c r="AC233" i="14" s="1"/>
  <c r="N233" i="14"/>
  <c r="E233" i="14"/>
  <c r="F233" i="14" s="1"/>
  <c r="H233" i="14"/>
  <c r="R233" i="14"/>
  <c r="B234" i="14"/>
  <c r="AB231" i="14"/>
  <c r="AG231" i="14" s="1"/>
  <c r="AI231" i="14" s="1"/>
  <c r="I232" i="14"/>
  <c r="M232" i="14" s="1"/>
  <c r="L232" i="14" s="1"/>
  <c r="K232" i="14"/>
  <c r="D232" i="14"/>
  <c r="W232" i="14"/>
  <c r="AM232" i="14" s="1"/>
  <c r="AL232" i="14"/>
  <c r="U654" i="17"/>
  <c r="Z654" i="17" s="1"/>
  <c r="AE654" i="17" s="1"/>
  <c r="R654" i="17"/>
  <c r="S654" i="17"/>
  <c r="X654" i="17" s="1"/>
  <c r="AC654" i="17" s="1"/>
  <c r="T654" i="17"/>
  <c r="Y654" i="17" s="1"/>
  <c r="AD654" i="17" s="1"/>
  <c r="N654" i="17"/>
  <c r="J654" i="17"/>
  <c r="G654" i="17"/>
  <c r="C654" i="17"/>
  <c r="D654" i="17" s="1"/>
  <c r="E654" i="17"/>
  <c r="F654" i="17" s="1"/>
  <c r="AJ651" i="17"/>
  <c r="AB652" i="17"/>
  <c r="AG652" i="17" s="1"/>
  <c r="AI652" i="17" s="1"/>
  <c r="Q652" i="17" s="1"/>
  <c r="L652" i="17"/>
  <c r="M652" i="17"/>
  <c r="I653" i="17"/>
  <c r="K653" i="17"/>
  <c r="B655" i="17"/>
  <c r="H654" i="17"/>
  <c r="P654" i="17"/>
  <c r="W653" i="17"/>
  <c r="AM653" i="17" s="1"/>
  <c r="AL653" i="17"/>
  <c r="AB232" i="14" l="1"/>
  <c r="AG232" i="14" s="1"/>
  <c r="AI232" i="14" s="1"/>
  <c r="Q232" i="14" s="1"/>
  <c r="C234" i="14"/>
  <c r="J234" i="14"/>
  <c r="G234" i="14"/>
  <c r="R234" i="14"/>
  <c r="N234" i="14"/>
  <c r="P234" i="14"/>
  <c r="U234" i="14"/>
  <c r="Z234" i="14" s="1"/>
  <c r="AE234" i="14" s="1"/>
  <c r="H234" i="14"/>
  <c r="S234" i="14"/>
  <c r="X234" i="14" s="1"/>
  <c r="AC234" i="14" s="1"/>
  <c r="T234" i="14"/>
  <c r="Y234" i="14" s="1"/>
  <c r="AD234" i="14" s="1"/>
  <c r="E234" i="14"/>
  <c r="F234" i="14" s="1"/>
  <c r="B235" i="14"/>
  <c r="Q231" i="14"/>
  <c r="AJ231" i="14"/>
  <c r="W233" i="14"/>
  <c r="AM233" i="14" s="1"/>
  <c r="AL233" i="14"/>
  <c r="I233" i="14"/>
  <c r="M233" i="14" s="1"/>
  <c r="L233" i="14" s="1"/>
  <c r="D233" i="14"/>
  <c r="K233" i="14"/>
  <c r="T655" i="17"/>
  <c r="Y655" i="17" s="1"/>
  <c r="AD655" i="17" s="1"/>
  <c r="R655" i="17"/>
  <c r="S655" i="17"/>
  <c r="X655" i="17" s="1"/>
  <c r="AC655" i="17" s="1"/>
  <c r="U655" i="17"/>
  <c r="Z655" i="17" s="1"/>
  <c r="AE655" i="17" s="1"/>
  <c r="N655" i="17"/>
  <c r="J655" i="17"/>
  <c r="G655" i="17"/>
  <c r="C655" i="17"/>
  <c r="D655" i="17" s="1"/>
  <c r="E655" i="17"/>
  <c r="F655" i="17" s="1"/>
  <c r="M653" i="17"/>
  <c r="L653" i="17"/>
  <c r="AJ652" i="17"/>
  <c r="AL654" i="17"/>
  <c r="W654" i="17"/>
  <c r="AM654" i="17" s="1"/>
  <c r="AB653" i="17"/>
  <c r="AG653" i="17" s="1"/>
  <c r="AI653" i="17" s="1"/>
  <c r="K654" i="17"/>
  <c r="I654" i="17"/>
  <c r="B656" i="17"/>
  <c r="H655" i="17"/>
  <c r="P655" i="17"/>
  <c r="AJ232" i="14" l="1"/>
  <c r="G235" i="14"/>
  <c r="T235" i="14"/>
  <c r="Y235" i="14" s="1"/>
  <c r="AD235" i="14" s="1"/>
  <c r="R235" i="14"/>
  <c r="C235" i="14"/>
  <c r="J235" i="14"/>
  <c r="S235" i="14"/>
  <c r="X235" i="14" s="1"/>
  <c r="AC235" i="14" s="1"/>
  <c r="U235" i="14"/>
  <c r="Z235" i="14" s="1"/>
  <c r="AE235" i="14" s="1"/>
  <c r="H235" i="14"/>
  <c r="P235" i="14"/>
  <c r="E235" i="14"/>
  <c r="F235" i="14" s="1"/>
  <c r="N235" i="14"/>
  <c r="B236" i="14"/>
  <c r="AL234" i="14"/>
  <c r="W234" i="14"/>
  <c r="AM234" i="14" s="1"/>
  <c r="AB233" i="14"/>
  <c r="AG233" i="14" s="1"/>
  <c r="AI233" i="14" s="1"/>
  <c r="K234" i="14"/>
  <c r="I234" i="14"/>
  <c r="M234" i="14" s="1"/>
  <c r="L234" i="14" s="1"/>
  <c r="D234" i="14"/>
  <c r="S656" i="17"/>
  <c r="X656" i="17" s="1"/>
  <c r="AC656" i="17" s="1"/>
  <c r="R656" i="17"/>
  <c r="T656" i="17"/>
  <c r="Y656" i="17" s="1"/>
  <c r="AD656" i="17" s="1"/>
  <c r="U656" i="17"/>
  <c r="Z656" i="17" s="1"/>
  <c r="AE656" i="17" s="1"/>
  <c r="N656" i="17"/>
  <c r="J656" i="17"/>
  <c r="C656" i="17"/>
  <c r="D656" i="17" s="1"/>
  <c r="E656" i="17"/>
  <c r="F656" i="17" s="1"/>
  <c r="G656" i="17"/>
  <c r="M654" i="17"/>
  <c r="L654" i="17"/>
  <c r="I655" i="17"/>
  <c r="K655" i="17"/>
  <c r="B657" i="17"/>
  <c r="H656" i="17"/>
  <c r="P656" i="17"/>
  <c r="AJ653" i="17"/>
  <c r="Q653" i="17"/>
  <c r="AB654" i="17"/>
  <c r="AG654" i="17" s="1"/>
  <c r="AI654" i="17" s="1"/>
  <c r="W655" i="17"/>
  <c r="AL655" i="17"/>
  <c r="E236" i="14" l="1"/>
  <c r="F236" i="14" s="1"/>
  <c r="N236" i="14"/>
  <c r="S236" i="14"/>
  <c r="X236" i="14" s="1"/>
  <c r="AC236" i="14" s="1"/>
  <c r="P236" i="14"/>
  <c r="G236" i="14"/>
  <c r="H236" i="14"/>
  <c r="T236" i="14"/>
  <c r="Y236" i="14" s="1"/>
  <c r="AD236" i="14" s="1"/>
  <c r="J236" i="14"/>
  <c r="U236" i="14"/>
  <c r="Z236" i="14" s="1"/>
  <c r="AE236" i="14" s="1"/>
  <c r="C236" i="14"/>
  <c r="R236" i="14"/>
  <c r="B237" i="14"/>
  <c r="Q233" i="14"/>
  <c r="AJ233" i="14"/>
  <c r="D235" i="14"/>
  <c r="I235" i="14"/>
  <c r="M235" i="14" s="1"/>
  <c r="L235" i="14" s="1"/>
  <c r="K235" i="14"/>
  <c r="AB234" i="14"/>
  <c r="AG234" i="14" s="1"/>
  <c r="AI234" i="14" s="1"/>
  <c r="AL235" i="14"/>
  <c r="W235" i="14"/>
  <c r="AM235" i="14" s="1"/>
  <c r="M655" i="17"/>
  <c r="L655" i="17"/>
  <c r="U657" i="17"/>
  <c r="Z657" i="17" s="1"/>
  <c r="AE657" i="17" s="1"/>
  <c r="R657" i="17"/>
  <c r="S657" i="17"/>
  <c r="X657" i="17" s="1"/>
  <c r="AC657" i="17" s="1"/>
  <c r="T657" i="17"/>
  <c r="Y657" i="17" s="1"/>
  <c r="AD657" i="17" s="1"/>
  <c r="N657" i="17"/>
  <c r="J657" i="17"/>
  <c r="E657" i="17"/>
  <c r="F657" i="17" s="1"/>
  <c r="G657" i="17"/>
  <c r="C657" i="17"/>
  <c r="D657" i="17" s="1"/>
  <c r="Q654" i="17"/>
  <c r="AJ654" i="17"/>
  <c r="I656" i="17"/>
  <c r="K656" i="17"/>
  <c r="B658" i="17"/>
  <c r="H657" i="17"/>
  <c r="P657" i="17"/>
  <c r="W656" i="17"/>
  <c r="AM656" i="17" s="1"/>
  <c r="AL656" i="17"/>
  <c r="AB655" i="17"/>
  <c r="AG655" i="17" s="1"/>
  <c r="AI655" i="17" s="1"/>
  <c r="AM655" i="17"/>
  <c r="AB235" i="14" l="1"/>
  <c r="AG235" i="14" s="1"/>
  <c r="AI235" i="14" s="1"/>
  <c r="T237" i="14"/>
  <c r="Y237" i="14" s="1"/>
  <c r="AD237" i="14" s="1"/>
  <c r="C237" i="14"/>
  <c r="N237" i="14"/>
  <c r="G237" i="14"/>
  <c r="S237" i="14"/>
  <c r="X237" i="14" s="1"/>
  <c r="AC237" i="14" s="1"/>
  <c r="J237" i="14"/>
  <c r="H237" i="14"/>
  <c r="U237" i="14"/>
  <c r="Z237" i="14" s="1"/>
  <c r="AE237" i="14" s="1"/>
  <c r="R237" i="14"/>
  <c r="E237" i="14"/>
  <c r="F237" i="14" s="1"/>
  <c r="P237" i="14"/>
  <c r="B238" i="14"/>
  <c r="AJ234" i="14"/>
  <c r="Q234" i="14"/>
  <c r="AL236" i="14"/>
  <c r="W236" i="14"/>
  <c r="AM236" i="14" s="1"/>
  <c r="K236" i="14"/>
  <c r="I236" i="14"/>
  <c r="M236" i="14" s="1"/>
  <c r="L236" i="14" s="1"/>
  <c r="D236" i="14"/>
  <c r="Q235" i="14"/>
  <c r="AJ235" i="14"/>
  <c r="T658" i="17"/>
  <c r="Y658" i="17" s="1"/>
  <c r="AD658" i="17" s="1"/>
  <c r="S658" i="17"/>
  <c r="X658" i="17" s="1"/>
  <c r="AC658" i="17" s="1"/>
  <c r="U658" i="17"/>
  <c r="Z658" i="17" s="1"/>
  <c r="AE658" i="17" s="1"/>
  <c r="R658" i="17"/>
  <c r="N658" i="17"/>
  <c r="J658" i="17"/>
  <c r="G658" i="17"/>
  <c r="C658" i="17"/>
  <c r="D658" i="17" s="1"/>
  <c r="E658" i="17"/>
  <c r="F658" i="17" s="1"/>
  <c r="M656" i="17"/>
  <c r="L656" i="17"/>
  <c r="B659" i="17"/>
  <c r="H658" i="17"/>
  <c r="P658" i="17"/>
  <c r="K657" i="17"/>
  <c r="I657" i="17"/>
  <c r="AB656" i="17"/>
  <c r="AG656" i="17" s="1"/>
  <c r="AI656" i="17" s="1"/>
  <c r="AJ655" i="17"/>
  <c r="Q655" i="17"/>
  <c r="W657" i="17"/>
  <c r="AM657" i="17" s="1"/>
  <c r="AL657" i="17"/>
  <c r="P238" i="14" l="1"/>
  <c r="R238" i="14"/>
  <c r="J238" i="14"/>
  <c r="E238" i="14"/>
  <c r="F238" i="14" s="1"/>
  <c r="N238" i="14"/>
  <c r="G238" i="14"/>
  <c r="C238" i="14"/>
  <c r="H238" i="14"/>
  <c r="U238" i="14"/>
  <c r="Z238" i="14" s="1"/>
  <c r="AE238" i="14" s="1"/>
  <c r="T238" i="14"/>
  <c r="Y238" i="14" s="1"/>
  <c r="AD238" i="14" s="1"/>
  <c r="S238" i="14"/>
  <c r="X238" i="14" s="1"/>
  <c r="AC238" i="14" s="1"/>
  <c r="B239" i="14"/>
  <c r="AB236" i="14"/>
  <c r="AG236" i="14" s="1"/>
  <c r="AI236" i="14" s="1"/>
  <c r="AL237" i="14"/>
  <c r="W237" i="14"/>
  <c r="AM237" i="14" s="1"/>
  <c r="K237" i="14"/>
  <c r="I237" i="14"/>
  <c r="M237" i="14" s="1"/>
  <c r="L237" i="14" s="1"/>
  <c r="D237" i="14"/>
  <c r="S659" i="17"/>
  <c r="X659" i="17" s="1"/>
  <c r="AC659" i="17" s="1"/>
  <c r="R659" i="17"/>
  <c r="T659" i="17"/>
  <c r="Y659" i="17" s="1"/>
  <c r="AD659" i="17" s="1"/>
  <c r="U659" i="17"/>
  <c r="Z659" i="17" s="1"/>
  <c r="AE659" i="17" s="1"/>
  <c r="N659" i="17"/>
  <c r="J659" i="17"/>
  <c r="C659" i="17"/>
  <c r="D659" i="17" s="1"/>
  <c r="E659" i="17"/>
  <c r="F659" i="17" s="1"/>
  <c r="G659" i="17"/>
  <c r="M657" i="17"/>
  <c r="L657" i="17"/>
  <c r="AB657" i="17"/>
  <c r="AG657" i="17" s="1"/>
  <c r="AI657" i="17" s="1"/>
  <c r="Q657" i="17" s="1"/>
  <c r="AJ656" i="17"/>
  <c r="Q656" i="17"/>
  <c r="W658" i="17"/>
  <c r="AM658" i="17" s="1"/>
  <c r="AL658" i="17"/>
  <c r="I658" i="17"/>
  <c r="K658" i="17"/>
  <c r="B660" i="17"/>
  <c r="P659" i="17"/>
  <c r="H659" i="17"/>
  <c r="J239" i="14" l="1"/>
  <c r="U239" i="14"/>
  <c r="Z239" i="14" s="1"/>
  <c r="AE239" i="14" s="1"/>
  <c r="H239" i="14"/>
  <c r="T239" i="14"/>
  <c r="Y239" i="14" s="1"/>
  <c r="AD239" i="14" s="1"/>
  <c r="S239" i="14"/>
  <c r="X239" i="14" s="1"/>
  <c r="AC239" i="14" s="1"/>
  <c r="C239" i="14"/>
  <c r="R239" i="14"/>
  <c r="N239" i="14"/>
  <c r="P239" i="14"/>
  <c r="G239" i="14"/>
  <c r="E239" i="14"/>
  <c r="F239" i="14" s="1"/>
  <c r="B240" i="14"/>
  <c r="Q236" i="14"/>
  <c r="AJ236" i="14"/>
  <c r="AB237" i="14"/>
  <c r="AG237" i="14" s="1"/>
  <c r="AI237" i="14" s="1"/>
  <c r="AL238" i="14"/>
  <c r="W238" i="14"/>
  <c r="AM238" i="14" s="1"/>
  <c r="I238" i="14"/>
  <c r="M238" i="14" s="1"/>
  <c r="L238" i="14" s="1"/>
  <c r="D238" i="14"/>
  <c r="K238" i="14"/>
  <c r="L658" i="17"/>
  <c r="M658" i="17"/>
  <c r="U660" i="17"/>
  <c r="Z660" i="17" s="1"/>
  <c r="AE660" i="17" s="1"/>
  <c r="R660" i="17"/>
  <c r="T660" i="17"/>
  <c r="Y660" i="17" s="1"/>
  <c r="AD660" i="17" s="1"/>
  <c r="S660" i="17"/>
  <c r="X660" i="17" s="1"/>
  <c r="AC660" i="17" s="1"/>
  <c r="N660" i="17"/>
  <c r="J660" i="17"/>
  <c r="E660" i="17"/>
  <c r="F660" i="17" s="1"/>
  <c r="G660" i="17"/>
  <c r="C660" i="17"/>
  <c r="D660" i="17" s="1"/>
  <c r="AJ657" i="17"/>
  <c r="AB658" i="17"/>
  <c r="AG658" i="17" s="1"/>
  <c r="AI658" i="17" s="1"/>
  <c r="AJ658" i="17" s="1"/>
  <c r="K659" i="17"/>
  <c r="I659" i="17"/>
  <c r="W659" i="17"/>
  <c r="AM659" i="17" s="1"/>
  <c r="AL659" i="17"/>
  <c r="B661" i="17"/>
  <c r="P660" i="17"/>
  <c r="H660" i="17"/>
  <c r="AB238" i="14" l="1"/>
  <c r="AG238" i="14" s="1"/>
  <c r="AI238" i="14" s="1"/>
  <c r="E240" i="14"/>
  <c r="F240" i="14" s="1"/>
  <c r="G240" i="14"/>
  <c r="C240" i="14"/>
  <c r="T240" i="14"/>
  <c r="Y240" i="14" s="1"/>
  <c r="AD240" i="14" s="1"/>
  <c r="P240" i="14"/>
  <c r="R240" i="14"/>
  <c r="H240" i="14"/>
  <c r="U240" i="14"/>
  <c r="Z240" i="14" s="1"/>
  <c r="AE240" i="14" s="1"/>
  <c r="J240" i="14"/>
  <c r="S240" i="14"/>
  <c r="X240" i="14" s="1"/>
  <c r="AC240" i="14" s="1"/>
  <c r="N240" i="14"/>
  <c r="B241" i="14"/>
  <c r="K239" i="14"/>
  <c r="I239" i="14"/>
  <c r="M239" i="14" s="1"/>
  <c r="L239" i="14" s="1"/>
  <c r="D239" i="14"/>
  <c r="Q238" i="14"/>
  <c r="AJ238" i="14"/>
  <c r="AJ237" i="14"/>
  <c r="Q237" i="14"/>
  <c r="W239" i="14"/>
  <c r="AM239" i="14" s="1"/>
  <c r="AL239" i="14"/>
  <c r="T661" i="17"/>
  <c r="Y661" i="17" s="1"/>
  <c r="AD661" i="17" s="1"/>
  <c r="R661" i="17"/>
  <c r="S661" i="17"/>
  <c r="X661" i="17" s="1"/>
  <c r="AC661" i="17" s="1"/>
  <c r="U661" i="17"/>
  <c r="N661" i="17"/>
  <c r="J661" i="17"/>
  <c r="G661" i="17"/>
  <c r="C661" i="17"/>
  <c r="D661" i="17" s="1"/>
  <c r="E661" i="17"/>
  <c r="F661" i="17" s="1"/>
  <c r="M659" i="17"/>
  <c r="L659" i="17"/>
  <c r="Q658" i="17"/>
  <c r="B662" i="17"/>
  <c r="P661" i="17"/>
  <c r="H661" i="17"/>
  <c r="W660" i="17"/>
  <c r="AL660" i="17"/>
  <c r="K660" i="17"/>
  <c r="I660" i="17"/>
  <c r="AB659" i="17"/>
  <c r="AG659" i="17" s="1"/>
  <c r="AI659" i="17" s="1"/>
  <c r="AB239" i="14" l="1"/>
  <c r="AG239" i="14" s="1"/>
  <c r="AI239" i="14" s="1"/>
  <c r="Q239" i="14" s="1"/>
  <c r="P241" i="14"/>
  <c r="U241" i="14"/>
  <c r="Z241" i="14" s="1"/>
  <c r="AE241" i="14" s="1"/>
  <c r="E241" i="14"/>
  <c r="F241" i="14" s="1"/>
  <c r="N241" i="14"/>
  <c r="C241" i="14"/>
  <c r="R241" i="14"/>
  <c r="S241" i="14"/>
  <c r="X241" i="14" s="1"/>
  <c r="AC241" i="14" s="1"/>
  <c r="T241" i="14"/>
  <c r="Y241" i="14" s="1"/>
  <c r="AD241" i="14" s="1"/>
  <c r="G241" i="14"/>
  <c r="H241" i="14"/>
  <c r="J241" i="14"/>
  <c r="B242" i="14"/>
  <c r="W240" i="14"/>
  <c r="AM240" i="14" s="1"/>
  <c r="AL240" i="14"/>
  <c r="D240" i="14"/>
  <c r="I240" i="14"/>
  <c r="M240" i="14" s="1"/>
  <c r="L240" i="14" s="1"/>
  <c r="K240" i="14"/>
  <c r="M660" i="17"/>
  <c r="L660" i="17"/>
  <c r="S662" i="17"/>
  <c r="X662" i="17" s="1"/>
  <c r="AC662" i="17" s="1"/>
  <c r="U662" i="17"/>
  <c r="R662" i="17"/>
  <c r="T662" i="17"/>
  <c r="Y662" i="17" s="1"/>
  <c r="AD662" i="17" s="1"/>
  <c r="N662" i="17"/>
  <c r="J662" i="17"/>
  <c r="C662" i="17"/>
  <c r="D662" i="17" s="1"/>
  <c r="E662" i="17"/>
  <c r="F662" i="17" s="1"/>
  <c r="G662" i="17"/>
  <c r="Z661" i="17"/>
  <c r="AE661" i="17" s="1"/>
  <c r="W661" i="17"/>
  <c r="AL661" i="17"/>
  <c r="I661" i="17"/>
  <c r="K661" i="17"/>
  <c r="AB660" i="17"/>
  <c r="AG660" i="17" s="1"/>
  <c r="AI660" i="17" s="1"/>
  <c r="AM660" i="17"/>
  <c r="AJ659" i="17"/>
  <c r="Q659" i="17"/>
  <c r="B663" i="17"/>
  <c r="H662" i="17"/>
  <c r="P662" i="17"/>
  <c r="AJ239" i="14" l="1"/>
  <c r="AB240" i="14"/>
  <c r="AG240" i="14" s="1"/>
  <c r="AI240" i="14" s="1"/>
  <c r="AJ240" i="14" s="1"/>
  <c r="S242" i="14"/>
  <c r="X242" i="14" s="1"/>
  <c r="AC242" i="14" s="1"/>
  <c r="P242" i="14"/>
  <c r="R242" i="14"/>
  <c r="H242" i="14"/>
  <c r="U242" i="14"/>
  <c r="Z242" i="14" s="1"/>
  <c r="AE242" i="14" s="1"/>
  <c r="J242" i="14"/>
  <c r="E242" i="14"/>
  <c r="F242" i="14" s="1"/>
  <c r="G242" i="14"/>
  <c r="C242" i="14"/>
  <c r="N242" i="14"/>
  <c r="T242" i="14"/>
  <c r="Y242" i="14" s="1"/>
  <c r="AD242" i="14" s="1"/>
  <c r="B243" i="14"/>
  <c r="AL241" i="14"/>
  <c r="W241" i="14"/>
  <c r="AM241" i="14" s="1"/>
  <c r="D241" i="14"/>
  <c r="I241" i="14"/>
  <c r="K241" i="14"/>
  <c r="U663" i="17"/>
  <c r="Z663" i="17" s="1"/>
  <c r="AE663" i="17" s="1"/>
  <c r="R663" i="17"/>
  <c r="S663" i="17"/>
  <c r="X663" i="17" s="1"/>
  <c r="AC663" i="17" s="1"/>
  <c r="T663" i="17"/>
  <c r="Y663" i="17" s="1"/>
  <c r="AD663" i="17" s="1"/>
  <c r="N663" i="17"/>
  <c r="J663" i="17"/>
  <c r="C663" i="17"/>
  <c r="D663" i="17" s="1"/>
  <c r="E663" i="17"/>
  <c r="F663" i="17" s="1"/>
  <c r="G663" i="17"/>
  <c r="M661" i="17"/>
  <c r="L661" i="17"/>
  <c r="Z662" i="17"/>
  <c r="AE662" i="17" s="1"/>
  <c r="AB661" i="17"/>
  <c r="AG661" i="17" s="1"/>
  <c r="AI661" i="17" s="1"/>
  <c r="AM661" i="17"/>
  <c r="I662" i="17"/>
  <c r="K662" i="17"/>
  <c r="Q660" i="17"/>
  <c r="AJ660" i="17"/>
  <c r="B664" i="17"/>
  <c r="H663" i="17"/>
  <c r="P663" i="17"/>
  <c r="W662" i="17"/>
  <c r="AL662" i="17"/>
  <c r="AB241" i="14" l="1"/>
  <c r="AG241" i="14" s="1"/>
  <c r="AI241" i="14" s="1"/>
  <c r="Q240" i="14"/>
  <c r="G243" i="14"/>
  <c r="U243" i="14"/>
  <c r="Z243" i="14" s="1"/>
  <c r="AE243" i="14" s="1"/>
  <c r="S243" i="14"/>
  <c r="X243" i="14" s="1"/>
  <c r="AC243" i="14" s="1"/>
  <c r="P243" i="14"/>
  <c r="C243" i="14"/>
  <c r="N243" i="14"/>
  <c r="E243" i="14"/>
  <c r="F243" i="14" s="1"/>
  <c r="J243" i="14"/>
  <c r="T243" i="14"/>
  <c r="Y243" i="14" s="1"/>
  <c r="AD243" i="14" s="1"/>
  <c r="H243" i="14"/>
  <c r="R243" i="14"/>
  <c r="B244" i="14"/>
  <c r="M241" i="14"/>
  <c r="L241" i="14" s="1"/>
  <c r="Q241" i="14"/>
  <c r="AJ241" i="14"/>
  <c r="D242" i="14"/>
  <c r="I242" i="14"/>
  <c r="M242" i="14" s="1"/>
  <c r="L242" i="14" s="1"/>
  <c r="K242" i="14"/>
  <c r="AL242" i="14"/>
  <c r="W242" i="14"/>
  <c r="AM242" i="14" s="1"/>
  <c r="AM662" i="17"/>
  <c r="M662" i="17"/>
  <c r="L662" i="17"/>
  <c r="T664" i="17"/>
  <c r="Y664" i="17" s="1"/>
  <c r="AD664" i="17" s="1"/>
  <c r="R664" i="17"/>
  <c r="S664" i="17"/>
  <c r="X664" i="17" s="1"/>
  <c r="AC664" i="17" s="1"/>
  <c r="U664" i="17"/>
  <c r="Z664" i="17" s="1"/>
  <c r="AE664" i="17" s="1"/>
  <c r="N664" i="17"/>
  <c r="J664" i="17"/>
  <c r="E664" i="17"/>
  <c r="F664" i="17" s="1"/>
  <c r="G664" i="17"/>
  <c r="C664" i="17"/>
  <c r="D664" i="17" s="1"/>
  <c r="AB662" i="17"/>
  <c r="AG662" i="17" s="1"/>
  <c r="AI662" i="17" s="1"/>
  <c r="B665" i="17"/>
  <c r="P664" i="17"/>
  <c r="H664" i="17"/>
  <c r="AJ661" i="17"/>
  <c r="Q661" i="17"/>
  <c r="K663" i="17"/>
  <c r="I663" i="17"/>
  <c r="W663" i="17"/>
  <c r="AM663" i="17" s="1"/>
  <c r="AL663" i="17"/>
  <c r="S244" i="14" l="1"/>
  <c r="X244" i="14" s="1"/>
  <c r="AC244" i="14" s="1"/>
  <c r="T244" i="14"/>
  <c r="Y244" i="14" s="1"/>
  <c r="AD244" i="14" s="1"/>
  <c r="E244" i="14"/>
  <c r="F244" i="14" s="1"/>
  <c r="R244" i="14"/>
  <c r="U244" i="14"/>
  <c r="Z244" i="14" s="1"/>
  <c r="AE244" i="14" s="1"/>
  <c r="G244" i="14"/>
  <c r="N244" i="14"/>
  <c r="H244" i="14"/>
  <c r="C244" i="14"/>
  <c r="P244" i="14"/>
  <c r="J244" i="14"/>
  <c r="B245" i="14"/>
  <c r="W243" i="14"/>
  <c r="AM243" i="14" s="1"/>
  <c r="AL243" i="14"/>
  <c r="I243" i="14"/>
  <c r="M243" i="14" s="1"/>
  <c r="L243" i="14" s="1"/>
  <c r="K243" i="14"/>
  <c r="D243" i="14"/>
  <c r="AB242" i="14"/>
  <c r="AG242" i="14" s="1"/>
  <c r="AI242" i="14" s="1"/>
  <c r="M663" i="17"/>
  <c r="L663" i="17"/>
  <c r="S665" i="17"/>
  <c r="R665" i="17"/>
  <c r="T665" i="17"/>
  <c r="Y665" i="17" s="1"/>
  <c r="AD665" i="17" s="1"/>
  <c r="U665" i="17"/>
  <c r="Z665" i="17" s="1"/>
  <c r="AE665" i="17" s="1"/>
  <c r="N665" i="17"/>
  <c r="J665" i="17"/>
  <c r="G665" i="17"/>
  <c r="C665" i="17"/>
  <c r="D665" i="17" s="1"/>
  <c r="E665" i="17"/>
  <c r="F665" i="17" s="1"/>
  <c r="AB663" i="17"/>
  <c r="AG663" i="17" s="1"/>
  <c r="AI663" i="17" s="1"/>
  <c r="Q663" i="17" s="1"/>
  <c r="I664" i="17"/>
  <c r="K664" i="17"/>
  <c r="AJ662" i="17"/>
  <c r="Q662" i="17"/>
  <c r="W664" i="17"/>
  <c r="AL664" i="17"/>
  <c r="B666" i="17"/>
  <c r="P665" i="17"/>
  <c r="H665" i="17"/>
  <c r="E245" i="14" l="1"/>
  <c r="F245" i="14" s="1"/>
  <c r="J245" i="14"/>
  <c r="T245" i="14"/>
  <c r="Y245" i="14" s="1"/>
  <c r="AD245" i="14" s="1"/>
  <c r="C245" i="14"/>
  <c r="G245" i="14"/>
  <c r="H245" i="14"/>
  <c r="N245" i="14"/>
  <c r="R245" i="14"/>
  <c r="P245" i="14"/>
  <c r="S245" i="14"/>
  <c r="X245" i="14" s="1"/>
  <c r="AC245" i="14" s="1"/>
  <c r="U245" i="14"/>
  <c r="Z245" i="14" s="1"/>
  <c r="AE245" i="14" s="1"/>
  <c r="B246" i="14"/>
  <c r="AJ242" i="14"/>
  <c r="Q242" i="14"/>
  <c r="W244" i="14"/>
  <c r="AM244" i="14" s="1"/>
  <c r="AL244" i="14"/>
  <c r="AB243" i="14"/>
  <c r="AG243" i="14" s="1"/>
  <c r="AI243" i="14" s="1"/>
  <c r="K244" i="14"/>
  <c r="D244" i="14"/>
  <c r="I244" i="14"/>
  <c r="M244" i="14" s="1"/>
  <c r="L244" i="14" s="1"/>
  <c r="U666" i="17"/>
  <c r="Z666" i="17" s="1"/>
  <c r="AE666" i="17" s="1"/>
  <c r="R666" i="17"/>
  <c r="S666" i="17"/>
  <c r="X666" i="17" s="1"/>
  <c r="AC666" i="17" s="1"/>
  <c r="T666" i="17"/>
  <c r="Y666" i="17" s="1"/>
  <c r="AD666" i="17" s="1"/>
  <c r="N666" i="17"/>
  <c r="J666" i="17"/>
  <c r="C666" i="17"/>
  <c r="D666" i="17" s="1"/>
  <c r="E666" i="17"/>
  <c r="F666" i="17" s="1"/>
  <c r="G666" i="17"/>
  <c r="L664" i="17"/>
  <c r="M664" i="17"/>
  <c r="AJ663" i="17"/>
  <c r="B667" i="17"/>
  <c r="H666" i="17"/>
  <c r="P666" i="17"/>
  <c r="X665" i="17"/>
  <c r="AC665" i="17" s="1"/>
  <c r="K665" i="17"/>
  <c r="I665" i="17"/>
  <c r="AB664" i="17"/>
  <c r="AG664" i="17" s="1"/>
  <c r="AI664" i="17" s="1"/>
  <c r="AM664" i="17"/>
  <c r="W665" i="17"/>
  <c r="AB665" i="17" s="1"/>
  <c r="AL665" i="17"/>
  <c r="P246" i="14" l="1"/>
  <c r="G246" i="14"/>
  <c r="U246" i="14"/>
  <c r="Z246" i="14" s="1"/>
  <c r="AE246" i="14" s="1"/>
  <c r="N246" i="14"/>
  <c r="C246" i="14"/>
  <c r="E246" i="14"/>
  <c r="F246" i="14" s="1"/>
  <c r="T246" i="14"/>
  <c r="Y246" i="14" s="1"/>
  <c r="AD246" i="14" s="1"/>
  <c r="S246" i="14"/>
  <c r="X246" i="14" s="1"/>
  <c r="AC246" i="14" s="1"/>
  <c r="H246" i="14"/>
  <c r="R246" i="14"/>
  <c r="J246" i="14"/>
  <c r="B247" i="14"/>
  <c r="I245" i="14"/>
  <c r="M245" i="14" s="1"/>
  <c r="L245" i="14" s="1"/>
  <c r="D245" i="14"/>
  <c r="K245" i="14"/>
  <c r="AJ243" i="14"/>
  <c r="Q243" i="14"/>
  <c r="W245" i="14"/>
  <c r="AM245" i="14" s="1"/>
  <c r="AL245" i="14"/>
  <c r="AB244" i="14"/>
  <c r="AG244" i="14" s="1"/>
  <c r="AI244" i="14" s="1"/>
  <c r="M665" i="17"/>
  <c r="L665" i="17"/>
  <c r="T667" i="17"/>
  <c r="Y667" i="17" s="1"/>
  <c r="AD667" i="17" s="1"/>
  <c r="S667" i="17"/>
  <c r="X667" i="17" s="1"/>
  <c r="AC667" i="17" s="1"/>
  <c r="U667" i="17"/>
  <c r="Z667" i="17" s="1"/>
  <c r="AE667" i="17" s="1"/>
  <c r="R667" i="17"/>
  <c r="N667" i="17"/>
  <c r="J667" i="17"/>
  <c r="C667" i="17"/>
  <c r="D667" i="17" s="1"/>
  <c r="E667" i="17"/>
  <c r="F667" i="17" s="1"/>
  <c r="G667" i="17"/>
  <c r="AJ664" i="17"/>
  <c r="Q664" i="17"/>
  <c r="AM665" i="17"/>
  <c r="K666" i="17"/>
  <c r="I666" i="17"/>
  <c r="AG665" i="17"/>
  <c r="AI665" i="17" s="1"/>
  <c r="AL666" i="17"/>
  <c r="W666" i="17"/>
  <c r="B668" i="17"/>
  <c r="P667" i="17"/>
  <c r="H667" i="17"/>
  <c r="U247" i="14" l="1"/>
  <c r="Z247" i="14" s="1"/>
  <c r="AE247" i="14" s="1"/>
  <c r="H247" i="14"/>
  <c r="S247" i="14"/>
  <c r="X247" i="14" s="1"/>
  <c r="AC247" i="14" s="1"/>
  <c r="R247" i="14"/>
  <c r="P247" i="14"/>
  <c r="J247" i="14"/>
  <c r="C247" i="14"/>
  <c r="G247" i="14"/>
  <c r="N247" i="14"/>
  <c r="E247" i="14"/>
  <c r="F247" i="14" s="1"/>
  <c r="T247" i="14"/>
  <c r="Y247" i="14" s="1"/>
  <c r="AD247" i="14" s="1"/>
  <c r="B248" i="14"/>
  <c r="K246" i="14"/>
  <c r="I246" i="14"/>
  <c r="M246" i="14" s="1"/>
  <c r="L246" i="14" s="1"/>
  <c r="D246" i="14"/>
  <c r="AJ244" i="14"/>
  <c r="Q244" i="14"/>
  <c r="AB245" i="14"/>
  <c r="AG245" i="14" s="1"/>
  <c r="AI245" i="14" s="1"/>
  <c r="W246" i="14"/>
  <c r="AM246" i="14" s="1"/>
  <c r="AL246" i="14"/>
  <c r="M666" i="17"/>
  <c r="L666" i="17"/>
  <c r="S668" i="17"/>
  <c r="X668" i="17" s="1"/>
  <c r="AC668" i="17" s="1"/>
  <c r="R668" i="17"/>
  <c r="T668" i="17"/>
  <c r="Y668" i="17" s="1"/>
  <c r="AD668" i="17" s="1"/>
  <c r="U668" i="17"/>
  <c r="Z668" i="17" s="1"/>
  <c r="AE668" i="17" s="1"/>
  <c r="N668" i="17"/>
  <c r="J668" i="17"/>
  <c r="E668" i="17"/>
  <c r="F668" i="17" s="1"/>
  <c r="G668" i="17"/>
  <c r="C668" i="17"/>
  <c r="D668" i="17" s="1"/>
  <c r="B669" i="17"/>
  <c r="P668" i="17"/>
  <c r="H668" i="17"/>
  <c r="AB666" i="17"/>
  <c r="AG666" i="17" s="1"/>
  <c r="AI666" i="17" s="1"/>
  <c r="AM666" i="17"/>
  <c r="I667" i="17"/>
  <c r="K667" i="17"/>
  <c r="W667" i="17"/>
  <c r="AM667" i="17" s="1"/>
  <c r="AL667" i="17"/>
  <c r="Q665" i="17"/>
  <c r="AJ665" i="17"/>
  <c r="AB246" i="14" l="1"/>
  <c r="AG246" i="14" s="1"/>
  <c r="AI246" i="14" s="1"/>
  <c r="R248" i="14"/>
  <c r="H248" i="14"/>
  <c r="C248" i="14"/>
  <c r="U248" i="14"/>
  <c r="Z248" i="14" s="1"/>
  <c r="AE248" i="14" s="1"/>
  <c r="P248" i="14"/>
  <c r="G248" i="14"/>
  <c r="S248" i="14"/>
  <c r="X248" i="14" s="1"/>
  <c r="AC248" i="14" s="1"/>
  <c r="T248" i="14"/>
  <c r="Y248" i="14" s="1"/>
  <c r="AD248" i="14" s="1"/>
  <c r="N248" i="14"/>
  <c r="J248" i="14"/>
  <c r="E248" i="14"/>
  <c r="F248" i="14" s="1"/>
  <c r="B249" i="14"/>
  <c r="W247" i="14"/>
  <c r="AM247" i="14" s="1"/>
  <c r="AL247" i="14"/>
  <c r="Q245" i="14"/>
  <c r="AJ245" i="14"/>
  <c r="AJ246" i="14"/>
  <c r="Q246" i="14"/>
  <c r="D247" i="14"/>
  <c r="K247" i="14"/>
  <c r="I247" i="14"/>
  <c r="M247" i="14" s="1"/>
  <c r="L247" i="14" s="1"/>
  <c r="AB667" i="17"/>
  <c r="AG667" i="17" s="1"/>
  <c r="AI667" i="17" s="1"/>
  <c r="Q667" i="17" s="1"/>
  <c r="U669" i="17"/>
  <c r="Z669" i="17" s="1"/>
  <c r="AE669" i="17" s="1"/>
  <c r="R669" i="17"/>
  <c r="T669" i="17"/>
  <c r="Y669" i="17" s="1"/>
  <c r="AD669" i="17" s="1"/>
  <c r="S669" i="17"/>
  <c r="N669" i="17"/>
  <c r="J669" i="17"/>
  <c r="C669" i="17"/>
  <c r="D669" i="17" s="1"/>
  <c r="E669" i="17"/>
  <c r="F669" i="17" s="1"/>
  <c r="G669" i="17"/>
  <c r="M667" i="17"/>
  <c r="L667" i="17"/>
  <c r="K668" i="17"/>
  <c r="I668" i="17"/>
  <c r="Q666" i="17"/>
  <c r="AJ666" i="17"/>
  <c r="W668" i="17"/>
  <c r="AM668" i="17" s="1"/>
  <c r="AL668" i="17"/>
  <c r="B670" i="17"/>
  <c r="H669" i="17"/>
  <c r="P669" i="17"/>
  <c r="P249" i="14" l="1"/>
  <c r="C249" i="14"/>
  <c r="U249" i="14"/>
  <c r="Z249" i="14" s="1"/>
  <c r="AE249" i="14" s="1"/>
  <c r="N249" i="14"/>
  <c r="H249" i="14"/>
  <c r="T249" i="14"/>
  <c r="Y249" i="14" s="1"/>
  <c r="AD249" i="14" s="1"/>
  <c r="S249" i="14"/>
  <c r="X249" i="14" s="1"/>
  <c r="AC249" i="14" s="1"/>
  <c r="E249" i="14"/>
  <c r="F249" i="14" s="1"/>
  <c r="R249" i="14"/>
  <c r="G249" i="14"/>
  <c r="J249" i="14"/>
  <c r="B250" i="14"/>
  <c r="AB247" i="14"/>
  <c r="AG247" i="14" s="1"/>
  <c r="AI247" i="14" s="1"/>
  <c r="K248" i="14"/>
  <c r="D248" i="14"/>
  <c r="I248" i="14"/>
  <c r="M248" i="14" s="1"/>
  <c r="L248" i="14" s="1"/>
  <c r="AL248" i="14"/>
  <c r="W248" i="14"/>
  <c r="AM248" i="14" s="1"/>
  <c r="AJ667" i="17"/>
  <c r="T670" i="17"/>
  <c r="Y670" i="17" s="1"/>
  <c r="AD670" i="17" s="1"/>
  <c r="R670" i="17"/>
  <c r="S670" i="17"/>
  <c r="X670" i="17" s="1"/>
  <c r="AC670" i="17" s="1"/>
  <c r="U670" i="17"/>
  <c r="Z670" i="17" s="1"/>
  <c r="AE670" i="17" s="1"/>
  <c r="N670" i="17"/>
  <c r="J670" i="17"/>
  <c r="C670" i="17"/>
  <c r="D670" i="17" s="1"/>
  <c r="E670" i="17"/>
  <c r="F670" i="17" s="1"/>
  <c r="G670" i="17"/>
  <c r="M668" i="17"/>
  <c r="L668" i="17"/>
  <c r="AB668" i="17"/>
  <c r="AG668" i="17" s="1"/>
  <c r="AI668" i="17" s="1"/>
  <c r="AJ668" i="17" s="1"/>
  <c r="W669" i="17"/>
  <c r="AB669" i="17" s="1"/>
  <c r="AL669" i="17"/>
  <c r="X669" i="17"/>
  <c r="AC669" i="17" s="1"/>
  <c r="K669" i="17"/>
  <c r="I669" i="17"/>
  <c r="B671" i="17"/>
  <c r="P670" i="17"/>
  <c r="H670" i="17"/>
  <c r="H250" i="14" l="1"/>
  <c r="E250" i="14"/>
  <c r="F250" i="14" s="1"/>
  <c r="N250" i="14"/>
  <c r="J250" i="14"/>
  <c r="P250" i="14"/>
  <c r="U250" i="14"/>
  <c r="Z250" i="14" s="1"/>
  <c r="AE250" i="14" s="1"/>
  <c r="T250" i="14"/>
  <c r="Y250" i="14" s="1"/>
  <c r="AD250" i="14" s="1"/>
  <c r="R250" i="14"/>
  <c r="C250" i="14"/>
  <c r="S250" i="14"/>
  <c r="X250" i="14" s="1"/>
  <c r="AC250" i="14" s="1"/>
  <c r="G250" i="14"/>
  <c r="B251" i="14"/>
  <c r="AJ247" i="14"/>
  <c r="Q247" i="14"/>
  <c r="AL249" i="14"/>
  <c r="W249" i="14"/>
  <c r="AM249" i="14" s="1"/>
  <c r="D249" i="14"/>
  <c r="K249" i="14"/>
  <c r="I249" i="14"/>
  <c r="M249" i="14" s="1"/>
  <c r="L249" i="14" s="1"/>
  <c r="AB248" i="14"/>
  <c r="AG248" i="14" s="1"/>
  <c r="AI248" i="14" s="1"/>
  <c r="M669" i="17"/>
  <c r="L669" i="17"/>
  <c r="S671" i="17"/>
  <c r="X671" i="17" s="1"/>
  <c r="AC671" i="17" s="1"/>
  <c r="U671" i="17"/>
  <c r="Z671" i="17" s="1"/>
  <c r="AE671" i="17" s="1"/>
  <c r="R671" i="17"/>
  <c r="T671" i="17"/>
  <c r="Y671" i="17" s="1"/>
  <c r="AD671" i="17" s="1"/>
  <c r="N671" i="17"/>
  <c r="J671" i="17"/>
  <c r="E671" i="17"/>
  <c r="F671" i="17" s="1"/>
  <c r="G671" i="17"/>
  <c r="C671" i="17"/>
  <c r="D671" i="17" s="1"/>
  <c r="AG669" i="17"/>
  <c r="AI669" i="17" s="1"/>
  <c r="Q669" i="17" s="1"/>
  <c r="AM669" i="17"/>
  <c r="Q668" i="17"/>
  <c r="I670" i="17"/>
  <c r="K670" i="17"/>
  <c r="AL670" i="17"/>
  <c r="W670" i="17"/>
  <c r="B672" i="17"/>
  <c r="H671" i="17"/>
  <c r="P671" i="17"/>
  <c r="AB249" i="14" l="1"/>
  <c r="AG249" i="14" s="1"/>
  <c r="AI249" i="14" s="1"/>
  <c r="AJ249" i="14" s="1"/>
  <c r="R251" i="14"/>
  <c r="C251" i="14"/>
  <c r="E251" i="14"/>
  <c r="F251" i="14" s="1"/>
  <c r="N251" i="14"/>
  <c r="S251" i="14"/>
  <c r="X251" i="14" s="1"/>
  <c r="AC251" i="14" s="1"/>
  <c r="H251" i="14"/>
  <c r="P251" i="14"/>
  <c r="T251" i="14"/>
  <c r="Y251" i="14" s="1"/>
  <c r="AD251" i="14" s="1"/>
  <c r="U251" i="14"/>
  <c r="Z251" i="14" s="1"/>
  <c r="AE251" i="14" s="1"/>
  <c r="G251" i="14"/>
  <c r="J251" i="14"/>
  <c r="B252" i="14"/>
  <c r="I250" i="14"/>
  <c r="M250" i="14" s="1"/>
  <c r="L250" i="14" s="1"/>
  <c r="K250" i="14"/>
  <c r="D250" i="14"/>
  <c r="Q248" i="14"/>
  <c r="AJ248" i="14"/>
  <c r="Q249" i="14"/>
  <c r="W250" i="14"/>
  <c r="AM250" i="14" s="1"/>
  <c r="AL250" i="14"/>
  <c r="L670" i="17"/>
  <c r="M670" i="17"/>
  <c r="U672" i="17"/>
  <c r="Z672" i="17" s="1"/>
  <c r="AE672" i="17" s="1"/>
  <c r="R672" i="17"/>
  <c r="S672" i="17"/>
  <c r="X672" i="17" s="1"/>
  <c r="AC672" i="17" s="1"/>
  <c r="T672" i="17"/>
  <c r="Y672" i="17" s="1"/>
  <c r="AD672" i="17" s="1"/>
  <c r="N672" i="17"/>
  <c r="J672" i="17"/>
  <c r="C672" i="17"/>
  <c r="D672" i="17" s="1"/>
  <c r="E672" i="17"/>
  <c r="F672" i="17" s="1"/>
  <c r="G672" i="17"/>
  <c r="AJ669" i="17"/>
  <c r="B673" i="17"/>
  <c r="P672" i="17"/>
  <c r="H672" i="17"/>
  <c r="AL671" i="17"/>
  <c r="W671" i="17"/>
  <c r="AM671" i="17" s="1"/>
  <c r="AB670" i="17"/>
  <c r="AG670" i="17" s="1"/>
  <c r="AI670" i="17" s="1"/>
  <c r="AM670" i="17"/>
  <c r="I671" i="17"/>
  <c r="K671" i="17"/>
  <c r="AB250" i="14" l="1"/>
  <c r="AG250" i="14" s="1"/>
  <c r="AI250" i="14" s="1"/>
  <c r="AJ250" i="14" s="1"/>
  <c r="N252" i="14"/>
  <c r="T252" i="14"/>
  <c r="Y252" i="14" s="1"/>
  <c r="AD252" i="14" s="1"/>
  <c r="S252" i="14"/>
  <c r="X252" i="14" s="1"/>
  <c r="AC252" i="14" s="1"/>
  <c r="G252" i="14"/>
  <c r="E252" i="14"/>
  <c r="F252" i="14" s="1"/>
  <c r="R252" i="14"/>
  <c r="U252" i="14"/>
  <c r="Z252" i="14" s="1"/>
  <c r="AE252" i="14" s="1"/>
  <c r="P252" i="14"/>
  <c r="H252" i="14"/>
  <c r="J252" i="14"/>
  <c r="C252" i="14"/>
  <c r="B253" i="14"/>
  <c r="I251" i="14"/>
  <c r="M251" i="14" s="1"/>
  <c r="L251" i="14" s="1"/>
  <c r="K251" i="14"/>
  <c r="D251" i="14"/>
  <c r="W251" i="14"/>
  <c r="AM251" i="14" s="1"/>
  <c r="AL251" i="14"/>
  <c r="M671" i="17"/>
  <c r="L671" i="17"/>
  <c r="T673" i="17"/>
  <c r="R673" i="17"/>
  <c r="S673" i="17"/>
  <c r="X673" i="17" s="1"/>
  <c r="AC673" i="17" s="1"/>
  <c r="U673" i="17"/>
  <c r="Z673" i="17" s="1"/>
  <c r="AE673" i="17" s="1"/>
  <c r="N673" i="17"/>
  <c r="J673" i="17"/>
  <c r="C673" i="17"/>
  <c r="D673" i="17" s="1"/>
  <c r="E673" i="17"/>
  <c r="F673" i="17" s="1"/>
  <c r="G673" i="17"/>
  <c r="AB671" i="17"/>
  <c r="AG671" i="17" s="1"/>
  <c r="AI671" i="17" s="1"/>
  <c r="AJ671" i="17" s="1"/>
  <c r="Q670" i="17"/>
  <c r="AJ670" i="17"/>
  <c r="K672" i="17"/>
  <c r="I672" i="17"/>
  <c r="W672" i="17"/>
  <c r="AL672" i="17"/>
  <c r="B674" i="17"/>
  <c r="P673" i="17"/>
  <c r="H673" i="17"/>
  <c r="Q250" i="14" l="1"/>
  <c r="E253" i="14"/>
  <c r="F253" i="14" s="1"/>
  <c r="P253" i="14"/>
  <c r="C253" i="14"/>
  <c r="G253" i="14"/>
  <c r="T253" i="14"/>
  <c r="Y253" i="14" s="1"/>
  <c r="AD253" i="14" s="1"/>
  <c r="U253" i="14"/>
  <c r="Z253" i="14" s="1"/>
  <c r="AE253" i="14" s="1"/>
  <c r="H253" i="14"/>
  <c r="N253" i="14"/>
  <c r="S253" i="14"/>
  <c r="X253" i="14" s="1"/>
  <c r="AC253" i="14" s="1"/>
  <c r="R253" i="14"/>
  <c r="J253" i="14"/>
  <c r="B254" i="14"/>
  <c r="AL252" i="14"/>
  <c r="W252" i="14"/>
  <c r="AM252" i="14" s="1"/>
  <c r="I252" i="14"/>
  <c r="M252" i="14" s="1"/>
  <c r="L252" i="14" s="1"/>
  <c r="K252" i="14"/>
  <c r="D252" i="14"/>
  <c r="AB251" i="14"/>
  <c r="AG251" i="14" s="1"/>
  <c r="AI251" i="14" s="1"/>
  <c r="Q671" i="17"/>
  <c r="M672" i="17"/>
  <c r="L672" i="17"/>
  <c r="S674" i="17"/>
  <c r="X674" i="17" s="1"/>
  <c r="AC674" i="17" s="1"/>
  <c r="R674" i="17"/>
  <c r="T674" i="17"/>
  <c r="Y674" i="17" s="1"/>
  <c r="AD674" i="17" s="1"/>
  <c r="U674" i="17"/>
  <c r="Z674" i="17" s="1"/>
  <c r="AE674" i="17" s="1"/>
  <c r="N674" i="17"/>
  <c r="J674" i="17"/>
  <c r="E674" i="17"/>
  <c r="F674" i="17" s="1"/>
  <c r="G674" i="17"/>
  <c r="C674" i="17"/>
  <c r="D674" i="17" s="1"/>
  <c r="B675" i="17"/>
  <c r="H674" i="17"/>
  <c r="P674" i="17"/>
  <c r="AB672" i="17"/>
  <c r="AG672" i="17" s="1"/>
  <c r="AI672" i="17" s="1"/>
  <c r="AM672" i="17"/>
  <c r="AL673" i="17"/>
  <c r="W673" i="17"/>
  <c r="Y673" i="17"/>
  <c r="AD673" i="17" s="1"/>
  <c r="K673" i="17"/>
  <c r="I673" i="17"/>
  <c r="R254" i="14" l="1"/>
  <c r="P254" i="14"/>
  <c r="G254" i="14"/>
  <c r="N254" i="14"/>
  <c r="S254" i="14"/>
  <c r="X254" i="14" s="1"/>
  <c r="AC254" i="14" s="1"/>
  <c r="E254" i="14"/>
  <c r="F254" i="14" s="1"/>
  <c r="J254" i="14"/>
  <c r="H254" i="14"/>
  <c r="C254" i="14"/>
  <c r="T254" i="14"/>
  <c r="Y254" i="14" s="1"/>
  <c r="AD254" i="14" s="1"/>
  <c r="U254" i="14"/>
  <c r="Z254" i="14" s="1"/>
  <c r="AE254" i="14" s="1"/>
  <c r="B255" i="14"/>
  <c r="W253" i="14"/>
  <c r="AM253" i="14" s="1"/>
  <c r="AL253" i="14"/>
  <c r="K253" i="14"/>
  <c r="D253" i="14"/>
  <c r="I253" i="14"/>
  <c r="M253" i="14" s="1"/>
  <c r="L253" i="14" s="1"/>
  <c r="Q251" i="14"/>
  <c r="AJ251" i="14"/>
  <c r="AB252" i="14"/>
  <c r="AG252" i="14" s="1"/>
  <c r="AI252" i="14" s="1"/>
  <c r="U675" i="17"/>
  <c r="Z675" i="17" s="1"/>
  <c r="AE675" i="17" s="1"/>
  <c r="R675" i="17"/>
  <c r="S675" i="17"/>
  <c r="X675" i="17" s="1"/>
  <c r="AC675" i="17" s="1"/>
  <c r="T675" i="17"/>
  <c r="Y675" i="17" s="1"/>
  <c r="AD675" i="17" s="1"/>
  <c r="J675" i="17"/>
  <c r="N675" i="17"/>
  <c r="G675" i="17"/>
  <c r="C675" i="17"/>
  <c r="D675" i="17" s="1"/>
  <c r="E675" i="17"/>
  <c r="F675" i="17" s="1"/>
  <c r="L673" i="17"/>
  <c r="M673" i="17"/>
  <c r="AM673" i="17"/>
  <c r="AB673" i="17"/>
  <c r="AG673" i="17" s="1"/>
  <c r="AI673" i="17" s="1"/>
  <c r="AJ673" i="17" s="1"/>
  <c r="Q672" i="17"/>
  <c r="AJ672" i="17"/>
  <c r="W674" i="17"/>
  <c r="AM674" i="17" s="1"/>
  <c r="AL674" i="17"/>
  <c r="K674" i="17"/>
  <c r="I674" i="17"/>
  <c r="B676" i="17"/>
  <c r="P675" i="17"/>
  <c r="H675" i="17"/>
  <c r="AB253" i="14" l="1"/>
  <c r="AG253" i="14" s="1"/>
  <c r="AI253" i="14" s="1"/>
  <c r="AJ253" i="14" s="1"/>
  <c r="E255" i="14"/>
  <c r="F255" i="14" s="1"/>
  <c r="C255" i="14"/>
  <c r="G255" i="14"/>
  <c r="T255" i="14"/>
  <c r="Y255" i="14" s="1"/>
  <c r="AD255" i="14" s="1"/>
  <c r="J255" i="14"/>
  <c r="N255" i="14"/>
  <c r="U255" i="14"/>
  <c r="Z255" i="14" s="1"/>
  <c r="AE255" i="14" s="1"/>
  <c r="H255" i="14"/>
  <c r="P255" i="14"/>
  <c r="S255" i="14"/>
  <c r="X255" i="14" s="1"/>
  <c r="AC255" i="14" s="1"/>
  <c r="R255" i="14"/>
  <c r="B256" i="14"/>
  <c r="I254" i="14"/>
  <c r="M254" i="14" s="1"/>
  <c r="L254" i="14" s="1"/>
  <c r="K254" i="14"/>
  <c r="D254" i="14"/>
  <c r="Q252" i="14"/>
  <c r="AJ252" i="14"/>
  <c r="AL254" i="14"/>
  <c r="W254" i="14"/>
  <c r="AM254" i="14" s="1"/>
  <c r="T676" i="17"/>
  <c r="Y676" i="17" s="1"/>
  <c r="AD676" i="17" s="1"/>
  <c r="S676" i="17"/>
  <c r="X676" i="17" s="1"/>
  <c r="AC676" i="17" s="1"/>
  <c r="U676" i="17"/>
  <c r="Z676" i="17" s="1"/>
  <c r="AE676" i="17" s="1"/>
  <c r="N676" i="17"/>
  <c r="R676" i="17"/>
  <c r="J676" i="17"/>
  <c r="C676" i="17"/>
  <c r="D676" i="17" s="1"/>
  <c r="E676" i="17"/>
  <c r="F676" i="17" s="1"/>
  <c r="G676" i="17"/>
  <c r="M674" i="17"/>
  <c r="L674" i="17"/>
  <c r="Q673" i="17"/>
  <c r="AB674" i="17"/>
  <c r="AG674" i="17" s="1"/>
  <c r="AI674" i="17" s="1"/>
  <c r="Q674" i="17" s="1"/>
  <c r="W675" i="17"/>
  <c r="AM675" i="17" s="1"/>
  <c r="AL675" i="17"/>
  <c r="K675" i="17"/>
  <c r="I675" i="17"/>
  <c r="B677" i="17"/>
  <c r="H676" i="17"/>
  <c r="P676" i="17"/>
  <c r="Q253" i="14" l="1"/>
  <c r="AB254" i="14"/>
  <c r="AG254" i="14" s="1"/>
  <c r="AI254" i="14" s="1"/>
  <c r="Q254" i="14" s="1"/>
  <c r="U256" i="14"/>
  <c r="Z256" i="14" s="1"/>
  <c r="AE256" i="14" s="1"/>
  <c r="C256" i="14"/>
  <c r="R256" i="14"/>
  <c r="N256" i="14"/>
  <c r="E256" i="14"/>
  <c r="F256" i="14" s="1"/>
  <c r="S256" i="14"/>
  <c r="X256" i="14" s="1"/>
  <c r="AC256" i="14" s="1"/>
  <c r="G256" i="14"/>
  <c r="H256" i="14"/>
  <c r="P256" i="14"/>
  <c r="J256" i="14"/>
  <c r="T256" i="14"/>
  <c r="Y256" i="14" s="1"/>
  <c r="AD256" i="14" s="1"/>
  <c r="B257" i="14"/>
  <c r="W255" i="14"/>
  <c r="AM255" i="14" s="1"/>
  <c r="AL255" i="14"/>
  <c r="AJ254" i="14"/>
  <c r="D255" i="14"/>
  <c r="I255" i="14"/>
  <c r="M255" i="14" s="1"/>
  <c r="L255" i="14" s="1"/>
  <c r="K255" i="14"/>
  <c r="S677" i="17"/>
  <c r="X677" i="17" s="1"/>
  <c r="AC677" i="17" s="1"/>
  <c r="R677" i="17"/>
  <c r="T677" i="17"/>
  <c r="Y677" i="17" s="1"/>
  <c r="AD677" i="17" s="1"/>
  <c r="U677" i="17"/>
  <c r="Z677" i="17" s="1"/>
  <c r="AE677" i="17" s="1"/>
  <c r="N677" i="17"/>
  <c r="J677" i="17"/>
  <c r="E677" i="17"/>
  <c r="F677" i="17" s="1"/>
  <c r="G677" i="17"/>
  <c r="C677" i="17"/>
  <c r="D677" i="17" s="1"/>
  <c r="M675" i="17"/>
  <c r="L675" i="17"/>
  <c r="AJ674" i="17"/>
  <c r="AB675" i="17"/>
  <c r="AG675" i="17" s="1"/>
  <c r="AI675" i="17" s="1"/>
  <c r="Q675" i="17" s="1"/>
  <c r="B678" i="17"/>
  <c r="P677" i="17"/>
  <c r="H677" i="17"/>
  <c r="AL676" i="17"/>
  <c r="W676" i="17"/>
  <c r="AM676" i="17" s="1"/>
  <c r="I676" i="17"/>
  <c r="K676" i="17"/>
  <c r="AB255" i="14" l="1"/>
  <c r="AG255" i="14" s="1"/>
  <c r="AI255" i="14" s="1"/>
  <c r="AJ255" i="14" s="1"/>
  <c r="T257" i="14"/>
  <c r="Y257" i="14" s="1"/>
  <c r="AD257" i="14" s="1"/>
  <c r="R257" i="14"/>
  <c r="U257" i="14"/>
  <c r="Z257" i="14" s="1"/>
  <c r="AE257" i="14" s="1"/>
  <c r="P257" i="14"/>
  <c r="S257" i="14"/>
  <c r="X257" i="14" s="1"/>
  <c r="AC257" i="14" s="1"/>
  <c r="G257" i="14"/>
  <c r="C257" i="14"/>
  <c r="E257" i="14"/>
  <c r="F257" i="14" s="1"/>
  <c r="N257" i="14"/>
  <c r="J257" i="14"/>
  <c r="H257" i="14"/>
  <c r="B258" i="14"/>
  <c r="Q255" i="14"/>
  <c r="AL256" i="14"/>
  <c r="W256" i="14"/>
  <c r="AM256" i="14" s="1"/>
  <c r="D256" i="14"/>
  <c r="I256" i="14"/>
  <c r="M256" i="14" s="1"/>
  <c r="L256" i="14" s="1"/>
  <c r="K256" i="14"/>
  <c r="L676" i="17"/>
  <c r="M676" i="17"/>
  <c r="U678" i="17"/>
  <c r="Z678" i="17" s="1"/>
  <c r="AE678" i="17" s="1"/>
  <c r="R678" i="17"/>
  <c r="T678" i="17"/>
  <c r="S678" i="17"/>
  <c r="X678" i="17" s="1"/>
  <c r="AC678" i="17" s="1"/>
  <c r="N678" i="17"/>
  <c r="J678" i="17"/>
  <c r="G678" i="17"/>
  <c r="C678" i="17"/>
  <c r="D678" i="17" s="1"/>
  <c r="E678" i="17"/>
  <c r="F678" i="17" s="1"/>
  <c r="AJ675" i="17"/>
  <c r="AB676" i="17"/>
  <c r="AG676" i="17" s="1"/>
  <c r="AI676" i="17" s="1"/>
  <c r="AL677" i="17"/>
  <c r="W677" i="17"/>
  <c r="AM677" i="17" s="1"/>
  <c r="K677" i="17"/>
  <c r="I677" i="17"/>
  <c r="B679" i="17"/>
  <c r="P678" i="17"/>
  <c r="H678" i="17"/>
  <c r="S258" i="14" l="1"/>
  <c r="X258" i="14" s="1"/>
  <c r="AC258" i="14" s="1"/>
  <c r="T258" i="14"/>
  <c r="Y258" i="14" s="1"/>
  <c r="AD258" i="14" s="1"/>
  <c r="G258" i="14"/>
  <c r="P258" i="14"/>
  <c r="N258" i="14"/>
  <c r="J258" i="14"/>
  <c r="U258" i="14"/>
  <c r="Z258" i="14" s="1"/>
  <c r="AE258" i="14" s="1"/>
  <c r="C258" i="14"/>
  <c r="R258" i="14"/>
  <c r="E258" i="14"/>
  <c r="F258" i="14" s="1"/>
  <c r="H258" i="14"/>
  <c r="B259" i="14"/>
  <c r="AB256" i="14"/>
  <c r="AG256" i="14" s="1"/>
  <c r="AI256" i="14" s="1"/>
  <c r="W257" i="14"/>
  <c r="AM257" i="14" s="1"/>
  <c r="AL257" i="14"/>
  <c r="I257" i="14"/>
  <c r="M257" i="14" s="1"/>
  <c r="L257" i="14" s="1"/>
  <c r="D257" i="14"/>
  <c r="K257" i="14"/>
  <c r="T679" i="17"/>
  <c r="Y679" i="17" s="1"/>
  <c r="AD679" i="17" s="1"/>
  <c r="R679" i="17"/>
  <c r="S679" i="17"/>
  <c r="X679" i="17" s="1"/>
  <c r="AC679" i="17" s="1"/>
  <c r="U679" i="17"/>
  <c r="Z679" i="17" s="1"/>
  <c r="AE679" i="17" s="1"/>
  <c r="N679" i="17"/>
  <c r="J679" i="17"/>
  <c r="C679" i="17"/>
  <c r="D679" i="17" s="1"/>
  <c r="E679" i="17"/>
  <c r="F679" i="17" s="1"/>
  <c r="G679" i="17"/>
  <c r="M677" i="17"/>
  <c r="L677" i="17"/>
  <c r="AB677" i="17"/>
  <c r="AG677" i="17" s="1"/>
  <c r="AI677" i="17" s="1"/>
  <c r="B680" i="17"/>
  <c r="H679" i="17"/>
  <c r="P679" i="17"/>
  <c r="I678" i="17"/>
  <c r="K678" i="17"/>
  <c r="Y678" i="17"/>
  <c r="AD678" i="17" s="1"/>
  <c r="AJ676" i="17"/>
  <c r="Q676" i="17"/>
  <c r="W678" i="17"/>
  <c r="AL678" i="17"/>
  <c r="C259" i="14" l="1"/>
  <c r="G259" i="14"/>
  <c r="T259" i="14"/>
  <c r="Y259" i="14" s="1"/>
  <c r="AD259" i="14" s="1"/>
  <c r="U259" i="14"/>
  <c r="Z259" i="14" s="1"/>
  <c r="AE259" i="14" s="1"/>
  <c r="R259" i="14"/>
  <c r="H259" i="14"/>
  <c r="E259" i="14"/>
  <c r="F259" i="14" s="1"/>
  <c r="J259" i="14"/>
  <c r="S259" i="14"/>
  <c r="X259" i="14" s="1"/>
  <c r="AC259" i="14" s="1"/>
  <c r="N259" i="14"/>
  <c r="P259" i="14"/>
  <c r="B260" i="14"/>
  <c r="Q256" i="14"/>
  <c r="AJ256" i="14"/>
  <c r="AL258" i="14"/>
  <c r="W258" i="14"/>
  <c r="AM258" i="14" s="1"/>
  <c r="AB257" i="14"/>
  <c r="AG257" i="14" s="1"/>
  <c r="AI257" i="14" s="1"/>
  <c r="D258" i="14"/>
  <c r="I258" i="14"/>
  <c r="M258" i="14" s="1"/>
  <c r="L258" i="14" s="1"/>
  <c r="K258" i="14"/>
  <c r="M678" i="17"/>
  <c r="L678" i="17"/>
  <c r="S680" i="17"/>
  <c r="X680" i="17" s="1"/>
  <c r="AC680" i="17" s="1"/>
  <c r="U680" i="17"/>
  <c r="Z680" i="17" s="1"/>
  <c r="AE680" i="17" s="1"/>
  <c r="R680" i="17"/>
  <c r="T680" i="17"/>
  <c r="Y680" i="17" s="1"/>
  <c r="AD680" i="17" s="1"/>
  <c r="N680" i="17"/>
  <c r="J680" i="17"/>
  <c r="C680" i="17"/>
  <c r="D680" i="17" s="1"/>
  <c r="E680" i="17"/>
  <c r="F680" i="17" s="1"/>
  <c r="G680" i="17"/>
  <c r="AM678" i="17"/>
  <c r="AL679" i="17"/>
  <c r="W679" i="17"/>
  <c r="K679" i="17"/>
  <c r="I679" i="17"/>
  <c r="B681" i="17"/>
  <c r="P680" i="17"/>
  <c r="H680" i="17"/>
  <c r="AB678" i="17"/>
  <c r="AG678" i="17" s="1"/>
  <c r="AI678" i="17" s="1"/>
  <c r="AJ677" i="17"/>
  <c r="Q677" i="17"/>
  <c r="N260" i="14" l="1"/>
  <c r="C260" i="14"/>
  <c r="E260" i="14"/>
  <c r="F260" i="14" s="1"/>
  <c r="J260" i="14"/>
  <c r="T260" i="14"/>
  <c r="Y260" i="14" s="1"/>
  <c r="AD260" i="14" s="1"/>
  <c r="H260" i="14"/>
  <c r="U260" i="14"/>
  <c r="Z260" i="14" s="1"/>
  <c r="AE260" i="14" s="1"/>
  <c r="P260" i="14"/>
  <c r="S260" i="14"/>
  <c r="X260" i="14" s="1"/>
  <c r="AC260" i="14" s="1"/>
  <c r="G260" i="14"/>
  <c r="R260" i="14"/>
  <c r="B261" i="14"/>
  <c r="AL259" i="14"/>
  <c r="W259" i="14"/>
  <c r="AM259" i="14" s="1"/>
  <c r="Q257" i="14"/>
  <c r="AJ257" i="14"/>
  <c r="AB258" i="14"/>
  <c r="AG258" i="14" s="1"/>
  <c r="AI258" i="14" s="1"/>
  <c r="D259" i="14"/>
  <c r="K259" i="14"/>
  <c r="I259" i="14"/>
  <c r="M259" i="14" s="1"/>
  <c r="L259" i="14" s="1"/>
  <c r="U681" i="17"/>
  <c r="Z681" i="17" s="1"/>
  <c r="AE681" i="17" s="1"/>
  <c r="R681" i="17"/>
  <c r="S681" i="17"/>
  <c r="X681" i="17" s="1"/>
  <c r="AC681" i="17" s="1"/>
  <c r="T681" i="17"/>
  <c r="Y681" i="17" s="1"/>
  <c r="AD681" i="17" s="1"/>
  <c r="N681" i="17"/>
  <c r="J681" i="17"/>
  <c r="E681" i="17"/>
  <c r="F681" i="17" s="1"/>
  <c r="G681" i="17"/>
  <c r="C681" i="17"/>
  <c r="D681" i="17" s="1"/>
  <c r="M679" i="17"/>
  <c r="L679" i="17"/>
  <c r="AL680" i="17"/>
  <c r="W680" i="17"/>
  <c r="AM680" i="17" s="1"/>
  <c r="I680" i="17"/>
  <c r="K680" i="17"/>
  <c r="B682" i="17"/>
  <c r="P681" i="17"/>
  <c r="H681" i="17"/>
  <c r="AB679" i="17"/>
  <c r="AG679" i="17" s="1"/>
  <c r="AI679" i="17" s="1"/>
  <c r="AM679" i="17"/>
  <c r="Q678" i="17"/>
  <c r="AJ678" i="17"/>
  <c r="AB259" i="14" l="1"/>
  <c r="AG259" i="14" s="1"/>
  <c r="AI259" i="14" s="1"/>
  <c r="AJ259" i="14" s="1"/>
  <c r="C261" i="14"/>
  <c r="U261" i="14"/>
  <c r="Z261" i="14" s="1"/>
  <c r="AE261" i="14" s="1"/>
  <c r="E261" i="14"/>
  <c r="F261" i="14" s="1"/>
  <c r="R261" i="14"/>
  <c r="H261" i="14"/>
  <c r="P261" i="14"/>
  <c r="G261" i="14"/>
  <c r="T261" i="14"/>
  <c r="Y261" i="14" s="1"/>
  <c r="AD261" i="14" s="1"/>
  <c r="S261" i="14"/>
  <c r="X261" i="14" s="1"/>
  <c r="AC261" i="14" s="1"/>
  <c r="J261" i="14"/>
  <c r="N261" i="14"/>
  <c r="B262" i="14"/>
  <c r="AL260" i="14"/>
  <c r="W260" i="14"/>
  <c r="AM260" i="14" s="1"/>
  <c r="AJ258" i="14"/>
  <c r="Q258" i="14"/>
  <c r="I260" i="14"/>
  <c r="M260" i="14" s="1"/>
  <c r="L260" i="14" s="1"/>
  <c r="K260" i="14"/>
  <c r="D260" i="14"/>
  <c r="T682" i="17"/>
  <c r="Y682" i="17" s="1"/>
  <c r="AD682" i="17" s="1"/>
  <c r="R682" i="17"/>
  <c r="S682" i="17"/>
  <c r="X682" i="17" s="1"/>
  <c r="AC682" i="17" s="1"/>
  <c r="U682" i="17"/>
  <c r="Z682" i="17" s="1"/>
  <c r="AE682" i="17" s="1"/>
  <c r="N682" i="17"/>
  <c r="J682" i="17"/>
  <c r="G682" i="17"/>
  <c r="C682" i="17"/>
  <c r="D682" i="17" s="1"/>
  <c r="E682" i="17"/>
  <c r="F682" i="17" s="1"/>
  <c r="M680" i="17"/>
  <c r="L680" i="17"/>
  <c r="Q679" i="17"/>
  <c r="AJ679" i="17"/>
  <c r="K681" i="17"/>
  <c r="I681" i="17"/>
  <c r="W681" i="17"/>
  <c r="AM681" i="17" s="1"/>
  <c r="AL681" i="17"/>
  <c r="AB680" i="17"/>
  <c r="AG680" i="17" s="1"/>
  <c r="AI680" i="17" s="1"/>
  <c r="B683" i="17"/>
  <c r="P682" i="17"/>
  <c r="H682" i="17"/>
  <c r="Q259" i="14" l="1"/>
  <c r="P262" i="14"/>
  <c r="R262" i="14"/>
  <c r="J262" i="14"/>
  <c r="S262" i="14"/>
  <c r="X262" i="14" s="1"/>
  <c r="AC262" i="14" s="1"/>
  <c r="G262" i="14"/>
  <c r="C262" i="14"/>
  <c r="N262" i="14"/>
  <c r="U262" i="14"/>
  <c r="Z262" i="14" s="1"/>
  <c r="AE262" i="14" s="1"/>
  <c r="H262" i="14"/>
  <c r="E262" i="14"/>
  <c r="F262" i="14" s="1"/>
  <c r="T262" i="14"/>
  <c r="Y262" i="14" s="1"/>
  <c r="AD262" i="14" s="1"/>
  <c r="B263" i="14"/>
  <c r="AL261" i="14"/>
  <c r="W261" i="14"/>
  <c r="AM261" i="14" s="1"/>
  <c r="AB260" i="14"/>
  <c r="AG260" i="14" s="1"/>
  <c r="AI260" i="14" s="1"/>
  <c r="I261" i="14"/>
  <c r="M261" i="14" s="1"/>
  <c r="L261" i="14" s="1"/>
  <c r="D261" i="14"/>
  <c r="K261" i="14"/>
  <c r="M681" i="17"/>
  <c r="L681" i="17"/>
  <c r="S683" i="17"/>
  <c r="X683" i="17" s="1"/>
  <c r="AC683" i="17" s="1"/>
  <c r="R683" i="17"/>
  <c r="T683" i="17"/>
  <c r="Y683" i="17" s="1"/>
  <c r="AD683" i="17" s="1"/>
  <c r="U683" i="17"/>
  <c r="Z683" i="17" s="1"/>
  <c r="AE683" i="17" s="1"/>
  <c r="N683" i="17"/>
  <c r="J683" i="17"/>
  <c r="C683" i="17"/>
  <c r="D683" i="17" s="1"/>
  <c r="E683" i="17"/>
  <c r="F683" i="17" s="1"/>
  <c r="G683" i="17"/>
  <c r="AB681" i="17"/>
  <c r="AG681" i="17" s="1"/>
  <c r="AI681" i="17" s="1"/>
  <c r="Q681" i="17" s="1"/>
  <c r="B684" i="17"/>
  <c r="P683" i="17"/>
  <c r="H683" i="17"/>
  <c r="AJ680" i="17"/>
  <c r="Q680" i="17"/>
  <c r="AL682" i="17"/>
  <c r="W682" i="17"/>
  <c r="AM682" i="17" s="1"/>
  <c r="K682" i="17"/>
  <c r="I682" i="17"/>
  <c r="AB261" i="14" l="1"/>
  <c r="AG261" i="14" s="1"/>
  <c r="AI261" i="14" s="1"/>
  <c r="Q261" i="14" s="1"/>
  <c r="J263" i="14"/>
  <c r="P263" i="14"/>
  <c r="R263" i="14"/>
  <c r="N263" i="14"/>
  <c r="C263" i="14"/>
  <c r="U263" i="14"/>
  <c r="Z263" i="14" s="1"/>
  <c r="AE263" i="14" s="1"/>
  <c r="H263" i="14"/>
  <c r="T263" i="14"/>
  <c r="Y263" i="14" s="1"/>
  <c r="AD263" i="14" s="1"/>
  <c r="G263" i="14"/>
  <c r="S263" i="14"/>
  <c r="X263" i="14" s="1"/>
  <c r="AC263" i="14" s="1"/>
  <c r="E263" i="14"/>
  <c r="F263" i="14" s="1"/>
  <c r="B264" i="14"/>
  <c r="K262" i="14"/>
  <c r="D262" i="14"/>
  <c r="I262" i="14"/>
  <c r="M262" i="14" s="1"/>
  <c r="L262" i="14" s="1"/>
  <c r="Q260" i="14"/>
  <c r="AJ260" i="14"/>
  <c r="AJ261" i="14"/>
  <c r="AL262" i="14"/>
  <c r="W262" i="14"/>
  <c r="AM262" i="14" s="1"/>
  <c r="L682" i="17"/>
  <c r="M682" i="17"/>
  <c r="AJ681" i="17"/>
  <c r="U684" i="17"/>
  <c r="Z684" i="17" s="1"/>
  <c r="AE684" i="17" s="1"/>
  <c r="R684" i="17"/>
  <c r="S684" i="17"/>
  <c r="X684" i="17" s="1"/>
  <c r="AC684" i="17" s="1"/>
  <c r="T684" i="17"/>
  <c r="N684" i="17"/>
  <c r="J684" i="17"/>
  <c r="E684" i="17"/>
  <c r="F684" i="17" s="1"/>
  <c r="G684" i="17"/>
  <c r="C684" i="17"/>
  <c r="D684" i="17" s="1"/>
  <c r="AB682" i="17"/>
  <c r="AG682" i="17" s="1"/>
  <c r="AI682" i="17" s="1"/>
  <c r="AJ682" i="17" s="1"/>
  <c r="W683" i="17"/>
  <c r="AM683" i="17" s="1"/>
  <c r="AL683" i="17"/>
  <c r="K683" i="17"/>
  <c r="I683" i="17"/>
  <c r="B685" i="17"/>
  <c r="P684" i="17"/>
  <c r="H684" i="17"/>
  <c r="AB262" i="14" l="1"/>
  <c r="AG262" i="14" s="1"/>
  <c r="AI262" i="14" s="1"/>
  <c r="E264" i="14"/>
  <c r="F264" i="14" s="1"/>
  <c r="R264" i="14"/>
  <c r="G264" i="14"/>
  <c r="S264" i="14"/>
  <c r="X264" i="14" s="1"/>
  <c r="AC264" i="14" s="1"/>
  <c r="N264" i="14"/>
  <c r="P264" i="14"/>
  <c r="H264" i="14"/>
  <c r="T264" i="14"/>
  <c r="Y264" i="14" s="1"/>
  <c r="AD264" i="14" s="1"/>
  <c r="C264" i="14"/>
  <c r="J264" i="14"/>
  <c r="U264" i="14"/>
  <c r="Z264" i="14" s="1"/>
  <c r="AE264" i="14" s="1"/>
  <c r="B265" i="14"/>
  <c r="D263" i="14"/>
  <c r="I263" i="14"/>
  <c r="M263" i="14" s="1"/>
  <c r="L263" i="14" s="1"/>
  <c r="K263" i="14"/>
  <c r="Q262" i="14"/>
  <c r="AJ262" i="14"/>
  <c r="AL263" i="14"/>
  <c r="W263" i="14"/>
  <c r="AM263" i="14" s="1"/>
  <c r="T685" i="17"/>
  <c r="Y685" i="17" s="1"/>
  <c r="AD685" i="17" s="1"/>
  <c r="S685" i="17"/>
  <c r="X685" i="17" s="1"/>
  <c r="AC685" i="17" s="1"/>
  <c r="U685" i="17"/>
  <c r="Z685" i="17" s="1"/>
  <c r="AE685" i="17" s="1"/>
  <c r="R685" i="17"/>
  <c r="N685" i="17"/>
  <c r="J685" i="17"/>
  <c r="E685" i="17"/>
  <c r="F685" i="17" s="1"/>
  <c r="G685" i="17"/>
  <c r="C685" i="17"/>
  <c r="D685" i="17" s="1"/>
  <c r="M683" i="17"/>
  <c r="L683" i="17"/>
  <c r="Q682" i="17"/>
  <c r="AB683" i="17"/>
  <c r="AG683" i="17" s="1"/>
  <c r="AI683" i="17" s="1"/>
  <c r="AJ683" i="17" s="1"/>
  <c r="B686" i="17"/>
  <c r="P685" i="17"/>
  <c r="H685" i="17"/>
  <c r="W684" i="17"/>
  <c r="AB684" i="17" s="1"/>
  <c r="AL684" i="17"/>
  <c r="K684" i="17"/>
  <c r="I684" i="17"/>
  <c r="Y684" i="17"/>
  <c r="AD684" i="17" s="1"/>
  <c r="AB263" i="14" l="1"/>
  <c r="AG263" i="14" s="1"/>
  <c r="AI263" i="14" s="1"/>
  <c r="AJ263" i="14" s="1"/>
  <c r="U265" i="14"/>
  <c r="Z265" i="14" s="1"/>
  <c r="AE265" i="14" s="1"/>
  <c r="H265" i="14"/>
  <c r="N265" i="14"/>
  <c r="P265" i="14"/>
  <c r="R265" i="14"/>
  <c r="E265" i="14"/>
  <c r="F265" i="14" s="1"/>
  <c r="G265" i="14"/>
  <c r="C265" i="14"/>
  <c r="S265" i="14"/>
  <c r="X265" i="14" s="1"/>
  <c r="AC265" i="14" s="1"/>
  <c r="J265" i="14"/>
  <c r="T265" i="14"/>
  <c r="Y265" i="14" s="1"/>
  <c r="AD265" i="14" s="1"/>
  <c r="B266" i="14"/>
  <c r="K264" i="14"/>
  <c r="D264" i="14"/>
  <c r="I264" i="14"/>
  <c r="M264" i="14" s="1"/>
  <c r="L264" i="14" s="1"/>
  <c r="W264" i="14"/>
  <c r="AM264" i="14" s="1"/>
  <c r="AL264" i="14"/>
  <c r="M684" i="17"/>
  <c r="L684" i="17"/>
  <c r="S686" i="17"/>
  <c r="X686" i="17" s="1"/>
  <c r="AC686" i="17" s="1"/>
  <c r="R686" i="17"/>
  <c r="T686" i="17"/>
  <c r="Y686" i="17" s="1"/>
  <c r="AD686" i="17" s="1"/>
  <c r="U686" i="17"/>
  <c r="Z686" i="17" s="1"/>
  <c r="AE686" i="17" s="1"/>
  <c r="N686" i="17"/>
  <c r="J686" i="17"/>
  <c r="C686" i="17"/>
  <c r="D686" i="17" s="1"/>
  <c r="E686" i="17"/>
  <c r="F686" i="17" s="1"/>
  <c r="G686" i="17"/>
  <c r="AG684" i="17"/>
  <c r="AI684" i="17" s="1"/>
  <c r="AJ684" i="17" s="1"/>
  <c r="Q683" i="17"/>
  <c r="W685" i="17"/>
  <c r="AM685" i="17" s="1"/>
  <c r="AL685" i="17"/>
  <c r="I685" i="17"/>
  <c r="K685" i="17"/>
  <c r="AM684" i="17"/>
  <c r="B687" i="17"/>
  <c r="H686" i="17"/>
  <c r="P686" i="17"/>
  <c r="Q263" i="14" l="1"/>
  <c r="AB264" i="14"/>
  <c r="AG264" i="14" s="1"/>
  <c r="AI264" i="14" s="1"/>
  <c r="Q264" i="14" s="1"/>
  <c r="P266" i="14"/>
  <c r="E266" i="14"/>
  <c r="F266" i="14" s="1"/>
  <c r="H266" i="14"/>
  <c r="T266" i="14"/>
  <c r="Y266" i="14" s="1"/>
  <c r="AD266" i="14" s="1"/>
  <c r="R266" i="14"/>
  <c r="S266" i="14"/>
  <c r="X266" i="14" s="1"/>
  <c r="AC266" i="14" s="1"/>
  <c r="U266" i="14"/>
  <c r="Z266" i="14" s="1"/>
  <c r="AE266" i="14" s="1"/>
  <c r="C266" i="14"/>
  <c r="N266" i="14"/>
  <c r="G266" i="14"/>
  <c r="J266" i="14"/>
  <c r="B267" i="14"/>
  <c r="W265" i="14"/>
  <c r="AM265" i="14" s="1"/>
  <c r="AL265" i="14"/>
  <c r="I265" i="14"/>
  <c r="M265" i="14" s="1"/>
  <c r="L265" i="14" s="1"/>
  <c r="D265" i="14"/>
  <c r="K265" i="14"/>
  <c r="M685" i="17"/>
  <c r="L685" i="17"/>
  <c r="U687" i="17"/>
  <c r="Z687" i="17" s="1"/>
  <c r="AE687" i="17" s="1"/>
  <c r="R687" i="17"/>
  <c r="T687" i="17"/>
  <c r="Y687" i="17" s="1"/>
  <c r="AD687" i="17" s="1"/>
  <c r="S687" i="17"/>
  <c r="X687" i="17" s="1"/>
  <c r="AC687" i="17" s="1"/>
  <c r="N687" i="17"/>
  <c r="J687" i="17"/>
  <c r="C687" i="17"/>
  <c r="D687" i="17" s="1"/>
  <c r="E687" i="17"/>
  <c r="F687" i="17" s="1"/>
  <c r="G687" i="17"/>
  <c r="Q684" i="17"/>
  <c r="B688" i="17"/>
  <c r="P687" i="17"/>
  <c r="H687" i="17"/>
  <c r="W686" i="17"/>
  <c r="AM686" i="17" s="1"/>
  <c r="AL686" i="17"/>
  <c r="AB685" i="17"/>
  <c r="AG685" i="17" s="1"/>
  <c r="AI685" i="17" s="1"/>
  <c r="I686" i="17"/>
  <c r="K686" i="17"/>
  <c r="AJ264" i="14" l="1"/>
  <c r="AB265" i="14"/>
  <c r="AG265" i="14" s="1"/>
  <c r="AI265" i="14" s="1"/>
  <c r="Q265" i="14" s="1"/>
  <c r="R267" i="14"/>
  <c r="S267" i="14"/>
  <c r="X267" i="14" s="1"/>
  <c r="AC267" i="14" s="1"/>
  <c r="T267" i="14"/>
  <c r="Y267" i="14" s="1"/>
  <c r="AD267" i="14" s="1"/>
  <c r="G267" i="14"/>
  <c r="H267" i="14"/>
  <c r="U267" i="14"/>
  <c r="Z267" i="14" s="1"/>
  <c r="AE267" i="14" s="1"/>
  <c r="C267" i="14"/>
  <c r="N267" i="14"/>
  <c r="J267" i="14"/>
  <c r="E267" i="14"/>
  <c r="F267" i="14" s="1"/>
  <c r="P267" i="14"/>
  <c r="B268" i="14"/>
  <c r="AL266" i="14"/>
  <c r="W266" i="14"/>
  <c r="AM266" i="14" s="1"/>
  <c r="I266" i="14"/>
  <c r="M266" i="14" s="1"/>
  <c r="L266" i="14" s="1"/>
  <c r="K266" i="14"/>
  <c r="D266" i="14"/>
  <c r="M686" i="17"/>
  <c r="L686" i="17"/>
  <c r="T688" i="17"/>
  <c r="Y688" i="17" s="1"/>
  <c r="AD688" i="17" s="1"/>
  <c r="R688" i="17"/>
  <c r="S688" i="17"/>
  <c r="X688" i="17" s="1"/>
  <c r="AC688" i="17" s="1"/>
  <c r="U688" i="17"/>
  <c r="Z688" i="17" s="1"/>
  <c r="AE688" i="17" s="1"/>
  <c r="N688" i="17"/>
  <c r="J688" i="17"/>
  <c r="E688" i="17"/>
  <c r="F688" i="17" s="1"/>
  <c r="G688" i="17"/>
  <c r="C688" i="17"/>
  <c r="D688" i="17" s="1"/>
  <c r="AB686" i="17"/>
  <c r="AG686" i="17" s="1"/>
  <c r="AI686" i="17" s="1"/>
  <c r="AJ686" i="17" s="1"/>
  <c r="Q685" i="17"/>
  <c r="AJ685" i="17"/>
  <c r="I687" i="17"/>
  <c r="K687" i="17"/>
  <c r="W687" i="17"/>
  <c r="AL687" i="17"/>
  <c r="B689" i="17"/>
  <c r="P688" i="17"/>
  <c r="H688" i="17"/>
  <c r="AJ265" i="14" l="1"/>
  <c r="AB266" i="14"/>
  <c r="AG266" i="14" s="1"/>
  <c r="AI266" i="14" s="1"/>
  <c r="Q266" i="14" s="1"/>
  <c r="G268" i="14"/>
  <c r="J268" i="14"/>
  <c r="E268" i="14"/>
  <c r="F268" i="14" s="1"/>
  <c r="C268" i="14"/>
  <c r="T268" i="14"/>
  <c r="Y268" i="14" s="1"/>
  <c r="AD268" i="14" s="1"/>
  <c r="U268" i="14"/>
  <c r="Z268" i="14" s="1"/>
  <c r="AE268" i="14" s="1"/>
  <c r="N268" i="14"/>
  <c r="P268" i="14"/>
  <c r="R268" i="14"/>
  <c r="S268" i="14"/>
  <c r="X268" i="14" s="1"/>
  <c r="AC268" i="14" s="1"/>
  <c r="H268" i="14"/>
  <c r="B269" i="14"/>
  <c r="K267" i="14"/>
  <c r="I267" i="14"/>
  <c r="M267" i="14" s="1"/>
  <c r="L267" i="14" s="1"/>
  <c r="D267" i="14"/>
  <c r="W267" i="14"/>
  <c r="AM267" i="14" s="1"/>
  <c r="AL267" i="14"/>
  <c r="M687" i="17"/>
  <c r="L687" i="17"/>
  <c r="S689" i="17"/>
  <c r="X689" i="17" s="1"/>
  <c r="AC689" i="17" s="1"/>
  <c r="U689" i="17"/>
  <c r="R689" i="17"/>
  <c r="N689" i="17"/>
  <c r="T689" i="17"/>
  <c r="J689" i="17"/>
  <c r="G689" i="17"/>
  <c r="C689" i="17"/>
  <c r="D689" i="17" s="1"/>
  <c r="E689" i="17"/>
  <c r="F689" i="17" s="1"/>
  <c r="Q686" i="17"/>
  <c r="B690" i="17"/>
  <c r="P689" i="17"/>
  <c r="H689" i="17"/>
  <c r="AB687" i="17"/>
  <c r="AG687" i="17" s="1"/>
  <c r="AI687" i="17" s="1"/>
  <c r="AM687" i="17"/>
  <c r="I688" i="17"/>
  <c r="K688" i="17"/>
  <c r="AL688" i="17"/>
  <c r="W688" i="17"/>
  <c r="AM688" i="17" s="1"/>
  <c r="AJ266" i="14" l="1"/>
  <c r="AB267" i="14"/>
  <c r="AG267" i="14" s="1"/>
  <c r="AI267" i="14" s="1"/>
  <c r="T269" i="14"/>
  <c r="Y269" i="14" s="1"/>
  <c r="AD269" i="14" s="1"/>
  <c r="R269" i="14"/>
  <c r="C269" i="14"/>
  <c r="P269" i="14"/>
  <c r="J269" i="14"/>
  <c r="E269" i="14"/>
  <c r="F269" i="14" s="1"/>
  <c r="U269" i="14"/>
  <c r="Z269" i="14" s="1"/>
  <c r="AE269" i="14" s="1"/>
  <c r="G269" i="14"/>
  <c r="H269" i="14"/>
  <c r="N269" i="14"/>
  <c r="S269" i="14"/>
  <c r="X269" i="14" s="1"/>
  <c r="AC269" i="14" s="1"/>
  <c r="B270" i="14"/>
  <c r="I268" i="14"/>
  <c r="M268" i="14" s="1"/>
  <c r="L268" i="14" s="1"/>
  <c r="D268" i="14"/>
  <c r="K268" i="14"/>
  <c r="AL268" i="14"/>
  <c r="W268" i="14"/>
  <c r="AM268" i="14" s="1"/>
  <c r="Q267" i="14"/>
  <c r="AJ267" i="14"/>
  <c r="L688" i="17"/>
  <c r="M688" i="17"/>
  <c r="U690" i="17"/>
  <c r="Z690" i="17" s="1"/>
  <c r="AE690" i="17" s="1"/>
  <c r="R690" i="17"/>
  <c r="S690" i="17"/>
  <c r="X690" i="17" s="1"/>
  <c r="AC690" i="17" s="1"/>
  <c r="T690" i="17"/>
  <c r="Y690" i="17" s="1"/>
  <c r="AD690" i="17" s="1"/>
  <c r="N690" i="17"/>
  <c r="J690" i="17"/>
  <c r="C690" i="17"/>
  <c r="D690" i="17" s="1"/>
  <c r="E690" i="17"/>
  <c r="F690" i="17" s="1"/>
  <c r="G690" i="17"/>
  <c r="I689" i="17"/>
  <c r="K689" i="17"/>
  <c r="Y689" i="17"/>
  <c r="AD689" i="17" s="1"/>
  <c r="AB688" i="17"/>
  <c r="AG688" i="17" s="1"/>
  <c r="AI688" i="17" s="1"/>
  <c r="Z689" i="17"/>
  <c r="AE689" i="17" s="1"/>
  <c r="Q687" i="17"/>
  <c r="AJ687" i="17"/>
  <c r="W689" i="17"/>
  <c r="AB689" i="17" s="1"/>
  <c r="AL689" i="17"/>
  <c r="B691" i="17"/>
  <c r="H690" i="17"/>
  <c r="P690" i="17"/>
  <c r="C270" i="14" l="1"/>
  <c r="S270" i="14"/>
  <c r="X270" i="14" s="1"/>
  <c r="AC270" i="14" s="1"/>
  <c r="R270" i="14"/>
  <c r="N270" i="14"/>
  <c r="H270" i="14"/>
  <c r="G270" i="14"/>
  <c r="P270" i="14"/>
  <c r="J270" i="14"/>
  <c r="T270" i="14"/>
  <c r="Y270" i="14" s="1"/>
  <c r="AD270" i="14" s="1"/>
  <c r="U270" i="14"/>
  <c r="Z270" i="14" s="1"/>
  <c r="AE270" i="14" s="1"/>
  <c r="E270" i="14"/>
  <c r="F270" i="14" s="1"/>
  <c r="B271" i="14"/>
  <c r="I269" i="14"/>
  <c r="M269" i="14" s="1"/>
  <c r="L269" i="14" s="1"/>
  <c r="K269" i="14"/>
  <c r="D269" i="14"/>
  <c r="AB268" i="14"/>
  <c r="AG268" i="14" s="1"/>
  <c r="AI268" i="14" s="1"/>
  <c r="AL269" i="14"/>
  <c r="W269" i="14"/>
  <c r="AM269" i="14" s="1"/>
  <c r="M689" i="17"/>
  <c r="L689" i="17"/>
  <c r="T691" i="17"/>
  <c r="Y691" i="17" s="1"/>
  <c r="AD691" i="17" s="1"/>
  <c r="R691" i="17"/>
  <c r="S691" i="17"/>
  <c r="X691" i="17" s="1"/>
  <c r="AC691" i="17" s="1"/>
  <c r="U691" i="17"/>
  <c r="Z691" i="17" s="1"/>
  <c r="AE691" i="17" s="1"/>
  <c r="N691" i="17"/>
  <c r="J691" i="17"/>
  <c r="C691" i="17"/>
  <c r="D691" i="17" s="1"/>
  <c r="E691" i="17"/>
  <c r="F691" i="17" s="1"/>
  <c r="G691" i="17"/>
  <c r="I690" i="17"/>
  <c r="K690" i="17"/>
  <c r="B692" i="17"/>
  <c r="P691" i="17"/>
  <c r="H691" i="17"/>
  <c r="AG689" i="17"/>
  <c r="AI689" i="17" s="1"/>
  <c r="Q688" i="17"/>
  <c r="AJ688" i="17"/>
  <c r="W690" i="17"/>
  <c r="AM690" i="17" s="1"/>
  <c r="AL690" i="17"/>
  <c r="AM689" i="17"/>
  <c r="AB269" i="14" l="1"/>
  <c r="AG269" i="14" s="1"/>
  <c r="AI269" i="14" s="1"/>
  <c r="AJ269" i="14" s="1"/>
  <c r="N271" i="14"/>
  <c r="S271" i="14"/>
  <c r="X271" i="14" s="1"/>
  <c r="AC271" i="14" s="1"/>
  <c r="H271" i="14"/>
  <c r="P271" i="14"/>
  <c r="R271" i="14"/>
  <c r="G271" i="14"/>
  <c r="E271" i="14"/>
  <c r="F271" i="14" s="1"/>
  <c r="U271" i="14"/>
  <c r="Z271" i="14" s="1"/>
  <c r="AE271" i="14" s="1"/>
  <c r="T271" i="14"/>
  <c r="Y271" i="14" s="1"/>
  <c r="AD271" i="14" s="1"/>
  <c r="C271" i="14"/>
  <c r="J271" i="14"/>
  <c r="B272" i="14"/>
  <c r="Q268" i="14"/>
  <c r="AJ268" i="14"/>
  <c r="W270" i="14"/>
  <c r="AM270" i="14" s="1"/>
  <c r="AL270" i="14"/>
  <c r="D270" i="14"/>
  <c r="I270" i="14"/>
  <c r="M270" i="14" s="1"/>
  <c r="L270" i="14" s="1"/>
  <c r="K270" i="14"/>
  <c r="M690" i="17"/>
  <c r="L690" i="17"/>
  <c r="S692" i="17"/>
  <c r="X692" i="17" s="1"/>
  <c r="AC692" i="17" s="1"/>
  <c r="R692" i="17"/>
  <c r="T692" i="17"/>
  <c r="Y692" i="17" s="1"/>
  <c r="AD692" i="17" s="1"/>
  <c r="U692" i="17"/>
  <c r="Z692" i="17" s="1"/>
  <c r="AE692" i="17" s="1"/>
  <c r="N692" i="17"/>
  <c r="J692" i="17"/>
  <c r="G692" i="17"/>
  <c r="C692" i="17"/>
  <c r="D692" i="17" s="1"/>
  <c r="E692" i="17"/>
  <c r="F692" i="17" s="1"/>
  <c r="AB690" i="17"/>
  <c r="AG690" i="17" s="1"/>
  <c r="AI690" i="17" s="1"/>
  <c r="Q690" i="17" s="1"/>
  <c r="K691" i="17"/>
  <c r="I691" i="17"/>
  <c r="B693" i="17"/>
  <c r="H692" i="17"/>
  <c r="P692" i="17"/>
  <c r="AJ689" i="17"/>
  <c r="Q689" i="17"/>
  <c r="AL691" i="17"/>
  <c r="W691" i="17"/>
  <c r="AM691" i="17" s="1"/>
  <c r="Q269" i="14" l="1"/>
  <c r="H272" i="14"/>
  <c r="P272" i="14"/>
  <c r="T272" i="14"/>
  <c r="Y272" i="14" s="1"/>
  <c r="AD272" i="14" s="1"/>
  <c r="N272" i="14"/>
  <c r="J272" i="14"/>
  <c r="G272" i="14"/>
  <c r="E272" i="14"/>
  <c r="F272" i="14" s="1"/>
  <c r="U272" i="14"/>
  <c r="Z272" i="14" s="1"/>
  <c r="AE272" i="14" s="1"/>
  <c r="S272" i="14"/>
  <c r="X272" i="14" s="1"/>
  <c r="AC272" i="14" s="1"/>
  <c r="R272" i="14"/>
  <c r="C272" i="14"/>
  <c r="B273" i="14"/>
  <c r="AL271" i="14"/>
  <c r="W271" i="14"/>
  <c r="AM271" i="14" s="1"/>
  <c r="AB270" i="14"/>
  <c r="AG270" i="14" s="1"/>
  <c r="AI270" i="14" s="1"/>
  <c r="K271" i="14"/>
  <c r="I271" i="14"/>
  <c r="M271" i="14" s="1"/>
  <c r="L271" i="14" s="1"/>
  <c r="D271" i="14"/>
  <c r="U693" i="17"/>
  <c r="Z693" i="17" s="1"/>
  <c r="AE693" i="17" s="1"/>
  <c r="R693" i="17"/>
  <c r="S693" i="17"/>
  <c r="X693" i="17" s="1"/>
  <c r="AC693" i="17" s="1"/>
  <c r="T693" i="17"/>
  <c r="Y693" i="17" s="1"/>
  <c r="AD693" i="17" s="1"/>
  <c r="N693" i="17"/>
  <c r="J693" i="17"/>
  <c r="G693" i="17"/>
  <c r="C693" i="17"/>
  <c r="D693" i="17" s="1"/>
  <c r="E693" i="17"/>
  <c r="F693" i="17" s="1"/>
  <c r="L691" i="17"/>
  <c r="M691" i="17"/>
  <c r="AJ690" i="17"/>
  <c r="AB691" i="17"/>
  <c r="AG691" i="17" s="1"/>
  <c r="AI691" i="17" s="1"/>
  <c r="AJ691" i="17" s="1"/>
  <c r="B694" i="17"/>
  <c r="P693" i="17"/>
  <c r="H693" i="17"/>
  <c r="AL692" i="17"/>
  <c r="W692" i="17"/>
  <c r="K692" i="17"/>
  <c r="I692" i="17"/>
  <c r="J273" i="14" l="1"/>
  <c r="E273" i="14"/>
  <c r="F273" i="14" s="1"/>
  <c r="S273" i="14"/>
  <c r="X273" i="14" s="1"/>
  <c r="AC273" i="14" s="1"/>
  <c r="C273" i="14"/>
  <c r="R273" i="14"/>
  <c r="G273" i="14"/>
  <c r="H273" i="14"/>
  <c r="U273" i="14"/>
  <c r="Z273" i="14" s="1"/>
  <c r="AE273" i="14" s="1"/>
  <c r="N273" i="14"/>
  <c r="P273" i="14"/>
  <c r="T273" i="14"/>
  <c r="Y273" i="14" s="1"/>
  <c r="AD273" i="14" s="1"/>
  <c r="B274" i="14"/>
  <c r="AJ270" i="14"/>
  <c r="Q270" i="14"/>
  <c r="K272" i="14"/>
  <c r="I272" i="14"/>
  <c r="M272" i="14" s="1"/>
  <c r="L272" i="14" s="1"/>
  <c r="D272" i="14"/>
  <c r="AB271" i="14"/>
  <c r="AG271" i="14" s="1"/>
  <c r="AI271" i="14" s="1"/>
  <c r="W272" i="14"/>
  <c r="AM272" i="14" s="1"/>
  <c r="AL272" i="14"/>
  <c r="M692" i="17"/>
  <c r="L692" i="17"/>
  <c r="R694" i="17"/>
  <c r="S694" i="17"/>
  <c r="X694" i="17" s="1"/>
  <c r="AC694" i="17" s="1"/>
  <c r="T694" i="17"/>
  <c r="Y694" i="17" s="1"/>
  <c r="AD694" i="17" s="1"/>
  <c r="U694" i="17"/>
  <c r="Z694" i="17" s="1"/>
  <c r="AE694" i="17" s="1"/>
  <c r="N694" i="17"/>
  <c r="J694" i="17"/>
  <c r="C694" i="17"/>
  <c r="D694" i="17" s="1"/>
  <c r="E694" i="17"/>
  <c r="F694" i="17" s="1"/>
  <c r="G694" i="17"/>
  <c r="Q691" i="17"/>
  <c r="K693" i="17"/>
  <c r="I693" i="17"/>
  <c r="AB692" i="17"/>
  <c r="AG692" i="17" s="1"/>
  <c r="AI692" i="17" s="1"/>
  <c r="AM692" i="17"/>
  <c r="W693" i="17"/>
  <c r="AL693" i="17"/>
  <c r="B695" i="17"/>
  <c r="P694" i="17"/>
  <c r="H694" i="17"/>
  <c r="AB272" i="14" l="1"/>
  <c r="AG272" i="14" s="1"/>
  <c r="AI272" i="14" s="1"/>
  <c r="AJ272" i="14" s="1"/>
  <c r="J274" i="14"/>
  <c r="S274" i="14"/>
  <c r="X274" i="14" s="1"/>
  <c r="AC274" i="14" s="1"/>
  <c r="P274" i="14"/>
  <c r="N274" i="14"/>
  <c r="E274" i="14"/>
  <c r="F274" i="14" s="1"/>
  <c r="G274" i="14"/>
  <c r="H274" i="14"/>
  <c r="C274" i="14"/>
  <c r="R274" i="14"/>
  <c r="U274" i="14"/>
  <c r="Z274" i="14" s="1"/>
  <c r="AE274" i="14" s="1"/>
  <c r="T274" i="14"/>
  <c r="Y274" i="14" s="1"/>
  <c r="AD274" i="14" s="1"/>
  <c r="B275" i="14"/>
  <c r="Q272" i="14"/>
  <c r="AL273" i="14"/>
  <c r="W273" i="14"/>
  <c r="AM273" i="14" s="1"/>
  <c r="D273" i="14"/>
  <c r="I273" i="14"/>
  <c r="M273" i="14" s="1"/>
  <c r="L273" i="14" s="1"/>
  <c r="K273" i="14"/>
  <c r="AJ271" i="14"/>
  <c r="Q271" i="14"/>
  <c r="M693" i="17"/>
  <c r="L693" i="17"/>
  <c r="S695" i="17"/>
  <c r="X695" i="17" s="1"/>
  <c r="AC695" i="17" s="1"/>
  <c r="T695" i="17"/>
  <c r="Y695" i="17" s="1"/>
  <c r="AD695" i="17" s="1"/>
  <c r="U695" i="17"/>
  <c r="Z695" i="17" s="1"/>
  <c r="AE695" i="17" s="1"/>
  <c r="R695" i="17"/>
  <c r="N695" i="17"/>
  <c r="J695" i="17"/>
  <c r="E695" i="17"/>
  <c r="F695" i="17" s="1"/>
  <c r="G695" i="17"/>
  <c r="C695" i="17"/>
  <c r="D695" i="17" s="1"/>
  <c r="AJ692" i="17"/>
  <c r="Q692" i="17"/>
  <c r="K694" i="17"/>
  <c r="I694" i="17"/>
  <c r="B696" i="17"/>
  <c r="H695" i="17"/>
  <c r="P695" i="17"/>
  <c r="AB693" i="17"/>
  <c r="AG693" i="17" s="1"/>
  <c r="AI693" i="17" s="1"/>
  <c r="AM693" i="17"/>
  <c r="AL694" i="17"/>
  <c r="W694" i="17"/>
  <c r="AM694" i="17" s="1"/>
  <c r="AB273" i="14" l="1"/>
  <c r="AG273" i="14" s="1"/>
  <c r="AI273" i="14" s="1"/>
  <c r="Q273" i="14" s="1"/>
  <c r="J275" i="14"/>
  <c r="R275" i="14"/>
  <c r="S275" i="14"/>
  <c r="X275" i="14" s="1"/>
  <c r="AC275" i="14" s="1"/>
  <c r="G275" i="14"/>
  <c r="H275" i="14"/>
  <c r="E275" i="14"/>
  <c r="F275" i="14" s="1"/>
  <c r="P275" i="14"/>
  <c r="T275" i="14"/>
  <c r="Y275" i="14" s="1"/>
  <c r="AD275" i="14" s="1"/>
  <c r="C275" i="14"/>
  <c r="U275" i="14"/>
  <c r="Z275" i="14" s="1"/>
  <c r="AE275" i="14" s="1"/>
  <c r="N275" i="14"/>
  <c r="B276" i="14"/>
  <c r="AL274" i="14"/>
  <c r="W274" i="14"/>
  <c r="AM274" i="14" s="1"/>
  <c r="D274" i="14"/>
  <c r="I274" i="14"/>
  <c r="M274" i="14" s="1"/>
  <c r="L274" i="14" s="1"/>
  <c r="K274" i="14"/>
  <c r="U696" i="17"/>
  <c r="Z696" i="17" s="1"/>
  <c r="AE696" i="17" s="1"/>
  <c r="R696" i="17"/>
  <c r="S696" i="17"/>
  <c r="X696" i="17" s="1"/>
  <c r="AC696" i="17" s="1"/>
  <c r="T696" i="17"/>
  <c r="Y696" i="17" s="1"/>
  <c r="AD696" i="17" s="1"/>
  <c r="N696" i="17"/>
  <c r="J696" i="17"/>
  <c r="G696" i="17"/>
  <c r="C696" i="17"/>
  <c r="D696" i="17" s="1"/>
  <c r="E696" i="17"/>
  <c r="F696" i="17" s="1"/>
  <c r="L694" i="17"/>
  <c r="M694" i="17"/>
  <c r="K695" i="17"/>
  <c r="I695" i="17"/>
  <c r="AL695" i="17"/>
  <c r="W695" i="17"/>
  <c r="B697" i="17"/>
  <c r="P696" i="17"/>
  <c r="H696" i="17"/>
  <c r="AJ693" i="17"/>
  <c r="Q693" i="17"/>
  <c r="AB694" i="17"/>
  <c r="AG694" i="17" s="1"/>
  <c r="AI694" i="17" s="1"/>
  <c r="AJ273" i="14" l="1"/>
  <c r="AB274" i="14"/>
  <c r="AG274" i="14" s="1"/>
  <c r="AI274" i="14" s="1"/>
  <c r="AJ274" i="14" s="1"/>
  <c r="J276" i="14"/>
  <c r="N276" i="14"/>
  <c r="T276" i="14"/>
  <c r="Y276" i="14" s="1"/>
  <c r="AD276" i="14" s="1"/>
  <c r="S276" i="14"/>
  <c r="X276" i="14" s="1"/>
  <c r="AC276" i="14" s="1"/>
  <c r="R276" i="14"/>
  <c r="C276" i="14"/>
  <c r="E276" i="14"/>
  <c r="F276" i="14" s="1"/>
  <c r="H276" i="14"/>
  <c r="U276" i="14"/>
  <c r="Z276" i="14" s="1"/>
  <c r="AE276" i="14" s="1"/>
  <c r="P276" i="14"/>
  <c r="G276" i="14"/>
  <c r="B277" i="14"/>
  <c r="I275" i="14"/>
  <c r="M275" i="14" s="1"/>
  <c r="L275" i="14" s="1"/>
  <c r="D275" i="14"/>
  <c r="K275" i="14"/>
  <c r="Q274" i="14"/>
  <c r="W275" i="14"/>
  <c r="AM275" i="14" s="1"/>
  <c r="AL275" i="14"/>
  <c r="R697" i="17"/>
  <c r="S697" i="17"/>
  <c r="X697" i="17" s="1"/>
  <c r="AC697" i="17" s="1"/>
  <c r="T697" i="17"/>
  <c r="Y697" i="17" s="1"/>
  <c r="AD697" i="17" s="1"/>
  <c r="U697" i="17"/>
  <c r="Z697" i="17" s="1"/>
  <c r="AE697" i="17" s="1"/>
  <c r="N697" i="17"/>
  <c r="J697" i="17"/>
  <c r="C697" i="17"/>
  <c r="D697" i="17" s="1"/>
  <c r="E697" i="17"/>
  <c r="F697" i="17" s="1"/>
  <c r="G697" i="17"/>
  <c r="M695" i="17"/>
  <c r="L695" i="17"/>
  <c r="AJ694" i="17"/>
  <c r="Q694" i="17"/>
  <c r="AL696" i="17"/>
  <c r="W696" i="17"/>
  <c r="AM696" i="17" s="1"/>
  <c r="I696" i="17"/>
  <c r="K696" i="17"/>
  <c r="B698" i="17"/>
  <c r="H697" i="17"/>
  <c r="P697" i="17"/>
  <c r="AB695" i="17"/>
  <c r="AG695" i="17" s="1"/>
  <c r="AI695" i="17" s="1"/>
  <c r="AM695" i="17"/>
  <c r="AB275" i="14" l="1"/>
  <c r="AG275" i="14" s="1"/>
  <c r="AI275" i="14" s="1"/>
  <c r="C277" i="14"/>
  <c r="R277" i="14"/>
  <c r="H277" i="14"/>
  <c r="N277" i="14"/>
  <c r="G277" i="14"/>
  <c r="J277" i="14"/>
  <c r="T277" i="14"/>
  <c r="Y277" i="14" s="1"/>
  <c r="AD277" i="14" s="1"/>
  <c r="U277" i="14"/>
  <c r="Z277" i="14" s="1"/>
  <c r="AE277" i="14" s="1"/>
  <c r="P277" i="14"/>
  <c r="E277" i="14"/>
  <c r="F277" i="14" s="1"/>
  <c r="S277" i="14"/>
  <c r="X277" i="14" s="1"/>
  <c r="AC277" i="14" s="1"/>
  <c r="B278" i="14"/>
  <c r="I276" i="14"/>
  <c r="M276" i="14" s="1"/>
  <c r="L276" i="14" s="1"/>
  <c r="D276" i="14"/>
  <c r="K276" i="14"/>
  <c r="AJ275" i="14"/>
  <c r="Q275" i="14"/>
  <c r="AL276" i="14"/>
  <c r="W276" i="14"/>
  <c r="AM276" i="14" s="1"/>
  <c r="S698" i="17"/>
  <c r="X698" i="17" s="1"/>
  <c r="AC698" i="17" s="1"/>
  <c r="T698" i="17"/>
  <c r="Y698" i="17" s="1"/>
  <c r="AD698" i="17" s="1"/>
  <c r="U698" i="17"/>
  <c r="Z698" i="17" s="1"/>
  <c r="AE698" i="17" s="1"/>
  <c r="R698" i="17"/>
  <c r="N698" i="17"/>
  <c r="J698" i="17"/>
  <c r="C698" i="17"/>
  <c r="D698" i="17" s="1"/>
  <c r="E698" i="17"/>
  <c r="F698" i="17" s="1"/>
  <c r="G698" i="17"/>
  <c r="M696" i="17"/>
  <c r="L696" i="17"/>
  <c r="K697" i="17"/>
  <c r="I697" i="17"/>
  <c r="B699" i="17"/>
  <c r="P698" i="17"/>
  <c r="H698" i="17"/>
  <c r="AB696" i="17"/>
  <c r="AG696" i="17" s="1"/>
  <c r="AI696" i="17" s="1"/>
  <c r="Q695" i="17"/>
  <c r="AJ695" i="17"/>
  <c r="AL697" i="17"/>
  <c r="W697" i="17"/>
  <c r="AM697" i="17" s="1"/>
  <c r="G278" i="14" l="1"/>
  <c r="S278" i="14"/>
  <c r="X278" i="14" s="1"/>
  <c r="AC278" i="14" s="1"/>
  <c r="U278" i="14"/>
  <c r="Z278" i="14" s="1"/>
  <c r="AE278" i="14" s="1"/>
  <c r="N278" i="14"/>
  <c r="H278" i="14"/>
  <c r="J278" i="14"/>
  <c r="C278" i="14"/>
  <c r="E278" i="14"/>
  <c r="F278" i="14" s="1"/>
  <c r="T278" i="14"/>
  <c r="Y278" i="14" s="1"/>
  <c r="AD278" i="14" s="1"/>
  <c r="R278" i="14"/>
  <c r="P278" i="14"/>
  <c r="B279" i="14"/>
  <c r="AB276" i="14"/>
  <c r="AG276" i="14" s="1"/>
  <c r="AI276" i="14" s="1"/>
  <c r="W277" i="14"/>
  <c r="AM277" i="14" s="1"/>
  <c r="AL277" i="14"/>
  <c r="K277" i="14"/>
  <c r="I277" i="14"/>
  <c r="M277" i="14" s="1"/>
  <c r="L277" i="14" s="1"/>
  <c r="D277" i="14"/>
  <c r="U699" i="17"/>
  <c r="Z699" i="17" s="1"/>
  <c r="AE699" i="17" s="1"/>
  <c r="R699" i="17"/>
  <c r="S699" i="17"/>
  <c r="X699" i="17" s="1"/>
  <c r="AC699" i="17" s="1"/>
  <c r="T699" i="17"/>
  <c r="Y699" i="17" s="1"/>
  <c r="AD699" i="17" s="1"/>
  <c r="N699" i="17"/>
  <c r="J699" i="17"/>
  <c r="E699" i="17"/>
  <c r="F699" i="17" s="1"/>
  <c r="G699" i="17"/>
  <c r="C699" i="17"/>
  <c r="D699" i="17" s="1"/>
  <c r="M697" i="17"/>
  <c r="L697" i="17"/>
  <c r="AB697" i="17"/>
  <c r="AG697" i="17" s="1"/>
  <c r="AI697" i="17" s="1"/>
  <c r="Q697" i="17" s="1"/>
  <c r="B700" i="17"/>
  <c r="P699" i="17"/>
  <c r="H699" i="17"/>
  <c r="I698" i="17"/>
  <c r="K698" i="17"/>
  <c r="Q696" i="17"/>
  <c r="AJ696" i="17"/>
  <c r="W698" i="17"/>
  <c r="AM698" i="17" s="1"/>
  <c r="AL698" i="17"/>
  <c r="AB277" i="14" l="1"/>
  <c r="AG277" i="14" s="1"/>
  <c r="AI277" i="14" s="1"/>
  <c r="E279" i="14"/>
  <c r="F279" i="14" s="1"/>
  <c r="C279" i="14"/>
  <c r="H279" i="14"/>
  <c r="J279" i="14"/>
  <c r="S279" i="14"/>
  <c r="X279" i="14" s="1"/>
  <c r="AC279" i="14" s="1"/>
  <c r="R279" i="14"/>
  <c r="T279" i="14"/>
  <c r="Y279" i="14" s="1"/>
  <c r="AD279" i="14" s="1"/>
  <c r="P279" i="14"/>
  <c r="G279" i="14"/>
  <c r="N279" i="14"/>
  <c r="U279" i="14"/>
  <c r="Z279" i="14" s="1"/>
  <c r="AE279" i="14" s="1"/>
  <c r="B280" i="14"/>
  <c r="Q276" i="14"/>
  <c r="AJ276" i="14"/>
  <c r="W278" i="14"/>
  <c r="AM278" i="14" s="1"/>
  <c r="AL278" i="14"/>
  <c r="Q277" i="14"/>
  <c r="AJ277" i="14"/>
  <c r="I278" i="14"/>
  <c r="M278" i="14" s="1"/>
  <c r="L278" i="14" s="1"/>
  <c r="D278" i="14"/>
  <c r="K278" i="14"/>
  <c r="M698" i="17"/>
  <c r="L698" i="17"/>
  <c r="R700" i="17"/>
  <c r="S700" i="17"/>
  <c r="X700" i="17" s="1"/>
  <c r="AC700" i="17" s="1"/>
  <c r="T700" i="17"/>
  <c r="Y700" i="17" s="1"/>
  <c r="AD700" i="17" s="1"/>
  <c r="U700" i="17"/>
  <c r="Z700" i="17" s="1"/>
  <c r="AE700" i="17" s="1"/>
  <c r="N700" i="17"/>
  <c r="J700" i="17"/>
  <c r="G700" i="17"/>
  <c r="C700" i="17"/>
  <c r="D700" i="17" s="1"/>
  <c r="E700" i="17"/>
  <c r="F700" i="17" s="1"/>
  <c r="AJ697" i="17"/>
  <c r="AB698" i="17"/>
  <c r="AG698" i="17" s="1"/>
  <c r="AI698" i="17" s="1"/>
  <c r="Q698" i="17" s="1"/>
  <c r="AL699" i="17"/>
  <c r="W699" i="17"/>
  <c r="K699" i="17"/>
  <c r="I699" i="17"/>
  <c r="B701" i="17"/>
  <c r="P700" i="17"/>
  <c r="H700" i="17"/>
  <c r="S280" i="14" l="1"/>
  <c r="X280" i="14" s="1"/>
  <c r="AC280" i="14" s="1"/>
  <c r="P280" i="14"/>
  <c r="G280" i="14"/>
  <c r="N280" i="14"/>
  <c r="U280" i="14"/>
  <c r="Z280" i="14" s="1"/>
  <c r="AE280" i="14" s="1"/>
  <c r="C280" i="14"/>
  <c r="R280" i="14"/>
  <c r="T280" i="14"/>
  <c r="Y280" i="14" s="1"/>
  <c r="AD280" i="14" s="1"/>
  <c r="E280" i="14"/>
  <c r="F280" i="14" s="1"/>
  <c r="J280" i="14"/>
  <c r="H280" i="14"/>
  <c r="B281" i="14"/>
  <c r="W279" i="14"/>
  <c r="AM279" i="14" s="1"/>
  <c r="AL279" i="14"/>
  <c r="AB278" i="14"/>
  <c r="AG278" i="14" s="1"/>
  <c r="AI278" i="14" s="1"/>
  <c r="I279" i="14"/>
  <c r="M279" i="14" s="1"/>
  <c r="L279" i="14" s="1"/>
  <c r="D279" i="14"/>
  <c r="K279" i="14"/>
  <c r="S701" i="17"/>
  <c r="X701" i="17" s="1"/>
  <c r="AC701" i="17" s="1"/>
  <c r="T701" i="17"/>
  <c r="U701" i="17"/>
  <c r="Z701" i="17" s="1"/>
  <c r="AE701" i="17" s="1"/>
  <c r="R701" i="17"/>
  <c r="N701" i="17"/>
  <c r="J701" i="17"/>
  <c r="C701" i="17"/>
  <c r="D701" i="17" s="1"/>
  <c r="E701" i="17"/>
  <c r="F701" i="17" s="1"/>
  <c r="G701" i="17"/>
  <c r="M699" i="17"/>
  <c r="L699" i="17"/>
  <c r="AJ698" i="17"/>
  <c r="B702" i="17"/>
  <c r="H701" i="17"/>
  <c r="P701" i="17"/>
  <c r="AB699" i="17"/>
  <c r="AG699" i="17" s="1"/>
  <c r="AI699" i="17" s="1"/>
  <c r="AM699" i="17"/>
  <c r="K700" i="17"/>
  <c r="I700" i="17"/>
  <c r="W700" i="17"/>
  <c r="AM700" i="17" s="1"/>
  <c r="AL700" i="17"/>
  <c r="AB279" i="14" l="1"/>
  <c r="AG279" i="14" s="1"/>
  <c r="AI279" i="14" s="1"/>
  <c r="Q279" i="14" s="1"/>
  <c r="N281" i="14"/>
  <c r="J281" i="14"/>
  <c r="C281" i="14"/>
  <c r="G281" i="14"/>
  <c r="U281" i="14"/>
  <c r="Z281" i="14" s="1"/>
  <c r="AE281" i="14" s="1"/>
  <c r="H281" i="14"/>
  <c r="P281" i="14"/>
  <c r="S281" i="14"/>
  <c r="X281" i="14" s="1"/>
  <c r="AC281" i="14" s="1"/>
  <c r="T281" i="14"/>
  <c r="Y281" i="14" s="1"/>
  <c r="AD281" i="14" s="1"/>
  <c r="E281" i="14"/>
  <c r="F281" i="14" s="1"/>
  <c r="R281" i="14"/>
  <c r="B282" i="14"/>
  <c r="D280" i="14"/>
  <c r="K280" i="14"/>
  <c r="I280" i="14"/>
  <c r="M280" i="14" s="1"/>
  <c r="L280" i="14" s="1"/>
  <c r="Q278" i="14"/>
  <c r="AJ278" i="14"/>
  <c r="W280" i="14"/>
  <c r="AM280" i="14" s="1"/>
  <c r="AL280" i="14"/>
  <c r="L700" i="17"/>
  <c r="M700" i="17"/>
  <c r="U702" i="17"/>
  <c r="Z702" i="17" s="1"/>
  <c r="AE702" i="17" s="1"/>
  <c r="R702" i="17"/>
  <c r="S702" i="17"/>
  <c r="X702" i="17" s="1"/>
  <c r="AC702" i="17" s="1"/>
  <c r="T702" i="17"/>
  <c r="Y702" i="17" s="1"/>
  <c r="AD702" i="17" s="1"/>
  <c r="N702" i="17"/>
  <c r="J702" i="17"/>
  <c r="E702" i="17"/>
  <c r="F702" i="17" s="1"/>
  <c r="G702" i="17"/>
  <c r="C702" i="17"/>
  <c r="D702" i="17" s="1"/>
  <c r="Q699" i="17"/>
  <c r="AJ699" i="17"/>
  <c r="K701" i="17"/>
  <c r="I701" i="17"/>
  <c r="Y701" i="17"/>
  <c r="AD701" i="17" s="1"/>
  <c r="W701" i="17"/>
  <c r="AL701" i="17"/>
  <c r="AB700" i="17"/>
  <c r="AG700" i="17" s="1"/>
  <c r="AI700" i="17" s="1"/>
  <c r="B703" i="17"/>
  <c r="P702" i="17"/>
  <c r="H702" i="17"/>
  <c r="AJ279" i="14" l="1"/>
  <c r="AB280" i="14"/>
  <c r="AG280" i="14" s="1"/>
  <c r="AI280" i="14" s="1"/>
  <c r="AJ280" i="14" s="1"/>
  <c r="H282" i="14"/>
  <c r="G282" i="14"/>
  <c r="U282" i="14"/>
  <c r="Z282" i="14" s="1"/>
  <c r="AE282" i="14" s="1"/>
  <c r="J282" i="14"/>
  <c r="T282" i="14"/>
  <c r="Y282" i="14" s="1"/>
  <c r="AD282" i="14" s="1"/>
  <c r="P282" i="14"/>
  <c r="C282" i="14"/>
  <c r="E282" i="14"/>
  <c r="F282" i="14" s="1"/>
  <c r="R282" i="14"/>
  <c r="S282" i="14"/>
  <c r="X282" i="14" s="1"/>
  <c r="AC282" i="14" s="1"/>
  <c r="N282" i="14"/>
  <c r="B283" i="14"/>
  <c r="W281" i="14"/>
  <c r="AM281" i="14" s="1"/>
  <c r="AL281" i="14"/>
  <c r="Q280" i="14"/>
  <c r="I281" i="14"/>
  <c r="M281" i="14" s="1"/>
  <c r="L281" i="14" s="1"/>
  <c r="D281" i="14"/>
  <c r="K281" i="14"/>
  <c r="M701" i="17"/>
  <c r="L701" i="17"/>
  <c r="R703" i="17"/>
  <c r="S703" i="17"/>
  <c r="X703" i="17" s="1"/>
  <c r="AC703" i="17" s="1"/>
  <c r="T703" i="17"/>
  <c r="U703" i="17"/>
  <c r="Z703" i="17" s="1"/>
  <c r="AE703" i="17" s="1"/>
  <c r="N703" i="17"/>
  <c r="J703" i="17"/>
  <c r="E703" i="17"/>
  <c r="F703" i="17" s="1"/>
  <c r="G703" i="17"/>
  <c r="C703" i="17"/>
  <c r="D703" i="17" s="1"/>
  <c r="AJ700" i="17"/>
  <c r="Q700" i="17"/>
  <c r="W702" i="17"/>
  <c r="AL702" i="17"/>
  <c r="I702" i="17"/>
  <c r="K702" i="17"/>
  <c r="AB701" i="17"/>
  <c r="AG701" i="17" s="1"/>
  <c r="AI701" i="17" s="1"/>
  <c r="AM701" i="17"/>
  <c r="B704" i="17"/>
  <c r="H703" i="17"/>
  <c r="P703" i="17"/>
  <c r="AB281" i="14" l="1"/>
  <c r="AG281" i="14" s="1"/>
  <c r="AI281" i="14" s="1"/>
  <c r="AJ281" i="14" s="1"/>
  <c r="G283" i="14"/>
  <c r="H283" i="14"/>
  <c r="E283" i="14"/>
  <c r="F283" i="14" s="1"/>
  <c r="S283" i="14"/>
  <c r="X283" i="14" s="1"/>
  <c r="AC283" i="14" s="1"/>
  <c r="C283" i="14"/>
  <c r="T283" i="14"/>
  <c r="Y283" i="14" s="1"/>
  <c r="AD283" i="14" s="1"/>
  <c r="R283" i="14"/>
  <c r="N283" i="14"/>
  <c r="P283" i="14"/>
  <c r="J283" i="14"/>
  <c r="U283" i="14"/>
  <c r="Z283" i="14" s="1"/>
  <c r="AE283" i="14" s="1"/>
  <c r="B284" i="14"/>
  <c r="AL282" i="14"/>
  <c r="W282" i="14"/>
  <c r="AM282" i="14" s="1"/>
  <c r="I282" i="14"/>
  <c r="M282" i="14" s="1"/>
  <c r="L282" i="14" s="1"/>
  <c r="K282" i="14"/>
  <c r="D282" i="14"/>
  <c r="M702" i="17"/>
  <c r="L702" i="17"/>
  <c r="S704" i="17"/>
  <c r="X704" i="17" s="1"/>
  <c r="AC704" i="17" s="1"/>
  <c r="T704" i="17"/>
  <c r="Y704" i="17" s="1"/>
  <c r="AD704" i="17" s="1"/>
  <c r="U704" i="17"/>
  <c r="Z704" i="17" s="1"/>
  <c r="AE704" i="17" s="1"/>
  <c r="R704" i="17"/>
  <c r="N704" i="17"/>
  <c r="J704" i="17"/>
  <c r="C704" i="17"/>
  <c r="D704" i="17" s="1"/>
  <c r="E704" i="17"/>
  <c r="F704" i="17" s="1"/>
  <c r="G704" i="17"/>
  <c r="B705" i="17"/>
  <c r="H704" i="17"/>
  <c r="P704" i="17"/>
  <c r="K703" i="17"/>
  <c r="I703" i="17"/>
  <c r="W703" i="17"/>
  <c r="AL703" i="17"/>
  <c r="AB702" i="17"/>
  <c r="AG702" i="17" s="1"/>
  <c r="AI702" i="17" s="1"/>
  <c r="AM702" i="17"/>
  <c r="AJ701" i="17"/>
  <c r="Q701" i="17"/>
  <c r="Y703" i="17"/>
  <c r="AD703" i="17" s="1"/>
  <c r="Q281" i="14" l="1"/>
  <c r="AB282" i="14"/>
  <c r="AG282" i="14" s="1"/>
  <c r="AI282" i="14" s="1"/>
  <c r="Q282" i="14" s="1"/>
  <c r="N284" i="14"/>
  <c r="T284" i="14"/>
  <c r="Y284" i="14" s="1"/>
  <c r="AD284" i="14" s="1"/>
  <c r="G284" i="14"/>
  <c r="J284" i="14"/>
  <c r="E284" i="14"/>
  <c r="F284" i="14" s="1"/>
  <c r="S284" i="14"/>
  <c r="X284" i="14" s="1"/>
  <c r="AC284" i="14" s="1"/>
  <c r="U284" i="14"/>
  <c r="Z284" i="14" s="1"/>
  <c r="AE284" i="14" s="1"/>
  <c r="P284" i="14"/>
  <c r="C284" i="14"/>
  <c r="H284" i="14"/>
  <c r="R284" i="14"/>
  <c r="B285" i="14"/>
  <c r="K283" i="14"/>
  <c r="D283" i="14"/>
  <c r="I283" i="14"/>
  <c r="M283" i="14" s="1"/>
  <c r="L283" i="14" s="1"/>
  <c r="AJ282" i="14"/>
  <c r="W283" i="14"/>
  <c r="AM283" i="14" s="1"/>
  <c r="AL283" i="14"/>
  <c r="U705" i="17"/>
  <c r="R705" i="17"/>
  <c r="S705" i="17"/>
  <c r="X705" i="17" s="1"/>
  <c r="AC705" i="17" s="1"/>
  <c r="T705" i="17"/>
  <c r="Y705" i="17" s="1"/>
  <c r="AD705" i="17" s="1"/>
  <c r="N705" i="17"/>
  <c r="C705" i="17"/>
  <c r="D705" i="17" s="1"/>
  <c r="E705" i="17"/>
  <c r="F705" i="17" s="1"/>
  <c r="J705" i="17"/>
  <c r="G705" i="17"/>
  <c r="M703" i="17"/>
  <c r="L703" i="17"/>
  <c r="K704" i="17"/>
  <c r="I704" i="17"/>
  <c r="W704" i="17"/>
  <c r="AM704" i="17" s="1"/>
  <c r="AL704" i="17"/>
  <c r="AB703" i="17"/>
  <c r="AG703" i="17" s="1"/>
  <c r="AI703" i="17" s="1"/>
  <c r="AM703" i="17"/>
  <c r="AJ702" i="17"/>
  <c r="Q702" i="17"/>
  <c r="B706" i="17"/>
  <c r="H705" i="17"/>
  <c r="P705" i="17"/>
  <c r="J285" i="14" l="1"/>
  <c r="T285" i="14"/>
  <c r="Y285" i="14" s="1"/>
  <c r="AD285" i="14" s="1"/>
  <c r="H285" i="14"/>
  <c r="U285" i="14"/>
  <c r="Z285" i="14" s="1"/>
  <c r="AE285" i="14" s="1"/>
  <c r="P285" i="14"/>
  <c r="N285" i="14"/>
  <c r="G285" i="14"/>
  <c r="S285" i="14"/>
  <c r="X285" i="14" s="1"/>
  <c r="AC285" i="14" s="1"/>
  <c r="C285" i="14"/>
  <c r="E285" i="14"/>
  <c r="F285" i="14" s="1"/>
  <c r="R285" i="14"/>
  <c r="B286" i="14"/>
  <c r="AL284" i="14"/>
  <c r="W284" i="14"/>
  <c r="AM284" i="14" s="1"/>
  <c r="K284" i="14"/>
  <c r="I284" i="14"/>
  <c r="M284" i="14" s="1"/>
  <c r="L284" i="14" s="1"/>
  <c r="D284" i="14"/>
  <c r="AB283" i="14"/>
  <c r="AG283" i="14" s="1"/>
  <c r="AI283" i="14" s="1"/>
  <c r="R706" i="17"/>
  <c r="S706" i="17"/>
  <c r="X706" i="17" s="1"/>
  <c r="AC706" i="17" s="1"/>
  <c r="T706" i="17"/>
  <c r="Y706" i="17" s="1"/>
  <c r="AD706" i="17" s="1"/>
  <c r="U706" i="17"/>
  <c r="Z706" i="17" s="1"/>
  <c r="AE706" i="17" s="1"/>
  <c r="N706" i="17"/>
  <c r="J706" i="17"/>
  <c r="E706" i="17"/>
  <c r="F706" i="17" s="1"/>
  <c r="G706" i="17"/>
  <c r="C706" i="17"/>
  <c r="D706" i="17" s="1"/>
  <c r="M704" i="17"/>
  <c r="L704" i="17"/>
  <c r="AB704" i="17"/>
  <c r="AG704" i="17" s="1"/>
  <c r="AI704" i="17" s="1"/>
  <c r="AJ704" i="17" s="1"/>
  <c r="AL705" i="17"/>
  <c r="W705" i="17"/>
  <c r="AB705" i="17" s="1"/>
  <c r="Z705" i="17"/>
  <c r="AE705" i="17" s="1"/>
  <c r="I705" i="17"/>
  <c r="K705" i="17"/>
  <c r="B707" i="17"/>
  <c r="P706" i="17"/>
  <c r="H706" i="17"/>
  <c r="Q703" i="17"/>
  <c r="AJ703" i="17"/>
  <c r="G286" i="14" l="1"/>
  <c r="T286" i="14"/>
  <c r="Y286" i="14" s="1"/>
  <c r="AD286" i="14" s="1"/>
  <c r="J286" i="14"/>
  <c r="E286" i="14"/>
  <c r="F286" i="14" s="1"/>
  <c r="P286" i="14"/>
  <c r="N286" i="14"/>
  <c r="S286" i="14"/>
  <c r="X286" i="14" s="1"/>
  <c r="AC286" i="14" s="1"/>
  <c r="H286" i="14"/>
  <c r="R286" i="14"/>
  <c r="C286" i="14"/>
  <c r="U286" i="14"/>
  <c r="Z286" i="14" s="1"/>
  <c r="AE286" i="14" s="1"/>
  <c r="B287" i="14"/>
  <c r="AJ283" i="14"/>
  <c r="Q283" i="14"/>
  <c r="AL285" i="14"/>
  <c r="W285" i="14"/>
  <c r="AM285" i="14" s="1"/>
  <c r="AB284" i="14"/>
  <c r="AG284" i="14" s="1"/>
  <c r="AI284" i="14" s="1"/>
  <c r="K285" i="14"/>
  <c r="D285" i="14"/>
  <c r="I285" i="14"/>
  <c r="M285" i="14" s="1"/>
  <c r="L285" i="14" s="1"/>
  <c r="M705" i="17"/>
  <c r="L705" i="17"/>
  <c r="S707" i="17"/>
  <c r="X707" i="17" s="1"/>
  <c r="AC707" i="17" s="1"/>
  <c r="T707" i="17"/>
  <c r="Y707" i="17" s="1"/>
  <c r="AD707" i="17" s="1"/>
  <c r="U707" i="17"/>
  <c r="Z707" i="17" s="1"/>
  <c r="AE707" i="17" s="1"/>
  <c r="R707" i="17"/>
  <c r="N707" i="17"/>
  <c r="J707" i="17"/>
  <c r="G707" i="17"/>
  <c r="C707" i="17"/>
  <c r="D707" i="17" s="1"/>
  <c r="E707" i="17"/>
  <c r="F707" i="17" s="1"/>
  <c r="Q704" i="17"/>
  <c r="AG705" i="17"/>
  <c r="AI705" i="17" s="1"/>
  <c r="K706" i="17"/>
  <c r="I706" i="17"/>
  <c r="AM705" i="17"/>
  <c r="AL706" i="17"/>
  <c r="W706" i="17"/>
  <c r="AM706" i="17" s="1"/>
  <c r="B708" i="17"/>
  <c r="P707" i="17"/>
  <c r="H707" i="17"/>
  <c r="P287" i="14" l="1"/>
  <c r="T287" i="14"/>
  <c r="Y287" i="14" s="1"/>
  <c r="AD287" i="14" s="1"/>
  <c r="G287" i="14"/>
  <c r="C287" i="14"/>
  <c r="H287" i="14"/>
  <c r="N287" i="14"/>
  <c r="R287" i="14"/>
  <c r="S287" i="14"/>
  <c r="X287" i="14" s="1"/>
  <c r="AC287" i="14" s="1"/>
  <c r="E287" i="14"/>
  <c r="F287" i="14" s="1"/>
  <c r="U287" i="14"/>
  <c r="Z287" i="14" s="1"/>
  <c r="AE287" i="14" s="1"/>
  <c r="J287" i="14"/>
  <c r="B288" i="14"/>
  <c r="AJ284" i="14"/>
  <c r="Q284" i="14"/>
  <c r="I286" i="14"/>
  <c r="M286" i="14" s="1"/>
  <c r="L286" i="14" s="1"/>
  <c r="D286" i="14"/>
  <c r="K286" i="14"/>
  <c r="W286" i="14"/>
  <c r="AM286" i="14" s="1"/>
  <c r="AL286" i="14"/>
  <c r="AB285" i="14"/>
  <c r="AG285" i="14" s="1"/>
  <c r="AI285" i="14" s="1"/>
  <c r="L706" i="17"/>
  <c r="M706" i="17"/>
  <c r="U708" i="17"/>
  <c r="R708" i="17"/>
  <c r="S708" i="17"/>
  <c r="X708" i="17" s="1"/>
  <c r="AC708" i="17" s="1"/>
  <c r="T708" i="17"/>
  <c r="Y708" i="17" s="1"/>
  <c r="AD708" i="17" s="1"/>
  <c r="N708" i="17"/>
  <c r="J708" i="17"/>
  <c r="C708" i="17"/>
  <c r="D708" i="17" s="1"/>
  <c r="E708" i="17"/>
  <c r="F708" i="17" s="1"/>
  <c r="G708" i="17"/>
  <c r="W707" i="17"/>
  <c r="AM707" i="17" s="1"/>
  <c r="AL707" i="17"/>
  <c r="B709" i="17"/>
  <c r="P708" i="17"/>
  <c r="H708" i="17"/>
  <c r="I707" i="17"/>
  <c r="K707" i="17"/>
  <c r="AB706" i="17"/>
  <c r="AG706" i="17" s="1"/>
  <c r="AI706" i="17" s="1"/>
  <c r="AJ705" i="17"/>
  <c r="Q705" i="17"/>
  <c r="C288" i="14" l="1"/>
  <c r="N288" i="14"/>
  <c r="G288" i="14"/>
  <c r="P288" i="14"/>
  <c r="E288" i="14"/>
  <c r="F288" i="14" s="1"/>
  <c r="T288" i="14"/>
  <c r="Y288" i="14" s="1"/>
  <c r="AD288" i="14" s="1"/>
  <c r="H288" i="14"/>
  <c r="S288" i="14"/>
  <c r="X288" i="14" s="1"/>
  <c r="AC288" i="14" s="1"/>
  <c r="J288" i="14"/>
  <c r="R288" i="14"/>
  <c r="U288" i="14"/>
  <c r="Z288" i="14" s="1"/>
  <c r="AE288" i="14" s="1"/>
  <c r="B289" i="14"/>
  <c r="AB286" i="14"/>
  <c r="AG286" i="14" s="1"/>
  <c r="AI286" i="14" s="1"/>
  <c r="D287" i="14"/>
  <c r="I287" i="14"/>
  <c r="M287" i="14" s="1"/>
  <c r="L287" i="14" s="1"/>
  <c r="K287" i="14"/>
  <c r="AJ285" i="14"/>
  <c r="Q285" i="14"/>
  <c r="AL287" i="14"/>
  <c r="W287" i="14"/>
  <c r="AM287" i="14" s="1"/>
  <c r="R709" i="17"/>
  <c r="S709" i="17"/>
  <c r="X709" i="17" s="1"/>
  <c r="AC709" i="17" s="1"/>
  <c r="T709" i="17"/>
  <c r="Y709" i="17" s="1"/>
  <c r="AD709" i="17" s="1"/>
  <c r="U709" i="17"/>
  <c r="Z709" i="17" s="1"/>
  <c r="AE709" i="17" s="1"/>
  <c r="N709" i="17"/>
  <c r="J709" i="17"/>
  <c r="C709" i="17"/>
  <c r="D709" i="17" s="1"/>
  <c r="E709" i="17"/>
  <c r="F709" i="17" s="1"/>
  <c r="G709" i="17"/>
  <c r="M707" i="17"/>
  <c r="L707" i="17"/>
  <c r="AB707" i="17"/>
  <c r="AG707" i="17" s="1"/>
  <c r="AI707" i="17" s="1"/>
  <c r="AJ707" i="17" s="1"/>
  <c r="B710" i="17"/>
  <c r="P709" i="17"/>
  <c r="H709" i="17"/>
  <c r="K708" i="17"/>
  <c r="I708" i="17"/>
  <c r="AL708" i="17"/>
  <c r="W708" i="17"/>
  <c r="AJ706" i="17"/>
  <c r="Q706" i="17"/>
  <c r="Z708" i="17"/>
  <c r="AE708" i="17" s="1"/>
  <c r="P289" i="14" l="1"/>
  <c r="J289" i="14"/>
  <c r="E289" i="14"/>
  <c r="F289" i="14" s="1"/>
  <c r="C289" i="14"/>
  <c r="S289" i="14"/>
  <c r="X289" i="14" s="1"/>
  <c r="AC289" i="14" s="1"/>
  <c r="R289" i="14"/>
  <c r="H289" i="14"/>
  <c r="U289" i="14"/>
  <c r="Z289" i="14" s="1"/>
  <c r="AE289" i="14" s="1"/>
  <c r="N289" i="14"/>
  <c r="T289" i="14"/>
  <c r="Y289" i="14" s="1"/>
  <c r="AD289" i="14" s="1"/>
  <c r="G289" i="14"/>
  <c r="B290" i="14"/>
  <c r="W288" i="14"/>
  <c r="AM288" i="14" s="1"/>
  <c r="AL288" i="14"/>
  <c r="AB288" i="14"/>
  <c r="AG288" i="14" s="1"/>
  <c r="AI288" i="14" s="1"/>
  <c r="AB287" i="14"/>
  <c r="AG287" i="14" s="1"/>
  <c r="AI287" i="14" s="1"/>
  <c r="AJ286" i="14"/>
  <c r="Q286" i="14"/>
  <c r="D288" i="14"/>
  <c r="K288" i="14"/>
  <c r="I288" i="14"/>
  <c r="M288" i="14" s="1"/>
  <c r="L288" i="14" s="1"/>
  <c r="M708" i="17"/>
  <c r="L708" i="17"/>
  <c r="Q707" i="17"/>
  <c r="S710" i="17"/>
  <c r="X710" i="17" s="1"/>
  <c r="AC710" i="17" s="1"/>
  <c r="T710" i="17"/>
  <c r="R710" i="17"/>
  <c r="U710" i="17"/>
  <c r="Z710" i="17" s="1"/>
  <c r="AE710" i="17" s="1"/>
  <c r="N710" i="17"/>
  <c r="J710" i="17"/>
  <c r="G710" i="17"/>
  <c r="C710" i="17"/>
  <c r="D710" i="17" s="1"/>
  <c r="E710" i="17"/>
  <c r="F710" i="17" s="1"/>
  <c r="I709" i="17"/>
  <c r="K709" i="17"/>
  <c r="AB708" i="17"/>
  <c r="AG708" i="17" s="1"/>
  <c r="AI708" i="17" s="1"/>
  <c r="AM708" i="17"/>
  <c r="AL709" i="17"/>
  <c r="W709" i="17"/>
  <c r="AM709" i="17" s="1"/>
  <c r="B711" i="17"/>
  <c r="H710" i="17"/>
  <c r="P710" i="17"/>
  <c r="T290" i="14" l="1"/>
  <c r="Y290" i="14" s="1"/>
  <c r="AD290" i="14" s="1"/>
  <c r="H290" i="14"/>
  <c r="U290" i="14"/>
  <c r="Z290" i="14" s="1"/>
  <c r="AE290" i="14" s="1"/>
  <c r="R290" i="14"/>
  <c r="S290" i="14"/>
  <c r="X290" i="14" s="1"/>
  <c r="AC290" i="14" s="1"/>
  <c r="P290" i="14"/>
  <c r="E290" i="14"/>
  <c r="F290" i="14" s="1"/>
  <c r="J290" i="14"/>
  <c r="C290" i="14"/>
  <c r="N290" i="14"/>
  <c r="G290" i="14"/>
  <c r="B291" i="14"/>
  <c r="W289" i="14"/>
  <c r="AM289" i="14" s="1"/>
  <c r="AL289" i="14"/>
  <c r="Q288" i="14"/>
  <c r="AJ288" i="14"/>
  <c r="D289" i="14"/>
  <c r="I289" i="14"/>
  <c r="M289" i="14" s="1"/>
  <c r="L289" i="14" s="1"/>
  <c r="K289" i="14"/>
  <c r="AJ287" i="14"/>
  <c r="Q287" i="14"/>
  <c r="U711" i="17"/>
  <c r="Z711" i="17" s="1"/>
  <c r="AE711" i="17" s="1"/>
  <c r="R711" i="17"/>
  <c r="S711" i="17"/>
  <c r="X711" i="17" s="1"/>
  <c r="AC711" i="17" s="1"/>
  <c r="T711" i="17"/>
  <c r="Y711" i="17" s="1"/>
  <c r="AD711" i="17" s="1"/>
  <c r="N711" i="17"/>
  <c r="J711" i="17"/>
  <c r="G711" i="17"/>
  <c r="C711" i="17"/>
  <c r="D711" i="17" s="1"/>
  <c r="E711" i="17"/>
  <c r="F711" i="17" s="1"/>
  <c r="L709" i="17"/>
  <c r="M709" i="17"/>
  <c r="W710" i="17"/>
  <c r="AL710" i="17"/>
  <c r="B712" i="17"/>
  <c r="P711" i="17"/>
  <c r="H711" i="17"/>
  <c r="Y710" i="17"/>
  <c r="AD710" i="17" s="1"/>
  <c r="AJ708" i="17"/>
  <c r="Q708" i="17"/>
  <c r="AB709" i="17"/>
  <c r="AG709" i="17" s="1"/>
  <c r="AI709" i="17" s="1"/>
  <c r="I710" i="17"/>
  <c r="K710" i="17"/>
  <c r="C291" i="14" l="1"/>
  <c r="N291" i="14"/>
  <c r="G291" i="14"/>
  <c r="J291" i="14"/>
  <c r="P291" i="14"/>
  <c r="U291" i="14"/>
  <c r="Z291" i="14" s="1"/>
  <c r="AE291" i="14" s="1"/>
  <c r="R291" i="14"/>
  <c r="H291" i="14"/>
  <c r="E291" i="14"/>
  <c r="F291" i="14" s="1"/>
  <c r="S291" i="14"/>
  <c r="X291" i="14" s="1"/>
  <c r="AC291" i="14" s="1"/>
  <c r="T291" i="14"/>
  <c r="Y291" i="14" s="1"/>
  <c r="AD291" i="14" s="1"/>
  <c r="B292" i="14"/>
  <c r="W290" i="14"/>
  <c r="AM290" i="14" s="1"/>
  <c r="AL290" i="14"/>
  <c r="AB289" i="14"/>
  <c r="AG289" i="14" s="1"/>
  <c r="AI289" i="14" s="1"/>
  <c r="D290" i="14"/>
  <c r="K290" i="14"/>
  <c r="I290" i="14"/>
  <c r="M290" i="14" s="1"/>
  <c r="L290" i="14" s="1"/>
  <c r="M710" i="17"/>
  <c r="L710" i="17"/>
  <c r="R712" i="17"/>
  <c r="T712" i="17"/>
  <c r="Y712" i="17" s="1"/>
  <c r="AD712" i="17" s="1"/>
  <c r="U712" i="17"/>
  <c r="Z712" i="17" s="1"/>
  <c r="AE712" i="17" s="1"/>
  <c r="S712" i="17"/>
  <c r="X712" i="17" s="1"/>
  <c r="AC712" i="17" s="1"/>
  <c r="N712" i="17"/>
  <c r="J712" i="17"/>
  <c r="C712" i="17"/>
  <c r="D712" i="17" s="1"/>
  <c r="E712" i="17"/>
  <c r="F712" i="17" s="1"/>
  <c r="G712" i="17"/>
  <c r="K711" i="17"/>
  <c r="I711" i="17"/>
  <c r="B713" i="17"/>
  <c r="P712" i="17"/>
  <c r="H712" i="17"/>
  <c r="W711" i="17"/>
  <c r="AM711" i="17" s="1"/>
  <c r="AL711" i="17"/>
  <c r="AJ709" i="17"/>
  <c r="Q709" i="17"/>
  <c r="AB710" i="17"/>
  <c r="AG710" i="17" s="1"/>
  <c r="AI710" i="17" s="1"/>
  <c r="AM710" i="17"/>
  <c r="AB290" i="14" l="1"/>
  <c r="AG290" i="14" s="1"/>
  <c r="AI290" i="14" s="1"/>
  <c r="AJ290" i="14" s="1"/>
  <c r="P292" i="14"/>
  <c r="J292" i="14"/>
  <c r="C292" i="14"/>
  <c r="T292" i="14"/>
  <c r="Y292" i="14" s="1"/>
  <c r="AD292" i="14" s="1"/>
  <c r="N292" i="14"/>
  <c r="G292" i="14"/>
  <c r="S292" i="14"/>
  <c r="X292" i="14" s="1"/>
  <c r="AC292" i="14" s="1"/>
  <c r="E292" i="14"/>
  <c r="F292" i="14" s="1"/>
  <c r="H292" i="14"/>
  <c r="U292" i="14"/>
  <c r="Z292" i="14" s="1"/>
  <c r="AE292" i="14" s="1"/>
  <c r="R292" i="14"/>
  <c r="B293" i="14"/>
  <c r="Q289" i="14"/>
  <c r="AJ289" i="14"/>
  <c r="W291" i="14"/>
  <c r="AM291" i="14" s="1"/>
  <c r="AL291" i="14"/>
  <c r="D291" i="14"/>
  <c r="K291" i="14"/>
  <c r="I291" i="14"/>
  <c r="M291" i="14" s="1"/>
  <c r="L291" i="14" s="1"/>
  <c r="S713" i="17"/>
  <c r="X713" i="17" s="1"/>
  <c r="AC713" i="17" s="1"/>
  <c r="T713" i="17"/>
  <c r="Y713" i="17" s="1"/>
  <c r="AD713" i="17" s="1"/>
  <c r="R713" i="17"/>
  <c r="N713" i="17"/>
  <c r="U713" i="17"/>
  <c r="Z713" i="17" s="1"/>
  <c r="AE713" i="17" s="1"/>
  <c r="J713" i="17"/>
  <c r="E713" i="17"/>
  <c r="F713" i="17" s="1"/>
  <c r="G713" i="17"/>
  <c r="C713" i="17"/>
  <c r="D713" i="17" s="1"/>
  <c r="M711" i="17"/>
  <c r="L711" i="17"/>
  <c r="K712" i="17"/>
  <c r="I712" i="17"/>
  <c r="Q710" i="17"/>
  <c r="AJ710" i="17"/>
  <c r="B714" i="17"/>
  <c r="H713" i="17"/>
  <c r="P713" i="17"/>
  <c r="AB711" i="17"/>
  <c r="AG711" i="17" s="1"/>
  <c r="AI711" i="17" s="1"/>
  <c r="AL712" i="17"/>
  <c r="W712" i="17"/>
  <c r="AM712" i="17" s="1"/>
  <c r="Q290" i="14" l="1"/>
  <c r="P293" i="14"/>
  <c r="R293" i="14"/>
  <c r="S293" i="14"/>
  <c r="X293" i="14" s="1"/>
  <c r="AC293" i="14" s="1"/>
  <c r="U293" i="14"/>
  <c r="Z293" i="14" s="1"/>
  <c r="AE293" i="14" s="1"/>
  <c r="G293" i="14"/>
  <c r="E293" i="14"/>
  <c r="F293" i="14" s="1"/>
  <c r="J293" i="14"/>
  <c r="C293" i="14"/>
  <c r="N293" i="14"/>
  <c r="T293" i="14"/>
  <c r="Y293" i="14" s="1"/>
  <c r="AD293" i="14" s="1"/>
  <c r="H293" i="14"/>
  <c r="B294" i="14"/>
  <c r="W292" i="14"/>
  <c r="AM292" i="14" s="1"/>
  <c r="AL292" i="14"/>
  <c r="D292" i="14"/>
  <c r="K292" i="14"/>
  <c r="I292" i="14"/>
  <c r="M292" i="14" s="1"/>
  <c r="L292" i="14" s="1"/>
  <c r="AB291" i="14"/>
  <c r="AG291" i="14" s="1"/>
  <c r="AI291" i="14" s="1"/>
  <c r="U714" i="17"/>
  <c r="Z714" i="17" s="1"/>
  <c r="AE714" i="17" s="1"/>
  <c r="R714" i="17"/>
  <c r="S714" i="17"/>
  <c r="X714" i="17" s="1"/>
  <c r="AC714" i="17" s="1"/>
  <c r="T714" i="17"/>
  <c r="Y714" i="17" s="1"/>
  <c r="AD714" i="17" s="1"/>
  <c r="N714" i="17"/>
  <c r="J714" i="17"/>
  <c r="G714" i="17"/>
  <c r="C714" i="17"/>
  <c r="D714" i="17" s="1"/>
  <c r="E714" i="17"/>
  <c r="F714" i="17" s="1"/>
  <c r="L712" i="17"/>
  <c r="M712" i="17"/>
  <c r="B715" i="17"/>
  <c r="H714" i="17"/>
  <c r="P714" i="17"/>
  <c r="AB712" i="17"/>
  <c r="AG712" i="17" s="1"/>
  <c r="AI712" i="17" s="1"/>
  <c r="AL713" i="17"/>
  <c r="W713" i="17"/>
  <c r="K713" i="17"/>
  <c r="I713" i="17"/>
  <c r="AJ711" i="17"/>
  <c r="Q711" i="17"/>
  <c r="AB292" i="14" l="1"/>
  <c r="AG292" i="14" s="1"/>
  <c r="AI292" i="14" s="1"/>
  <c r="Q292" i="14" s="1"/>
  <c r="AJ291" i="14"/>
  <c r="Q291" i="14"/>
  <c r="P294" i="14"/>
  <c r="R294" i="14"/>
  <c r="G294" i="14"/>
  <c r="H294" i="14"/>
  <c r="T294" i="14"/>
  <c r="Y294" i="14" s="1"/>
  <c r="AD294" i="14" s="1"/>
  <c r="C294" i="14"/>
  <c r="U294" i="14"/>
  <c r="Z294" i="14" s="1"/>
  <c r="AE294" i="14" s="1"/>
  <c r="N294" i="14"/>
  <c r="J294" i="14"/>
  <c r="E294" i="14"/>
  <c r="F294" i="14" s="1"/>
  <c r="S294" i="14"/>
  <c r="X294" i="14" s="1"/>
  <c r="AC294" i="14" s="1"/>
  <c r="B295" i="14"/>
  <c r="I293" i="14"/>
  <c r="M293" i="14" s="1"/>
  <c r="L293" i="14" s="1"/>
  <c r="D293" i="14"/>
  <c r="K293" i="14"/>
  <c r="AL293" i="14"/>
  <c r="W293" i="14"/>
  <c r="AM293" i="14" s="1"/>
  <c r="R715" i="17"/>
  <c r="T715" i="17"/>
  <c r="Y715" i="17" s="1"/>
  <c r="AD715" i="17" s="1"/>
  <c r="U715" i="17"/>
  <c r="Z715" i="17" s="1"/>
  <c r="AE715" i="17" s="1"/>
  <c r="S715" i="17"/>
  <c r="X715" i="17" s="1"/>
  <c r="AC715" i="17" s="1"/>
  <c r="N715" i="17"/>
  <c r="J715" i="17"/>
  <c r="C715" i="17"/>
  <c r="D715" i="17" s="1"/>
  <c r="E715" i="17"/>
  <c r="F715" i="17" s="1"/>
  <c r="G715" i="17"/>
  <c r="M713" i="17"/>
  <c r="L713" i="17"/>
  <c r="AL714" i="17"/>
  <c r="W714" i="17"/>
  <c r="AM714" i="17" s="1"/>
  <c r="K714" i="17"/>
  <c r="I714" i="17"/>
  <c r="AB713" i="17"/>
  <c r="AG713" i="17" s="1"/>
  <c r="AI713" i="17" s="1"/>
  <c r="AM713" i="17"/>
  <c r="AJ712" i="17"/>
  <c r="Q712" i="17"/>
  <c r="B716" i="17"/>
  <c r="H715" i="17"/>
  <c r="P715" i="17"/>
  <c r="AJ292" i="14" l="1"/>
  <c r="AB293" i="14"/>
  <c r="AG293" i="14" s="1"/>
  <c r="AI293" i="14" s="1"/>
  <c r="AJ293" i="14" s="1"/>
  <c r="AL294" i="14"/>
  <c r="W294" i="14"/>
  <c r="AM294" i="14" s="1"/>
  <c r="R295" i="14"/>
  <c r="G295" i="14"/>
  <c r="E295" i="14"/>
  <c r="F295" i="14" s="1"/>
  <c r="C295" i="14"/>
  <c r="P295" i="14"/>
  <c r="N295" i="14"/>
  <c r="J295" i="14"/>
  <c r="T295" i="14"/>
  <c r="Y295" i="14" s="1"/>
  <c r="AD295" i="14" s="1"/>
  <c r="H295" i="14"/>
  <c r="U295" i="14"/>
  <c r="Z295" i="14" s="1"/>
  <c r="AE295" i="14" s="1"/>
  <c r="S295" i="14"/>
  <c r="X295" i="14" s="1"/>
  <c r="AC295" i="14" s="1"/>
  <c r="B296" i="14"/>
  <c r="K294" i="14"/>
  <c r="D294" i="14"/>
  <c r="I294" i="14"/>
  <c r="M294" i="14" s="1"/>
  <c r="L294" i="14" s="1"/>
  <c r="M714" i="17"/>
  <c r="L714" i="17"/>
  <c r="S716" i="17"/>
  <c r="X716" i="17" s="1"/>
  <c r="AC716" i="17" s="1"/>
  <c r="T716" i="17"/>
  <c r="Y716" i="17" s="1"/>
  <c r="AD716" i="17" s="1"/>
  <c r="R716" i="17"/>
  <c r="U716" i="17"/>
  <c r="Z716" i="17" s="1"/>
  <c r="AE716" i="17" s="1"/>
  <c r="N716" i="17"/>
  <c r="J716" i="17"/>
  <c r="C716" i="17"/>
  <c r="D716" i="17" s="1"/>
  <c r="E716" i="17"/>
  <c r="F716" i="17" s="1"/>
  <c r="G716" i="17"/>
  <c r="AB714" i="17"/>
  <c r="AG714" i="17" s="1"/>
  <c r="AI714" i="17" s="1"/>
  <c r="K715" i="17"/>
  <c r="I715" i="17"/>
  <c r="AL715" i="17"/>
  <c r="W715" i="17"/>
  <c r="Q713" i="17"/>
  <c r="AJ713" i="17"/>
  <c r="B717" i="17"/>
  <c r="P716" i="17"/>
  <c r="H716" i="17"/>
  <c r="Q293" i="14" l="1"/>
  <c r="AB294" i="14"/>
  <c r="AG294" i="14" s="1"/>
  <c r="AI294" i="14" s="1"/>
  <c r="Q294" i="14" s="1"/>
  <c r="D295" i="14"/>
  <c r="I295" i="14"/>
  <c r="M295" i="14" s="1"/>
  <c r="L295" i="14" s="1"/>
  <c r="K295" i="14"/>
  <c r="R296" i="14"/>
  <c r="C296" i="14"/>
  <c r="E296" i="14"/>
  <c r="F296" i="14" s="1"/>
  <c r="H296" i="14"/>
  <c r="N296" i="14"/>
  <c r="T296" i="14"/>
  <c r="Y296" i="14" s="1"/>
  <c r="AD296" i="14" s="1"/>
  <c r="G296" i="14"/>
  <c r="P296" i="14"/>
  <c r="S296" i="14"/>
  <c r="X296" i="14" s="1"/>
  <c r="AC296" i="14" s="1"/>
  <c r="J296" i="14"/>
  <c r="U296" i="14"/>
  <c r="Z296" i="14" s="1"/>
  <c r="AE296" i="14" s="1"/>
  <c r="B297" i="14"/>
  <c r="W295" i="14"/>
  <c r="AM295" i="14" s="1"/>
  <c r="AL295" i="14"/>
  <c r="M715" i="17"/>
  <c r="L715" i="17"/>
  <c r="U717" i="17"/>
  <c r="Z717" i="17" s="1"/>
  <c r="AE717" i="17" s="1"/>
  <c r="R717" i="17"/>
  <c r="S717" i="17"/>
  <c r="X717" i="17" s="1"/>
  <c r="AC717" i="17" s="1"/>
  <c r="T717" i="17"/>
  <c r="Y717" i="17" s="1"/>
  <c r="AD717" i="17" s="1"/>
  <c r="N717" i="17"/>
  <c r="J717" i="17"/>
  <c r="G717" i="17"/>
  <c r="C717" i="17"/>
  <c r="D717" i="17" s="1"/>
  <c r="E717" i="17"/>
  <c r="F717" i="17" s="1"/>
  <c r="AB715" i="17"/>
  <c r="AG715" i="17" s="1"/>
  <c r="AI715" i="17" s="1"/>
  <c r="AM715" i="17"/>
  <c r="I716" i="17"/>
  <c r="K716" i="17"/>
  <c r="B718" i="17"/>
  <c r="P717" i="17"/>
  <c r="H717" i="17"/>
  <c r="W716" i="17"/>
  <c r="AM716" i="17" s="1"/>
  <c r="AL716" i="17"/>
  <c r="Q714" i="17"/>
  <c r="AJ714" i="17"/>
  <c r="AJ294" i="14" l="1"/>
  <c r="AB295" i="14"/>
  <c r="AG295" i="14" s="1"/>
  <c r="AI295" i="14" s="1"/>
  <c r="Q295" i="14" s="1"/>
  <c r="K296" i="14"/>
  <c r="I296" i="14"/>
  <c r="M296" i="14" s="1"/>
  <c r="L296" i="14" s="1"/>
  <c r="D296" i="14"/>
  <c r="AL296" i="14"/>
  <c r="W296" i="14"/>
  <c r="AM296" i="14" s="1"/>
  <c r="J297" i="14"/>
  <c r="N297" i="14"/>
  <c r="C297" i="14"/>
  <c r="U297" i="14"/>
  <c r="Z297" i="14" s="1"/>
  <c r="AE297" i="14" s="1"/>
  <c r="E297" i="14"/>
  <c r="F297" i="14" s="1"/>
  <c r="H297" i="14"/>
  <c r="S297" i="14"/>
  <c r="X297" i="14" s="1"/>
  <c r="AC297" i="14" s="1"/>
  <c r="P297" i="14"/>
  <c r="R297" i="14"/>
  <c r="G297" i="14"/>
  <c r="T297" i="14"/>
  <c r="Y297" i="14" s="1"/>
  <c r="AD297" i="14" s="1"/>
  <c r="B298" i="14"/>
  <c r="R718" i="17"/>
  <c r="T718" i="17"/>
  <c r="Y718" i="17" s="1"/>
  <c r="AD718" i="17" s="1"/>
  <c r="U718" i="17"/>
  <c r="Z718" i="17" s="1"/>
  <c r="AE718" i="17" s="1"/>
  <c r="N718" i="17"/>
  <c r="S718" i="17"/>
  <c r="X718" i="17" s="1"/>
  <c r="AC718" i="17" s="1"/>
  <c r="J718" i="17"/>
  <c r="C718" i="17"/>
  <c r="D718" i="17" s="1"/>
  <c r="E718" i="17"/>
  <c r="F718" i="17" s="1"/>
  <c r="G718" i="17"/>
  <c r="M716" i="17"/>
  <c r="L716" i="17"/>
  <c r="AB716" i="17"/>
  <c r="AG716" i="17" s="1"/>
  <c r="AI716" i="17" s="1"/>
  <c r="K717" i="17"/>
  <c r="I717" i="17"/>
  <c r="AL717" i="17"/>
  <c r="W717" i="17"/>
  <c r="AM717" i="17" s="1"/>
  <c r="B719" i="17"/>
  <c r="H718" i="17"/>
  <c r="P718" i="17"/>
  <c r="AJ715" i="17"/>
  <c r="Q715" i="17"/>
  <c r="AJ295" i="14" l="1"/>
  <c r="R298" i="14"/>
  <c r="N298" i="14"/>
  <c r="J298" i="14"/>
  <c r="P298" i="14"/>
  <c r="G298" i="14"/>
  <c r="T298" i="14"/>
  <c r="Y298" i="14" s="1"/>
  <c r="AD298" i="14" s="1"/>
  <c r="E298" i="14"/>
  <c r="F298" i="14" s="1"/>
  <c r="H298" i="14"/>
  <c r="C298" i="14"/>
  <c r="U298" i="14"/>
  <c r="Z298" i="14" s="1"/>
  <c r="AE298" i="14" s="1"/>
  <c r="S298" i="14"/>
  <c r="X298" i="14" s="1"/>
  <c r="AC298" i="14" s="1"/>
  <c r="B299" i="14"/>
  <c r="AB296" i="14"/>
  <c r="AG296" i="14" s="1"/>
  <c r="AI296" i="14" s="1"/>
  <c r="W297" i="14"/>
  <c r="AM297" i="14" s="1"/>
  <c r="AL297" i="14"/>
  <c r="D297" i="14"/>
  <c r="I297" i="14"/>
  <c r="M297" i="14" s="1"/>
  <c r="L297" i="14" s="1"/>
  <c r="K297" i="14"/>
  <c r="S719" i="17"/>
  <c r="X719" i="17" s="1"/>
  <c r="AC719" i="17" s="1"/>
  <c r="T719" i="17"/>
  <c r="Y719" i="17" s="1"/>
  <c r="AD719" i="17" s="1"/>
  <c r="R719" i="17"/>
  <c r="U719" i="17"/>
  <c r="N719" i="17"/>
  <c r="J719" i="17"/>
  <c r="C719" i="17"/>
  <c r="D719" i="17" s="1"/>
  <c r="E719" i="17"/>
  <c r="F719" i="17" s="1"/>
  <c r="G719" i="17"/>
  <c r="M717" i="17"/>
  <c r="L717" i="17"/>
  <c r="I718" i="17"/>
  <c r="K718" i="17"/>
  <c r="B720" i="17"/>
  <c r="H719" i="17"/>
  <c r="P719" i="17"/>
  <c r="AL718" i="17"/>
  <c r="W718" i="17"/>
  <c r="AB717" i="17"/>
  <c r="AG717" i="17" s="1"/>
  <c r="AI717" i="17" s="1"/>
  <c r="AJ716" i="17"/>
  <c r="Q716" i="17"/>
  <c r="AB297" i="14" l="1"/>
  <c r="AG297" i="14" s="1"/>
  <c r="AI297" i="14" s="1"/>
  <c r="Q297" i="14" s="1"/>
  <c r="AJ296" i="14"/>
  <c r="Q296" i="14"/>
  <c r="I298" i="14"/>
  <c r="M298" i="14" s="1"/>
  <c r="L298" i="14" s="1"/>
  <c r="D298" i="14"/>
  <c r="K298" i="14"/>
  <c r="W298" i="14"/>
  <c r="AM298" i="14" s="1"/>
  <c r="AL298" i="14"/>
  <c r="T299" i="14"/>
  <c r="Y299" i="14" s="1"/>
  <c r="AD299" i="14" s="1"/>
  <c r="R299" i="14"/>
  <c r="C299" i="14"/>
  <c r="H299" i="14"/>
  <c r="P299" i="14"/>
  <c r="J299" i="14"/>
  <c r="E299" i="14"/>
  <c r="F299" i="14" s="1"/>
  <c r="N299" i="14"/>
  <c r="S299" i="14"/>
  <c r="X299" i="14" s="1"/>
  <c r="AC299" i="14" s="1"/>
  <c r="G299" i="14"/>
  <c r="U299" i="14"/>
  <c r="Z299" i="14" s="1"/>
  <c r="AE299" i="14" s="1"/>
  <c r="B300" i="14"/>
  <c r="L718" i="17"/>
  <c r="M718" i="17"/>
  <c r="U720" i="17"/>
  <c r="Z720" i="17" s="1"/>
  <c r="AE720" i="17" s="1"/>
  <c r="R720" i="17"/>
  <c r="S720" i="17"/>
  <c r="X720" i="17" s="1"/>
  <c r="AC720" i="17" s="1"/>
  <c r="T720" i="17"/>
  <c r="Y720" i="17" s="1"/>
  <c r="AD720" i="17" s="1"/>
  <c r="N720" i="17"/>
  <c r="J720" i="17"/>
  <c r="E720" i="17"/>
  <c r="F720" i="17" s="1"/>
  <c r="G720" i="17"/>
  <c r="C720" i="17"/>
  <c r="D720" i="17" s="1"/>
  <c r="B721" i="17"/>
  <c r="H720" i="17"/>
  <c r="P720" i="17"/>
  <c r="AL719" i="17"/>
  <c r="W719" i="17"/>
  <c r="Q717" i="17"/>
  <c r="AJ717" i="17"/>
  <c r="Z719" i="17"/>
  <c r="AE719" i="17" s="1"/>
  <c r="AB718" i="17"/>
  <c r="AG718" i="17" s="1"/>
  <c r="AI718" i="17" s="1"/>
  <c r="AM718" i="17"/>
  <c r="I719" i="17"/>
  <c r="K719" i="17"/>
  <c r="AJ297" i="14" l="1"/>
  <c r="AB298" i="14"/>
  <c r="AG298" i="14" s="1"/>
  <c r="AI298" i="14" s="1"/>
  <c r="Q298" i="14" s="1"/>
  <c r="E300" i="14"/>
  <c r="F300" i="14" s="1"/>
  <c r="J300" i="14"/>
  <c r="S300" i="14"/>
  <c r="X300" i="14" s="1"/>
  <c r="AC300" i="14" s="1"/>
  <c r="T300" i="14"/>
  <c r="Y300" i="14" s="1"/>
  <c r="AD300" i="14" s="1"/>
  <c r="U300" i="14"/>
  <c r="Z300" i="14" s="1"/>
  <c r="AE300" i="14" s="1"/>
  <c r="R300" i="14"/>
  <c r="C300" i="14"/>
  <c r="P300" i="14"/>
  <c r="G300" i="14"/>
  <c r="H300" i="14"/>
  <c r="N300" i="14"/>
  <c r="B301" i="14"/>
  <c r="K299" i="14"/>
  <c r="D299" i="14"/>
  <c r="I299" i="14"/>
  <c r="M299" i="14" s="1"/>
  <c r="L299" i="14" s="1"/>
  <c r="AL299" i="14"/>
  <c r="W299" i="14"/>
  <c r="AM299" i="14" s="1"/>
  <c r="M719" i="17"/>
  <c r="L719" i="17"/>
  <c r="R721" i="17"/>
  <c r="T721" i="17"/>
  <c r="Y721" i="17" s="1"/>
  <c r="AD721" i="17" s="1"/>
  <c r="U721" i="17"/>
  <c r="Z721" i="17" s="1"/>
  <c r="AE721" i="17" s="1"/>
  <c r="S721" i="17"/>
  <c r="X721" i="17" s="1"/>
  <c r="AC721" i="17" s="1"/>
  <c r="N721" i="17"/>
  <c r="J721" i="17"/>
  <c r="G721" i="17"/>
  <c r="C721" i="17"/>
  <c r="D721" i="17" s="1"/>
  <c r="E721" i="17"/>
  <c r="F721" i="17" s="1"/>
  <c r="AL720" i="17"/>
  <c r="W720" i="17"/>
  <c r="AM720" i="17" s="1"/>
  <c r="Q718" i="17"/>
  <c r="AJ718" i="17"/>
  <c r="K720" i="17"/>
  <c r="I720" i="17"/>
  <c r="AB719" i="17"/>
  <c r="AG719" i="17" s="1"/>
  <c r="AI719" i="17" s="1"/>
  <c r="AM719" i="17"/>
  <c r="B722" i="17"/>
  <c r="H721" i="17"/>
  <c r="P721" i="17"/>
  <c r="AB299" i="14" l="1"/>
  <c r="AG299" i="14" s="1"/>
  <c r="AI299" i="14" s="1"/>
  <c r="AJ299" i="14" s="1"/>
  <c r="AJ298" i="14"/>
  <c r="R301" i="14"/>
  <c r="S301" i="14"/>
  <c r="X301" i="14" s="1"/>
  <c r="AC301" i="14" s="1"/>
  <c r="E301" i="14"/>
  <c r="F301" i="14" s="1"/>
  <c r="T301" i="14"/>
  <c r="Y301" i="14" s="1"/>
  <c r="AD301" i="14" s="1"/>
  <c r="H301" i="14"/>
  <c r="G301" i="14"/>
  <c r="U301" i="14"/>
  <c r="Z301" i="14" s="1"/>
  <c r="AE301" i="14" s="1"/>
  <c r="N301" i="14"/>
  <c r="J301" i="14"/>
  <c r="C301" i="14"/>
  <c r="P301" i="14"/>
  <c r="B302" i="14"/>
  <c r="W300" i="14"/>
  <c r="AM300" i="14" s="1"/>
  <c r="AL300" i="14"/>
  <c r="D300" i="14"/>
  <c r="K300" i="14"/>
  <c r="I300" i="14"/>
  <c r="M300" i="14" s="1"/>
  <c r="L300" i="14" s="1"/>
  <c r="M720" i="17"/>
  <c r="L720" i="17"/>
  <c r="S722" i="17"/>
  <c r="X722" i="17" s="1"/>
  <c r="AC722" i="17" s="1"/>
  <c r="T722" i="17"/>
  <c r="Y722" i="17" s="1"/>
  <c r="AD722" i="17" s="1"/>
  <c r="R722" i="17"/>
  <c r="U722" i="17"/>
  <c r="Z722" i="17" s="1"/>
  <c r="AE722" i="17" s="1"/>
  <c r="N722" i="17"/>
  <c r="J722" i="17"/>
  <c r="C722" i="17"/>
  <c r="D722" i="17" s="1"/>
  <c r="E722" i="17"/>
  <c r="F722" i="17" s="1"/>
  <c r="G722" i="17"/>
  <c r="AJ719" i="17"/>
  <c r="Q719" i="17"/>
  <c r="AB720" i="17"/>
  <c r="AG720" i="17" s="1"/>
  <c r="AI720" i="17" s="1"/>
  <c r="AL721" i="17"/>
  <c r="W721" i="17"/>
  <c r="AM721" i="17" s="1"/>
  <c r="K721" i="17"/>
  <c r="I721" i="17"/>
  <c r="B723" i="17"/>
  <c r="P722" i="17"/>
  <c r="H722" i="17"/>
  <c r="Q299" i="14" l="1"/>
  <c r="AB300" i="14"/>
  <c r="AG300" i="14" s="1"/>
  <c r="AI300" i="14" s="1"/>
  <c r="J302" i="14"/>
  <c r="S302" i="14"/>
  <c r="X302" i="14" s="1"/>
  <c r="AC302" i="14" s="1"/>
  <c r="N302" i="14"/>
  <c r="T302" i="14"/>
  <c r="Y302" i="14" s="1"/>
  <c r="AD302" i="14" s="1"/>
  <c r="G302" i="14"/>
  <c r="R302" i="14"/>
  <c r="P302" i="14"/>
  <c r="C302" i="14"/>
  <c r="U302" i="14"/>
  <c r="Z302" i="14" s="1"/>
  <c r="AE302" i="14" s="1"/>
  <c r="H302" i="14"/>
  <c r="E302" i="14"/>
  <c r="F302" i="14" s="1"/>
  <c r="B303" i="14"/>
  <c r="D301" i="14"/>
  <c r="I301" i="14"/>
  <c r="M301" i="14" s="1"/>
  <c r="L301" i="14" s="1"/>
  <c r="K301" i="14"/>
  <c r="AJ300" i="14"/>
  <c r="Q300" i="14"/>
  <c r="AL301" i="14"/>
  <c r="W301" i="14"/>
  <c r="AM301" i="14" s="1"/>
  <c r="M721" i="17"/>
  <c r="L721" i="17"/>
  <c r="U723" i="17"/>
  <c r="Z723" i="17" s="1"/>
  <c r="AE723" i="17" s="1"/>
  <c r="R723" i="17"/>
  <c r="S723" i="17"/>
  <c r="X723" i="17" s="1"/>
  <c r="AC723" i="17" s="1"/>
  <c r="T723" i="17"/>
  <c r="Y723" i="17" s="1"/>
  <c r="AD723" i="17" s="1"/>
  <c r="N723" i="17"/>
  <c r="J723" i="17"/>
  <c r="E723" i="17"/>
  <c r="F723" i="17" s="1"/>
  <c r="G723" i="17"/>
  <c r="C723" i="17"/>
  <c r="D723" i="17" s="1"/>
  <c r="B724" i="17"/>
  <c r="P723" i="17"/>
  <c r="H723" i="17"/>
  <c r="AB721" i="17"/>
  <c r="AG721" i="17" s="1"/>
  <c r="AI721" i="17" s="1"/>
  <c r="Q720" i="17"/>
  <c r="AJ720" i="17"/>
  <c r="W722" i="17"/>
  <c r="AL722" i="17"/>
  <c r="I722" i="17"/>
  <c r="K722" i="17"/>
  <c r="C303" i="14" l="1"/>
  <c r="P303" i="14"/>
  <c r="T303" i="14"/>
  <c r="Y303" i="14" s="1"/>
  <c r="AD303" i="14" s="1"/>
  <c r="G303" i="14"/>
  <c r="J303" i="14"/>
  <c r="R303" i="14"/>
  <c r="N303" i="14"/>
  <c r="U303" i="14"/>
  <c r="Z303" i="14" s="1"/>
  <c r="AE303" i="14" s="1"/>
  <c r="H303" i="14"/>
  <c r="S303" i="14"/>
  <c r="X303" i="14" s="1"/>
  <c r="AC303" i="14" s="1"/>
  <c r="E303" i="14"/>
  <c r="F303" i="14" s="1"/>
  <c r="B304" i="14"/>
  <c r="W302" i="14"/>
  <c r="AM302" i="14" s="1"/>
  <c r="AL302" i="14"/>
  <c r="I302" i="14"/>
  <c r="M302" i="14" s="1"/>
  <c r="L302" i="14" s="1"/>
  <c r="D302" i="14"/>
  <c r="K302" i="14"/>
  <c r="AB301" i="14"/>
  <c r="AG301" i="14" s="1"/>
  <c r="AI301" i="14" s="1"/>
  <c r="R724" i="17"/>
  <c r="T724" i="17"/>
  <c r="Y724" i="17" s="1"/>
  <c r="AD724" i="17" s="1"/>
  <c r="U724" i="17"/>
  <c r="Z724" i="17" s="1"/>
  <c r="AE724" i="17" s="1"/>
  <c r="S724" i="17"/>
  <c r="X724" i="17" s="1"/>
  <c r="AC724" i="17" s="1"/>
  <c r="N724" i="17"/>
  <c r="J724" i="17"/>
  <c r="E724" i="17"/>
  <c r="F724" i="17" s="1"/>
  <c r="G724" i="17"/>
  <c r="C724" i="17"/>
  <c r="D724" i="17" s="1"/>
  <c r="M722" i="17"/>
  <c r="L722" i="17"/>
  <c r="AB722" i="17"/>
  <c r="AG722" i="17" s="1"/>
  <c r="AI722" i="17" s="1"/>
  <c r="AM722" i="17"/>
  <c r="W723" i="17"/>
  <c r="AM723" i="17" s="1"/>
  <c r="AL723" i="17"/>
  <c r="Q721" i="17"/>
  <c r="AJ721" i="17"/>
  <c r="K723" i="17"/>
  <c r="I723" i="17"/>
  <c r="B725" i="17"/>
  <c r="H724" i="17"/>
  <c r="P724" i="17"/>
  <c r="N304" i="14" l="1"/>
  <c r="S304" i="14"/>
  <c r="X304" i="14" s="1"/>
  <c r="AC304" i="14" s="1"/>
  <c r="J304" i="14"/>
  <c r="R304" i="14"/>
  <c r="T304" i="14"/>
  <c r="Y304" i="14" s="1"/>
  <c r="AD304" i="14" s="1"/>
  <c r="U304" i="14"/>
  <c r="Z304" i="14" s="1"/>
  <c r="AE304" i="14" s="1"/>
  <c r="E304" i="14"/>
  <c r="F304" i="14" s="1"/>
  <c r="P304" i="14"/>
  <c r="C304" i="14"/>
  <c r="H304" i="14"/>
  <c r="G304" i="14"/>
  <c r="B305" i="14"/>
  <c r="AL303" i="14"/>
  <c r="W303" i="14"/>
  <c r="AM303" i="14" s="1"/>
  <c r="AB302" i="14"/>
  <c r="AG302" i="14" s="1"/>
  <c r="AI302" i="14" s="1"/>
  <c r="AJ301" i="14"/>
  <c r="Q301" i="14"/>
  <c r="K303" i="14"/>
  <c r="I303" i="14"/>
  <c r="M303" i="14" s="1"/>
  <c r="L303" i="14" s="1"/>
  <c r="D303" i="14"/>
  <c r="S725" i="17"/>
  <c r="X725" i="17" s="1"/>
  <c r="AC725" i="17" s="1"/>
  <c r="T725" i="17"/>
  <c r="Y725" i="17" s="1"/>
  <c r="AD725" i="17" s="1"/>
  <c r="R725" i="17"/>
  <c r="U725" i="17"/>
  <c r="Z725" i="17" s="1"/>
  <c r="AE725" i="17" s="1"/>
  <c r="N725" i="17"/>
  <c r="J725" i="17"/>
  <c r="C725" i="17"/>
  <c r="D725" i="17" s="1"/>
  <c r="E725" i="17"/>
  <c r="F725" i="17" s="1"/>
  <c r="G725" i="17"/>
  <c r="M723" i="17"/>
  <c r="L723" i="17"/>
  <c r="AB723" i="17"/>
  <c r="AG723" i="17" s="1"/>
  <c r="AI723" i="17" s="1"/>
  <c r="AJ723" i="17" s="1"/>
  <c r="AL724" i="17"/>
  <c r="W724" i="17"/>
  <c r="AM724" i="17" s="1"/>
  <c r="K724" i="17"/>
  <c r="I724" i="17"/>
  <c r="B726" i="17"/>
  <c r="H725" i="17"/>
  <c r="P725" i="17"/>
  <c r="AJ722" i="17"/>
  <c r="Q722" i="17"/>
  <c r="AB303" i="14" l="1"/>
  <c r="AG303" i="14" s="1"/>
  <c r="AI303" i="14" s="1"/>
  <c r="P305" i="14"/>
  <c r="C305" i="14"/>
  <c r="S305" i="14"/>
  <c r="X305" i="14" s="1"/>
  <c r="AC305" i="14" s="1"/>
  <c r="J305" i="14"/>
  <c r="N305" i="14"/>
  <c r="U305" i="14"/>
  <c r="Z305" i="14" s="1"/>
  <c r="AE305" i="14" s="1"/>
  <c r="E305" i="14"/>
  <c r="F305" i="14" s="1"/>
  <c r="G305" i="14"/>
  <c r="T305" i="14"/>
  <c r="Y305" i="14" s="1"/>
  <c r="AD305" i="14" s="1"/>
  <c r="H305" i="14"/>
  <c r="R305" i="14"/>
  <c r="B306" i="14"/>
  <c r="W304" i="14"/>
  <c r="AM304" i="14" s="1"/>
  <c r="AL304" i="14"/>
  <c r="AJ303" i="14"/>
  <c r="Q303" i="14"/>
  <c r="I304" i="14"/>
  <c r="M304" i="14" s="1"/>
  <c r="L304" i="14" s="1"/>
  <c r="K304" i="14"/>
  <c r="D304" i="14"/>
  <c r="AJ302" i="14"/>
  <c r="Q302" i="14"/>
  <c r="U726" i="17"/>
  <c r="Z726" i="17" s="1"/>
  <c r="AE726" i="17" s="1"/>
  <c r="R726" i="17"/>
  <c r="S726" i="17"/>
  <c r="X726" i="17" s="1"/>
  <c r="AC726" i="17" s="1"/>
  <c r="T726" i="17"/>
  <c r="Y726" i="17" s="1"/>
  <c r="AD726" i="17" s="1"/>
  <c r="N726" i="17"/>
  <c r="J726" i="17"/>
  <c r="E726" i="17"/>
  <c r="F726" i="17" s="1"/>
  <c r="G726" i="17"/>
  <c r="C726" i="17"/>
  <c r="D726" i="17" s="1"/>
  <c r="L724" i="17"/>
  <c r="M724" i="17"/>
  <c r="Q723" i="17"/>
  <c r="B727" i="17"/>
  <c r="P726" i="17"/>
  <c r="H726" i="17"/>
  <c r="AB724" i="17"/>
  <c r="AG724" i="17" s="1"/>
  <c r="AI724" i="17" s="1"/>
  <c r="I725" i="17"/>
  <c r="K725" i="17"/>
  <c r="W725" i="17"/>
  <c r="AL725" i="17"/>
  <c r="AB304" i="14" l="1"/>
  <c r="AG304" i="14" s="1"/>
  <c r="AI304" i="14" s="1"/>
  <c r="AJ304" i="14" s="1"/>
  <c r="P306" i="14"/>
  <c r="U306" i="14"/>
  <c r="Z306" i="14" s="1"/>
  <c r="AE306" i="14" s="1"/>
  <c r="C306" i="14"/>
  <c r="T306" i="14"/>
  <c r="Y306" i="14" s="1"/>
  <c r="AD306" i="14" s="1"/>
  <c r="S306" i="14"/>
  <c r="X306" i="14" s="1"/>
  <c r="AC306" i="14" s="1"/>
  <c r="E306" i="14"/>
  <c r="F306" i="14" s="1"/>
  <c r="G306" i="14"/>
  <c r="J306" i="14"/>
  <c r="N306" i="14"/>
  <c r="H306" i="14"/>
  <c r="R306" i="14"/>
  <c r="B307" i="14"/>
  <c r="AL305" i="14"/>
  <c r="W305" i="14"/>
  <c r="AM305" i="14" s="1"/>
  <c r="K305" i="14"/>
  <c r="D305" i="14"/>
  <c r="I305" i="14"/>
  <c r="M305" i="14" s="1"/>
  <c r="L305" i="14" s="1"/>
  <c r="M725" i="17"/>
  <c r="L725" i="17"/>
  <c r="R727" i="17"/>
  <c r="T727" i="17"/>
  <c r="Y727" i="17" s="1"/>
  <c r="AD727" i="17" s="1"/>
  <c r="U727" i="17"/>
  <c r="Z727" i="17" s="1"/>
  <c r="AE727" i="17" s="1"/>
  <c r="N727" i="17"/>
  <c r="S727" i="17"/>
  <c r="X727" i="17" s="1"/>
  <c r="AC727" i="17" s="1"/>
  <c r="J727" i="17"/>
  <c r="E727" i="17"/>
  <c r="F727" i="17" s="1"/>
  <c r="G727" i="17"/>
  <c r="C727" i="17"/>
  <c r="D727" i="17" s="1"/>
  <c r="K726" i="17"/>
  <c r="I726" i="17"/>
  <c r="W726" i="17"/>
  <c r="AL726" i="17"/>
  <c r="AB725" i="17"/>
  <c r="AG725" i="17" s="1"/>
  <c r="AI725" i="17" s="1"/>
  <c r="AM725" i="17"/>
  <c r="AJ724" i="17"/>
  <c r="Q724" i="17"/>
  <c r="B728" i="17"/>
  <c r="P727" i="17"/>
  <c r="H727" i="17"/>
  <c r="AB305" i="14" l="1"/>
  <c r="AG305" i="14" s="1"/>
  <c r="AI305" i="14" s="1"/>
  <c r="Q305" i="14" s="1"/>
  <c r="Q304" i="14"/>
  <c r="N307" i="14"/>
  <c r="S307" i="14"/>
  <c r="X307" i="14" s="1"/>
  <c r="AC307" i="14" s="1"/>
  <c r="G307" i="14"/>
  <c r="C307" i="14"/>
  <c r="P307" i="14"/>
  <c r="R307" i="14"/>
  <c r="U307" i="14"/>
  <c r="Z307" i="14" s="1"/>
  <c r="AE307" i="14" s="1"/>
  <c r="H307" i="14"/>
  <c r="E307" i="14"/>
  <c r="F307" i="14" s="1"/>
  <c r="J307" i="14"/>
  <c r="T307" i="14"/>
  <c r="Y307" i="14" s="1"/>
  <c r="AD307" i="14" s="1"/>
  <c r="B308" i="14"/>
  <c r="AL306" i="14"/>
  <c r="W306" i="14"/>
  <c r="AM306" i="14" s="1"/>
  <c r="D306" i="14"/>
  <c r="K306" i="14"/>
  <c r="I306" i="14"/>
  <c r="M306" i="14" s="1"/>
  <c r="L306" i="14" s="1"/>
  <c r="S728" i="17"/>
  <c r="X728" i="17" s="1"/>
  <c r="AC728" i="17" s="1"/>
  <c r="T728" i="17"/>
  <c r="R728" i="17"/>
  <c r="U728" i="17"/>
  <c r="Z728" i="17" s="1"/>
  <c r="AE728" i="17" s="1"/>
  <c r="N728" i="17"/>
  <c r="J728" i="17"/>
  <c r="C728" i="17"/>
  <c r="D728" i="17" s="1"/>
  <c r="E728" i="17"/>
  <c r="F728" i="17" s="1"/>
  <c r="G728" i="17"/>
  <c r="M726" i="17"/>
  <c r="L726" i="17"/>
  <c r="B729" i="17"/>
  <c r="H728" i="17"/>
  <c r="P728" i="17"/>
  <c r="Q725" i="17"/>
  <c r="AJ725" i="17"/>
  <c r="I727" i="17"/>
  <c r="K727" i="17"/>
  <c r="AB726" i="17"/>
  <c r="AG726" i="17" s="1"/>
  <c r="AI726" i="17" s="1"/>
  <c r="AM726" i="17"/>
  <c r="AL727" i="17"/>
  <c r="W727" i="17"/>
  <c r="AM727" i="17" s="1"/>
  <c r="AJ305" i="14" l="1"/>
  <c r="AB306" i="14"/>
  <c r="AG306" i="14" s="1"/>
  <c r="AI306" i="14" s="1"/>
  <c r="AJ306" i="14" s="1"/>
  <c r="N308" i="14"/>
  <c r="H308" i="14"/>
  <c r="R308" i="14"/>
  <c r="P308" i="14"/>
  <c r="U308" i="14"/>
  <c r="Z308" i="14" s="1"/>
  <c r="AE308" i="14" s="1"/>
  <c r="G308" i="14"/>
  <c r="C308" i="14"/>
  <c r="J308" i="14"/>
  <c r="E308" i="14"/>
  <c r="F308" i="14" s="1"/>
  <c r="S308" i="14"/>
  <c r="X308" i="14" s="1"/>
  <c r="AC308" i="14" s="1"/>
  <c r="T308" i="14"/>
  <c r="Y308" i="14" s="1"/>
  <c r="AD308" i="14" s="1"/>
  <c r="B309" i="14"/>
  <c r="AL307" i="14"/>
  <c r="W307" i="14"/>
  <c r="AM307" i="14" s="1"/>
  <c r="K307" i="14"/>
  <c r="D307" i="14"/>
  <c r="I307" i="14"/>
  <c r="M307" i="14" s="1"/>
  <c r="L307" i="14" s="1"/>
  <c r="U729" i="17"/>
  <c r="Z729" i="17" s="1"/>
  <c r="AE729" i="17" s="1"/>
  <c r="R729" i="17"/>
  <c r="S729" i="17"/>
  <c r="X729" i="17" s="1"/>
  <c r="AC729" i="17" s="1"/>
  <c r="T729" i="17"/>
  <c r="Y729" i="17" s="1"/>
  <c r="AD729" i="17" s="1"/>
  <c r="N729" i="17"/>
  <c r="J729" i="17"/>
  <c r="C729" i="17"/>
  <c r="D729" i="17" s="1"/>
  <c r="E729" i="17"/>
  <c r="F729" i="17" s="1"/>
  <c r="G729" i="17"/>
  <c r="AB727" i="17"/>
  <c r="AG727" i="17" s="1"/>
  <c r="AI727" i="17" s="1"/>
  <c r="Q727" i="17" s="1"/>
  <c r="M727" i="17"/>
  <c r="L727" i="17"/>
  <c r="AJ726" i="17"/>
  <c r="Q726" i="17"/>
  <c r="Y728" i="17"/>
  <c r="AD728" i="17" s="1"/>
  <c r="I728" i="17"/>
  <c r="K728" i="17"/>
  <c r="W728" i="17"/>
  <c r="AL728" i="17"/>
  <c r="B730" i="17"/>
  <c r="H729" i="17"/>
  <c r="P729" i="17"/>
  <c r="AB307" i="14" l="1"/>
  <c r="AG307" i="14" s="1"/>
  <c r="AI307" i="14" s="1"/>
  <c r="AJ307" i="14" s="1"/>
  <c r="Q306" i="14"/>
  <c r="P309" i="14"/>
  <c r="S309" i="14"/>
  <c r="X309" i="14" s="1"/>
  <c r="AC309" i="14" s="1"/>
  <c r="N309" i="14"/>
  <c r="C309" i="14"/>
  <c r="J309" i="14"/>
  <c r="T309" i="14"/>
  <c r="Y309" i="14" s="1"/>
  <c r="AD309" i="14" s="1"/>
  <c r="G309" i="14"/>
  <c r="U309" i="14"/>
  <c r="Z309" i="14" s="1"/>
  <c r="AE309" i="14" s="1"/>
  <c r="E309" i="14"/>
  <c r="F309" i="14" s="1"/>
  <c r="R309" i="14"/>
  <c r="H309" i="14"/>
  <c r="B310" i="14"/>
  <c r="AL308" i="14"/>
  <c r="W308" i="14"/>
  <c r="AM308" i="14" s="1"/>
  <c r="D308" i="14"/>
  <c r="I308" i="14"/>
  <c r="M308" i="14" s="1"/>
  <c r="L308" i="14" s="1"/>
  <c r="K308" i="14"/>
  <c r="M728" i="17"/>
  <c r="L728" i="17"/>
  <c r="AJ727" i="17"/>
  <c r="R730" i="17"/>
  <c r="T730" i="17"/>
  <c r="Y730" i="17" s="1"/>
  <c r="AD730" i="17" s="1"/>
  <c r="U730" i="17"/>
  <c r="Z730" i="17" s="1"/>
  <c r="AE730" i="17" s="1"/>
  <c r="S730" i="17"/>
  <c r="X730" i="17" s="1"/>
  <c r="AC730" i="17" s="1"/>
  <c r="N730" i="17"/>
  <c r="J730" i="17"/>
  <c r="E730" i="17"/>
  <c r="F730" i="17" s="1"/>
  <c r="G730" i="17"/>
  <c r="C730" i="17"/>
  <c r="D730" i="17" s="1"/>
  <c r="AM728" i="17"/>
  <c r="B731" i="17"/>
  <c r="P730" i="17"/>
  <c r="H730" i="17"/>
  <c r="AL729" i="17"/>
  <c r="W729" i="17"/>
  <c r="AM729" i="17" s="1"/>
  <c r="AB728" i="17"/>
  <c r="AG728" i="17" s="1"/>
  <c r="AI728" i="17" s="1"/>
  <c r="I729" i="17"/>
  <c r="K729" i="17"/>
  <c r="Q307" i="14" l="1"/>
  <c r="H310" i="14"/>
  <c r="J310" i="14"/>
  <c r="N310" i="14"/>
  <c r="C310" i="14"/>
  <c r="T310" i="14"/>
  <c r="Y310" i="14" s="1"/>
  <c r="AD310" i="14" s="1"/>
  <c r="U310" i="14"/>
  <c r="Z310" i="14" s="1"/>
  <c r="AE310" i="14" s="1"/>
  <c r="R310" i="14"/>
  <c r="G310" i="14"/>
  <c r="S310" i="14"/>
  <c r="X310" i="14" s="1"/>
  <c r="AC310" i="14" s="1"/>
  <c r="E310" i="14"/>
  <c r="F310" i="14" s="1"/>
  <c r="P310" i="14"/>
  <c r="B311" i="14"/>
  <c r="W309" i="14"/>
  <c r="AM309" i="14" s="1"/>
  <c r="AL309" i="14"/>
  <c r="AB309" i="14"/>
  <c r="AG309" i="14" s="1"/>
  <c r="AI309" i="14" s="1"/>
  <c r="I309" i="14"/>
  <c r="M309" i="14" s="1"/>
  <c r="L309" i="14" s="1"/>
  <c r="K309" i="14"/>
  <c r="D309" i="14"/>
  <c r="AB308" i="14"/>
  <c r="AG308" i="14" s="1"/>
  <c r="AI308" i="14" s="1"/>
  <c r="M729" i="17"/>
  <c r="L729" i="17"/>
  <c r="S731" i="17"/>
  <c r="X731" i="17" s="1"/>
  <c r="AC731" i="17" s="1"/>
  <c r="T731" i="17"/>
  <c r="Y731" i="17" s="1"/>
  <c r="AD731" i="17" s="1"/>
  <c r="R731" i="17"/>
  <c r="U731" i="17"/>
  <c r="Z731" i="17" s="1"/>
  <c r="AE731" i="17" s="1"/>
  <c r="N731" i="17"/>
  <c r="J731" i="17"/>
  <c r="G731" i="17"/>
  <c r="C731" i="17"/>
  <c r="D731" i="17" s="1"/>
  <c r="E731" i="17"/>
  <c r="F731" i="17" s="1"/>
  <c r="AB729" i="17"/>
  <c r="AG729" i="17" s="1"/>
  <c r="AI729" i="17" s="1"/>
  <c r="Q729" i="17" s="1"/>
  <c r="Q728" i="17"/>
  <c r="AJ728" i="17"/>
  <c r="AL730" i="17"/>
  <c r="W730" i="17"/>
  <c r="AM730" i="17" s="1"/>
  <c r="I730" i="17"/>
  <c r="K730" i="17"/>
  <c r="B732" i="17"/>
  <c r="H731" i="17"/>
  <c r="P731" i="17"/>
  <c r="H311" i="14" l="1"/>
  <c r="G311" i="14"/>
  <c r="P311" i="14"/>
  <c r="E311" i="14"/>
  <c r="F311" i="14" s="1"/>
  <c r="C311" i="14"/>
  <c r="N311" i="14"/>
  <c r="U311" i="14"/>
  <c r="Z311" i="14" s="1"/>
  <c r="AE311" i="14" s="1"/>
  <c r="S311" i="14"/>
  <c r="X311" i="14" s="1"/>
  <c r="AC311" i="14" s="1"/>
  <c r="T311" i="14"/>
  <c r="Y311" i="14" s="1"/>
  <c r="AD311" i="14" s="1"/>
  <c r="J311" i="14"/>
  <c r="R311" i="14"/>
  <c r="B312" i="14"/>
  <c r="Q309" i="14"/>
  <c r="AJ309" i="14"/>
  <c r="I310" i="14"/>
  <c r="M310" i="14" s="1"/>
  <c r="L310" i="14" s="1"/>
  <c r="D310" i="14"/>
  <c r="K310" i="14"/>
  <c r="AJ308" i="14"/>
  <c r="Q308" i="14"/>
  <c r="W310" i="14"/>
  <c r="AM310" i="14" s="1"/>
  <c r="AL310" i="14"/>
  <c r="L730" i="17"/>
  <c r="M730" i="17"/>
  <c r="U732" i="17"/>
  <c r="Z732" i="17" s="1"/>
  <c r="AE732" i="17" s="1"/>
  <c r="R732" i="17"/>
  <c r="S732" i="17"/>
  <c r="X732" i="17" s="1"/>
  <c r="AC732" i="17" s="1"/>
  <c r="T732" i="17"/>
  <c r="Y732" i="17" s="1"/>
  <c r="AD732" i="17" s="1"/>
  <c r="N732" i="17"/>
  <c r="J732" i="17"/>
  <c r="C732" i="17"/>
  <c r="D732" i="17" s="1"/>
  <c r="E732" i="17"/>
  <c r="F732" i="17" s="1"/>
  <c r="G732" i="17"/>
  <c r="AJ729" i="17"/>
  <c r="AB730" i="17"/>
  <c r="AG730" i="17" s="1"/>
  <c r="AI730" i="17" s="1"/>
  <c r="AJ730" i="17" s="1"/>
  <c r="K731" i="17"/>
  <c r="I731" i="17"/>
  <c r="W731" i="17"/>
  <c r="AL731" i="17"/>
  <c r="B733" i="17"/>
  <c r="H732" i="17"/>
  <c r="P732" i="17"/>
  <c r="J312" i="14" l="1"/>
  <c r="T312" i="14"/>
  <c r="Y312" i="14" s="1"/>
  <c r="AD312" i="14" s="1"/>
  <c r="E312" i="14"/>
  <c r="F312" i="14" s="1"/>
  <c r="S312" i="14"/>
  <c r="X312" i="14" s="1"/>
  <c r="AC312" i="14" s="1"/>
  <c r="G312" i="14"/>
  <c r="N312" i="14"/>
  <c r="R312" i="14"/>
  <c r="C312" i="14"/>
  <c r="P312" i="14"/>
  <c r="H312" i="14"/>
  <c r="U312" i="14"/>
  <c r="Z312" i="14" s="1"/>
  <c r="AE312" i="14" s="1"/>
  <c r="B313" i="14"/>
  <c r="W311" i="14"/>
  <c r="AM311" i="14" s="1"/>
  <c r="AL311" i="14"/>
  <c r="K311" i="14"/>
  <c r="I311" i="14"/>
  <c r="M311" i="14" s="1"/>
  <c r="L311" i="14" s="1"/>
  <c r="D311" i="14"/>
  <c r="AB310" i="14"/>
  <c r="AG310" i="14" s="1"/>
  <c r="AI310" i="14" s="1"/>
  <c r="R733" i="17"/>
  <c r="U733" i="17"/>
  <c r="Z733" i="17" s="1"/>
  <c r="AE733" i="17" s="1"/>
  <c r="S733" i="17"/>
  <c r="X733" i="17" s="1"/>
  <c r="AC733" i="17" s="1"/>
  <c r="T733" i="17"/>
  <c r="Y733" i="17" s="1"/>
  <c r="AD733" i="17" s="1"/>
  <c r="N733" i="17"/>
  <c r="J733" i="17"/>
  <c r="C733" i="17"/>
  <c r="D733" i="17" s="1"/>
  <c r="E733" i="17"/>
  <c r="F733" i="17" s="1"/>
  <c r="G733" i="17"/>
  <c r="M731" i="17"/>
  <c r="L731" i="17"/>
  <c r="Q730" i="17"/>
  <c r="AL732" i="17"/>
  <c r="W732" i="17"/>
  <c r="K732" i="17"/>
  <c r="I732" i="17"/>
  <c r="B734" i="17"/>
  <c r="H733" i="17"/>
  <c r="P733" i="17"/>
  <c r="AB731" i="17"/>
  <c r="AG731" i="17" s="1"/>
  <c r="AI731" i="17" s="1"/>
  <c r="AM731" i="17"/>
  <c r="AB311" i="14" l="1"/>
  <c r="AG311" i="14" s="1"/>
  <c r="AI311" i="14" s="1"/>
  <c r="Q311" i="14" s="1"/>
  <c r="E313" i="14"/>
  <c r="F313" i="14" s="1"/>
  <c r="T313" i="14"/>
  <c r="Y313" i="14" s="1"/>
  <c r="AD313" i="14" s="1"/>
  <c r="R313" i="14"/>
  <c r="S313" i="14"/>
  <c r="X313" i="14" s="1"/>
  <c r="AC313" i="14" s="1"/>
  <c r="C313" i="14"/>
  <c r="J313" i="14"/>
  <c r="N313" i="14"/>
  <c r="H313" i="14"/>
  <c r="U313" i="14"/>
  <c r="Z313" i="14" s="1"/>
  <c r="AE313" i="14" s="1"/>
  <c r="G313" i="14"/>
  <c r="P313" i="14"/>
  <c r="B314" i="14"/>
  <c r="Q310" i="14"/>
  <c r="AJ310" i="14"/>
  <c r="K312" i="14"/>
  <c r="D312" i="14"/>
  <c r="I312" i="14"/>
  <c r="M312" i="14" s="1"/>
  <c r="L312" i="14" s="1"/>
  <c r="AL312" i="14"/>
  <c r="W312" i="14"/>
  <c r="AM312" i="14" s="1"/>
  <c r="S734" i="17"/>
  <c r="T734" i="17"/>
  <c r="R734" i="17"/>
  <c r="U734" i="17"/>
  <c r="Z734" i="17" s="1"/>
  <c r="AE734" i="17" s="1"/>
  <c r="N734" i="17"/>
  <c r="J734" i="17"/>
  <c r="G734" i="17"/>
  <c r="C734" i="17"/>
  <c r="D734" i="17" s="1"/>
  <c r="E734" i="17"/>
  <c r="F734" i="17" s="1"/>
  <c r="M732" i="17"/>
  <c r="L732" i="17"/>
  <c r="B735" i="17"/>
  <c r="H734" i="17"/>
  <c r="P734" i="17"/>
  <c r="AL733" i="17"/>
  <c r="W733" i="17"/>
  <c r="K733" i="17"/>
  <c r="I733" i="17"/>
  <c r="AB732" i="17"/>
  <c r="AG732" i="17" s="1"/>
  <c r="AI732" i="17" s="1"/>
  <c r="AM732" i="17"/>
  <c r="AJ731" i="17"/>
  <c r="Q731" i="17"/>
  <c r="AJ311" i="14" l="1"/>
  <c r="E314" i="14"/>
  <c r="F314" i="14" s="1"/>
  <c r="S314" i="14"/>
  <c r="X314" i="14" s="1"/>
  <c r="AC314" i="14" s="1"/>
  <c r="T314" i="14"/>
  <c r="Y314" i="14" s="1"/>
  <c r="AD314" i="14" s="1"/>
  <c r="R314" i="14"/>
  <c r="U314" i="14"/>
  <c r="Z314" i="14" s="1"/>
  <c r="AE314" i="14" s="1"/>
  <c r="C314" i="14"/>
  <c r="P314" i="14"/>
  <c r="N314" i="14"/>
  <c r="G314" i="14"/>
  <c r="J314" i="14"/>
  <c r="H314" i="14"/>
  <c r="B315" i="14"/>
  <c r="K313" i="14"/>
  <c r="I313" i="14"/>
  <c r="M313" i="14" s="1"/>
  <c r="L313" i="14" s="1"/>
  <c r="D313" i="14"/>
  <c r="AB312" i="14"/>
  <c r="AG312" i="14" s="1"/>
  <c r="AI312" i="14" s="1"/>
  <c r="W313" i="14"/>
  <c r="AM313" i="14" s="1"/>
  <c r="AL313" i="14"/>
  <c r="U735" i="17"/>
  <c r="Z735" i="17" s="1"/>
  <c r="AE735" i="17" s="1"/>
  <c r="S735" i="17"/>
  <c r="X735" i="17" s="1"/>
  <c r="AC735" i="17" s="1"/>
  <c r="T735" i="17"/>
  <c r="Y735" i="17" s="1"/>
  <c r="AD735" i="17" s="1"/>
  <c r="R735" i="17"/>
  <c r="N735" i="17"/>
  <c r="J735" i="17"/>
  <c r="C735" i="17"/>
  <c r="D735" i="17" s="1"/>
  <c r="E735" i="17"/>
  <c r="F735" i="17" s="1"/>
  <c r="G735" i="17"/>
  <c r="M733" i="17"/>
  <c r="L733" i="17"/>
  <c r="X734" i="17"/>
  <c r="AC734" i="17" s="1"/>
  <c r="AB733" i="17"/>
  <c r="AG733" i="17" s="1"/>
  <c r="AI733" i="17" s="1"/>
  <c r="AM733" i="17"/>
  <c r="Y734" i="17"/>
  <c r="AD734" i="17" s="1"/>
  <c r="AL734" i="17"/>
  <c r="W734" i="17"/>
  <c r="AJ732" i="17"/>
  <c r="Q732" i="17"/>
  <c r="I734" i="17"/>
  <c r="K734" i="17"/>
  <c r="B736" i="17"/>
  <c r="H735" i="17"/>
  <c r="P735" i="17"/>
  <c r="AB313" i="14" l="1"/>
  <c r="AG313" i="14" s="1"/>
  <c r="AI313" i="14" s="1"/>
  <c r="AJ313" i="14" s="1"/>
  <c r="G315" i="14"/>
  <c r="S315" i="14"/>
  <c r="X315" i="14" s="1"/>
  <c r="AC315" i="14" s="1"/>
  <c r="T315" i="14"/>
  <c r="Y315" i="14" s="1"/>
  <c r="AD315" i="14" s="1"/>
  <c r="R315" i="14"/>
  <c r="E315" i="14"/>
  <c r="F315" i="14" s="1"/>
  <c r="U315" i="14"/>
  <c r="Z315" i="14" s="1"/>
  <c r="AE315" i="14" s="1"/>
  <c r="P315" i="14"/>
  <c r="C315" i="14"/>
  <c r="J315" i="14"/>
  <c r="N315" i="14"/>
  <c r="H315" i="14"/>
  <c r="B316" i="14"/>
  <c r="D314" i="14"/>
  <c r="K314" i="14"/>
  <c r="I314" i="14"/>
  <c r="M314" i="14" s="1"/>
  <c r="L314" i="14" s="1"/>
  <c r="Q312" i="14"/>
  <c r="AJ312" i="14"/>
  <c r="Q313" i="14"/>
  <c r="W314" i="14"/>
  <c r="AM314" i="14" s="1"/>
  <c r="AL314" i="14"/>
  <c r="R736" i="17"/>
  <c r="U736" i="17"/>
  <c r="Z736" i="17" s="1"/>
  <c r="AE736" i="17" s="1"/>
  <c r="S736" i="17"/>
  <c r="X736" i="17" s="1"/>
  <c r="AC736" i="17" s="1"/>
  <c r="T736" i="17"/>
  <c r="N736" i="17"/>
  <c r="J736" i="17"/>
  <c r="C736" i="17"/>
  <c r="D736" i="17" s="1"/>
  <c r="E736" i="17"/>
  <c r="F736" i="17" s="1"/>
  <c r="G736" i="17"/>
  <c r="M734" i="17"/>
  <c r="L734" i="17"/>
  <c r="AJ733" i="17"/>
  <c r="Q733" i="17"/>
  <c r="B737" i="17"/>
  <c r="P736" i="17"/>
  <c r="H736" i="17"/>
  <c r="AB734" i="17"/>
  <c r="AG734" i="17" s="1"/>
  <c r="AI734" i="17" s="1"/>
  <c r="AM734" i="17"/>
  <c r="K735" i="17"/>
  <c r="I735" i="17"/>
  <c r="AL735" i="17"/>
  <c r="W735" i="17"/>
  <c r="AM735" i="17" s="1"/>
  <c r="R316" i="14" l="1"/>
  <c r="C316" i="14"/>
  <c r="P316" i="14"/>
  <c r="G316" i="14"/>
  <c r="N316" i="14"/>
  <c r="E316" i="14"/>
  <c r="F316" i="14" s="1"/>
  <c r="J316" i="14"/>
  <c r="H316" i="14"/>
  <c r="U316" i="14"/>
  <c r="Z316" i="14" s="1"/>
  <c r="AE316" i="14" s="1"/>
  <c r="S316" i="14"/>
  <c r="X316" i="14" s="1"/>
  <c r="AC316" i="14" s="1"/>
  <c r="T316" i="14"/>
  <c r="Y316" i="14" s="1"/>
  <c r="AD316" i="14" s="1"/>
  <c r="B317" i="14"/>
  <c r="W315" i="14"/>
  <c r="AM315" i="14" s="1"/>
  <c r="AL315" i="14"/>
  <c r="K315" i="14"/>
  <c r="I315" i="14"/>
  <c r="M315" i="14" s="1"/>
  <c r="L315" i="14" s="1"/>
  <c r="D315" i="14"/>
  <c r="AB314" i="14"/>
  <c r="AG314" i="14" s="1"/>
  <c r="AI314" i="14" s="1"/>
  <c r="M735" i="17"/>
  <c r="L735" i="17"/>
  <c r="S737" i="17"/>
  <c r="X737" i="17" s="1"/>
  <c r="AC737" i="17" s="1"/>
  <c r="T737" i="17"/>
  <c r="Y737" i="17" s="1"/>
  <c r="AD737" i="17" s="1"/>
  <c r="R737" i="17"/>
  <c r="U737" i="17"/>
  <c r="Z737" i="17" s="1"/>
  <c r="AE737" i="17" s="1"/>
  <c r="N737" i="17"/>
  <c r="J737" i="17"/>
  <c r="G737" i="17"/>
  <c r="C737" i="17"/>
  <c r="D737" i="17" s="1"/>
  <c r="E737" i="17"/>
  <c r="F737" i="17" s="1"/>
  <c r="Y736" i="17"/>
  <c r="AD736" i="17" s="1"/>
  <c r="AB735" i="17"/>
  <c r="AG735" i="17" s="1"/>
  <c r="AI735" i="17" s="1"/>
  <c r="B738" i="17"/>
  <c r="H737" i="17"/>
  <c r="P737" i="17"/>
  <c r="Q734" i="17"/>
  <c r="AJ734" i="17"/>
  <c r="AL736" i="17"/>
  <c r="W736" i="17"/>
  <c r="K736" i="17"/>
  <c r="I736" i="17"/>
  <c r="AB315" i="14" l="1"/>
  <c r="AG315" i="14" s="1"/>
  <c r="AI315" i="14" s="1"/>
  <c r="AJ315" i="14" s="1"/>
  <c r="P317" i="14"/>
  <c r="H317" i="14"/>
  <c r="E317" i="14"/>
  <c r="F317" i="14" s="1"/>
  <c r="N317" i="14"/>
  <c r="G317" i="14"/>
  <c r="R317" i="14"/>
  <c r="U317" i="14"/>
  <c r="Z317" i="14" s="1"/>
  <c r="AE317" i="14" s="1"/>
  <c r="S317" i="14"/>
  <c r="X317" i="14" s="1"/>
  <c r="AC317" i="14" s="1"/>
  <c r="J317" i="14"/>
  <c r="C317" i="14"/>
  <c r="T317" i="14"/>
  <c r="Y317" i="14" s="1"/>
  <c r="AD317" i="14" s="1"/>
  <c r="B318" i="14"/>
  <c r="Q314" i="14"/>
  <c r="AJ314" i="14"/>
  <c r="K316" i="14"/>
  <c r="D316" i="14"/>
  <c r="I316" i="14"/>
  <c r="M316" i="14" s="1"/>
  <c r="L316" i="14" s="1"/>
  <c r="W316" i="14"/>
  <c r="AM316" i="14" s="1"/>
  <c r="AL316" i="14"/>
  <c r="AM736" i="17"/>
  <c r="U738" i="17"/>
  <c r="Z738" i="17" s="1"/>
  <c r="AE738" i="17" s="1"/>
  <c r="S738" i="17"/>
  <c r="X738" i="17" s="1"/>
  <c r="AC738" i="17" s="1"/>
  <c r="T738" i="17"/>
  <c r="Y738" i="17" s="1"/>
  <c r="AD738" i="17" s="1"/>
  <c r="R738" i="17"/>
  <c r="N738" i="17"/>
  <c r="J738" i="17"/>
  <c r="G738" i="17"/>
  <c r="C738" i="17"/>
  <c r="D738" i="17" s="1"/>
  <c r="E738" i="17"/>
  <c r="F738" i="17" s="1"/>
  <c r="L736" i="17"/>
  <c r="M736" i="17"/>
  <c r="B739" i="17"/>
  <c r="H738" i="17"/>
  <c r="P738" i="17"/>
  <c r="W737" i="17"/>
  <c r="AM737" i="17" s="1"/>
  <c r="AL737" i="17"/>
  <c r="AJ735" i="17"/>
  <c r="Q735" i="17"/>
  <c r="AB736" i="17"/>
  <c r="AG736" i="17" s="1"/>
  <c r="AI736" i="17" s="1"/>
  <c r="I737" i="17"/>
  <c r="K737" i="17"/>
  <c r="Q315" i="14" l="1"/>
  <c r="AB316" i="14"/>
  <c r="AG316" i="14" s="1"/>
  <c r="AI316" i="14" s="1"/>
  <c r="Q316" i="14" s="1"/>
  <c r="R318" i="14"/>
  <c r="S318" i="14"/>
  <c r="X318" i="14" s="1"/>
  <c r="AC318" i="14" s="1"/>
  <c r="G318" i="14"/>
  <c r="T318" i="14"/>
  <c r="Y318" i="14" s="1"/>
  <c r="AD318" i="14" s="1"/>
  <c r="U318" i="14"/>
  <c r="Z318" i="14" s="1"/>
  <c r="AE318" i="14" s="1"/>
  <c r="N318" i="14"/>
  <c r="E318" i="14"/>
  <c r="F318" i="14" s="1"/>
  <c r="C318" i="14"/>
  <c r="J318" i="14"/>
  <c r="P318" i="14"/>
  <c r="H318" i="14"/>
  <c r="B319" i="14"/>
  <c r="AL317" i="14"/>
  <c r="W317" i="14"/>
  <c r="AM317" i="14" s="1"/>
  <c r="I317" i="14"/>
  <c r="M317" i="14" s="1"/>
  <c r="L317" i="14" s="1"/>
  <c r="K317" i="14"/>
  <c r="D317" i="14"/>
  <c r="AJ316" i="14"/>
  <c r="R739" i="17"/>
  <c r="U739" i="17"/>
  <c r="Z739" i="17" s="1"/>
  <c r="AE739" i="17" s="1"/>
  <c r="S739" i="17"/>
  <c r="X739" i="17" s="1"/>
  <c r="AC739" i="17" s="1"/>
  <c r="T739" i="17"/>
  <c r="Y739" i="17" s="1"/>
  <c r="AD739" i="17" s="1"/>
  <c r="N739" i="17"/>
  <c r="J739" i="17"/>
  <c r="C739" i="17"/>
  <c r="D739" i="17" s="1"/>
  <c r="E739" i="17"/>
  <c r="F739" i="17" s="1"/>
  <c r="G739" i="17"/>
  <c r="AB737" i="17"/>
  <c r="AG737" i="17" s="1"/>
  <c r="AI737" i="17" s="1"/>
  <c r="Q737" i="17" s="1"/>
  <c r="M737" i="17"/>
  <c r="L737" i="17"/>
  <c r="AL738" i="17"/>
  <c r="W738" i="17"/>
  <c r="AM738" i="17" s="1"/>
  <c r="B740" i="17"/>
  <c r="P739" i="17"/>
  <c r="H739" i="17"/>
  <c r="AJ736" i="17"/>
  <c r="Q736" i="17"/>
  <c r="I738" i="17"/>
  <c r="K738" i="17"/>
  <c r="U319" i="14" l="1"/>
  <c r="Z319" i="14" s="1"/>
  <c r="AE319" i="14" s="1"/>
  <c r="H319" i="14"/>
  <c r="N319" i="14"/>
  <c r="G319" i="14"/>
  <c r="T319" i="14"/>
  <c r="Y319" i="14" s="1"/>
  <c r="AD319" i="14" s="1"/>
  <c r="C319" i="14"/>
  <c r="R319" i="14"/>
  <c r="P319" i="14"/>
  <c r="J319" i="14"/>
  <c r="E319" i="14"/>
  <c r="F319" i="14" s="1"/>
  <c r="S319" i="14"/>
  <c r="X319" i="14" s="1"/>
  <c r="AC319" i="14" s="1"/>
  <c r="B320" i="14"/>
  <c r="AB317" i="14"/>
  <c r="AG317" i="14" s="1"/>
  <c r="AI317" i="14" s="1"/>
  <c r="K318" i="14"/>
  <c r="I318" i="14"/>
  <c r="M318" i="14" s="1"/>
  <c r="L318" i="14" s="1"/>
  <c r="D318" i="14"/>
  <c r="AL318" i="14"/>
  <c r="W318" i="14"/>
  <c r="AM318" i="14" s="1"/>
  <c r="S740" i="17"/>
  <c r="T740" i="17"/>
  <c r="Y740" i="17" s="1"/>
  <c r="AD740" i="17" s="1"/>
  <c r="R740" i="17"/>
  <c r="U740" i="17"/>
  <c r="Z740" i="17" s="1"/>
  <c r="AE740" i="17" s="1"/>
  <c r="N740" i="17"/>
  <c r="J740" i="17"/>
  <c r="E740" i="17"/>
  <c r="F740" i="17" s="1"/>
  <c r="G740" i="17"/>
  <c r="C740" i="17"/>
  <c r="D740" i="17" s="1"/>
  <c r="AJ737" i="17"/>
  <c r="M738" i="17"/>
  <c r="L738" i="17"/>
  <c r="AB738" i="17"/>
  <c r="AG738" i="17" s="1"/>
  <c r="AI738" i="17" s="1"/>
  <c r="AL739" i="17"/>
  <c r="W739" i="17"/>
  <c r="AM739" i="17" s="1"/>
  <c r="I739" i="17"/>
  <c r="K739" i="17"/>
  <c r="B741" i="17"/>
  <c r="P740" i="17"/>
  <c r="H740" i="17"/>
  <c r="AB318" i="14" l="1"/>
  <c r="AG318" i="14" s="1"/>
  <c r="AI318" i="14" s="1"/>
  <c r="Q318" i="14" s="1"/>
  <c r="E320" i="14"/>
  <c r="F320" i="14" s="1"/>
  <c r="C320" i="14"/>
  <c r="T320" i="14"/>
  <c r="Y320" i="14" s="1"/>
  <c r="AD320" i="14" s="1"/>
  <c r="U320" i="14"/>
  <c r="Z320" i="14" s="1"/>
  <c r="AE320" i="14" s="1"/>
  <c r="R320" i="14"/>
  <c r="H320" i="14"/>
  <c r="G320" i="14"/>
  <c r="P320" i="14"/>
  <c r="N320" i="14"/>
  <c r="J320" i="14"/>
  <c r="S320" i="14"/>
  <c r="X320" i="14" s="1"/>
  <c r="AC320" i="14" s="1"/>
  <c r="B321" i="14"/>
  <c r="K319" i="14"/>
  <c r="D319" i="14"/>
  <c r="I319" i="14"/>
  <c r="M319" i="14" s="1"/>
  <c r="L319" i="14" s="1"/>
  <c r="AJ317" i="14"/>
  <c r="Q317" i="14"/>
  <c r="AJ318" i="14"/>
  <c r="W319" i="14"/>
  <c r="AM319" i="14" s="1"/>
  <c r="AL319" i="14"/>
  <c r="M739" i="17"/>
  <c r="L739" i="17"/>
  <c r="U741" i="17"/>
  <c r="S741" i="17"/>
  <c r="X741" i="17" s="1"/>
  <c r="AC741" i="17" s="1"/>
  <c r="T741" i="17"/>
  <c r="Y741" i="17" s="1"/>
  <c r="AD741" i="17" s="1"/>
  <c r="R741" i="17"/>
  <c r="N741" i="17"/>
  <c r="G741" i="17"/>
  <c r="C741" i="17"/>
  <c r="D741" i="17" s="1"/>
  <c r="J741" i="17"/>
  <c r="E741" i="17"/>
  <c r="F741" i="17" s="1"/>
  <c r="B742" i="17"/>
  <c r="P741" i="17"/>
  <c r="H741" i="17"/>
  <c r="K740" i="17"/>
  <c r="I740" i="17"/>
  <c r="Q738" i="17"/>
  <c r="AJ738" i="17"/>
  <c r="W740" i="17"/>
  <c r="AL740" i="17"/>
  <c r="X740" i="17"/>
  <c r="AC740" i="17" s="1"/>
  <c r="AB739" i="17"/>
  <c r="AG739" i="17" s="1"/>
  <c r="AI739" i="17" s="1"/>
  <c r="AB319" i="14" l="1"/>
  <c r="AG319" i="14" s="1"/>
  <c r="AI319" i="14" s="1"/>
  <c r="Q319" i="14" s="1"/>
  <c r="H321" i="14"/>
  <c r="J321" i="14"/>
  <c r="P321" i="14"/>
  <c r="S321" i="14"/>
  <c r="X321" i="14" s="1"/>
  <c r="AC321" i="14" s="1"/>
  <c r="C321" i="14"/>
  <c r="N321" i="14"/>
  <c r="R321" i="14"/>
  <c r="T321" i="14"/>
  <c r="Y321" i="14" s="1"/>
  <c r="AD321" i="14" s="1"/>
  <c r="G321" i="14"/>
  <c r="E321" i="14"/>
  <c r="F321" i="14" s="1"/>
  <c r="U321" i="14"/>
  <c r="Z321" i="14" s="1"/>
  <c r="AE321" i="14" s="1"/>
  <c r="B322" i="14"/>
  <c r="AL320" i="14"/>
  <c r="W320" i="14"/>
  <c r="AM320" i="14" s="1"/>
  <c r="K320" i="14"/>
  <c r="I320" i="14"/>
  <c r="M320" i="14" s="1"/>
  <c r="L320" i="14" s="1"/>
  <c r="D320" i="14"/>
  <c r="R742" i="17"/>
  <c r="U742" i="17"/>
  <c r="Z742" i="17" s="1"/>
  <c r="AE742" i="17" s="1"/>
  <c r="S742" i="17"/>
  <c r="X742" i="17" s="1"/>
  <c r="AC742" i="17" s="1"/>
  <c r="T742" i="17"/>
  <c r="Y742" i="17" s="1"/>
  <c r="AD742" i="17" s="1"/>
  <c r="N742" i="17"/>
  <c r="J742" i="17"/>
  <c r="C742" i="17"/>
  <c r="D742" i="17" s="1"/>
  <c r="E742" i="17"/>
  <c r="F742" i="17" s="1"/>
  <c r="G742" i="17"/>
  <c r="M740" i="17"/>
  <c r="L740" i="17"/>
  <c r="Q739" i="17"/>
  <c r="AJ739" i="17"/>
  <c r="AM740" i="17"/>
  <c r="K741" i="17"/>
  <c r="I741" i="17"/>
  <c r="AB740" i="17"/>
  <c r="AG740" i="17" s="1"/>
  <c r="AI740" i="17" s="1"/>
  <c r="AL741" i="17"/>
  <c r="W741" i="17"/>
  <c r="Z741" i="17"/>
  <c r="AE741" i="17" s="1"/>
  <c r="B743" i="17"/>
  <c r="H742" i="17"/>
  <c r="P742" i="17"/>
  <c r="AJ319" i="14" l="1"/>
  <c r="T322" i="14"/>
  <c r="Y322" i="14" s="1"/>
  <c r="AD322" i="14" s="1"/>
  <c r="G322" i="14"/>
  <c r="R322" i="14"/>
  <c r="J322" i="14"/>
  <c r="U322" i="14"/>
  <c r="Z322" i="14" s="1"/>
  <c r="AE322" i="14" s="1"/>
  <c r="S322" i="14"/>
  <c r="X322" i="14" s="1"/>
  <c r="AC322" i="14" s="1"/>
  <c r="P322" i="14"/>
  <c r="E322" i="14"/>
  <c r="F322" i="14" s="1"/>
  <c r="N322" i="14"/>
  <c r="C322" i="14"/>
  <c r="H322" i="14"/>
  <c r="B323" i="14"/>
  <c r="K321" i="14"/>
  <c r="I321" i="14"/>
  <c r="M321" i="14" s="1"/>
  <c r="L321" i="14" s="1"/>
  <c r="D321" i="14"/>
  <c r="AB320" i="14"/>
  <c r="AG320" i="14" s="1"/>
  <c r="AI320" i="14" s="1"/>
  <c r="AL321" i="14"/>
  <c r="W321" i="14"/>
  <c r="AM321" i="14" s="1"/>
  <c r="M741" i="17"/>
  <c r="L741" i="17"/>
  <c r="S743" i="17"/>
  <c r="X743" i="17" s="1"/>
  <c r="AC743" i="17" s="1"/>
  <c r="T743" i="17"/>
  <c r="Y743" i="17" s="1"/>
  <c r="AD743" i="17" s="1"/>
  <c r="R743" i="17"/>
  <c r="U743" i="17"/>
  <c r="Z743" i="17" s="1"/>
  <c r="AE743" i="17" s="1"/>
  <c r="N743" i="17"/>
  <c r="J743" i="17"/>
  <c r="C743" i="17"/>
  <c r="D743" i="17" s="1"/>
  <c r="E743" i="17"/>
  <c r="F743" i="17" s="1"/>
  <c r="G743" i="17"/>
  <c r="AM741" i="17"/>
  <c r="AB741" i="17"/>
  <c r="AG741" i="17" s="1"/>
  <c r="AI741" i="17" s="1"/>
  <c r="B744" i="17"/>
  <c r="H743" i="17"/>
  <c r="P743" i="17"/>
  <c r="Q740" i="17"/>
  <c r="AJ740" i="17"/>
  <c r="K742" i="17"/>
  <c r="I742" i="17"/>
  <c r="W742" i="17"/>
  <c r="AM742" i="17" s="1"/>
  <c r="AL742" i="17"/>
  <c r="C323" i="14" l="1"/>
  <c r="P323" i="14"/>
  <c r="J323" i="14"/>
  <c r="N323" i="14"/>
  <c r="S323" i="14"/>
  <c r="X323" i="14" s="1"/>
  <c r="AC323" i="14" s="1"/>
  <c r="R323" i="14"/>
  <c r="E323" i="14"/>
  <c r="F323" i="14" s="1"/>
  <c r="G323" i="14"/>
  <c r="T323" i="14"/>
  <c r="Y323" i="14" s="1"/>
  <c r="AD323" i="14" s="1"/>
  <c r="U323" i="14"/>
  <c r="Z323" i="14" s="1"/>
  <c r="AE323" i="14" s="1"/>
  <c r="H323" i="14"/>
  <c r="B324" i="14"/>
  <c r="AB321" i="14"/>
  <c r="AG321" i="14" s="1"/>
  <c r="AI321" i="14" s="1"/>
  <c r="AJ320" i="14"/>
  <c r="Q320" i="14"/>
  <c r="D322" i="14"/>
  <c r="K322" i="14"/>
  <c r="I322" i="14"/>
  <c r="M322" i="14" s="1"/>
  <c r="L322" i="14" s="1"/>
  <c r="AL322" i="14"/>
  <c r="W322" i="14"/>
  <c r="AM322" i="14" s="1"/>
  <c r="L742" i="17"/>
  <c r="M742" i="17"/>
  <c r="U744" i="17"/>
  <c r="Z744" i="17" s="1"/>
  <c r="AE744" i="17" s="1"/>
  <c r="S744" i="17"/>
  <c r="X744" i="17" s="1"/>
  <c r="AC744" i="17" s="1"/>
  <c r="T744" i="17"/>
  <c r="Y744" i="17" s="1"/>
  <c r="AD744" i="17" s="1"/>
  <c r="N744" i="17"/>
  <c r="R744" i="17"/>
  <c r="J744" i="17"/>
  <c r="G744" i="17"/>
  <c r="C744" i="17"/>
  <c r="D744" i="17" s="1"/>
  <c r="E744" i="17"/>
  <c r="F744" i="17" s="1"/>
  <c r="AB742" i="17"/>
  <c r="AG742" i="17" s="1"/>
  <c r="AI742" i="17" s="1"/>
  <c r="Q742" i="17" s="1"/>
  <c r="K743" i="17"/>
  <c r="I743" i="17"/>
  <c r="B745" i="17"/>
  <c r="H744" i="17"/>
  <c r="P744" i="17"/>
  <c r="W743" i="17"/>
  <c r="AM743" i="17" s="1"/>
  <c r="AL743" i="17"/>
  <c r="AJ741" i="17"/>
  <c r="Q741" i="17"/>
  <c r="E324" i="14" l="1"/>
  <c r="F324" i="14" s="1"/>
  <c r="U324" i="14"/>
  <c r="Z324" i="14" s="1"/>
  <c r="AE324" i="14" s="1"/>
  <c r="J324" i="14"/>
  <c r="P324" i="14"/>
  <c r="C324" i="14"/>
  <c r="S324" i="14"/>
  <c r="X324" i="14" s="1"/>
  <c r="AC324" i="14" s="1"/>
  <c r="G324" i="14"/>
  <c r="H324" i="14"/>
  <c r="N324" i="14"/>
  <c r="T324" i="14"/>
  <c r="Y324" i="14" s="1"/>
  <c r="AD324" i="14" s="1"/>
  <c r="R324" i="14"/>
  <c r="B325" i="14"/>
  <c r="AL323" i="14"/>
  <c r="W323" i="14"/>
  <c r="AM323" i="14" s="1"/>
  <c r="AB322" i="14"/>
  <c r="AG322" i="14" s="1"/>
  <c r="AI322" i="14" s="1"/>
  <c r="Q321" i="14"/>
  <c r="AJ321" i="14"/>
  <c r="D323" i="14"/>
  <c r="I323" i="14"/>
  <c r="M323" i="14" s="1"/>
  <c r="L323" i="14" s="1"/>
  <c r="K323" i="14"/>
  <c r="R745" i="17"/>
  <c r="U745" i="17"/>
  <c r="Z745" i="17" s="1"/>
  <c r="AE745" i="17" s="1"/>
  <c r="S745" i="17"/>
  <c r="X745" i="17" s="1"/>
  <c r="AC745" i="17" s="1"/>
  <c r="T745" i="17"/>
  <c r="Y745" i="17" s="1"/>
  <c r="AD745" i="17" s="1"/>
  <c r="N745" i="17"/>
  <c r="J745" i="17"/>
  <c r="C745" i="17"/>
  <c r="D745" i="17" s="1"/>
  <c r="E745" i="17"/>
  <c r="F745" i="17" s="1"/>
  <c r="G745" i="17"/>
  <c r="M743" i="17"/>
  <c r="L743" i="17"/>
  <c r="AJ742" i="17"/>
  <c r="AB743" i="17"/>
  <c r="AG743" i="17" s="1"/>
  <c r="AI743" i="17" s="1"/>
  <c r="AJ743" i="17" s="1"/>
  <c r="B746" i="17"/>
  <c r="P745" i="17"/>
  <c r="H745" i="17"/>
  <c r="W744" i="17"/>
  <c r="AL744" i="17"/>
  <c r="K744" i="17"/>
  <c r="I744" i="17"/>
  <c r="AB323" i="14" l="1"/>
  <c r="AG323" i="14" s="1"/>
  <c r="AI323" i="14" s="1"/>
  <c r="H325" i="14"/>
  <c r="S325" i="14"/>
  <c r="X325" i="14" s="1"/>
  <c r="AC325" i="14" s="1"/>
  <c r="P325" i="14"/>
  <c r="U325" i="14"/>
  <c r="Z325" i="14" s="1"/>
  <c r="AE325" i="14" s="1"/>
  <c r="J325" i="14"/>
  <c r="T325" i="14"/>
  <c r="Y325" i="14" s="1"/>
  <c r="AD325" i="14" s="1"/>
  <c r="N325" i="14"/>
  <c r="G325" i="14"/>
  <c r="C325" i="14"/>
  <c r="E325" i="14"/>
  <c r="F325" i="14" s="1"/>
  <c r="R325" i="14"/>
  <c r="B326" i="14"/>
  <c r="AL324" i="14"/>
  <c r="W324" i="14"/>
  <c r="AM324" i="14" s="1"/>
  <c r="I324" i="14"/>
  <c r="M324" i="14" s="1"/>
  <c r="L324" i="14" s="1"/>
  <c r="D324" i="14"/>
  <c r="K324" i="14"/>
  <c r="Q322" i="14"/>
  <c r="AJ322" i="14"/>
  <c r="AJ323" i="14"/>
  <c r="Q323" i="14"/>
  <c r="Q743" i="17"/>
  <c r="S746" i="17"/>
  <c r="T746" i="17"/>
  <c r="Y746" i="17" s="1"/>
  <c r="AD746" i="17" s="1"/>
  <c r="R746" i="17"/>
  <c r="U746" i="17"/>
  <c r="Z746" i="17" s="1"/>
  <c r="AE746" i="17" s="1"/>
  <c r="N746" i="17"/>
  <c r="J746" i="17"/>
  <c r="C746" i="17"/>
  <c r="D746" i="17" s="1"/>
  <c r="E746" i="17"/>
  <c r="F746" i="17" s="1"/>
  <c r="G746" i="17"/>
  <c r="M744" i="17"/>
  <c r="L744" i="17"/>
  <c r="AB744" i="17"/>
  <c r="AG744" i="17" s="1"/>
  <c r="AI744" i="17" s="1"/>
  <c r="AM744" i="17"/>
  <c r="AL745" i="17"/>
  <c r="W745" i="17"/>
  <c r="K745" i="17"/>
  <c r="I745" i="17"/>
  <c r="B747" i="17"/>
  <c r="H746" i="17"/>
  <c r="P746" i="17"/>
  <c r="AB324" i="14" l="1"/>
  <c r="AG324" i="14" s="1"/>
  <c r="AI324" i="14" s="1"/>
  <c r="Q324" i="14" s="1"/>
  <c r="T326" i="14"/>
  <c r="Y326" i="14" s="1"/>
  <c r="AD326" i="14" s="1"/>
  <c r="C326" i="14"/>
  <c r="P326" i="14"/>
  <c r="U326" i="14"/>
  <c r="Z326" i="14" s="1"/>
  <c r="AE326" i="14" s="1"/>
  <c r="J326" i="14"/>
  <c r="N326" i="14"/>
  <c r="G326" i="14"/>
  <c r="H326" i="14"/>
  <c r="R326" i="14"/>
  <c r="S326" i="14"/>
  <c r="X326" i="14" s="1"/>
  <c r="AC326" i="14" s="1"/>
  <c r="E326" i="14"/>
  <c r="F326" i="14" s="1"/>
  <c r="B327" i="14"/>
  <c r="W325" i="14"/>
  <c r="AM325" i="14" s="1"/>
  <c r="AL325" i="14"/>
  <c r="AJ324" i="14"/>
  <c r="D325" i="14"/>
  <c r="I325" i="14"/>
  <c r="M325" i="14" s="1"/>
  <c r="L325" i="14" s="1"/>
  <c r="K325" i="14"/>
  <c r="L745" i="17"/>
  <c r="M745" i="17"/>
  <c r="U747" i="17"/>
  <c r="S747" i="17"/>
  <c r="X747" i="17" s="1"/>
  <c r="AC747" i="17" s="1"/>
  <c r="T747" i="17"/>
  <c r="Y747" i="17" s="1"/>
  <c r="AD747" i="17" s="1"/>
  <c r="R747" i="17"/>
  <c r="N747" i="17"/>
  <c r="J747" i="17"/>
  <c r="E747" i="17"/>
  <c r="F747" i="17" s="1"/>
  <c r="G747" i="17"/>
  <c r="C747" i="17"/>
  <c r="D747" i="17" s="1"/>
  <c r="I746" i="17"/>
  <c r="K746" i="17"/>
  <c r="B748" i="17"/>
  <c r="P747" i="17"/>
  <c r="H747" i="17"/>
  <c r="AB745" i="17"/>
  <c r="AG745" i="17" s="1"/>
  <c r="AI745" i="17" s="1"/>
  <c r="AM745" i="17"/>
  <c r="AL746" i="17"/>
  <c r="W746" i="17"/>
  <c r="AB746" i="17" s="1"/>
  <c r="X746" i="17"/>
  <c r="AC746" i="17" s="1"/>
  <c r="AJ744" i="17"/>
  <c r="Q744" i="17"/>
  <c r="S327" i="14" l="1"/>
  <c r="X327" i="14" s="1"/>
  <c r="AC327" i="14" s="1"/>
  <c r="N327" i="14"/>
  <c r="T327" i="14"/>
  <c r="Y327" i="14" s="1"/>
  <c r="AD327" i="14" s="1"/>
  <c r="J327" i="14"/>
  <c r="H327" i="14"/>
  <c r="U327" i="14"/>
  <c r="Z327" i="14" s="1"/>
  <c r="AE327" i="14" s="1"/>
  <c r="R327" i="14"/>
  <c r="C327" i="14"/>
  <c r="P327" i="14"/>
  <c r="E327" i="14"/>
  <c r="F327" i="14" s="1"/>
  <c r="G327" i="14"/>
  <c r="B328" i="14"/>
  <c r="AB325" i="14"/>
  <c r="AG325" i="14" s="1"/>
  <c r="AI325" i="14" s="1"/>
  <c r="W326" i="14"/>
  <c r="AM326" i="14" s="1"/>
  <c r="AL326" i="14"/>
  <c r="I326" i="14"/>
  <c r="M326" i="14" s="1"/>
  <c r="L326" i="14" s="1"/>
  <c r="K326" i="14"/>
  <c r="D326" i="14"/>
  <c r="M746" i="17"/>
  <c r="L746" i="17"/>
  <c r="R748" i="17"/>
  <c r="U748" i="17"/>
  <c r="Z748" i="17" s="1"/>
  <c r="AE748" i="17" s="1"/>
  <c r="S748" i="17"/>
  <c r="X748" i="17" s="1"/>
  <c r="AC748" i="17" s="1"/>
  <c r="T748" i="17"/>
  <c r="Y748" i="17" s="1"/>
  <c r="AD748" i="17" s="1"/>
  <c r="N748" i="17"/>
  <c r="J748" i="17"/>
  <c r="G748" i="17"/>
  <c r="C748" i="17"/>
  <c r="D748" i="17" s="1"/>
  <c r="E748" i="17"/>
  <c r="F748" i="17" s="1"/>
  <c r="AJ745" i="17"/>
  <c r="Q745" i="17"/>
  <c r="AL747" i="17"/>
  <c r="W747" i="17"/>
  <c r="AB747" i="17" s="1"/>
  <c r="B749" i="17"/>
  <c r="H748" i="17"/>
  <c r="P748" i="17"/>
  <c r="I747" i="17"/>
  <c r="K747" i="17"/>
  <c r="Z747" i="17"/>
  <c r="AE747" i="17" s="1"/>
  <c r="AG746" i="17"/>
  <c r="AI746" i="17" s="1"/>
  <c r="AM746" i="17"/>
  <c r="AB326" i="14" l="1"/>
  <c r="AG326" i="14" s="1"/>
  <c r="AI326" i="14" s="1"/>
  <c r="AJ326" i="14" s="1"/>
  <c r="U328" i="14"/>
  <c r="Z328" i="14" s="1"/>
  <c r="AE328" i="14" s="1"/>
  <c r="J328" i="14"/>
  <c r="H328" i="14"/>
  <c r="C328" i="14"/>
  <c r="T328" i="14"/>
  <c r="Y328" i="14" s="1"/>
  <c r="AD328" i="14" s="1"/>
  <c r="P328" i="14"/>
  <c r="N328" i="14"/>
  <c r="G328" i="14"/>
  <c r="S328" i="14"/>
  <c r="X328" i="14" s="1"/>
  <c r="AC328" i="14" s="1"/>
  <c r="R328" i="14"/>
  <c r="E328" i="14"/>
  <c r="F328" i="14" s="1"/>
  <c r="B329" i="14"/>
  <c r="AJ325" i="14"/>
  <c r="Q325" i="14"/>
  <c r="K327" i="14"/>
  <c r="I327" i="14"/>
  <c r="M327" i="14" s="1"/>
  <c r="L327" i="14" s="1"/>
  <c r="D327" i="14"/>
  <c r="W327" i="14"/>
  <c r="AM327" i="14" s="1"/>
  <c r="AL327" i="14"/>
  <c r="S749" i="17"/>
  <c r="X749" i="17" s="1"/>
  <c r="AC749" i="17" s="1"/>
  <c r="T749" i="17"/>
  <c r="Y749" i="17" s="1"/>
  <c r="AD749" i="17" s="1"/>
  <c r="R749" i="17"/>
  <c r="U749" i="17"/>
  <c r="Z749" i="17" s="1"/>
  <c r="AE749" i="17" s="1"/>
  <c r="N749" i="17"/>
  <c r="J749" i="17"/>
  <c r="C749" i="17"/>
  <c r="D749" i="17" s="1"/>
  <c r="E749" i="17"/>
  <c r="F749" i="17" s="1"/>
  <c r="G749" i="17"/>
  <c r="M747" i="17"/>
  <c r="L747" i="17"/>
  <c r="AG747" i="17"/>
  <c r="AI747" i="17" s="1"/>
  <c r="AJ747" i="17" s="1"/>
  <c r="B750" i="17"/>
  <c r="P749" i="17"/>
  <c r="H749" i="17"/>
  <c r="AJ746" i="17"/>
  <c r="Q746" i="17"/>
  <c r="AL748" i="17"/>
  <c r="W748" i="17"/>
  <c r="K748" i="17"/>
  <c r="I748" i="17"/>
  <c r="AM747" i="17"/>
  <c r="Q326" i="14" l="1"/>
  <c r="T329" i="14"/>
  <c r="Y329" i="14" s="1"/>
  <c r="AD329" i="14" s="1"/>
  <c r="J329" i="14"/>
  <c r="E329" i="14"/>
  <c r="F329" i="14" s="1"/>
  <c r="H329" i="14"/>
  <c r="R329" i="14"/>
  <c r="U329" i="14"/>
  <c r="Z329" i="14" s="1"/>
  <c r="AE329" i="14" s="1"/>
  <c r="G329" i="14"/>
  <c r="S329" i="14"/>
  <c r="X329" i="14" s="1"/>
  <c r="AC329" i="14" s="1"/>
  <c r="N329" i="14"/>
  <c r="C329" i="14"/>
  <c r="P329" i="14"/>
  <c r="B330" i="14"/>
  <c r="W328" i="14"/>
  <c r="AM328" i="14" s="1"/>
  <c r="AL328" i="14"/>
  <c r="K328" i="14"/>
  <c r="I328" i="14"/>
  <c r="M328" i="14" s="1"/>
  <c r="L328" i="14" s="1"/>
  <c r="D328" i="14"/>
  <c r="AB327" i="14"/>
  <c r="AG327" i="14" s="1"/>
  <c r="AI327" i="14" s="1"/>
  <c r="L748" i="17"/>
  <c r="M748" i="17"/>
  <c r="U750" i="17"/>
  <c r="Z750" i="17" s="1"/>
  <c r="AE750" i="17" s="1"/>
  <c r="S750" i="17"/>
  <c r="X750" i="17" s="1"/>
  <c r="AC750" i="17" s="1"/>
  <c r="T750" i="17"/>
  <c r="Y750" i="17" s="1"/>
  <c r="AD750" i="17" s="1"/>
  <c r="R750" i="17"/>
  <c r="N750" i="17"/>
  <c r="J750" i="17"/>
  <c r="E750" i="17"/>
  <c r="F750" i="17" s="1"/>
  <c r="G750" i="17"/>
  <c r="C750" i="17"/>
  <c r="D750" i="17" s="1"/>
  <c r="Q747" i="17"/>
  <c r="AB748" i="17"/>
  <c r="AG748" i="17" s="1"/>
  <c r="AI748" i="17" s="1"/>
  <c r="AM748" i="17"/>
  <c r="AL749" i="17"/>
  <c r="W749" i="17"/>
  <c r="AM749" i="17" s="1"/>
  <c r="B751" i="17"/>
  <c r="P750" i="17"/>
  <c r="H750" i="17"/>
  <c r="I749" i="17"/>
  <c r="K749" i="17"/>
  <c r="R330" i="14" l="1"/>
  <c r="G330" i="14"/>
  <c r="C330" i="14"/>
  <c r="E330" i="14"/>
  <c r="F330" i="14" s="1"/>
  <c r="S330" i="14"/>
  <c r="X330" i="14" s="1"/>
  <c r="AC330" i="14" s="1"/>
  <c r="T330" i="14"/>
  <c r="Y330" i="14" s="1"/>
  <c r="AD330" i="14" s="1"/>
  <c r="P330" i="14"/>
  <c r="J330" i="14"/>
  <c r="H330" i="14"/>
  <c r="N330" i="14"/>
  <c r="U330" i="14"/>
  <c r="Z330" i="14" s="1"/>
  <c r="AE330" i="14" s="1"/>
  <c r="B331" i="14"/>
  <c r="AL329" i="14"/>
  <c r="W329" i="14"/>
  <c r="AM329" i="14" s="1"/>
  <c r="D329" i="14"/>
  <c r="K329" i="14"/>
  <c r="I329" i="14"/>
  <c r="M329" i="14" s="1"/>
  <c r="L329" i="14" s="1"/>
  <c r="AB328" i="14"/>
  <c r="AG328" i="14" s="1"/>
  <c r="AI328" i="14" s="1"/>
  <c r="AJ327" i="14"/>
  <c r="Q327" i="14"/>
  <c r="R751" i="17"/>
  <c r="U751" i="17"/>
  <c r="Z751" i="17" s="1"/>
  <c r="AE751" i="17" s="1"/>
  <c r="S751" i="17"/>
  <c r="X751" i="17" s="1"/>
  <c r="AC751" i="17" s="1"/>
  <c r="T751" i="17"/>
  <c r="Y751" i="17" s="1"/>
  <c r="AD751" i="17" s="1"/>
  <c r="N751" i="17"/>
  <c r="J751" i="17"/>
  <c r="E751" i="17"/>
  <c r="F751" i="17" s="1"/>
  <c r="G751" i="17"/>
  <c r="C751" i="17"/>
  <c r="D751" i="17" s="1"/>
  <c r="M749" i="17"/>
  <c r="L749" i="17"/>
  <c r="B752" i="17"/>
  <c r="H751" i="17"/>
  <c r="P751" i="17"/>
  <c r="AB749" i="17"/>
  <c r="AG749" i="17" s="1"/>
  <c r="AI749" i="17" s="1"/>
  <c r="AL750" i="17"/>
  <c r="W750" i="17"/>
  <c r="AM750" i="17" s="1"/>
  <c r="K750" i="17"/>
  <c r="I750" i="17"/>
  <c r="AJ748" i="17"/>
  <c r="Q748" i="17"/>
  <c r="Q328" i="14" l="1"/>
  <c r="AJ328" i="14"/>
  <c r="D330" i="14"/>
  <c r="I330" i="14"/>
  <c r="M330" i="14" s="1"/>
  <c r="L330" i="14" s="1"/>
  <c r="K330" i="14"/>
  <c r="G331" i="14"/>
  <c r="C331" i="14"/>
  <c r="H331" i="14"/>
  <c r="S331" i="14"/>
  <c r="X331" i="14" s="1"/>
  <c r="AC331" i="14" s="1"/>
  <c r="E331" i="14"/>
  <c r="F331" i="14" s="1"/>
  <c r="R331" i="14"/>
  <c r="N331" i="14"/>
  <c r="J331" i="14"/>
  <c r="P331" i="14"/>
  <c r="U331" i="14"/>
  <c r="Z331" i="14" s="1"/>
  <c r="AE331" i="14" s="1"/>
  <c r="T331" i="14"/>
  <c r="Y331" i="14" s="1"/>
  <c r="AD331" i="14" s="1"/>
  <c r="B332" i="14"/>
  <c r="AB329" i="14"/>
  <c r="AG329" i="14" s="1"/>
  <c r="AI329" i="14" s="1"/>
  <c r="W330" i="14"/>
  <c r="AM330" i="14" s="1"/>
  <c r="AL330" i="14"/>
  <c r="S752" i="17"/>
  <c r="X752" i="17" s="1"/>
  <c r="AC752" i="17" s="1"/>
  <c r="T752" i="17"/>
  <c r="Y752" i="17" s="1"/>
  <c r="AD752" i="17" s="1"/>
  <c r="R752" i="17"/>
  <c r="U752" i="17"/>
  <c r="Z752" i="17" s="1"/>
  <c r="AE752" i="17" s="1"/>
  <c r="N752" i="17"/>
  <c r="J752" i="17"/>
  <c r="C752" i="17"/>
  <c r="D752" i="17" s="1"/>
  <c r="E752" i="17"/>
  <c r="F752" i="17" s="1"/>
  <c r="G752" i="17"/>
  <c r="M750" i="17"/>
  <c r="L750" i="17"/>
  <c r="AB750" i="17"/>
  <c r="AG750" i="17" s="1"/>
  <c r="AI750" i="17" s="1"/>
  <c r="AJ750" i="17" s="1"/>
  <c r="I751" i="17"/>
  <c r="K751" i="17"/>
  <c r="Q749" i="17"/>
  <c r="AJ749" i="17"/>
  <c r="AL751" i="17"/>
  <c r="W751" i="17"/>
  <c r="B753" i="17"/>
  <c r="P752" i="17"/>
  <c r="H752" i="17"/>
  <c r="AB330" i="14" l="1"/>
  <c r="AG330" i="14" s="1"/>
  <c r="AI330" i="14" s="1"/>
  <c r="Q330" i="14" s="1"/>
  <c r="K331" i="14"/>
  <c r="I331" i="14"/>
  <c r="M331" i="14" s="1"/>
  <c r="L331" i="14" s="1"/>
  <c r="D331" i="14"/>
  <c r="N332" i="14"/>
  <c r="C332" i="14"/>
  <c r="S332" i="14"/>
  <c r="X332" i="14" s="1"/>
  <c r="AC332" i="14" s="1"/>
  <c r="H332" i="14"/>
  <c r="T332" i="14"/>
  <c r="Y332" i="14" s="1"/>
  <c r="AD332" i="14" s="1"/>
  <c r="P332" i="14"/>
  <c r="U332" i="14"/>
  <c r="Z332" i="14" s="1"/>
  <c r="AE332" i="14" s="1"/>
  <c r="G332" i="14"/>
  <c r="R332" i="14"/>
  <c r="J332" i="14"/>
  <c r="E332" i="14"/>
  <c r="F332" i="14" s="1"/>
  <c r="B333" i="14"/>
  <c r="W331" i="14"/>
  <c r="AM331" i="14" s="1"/>
  <c r="AL331" i="14"/>
  <c r="AJ329" i="14"/>
  <c r="Q329" i="14"/>
  <c r="U753" i="17"/>
  <c r="Z753" i="17" s="1"/>
  <c r="AE753" i="17" s="1"/>
  <c r="S753" i="17"/>
  <c r="X753" i="17" s="1"/>
  <c r="AC753" i="17" s="1"/>
  <c r="T753" i="17"/>
  <c r="Y753" i="17" s="1"/>
  <c r="AD753" i="17" s="1"/>
  <c r="R753" i="17"/>
  <c r="N753" i="17"/>
  <c r="J753" i="17"/>
  <c r="C753" i="17"/>
  <c r="D753" i="17" s="1"/>
  <c r="E753" i="17"/>
  <c r="F753" i="17" s="1"/>
  <c r="G753" i="17"/>
  <c r="M751" i="17"/>
  <c r="L751" i="17"/>
  <c r="Q750" i="17"/>
  <c r="B754" i="17"/>
  <c r="P753" i="17"/>
  <c r="H753" i="17"/>
  <c r="AB751" i="17"/>
  <c r="AG751" i="17" s="1"/>
  <c r="AI751" i="17" s="1"/>
  <c r="AM751" i="17"/>
  <c r="I752" i="17"/>
  <c r="K752" i="17"/>
  <c r="AL752" i="17"/>
  <c r="W752" i="17"/>
  <c r="AM752" i="17" s="1"/>
  <c r="AJ330" i="14" l="1"/>
  <c r="AB331" i="14"/>
  <c r="AG331" i="14" s="1"/>
  <c r="AI331" i="14" s="1"/>
  <c r="Q331" i="14" s="1"/>
  <c r="W332" i="14"/>
  <c r="AM332" i="14" s="1"/>
  <c r="AL332" i="14"/>
  <c r="I332" i="14"/>
  <c r="M332" i="14" s="1"/>
  <c r="L332" i="14" s="1"/>
  <c r="K332" i="14"/>
  <c r="D332" i="14"/>
  <c r="P333" i="14"/>
  <c r="N333" i="14"/>
  <c r="U333" i="14"/>
  <c r="Z333" i="14" s="1"/>
  <c r="AE333" i="14" s="1"/>
  <c r="T333" i="14"/>
  <c r="Y333" i="14" s="1"/>
  <c r="AD333" i="14" s="1"/>
  <c r="G333" i="14"/>
  <c r="S333" i="14"/>
  <c r="X333" i="14" s="1"/>
  <c r="AC333" i="14" s="1"/>
  <c r="H333" i="14"/>
  <c r="R333" i="14"/>
  <c r="J333" i="14"/>
  <c r="E333" i="14"/>
  <c r="F333" i="14" s="1"/>
  <c r="C333" i="14"/>
  <c r="B334" i="14"/>
  <c r="M752" i="17"/>
  <c r="L752" i="17"/>
  <c r="R754" i="17"/>
  <c r="U754" i="17"/>
  <c r="Z754" i="17" s="1"/>
  <c r="AE754" i="17" s="1"/>
  <c r="S754" i="17"/>
  <c r="X754" i="17" s="1"/>
  <c r="AC754" i="17" s="1"/>
  <c r="T754" i="17"/>
  <c r="Y754" i="17" s="1"/>
  <c r="AD754" i="17" s="1"/>
  <c r="N754" i="17"/>
  <c r="J754" i="17"/>
  <c r="E754" i="17"/>
  <c r="F754" i="17" s="1"/>
  <c r="G754" i="17"/>
  <c r="C754" i="17"/>
  <c r="D754" i="17" s="1"/>
  <c r="AL753" i="17"/>
  <c r="W753" i="17"/>
  <c r="AM753" i="17" s="1"/>
  <c r="I753" i="17"/>
  <c r="K753" i="17"/>
  <c r="Q751" i="17"/>
  <c r="AJ751" i="17"/>
  <c r="AB752" i="17"/>
  <c r="AG752" i="17" s="1"/>
  <c r="AI752" i="17" s="1"/>
  <c r="B755" i="17"/>
  <c r="P754" i="17"/>
  <c r="H754" i="17"/>
  <c r="AJ331" i="14" l="1"/>
  <c r="AL333" i="14"/>
  <c r="W333" i="14"/>
  <c r="AM333" i="14" s="1"/>
  <c r="T334" i="14"/>
  <c r="Y334" i="14" s="1"/>
  <c r="AD334" i="14" s="1"/>
  <c r="P334" i="14"/>
  <c r="S334" i="14"/>
  <c r="X334" i="14" s="1"/>
  <c r="AC334" i="14" s="1"/>
  <c r="U334" i="14"/>
  <c r="Z334" i="14" s="1"/>
  <c r="AE334" i="14" s="1"/>
  <c r="N334" i="14"/>
  <c r="H334" i="14"/>
  <c r="R334" i="14"/>
  <c r="E334" i="14"/>
  <c r="F334" i="14" s="1"/>
  <c r="G334" i="14"/>
  <c r="J334" i="14"/>
  <c r="C334" i="14"/>
  <c r="B335" i="14"/>
  <c r="K333" i="14"/>
  <c r="D333" i="14"/>
  <c r="I333" i="14"/>
  <c r="M333" i="14" s="1"/>
  <c r="L333" i="14" s="1"/>
  <c r="AB332" i="14"/>
  <c r="AG332" i="14" s="1"/>
  <c r="AI332" i="14" s="1"/>
  <c r="M753" i="17"/>
  <c r="L753" i="17"/>
  <c r="S755" i="17"/>
  <c r="X755" i="17" s="1"/>
  <c r="AC755" i="17" s="1"/>
  <c r="T755" i="17"/>
  <c r="Y755" i="17" s="1"/>
  <c r="AD755" i="17" s="1"/>
  <c r="R755" i="17"/>
  <c r="U755" i="17"/>
  <c r="Z755" i="17" s="1"/>
  <c r="AE755" i="17" s="1"/>
  <c r="N755" i="17"/>
  <c r="J755" i="17"/>
  <c r="C755" i="17"/>
  <c r="D755" i="17" s="1"/>
  <c r="E755" i="17"/>
  <c r="F755" i="17" s="1"/>
  <c r="G755" i="17"/>
  <c r="AB753" i="17"/>
  <c r="AG753" i="17" s="1"/>
  <c r="AI753" i="17" s="1"/>
  <c r="Q753" i="17" s="1"/>
  <c r="B756" i="17"/>
  <c r="P755" i="17"/>
  <c r="H755" i="17"/>
  <c r="Q752" i="17"/>
  <c r="AJ752" i="17"/>
  <c r="K754" i="17"/>
  <c r="I754" i="17"/>
  <c r="W754" i="17"/>
  <c r="AL754" i="17"/>
  <c r="Q332" i="14" l="1"/>
  <c r="AJ332" i="14"/>
  <c r="AL334" i="14"/>
  <c r="W334" i="14"/>
  <c r="AM334" i="14" s="1"/>
  <c r="J335" i="14"/>
  <c r="N335" i="14"/>
  <c r="T335" i="14"/>
  <c r="Y335" i="14" s="1"/>
  <c r="AD335" i="14" s="1"/>
  <c r="H335" i="14"/>
  <c r="E335" i="14"/>
  <c r="F335" i="14" s="1"/>
  <c r="S335" i="14"/>
  <c r="X335" i="14" s="1"/>
  <c r="AC335" i="14" s="1"/>
  <c r="R335" i="14"/>
  <c r="G335" i="14"/>
  <c r="U335" i="14"/>
  <c r="Z335" i="14" s="1"/>
  <c r="AE335" i="14" s="1"/>
  <c r="P335" i="14"/>
  <c r="C335" i="14"/>
  <c r="B336" i="14"/>
  <c r="D334" i="14"/>
  <c r="K334" i="14"/>
  <c r="I334" i="14"/>
  <c r="M334" i="14" s="1"/>
  <c r="L334" i="14" s="1"/>
  <c r="AB333" i="14"/>
  <c r="AG333" i="14" s="1"/>
  <c r="AI333" i="14" s="1"/>
  <c r="M754" i="17"/>
  <c r="L754" i="17"/>
  <c r="U756" i="17"/>
  <c r="S756" i="17"/>
  <c r="X756" i="17" s="1"/>
  <c r="AC756" i="17" s="1"/>
  <c r="T756" i="17"/>
  <c r="Y756" i="17" s="1"/>
  <c r="AD756" i="17" s="1"/>
  <c r="R756" i="17"/>
  <c r="N756" i="17"/>
  <c r="J756" i="17"/>
  <c r="C756" i="17"/>
  <c r="D756" i="17" s="1"/>
  <c r="E756" i="17"/>
  <c r="F756" i="17" s="1"/>
  <c r="G756" i="17"/>
  <c r="AJ753" i="17"/>
  <c r="AB754" i="17"/>
  <c r="AG754" i="17" s="1"/>
  <c r="AI754" i="17" s="1"/>
  <c r="AM754" i="17"/>
  <c r="K755" i="17"/>
  <c r="I755" i="17"/>
  <c r="W755" i="17"/>
  <c r="AM755" i="17" s="1"/>
  <c r="AL755" i="17"/>
  <c r="B757" i="17"/>
  <c r="P756" i="17"/>
  <c r="H756" i="17"/>
  <c r="W335" i="14" l="1"/>
  <c r="AM335" i="14" s="1"/>
  <c r="AL335" i="14"/>
  <c r="J336" i="14"/>
  <c r="U336" i="14"/>
  <c r="Z336" i="14" s="1"/>
  <c r="AE336" i="14" s="1"/>
  <c r="R336" i="14"/>
  <c r="P336" i="14"/>
  <c r="C336" i="14"/>
  <c r="G336" i="14"/>
  <c r="T336" i="14"/>
  <c r="Y336" i="14" s="1"/>
  <c r="AD336" i="14" s="1"/>
  <c r="N336" i="14"/>
  <c r="H336" i="14"/>
  <c r="S336" i="14"/>
  <c r="X336" i="14" s="1"/>
  <c r="AC336" i="14" s="1"/>
  <c r="E336" i="14"/>
  <c r="F336" i="14" s="1"/>
  <c r="B337" i="14"/>
  <c r="AB334" i="14"/>
  <c r="AG334" i="14" s="1"/>
  <c r="AI334" i="14" s="1"/>
  <c r="AJ333" i="14"/>
  <c r="Q333" i="14"/>
  <c r="K335" i="14"/>
  <c r="D335" i="14"/>
  <c r="I335" i="14"/>
  <c r="M335" i="14" s="1"/>
  <c r="L335" i="14" s="1"/>
  <c r="M755" i="17"/>
  <c r="L755" i="17"/>
  <c r="R757" i="17"/>
  <c r="U757" i="17"/>
  <c r="Z757" i="17" s="1"/>
  <c r="AE757" i="17" s="1"/>
  <c r="S757" i="17"/>
  <c r="X757" i="17" s="1"/>
  <c r="AC757" i="17" s="1"/>
  <c r="T757" i="17"/>
  <c r="Y757" i="17" s="1"/>
  <c r="AD757" i="17" s="1"/>
  <c r="N757" i="17"/>
  <c r="J757" i="17"/>
  <c r="E757" i="17"/>
  <c r="F757" i="17" s="1"/>
  <c r="G757" i="17"/>
  <c r="C757" i="17"/>
  <c r="D757" i="17" s="1"/>
  <c r="AB755" i="17"/>
  <c r="AG755" i="17" s="1"/>
  <c r="AI755" i="17" s="1"/>
  <c r="Q755" i="17" s="1"/>
  <c r="B758" i="17"/>
  <c r="H757" i="17"/>
  <c r="P757" i="17"/>
  <c r="Z756" i="17"/>
  <c r="AE756" i="17" s="1"/>
  <c r="I756" i="17"/>
  <c r="K756" i="17"/>
  <c r="AL756" i="17"/>
  <c r="W756" i="17"/>
  <c r="AB756" i="17" s="1"/>
  <c r="Q754" i="17"/>
  <c r="AJ754" i="17"/>
  <c r="AB335" i="14" l="1"/>
  <c r="AG335" i="14" s="1"/>
  <c r="AI335" i="14" s="1"/>
  <c r="Q335" i="14" s="1"/>
  <c r="J337" i="14"/>
  <c r="G337" i="14"/>
  <c r="E337" i="14"/>
  <c r="F337" i="14" s="1"/>
  <c r="U337" i="14"/>
  <c r="Z337" i="14" s="1"/>
  <c r="AE337" i="14" s="1"/>
  <c r="N337" i="14"/>
  <c r="P337" i="14"/>
  <c r="R337" i="14"/>
  <c r="C337" i="14"/>
  <c r="S337" i="14"/>
  <c r="X337" i="14" s="1"/>
  <c r="AC337" i="14" s="1"/>
  <c r="T337" i="14"/>
  <c r="Y337" i="14" s="1"/>
  <c r="AD337" i="14" s="1"/>
  <c r="H337" i="14"/>
  <c r="B338" i="14"/>
  <c r="K336" i="14"/>
  <c r="I336" i="14"/>
  <c r="M336" i="14" s="1"/>
  <c r="L336" i="14" s="1"/>
  <c r="D336" i="14"/>
  <c r="Q334" i="14"/>
  <c r="AJ334" i="14"/>
  <c r="W336" i="14"/>
  <c r="AM336" i="14" s="1"/>
  <c r="AL336" i="14"/>
  <c r="M756" i="17"/>
  <c r="L756" i="17"/>
  <c r="AJ755" i="17"/>
  <c r="S758" i="17"/>
  <c r="X758" i="17" s="1"/>
  <c r="AC758" i="17" s="1"/>
  <c r="T758" i="17"/>
  <c r="Y758" i="17" s="1"/>
  <c r="AD758" i="17" s="1"/>
  <c r="R758" i="17"/>
  <c r="U758" i="17"/>
  <c r="Z758" i="17" s="1"/>
  <c r="AE758" i="17" s="1"/>
  <c r="N758" i="17"/>
  <c r="J758" i="17"/>
  <c r="G758" i="17"/>
  <c r="C758" i="17"/>
  <c r="D758" i="17" s="1"/>
  <c r="E758" i="17"/>
  <c r="F758" i="17" s="1"/>
  <c r="AG756" i="17"/>
  <c r="AI756" i="17" s="1"/>
  <c r="I757" i="17"/>
  <c r="K757" i="17"/>
  <c r="AL757" i="17"/>
  <c r="W757" i="17"/>
  <c r="AM757" i="17" s="1"/>
  <c r="AM756" i="17"/>
  <c r="B759" i="17"/>
  <c r="P758" i="17"/>
  <c r="H758" i="17"/>
  <c r="AB336" i="14" l="1"/>
  <c r="AG336" i="14" s="1"/>
  <c r="AI336" i="14" s="1"/>
  <c r="Q336" i="14" s="1"/>
  <c r="AJ335" i="14"/>
  <c r="D337" i="14"/>
  <c r="I337" i="14"/>
  <c r="M337" i="14" s="1"/>
  <c r="L337" i="14" s="1"/>
  <c r="K337" i="14"/>
  <c r="AL337" i="14"/>
  <c r="W337" i="14"/>
  <c r="AM337" i="14" s="1"/>
  <c r="C338" i="14"/>
  <c r="J338" i="14"/>
  <c r="E338" i="14"/>
  <c r="F338" i="14" s="1"/>
  <c r="N338" i="14"/>
  <c r="U338" i="14"/>
  <c r="Z338" i="14" s="1"/>
  <c r="AE338" i="14" s="1"/>
  <c r="G338" i="14"/>
  <c r="P338" i="14"/>
  <c r="T338" i="14"/>
  <c r="Y338" i="14" s="1"/>
  <c r="AD338" i="14" s="1"/>
  <c r="S338" i="14"/>
  <c r="X338" i="14" s="1"/>
  <c r="AC338" i="14" s="1"/>
  <c r="H338" i="14"/>
  <c r="R338" i="14"/>
  <c r="B339" i="14"/>
  <c r="M757" i="17"/>
  <c r="L757" i="17"/>
  <c r="U759" i="17"/>
  <c r="Z759" i="17" s="1"/>
  <c r="AE759" i="17" s="1"/>
  <c r="S759" i="17"/>
  <c r="X759" i="17" s="1"/>
  <c r="AC759" i="17" s="1"/>
  <c r="T759" i="17"/>
  <c r="Y759" i="17" s="1"/>
  <c r="AD759" i="17" s="1"/>
  <c r="R759" i="17"/>
  <c r="N759" i="17"/>
  <c r="J759" i="17"/>
  <c r="C759" i="17"/>
  <c r="D759" i="17" s="1"/>
  <c r="E759" i="17"/>
  <c r="F759" i="17" s="1"/>
  <c r="G759" i="17"/>
  <c r="B760" i="17"/>
  <c r="P759" i="17"/>
  <c r="H759" i="17"/>
  <c r="W758" i="17"/>
  <c r="AM758" i="17" s="1"/>
  <c r="AL758" i="17"/>
  <c r="I758" i="17"/>
  <c r="K758" i="17"/>
  <c r="AB757" i="17"/>
  <c r="AG757" i="17" s="1"/>
  <c r="AI757" i="17" s="1"/>
  <c r="AJ756" i="17"/>
  <c r="Q756" i="17"/>
  <c r="AJ336" i="14" l="1"/>
  <c r="D338" i="14"/>
  <c r="I338" i="14"/>
  <c r="M338" i="14" s="1"/>
  <c r="L338" i="14" s="1"/>
  <c r="K338" i="14"/>
  <c r="J339" i="14"/>
  <c r="R339" i="14"/>
  <c r="H339" i="14"/>
  <c r="N339" i="14"/>
  <c r="T339" i="14"/>
  <c r="Y339" i="14" s="1"/>
  <c r="AD339" i="14" s="1"/>
  <c r="C339" i="14"/>
  <c r="G339" i="14"/>
  <c r="P339" i="14"/>
  <c r="S339" i="14"/>
  <c r="X339" i="14" s="1"/>
  <c r="AC339" i="14" s="1"/>
  <c r="U339" i="14"/>
  <c r="Z339" i="14" s="1"/>
  <c r="AE339" i="14" s="1"/>
  <c r="E339" i="14"/>
  <c r="F339" i="14" s="1"/>
  <c r="B340" i="14"/>
  <c r="AB337" i="14"/>
  <c r="AG337" i="14" s="1"/>
  <c r="AI337" i="14" s="1"/>
  <c r="AL338" i="14"/>
  <c r="W338" i="14"/>
  <c r="AM338" i="14" s="1"/>
  <c r="R760" i="17"/>
  <c r="U760" i="17"/>
  <c r="Z760" i="17" s="1"/>
  <c r="AE760" i="17" s="1"/>
  <c r="S760" i="17"/>
  <c r="X760" i="17" s="1"/>
  <c r="AC760" i="17" s="1"/>
  <c r="T760" i="17"/>
  <c r="Y760" i="17" s="1"/>
  <c r="AD760" i="17" s="1"/>
  <c r="N760" i="17"/>
  <c r="J760" i="17"/>
  <c r="C760" i="17"/>
  <c r="D760" i="17" s="1"/>
  <c r="E760" i="17"/>
  <c r="F760" i="17" s="1"/>
  <c r="G760" i="17"/>
  <c r="M758" i="17"/>
  <c r="L758" i="17"/>
  <c r="AL759" i="17"/>
  <c r="W759" i="17"/>
  <c r="AM759" i="17" s="1"/>
  <c r="AJ757" i="17"/>
  <c r="Q757" i="17"/>
  <c r="AB758" i="17"/>
  <c r="AG758" i="17" s="1"/>
  <c r="AI758" i="17" s="1"/>
  <c r="I759" i="17"/>
  <c r="K759" i="17"/>
  <c r="B761" i="17"/>
  <c r="P760" i="17"/>
  <c r="H760" i="17"/>
  <c r="W339" i="14" l="1"/>
  <c r="AM339" i="14" s="1"/>
  <c r="AL339" i="14"/>
  <c r="AB338" i="14"/>
  <c r="AG338" i="14" s="1"/>
  <c r="AI338" i="14" s="1"/>
  <c r="S340" i="14"/>
  <c r="X340" i="14" s="1"/>
  <c r="AC340" i="14" s="1"/>
  <c r="P340" i="14"/>
  <c r="H340" i="14"/>
  <c r="C340" i="14"/>
  <c r="N340" i="14"/>
  <c r="U340" i="14"/>
  <c r="Z340" i="14" s="1"/>
  <c r="AE340" i="14" s="1"/>
  <c r="J340" i="14"/>
  <c r="G340" i="14"/>
  <c r="E340" i="14"/>
  <c r="F340" i="14" s="1"/>
  <c r="T340" i="14"/>
  <c r="Y340" i="14" s="1"/>
  <c r="AD340" i="14" s="1"/>
  <c r="R340" i="14"/>
  <c r="B341" i="14"/>
  <c r="I339" i="14"/>
  <c r="M339" i="14" s="1"/>
  <c r="L339" i="14" s="1"/>
  <c r="D339" i="14"/>
  <c r="K339" i="14"/>
  <c r="AJ337" i="14"/>
  <c r="Q337" i="14"/>
  <c r="M759" i="17"/>
  <c r="L759" i="17"/>
  <c r="S761" i="17"/>
  <c r="X761" i="17" s="1"/>
  <c r="AC761" i="17" s="1"/>
  <c r="T761" i="17"/>
  <c r="Y761" i="17" s="1"/>
  <c r="AD761" i="17" s="1"/>
  <c r="R761" i="17"/>
  <c r="U761" i="17"/>
  <c r="Z761" i="17" s="1"/>
  <c r="AE761" i="17" s="1"/>
  <c r="N761" i="17"/>
  <c r="J761" i="17"/>
  <c r="G761" i="17"/>
  <c r="C761" i="17"/>
  <c r="D761" i="17" s="1"/>
  <c r="E761" i="17"/>
  <c r="F761" i="17" s="1"/>
  <c r="B762" i="17"/>
  <c r="P761" i="17"/>
  <c r="H761" i="17"/>
  <c r="K760" i="17"/>
  <c r="I760" i="17"/>
  <c r="AB759" i="17"/>
  <c r="AG759" i="17" s="1"/>
  <c r="AI759" i="17" s="1"/>
  <c r="AL760" i="17"/>
  <c r="W760" i="17"/>
  <c r="AM760" i="17" s="1"/>
  <c r="Q758" i="17"/>
  <c r="AJ758" i="17"/>
  <c r="AB339" i="14" l="1"/>
  <c r="AG339" i="14" s="1"/>
  <c r="AI339" i="14" s="1"/>
  <c r="J341" i="14"/>
  <c r="G341" i="14"/>
  <c r="H341" i="14"/>
  <c r="R341" i="14"/>
  <c r="T341" i="14"/>
  <c r="Y341" i="14" s="1"/>
  <c r="AD341" i="14" s="1"/>
  <c r="C341" i="14"/>
  <c r="P341" i="14"/>
  <c r="U341" i="14"/>
  <c r="Z341" i="14" s="1"/>
  <c r="AE341" i="14" s="1"/>
  <c r="S341" i="14"/>
  <c r="X341" i="14" s="1"/>
  <c r="AC341" i="14" s="1"/>
  <c r="N341" i="14"/>
  <c r="E341" i="14"/>
  <c r="F341" i="14" s="1"/>
  <c r="B342" i="14"/>
  <c r="AJ338" i="14"/>
  <c r="Q338" i="14"/>
  <c r="AL340" i="14"/>
  <c r="W340" i="14"/>
  <c r="AM340" i="14" s="1"/>
  <c r="Q339" i="14"/>
  <c r="AJ339" i="14"/>
  <c r="K340" i="14"/>
  <c r="D340" i="14"/>
  <c r="I340" i="14"/>
  <c r="M340" i="14" s="1"/>
  <c r="L340" i="14" s="1"/>
  <c r="AB760" i="17"/>
  <c r="AG760" i="17" s="1"/>
  <c r="AI760" i="17" s="1"/>
  <c r="AJ760" i="17" s="1"/>
  <c r="U762" i="17"/>
  <c r="Z762" i="17" s="1"/>
  <c r="AE762" i="17" s="1"/>
  <c r="S762" i="17"/>
  <c r="T762" i="17"/>
  <c r="N762" i="17"/>
  <c r="R762" i="17"/>
  <c r="J762" i="17"/>
  <c r="C762" i="17"/>
  <c r="D762" i="17" s="1"/>
  <c r="E762" i="17"/>
  <c r="F762" i="17" s="1"/>
  <c r="G762" i="17"/>
  <c r="L760" i="17"/>
  <c r="M760" i="17"/>
  <c r="I761" i="17"/>
  <c r="K761" i="17"/>
  <c r="Q759" i="17"/>
  <c r="AJ759" i="17"/>
  <c r="W761" i="17"/>
  <c r="AL761" i="17"/>
  <c r="B763" i="17"/>
  <c r="P762" i="17"/>
  <c r="H762" i="17"/>
  <c r="AB340" i="14" l="1"/>
  <c r="AG340" i="14" s="1"/>
  <c r="AI340" i="14" s="1"/>
  <c r="AJ340" i="14" s="1"/>
  <c r="E342" i="14"/>
  <c r="F342" i="14" s="1"/>
  <c r="U342" i="14"/>
  <c r="Z342" i="14" s="1"/>
  <c r="AE342" i="14" s="1"/>
  <c r="J342" i="14"/>
  <c r="N342" i="14"/>
  <c r="P342" i="14"/>
  <c r="C342" i="14"/>
  <c r="S342" i="14"/>
  <c r="X342" i="14" s="1"/>
  <c r="AC342" i="14" s="1"/>
  <c r="R342" i="14"/>
  <c r="G342" i="14"/>
  <c r="H342" i="14"/>
  <c r="T342" i="14"/>
  <c r="Y342" i="14" s="1"/>
  <c r="AD342" i="14" s="1"/>
  <c r="B343" i="14"/>
  <c r="D341" i="14"/>
  <c r="K341" i="14"/>
  <c r="I341" i="14"/>
  <c r="M341" i="14" s="1"/>
  <c r="L341" i="14" s="1"/>
  <c r="AL341" i="14"/>
  <c r="W341" i="14"/>
  <c r="AM341" i="14" s="1"/>
  <c r="Q760" i="17"/>
  <c r="M761" i="17"/>
  <c r="L761" i="17"/>
  <c r="R763" i="17"/>
  <c r="U763" i="17"/>
  <c r="Z763" i="17" s="1"/>
  <c r="AE763" i="17" s="1"/>
  <c r="S763" i="17"/>
  <c r="X763" i="17" s="1"/>
  <c r="AC763" i="17" s="1"/>
  <c r="T763" i="17"/>
  <c r="Y763" i="17" s="1"/>
  <c r="AD763" i="17" s="1"/>
  <c r="N763" i="17"/>
  <c r="J763" i="17"/>
  <c r="C763" i="17"/>
  <c r="D763" i="17" s="1"/>
  <c r="E763" i="17"/>
  <c r="F763" i="17" s="1"/>
  <c r="G763" i="17"/>
  <c r="B764" i="17"/>
  <c r="P763" i="17"/>
  <c r="H763" i="17"/>
  <c r="AB761" i="17"/>
  <c r="AG761" i="17" s="1"/>
  <c r="AI761" i="17" s="1"/>
  <c r="AM761" i="17"/>
  <c r="X762" i="17"/>
  <c r="AC762" i="17" s="1"/>
  <c r="W762" i="17"/>
  <c r="AB762" i="17" s="1"/>
  <c r="AL762" i="17"/>
  <c r="K762" i="17"/>
  <c r="I762" i="17"/>
  <c r="Y762" i="17"/>
  <c r="AD762" i="17" s="1"/>
  <c r="Q340" i="14" l="1"/>
  <c r="AB341" i="14"/>
  <c r="AG341" i="14" s="1"/>
  <c r="AI341" i="14" s="1"/>
  <c r="Q341" i="14" s="1"/>
  <c r="G343" i="14"/>
  <c r="J343" i="14"/>
  <c r="R343" i="14"/>
  <c r="U343" i="14"/>
  <c r="Z343" i="14" s="1"/>
  <c r="AE343" i="14" s="1"/>
  <c r="C343" i="14"/>
  <c r="E343" i="14"/>
  <c r="F343" i="14" s="1"/>
  <c r="P343" i="14"/>
  <c r="T343" i="14"/>
  <c r="Y343" i="14" s="1"/>
  <c r="AD343" i="14" s="1"/>
  <c r="S343" i="14"/>
  <c r="X343" i="14" s="1"/>
  <c r="AC343" i="14" s="1"/>
  <c r="N343" i="14"/>
  <c r="H343" i="14"/>
  <c r="B344" i="14"/>
  <c r="D342" i="14"/>
  <c r="K342" i="14"/>
  <c r="I342" i="14"/>
  <c r="M342" i="14" s="1"/>
  <c r="L342" i="14" s="1"/>
  <c r="AJ341" i="14"/>
  <c r="AL342" i="14"/>
  <c r="W342" i="14"/>
  <c r="AM342" i="14" s="1"/>
  <c r="S764" i="17"/>
  <c r="X764" i="17" s="1"/>
  <c r="AC764" i="17" s="1"/>
  <c r="T764" i="17"/>
  <c r="Y764" i="17" s="1"/>
  <c r="AD764" i="17" s="1"/>
  <c r="R764" i="17"/>
  <c r="U764" i="17"/>
  <c r="Z764" i="17" s="1"/>
  <c r="AE764" i="17" s="1"/>
  <c r="N764" i="17"/>
  <c r="J764" i="17"/>
  <c r="G764" i="17"/>
  <c r="C764" i="17"/>
  <c r="D764" i="17" s="1"/>
  <c r="E764" i="17"/>
  <c r="F764" i="17" s="1"/>
  <c r="M762" i="17"/>
  <c r="L762" i="17"/>
  <c r="AG762" i="17"/>
  <c r="AI762" i="17" s="1"/>
  <c r="AM762" i="17"/>
  <c r="K763" i="17"/>
  <c r="I763" i="17"/>
  <c r="Q761" i="17"/>
  <c r="AJ761" i="17"/>
  <c r="W763" i="17"/>
  <c r="AM763" i="17" s="1"/>
  <c r="AL763" i="17"/>
  <c r="B765" i="17"/>
  <c r="P764" i="17"/>
  <c r="H764" i="17"/>
  <c r="N344" i="14" l="1"/>
  <c r="U344" i="14"/>
  <c r="Z344" i="14" s="1"/>
  <c r="AE344" i="14" s="1"/>
  <c r="S344" i="14"/>
  <c r="X344" i="14" s="1"/>
  <c r="AC344" i="14" s="1"/>
  <c r="E344" i="14"/>
  <c r="F344" i="14" s="1"/>
  <c r="C344" i="14"/>
  <c r="P344" i="14"/>
  <c r="H344" i="14"/>
  <c r="G344" i="14"/>
  <c r="T344" i="14"/>
  <c r="Y344" i="14" s="1"/>
  <c r="AD344" i="14" s="1"/>
  <c r="J344" i="14"/>
  <c r="R344" i="14"/>
  <c r="B345" i="14"/>
  <c r="AB342" i="14"/>
  <c r="AG342" i="14" s="1"/>
  <c r="AI342" i="14" s="1"/>
  <c r="I343" i="14"/>
  <c r="M343" i="14" s="1"/>
  <c r="L343" i="14" s="1"/>
  <c r="D343" i="14"/>
  <c r="K343" i="14"/>
  <c r="AL343" i="14"/>
  <c r="W343" i="14"/>
  <c r="AM343" i="14" s="1"/>
  <c r="M763" i="17"/>
  <c r="L763" i="17"/>
  <c r="U765" i="17"/>
  <c r="Z765" i="17" s="1"/>
  <c r="AE765" i="17" s="1"/>
  <c r="S765" i="17"/>
  <c r="X765" i="17" s="1"/>
  <c r="AC765" i="17" s="1"/>
  <c r="T765" i="17"/>
  <c r="Y765" i="17" s="1"/>
  <c r="AD765" i="17" s="1"/>
  <c r="N765" i="17"/>
  <c r="R765" i="17"/>
  <c r="J765" i="17"/>
  <c r="G765" i="17"/>
  <c r="C765" i="17"/>
  <c r="D765" i="17" s="1"/>
  <c r="E765" i="17"/>
  <c r="F765" i="17" s="1"/>
  <c r="AB763" i="17"/>
  <c r="AG763" i="17" s="1"/>
  <c r="AI763" i="17" s="1"/>
  <c r="Q763" i="17" s="1"/>
  <c r="W764" i="17"/>
  <c r="AM764" i="17" s="1"/>
  <c r="AL764" i="17"/>
  <c r="I764" i="17"/>
  <c r="K764" i="17"/>
  <c r="B766" i="17"/>
  <c r="P765" i="17"/>
  <c r="H765" i="17"/>
  <c r="AJ762" i="17"/>
  <c r="Q762" i="17"/>
  <c r="H345" i="14" l="1"/>
  <c r="J345" i="14"/>
  <c r="R345" i="14"/>
  <c r="P345" i="14"/>
  <c r="T345" i="14"/>
  <c r="Y345" i="14" s="1"/>
  <c r="AD345" i="14" s="1"/>
  <c r="U345" i="14"/>
  <c r="Z345" i="14" s="1"/>
  <c r="AE345" i="14" s="1"/>
  <c r="N345" i="14"/>
  <c r="E345" i="14"/>
  <c r="F345" i="14" s="1"/>
  <c r="S345" i="14"/>
  <c r="X345" i="14" s="1"/>
  <c r="AC345" i="14" s="1"/>
  <c r="C345" i="14"/>
  <c r="G345" i="14"/>
  <c r="B346" i="14"/>
  <c r="AB343" i="14"/>
  <c r="AG343" i="14" s="1"/>
  <c r="AI343" i="14" s="1"/>
  <c r="W344" i="14"/>
  <c r="AM344" i="14" s="1"/>
  <c r="AL344" i="14"/>
  <c r="I344" i="14"/>
  <c r="M344" i="14" s="1"/>
  <c r="L344" i="14" s="1"/>
  <c r="K344" i="14"/>
  <c r="D344" i="14"/>
  <c r="AJ342" i="14"/>
  <c r="Q342" i="14"/>
  <c r="R766" i="17"/>
  <c r="U766" i="17"/>
  <c r="Z766" i="17" s="1"/>
  <c r="AE766" i="17" s="1"/>
  <c r="S766" i="17"/>
  <c r="X766" i="17" s="1"/>
  <c r="AC766" i="17" s="1"/>
  <c r="T766" i="17"/>
  <c r="Y766" i="17" s="1"/>
  <c r="AD766" i="17" s="1"/>
  <c r="N766" i="17"/>
  <c r="J766" i="17"/>
  <c r="C766" i="17"/>
  <c r="D766" i="17" s="1"/>
  <c r="E766" i="17"/>
  <c r="F766" i="17" s="1"/>
  <c r="G766" i="17"/>
  <c r="M764" i="17"/>
  <c r="L764" i="17"/>
  <c r="AJ763" i="17"/>
  <c r="AB764" i="17"/>
  <c r="AG764" i="17" s="1"/>
  <c r="AI764" i="17" s="1"/>
  <c r="Q764" i="17" s="1"/>
  <c r="B767" i="17"/>
  <c r="H766" i="17"/>
  <c r="P766" i="17"/>
  <c r="AL765" i="17"/>
  <c r="W765" i="17"/>
  <c r="AM765" i="17" s="1"/>
  <c r="K765" i="17"/>
  <c r="I765" i="17"/>
  <c r="E346" i="14" l="1"/>
  <c r="F346" i="14" s="1"/>
  <c r="P346" i="14"/>
  <c r="T346" i="14"/>
  <c r="Y346" i="14" s="1"/>
  <c r="AD346" i="14" s="1"/>
  <c r="J346" i="14"/>
  <c r="H346" i="14"/>
  <c r="G346" i="14"/>
  <c r="S346" i="14"/>
  <c r="X346" i="14" s="1"/>
  <c r="AC346" i="14" s="1"/>
  <c r="R346" i="14"/>
  <c r="N346" i="14"/>
  <c r="U346" i="14"/>
  <c r="Z346" i="14" s="1"/>
  <c r="AE346" i="14" s="1"/>
  <c r="C346" i="14"/>
  <c r="B347" i="14"/>
  <c r="AB344" i="14"/>
  <c r="AG344" i="14" s="1"/>
  <c r="AI344" i="14" s="1"/>
  <c r="K345" i="14"/>
  <c r="D345" i="14"/>
  <c r="I345" i="14"/>
  <c r="M345" i="14" s="1"/>
  <c r="L345" i="14" s="1"/>
  <c r="AL345" i="14"/>
  <c r="W345" i="14"/>
  <c r="AM345" i="14" s="1"/>
  <c r="Q343" i="14"/>
  <c r="AJ343" i="14"/>
  <c r="M765" i="17"/>
  <c r="L765" i="17"/>
  <c r="S767" i="17"/>
  <c r="X767" i="17" s="1"/>
  <c r="AC767" i="17" s="1"/>
  <c r="T767" i="17"/>
  <c r="Y767" i="17" s="1"/>
  <c r="AD767" i="17" s="1"/>
  <c r="R767" i="17"/>
  <c r="U767" i="17"/>
  <c r="Z767" i="17" s="1"/>
  <c r="AE767" i="17" s="1"/>
  <c r="N767" i="17"/>
  <c r="J767" i="17"/>
  <c r="E767" i="17"/>
  <c r="F767" i="17" s="1"/>
  <c r="G767" i="17"/>
  <c r="C767" i="17"/>
  <c r="D767" i="17" s="1"/>
  <c r="AB765" i="17"/>
  <c r="AG765" i="17" s="1"/>
  <c r="AI765" i="17" s="1"/>
  <c r="AJ765" i="17" s="1"/>
  <c r="AJ764" i="17"/>
  <c r="K766" i="17"/>
  <c r="I766" i="17"/>
  <c r="AL766" i="17"/>
  <c r="W766" i="17"/>
  <c r="AM766" i="17" s="1"/>
  <c r="B768" i="17"/>
  <c r="H767" i="17"/>
  <c r="P767" i="17"/>
  <c r="N347" i="14" l="1"/>
  <c r="J347" i="14"/>
  <c r="T347" i="14"/>
  <c r="Y347" i="14" s="1"/>
  <c r="AD347" i="14" s="1"/>
  <c r="R347" i="14"/>
  <c r="S347" i="14"/>
  <c r="X347" i="14" s="1"/>
  <c r="AC347" i="14" s="1"/>
  <c r="C347" i="14"/>
  <c r="E347" i="14"/>
  <c r="F347" i="14" s="1"/>
  <c r="P347" i="14"/>
  <c r="U347" i="14"/>
  <c r="Z347" i="14" s="1"/>
  <c r="AE347" i="14" s="1"/>
  <c r="H347" i="14"/>
  <c r="G347" i="14"/>
  <c r="B348" i="14"/>
  <c r="AB345" i="14"/>
  <c r="AG345" i="14" s="1"/>
  <c r="AI345" i="14" s="1"/>
  <c r="AJ344" i="14"/>
  <c r="Q344" i="14"/>
  <c r="D346" i="14"/>
  <c r="K346" i="14"/>
  <c r="I346" i="14"/>
  <c r="M346" i="14" s="1"/>
  <c r="L346" i="14" s="1"/>
  <c r="W346" i="14"/>
  <c r="AM346" i="14" s="1"/>
  <c r="AL346" i="14"/>
  <c r="U768" i="17"/>
  <c r="Z768" i="17" s="1"/>
  <c r="AE768" i="17" s="1"/>
  <c r="S768" i="17"/>
  <c r="X768" i="17" s="1"/>
  <c r="AC768" i="17" s="1"/>
  <c r="T768" i="17"/>
  <c r="Y768" i="17" s="1"/>
  <c r="AD768" i="17" s="1"/>
  <c r="R768" i="17"/>
  <c r="N768" i="17"/>
  <c r="J768" i="17"/>
  <c r="G768" i="17"/>
  <c r="C768" i="17"/>
  <c r="D768" i="17" s="1"/>
  <c r="E768" i="17"/>
  <c r="F768" i="17" s="1"/>
  <c r="L766" i="17"/>
  <c r="M766" i="17"/>
  <c r="Q765" i="17"/>
  <c r="B769" i="17"/>
  <c r="H768" i="17"/>
  <c r="P768" i="17"/>
  <c r="AB766" i="17"/>
  <c r="AG766" i="17" s="1"/>
  <c r="AI766" i="17" s="1"/>
  <c r="I767" i="17"/>
  <c r="K767" i="17"/>
  <c r="AL767" i="17"/>
  <c r="W767" i="17"/>
  <c r="AB346" i="14" l="1"/>
  <c r="AG346" i="14" s="1"/>
  <c r="AI346" i="14" s="1"/>
  <c r="AJ346" i="14" s="1"/>
  <c r="G348" i="14"/>
  <c r="P348" i="14"/>
  <c r="N348" i="14"/>
  <c r="J348" i="14"/>
  <c r="H348" i="14"/>
  <c r="R348" i="14"/>
  <c r="T348" i="14"/>
  <c r="Y348" i="14" s="1"/>
  <c r="AD348" i="14" s="1"/>
  <c r="E348" i="14"/>
  <c r="F348" i="14" s="1"/>
  <c r="S348" i="14"/>
  <c r="X348" i="14" s="1"/>
  <c r="AC348" i="14" s="1"/>
  <c r="U348" i="14"/>
  <c r="Z348" i="14" s="1"/>
  <c r="AE348" i="14" s="1"/>
  <c r="C348" i="14"/>
  <c r="B349" i="14"/>
  <c r="I347" i="14"/>
  <c r="M347" i="14" s="1"/>
  <c r="L347" i="14" s="1"/>
  <c r="K347" i="14"/>
  <c r="D347" i="14"/>
  <c r="AL347" i="14"/>
  <c r="W347" i="14"/>
  <c r="AM347" i="14" s="1"/>
  <c r="AB347" i="14"/>
  <c r="AG347" i="14" s="1"/>
  <c r="AI347" i="14" s="1"/>
  <c r="Q346" i="14"/>
  <c r="Q345" i="14"/>
  <c r="AJ345" i="14"/>
  <c r="M767" i="17"/>
  <c r="L767" i="17"/>
  <c r="R769" i="17"/>
  <c r="U769" i="17"/>
  <c r="Z769" i="17" s="1"/>
  <c r="AE769" i="17" s="1"/>
  <c r="S769" i="17"/>
  <c r="X769" i="17" s="1"/>
  <c r="AC769" i="17" s="1"/>
  <c r="T769" i="17"/>
  <c r="Y769" i="17" s="1"/>
  <c r="AD769" i="17" s="1"/>
  <c r="N769" i="17"/>
  <c r="J769" i="17"/>
  <c r="C769" i="17"/>
  <c r="D769" i="17" s="1"/>
  <c r="E769" i="17"/>
  <c r="F769" i="17" s="1"/>
  <c r="G769" i="17"/>
  <c r="K768" i="17"/>
  <c r="I768" i="17"/>
  <c r="B770" i="17"/>
  <c r="H769" i="17"/>
  <c r="P769" i="17"/>
  <c r="AB767" i="17"/>
  <c r="AG767" i="17" s="1"/>
  <c r="AI767" i="17" s="1"/>
  <c r="AM767" i="17"/>
  <c r="AJ766" i="17"/>
  <c r="Q766" i="17"/>
  <c r="W768" i="17"/>
  <c r="AM768" i="17" s="1"/>
  <c r="AL768" i="17"/>
  <c r="G349" i="14" l="1"/>
  <c r="S349" i="14"/>
  <c r="X349" i="14" s="1"/>
  <c r="AC349" i="14" s="1"/>
  <c r="C349" i="14"/>
  <c r="T349" i="14"/>
  <c r="Y349" i="14" s="1"/>
  <c r="AD349" i="14" s="1"/>
  <c r="N349" i="14"/>
  <c r="U349" i="14"/>
  <c r="Z349" i="14" s="1"/>
  <c r="AE349" i="14" s="1"/>
  <c r="E349" i="14"/>
  <c r="F349" i="14" s="1"/>
  <c r="H349" i="14"/>
  <c r="R349" i="14"/>
  <c r="P349" i="14"/>
  <c r="J349" i="14"/>
  <c r="B350" i="14"/>
  <c r="AL348" i="14"/>
  <c r="W348" i="14"/>
  <c r="AM348" i="14" s="1"/>
  <c r="I348" i="14"/>
  <c r="M348" i="14" s="1"/>
  <c r="L348" i="14" s="1"/>
  <c r="K348" i="14"/>
  <c r="D348" i="14"/>
  <c r="AJ347" i="14"/>
  <c r="Q347" i="14"/>
  <c r="AB768" i="17"/>
  <c r="AG768" i="17" s="1"/>
  <c r="AI768" i="17" s="1"/>
  <c r="Q768" i="17" s="1"/>
  <c r="S770" i="17"/>
  <c r="X770" i="17" s="1"/>
  <c r="AC770" i="17" s="1"/>
  <c r="T770" i="17"/>
  <c r="Y770" i="17" s="1"/>
  <c r="AD770" i="17" s="1"/>
  <c r="R770" i="17"/>
  <c r="U770" i="17"/>
  <c r="N770" i="17"/>
  <c r="J770" i="17"/>
  <c r="C770" i="17"/>
  <c r="D770" i="17" s="1"/>
  <c r="E770" i="17"/>
  <c r="F770" i="17" s="1"/>
  <c r="G770" i="17"/>
  <c r="M768" i="17"/>
  <c r="L768" i="17"/>
  <c r="B771" i="17"/>
  <c r="P770" i="17"/>
  <c r="H770" i="17"/>
  <c r="AJ767" i="17"/>
  <c r="Q767" i="17"/>
  <c r="K769" i="17"/>
  <c r="I769" i="17"/>
  <c r="AL769" i="17"/>
  <c r="W769" i="17"/>
  <c r="AB348" i="14" l="1"/>
  <c r="AG348" i="14" s="1"/>
  <c r="AI348" i="14" s="1"/>
  <c r="AJ348" i="14" s="1"/>
  <c r="R350" i="14"/>
  <c r="U350" i="14"/>
  <c r="Z350" i="14" s="1"/>
  <c r="AE350" i="14" s="1"/>
  <c r="G350" i="14"/>
  <c r="J350" i="14"/>
  <c r="E350" i="14"/>
  <c r="F350" i="14" s="1"/>
  <c r="P350" i="14"/>
  <c r="T350" i="14"/>
  <c r="Y350" i="14" s="1"/>
  <c r="AD350" i="14" s="1"/>
  <c r="S350" i="14"/>
  <c r="X350" i="14" s="1"/>
  <c r="AC350" i="14" s="1"/>
  <c r="H350" i="14"/>
  <c r="C350" i="14"/>
  <c r="N350" i="14"/>
  <c r="B351" i="14"/>
  <c r="W349" i="14"/>
  <c r="AM349" i="14" s="1"/>
  <c r="AL349" i="14"/>
  <c r="I349" i="14"/>
  <c r="M349" i="14" s="1"/>
  <c r="L349" i="14" s="1"/>
  <c r="D349" i="14"/>
  <c r="K349" i="14"/>
  <c r="Q348" i="14"/>
  <c r="AJ768" i="17"/>
  <c r="U771" i="17"/>
  <c r="Z771" i="17" s="1"/>
  <c r="AE771" i="17" s="1"/>
  <c r="S771" i="17"/>
  <c r="X771" i="17" s="1"/>
  <c r="AC771" i="17" s="1"/>
  <c r="T771" i="17"/>
  <c r="Y771" i="17" s="1"/>
  <c r="AD771" i="17" s="1"/>
  <c r="R771" i="17"/>
  <c r="N771" i="17"/>
  <c r="J771" i="17"/>
  <c r="G771" i="17"/>
  <c r="C771" i="17"/>
  <c r="D771" i="17" s="1"/>
  <c r="E771" i="17"/>
  <c r="F771" i="17" s="1"/>
  <c r="M769" i="17"/>
  <c r="L769" i="17"/>
  <c r="W770" i="17"/>
  <c r="AL770" i="17"/>
  <c r="AB769" i="17"/>
  <c r="AG769" i="17" s="1"/>
  <c r="AI769" i="17" s="1"/>
  <c r="AM769" i="17"/>
  <c r="Z770" i="17"/>
  <c r="AE770" i="17" s="1"/>
  <c r="K770" i="17"/>
  <c r="I770" i="17"/>
  <c r="B772" i="17"/>
  <c r="P771" i="17"/>
  <c r="H771" i="17"/>
  <c r="AB349" i="14" l="1"/>
  <c r="AG349" i="14" s="1"/>
  <c r="AI349" i="14" s="1"/>
  <c r="AJ349" i="14" s="1"/>
  <c r="G351" i="14"/>
  <c r="C351" i="14"/>
  <c r="N351" i="14"/>
  <c r="H351" i="14"/>
  <c r="J351" i="14"/>
  <c r="T351" i="14"/>
  <c r="Y351" i="14" s="1"/>
  <c r="AD351" i="14" s="1"/>
  <c r="U351" i="14"/>
  <c r="Z351" i="14" s="1"/>
  <c r="AE351" i="14" s="1"/>
  <c r="E351" i="14"/>
  <c r="F351" i="14" s="1"/>
  <c r="P351" i="14"/>
  <c r="R351" i="14"/>
  <c r="S351" i="14"/>
  <c r="X351" i="14" s="1"/>
  <c r="AC351" i="14" s="1"/>
  <c r="B352" i="14"/>
  <c r="D350" i="14"/>
  <c r="I350" i="14"/>
  <c r="M350" i="14" s="1"/>
  <c r="L350" i="14" s="1"/>
  <c r="K350" i="14"/>
  <c r="W350" i="14"/>
  <c r="AM350" i="14" s="1"/>
  <c r="AL350" i="14"/>
  <c r="R772" i="17"/>
  <c r="U772" i="17"/>
  <c r="Z772" i="17" s="1"/>
  <c r="AE772" i="17" s="1"/>
  <c r="S772" i="17"/>
  <c r="X772" i="17" s="1"/>
  <c r="AC772" i="17" s="1"/>
  <c r="T772" i="17"/>
  <c r="Y772" i="17" s="1"/>
  <c r="AD772" i="17" s="1"/>
  <c r="N772" i="17"/>
  <c r="J772" i="17"/>
  <c r="C772" i="17"/>
  <c r="D772" i="17" s="1"/>
  <c r="E772" i="17"/>
  <c r="F772" i="17" s="1"/>
  <c r="G772" i="17"/>
  <c r="M770" i="17"/>
  <c r="L770" i="17"/>
  <c r="K771" i="17"/>
  <c r="I771" i="17"/>
  <c r="AL771" i="17"/>
  <c r="W771" i="17"/>
  <c r="AM771" i="17" s="1"/>
  <c r="AJ769" i="17"/>
  <c r="Q769" i="17"/>
  <c r="B773" i="17"/>
  <c r="H772" i="17"/>
  <c r="P772" i="17"/>
  <c r="AB770" i="17"/>
  <c r="AG770" i="17" s="1"/>
  <c r="AI770" i="17" s="1"/>
  <c r="AM770" i="17"/>
  <c r="Q349" i="14" l="1"/>
  <c r="AB350" i="14"/>
  <c r="AG350" i="14" s="1"/>
  <c r="AI350" i="14" s="1"/>
  <c r="Q350" i="14" s="1"/>
  <c r="C352" i="14"/>
  <c r="G352" i="14"/>
  <c r="N352" i="14"/>
  <c r="R352" i="14"/>
  <c r="E352" i="14"/>
  <c r="F352" i="14" s="1"/>
  <c r="P352" i="14"/>
  <c r="U352" i="14"/>
  <c r="Z352" i="14" s="1"/>
  <c r="AE352" i="14" s="1"/>
  <c r="T352" i="14"/>
  <c r="Y352" i="14" s="1"/>
  <c r="AD352" i="14" s="1"/>
  <c r="H352" i="14"/>
  <c r="S352" i="14"/>
  <c r="X352" i="14" s="1"/>
  <c r="AC352" i="14" s="1"/>
  <c r="J352" i="14"/>
  <c r="B353" i="14"/>
  <c r="AL351" i="14"/>
  <c r="W351" i="14"/>
  <c r="AM351" i="14" s="1"/>
  <c r="D351" i="14"/>
  <c r="I351" i="14"/>
  <c r="M351" i="14" s="1"/>
  <c r="L351" i="14" s="1"/>
  <c r="K351" i="14"/>
  <c r="S773" i="17"/>
  <c r="X773" i="17" s="1"/>
  <c r="AC773" i="17" s="1"/>
  <c r="T773" i="17"/>
  <c r="Y773" i="17" s="1"/>
  <c r="AD773" i="17" s="1"/>
  <c r="R773" i="17"/>
  <c r="U773" i="17"/>
  <c r="Z773" i="17" s="1"/>
  <c r="AE773" i="17" s="1"/>
  <c r="N773" i="17"/>
  <c r="J773" i="17"/>
  <c r="C773" i="17"/>
  <c r="D773" i="17" s="1"/>
  <c r="E773" i="17"/>
  <c r="F773" i="17" s="1"/>
  <c r="G773" i="17"/>
  <c r="M771" i="17"/>
  <c r="L771" i="17"/>
  <c r="AB771" i="17"/>
  <c r="AG771" i="17" s="1"/>
  <c r="AI771" i="17" s="1"/>
  <c r="Q771" i="17" s="1"/>
  <c r="B774" i="17"/>
  <c r="P773" i="17"/>
  <c r="H773" i="17"/>
  <c r="AJ770" i="17"/>
  <c r="Q770" i="17"/>
  <c r="K772" i="17"/>
  <c r="I772" i="17"/>
  <c r="W772" i="17"/>
  <c r="AM772" i="17" s="1"/>
  <c r="AL772" i="17"/>
  <c r="AJ350" i="14" l="1"/>
  <c r="H353" i="14"/>
  <c r="S353" i="14"/>
  <c r="X353" i="14" s="1"/>
  <c r="AC353" i="14" s="1"/>
  <c r="R353" i="14"/>
  <c r="T353" i="14"/>
  <c r="Y353" i="14" s="1"/>
  <c r="AD353" i="14" s="1"/>
  <c r="E353" i="14"/>
  <c r="F353" i="14" s="1"/>
  <c r="N353" i="14"/>
  <c r="J353" i="14"/>
  <c r="C353" i="14"/>
  <c r="G353" i="14"/>
  <c r="U353" i="14"/>
  <c r="Z353" i="14" s="1"/>
  <c r="AE353" i="14" s="1"/>
  <c r="P353" i="14"/>
  <c r="B354" i="14"/>
  <c r="W352" i="14"/>
  <c r="AM352" i="14" s="1"/>
  <c r="AL352" i="14"/>
  <c r="AB351" i="14"/>
  <c r="AG351" i="14" s="1"/>
  <c r="AI351" i="14" s="1"/>
  <c r="I352" i="14"/>
  <c r="M352" i="14" s="1"/>
  <c r="L352" i="14" s="1"/>
  <c r="D352" i="14"/>
  <c r="K352" i="14"/>
  <c r="M772" i="17"/>
  <c r="L772" i="17"/>
  <c r="U774" i="17"/>
  <c r="Z774" i="17" s="1"/>
  <c r="AE774" i="17" s="1"/>
  <c r="S774" i="17"/>
  <c r="X774" i="17" s="1"/>
  <c r="AC774" i="17" s="1"/>
  <c r="T774" i="17"/>
  <c r="Y774" i="17" s="1"/>
  <c r="AD774" i="17" s="1"/>
  <c r="R774" i="17"/>
  <c r="N774" i="17"/>
  <c r="J774" i="17"/>
  <c r="E774" i="17"/>
  <c r="F774" i="17" s="1"/>
  <c r="G774" i="17"/>
  <c r="C774" i="17"/>
  <c r="D774" i="17" s="1"/>
  <c r="AJ771" i="17"/>
  <c r="AB772" i="17"/>
  <c r="AG772" i="17" s="1"/>
  <c r="AI772" i="17" s="1"/>
  <c r="AJ772" i="17" s="1"/>
  <c r="I773" i="17"/>
  <c r="K773" i="17"/>
  <c r="W773" i="17"/>
  <c r="AL773" i="17"/>
  <c r="B775" i="17"/>
  <c r="H774" i="17"/>
  <c r="P774" i="17"/>
  <c r="AB352" i="14" l="1"/>
  <c r="AG352" i="14" s="1"/>
  <c r="AI352" i="14" s="1"/>
  <c r="H354" i="14"/>
  <c r="G354" i="14"/>
  <c r="U354" i="14"/>
  <c r="Z354" i="14" s="1"/>
  <c r="AE354" i="14" s="1"/>
  <c r="P354" i="14"/>
  <c r="C354" i="14"/>
  <c r="T354" i="14"/>
  <c r="Y354" i="14" s="1"/>
  <c r="AD354" i="14" s="1"/>
  <c r="S354" i="14"/>
  <c r="X354" i="14" s="1"/>
  <c r="AC354" i="14" s="1"/>
  <c r="R354" i="14"/>
  <c r="E354" i="14"/>
  <c r="F354" i="14" s="1"/>
  <c r="N354" i="14"/>
  <c r="J354" i="14"/>
  <c r="B355" i="14"/>
  <c r="Q351" i="14"/>
  <c r="AJ351" i="14"/>
  <c r="Q352" i="14"/>
  <c r="AJ352" i="14"/>
  <c r="W353" i="14"/>
  <c r="AM353" i="14" s="1"/>
  <c r="AL353" i="14"/>
  <c r="K353" i="14"/>
  <c r="I353" i="14"/>
  <c r="M353" i="14" s="1"/>
  <c r="L353" i="14" s="1"/>
  <c r="D353" i="14"/>
  <c r="Q772" i="17"/>
  <c r="M773" i="17"/>
  <c r="L773" i="17"/>
  <c r="R775" i="17"/>
  <c r="U775" i="17"/>
  <c r="Z775" i="17" s="1"/>
  <c r="AE775" i="17" s="1"/>
  <c r="S775" i="17"/>
  <c r="X775" i="17" s="1"/>
  <c r="AC775" i="17" s="1"/>
  <c r="T775" i="17"/>
  <c r="Y775" i="17" s="1"/>
  <c r="AD775" i="17" s="1"/>
  <c r="N775" i="17"/>
  <c r="J775" i="17"/>
  <c r="G775" i="17"/>
  <c r="C775" i="17"/>
  <c r="D775" i="17" s="1"/>
  <c r="E775" i="17"/>
  <c r="F775" i="17" s="1"/>
  <c r="B776" i="17"/>
  <c r="P775" i="17"/>
  <c r="H775" i="17"/>
  <c r="K774" i="17"/>
  <c r="I774" i="17"/>
  <c r="AL774" i="17"/>
  <c r="W774" i="17"/>
  <c r="AB773" i="17"/>
  <c r="AG773" i="17" s="1"/>
  <c r="AI773" i="17" s="1"/>
  <c r="AM773" i="17"/>
  <c r="R355" i="14" l="1"/>
  <c r="C355" i="14"/>
  <c r="H355" i="14"/>
  <c r="S355" i="14"/>
  <c r="X355" i="14" s="1"/>
  <c r="AC355" i="14" s="1"/>
  <c r="G355" i="14"/>
  <c r="E355" i="14"/>
  <c r="F355" i="14" s="1"/>
  <c r="J355" i="14"/>
  <c r="N355" i="14"/>
  <c r="U355" i="14"/>
  <c r="Z355" i="14" s="1"/>
  <c r="AE355" i="14" s="1"/>
  <c r="P355" i="14"/>
  <c r="T355" i="14"/>
  <c r="Y355" i="14" s="1"/>
  <c r="AD355" i="14" s="1"/>
  <c r="B356" i="14"/>
  <c r="K354" i="14"/>
  <c r="D354" i="14"/>
  <c r="I354" i="14"/>
  <c r="M354" i="14" s="1"/>
  <c r="L354" i="14" s="1"/>
  <c r="AL354" i="14"/>
  <c r="W354" i="14"/>
  <c r="AM354" i="14" s="1"/>
  <c r="AB353" i="14"/>
  <c r="AG353" i="14" s="1"/>
  <c r="AI353" i="14" s="1"/>
  <c r="S776" i="17"/>
  <c r="X776" i="17" s="1"/>
  <c r="AC776" i="17" s="1"/>
  <c r="T776" i="17"/>
  <c r="Y776" i="17" s="1"/>
  <c r="AD776" i="17" s="1"/>
  <c r="R776" i="17"/>
  <c r="U776" i="17"/>
  <c r="Z776" i="17" s="1"/>
  <c r="AE776" i="17" s="1"/>
  <c r="N776" i="17"/>
  <c r="J776" i="17"/>
  <c r="C776" i="17"/>
  <c r="D776" i="17" s="1"/>
  <c r="E776" i="17"/>
  <c r="F776" i="17" s="1"/>
  <c r="G776" i="17"/>
  <c r="M774" i="17"/>
  <c r="L774" i="17"/>
  <c r="AJ773" i="17"/>
  <c r="Q773" i="17"/>
  <c r="AB774" i="17"/>
  <c r="AG774" i="17" s="1"/>
  <c r="AI774" i="17" s="1"/>
  <c r="AM774" i="17"/>
  <c r="K775" i="17"/>
  <c r="I775" i="17"/>
  <c r="W775" i="17"/>
  <c r="AL775" i="17"/>
  <c r="B777" i="17"/>
  <c r="P776" i="17"/>
  <c r="H776" i="17"/>
  <c r="AB354" i="14" l="1"/>
  <c r="AG354" i="14" s="1"/>
  <c r="AI354" i="14" s="1"/>
  <c r="Q354" i="14" s="1"/>
  <c r="P356" i="14"/>
  <c r="S356" i="14"/>
  <c r="X356" i="14" s="1"/>
  <c r="AC356" i="14" s="1"/>
  <c r="E356" i="14"/>
  <c r="F356" i="14" s="1"/>
  <c r="J356" i="14"/>
  <c r="R356" i="14"/>
  <c r="N356" i="14"/>
  <c r="C356" i="14"/>
  <c r="U356" i="14"/>
  <c r="Z356" i="14" s="1"/>
  <c r="AE356" i="14" s="1"/>
  <c r="H356" i="14"/>
  <c r="T356" i="14"/>
  <c r="Y356" i="14" s="1"/>
  <c r="AD356" i="14" s="1"/>
  <c r="G356" i="14"/>
  <c r="B357" i="14"/>
  <c r="K355" i="14"/>
  <c r="I355" i="14"/>
  <c r="M355" i="14" s="1"/>
  <c r="L355" i="14" s="1"/>
  <c r="D355" i="14"/>
  <c r="AJ353" i="14"/>
  <c r="Q353" i="14"/>
  <c r="AL355" i="14"/>
  <c r="W355" i="14"/>
  <c r="AM355" i="14" s="1"/>
  <c r="M775" i="17"/>
  <c r="L775" i="17"/>
  <c r="U777" i="17"/>
  <c r="Z777" i="17" s="1"/>
  <c r="AE777" i="17" s="1"/>
  <c r="S777" i="17"/>
  <c r="X777" i="17" s="1"/>
  <c r="AC777" i="17" s="1"/>
  <c r="T777" i="17"/>
  <c r="R777" i="17"/>
  <c r="N777" i="17"/>
  <c r="J777" i="17"/>
  <c r="E777" i="17"/>
  <c r="F777" i="17" s="1"/>
  <c r="G777" i="17"/>
  <c r="C777" i="17"/>
  <c r="D777" i="17" s="1"/>
  <c r="B778" i="17"/>
  <c r="P777" i="17"/>
  <c r="H777" i="17"/>
  <c r="AB775" i="17"/>
  <c r="AG775" i="17" s="1"/>
  <c r="AI775" i="17" s="1"/>
  <c r="AM775" i="17"/>
  <c r="W776" i="17"/>
  <c r="AM776" i="17" s="1"/>
  <c r="AL776" i="17"/>
  <c r="AJ774" i="17"/>
  <c r="Q774" i="17"/>
  <c r="K776" i="17"/>
  <c r="I776" i="17"/>
  <c r="AJ354" i="14" l="1"/>
  <c r="AB355" i="14"/>
  <c r="AG355" i="14" s="1"/>
  <c r="AI355" i="14" s="1"/>
  <c r="Q355" i="14" s="1"/>
  <c r="C357" i="14"/>
  <c r="U357" i="14"/>
  <c r="Z357" i="14" s="1"/>
  <c r="AE357" i="14" s="1"/>
  <c r="R357" i="14"/>
  <c r="G357" i="14"/>
  <c r="P357" i="14"/>
  <c r="H357" i="14"/>
  <c r="T357" i="14"/>
  <c r="Y357" i="14" s="1"/>
  <c r="AD357" i="14" s="1"/>
  <c r="N357" i="14"/>
  <c r="S357" i="14"/>
  <c r="X357" i="14" s="1"/>
  <c r="AC357" i="14" s="1"/>
  <c r="E357" i="14"/>
  <c r="F357" i="14" s="1"/>
  <c r="J357" i="14"/>
  <c r="B358" i="14"/>
  <c r="W356" i="14"/>
  <c r="AM356" i="14" s="1"/>
  <c r="AL356" i="14"/>
  <c r="D356" i="14"/>
  <c r="K356" i="14"/>
  <c r="I356" i="14"/>
  <c r="M356" i="14" s="1"/>
  <c r="L356" i="14" s="1"/>
  <c r="R778" i="17"/>
  <c r="U778" i="17"/>
  <c r="Z778" i="17" s="1"/>
  <c r="AE778" i="17" s="1"/>
  <c r="S778" i="17"/>
  <c r="X778" i="17" s="1"/>
  <c r="AC778" i="17" s="1"/>
  <c r="T778" i="17"/>
  <c r="Y778" i="17" s="1"/>
  <c r="AD778" i="17" s="1"/>
  <c r="N778" i="17"/>
  <c r="J778" i="17"/>
  <c r="G778" i="17"/>
  <c r="C778" i="17"/>
  <c r="D778" i="17" s="1"/>
  <c r="E778" i="17"/>
  <c r="F778" i="17" s="1"/>
  <c r="M776" i="17"/>
  <c r="L776" i="17"/>
  <c r="K777" i="17"/>
  <c r="I777" i="17"/>
  <c r="AJ775" i="17"/>
  <c r="Q775" i="17"/>
  <c r="AL777" i="17"/>
  <c r="W777" i="17"/>
  <c r="AB776" i="17"/>
  <c r="AG776" i="17" s="1"/>
  <c r="AI776" i="17" s="1"/>
  <c r="Y777" i="17"/>
  <c r="AD777" i="17" s="1"/>
  <c r="B779" i="17"/>
  <c r="H778" i="17"/>
  <c r="P778" i="17"/>
  <c r="AJ355" i="14" l="1"/>
  <c r="AB356" i="14"/>
  <c r="AG356" i="14" s="1"/>
  <c r="AI356" i="14" s="1"/>
  <c r="R358" i="14"/>
  <c r="G358" i="14"/>
  <c r="N358" i="14"/>
  <c r="U358" i="14"/>
  <c r="Z358" i="14" s="1"/>
  <c r="AE358" i="14" s="1"/>
  <c r="E358" i="14"/>
  <c r="F358" i="14" s="1"/>
  <c r="T358" i="14"/>
  <c r="Y358" i="14" s="1"/>
  <c r="AD358" i="14" s="1"/>
  <c r="J358" i="14"/>
  <c r="P358" i="14"/>
  <c r="C358" i="14"/>
  <c r="H358" i="14"/>
  <c r="S358" i="14"/>
  <c r="X358" i="14" s="1"/>
  <c r="AC358" i="14" s="1"/>
  <c r="B359" i="14"/>
  <c r="AL357" i="14"/>
  <c r="W357" i="14"/>
  <c r="AM357" i="14" s="1"/>
  <c r="D357" i="14"/>
  <c r="K357" i="14"/>
  <c r="I357" i="14"/>
  <c r="M357" i="14" s="1"/>
  <c r="L357" i="14" s="1"/>
  <c r="S779" i="17"/>
  <c r="X779" i="17" s="1"/>
  <c r="AC779" i="17" s="1"/>
  <c r="T779" i="17"/>
  <c r="Y779" i="17" s="1"/>
  <c r="AD779" i="17" s="1"/>
  <c r="R779" i="17"/>
  <c r="U779" i="17"/>
  <c r="Z779" i="17" s="1"/>
  <c r="AE779" i="17" s="1"/>
  <c r="N779" i="17"/>
  <c r="J779" i="17"/>
  <c r="C779" i="17"/>
  <c r="D779" i="17" s="1"/>
  <c r="E779" i="17"/>
  <c r="F779" i="17" s="1"/>
  <c r="G779" i="17"/>
  <c r="M777" i="17"/>
  <c r="L777" i="17"/>
  <c r="K778" i="17"/>
  <c r="I778" i="17"/>
  <c r="W778" i="17"/>
  <c r="AL778" i="17"/>
  <c r="AJ776" i="17"/>
  <c r="Q776" i="17"/>
  <c r="B780" i="17"/>
  <c r="H779" i="17"/>
  <c r="P779" i="17"/>
  <c r="AB777" i="17"/>
  <c r="AG777" i="17" s="1"/>
  <c r="AI777" i="17" s="1"/>
  <c r="AM777" i="17"/>
  <c r="AB357" i="14" l="1"/>
  <c r="AG357" i="14" s="1"/>
  <c r="AI357" i="14" s="1"/>
  <c r="Q357" i="14" s="1"/>
  <c r="D358" i="14"/>
  <c r="K358" i="14"/>
  <c r="I358" i="14"/>
  <c r="M358" i="14" s="1"/>
  <c r="L358" i="14" s="1"/>
  <c r="AL358" i="14"/>
  <c r="W358" i="14"/>
  <c r="AM358" i="14" s="1"/>
  <c r="H359" i="14"/>
  <c r="C359" i="14"/>
  <c r="N359" i="14"/>
  <c r="P359" i="14"/>
  <c r="G359" i="14"/>
  <c r="T359" i="14"/>
  <c r="Y359" i="14" s="1"/>
  <c r="AD359" i="14" s="1"/>
  <c r="R359" i="14"/>
  <c r="S359" i="14"/>
  <c r="X359" i="14" s="1"/>
  <c r="AC359" i="14" s="1"/>
  <c r="J359" i="14"/>
  <c r="E359" i="14"/>
  <c r="F359" i="14" s="1"/>
  <c r="U359" i="14"/>
  <c r="Z359" i="14" s="1"/>
  <c r="AE359" i="14" s="1"/>
  <c r="B360" i="14"/>
  <c r="AJ356" i="14"/>
  <c r="Q356" i="14"/>
  <c r="U780" i="17"/>
  <c r="Z780" i="17" s="1"/>
  <c r="AE780" i="17" s="1"/>
  <c r="S780" i="17"/>
  <c r="X780" i="17" s="1"/>
  <c r="AC780" i="17" s="1"/>
  <c r="T780" i="17"/>
  <c r="Y780" i="17" s="1"/>
  <c r="AD780" i="17" s="1"/>
  <c r="N780" i="17"/>
  <c r="R780" i="17"/>
  <c r="J780" i="17"/>
  <c r="G780" i="17"/>
  <c r="C780" i="17"/>
  <c r="D780" i="17" s="1"/>
  <c r="E780" i="17"/>
  <c r="F780" i="17" s="1"/>
  <c r="M778" i="17"/>
  <c r="L778" i="17"/>
  <c r="B781" i="17"/>
  <c r="P780" i="17"/>
  <c r="H780" i="17"/>
  <c r="AB778" i="17"/>
  <c r="AG778" i="17" s="1"/>
  <c r="AI778" i="17" s="1"/>
  <c r="AM778" i="17"/>
  <c r="AJ777" i="17"/>
  <c r="Q777" i="17"/>
  <c r="W779" i="17"/>
  <c r="AM779" i="17" s="1"/>
  <c r="AL779" i="17"/>
  <c r="K779" i="17"/>
  <c r="I779" i="17"/>
  <c r="AB358" i="14" l="1"/>
  <c r="AG358" i="14" s="1"/>
  <c r="AI358" i="14" s="1"/>
  <c r="Q358" i="14" s="1"/>
  <c r="AJ357" i="14"/>
  <c r="K359" i="14"/>
  <c r="D359" i="14"/>
  <c r="I359" i="14"/>
  <c r="M359" i="14" s="1"/>
  <c r="L359" i="14" s="1"/>
  <c r="W359" i="14"/>
  <c r="AM359" i="14" s="1"/>
  <c r="AL359" i="14"/>
  <c r="H360" i="14"/>
  <c r="C360" i="14"/>
  <c r="P360" i="14"/>
  <c r="U360" i="14"/>
  <c r="Z360" i="14" s="1"/>
  <c r="AE360" i="14" s="1"/>
  <c r="G360" i="14"/>
  <c r="N360" i="14"/>
  <c r="E360" i="14"/>
  <c r="F360" i="14" s="1"/>
  <c r="T360" i="14"/>
  <c r="Y360" i="14" s="1"/>
  <c r="AD360" i="14" s="1"/>
  <c r="J360" i="14"/>
  <c r="S360" i="14"/>
  <c r="X360" i="14" s="1"/>
  <c r="AC360" i="14" s="1"/>
  <c r="R360" i="14"/>
  <c r="B361" i="14"/>
  <c r="R781" i="17"/>
  <c r="U781" i="17"/>
  <c r="Z781" i="17" s="1"/>
  <c r="AE781" i="17" s="1"/>
  <c r="S781" i="17"/>
  <c r="X781" i="17" s="1"/>
  <c r="AC781" i="17" s="1"/>
  <c r="T781" i="17"/>
  <c r="Y781" i="17" s="1"/>
  <c r="AD781" i="17" s="1"/>
  <c r="N781" i="17"/>
  <c r="J781" i="17"/>
  <c r="C781" i="17"/>
  <c r="D781" i="17" s="1"/>
  <c r="E781" i="17"/>
  <c r="F781" i="17" s="1"/>
  <c r="G781" i="17"/>
  <c r="M779" i="17"/>
  <c r="L779" i="17"/>
  <c r="Q778" i="17"/>
  <c r="AJ778" i="17"/>
  <c r="W780" i="17"/>
  <c r="AL780" i="17"/>
  <c r="AB779" i="17"/>
  <c r="AG779" i="17" s="1"/>
  <c r="AI779" i="17" s="1"/>
  <c r="K780" i="17"/>
  <c r="I780" i="17"/>
  <c r="B782" i="17"/>
  <c r="P781" i="17"/>
  <c r="H781" i="17"/>
  <c r="AJ358" i="14" l="1"/>
  <c r="I360" i="14"/>
  <c r="M360" i="14" s="1"/>
  <c r="L360" i="14" s="1"/>
  <c r="K360" i="14"/>
  <c r="D360" i="14"/>
  <c r="E361" i="14"/>
  <c r="F361" i="14" s="1"/>
  <c r="C361" i="14"/>
  <c r="N361" i="14"/>
  <c r="U361" i="14"/>
  <c r="Z361" i="14" s="1"/>
  <c r="AE361" i="14" s="1"/>
  <c r="G361" i="14"/>
  <c r="T361" i="14"/>
  <c r="Y361" i="14" s="1"/>
  <c r="AD361" i="14" s="1"/>
  <c r="P361" i="14"/>
  <c r="H361" i="14"/>
  <c r="R361" i="14"/>
  <c r="J361" i="14"/>
  <c r="S361" i="14"/>
  <c r="X361" i="14" s="1"/>
  <c r="AC361" i="14" s="1"/>
  <c r="B362" i="14"/>
  <c r="AB359" i="14"/>
  <c r="AG359" i="14" s="1"/>
  <c r="AI359" i="14" s="1"/>
  <c r="W360" i="14"/>
  <c r="AM360" i="14" s="1"/>
  <c r="AL360" i="14"/>
  <c r="M780" i="17"/>
  <c r="L780" i="17"/>
  <c r="S782" i="17"/>
  <c r="X782" i="17" s="1"/>
  <c r="AC782" i="17" s="1"/>
  <c r="T782" i="17"/>
  <c r="Y782" i="17" s="1"/>
  <c r="AD782" i="17" s="1"/>
  <c r="R782" i="17"/>
  <c r="U782" i="17"/>
  <c r="Z782" i="17" s="1"/>
  <c r="AE782" i="17" s="1"/>
  <c r="N782" i="17"/>
  <c r="J782" i="17"/>
  <c r="C782" i="17"/>
  <c r="D782" i="17" s="1"/>
  <c r="E782" i="17"/>
  <c r="F782" i="17" s="1"/>
  <c r="G782" i="17"/>
  <c r="K781" i="17"/>
  <c r="I781" i="17"/>
  <c r="B783" i="17"/>
  <c r="H782" i="17"/>
  <c r="P782" i="17"/>
  <c r="AB780" i="17"/>
  <c r="AG780" i="17" s="1"/>
  <c r="AI780" i="17" s="1"/>
  <c r="AM780" i="17"/>
  <c r="AL781" i="17"/>
  <c r="W781" i="17"/>
  <c r="Q779" i="17"/>
  <c r="AJ779" i="17"/>
  <c r="AB360" i="14" l="1"/>
  <c r="AG360" i="14" s="1"/>
  <c r="AI360" i="14" s="1"/>
  <c r="Q360" i="14" s="1"/>
  <c r="T362" i="14"/>
  <c r="Y362" i="14" s="1"/>
  <c r="AD362" i="14" s="1"/>
  <c r="P362" i="14"/>
  <c r="E362" i="14"/>
  <c r="F362" i="14" s="1"/>
  <c r="J362" i="14"/>
  <c r="N362" i="14"/>
  <c r="C362" i="14"/>
  <c r="H362" i="14"/>
  <c r="S362" i="14"/>
  <c r="X362" i="14" s="1"/>
  <c r="AC362" i="14" s="1"/>
  <c r="U362" i="14"/>
  <c r="Z362" i="14" s="1"/>
  <c r="AE362" i="14" s="1"/>
  <c r="R362" i="14"/>
  <c r="G362" i="14"/>
  <c r="B363" i="14"/>
  <c r="AL361" i="14"/>
  <c r="W361" i="14"/>
  <c r="AM361" i="14" s="1"/>
  <c r="Q359" i="14"/>
  <c r="AJ359" i="14"/>
  <c r="D361" i="14"/>
  <c r="K361" i="14"/>
  <c r="I361" i="14"/>
  <c r="M361" i="14" s="1"/>
  <c r="L361" i="14" s="1"/>
  <c r="U783" i="17"/>
  <c r="Z783" i="17" s="1"/>
  <c r="AE783" i="17" s="1"/>
  <c r="S783" i="17"/>
  <c r="X783" i="17" s="1"/>
  <c r="AC783" i="17" s="1"/>
  <c r="T783" i="17"/>
  <c r="Y783" i="17" s="1"/>
  <c r="AD783" i="17" s="1"/>
  <c r="R783" i="17"/>
  <c r="N783" i="17"/>
  <c r="J783" i="17"/>
  <c r="E783" i="17"/>
  <c r="F783" i="17" s="1"/>
  <c r="G783" i="17"/>
  <c r="C783" i="17"/>
  <c r="D783" i="17" s="1"/>
  <c r="M781" i="17"/>
  <c r="L781" i="17"/>
  <c r="I782" i="17"/>
  <c r="K782" i="17"/>
  <c r="AL782" i="17"/>
  <c r="W782" i="17"/>
  <c r="AM782" i="17" s="1"/>
  <c r="B784" i="17"/>
  <c r="H783" i="17"/>
  <c r="P783" i="17"/>
  <c r="AJ780" i="17"/>
  <c r="Q780" i="17"/>
  <c r="AB781" i="17"/>
  <c r="AG781" i="17" s="1"/>
  <c r="AI781" i="17" s="1"/>
  <c r="AM781" i="17"/>
  <c r="AJ360" i="14" l="1"/>
  <c r="C363" i="14"/>
  <c r="U363" i="14"/>
  <c r="Z363" i="14" s="1"/>
  <c r="AE363" i="14" s="1"/>
  <c r="H363" i="14"/>
  <c r="N363" i="14"/>
  <c r="G363" i="14"/>
  <c r="P363" i="14"/>
  <c r="T363" i="14"/>
  <c r="Y363" i="14" s="1"/>
  <c r="AD363" i="14" s="1"/>
  <c r="S363" i="14"/>
  <c r="X363" i="14" s="1"/>
  <c r="AC363" i="14" s="1"/>
  <c r="J363" i="14"/>
  <c r="R363" i="14"/>
  <c r="E363" i="14"/>
  <c r="F363" i="14" s="1"/>
  <c r="B364" i="14"/>
  <c r="K362" i="14"/>
  <c r="I362" i="14"/>
  <c r="M362" i="14" s="1"/>
  <c r="L362" i="14" s="1"/>
  <c r="D362" i="14"/>
  <c r="AB361" i="14"/>
  <c r="AG361" i="14" s="1"/>
  <c r="AI361" i="14" s="1"/>
  <c r="W362" i="14"/>
  <c r="AM362" i="14" s="1"/>
  <c r="AL362" i="14"/>
  <c r="L782" i="17"/>
  <c r="M782" i="17"/>
  <c r="R784" i="17"/>
  <c r="U784" i="17"/>
  <c r="Z784" i="17" s="1"/>
  <c r="AE784" i="17" s="1"/>
  <c r="S784" i="17"/>
  <c r="X784" i="17" s="1"/>
  <c r="AC784" i="17" s="1"/>
  <c r="T784" i="17"/>
  <c r="Y784" i="17" s="1"/>
  <c r="AD784" i="17" s="1"/>
  <c r="N784" i="17"/>
  <c r="J784" i="17"/>
  <c r="G784" i="17"/>
  <c r="C784" i="17"/>
  <c r="D784" i="17" s="1"/>
  <c r="E784" i="17"/>
  <c r="F784" i="17" s="1"/>
  <c r="AB782" i="17"/>
  <c r="AG782" i="17" s="1"/>
  <c r="AI782" i="17" s="1"/>
  <c r="Q781" i="17"/>
  <c r="AJ781" i="17"/>
  <c r="W783" i="17"/>
  <c r="AM783" i="17" s="1"/>
  <c r="AL783" i="17"/>
  <c r="I783" i="17"/>
  <c r="K783" i="17"/>
  <c r="B785" i="17"/>
  <c r="H784" i="17"/>
  <c r="P784" i="17"/>
  <c r="Q361" i="14" l="1"/>
  <c r="AJ361" i="14"/>
  <c r="W363" i="14"/>
  <c r="AM363" i="14" s="1"/>
  <c r="AL363" i="14"/>
  <c r="AB362" i="14"/>
  <c r="AG362" i="14" s="1"/>
  <c r="AI362" i="14" s="1"/>
  <c r="I363" i="14"/>
  <c r="M363" i="14" s="1"/>
  <c r="L363" i="14" s="1"/>
  <c r="D363" i="14"/>
  <c r="K363" i="14"/>
  <c r="N364" i="14"/>
  <c r="U364" i="14"/>
  <c r="Z364" i="14" s="1"/>
  <c r="AE364" i="14" s="1"/>
  <c r="E364" i="14"/>
  <c r="F364" i="14" s="1"/>
  <c r="T364" i="14"/>
  <c r="Y364" i="14" s="1"/>
  <c r="AD364" i="14" s="1"/>
  <c r="P364" i="14"/>
  <c r="G364" i="14"/>
  <c r="S364" i="14"/>
  <c r="X364" i="14" s="1"/>
  <c r="AC364" i="14" s="1"/>
  <c r="C364" i="14"/>
  <c r="J364" i="14"/>
  <c r="R364" i="14"/>
  <c r="H364" i="14"/>
  <c r="B365" i="14"/>
  <c r="AB783" i="17"/>
  <c r="AG783" i="17" s="1"/>
  <c r="AI783" i="17" s="1"/>
  <c r="AJ783" i="17" s="1"/>
  <c r="M783" i="17"/>
  <c r="L783" i="17"/>
  <c r="S785" i="17"/>
  <c r="T785" i="17"/>
  <c r="Y785" i="17" s="1"/>
  <c r="AD785" i="17" s="1"/>
  <c r="R785" i="17"/>
  <c r="U785" i="17"/>
  <c r="Z785" i="17" s="1"/>
  <c r="AE785" i="17" s="1"/>
  <c r="N785" i="17"/>
  <c r="J785" i="17"/>
  <c r="C785" i="17"/>
  <c r="D785" i="17" s="1"/>
  <c r="E785" i="17"/>
  <c r="F785" i="17" s="1"/>
  <c r="G785" i="17"/>
  <c r="B786" i="17"/>
  <c r="H785" i="17"/>
  <c r="P785" i="17"/>
  <c r="AL784" i="17"/>
  <c r="W784" i="17"/>
  <c r="AM784" i="17" s="1"/>
  <c r="I784" i="17"/>
  <c r="K784" i="17"/>
  <c r="Q782" i="17"/>
  <c r="AJ782" i="17"/>
  <c r="Q783" i="17" l="1"/>
  <c r="Q362" i="14"/>
  <c r="AJ362" i="14"/>
  <c r="W364" i="14"/>
  <c r="AM364" i="14" s="1"/>
  <c r="AL364" i="14"/>
  <c r="D364" i="14"/>
  <c r="K364" i="14"/>
  <c r="I364" i="14"/>
  <c r="M364" i="14" s="1"/>
  <c r="L364" i="14" s="1"/>
  <c r="AB363" i="14"/>
  <c r="AG363" i="14" s="1"/>
  <c r="AI363" i="14" s="1"/>
  <c r="G365" i="14"/>
  <c r="R365" i="14"/>
  <c r="U365" i="14"/>
  <c r="Z365" i="14" s="1"/>
  <c r="AE365" i="14" s="1"/>
  <c r="H365" i="14"/>
  <c r="E365" i="14"/>
  <c r="F365" i="14" s="1"/>
  <c r="S365" i="14"/>
  <c r="X365" i="14" s="1"/>
  <c r="AC365" i="14" s="1"/>
  <c r="N365" i="14"/>
  <c r="P365" i="14"/>
  <c r="T365" i="14"/>
  <c r="Y365" i="14" s="1"/>
  <c r="AD365" i="14" s="1"/>
  <c r="J365" i="14"/>
  <c r="C365" i="14"/>
  <c r="B366" i="14"/>
  <c r="M784" i="17"/>
  <c r="L784" i="17"/>
  <c r="U786" i="17"/>
  <c r="Z786" i="17" s="1"/>
  <c r="AE786" i="17" s="1"/>
  <c r="S786" i="17"/>
  <c r="X786" i="17" s="1"/>
  <c r="AC786" i="17" s="1"/>
  <c r="T786" i="17"/>
  <c r="Y786" i="17" s="1"/>
  <c r="AD786" i="17" s="1"/>
  <c r="R786" i="17"/>
  <c r="N786" i="17"/>
  <c r="J786" i="17"/>
  <c r="E786" i="17"/>
  <c r="F786" i="17" s="1"/>
  <c r="G786" i="17"/>
  <c r="C786" i="17"/>
  <c r="D786" i="17" s="1"/>
  <c r="W785" i="17"/>
  <c r="AB785" i="17" s="1"/>
  <c r="AL785" i="17"/>
  <c r="AB784" i="17"/>
  <c r="AG784" i="17" s="1"/>
  <c r="AI784" i="17" s="1"/>
  <c r="I785" i="17"/>
  <c r="K785" i="17"/>
  <c r="B787" i="17"/>
  <c r="H786" i="17"/>
  <c r="P786" i="17"/>
  <c r="X785" i="17"/>
  <c r="AC785" i="17" s="1"/>
  <c r="S366" i="14" l="1"/>
  <c r="X366" i="14" s="1"/>
  <c r="AC366" i="14" s="1"/>
  <c r="G366" i="14"/>
  <c r="P366" i="14"/>
  <c r="N366" i="14"/>
  <c r="J366" i="14"/>
  <c r="C366" i="14"/>
  <c r="H366" i="14"/>
  <c r="R366" i="14"/>
  <c r="T366" i="14"/>
  <c r="Y366" i="14" s="1"/>
  <c r="AD366" i="14" s="1"/>
  <c r="E366" i="14"/>
  <c r="F366" i="14" s="1"/>
  <c r="U366" i="14"/>
  <c r="Z366" i="14" s="1"/>
  <c r="AE366" i="14" s="1"/>
  <c r="B367" i="14"/>
  <c r="Q363" i="14"/>
  <c r="AJ363" i="14"/>
  <c r="D365" i="14"/>
  <c r="K365" i="14"/>
  <c r="I365" i="14"/>
  <c r="M365" i="14" s="1"/>
  <c r="L365" i="14" s="1"/>
  <c r="W365" i="14"/>
  <c r="AM365" i="14" s="1"/>
  <c r="AL365" i="14"/>
  <c r="AB364" i="14"/>
  <c r="AG364" i="14" s="1"/>
  <c r="AI364" i="14" s="1"/>
  <c r="R787" i="17"/>
  <c r="U787" i="17"/>
  <c r="Z787" i="17" s="1"/>
  <c r="AE787" i="17" s="1"/>
  <c r="S787" i="17"/>
  <c r="X787" i="17" s="1"/>
  <c r="AC787" i="17" s="1"/>
  <c r="T787" i="17"/>
  <c r="N787" i="17"/>
  <c r="J787" i="17"/>
  <c r="G787" i="17"/>
  <c r="C787" i="17"/>
  <c r="D787" i="17" s="1"/>
  <c r="E787" i="17"/>
  <c r="F787" i="17" s="1"/>
  <c r="M785" i="17"/>
  <c r="L785" i="17"/>
  <c r="AG785" i="17"/>
  <c r="AI785" i="17" s="1"/>
  <c r="Q785" i="17" s="1"/>
  <c r="W786" i="17"/>
  <c r="AM786" i="17" s="1"/>
  <c r="AL786" i="17"/>
  <c r="Q784" i="17"/>
  <c r="AJ784" i="17"/>
  <c r="I786" i="17"/>
  <c r="K786" i="17"/>
  <c r="B788" i="17"/>
  <c r="H787" i="17"/>
  <c r="P787" i="17"/>
  <c r="AM785" i="17"/>
  <c r="AB365" i="14" l="1"/>
  <c r="AG365" i="14" s="1"/>
  <c r="AI365" i="14" s="1"/>
  <c r="Q365" i="14" s="1"/>
  <c r="T367" i="14"/>
  <c r="Y367" i="14" s="1"/>
  <c r="AD367" i="14" s="1"/>
  <c r="H367" i="14"/>
  <c r="U367" i="14"/>
  <c r="Z367" i="14" s="1"/>
  <c r="AE367" i="14" s="1"/>
  <c r="P367" i="14"/>
  <c r="J367" i="14"/>
  <c r="G367" i="14"/>
  <c r="E367" i="14"/>
  <c r="F367" i="14" s="1"/>
  <c r="C367" i="14"/>
  <c r="N367" i="14"/>
  <c r="S367" i="14"/>
  <c r="X367" i="14" s="1"/>
  <c r="AC367" i="14" s="1"/>
  <c r="R367" i="14"/>
  <c r="B368" i="14"/>
  <c r="K366" i="14"/>
  <c r="I366" i="14"/>
  <c r="M366" i="14" s="1"/>
  <c r="L366" i="14" s="1"/>
  <c r="D366" i="14"/>
  <c r="AJ364" i="14"/>
  <c r="Q364" i="14"/>
  <c r="W366" i="14"/>
  <c r="AM366" i="14" s="1"/>
  <c r="AL366" i="14"/>
  <c r="M786" i="17"/>
  <c r="L786" i="17"/>
  <c r="S788" i="17"/>
  <c r="X788" i="17" s="1"/>
  <c r="AC788" i="17" s="1"/>
  <c r="T788" i="17"/>
  <c r="Y788" i="17" s="1"/>
  <c r="AD788" i="17" s="1"/>
  <c r="R788" i="17"/>
  <c r="U788" i="17"/>
  <c r="Z788" i="17" s="1"/>
  <c r="AE788" i="17" s="1"/>
  <c r="N788" i="17"/>
  <c r="J788" i="17"/>
  <c r="C788" i="17"/>
  <c r="D788" i="17" s="1"/>
  <c r="E788" i="17"/>
  <c r="F788" i="17" s="1"/>
  <c r="G788" i="17"/>
  <c r="AB786" i="17"/>
  <c r="AG786" i="17" s="1"/>
  <c r="AI786" i="17" s="1"/>
  <c r="AJ786" i="17" s="1"/>
  <c r="AJ785" i="17"/>
  <c r="Y787" i="17"/>
  <c r="AD787" i="17" s="1"/>
  <c r="AL787" i="17"/>
  <c r="W787" i="17"/>
  <c r="K787" i="17"/>
  <c r="I787" i="17"/>
  <c r="B789" i="17"/>
  <c r="H788" i="17"/>
  <c r="P788" i="17"/>
  <c r="AJ365" i="14" l="1"/>
  <c r="AB366" i="14"/>
  <c r="AG366" i="14" s="1"/>
  <c r="AI366" i="14" s="1"/>
  <c r="AJ366" i="14" s="1"/>
  <c r="C368" i="14"/>
  <c r="H368" i="14"/>
  <c r="U368" i="14"/>
  <c r="Z368" i="14" s="1"/>
  <c r="AE368" i="14" s="1"/>
  <c r="T368" i="14"/>
  <c r="Y368" i="14" s="1"/>
  <c r="AD368" i="14" s="1"/>
  <c r="E368" i="14"/>
  <c r="F368" i="14" s="1"/>
  <c r="P368" i="14"/>
  <c r="N368" i="14"/>
  <c r="S368" i="14"/>
  <c r="X368" i="14" s="1"/>
  <c r="AC368" i="14" s="1"/>
  <c r="R368" i="14"/>
  <c r="J368" i="14"/>
  <c r="G368" i="14"/>
  <c r="B369" i="14"/>
  <c r="AL367" i="14"/>
  <c r="W367" i="14"/>
  <c r="AM367" i="14" s="1"/>
  <c r="K367" i="14"/>
  <c r="I367" i="14"/>
  <c r="D367" i="14"/>
  <c r="M787" i="17"/>
  <c r="L787" i="17"/>
  <c r="U789" i="17"/>
  <c r="Z789" i="17" s="1"/>
  <c r="AE789" i="17" s="1"/>
  <c r="S789" i="17"/>
  <c r="X789" i="17" s="1"/>
  <c r="AC789" i="17" s="1"/>
  <c r="T789" i="17"/>
  <c r="R789" i="17"/>
  <c r="N789" i="17"/>
  <c r="J789" i="17"/>
  <c r="G789" i="17"/>
  <c r="C789" i="17"/>
  <c r="D789" i="17" s="1"/>
  <c r="E789" i="17"/>
  <c r="F789" i="17" s="1"/>
  <c r="Q786" i="17"/>
  <c r="B790" i="17"/>
  <c r="P789" i="17"/>
  <c r="H789" i="17"/>
  <c r="W788" i="17"/>
  <c r="AM788" i="17" s="1"/>
  <c r="AL788" i="17"/>
  <c r="AB787" i="17"/>
  <c r="AG787" i="17" s="1"/>
  <c r="AI787" i="17" s="1"/>
  <c r="AM787" i="17"/>
  <c r="K788" i="17"/>
  <c r="I788" i="17"/>
  <c r="Q366" i="14" l="1"/>
  <c r="AB367" i="14"/>
  <c r="AG367" i="14" s="1"/>
  <c r="AI367" i="14" s="1"/>
  <c r="Q367" i="14" s="1"/>
  <c r="U369" i="14"/>
  <c r="Z369" i="14" s="1"/>
  <c r="AE369" i="14" s="1"/>
  <c r="S369" i="14"/>
  <c r="X369" i="14" s="1"/>
  <c r="AC369" i="14" s="1"/>
  <c r="N369" i="14"/>
  <c r="R369" i="14"/>
  <c r="P369" i="14"/>
  <c r="G369" i="14"/>
  <c r="H369" i="14"/>
  <c r="T369" i="14"/>
  <c r="Y369" i="14" s="1"/>
  <c r="AD369" i="14" s="1"/>
  <c r="E369" i="14"/>
  <c r="F369" i="14" s="1"/>
  <c r="C369" i="14"/>
  <c r="J369" i="14"/>
  <c r="B370" i="14"/>
  <c r="M367" i="14"/>
  <c r="L367" i="14" s="1"/>
  <c r="AL368" i="14"/>
  <c r="W368" i="14"/>
  <c r="AM368" i="14" s="1"/>
  <c r="D368" i="14"/>
  <c r="I368" i="14"/>
  <c r="M368" i="14" s="1"/>
  <c r="L368" i="14" s="1"/>
  <c r="K368" i="14"/>
  <c r="M788" i="17"/>
  <c r="L788" i="17"/>
  <c r="R790" i="17"/>
  <c r="U790" i="17"/>
  <c r="S790" i="17"/>
  <c r="X790" i="17" s="1"/>
  <c r="AC790" i="17" s="1"/>
  <c r="T790" i="17"/>
  <c r="Y790" i="17" s="1"/>
  <c r="AD790" i="17" s="1"/>
  <c r="N790" i="17"/>
  <c r="J790" i="17"/>
  <c r="C790" i="17"/>
  <c r="D790" i="17" s="1"/>
  <c r="E790" i="17"/>
  <c r="F790" i="17" s="1"/>
  <c r="G790" i="17"/>
  <c r="AB788" i="17"/>
  <c r="AG788" i="17" s="1"/>
  <c r="AI788" i="17" s="1"/>
  <c r="Q788" i="17" s="1"/>
  <c r="Q787" i="17"/>
  <c r="AJ787" i="17"/>
  <c r="W789" i="17"/>
  <c r="AB789" i="17" s="1"/>
  <c r="AL789" i="17"/>
  <c r="I789" i="17"/>
  <c r="K789" i="17"/>
  <c r="Y789" i="17"/>
  <c r="AD789" i="17" s="1"/>
  <c r="B791" i="17"/>
  <c r="P790" i="17"/>
  <c r="H790" i="17"/>
  <c r="AB368" i="14" l="1"/>
  <c r="AG368" i="14" s="1"/>
  <c r="AI368" i="14" s="1"/>
  <c r="AJ367" i="14"/>
  <c r="G370" i="14"/>
  <c r="P370" i="14"/>
  <c r="T370" i="14"/>
  <c r="Y370" i="14" s="1"/>
  <c r="AD370" i="14" s="1"/>
  <c r="H370" i="14"/>
  <c r="N370" i="14"/>
  <c r="J370" i="14"/>
  <c r="E370" i="14"/>
  <c r="F370" i="14" s="1"/>
  <c r="U370" i="14"/>
  <c r="Z370" i="14" s="1"/>
  <c r="AE370" i="14" s="1"/>
  <c r="C370" i="14"/>
  <c r="S370" i="14"/>
  <c r="X370" i="14" s="1"/>
  <c r="AC370" i="14" s="1"/>
  <c r="R370" i="14"/>
  <c r="B371" i="14"/>
  <c r="I369" i="14"/>
  <c r="M369" i="14" s="1"/>
  <c r="L369" i="14" s="1"/>
  <c r="D369" i="14"/>
  <c r="K369" i="14"/>
  <c r="AL369" i="14"/>
  <c r="W369" i="14"/>
  <c r="AM369" i="14" s="1"/>
  <c r="AB369" i="14"/>
  <c r="AG369" i="14" s="1"/>
  <c r="AI369" i="14" s="1"/>
  <c r="AJ368" i="14"/>
  <c r="Q368" i="14"/>
  <c r="AJ788" i="17"/>
  <c r="S791" i="17"/>
  <c r="X791" i="17" s="1"/>
  <c r="AC791" i="17" s="1"/>
  <c r="T791" i="17"/>
  <c r="Y791" i="17" s="1"/>
  <c r="AD791" i="17" s="1"/>
  <c r="R791" i="17"/>
  <c r="U791" i="17"/>
  <c r="Z791" i="17" s="1"/>
  <c r="AE791" i="17" s="1"/>
  <c r="N791" i="17"/>
  <c r="J791" i="17"/>
  <c r="C791" i="17"/>
  <c r="D791" i="17" s="1"/>
  <c r="E791" i="17"/>
  <c r="F791" i="17" s="1"/>
  <c r="G791" i="17"/>
  <c r="L789" i="17"/>
  <c r="M789" i="17"/>
  <c r="AL790" i="17"/>
  <c r="W790" i="17"/>
  <c r="AB790" i="17" s="1"/>
  <c r="AG789" i="17"/>
  <c r="AI789" i="17" s="1"/>
  <c r="B792" i="17"/>
  <c r="H791" i="17"/>
  <c r="P791" i="17"/>
  <c r="AM789" i="17"/>
  <c r="Z790" i="17"/>
  <c r="AE790" i="17" s="1"/>
  <c r="K790" i="17"/>
  <c r="I790" i="17"/>
  <c r="G371" i="14" l="1"/>
  <c r="N371" i="14"/>
  <c r="U371" i="14"/>
  <c r="Z371" i="14" s="1"/>
  <c r="AE371" i="14" s="1"/>
  <c r="E371" i="14"/>
  <c r="F371" i="14" s="1"/>
  <c r="T371" i="14"/>
  <c r="Y371" i="14" s="1"/>
  <c r="AD371" i="14" s="1"/>
  <c r="C371" i="14"/>
  <c r="H371" i="14"/>
  <c r="R371" i="14"/>
  <c r="P371" i="14"/>
  <c r="S371" i="14"/>
  <c r="X371" i="14" s="1"/>
  <c r="AC371" i="14" s="1"/>
  <c r="J371" i="14"/>
  <c r="B372" i="14"/>
  <c r="Q369" i="14"/>
  <c r="AJ369" i="14"/>
  <c r="AL370" i="14"/>
  <c r="W370" i="14"/>
  <c r="AM370" i="14" s="1"/>
  <c r="I370" i="14"/>
  <c r="M370" i="14" s="1"/>
  <c r="L370" i="14" s="1"/>
  <c r="D370" i="14"/>
  <c r="K370" i="14"/>
  <c r="U792" i="17"/>
  <c r="Z792" i="17" s="1"/>
  <c r="AE792" i="17" s="1"/>
  <c r="S792" i="17"/>
  <c r="X792" i="17" s="1"/>
  <c r="AC792" i="17" s="1"/>
  <c r="T792" i="17"/>
  <c r="Y792" i="17" s="1"/>
  <c r="AD792" i="17" s="1"/>
  <c r="R792" i="17"/>
  <c r="N792" i="17"/>
  <c r="J792" i="17"/>
  <c r="E792" i="17"/>
  <c r="F792" i="17" s="1"/>
  <c r="G792" i="17"/>
  <c r="C792" i="17"/>
  <c r="D792" i="17" s="1"/>
  <c r="M790" i="17"/>
  <c r="L790" i="17"/>
  <c r="AG790" i="17"/>
  <c r="AI790" i="17" s="1"/>
  <c r="AJ790" i="17" s="1"/>
  <c r="B793" i="17"/>
  <c r="H792" i="17"/>
  <c r="P792" i="17"/>
  <c r="Q789" i="17"/>
  <c r="AJ789" i="17"/>
  <c r="I791" i="17"/>
  <c r="K791" i="17"/>
  <c r="AM790" i="17"/>
  <c r="W791" i="17"/>
  <c r="AM791" i="17" s="1"/>
  <c r="AL791" i="17"/>
  <c r="AB370" i="14" l="1"/>
  <c r="AG370" i="14" s="1"/>
  <c r="AI370" i="14" s="1"/>
  <c r="Q370" i="14" s="1"/>
  <c r="S372" i="14"/>
  <c r="X372" i="14" s="1"/>
  <c r="AC372" i="14" s="1"/>
  <c r="R372" i="14"/>
  <c r="C372" i="14"/>
  <c r="N372" i="14"/>
  <c r="T372" i="14"/>
  <c r="Y372" i="14" s="1"/>
  <c r="AD372" i="14" s="1"/>
  <c r="P372" i="14"/>
  <c r="E372" i="14"/>
  <c r="F372" i="14" s="1"/>
  <c r="J372" i="14"/>
  <c r="H372" i="14"/>
  <c r="U372" i="14"/>
  <c r="Z372" i="14" s="1"/>
  <c r="AE372" i="14" s="1"/>
  <c r="G372" i="14"/>
  <c r="B373" i="14"/>
  <c r="D371" i="14"/>
  <c r="I371" i="14"/>
  <c r="M371" i="14" s="1"/>
  <c r="L371" i="14" s="1"/>
  <c r="K371" i="14"/>
  <c r="W371" i="14"/>
  <c r="AM371" i="14" s="1"/>
  <c r="AL371" i="14"/>
  <c r="M791" i="17"/>
  <c r="L791" i="17"/>
  <c r="R793" i="17"/>
  <c r="U793" i="17"/>
  <c r="Z793" i="17" s="1"/>
  <c r="AE793" i="17" s="1"/>
  <c r="S793" i="17"/>
  <c r="X793" i="17" s="1"/>
  <c r="AC793" i="17" s="1"/>
  <c r="T793" i="17"/>
  <c r="Y793" i="17" s="1"/>
  <c r="AD793" i="17" s="1"/>
  <c r="N793" i="17"/>
  <c r="J793" i="17"/>
  <c r="G793" i="17"/>
  <c r="C793" i="17"/>
  <c r="D793" i="17" s="1"/>
  <c r="E793" i="17"/>
  <c r="F793" i="17" s="1"/>
  <c r="Q790" i="17"/>
  <c r="K792" i="17"/>
  <c r="I792" i="17"/>
  <c r="AL792" i="17"/>
  <c r="W792" i="17"/>
  <c r="AM792" i="17" s="1"/>
  <c r="B794" i="17"/>
  <c r="H793" i="17"/>
  <c r="P793" i="17"/>
  <c r="AB791" i="17"/>
  <c r="AG791" i="17" s="1"/>
  <c r="AI791" i="17" s="1"/>
  <c r="AJ370" i="14" l="1"/>
  <c r="AB371" i="14"/>
  <c r="AG371" i="14" s="1"/>
  <c r="AI371" i="14" s="1"/>
  <c r="Q371" i="14" s="1"/>
  <c r="H373" i="14"/>
  <c r="C373" i="14"/>
  <c r="T373" i="14"/>
  <c r="Y373" i="14" s="1"/>
  <c r="AD373" i="14" s="1"/>
  <c r="E373" i="14"/>
  <c r="F373" i="14" s="1"/>
  <c r="S373" i="14"/>
  <c r="X373" i="14" s="1"/>
  <c r="AC373" i="14" s="1"/>
  <c r="J373" i="14"/>
  <c r="R373" i="14"/>
  <c r="N373" i="14"/>
  <c r="U373" i="14"/>
  <c r="Z373" i="14" s="1"/>
  <c r="AE373" i="14" s="1"/>
  <c r="P373" i="14"/>
  <c r="G373" i="14"/>
  <c r="B374" i="14"/>
  <c r="K372" i="14"/>
  <c r="I372" i="14"/>
  <c r="M372" i="14" s="1"/>
  <c r="L372" i="14" s="1"/>
  <c r="D372" i="14"/>
  <c r="AL372" i="14"/>
  <c r="W372" i="14"/>
  <c r="AM372" i="14" s="1"/>
  <c r="S794" i="17"/>
  <c r="X794" i="17" s="1"/>
  <c r="AC794" i="17" s="1"/>
  <c r="T794" i="17"/>
  <c r="Y794" i="17" s="1"/>
  <c r="AD794" i="17" s="1"/>
  <c r="R794" i="17"/>
  <c r="U794" i="17"/>
  <c r="Z794" i="17" s="1"/>
  <c r="AE794" i="17" s="1"/>
  <c r="N794" i="17"/>
  <c r="J794" i="17"/>
  <c r="C794" i="17"/>
  <c r="D794" i="17" s="1"/>
  <c r="E794" i="17"/>
  <c r="F794" i="17" s="1"/>
  <c r="G794" i="17"/>
  <c r="M792" i="17"/>
  <c r="L792" i="17"/>
  <c r="AB792" i="17"/>
  <c r="AG792" i="17" s="1"/>
  <c r="AI792" i="17" s="1"/>
  <c r="I793" i="17"/>
  <c r="K793" i="17"/>
  <c r="AJ791" i="17"/>
  <c r="Q791" i="17"/>
  <c r="AL793" i="17"/>
  <c r="W793" i="17"/>
  <c r="B795" i="17"/>
  <c r="P794" i="17"/>
  <c r="H794" i="17"/>
  <c r="AJ371" i="14" l="1"/>
  <c r="E374" i="14"/>
  <c r="F374" i="14" s="1"/>
  <c r="G374" i="14"/>
  <c r="P374" i="14"/>
  <c r="H374" i="14"/>
  <c r="N374" i="14"/>
  <c r="T374" i="14"/>
  <c r="Y374" i="14" s="1"/>
  <c r="AD374" i="14" s="1"/>
  <c r="J374" i="14"/>
  <c r="U374" i="14"/>
  <c r="Z374" i="14" s="1"/>
  <c r="AE374" i="14" s="1"/>
  <c r="S374" i="14"/>
  <c r="X374" i="14" s="1"/>
  <c r="AC374" i="14" s="1"/>
  <c r="C374" i="14"/>
  <c r="R374" i="14"/>
  <c r="B375" i="14"/>
  <c r="AB372" i="14"/>
  <c r="AG372" i="14" s="1"/>
  <c r="AI372" i="14" s="1"/>
  <c r="K373" i="14"/>
  <c r="I373" i="14"/>
  <c r="M373" i="14" s="1"/>
  <c r="L373" i="14" s="1"/>
  <c r="D373" i="14"/>
  <c r="W373" i="14"/>
  <c r="AM373" i="14" s="1"/>
  <c r="AL373" i="14"/>
  <c r="U795" i="17"/>
  <c r="Z795" i="17" s="1"/>
  <c r="AE795" i="17" s="1"/>
  <c r="S795" i="17"/>
  <c r="T795" i="17"/>
  <c r="Y795" i="17" s="1"/>
  <c r="AD795" i="17" s="1"/>
  <c r="R795" i="17"/>
  <c r="N795" i="17"/>
  <c r="J795" i="17"/>
  <c r="E795" i="17"/>
  <c r="F795" i="17" s="1"/>
  <c r="G795" i="17"/>
  <c r="C795" i="17"/>
  <c r="D795" i="17" s="1"/>
  <c r="M793" i="17"/>
  <c r="L793" i="17"/>
  <c r="B796" i="17"/>
  <c r="P795" i="17"/>
  <c r="H795" i="17"/>
  <c r="AL794" i="17"/>
  <c r="W794" i="17"/>
  <c r="AM794" i="17" s="1"/>
  <c r="I794" i="17"/>
  <c r="K794" i="17"/>
  <c r="AB793" i="17"/>
  <c r="AG793" i="17" s="1"/>
  <c r="AI793" i="17" s="1"/>
  <c r="AM793" i="17"/>
  <c r="Q792" i="17"/>
  <c r="AJ792" i="17"/>
  <c r="AB373" i="14" l="1"/>
  <c r="AG373" i="14" s="1"/>
  <c r="AI373" i="14" s="1"/>
  <c r="AJ373" i="14" s="1"/>
  <c r="S375" i="14"/>
  <c r="X375" i="14" s="1"/>
  <c r="AC375" i="14" s="1"/>
  <c r="P375" i="14"/>
  <c r="R375" i="14"/>
  <c r="J375" i="14"/>
  <c r="G375" i="14"/>
  <c r="U375" i="14"/>
  <c r="Z375" i="14" s="1"/>
  <c r="AE375" i="14" s="1"/>
  <c r="H375" i="14"/>
  <c r="C375" i="14"/>
  <c r="T375" i="14"/>
  <c r="Y375" i="14" s="1"/>
  <c r="AD375" i="14" s="1"/>
  <c r="E375" i="14"/>
  <c r="F375" i="14" s="1"/>
  <c r="N375" i="14"/>
  <c r="B376" i="14"/>
  <c r="AL374" i="14"/>
  <c r="W374" i="14"/>
  <c r="AM374" i="14" s="1"/>
  <c r="D374" i="14"/>
  <c r="I374" i="14"/>
  <c r="K374" i="14"/>
  <c r="Q372" i="14"/>
  <c r="AJ372" i="14"/>
  <c r="M794" i="17"/>
  <c r="L794" i="17"/>
  <c r="R796" i="17"/>
  <c r="U796" i="17"/>
  <c r="Z796" i="17" s="1"/>
  <c r="AE796" i="17" s="1"/>
  <c r="S796" i="17"/>
  <c r="X796" i="17" s="1"/>
  <c r="AC796" i="17" s="1"/>
  <c r="T796" i="17"/>
  <c r="Y796" i="17" s="1"/>
  <c r="AD796" i="17" s="1"/>
  <c r="N796" i="17"/>
  <c r="J796" i="17"/>
  <c r="G796" i="17"/>
  <c r="C796" i="17"/>
  <c r="D796" i="17" s="1"/>
  <c r="E796" i="17"/>
  <c r="F796" i="17" s="1"/>
  <c r="AB794" i="17"/>
  <c r="AG794" i="17" s="1"/>
  <c r="AI794" i="17" s="1"/>
  <c r="AJ794" i="17" s="1"/>
  <c r="X795" i="17"/>
  <c r="AC795" i="17" s="1"/>
  <c r="W795" i="17"/>
  <c r="AL795" i="17"/>
  <c r="I795" i="17"/>
  <c r="K795" i="17"/>
  <c r="Q793" i="17"/>
  <c r="AJ793" i="17"/>
  <c r="B797" i="17"/>
  <c r="P796" i="17"/>
  <c r="H796" i="17"/>
  <c r="AB374" i="14" l="1"/>
  <c r="AG374" i="14" s="1"/>
  <c r="AI374" i="14" s="1"/>
  <c r="AJ374" i="14" s="1"/>
  <c r="Q373" i="14"/>
  <c r="E376" i="14"/>
  <c r="F376" i="14" s="1"/>
  <c r="U376" i="14"/>
  <c r="Z376" i="14" s="1"/>
  <c r="AE376" i="14" s="1"/>
  <c r="C376" i="14"/>
  <c r="R376" i="14"/>
  <c r="P376" i="14"/>
  <c r="J376" i="14"/>
  <c r="G376" i="14"/>
  <c r="H376" i="14"/>
  <c r="T376" i="14"/>
  <c r="Y376" i="14" s="1"/>
  <c r="AD376" i="14" s="1"/>
  <c r="N376" i="14"/>
  <c r="S376" i="14"/>
  <c r="X376" i="14" s="1"/>
  <c r="AC376" i="14" s="1"/>
  <c r="B377" i="14"/>
  <c r="W375" i="14"/>
  <c r="AM375" i="14" s="1"/>
  <c r="AL375" i="14"/>
  <c r="D375" i="14"/>
  <c r="I375" i="14"/>
  <c r="M375" i="14" s="1"/>
  <c r="L375" i="14" s="1"/>
  <c r="K375" i="14"/>
  <c r="M374" i="14"/>
  <c r="L374" i="14" s="1"/>
  <c r="AM795" i="17"/>
  <c r="M795" i="17"/>
  <c r="L795" i="17"/>
  <c r="Q794" i="17"/>
  <c r="S797" i="17"/>
  <c r="X797" i="17" s="1"/>
  <c r="AC797" i="17" s="1"/>
  <c r="T797" i="17"/>
  <c r="Y797" i="17" s="1"/>
  <c r="AD797" i="17" s="1"/>
  <c r="R797" i="17"/>
  <c r="U797" i="17"/>
  <c r="Z797" i="17" s="1"/>
  <c r="AE797" i="17" s="1"/>
  <c r="N797" i="17"/>
  <c r="J797" i="17"/>
  <c r="C797" i="17"/>
  <c r="D797" i="17" s="1"/>
  <c r="E797" i="17"/>
  <c r="F797" i="17" s="1"/>
  <c r="G797" i="17"/>
  <c r="B798" i="17"/>
  <c r="H797" i="17"/>
  <c r="P797" i="17"/>
  <c r="W796" i="17"/>
  <c r="AL796" i="17"/>
  <c r="I796" i="17"/>
  <c r="K796" i="17"/>
  <c r="AB795" i="17"/>
  <c r="AG795" i="17" s="1"/>
  <c r="AI795" i="17" s="1"/>
  <c r="Q374" i="14" l="1"/>
  <c r="N377" i="14"/>
  <c r="S377" i="14"/>
  <c r="X377" i="14" s="1"/>
  <c r="AC377" i="14" s="1"/>
  <c r="E377" i="14"/>
  <c r="F377" i="14" s="1"/>
  <c r="H377" i="14"/>
  <c r="P377" i="14"/>
  <c r="C377" i="14"/>
  <c r="J377" i="14"/>
  <c r="G377" i="14"/>
  <c r="T377" i="14"/>
  <c r="Y377" i="14" s="1"/>
  <c r="AD377" i="14" s="1"/>
  <c r="R377" i="14"/>
  <c r="U377" i="14"/>
  <c r="Z377" i="14" s="1"/>
  <c r="AE377" i="14" s="1"/>
  <c r="B378" i="14"/>
  <c r="W376" i="14"/>
  <c r="AM376" i="14" s="1"/>
  <c r="AL376" i="14"/>
  <c r="D376" i="14"/>
  <c r="K376" i="14"/>
  <c r="I376" i="14"/>
  <c r="M376" i="14" s="1"/>
  <c r="L376" i="14" s="1"/>
  <c r="AB375" i="14"/>
  <c r="AG375" i="14" s="1"/>
  <c r="AI375" i="14" s="1"/>
  <c r="M796" i="17"/>
  <c r="L796" i="17"/>
  <c r="S798" i="17"/>
  <c r="X798" i="17" s="1"/>
  <c r="AC798" i="17" s="1"/>
  <c r="T798" i="17"/>
  <c r="Y798" i="17" s="1"/>
  <c r="AD798" i="17" s="1"/>
  <c r="U798" i="17"/>
  <c r="Z798" i="17" s="1"/>
  <c r="AE798" i="17" s="1"/>
  <c r="N798" i="17"/>
  <c r="R798" i="17"/>
  <c r="J798" i="17"/>
  <c r="G798" i="17"/>
  <c r="C798" i="17"/>
  <c r="D798" i="17" s="1"/>
  <c r="E798" i="17"/>
  <c r="F798" i="17" s="1"/>
  <c r="W797" i="17"/>
  <c r="AM797" i="17" s="1"/>
  <c r="AL797" i="17"/>
  <c r="B799" i="17"/>
  <c r="P798" i="17"/>
  <c r="H798" i="17"/>
  <c r="AB796" i="17"/>
  <c r="AG796" i="17" s="1"/>
  <c r="AI796" i="17" s="1"/>
  <c r="AM796" i="17"/>
  <c r="Q795" i="17"/>
  <c r="AJ795" i="17"/>
  <c r="I797" i="17"/>
  <c r="K797" i="17"/>
  <c r="N378" i="14" l="1"/>
  <c r="E378" i="14"/>
  <c r="F378" i="14" s="1"/>
  <c r="J378" i="14"/>
  <c r="S378" i="14"/>
  <c r="X378" i="14" s="1"/>
  <c r="AC378" i="14" s="1"/>
  <c r="U378" i="14"/>
  <c r="Z378" i="14" s="1"/>
  <c r="AE378" i="14" s="1"/>
  <c r="T378" i="14"/>
  <c r="Y378" i="14" s="1"/>
  <c r="AD378" i="14" s="1"/>
  <c r="C378" i="14"/>
  <c r="P378" i="14"/>
  <c r="G378" i="14"/>
  <c r="R378" i="14"/>
  <c r="H378" i="14"/>
  <c r="B379" i="14"/>
  <c r="I377" i="14"/>
  <c r="M377" i="14" s="1"/>
  <c r="L377" i="14" s="1"/>
  <c r="K377" i="14"/>
  <c r="D377" i="14"/>
  <c r="AJ375" i="14"/>
  <c r="Q375" i="14"/>
  <c r="AB376" i="14"/>
  <c r="AG376" i="14" s="1"/>
  <c r="AI376" i="14" s="1"/>
  <c r="W377" i="14"/>
  <c r="AM377" i="14" s="1"/>
  <c r="AL377" i="14"/>
  <c r="M797" i="17"/>
  <c r="L797" i="17"/>
  <c r="R799" i="17"/>
  <c r="U799" i="17"/>
  <c r="Z799" i="17" s="1"/>
  <c r="AE799" i="17" s="1"/>
  <c r="S799" i="17"/>
  <c r="X799" i="17" s="1"/>
  <c r="AC799" i="17" s="1"/>
  <c r="T799" i="17"/>
  <c r="Y799" i="17" s="1"/>
  <c r="AD799" i="17" s="1"/>
  <c r="N799" i="17"/>
  <c r="J799" i="17"/>
  <c r="C799" i="17"/>
  <c r="D799" i="17" s="1"/>
  <c r="E799" i="17"/>
  <c r="F799" i="17" s="1"/>
  <c r="G799" i="17"/>
  <c r="AB797" i="17"/>
  <c r="AG797" i="17" s="1"/>
  <c r="AI797" i="17" s="1"/>
  <c r="AJ797" i="17" s="1"/>
  <c r="B800" i="17"/>
  <c r="H799" i="17"/>
  <c r="P799" i="17"/>
  <c r="W798" i="17"/>
  <c r="AM798" i="17" s="1"/>
  <c r="AL798" i="17"/>
  <c r="K798" i="17"/>
  <c r="I798" i="17"/>
  <c r="Q796" i="17"/>
  <c r="AJ796" i="17"/>
  <c r="AB377" i="14" l="1"/>
  <c r="AG377" i="14" s="1"/>
  <c r="AI377" i="14" s="1"/>
  <c r="AJ377" i="14" s="1"/>
  <c r="S379" i="14"/>
  <c r="X379" i="14" s="1"/>
  <c r="AC379" i="14" s="1"/>
  <c r="P379" i="14"/>
  <c r="C379" i="14"/>
  <c r="H379" i="14"/>
  <c r="R379" i="14"/>
  <c r="U379" i="14"/>
  <c r="Z379" i="14" s="1"/>
  <c r="AE379" i="14" s="1"/>
  <c r="T379" i="14"/>
  <c r="Y379" i="14" s="1"/>
  <c r="AD379" i="14" s="1"/>
  <c r="N379" i="14"/>
  <c r="G379" i="14"/>
  <c r="E379" i="14"/>
  <c r="F379" i="14" s="1"/>
  <c r="J379" i="14"/>
  <c r="B380" i="14"/>
  <c r="W378" i="14"/>
  <c r="AM378" i="14" s="1"/>
  <c r="AL378" i="14"/>
  <c r="Q376" i="14"/>
  <c r="AJ376" i="14"/>
  <c r="D378" i="14"/>
  <c r="K378" i="14"/>
  <c r="I378" i="14"/>
  <c r="M378" i="14" s="1"/>
  <c r="L378" i="14" s="1"/>
  <c r="M798" i="17"/>
  <c r="L798" i="17"/>
  <c r="T800" i="17"/>
  <c r="Y800" i="17" s="1"/>
  <c r="AD800" i="17" s="1"/>
  <c r="U800" i="17"/>
  <c r="Z800" i="17" s="1"/>
  <c r="AE800" i="17" s="1"/>
  <c r="R800" i="17"/>
  <c r="N800" i="17"/>
  <c r="S800" i="17"/>
  <c r="X800" i="17" s="1"/>
  <c r="AC800" i="17" s="1"/>
  <c r="J800" i="17"/>
  <c r="C800" i="17"/>
  <c r="D800" i="17" s="1"/>
  <c r="E800" i="17"/>
  <c r="F800" i="17" s="1"/>
  <c r="G800" i="17"/>
  <c r="Q797" i="17"/>
  <c r="AB798" i="17"/>
  <c r="AG798" i="17" s="1"/>
  <c r="AI798" i="17" s="1"/>
  <c r="W799" i="17"/>
  <c r="AM799" i="17" s="1"/>
  <c r="AL799" i="17"/>
  <c r="I799" i="17"/>
  <c r="K799" i="17"/>
  <c r="B801" i="17"/>
  <c r="P800" i="17"/>
  <c r="H800" i="17"/>
  <c r="Q377" i="14" l="1"/>
  <c r="G380" i="14"/>
  <c r="C380" i="14"/>
  <c r="P380" i="14"/>
  <c r="H380" i="14"/>
  <c r="U380" i="14"/>
  <c r="Z380" i="14" s="1"/>
  <c r="AE380" i="14" s="1"/>
  <c r="J380" i="14"/>
  <c r="R380" i="14"/>
  <c r="N380" i="14"/>
  <c r="S380" i="14"/>
  <c r="X380" i="14" s="1"/>
  <c r="AC380" i="14" s="1"/>
  <c r="E380" i="14"/>
  <c r="F380" i="14" s="1"/>
  <c r="T380" i="14"/>
  <c r="Y380" i="14" s="1"/>
  <c r="AD380" i="14" s="1"/>
  <c r="B381" i="14"/>
  <c r="AL379" i="14"/>
  <c r="W379" i="14"/>
  <c r="AM379" i="14" s="1"/>
  <c r="I379" i="14"/>
  <c r="M379" i="14" s="1"/>
  <c r="L379" i="14" s="1"/>
  <c r="D379" i="14"/>
  <c r="K379" i="14"/>
  <c r="AB378" i="14"/>
  <c r="AG378" i="14" s="1"/>
  <c r="AI378" i="14" s="1"/>
  <c r="S801" i="17"/>
  <c r="X801" i="17" s="1"/>
  <c r="AC801" i="17" s="1"/>
  <c r="R801" i="17"/>
  <c r="T801" i="17"/>
  <c r="Y801" i="17" s="1"/>
  <c r="AD801" i="17" s="1"/>
  <c r="U801" i="17"/>
  <c r="Z801" i="17" s="1"/>
  <c r="AE801" i="17" s="1"/>
  <c r="N801" i="17"/>
  <c r="J801" i="17"/>
  <c r="E801" i="17"/>
  <c r="F801" i="17" s="1"/>
  <c r="G801" i="17"/>
  <c r="C801" i="17"/>
  <c r="D801" i="17" s="1"/>
  <c r="M799" i="17"/>
  <c r="L799" i="17"/>
  <c r="AB799" i="17"/>
  <c r="AG799" i="17" s="1"/>
  <c r="AI799" i="17" s="1"/>
  <c r="AJ799" i="17" s="1"/>
  <c r="B802" i="17"/>
  <c r="H801" i="17"/>
  <c r="P801" i="17"/>
  <c r="Q798" i="17"/>
  <c r="AJ798" i="17"/>
  <c r="I800" i="17"/>
  <c r="K800" i="17"/>
  <c r="AL800" i="17"/>
  <c r="W800" i="17"/>
  <c r="AB379" i="14" l="1"/>
  <c r="AG379" i="14" s="1"/>
  <c r="AI379" i="14" s="1"/>
  <c r="AJ379" i="14" s="1"/>
  <c r="J381" i="14"/>
  <c r="C381" i="14"/>
  <c r="T381" i="14"/>
  <c r="Y381" i="14" s="1"/>
  <c r="AD381" i="14" s="1"/>
  <c r="E381" i="14"/>
  <c r="F381" i="14" s="1"/>
  <c r="G381" i="14"/>
  <c r="H381" i="14"/>
  <c r="R381" i="14"/>
  <c r="N381" i="14"/>
  <c r="S381" i="14"/>
  <c r="X381" i="14" s="1"/>
  <c r="AC381" i="14" s="1"/>
  <c r="P381" i="14"/>
  <c r="U381" i="14"/>
  <c r="Z381" i="14" s="1"/>
  <c r="AE381" i="14" s="1"/>
  <c r="B382" i="14"/>
  <c r="AJ378" i="14"/>
  <c r="Q378" i="14"/>
  <c r="K380" i="14"/>
  <c r="I380" i="14"/>
  <c r="M380" i="14" s="1"/>
  <c r="L380" i="14" s="1"/>
  <c r="D380" i="14"/>
  <c r="W380" i="14"/>
  <c r="AM380" i="14" s="1"/>
  <c r="AL380" i="14"/>
  <c r="M800" i="17"/>
  <c r="L800" i="17"/>
  <c r="R802" i="17"/>
  <c r="U802" i="17"/>
  <c r="Z802" i="17" s="1"/>
  <c r="AE802" i="17" s="1"/>
  <c r="S802" i="17"/>
  <c r="X802" i="17" s="1"/>
  <c r="AC802" i="17" s="1"/>
  <c r="T802" i="17"/>
  <c r="Y802" i="17" s="1"/>
  <c r="AD802" i="17" s="1"/>
  <c r="N802" i="17"/>
  <c r="J802" i="17"/>
  <c r="G802" i="17"/>
  <c r="C802" i="17"/>
  <c r="D802" i="17" s="1"/>
  <c r="E802" i="17"/>
  <c r="F802" i="17" s="1"/>
  <c r="Q799" i="17"/>
  <c r="AL801" i="17"/>
  <c r="W801" i="17"/>
  <c r="AM801" i="17" s="1"/>
  <c r="B803" i="17"/>
  <c r="H802" i="17"/>
  <c r="P802" i="17"/>
  <c r="AB800" i="17"/>
  <c r="AG800" i="17" s="1"/>
  <c r="AI800" i="17" s="1"/>
  <c r="AM800" i="17"/>
  <c r="I801" i="17"/>
  <c r="K801" i="17"/>
  <c r="Q379" i="14" l="1"/>
  <c r="AB380" i="14"/>
  <c r="AG380" i="14" s="1"/>
  <c r="AI380" i="14" s="1"/>
  <c r="AJ380" i="14" s="1"/>
  <c r="G382" i="14"/>
  <c r="U382" i="14"/>
  <c r="Z382" i="14" s="1"/>
  <c r="AE382" i="14" s="1"/>
  <c r="T382" i="14"/>
  <c r="Y382" i="14" s="1"/>
  <c r="AD382" i="14" s="1"/>
  <c r="S382" i="14"/>
  <c r="X382" i="14" s="1"/>
  <c r="AC382" i="14" s="1"/>
  <c r="R382" i="14"/>
  <c r="J382" i="14"/>
  <c r="E382" i="14"/>
  <c r="F382" i="14" s="1"/>
  <c r="P382" i="14"/>
  <c r="H382" i="14"/>
  <c r="N382" i="14"/>
  <c r="C382" i="14"/>
  <c r="B383" i="14"/>
  <c r="I381" i="14"/>
  <c r="M381" i="14" s="1"/>
  <c r="L381" i="14" s="1"/>
  <c r="K381" i="14"/>
  <c r="D381" i="14"/>
  <c r="W381" i="14"/>
  <c r="AM381" i="14" s="1"/>
  <c r="AL381" i="14"/>
  <c r="M801" i="17"/>
  <c r="L801" i="17"/>
  <c r="T803" i="17"/>
  <c r="Y803" i="17" s="1"/>
  <c r="AD803" i="17" s="1"/>
  <c r="R803" i="17"/>
  <c r="S803" i="17"/>
  <c r="X803" i="17" s="1"/>
  <c r="AC803" i="17" s="1"/>
  <c r="U803" i="17"/>
  <c r="Z803" i="17" s="1"/>
  <c r="AE803" i="17" s="1"/>
  <c r="N803" i="17"/>
  <c r="J803" i="17"/>
  <c r="C803" i="17"/>
  <c r="D803" i="17" s="1"/>
  <c r="E803" i="17"/>
  <c r="F803" i="17" s="1"/>
  <c r="G803" i="17"/>
  <c r="B804" i="17"/>
  <c r="H803" i="17"/>
  <c r="P803" i="17"/>
  <c r="I802" i="17"/>
  <c r="K802" i="17"/>
  <c r="AB801" i="17"/>
  <c r="AG801" i="17" s="1"/>
  <c r="AI801" i="17" s="1"/>
  <c r="Q800" i="17"/>
  <c r="AJ800" i="17"/>
  <c r="AL802" i="17"/>
  <c r="W802" i="17"/>
  <c r="AM802" i="17" s="1"/>
  <c r="Q380" i="14" l="1"/>
  <c r="AB381" i="14"/>
  <c r="AG381" i="14" s="1"/>
  <c r="AI381" i="14" s="1"/>
  <c r="Q381" i="14" s="1"/>
  <c r="G383" i="14"/>
  <c r="H383" i="14"/>
  <c r="S383" i="14"/>
  <c r="X383" i="14" s="1"/>
  <c r="AC383" i="14" s="1"/>
  <c r="N383" i="14"/>
  <c r="J383" i="14"/>
  <c r="R383" i="14"/>
  <c r="P383" i="14"/>
  <c r="C383" i="14"/>
  <c r="U383" i="14"/>
  <c r="Z383" i="14" s="1"/>
  <c r="AE383" i="14" s="1"/>
  <c r="E383" i="14"/>
  <c r="F383" i="14" s="1"/>
  <c r="T383" i="14"/>
  <c r="Y383" i="14" s="1"/>
  <c r="AD383" i="14" s="1"/>
  <c r="B384" i="14"/>
  <c r="D382" i="14"/>
  <c r="I382" i="14"/>
  <c r="M382" i="14" s="1"/>
  <c r="L382" i="14" s="1"/>
  <c r="K382" i="14"/>
  <c r="AL382" i="14"/>
  <c r="W382" i="14"/>
  <c r="AM382" i="14" s="1"/>
  <c r="S804" i="17"/>
  <c r="X804" i="17" s="1"/>
  <c r="AC804" i="17" s="1"/>
  <c r="R804" i="17"/>
  <c r="T804" i="17"/>
  <c r="Y804" i="17" s="1"/>
  <c r="AD804" i="17" s="1"/>
  <c r="U804" i="17"/>
  <c r="Z804" i="17" s="1"/>
  <c r="AE804" i="17" s="1"/>
  <c r="N804" i="17"/>
  <c r="J804" i="17"/>
  <c r="E804" i="17"/>
  <c r="F804" i="17" s="1"/>
  <c r="G804" i="17"/>
  <c r="C804" i="17"/>
  <c r="D804" i="17" s="1"/>
  <c r="M802" i="17"/>
  <c r="L802" i="17"/>
  <c r="AB802" i="17"/>
  <c r="AG802" i="17" s="1"/>
  <c r="AI802" i="17" s="1"/>
  <c r="AJ802" i="17" s="1"/>
  <c r="Q801" i="17"/>
  <c r="AJ801" i="17"/>
  <c r="K803" i="17"/>
  <c r="I803" i="17"/>
  <c r="AL803" i="17"/>
  <c r="W803" i="17"/>
  <c r="B805" i="17"/>
  <c r="P804" i="17"/>
  <c r="H804" i="17"/>
  <c r="AB382" i="14" l="1"/>
  <c r="AG382" i="14" s="1"/>
  <c r="AI382" i="14" s="1"/>
  <c r="AJ381" i="14"/>
  <c r="U384" i="14"/>
  <c r="Z384" i="14" s="1"/>
  <c r="AE384" i="14" s="1"/>
  <c r="N384" i="14"/>
  <c r="R384" i="14"/>
  <c r="J384" i="14"/>
  <c r="G384" i="14"/>
  <c r="C384" i="14"/>
  <c r="S384" i="14"/>
  <c r="X384" i="14" s="1"/>
  <c r="AC384" i="14" s="1"/>
  <c r="T384" i="14"/>
  <c r="Y384" i="14" s="1"/>
  <c r="AD384" i="14" s="1"/>
  <c r="P384" i="14"/>
  <c r="E384" i="14"/>
  <c r="F384" i="14" s="1"/>
  <c r="H384" i="14"/>
  <c r="B385" i="14"/>
  <c r="AL383" i="14"/>
  <c r="W383" i="14"/>
  <c r="AM383" i="14" s="1"/>
  <c r="Q382" i="14"/>
  <c r="AJ382" i="14"/>
  <c r="I383" i="14"/>
  <c r="M383" i="14" s="1"/>
  <c r="L383" i="14" s="1"/>
  <c r="D383" i="14"/>
  <c r="K383" i="14"/>
  <c r="M803" i="17"/>
  <c r="L803" i="17"/>
  <c r="R805" i="17"/>
  <c r="U805" i="17"/>
  <c r="Z805" i="17" s="1"/>
  <c r="AE805" i="17" s="1"/>
  <c r="S805" i="17"/>
  <c r="X805" i="17" s="1"/>
  <c r="AC805" i="17" s="1"/>
  <c r="T805" i="17"/>
  <c r="Y805" i="17" s="1"/>
  <c r="AD805" i="17" s="1"/>
  <c r="N805" i="17"/>
  <c r="J805" i="17"/>
  <c r="G805" i="17"/>
  <c r="C805" i="17"/>
  <c r="D805" i="17" s="1"/>
  <c r="E805" i="17"/>
  <c r="F805" i="17" s="1"/>
  <c r="Q802" i="17"/>
  <c r="B806" i="17"/>
  <c r="H805" i="17"/>
  <c r="P805" i="17"/>
  <c r="AB803" i="17"/>
  <c r="AG803" i="17" s="1"/>
  <c r="AI803" i="17" s="1"/>
  <c r="AM803" i="17"/>
  <c r="AL804" i="17"/>
  <c r="W804" i="17"/>
  <c r="AM804" i="17" s="1"/>
  <c r="K804" i="17"/>
  <c r="I804" i="17"/>
  <c r="E385" i="14" l="1"/>
  <c r="F385" i="14" s="1"/>
  <c r="S385" i="14"/>
  <c r="X385" i="14" s="1"/>
  <c r="AC385" i="14" s="1"/>
  <c r="R385" i="14"/>
  <c r="P385" i="14"/>
  <c r="N385" i="14"/>
  <c r="T385" i="14"/>
  <c r="Y385" i="14" s="1"/>
  <c r="AD385" i="14" s="1"/>
  <c r="U385" i="14"/>
  <c r="Z385" i="14" s="1"/>
  <c r="AE385" i="14" s="1"/>
  <c r="J385" i="14"/>
  <c r="H385" i="14"/>
  <c r="G385" i="14"/>
  <c r="C385" i="14"/>
  <c r="B386" i="14"/>
  <c r="I384" i="14"/>
  <c r="D384" i="14"/>
  <c r="K384" i="14"/>
  <c r="AB383" i="14"/>
  <c r="AG383" i="14" s="1"/>
  <c r="AI383" i="14" s="1"/>
  <c r="W384" i="14"/>
  <c r="AM384" i="14" s="1"/>
  <c r="AL384" i="14"/>
  <c r="M804" i="17"/>
  <c r="L804" i="17"/>
  <c r="T806" i="17"/>
  <c r="Y806" i="17" s="1"/>
  <c r="AD806" i="17" s="1"/>
  <c r="R806" i="17"/>
  <c r="S806" i="17"/>
  <c r="X806" i="17" s="1"/>
  <c r="AC806" i="17" s="1"/>
  <c r="U806" i="17"/>
  <c r="Z806" i="17" s="1"/>
  <c r="AE806" i="17" s="1"/>
  <c r="N806" i="17"/>
  <c r="J806" i="17"/>
  <c r="C806" i="17"/>
  <c r="D806" i="17" s="1"/>
  <c r="E806" i="17"/>
  <c r="F806" i="17" s="1"/>
  <c r="G806" i="17"/>
  <c r="AB804" i="17"/>
  <c r="AG804" i="17" s="1"/>
  <c r="AI804" i="17" s="1"/>
  <c r="AJ804" i="17" s="1"/>
  <c r="W805" i="17"/>
  <c r="AL805" i="17"/>
  <c r="Q803" i="17"/>
  <c r="AJ803" i="17"/>
  <c r="I805" i="17"/>
  <c r="K805" i="17"/>
  <c r="B807" i="17"/>
  <c r="P806" i="17"/>
  <c r="H806" i="17"/>
  <c r="J386" i="14" l="1"/>
  <c r="C386" i="14"/>
  <c r="G386" i="14"/>
  <c r="R386" i="14"/>
  <c r="S386" i="14"/>
  <c r="X386" i="14" s="1"/>
  <c r="AC386" i="14" s="1"/>
  <c r="E386" i="14"/>
  <c r="F386" i="14" s="1"/>
  <c r="U386" i="14"/>
  <c r="Z386" i="14" s="1"/>
  <c r="AE386" i="14" s="1"/>
  <c r="H386" i="14"/>
  <c r="N386" i="14"/>
  <c r="T386" i="14"/>
  <c r="Y386" i="14" s="1"/>
  <c r="AD386" i="14" s="1"/>
  <c r="P386" i="14"/>
  <c r="B387" i="14"/>
  <c r="AJ383" i="14"/>
  <c r="Q383" i="14"/>
  <c r="D385" i="14"/>
  <c r="K385" i="14"/>
  <c r="I385" i="14"/>
  <c r="M385" i="14" s="1"/>
  <c r="L385" i="14" s="1"/>
  <c r="AL385" i="14"/>
  <c r="W385" i="14"/>
  <c r="AM385" i="14" s="1"/>
  <c r="AB384" i="14"/>
  <c r="AG384" i="14" s="1"/>
  <c r="AI384" i="14" s="1"/>
  <c r="M384" i="14"/>
  <c r="L384" i="14" s="1"/>
  <c r="M805" i="17"/>
  <c r="L805" i="17"/>
  <c r="S807" i="17"/>
  <c r="T807" i="17"/>
  <c r="Y807" i="17" s="1"/>
  <c r="AD807" i="17" s="1"/>
  <c r="U807" i="17"/>
  <c r="Z807" i="17" s="1"/>
  <c r="AE807" i="17" s="1"/>
  <c r="R807" i="17"/>
  <c r="N807" i="17"/>
  <c r="J807" i="17"/>
  <c r="G807" i="17"/>
  <c r="C807" i="17"/>
  <c r="D807" i="17" s="1"/>
  <c r="E807" i="17"/>
  <c r="F807" i="17" s="1"/>
  <c r="Q804" i="17"/>
  <c r="B808" i="17"/>
  <c r="P807" i="17"/>
  <c r="H807" i="17"/>
  <c r="I806" i="17"/>
  <c r="K806" i="17"/>
  <c r="AL806" i="17"/>
  <c r="W806" i="17"/>
  <c r="AM806" i="17" s="1"/>
  <c r="AB805" i="17"/>
  <c r="AG805" i="17" s="1"/>
  <c r="AI805" i="17" s="1"/>
  <c r="AM805" i="17"/>
  <c r="H387" i="14" l="1"/>
  <c r="R387" i="14"/>
  <c r="J387" i="14"/>
  <c r="S387" i="14"/>
  <c r="X387" i="14" s="1"/>
  <c r="AC387" i="14" s="1"/>
  <c r="C387" i="14"/>
  <c r="N387" i="14"/>
  <c r="U387" i="14"/>
  <c r="Z387" i="14" s="1"/>
  <c r="AE387" i="14" s="1"/>
  <c r="P387" i="14"/>
  <c r="E387" i="14"/>
  <c r="F387" i="14" s="1"/>
  <c r="T387" i="14"/>
  <c r="Y387" i="14" s="1"/>
  <c r="AD387" i="14" s="1"/>
  <c r="G387" i="14"/>
  <c r="B388" i="14"/>
  <c r="AB385" i="14"/>
  <c r="AG385" i="14" s="1"/>
  <c r="AI385" i="14" s="1"/>
  <c r="W386" i="14"/>
  <c r="AM386" i="14" s="1"/>
  <c r="AL386" i="14"/>
  <c r="AB386" i="14"/>
  <c r="AG386" i="14" s="1"/>
  <c r="AI386" i="14" s="1"/>
  <c r="I386" i="14"/>
  <c r="D386" i="14"/>
  <c r="K386" i="14"/>
  <c r="Q384" i="14"/>
  <c r="AJ384" i="14"/>
  <c r="M806" i="17"/>
  <c r="L806" i="17"/>
  <c r="R808" i="17"/>
  <c r="U808" i="17"/>
  <c r="Z808" i="17" s="1"/>
  <c r="AE808" i="17" s="1"/>
  <c r="S808" i="17"/>
  <c r="X808" i="17" s="1"/>
  <c r="AC808" i="17" s="1"/>
  <c r="T808" i="17"/>
  <c r="Y808" i="17" s="1"/>
  <c r="AD808" i="17" s="1"/>
  <c r="N808" i="17"/>
  <c r="J808" i="17"/>
  <c r="C808" i="17"/>
  <c r="D808" i="17" s="1"/>
  <c r="E808" i="17"/>
  <c r="F808" i="17" s="1"/>
  <c r="G808" i="17"/>
  <c r="K807" i="17"/>
  <c r="I807" i="17"/>
  <c r="AJ805" i="17"/>
  <c r="Q805" i="17"/>
  <c r="X807" i="17"/>
  <c r="AC807" i="17" s="1"/>
  <c r="W807" i="17"/>
  <c r="AL807" i="17"/>
  <c r="AB806" i="17"/>
  <c r="AG806" i="17" s="1"/>
  <c r="AI806" i="17" s="1"/>
  <c r="B809" i="17"/>
  <c r="H808" i="17"/>
  <c r="P808" i="17"/>
  <c r="G388" i="14" l="1"/>
  <c r="E388" i="14"/>
  <c r="F388" i="14" s="1"/>
  <c r="T388" i="14"/>
  <c r="Y388" i="14" s="1"/>
  <c r="AD388" i="14" s="1"/>
  <c r="H388" i="14"/>
  <c r="P388" i="14"/>
  <c r="U388" i="14"/>
  <c r="Z388" i="14" s="1"/>
  <c r="AE388" i="14" s="1"/>
  <c r="S388" i="14"/>
  <c r="X388" i="14" s="1"/>
  <c r="AC388" i="14" s="1"/>
  <c r="C388" i="14"/>
  <c r="J388" i="14"/>
  <c r="N388" i="14"/>
  <c r="R388" i="14"/>
  <c r="B389" i="14"/>
  <c r="Q386" i="14"/>
  <c r="AJ386" i="14"/>
  <c r="D387" i="14"/>
  <c r="I387" i="14"/>
  <c r="M387" i="14" s="1"/>
  <c r="L387" i="14" s="1"/>
  <c r="K387" i="14"/>
  <c r="M386" i="14"/>
  <c r="L386" i="14" s="1"/>
  <c r="AJ385" i="14"/>
  <c r="Q385" i="14"/>
  <c r="AL387" i="14"/>
  <c r="W387" i="14"/>
  <c r="AM387" i="14" s="1"/>
  <c r="T809" i="17"/>
  <c r="Y809" i="17" s="1"/>
  <c r="AD809" i="17" s="1"/>
  <c r="U809" i="17"/>
  <c r="Z809" i="17" s="1"/>
  <c r="AE809" i="17" s="1"/>
  <c r="R809" i="17"/>
  <c r="N809" i="17"/>
  <c r="S809" i="17"/>
  <c r="J809" i="17"/>
  <c r="C809" i="17"/>
  <c r="D809" i="17" s="1"/>
  <c r="E809" i="17"/>
  <c r="F809" i="17" s="1"/>
  <c r="G809" i="17"/>
  <c r="L807" i="17"/>
  <c r="M807" i="17"/>
  <c r="K808" i="17"/>
  <c r="I808" i="17"/>
  <c r="AJ806" i="17"/>
  <c r="Q806" i="17"/>
  <c r="AL808" i="17"/>
  <c r="W808" i="17"/>
  <c r="AM808" i="17" s="1"/>
  <c r="AB807" i="17"/>
  <c r="AG807" i="17" s="1"/>
  <c r="AI807" i="17" s="1"/>
  <c r="AM807" i="17"/>
  <c r="B810" i="17"/>
  <c r="H809" i="17"/>
  <c r="P809" i="17"/>
  <c r="T389" i="14" l="1"/>
  <c r="Y389" i="14" s="1"/>
  <c r="AD389" i="14" s="1"/>
  <c r="H389" i="14"/>
  <c r="R389" i="14"/>
  <c r="E389" i="14"/>
  <c r="F389" i="14" s="1"/>
  <c r="S389" i="14"/>
  <c r="X389" i="14" s="1"/>
  <c r="AC389" i="14" s="1"/>
  <c r="C389" i="14"/>
  <c r="N389" i="14"/>
  <c r="J389" i="14"/>
  <c r="G389" i="14"/>
  <c r="U389" i="14"/>
  <c r="Z389" i="14" s="1"/>
  <c r="AE389" i="14" s="1"/>
  <c r="P389" i="14"/>
  <c r="B390" i="14"/>
  <c r="AL388" i="14"/>
  <c r="W388" i="14"/>
  <c r="AM388" i="14" s="1"/>
  <c r="I388" i="14"/>
  <c r="M388" i="14" s="1"/>
  <c r="L388" i="14" s="1"/>
  <c r="D388" i="14"/>
  <c r="K388" i="14"/>
  <c r="AB387" i="14"/>
  <c r="AG387" i="14" s="1"/>
  <c r="AI387" i="14" s="1"/>
  <c r="S810" i="17"/>
  <c r="X810" i="17" s="1"/>
  <c r="AC810" i="17" s="1"/>
  <c r="R810" i="17"/>
  <c r="T810" i="17"/>
  <c r="Y810" i="17" s="1"/>
  <c r="AD810" i="17" s="1"/>
  <c r="U810" i="17"/>
  <c r="Z810" i="17" s="1"/>
  <c r="AE810" i="17" s="1"/>
  <c r="N810" i="17"/>
  <c r="J810" i="17"/>
  <c r="E810" i="17"/>
  <c r="F810" i="17" s="1"/>
  <c r="G810" i="17"/>
  <c r="C810" i="17"/>
  <c r="D810" i="17" s="1"/>
  <c r="M808" i="17"/>
  <c r="L808" i="17"/>
  <c r="AB808" i="17"/>
  <c r="AG808" i="17" s="1"/>
  <c r="AI808" i="17" s="1"/>
  <c r="Q808" i="17" s="1"/>
  <c r="AL809" i="17"/>
  <c r="W809" i="17"/>
  <c r="Q807" i="17"/>
  <c r="AJ807" i="17"/>
  <c r="K809" i="17"/>
  <c r="I809" i="17"/>
  <c r="X809" i="17"/>
  <c r="AC809" i="17" s="1"/>
  <c r="B811" i="17"/>
  <c r="P810" i="17"/>
  <c r="H810" i="17"/>
  <c r="T390" i="14" l="1"/>
  <c r="Y390" i="14" s="1"/>
  <c r="AD390" i="14" s="1"/>
  <c r="S390" i="14"/>
  <c r="X390" i="14" s="1"/>
  <c r="AC390" i="14" s="1"/>
  <c r="J390" i="14"/>
  <c r="H390" i="14"/>
  <c r="R390" i="14"/>
  <c r="G390" i="14"/>
  <c r="P390" i="14"/>
  <c r="N390" i="14"/>
  <c r="U390" i="14"/>
  <c r="Z390" i="14" s="1"/>
  <c r="AE390" i="14" s="1"/>
  <c r="C390" i="14"/>
  <c r="E390" i="14"/>
  <c r="F390" i="14" s="1"/>
  <c r="B391" i="14"/>
  <c r="D389" i="14"/>
  <c r="I389" i="14"/>
  <c r="M389" i="14" s="1"/>
  <c r="L389" i="14" s="1"/>
  <c r="K389" i="14"/>
  <c r="AB388" i="14"/>
  <c r="AG388" i="14" s="1"/>
  <c r="AI388" i="14" s="1"/>
  <c r="Q387" i="14"/>
  <c r="AJ387" i="14"/>
  <c r="AL389" i="14"/>
  <c r="W389" i="14"/>
  <c r="AM389" i="14" s="1"/>
  <c r="M809" i="17"/>
  <c r="L809" i="17"/>
  <c r="R811" i="17"/>
  <c r="U811" i="17"/>
  <c r="Z811" i="17" s="1"/>
  <c r="AE811" i="17" s="1"/>
  <c r="S811" i="17"/>
  <c r="X811" i="17" s="1"/>
  <c r="AC811" i="17" s="1"/>
  <c r="N811" i="17"/>
  <c r="T811" i="17"/>
  <c r="Y811" i="17" s="1"/>
  <c r="AD811" i="17" s="1"/>
  <c r="J811" i="17"/>
  <c r="G811" i="17"/>
  <c r="C811" i="17"/>
  <c r="D811" i="17" s="1"/>
  <c r="E811" i="17"/>
  <c r="F811" i="17" s="1"/>
  <c r="AJ808" i="17"/>
  <c r="AL810" i="17"/>
  <c r="W810" i="17"/>
  <c r="AM810" i="17" s="1"/>
  <c r="B812" i="17"/>
  <c r="H811" i="17"/>
  <c r="P811" i="17"/>
  <c r="AM809" i="17"/>
  <c r="I810" i="17"/>
  <c r="K810" i="17"/>
  <c r="AB809" i="17"/>
  <c r="AG809" i="17" s="1"/>
  <c r="AI809" i="17" s="1"/>
  <c r="N391" i="14" l="1"/>
  <c r="E391" i="14"/>
  <c r="F391" i="14" s="1"/>
  <c r="C391" i="14"/>
  <c r="R391" i="14"/>
  <c r="T391" i="14"/>
  <c r="Y391" i="14" s="1"/>
  <c r="AD391" i="14" s="1"/>
  <c r="U391" i="14"/>
  <c r="Z391" i="14" s="1"/>
  <c r="AE391" i="14" s="1"/>
  <c r="G391" i="14"/>
  <c r="S391" i="14"/>
  <c r="X391" i="14" s="1"/>
  <c r="AC391" i="14" s="1"/>
  <c r="P391" i="14"/>
  <c r="J391" i="14"/>
  <c r="H391" i="14"/>
  <c r="B392" i="14"/>
  <c r="W390" i="14"/>
  <c r="AM390" i="14" s="1"/>
  <c r="AL390" i="14"/>
  <c r="AB389" i="14"/>
  <c r="AG389" i="14" s="1"/>
  <c r="AI389" i="14" s="1"/>
  <c r="Q388" i="14"/>
  <c r="AJ388" i="14"/>
  <c r="D390" i="14"/>
  <c r="I390" i="14"/>
  <c r="M390" i="14" s="1"/>
  <c r="L390" i="14" s="1"/>
  <c r="K390" i="14"/>
  <c r="M810" i="17"/>
  <c r="L810" i="17"/>
  <c r="T812" i="17"/>
  <c r="Y812" i="17" s="1"/>
  <c r="AD812" i="17" s="1"/>
  <c r="R812" i="17"/>
  <c r="S812" i="17"/>
  <c r="X812" i="17" s="1"/>
  <c r="AC812" i="17" s="1"/>
  <c r="U812" i="17"/>
  <c r="Z812" i="17" s="1"/>
  <c r="AE812" i="17" s="1"/>
  <c r="N812" i="17"/>
  <c r="J812" i="17"/>
  <c r="C812" i="17"/>
  <c r="D812" i="17" s="1"/>
  <c r="E812" i="17"/>
  <c r="F812" i="17" s="1"/>
  <c r="G812" i="17"/>
  <c r="AB810" i="17"/>
  <c r="AG810" i="17" s="1"/>
  <c r="AI810" i="17" s="1"/>
  <c r="AJ810" i="17" s="1"/>
  <c r="B813" i="17"/>
  <c r="H812" i="17"/>
  <c r="P812" i="17"/>
  <c r="Q809" i="17"/>
  <c r="AJ809" i="17"/>
  <c r="I811" i="17"/>
  <c r="K811" i="17"/>
  <c r="AL811" i="17"/>
  <c r="W811" i="17"/>
  <c r="AB390" i="14" l="1"/>
  <c r="AG390" i="14" s="1"/>
  <c r="AI390" i="14" s="1"/>
  <c r="AJ390" i="14" s="1"/>
  <c r="H392" i="14"/>
  <c r="J392" i="14"/>
  <c r="R392" i="14"/>
  <c r="N392" i="14"/>
  <c r="P392" i="14"/>
  <c r="S392" i="14"/>
  <c r="X392" i="14" s="1"/>
  <c r="AC392" i="14" s="1"/>
  <c r="T392" i="14"/>
  <c r="Y392" i="14" s="1"/>
  <c r="AD392" i="14" s="1"/>
  <c r="C392" i="14"/>
  <c r="G392" i="14"/>
  <c r="U392" i="14"/>
  <c r="Z392" i="14" s="1"/>
  <c r="AE392" i="14" s="1"/>
  <c r="E392" i="14"/>
  <c r="F392" i="14" s="1"/>
  <c r="B393" i="14"/>
  <c r="AL391" i="14"/>
  <c r="W391" i="14"/>
  <c r="AM391" i="14" s="1"/>
  <c r="K391" i="14"/>
  <c r="I391" i="14"/>
  <c r="M391" i="14" s="1"/>
  <c r="L391" i="14" s="1"/>
  <c r="D391" i="14"/>
  <c r="AJ389" i="14"/>
  <c r="Q389" i="14"/>
  <c r="M811" i="17"/>
  <c r="L811" i="17"/>
  <c r="Q810" i="17"/>
  <c r="S813" i="17"/>
  <c r="X813" i="17" s="1"/>
  <c r="AC813" i="17" s="1"/>
  <c r="R813" i="17"/>
  <c r="T813" i="17"/>
  <c r="Y813" i="17" s="1"/>
  <c r="AD813" i="17" s="1"/>
  <c r="U813" i="17"/>
  <c r="Z813" i="17" s="1"/>
  <c r="AE813" i="17" s="1"/>
  <c r="N813" i="17"/>
  <c r="E813" i="17"/>
  <c r="F813" i="17" s="1"/>
  <c r="J813" i="17"/>
  <c r="G813" i="17"/>
  <c r="C813" i="17"/>
  <c r="D813" i="17" s="1"/>
  <c r="I812" i="17"/>
  <c r="K812" i="17"/>
  <c r="W812" i="17"/>
  <c r="AM812" i="17" s="1"/>
  <c r="AL812" i="17"/>
  <c r="AB811" i="17"/>
  <c r="AG811" i="17" s="1"/>
  <c r="AI811" i="17" s="1"/>
  <c r="AM811" i="17"/>
  <c r="B814" i="17"/>
  <c r="P813" i="17"/>
  <c r="H813" i="17"/>
  <c r="Q390" i="14" l="1"/>
  <c r="AB391" i="14"/>
  <c r="AG391" i="14" s="1"/>
  <c r="AI391" i="14" s="1"/>
  <c r="Q391" i="14" s="1"/>
  <c r="P393" i="14"/>
  <c r="N393" i="14"/>
  <c r="G393" i="14"/>
  <c r="R393" i="14"/>
  <c r="T393" i="14"/>
  <c r="Y393" i="14" s="1"/>
  <c r="AD393" i="14" s="1"/>
  <c r="H393" i="14"/>
  <c r="J393" i="14"/>
  <c r="U393" i="14"/>
  <c r="Z393" i="14" s="1"/>
  <c r="AE393" i="14" s="1"/>
  <c r="C393" i="14"/>
  <c r="S393" i="14"/>
  <c r="X393" i="14" s="1"/>
  <c r="AC393" i="14" s="1"/>
  <c r="E393" i="14"/>
  <c r="F393" i="14" s="1"/>
  <c r="B394" i="14"/>
  <c r="W392" i="14"/>
  <c r="AM392" i="14" s="1"/>
  <c r="AL392" i="14"/>
  <c r="I392" i="14"/>
  <c r="M392" i="14" s="1"/>
  <c r="L392" i="14" s="1"/>
  <c r="K392" i="14"/>
  <c r="D392" i="14"/>
  <c r="R814" i="17"/>
  <c r="U814" i="17"/>
  <c r="Z814" i="17" s="1"/>
  <c r="AE814" i="17" s="1"/>
  <c r="S814" i="17"/>
  <c r="X814" i="17" s="1"/>
  <c r="AC814" i="17" s="1"/>
  <c r="T814" i="17"/>
  <c r="Y814" i="17" s="1"/>
  <c r="AD814" i="17" s="1"/>
  <c r="N814" i="17"/>
  <c r="J814" i="17"/>
  <c r="G814" i="17"/>
  <c r="C814" i="17"/>
  <c r="D814" i="17" s="1"/>
  <c r="E814" i="17"/>
  <c r="F814" i="17" s="1"/>
  <c r="M812" i="17"/>
  <c r="L812" i="17"/>
  <c r="B815" i="17"/>
  <c r="H814" i="17"/>
  <c r="P814" i="17"/>
  <c r="AJ811" i="17"/>
  <c r="Q811" i="17"/>
  <c r="K813" i="17"/>
  <c r="I813" i="17"/>
  <c r="AB812" i="17"/>
  <c r="AG812" i="17" s="1"/>
  <c r="AI812" i="17" s="1"/>
  <c r="W813" i="17"/>
  <c r="AM813" i="17" s="1"/>
  <c r="AL813" i="17"/>
  <c r="AJ391" i="14" l="1"/>
  <c r="J394" i="14"/>
  <c r="T394" i="14"/>
  <c r="Y394" i="14" s="1"/>
  <c r="AD394" i="14" s="1"/>
  <c r="U394" i="14"/>
  <c r="Z394" i="14" s="1"/>
  <c r="AE394" i="14" s="1"/>
  <c r="N394" i="14"/>
  <c r="P394" i="14"/>
  <c r="G394" i="14"/>
  <c r="S394" i="14"/>
  <c r="X394" i="14" s="1"/>
  <c r="AC394" i="14" s="1"/>
  <c r="C394" i="14"/>
  <c r="H394" i="14"/>
  <c r="R394" i="14"/>
  <c r="E394" i="14"/>
  <c r="F394" i="14" s="1"/>
  <c r="B395" i="14"/>
  <c r="AL393" i="14"/>
  <c r="W393" i="14"/>
  <c r="AM393" i="14" s="1"/>
  <c r="I393" i="14"/>
  <c r="M393" i="14" s="1"/>
  <c r="L393" i="14" s="1"/>
  <c r="D393" i="14"/>
  <c r="K393" i="14"/>
  <c r="AB392" i="14"/>
  <c r="AG392" i="14" s="1"/>
  <c r="AI392" i="14" s="1"/>
  <c r="T815" i="17"/>
  <c r="Y815" i="17" s="1"/>
  <c r="AD815" i="17" s="1"/>
  <c r="R815" i="17"/>
  <c r="S815" i="17"/>
  <c r="X815" i="17" s="1"/>
  <c r="AC815" i="17" s="1"/>
  <c r="U815" i="17"/>
  <c r="Z815" i="17" s="1"/>
  <c r="AE815" i="17" s="1"/>
  <c r="N815" i="17"/>
  <c r="J815" i="17"/>
  <c r="C815" i="17"/>
  <c r="D815" i="17" s="1"/>
  <c r="E815" i="17"/>
  <c r="F815" i="17" s="1"/>
  <c r="G815" i="17"/>
  <c r="M813" i="17"/>
  <c r="L813" i="17"/>
  <c r="AB813" i="17"/>
  <c r="AG813" i="17" s="1"/>
  <c r="AI813" i="17" s="1"/>
  <c r="AJ813" i="17" s="1"/>
  <c r="W814" i="17"/>
  <c r="AM814" i="17" s="1"/>
  <c r="AL814" i="17"/>
  <c r="AJ812" i="17"/>
  <c r="Q812" i="17"/>
  <c r="K814" i="17"/>
  <c r="I814" i="17"/>
  <c r="B816" i="17"/>
  <c r="P815" i="17"/>
  <c r="H815" i="17"/>
  <c r="P395" i="14" l="1"/>
  <c r="C395" i="14"/>
  <c r="S395" i="14"/>
  <c r="X395" i="14" s="1"/>
  <c r="AC395" i="14" s="1"/>
  <c r="R395" i="14"/>
  <c r="E395" i="14"/>
  <c r="F395" i="14" s="1"/>
  <c r="T395" i="14"/>
  <c r="Y395" i="14" s="1"/>
  <c r="AD395" i="14" s="1"/>
  <c r="N395" i="14"/>
  <c r="J395" i="14"/>
  <c r="U395" i="14"/>
  <c r="Z395" i="14" s="1"/>
  <c r="AE395" i="14" s="1"/>
  <c r="G395" i="14"/>
  <c r="H395" i="14"/>
  <c r="B396" i="14"/>
  <c r="Q392" i="14"/>
  <c r="AJ392" i="14"/>
  <c r="AL394" i="14"/>
  <c r="W394" i="14"/>
  <c r="AM394" i="14" s="1"/>
  <c r="K394" i="14"/>
  <c r="D394" i="14"/>
  <c r="I394" i="14"/>
  <c r="M394" i="14" s="1"/>
  <c r="L394" i="14" s="1"/>
  <c r="AB393" i="14"/>
  <c r="AG393" i="14" s="1"/>
  <c r="AI393" i="14" s="1"/>
  <c r="AB814" i="17"/>
  <c r="AG814" i="17" s="1"/>
  <c r="AI814" i="17" s="1"/>
  <c r="AJ814" i="17" s="1"/>
  <c r="S816" i="17"/>
  <c r="X816" i="17" s="1"/>
  <c r="AC816" i="17" s="1"/>
  <c r="T816" i="17"/>
  <c r="Y816" i="17" s="1"/>
  <c r="AD816" i="17" s="1"/>
  <c r="U816" i="17"/>
  <c r="Z816" i="17" s="1"/>
  <c r="AE816" i="17" s="1"/>
  <c r="R816" i="17"/>
  <c r="N816" i="17"/>
  <c r="J816" i="17"/>
  <c r="G816" i="17"/>
  <c r="C816" i="17"/>
  <c r="D816" i="17" s="1"/>
  <c r="E816" i="17"/>
  <c r="F816" i="17" s="1"/>
  <c r="M814" i="17"/>
  <c r="L814" i="17"/>
  <c r="Q813" i="17"/>
  <c r="AL815" i="17"/>
  <c r="W815" i="17"/>
  <c r="AM815" i="17" s="1"/>
  <c r="I815" i="17"/>
  <c r="K815" i="17"/>
  <c r="B817" i="17"/>
  <c r="H816" i="17"/>
  <c r="P816" i="17"/>
  <c r="AB394" i="14" l="1"/>
  <c r="AG394" i="14" s="1"/>
  <c r="AI394" i="14" s="1"/>
  <c r="AJ394" i="14" s="1"/>
  <c r="E396" i="14"/>
  <c r="F396" i="14" s="1"/>
  <c r="J396" i="14"/>
  <c r="S396" i="14"/>
  <c r="X396" i="14" s="1"/>
  <c r="AC396" i="14" s="1"/>
  <c r="U396" i="14"/>
  <c r="Z396" i="14" s="1"/>
  <c r="AE396" i="14" s="1"/>
  <c r="C396" i="14"/>
  <c r="R396" i="14"/>
  <c r="H396" i="14"/>
  <c r="G396" i="14"/>
  <c r="N396" i="14"/>
  <c r="P396" i="14"/>
  <c r="T396" i="14"/>
  <c r="Y396" i="14" s="1"/>
  <c r="AD396" i="14" s="1"/>
  <c r="B397" i="14"/>
  <c r="AL395" i="14"/>
  <c r="W395" i="14"/>
  <c r="AM395" i="14" s="1"/>
  <c r="Q393" i="14"/>
  <c r="AJ393" i="14"/>
  <c r="D395" i="14"/>
  <c r="K395" i="14"/>
  <c r="I395" i="14"/>
  <c r="M395" i="14" s="1"/>
  <c r="L395" i="14" s="1"/>
  <c r="Q814" i="17"/>
  <c r="M815" i="17"/>
  <c r="L815" i="17"/>
  <c r="R817" i="17"/>
  <c r="U817" i="17"/>
  <c r="Z817" i="17" s="1"/>
  <c r="AE817" i="17" s="1"/>
  <c r="S817" i="17"/>
  <c r="X817" i="17" s="1"/>
  <c r="AC817" i="17" s="1"/>
  <c r="T817" i="17"/>
  <c r="Y817" i="17" s="1"/>
  <c r="AD817" i="17" s="1"/>
  <c r="N817" i="17"/>
  <c r="J817" i="17"/>
  <c r="C817" i="17"/>
  <c r="D817" i="17" s="1"/>
  <c r="E817" i="17"/>
  <c r="F817" i="17" s="1"/>
  <c r="G817" i="17"/>
  <c r="W816" i="17"/>
  <c r="AL816" i="17"/>
  <c r="B818" i="17"/>
  <c r="H817" i="17"/>
  <c r="P817" i="17"/>
  <c r="AB815" i="17"/>
  <c r="AG815" i="17" s="1"/>
  <c r="AI815" i="17" s="1"/>
  <c r="K816" i="17"/>
  <c r="I816" i="17"/>
  <c r="Q394" i="14" l="1"/>
  <c r="H397" i="14"/>
  <c r="P397" i="14"/>
  <c r="G397" i="14"/>
  <c r="C397" i="14"/>
  <c r="N397" i="14"/>
  <c r="E397" i="14"/>
  <c r="F397" i="14" s="1"/>
  <c r="T397" i="14"/>
  <c r="Y397" i="14" s="1"/>
  <c r="AD397" i="14" s="1"/>
  <c r="R397" i="14"/>
  <c r="U397" i="14"/>
  <c r="Z397" i="14" s="1"/>
  <c r="AE397" i="14" s="1"/>
  <c r="S397" i="14"/>
  <c r="X397" i="14" s="1"/>
  <c r="AC397" i="14" s="1"/>
  <c r="J397" i="14"/>
  <c r="B398" i="14"/>
  <c r="AL396" i="14"/>
  <c r="W396" i="14"/>
  <c r="AM396" i="14" s="1"/>
  <c r="K396" i="14"/>
  <c r="D396" i="14"/>
  <c r="I396" i="14"/>
  <c r="M396" i="14" s="1"/>
  <c r="L396" i="14" s="1"/>
  <c r="AB395" i="14"/>
  <c r="AG395" i="14" s="1"/>
  <c r="AI395" i="14" s="1"/>
  <c r="M816" i="17"/>
  <c r="L816" i="17"/>
  <c r="T818" i="17"/>
  <c r="Y818" i="17" s="1"/>
  <c r="AD818" i="17" s="1"/>
  <c r="U818" i="17"/>
  <c r="R818" i="17"/>
  <c r="S818" i="17"/>
  <c r="X818" i="17" s="1"/>
  <c r="AC818" i="17" s="1"/>
  <c r="N818" i="17"/>
  <c r="J818" i="17"/>
  <c r="C818" i="17"/>
  <c r="D818" i="17" s="1"/>
  <c r="E818" i="17"/>
  <c r="F818" i="17" s="1"/>
  <c r="G818" i="17"/>
  <c r="B819" i="17"/>
  <c r="H818" i="17"/>
  <c r="P818" i="17"/>
  <c r="I817" i="17"/>
  <c r="K817" i="17"/>
  <c r="AJ815" i="17"/>
  <c r="Q815" i="17"/>
  <c r="W817" i="17"/>
  <c r="AM817" i="17" s="1"/>
  <c r="AL817" i="17"/>
  <c r="AB816" i="17"/>
  <c r="AG816" i="17" s="1"/>
  <c r="AI816" i="17" s="1"/>
  <c r="AM816" i="17"/>
  <c r="AB396" i="14" l="1"/>
  <c r="AG396" i="14" s="1"/>
  <c r="AI396" i="14" s="1"/>
  <c r="N398" i="14"/>
  <c r="U398" i="14"/>
  <c r="Z398" i="14" s="1"/>
  <c r="AE398" i="14" s="1"/>
  <c r="E398" i="14"/>
  <c r="F398" i="14" s="1"/>
  <c r="R398" i="14"/>
  <c r="J398" i="14"/>
  <c r="P398" i="14"/>
  <c r="S398" i="14"/>
  <c r="X398" i="14" s="1"/>
  <c r="AC398" i="14" s="1"/>
  <c r="T398" i="14"/>
  <c r="Y398" i="14" s="1"/>
  <c r="AD398" i="14" s="1"/>
  <c r="H398" i="14"/>
  <c r="G398" i="14"/>
  <c r="C398" i="14"/>
  <c r="B399" i="14"/>
  <c r="K397" i="14"/>
  <c r="I397" i="14"/>
  <c r="M397" i="14" s="1"/>
  <c r="L397" i="14" s="1"/>
  <c r="D397" i="14"/>
  <c r="AJ396" i="14"/>
  <c r="Q396" i="14"/>
  <c r="W397" i="14"/>
  <c r="AM397" i="14" s="1"/>
  <c r="AL397" i="14"/>
  <c r="Q395" i="14"/>
  <c r="AJ395" i="14"/>
  <c r="S819" i="17"/>
  <c r="X819" i="17" s="1"/>
  <c r="AC819" i="17" s="1"/>
  <c r="R819" i="17"/>
  <c r="T819" i="17"/>
  <c r="Y819" i="17" s="1"/>
  <c r="AD819" i="17" s="1"/>
  <c r="U819" i="17"/>
  <c r="Z819" i="17" s="1"/>
  <c r="AE819" i="17" s="1"/>
  <c r="N819" i="17"/>
  <c r="J819" i="17"/>
  <c r="E819" i="17"/>
  <c r="F819" i="17" s="1"/>
  <c r="G819" i="17"/>
  <c r="C819" i="17"/>
  <c r="D819" i="17" s="1"/>
  <c r="M817" i="17"/>
  <c r="L817" i="17"/>
  <c r="AB817" i="17"/>
  <c r="AG817" i="17" s="1"/>
  <c r="AI817" i="17" s="1"/>
  <c r="Q817" i="17" s="1"/>
  <c r="K818" i="17"/>
  <c r="I818" i="17"/>
  <c r="Q816" i="17"/>
  <c r="AJ816" i="17"/>
  <c r="AL818" i="17"/>
  <c r="W818" i="17"/>
  <c r="AB818" i="17" s="1"/>
  <c r="Z818" i="17"/>
  <c r="AE818" i="17" s="1"/>
  <c r="B820" i="17"/>
  <c r="P819" i="17"/>
  <c r="H819" i="17"/>
  <c r="AB397" i="14" l="1"/>
  <c r="AG397" i="14" s="1"/>
  <c r="AI397" i="14" s="1"/>
  <c r="T399" i="14"/>
  <c r="Y399" i="14" s="1"/>
  <c r="AD399" i="14" s="1"/>
  <c r="N399" i="14"/>
  <c r="S399" i="14"/>
  <c r="X399" i="14" s="1"/>
  <c r="AC399" i="14" s="1"/>
  <c r="G399" i="14"/>
  <c r="U399" i="14"/>
  <c r="Z399" i="14" s="1"/>
  <c r="AE399" i="14" s="1"/>
  <c r="R399" i="14"/>
  <c r="H399" i="14"/>
  <c r="E399" i="14"/>
  <c r="F399" i="14" s="1"/>
  <c r="J399" i="14"/>
  <c r="P399" i="14"/>
  <c r="C399" i="14"/>
  <c r="B400" i="14"/>
  <c r="I398" i="14"/>
  <c r="M398" i="14" s="1"/>
  <c r="L398" i="14" s="1"/>
  <c r="K398" i="14"/>
  <c r="D398" i="14"/>
  <c r="AL398" i="14"/>
  <c r="W398" i="14"/>
  <c r="AM398" i="14" s="1"/>
  <c r="AJ397" i="14"/>
  <c r="Q397" i="14"/>
  <c r="R820" i="17"/>
  <c r="U820" i="17"/>
  <c r="Z820" i="17" s="1"/>
  <c r="AE820" i="17" s="1"/>
  <c r="S820" i="17"/>
  <c r="X820" i="17" s="1"/>
  <c r="AC820" i="17" s="1"/>
  <c r="N820" i="17"/>
  <c r="T820" i="17"/>
  <c r="Y820" i="17" s="1"/>
  <c r="AD820" i="17" s="1"/>
  <c r="J820" i="17"/>
  <c r="G820" i="17"/>
  <c r="C820" i="17"/>
  <c r="D820" i="17" s="1"/>
  <c r="E820" i="17"/>
  <c r="F820" i="17" s="1"/>
  <c r="M818" i="17"/>
  <c r="L818" i="17"/>
  <c r="AJ817" i="17"/>
  <c r="I819" i="17"/>
  <c r="K819" i="17"/>
  <c r="B821" i="17"/>
  <c r="P820" i="17"/>
  <c r="H820" i="17"/>
  <c r="AL819" i="17"/>
  <c r="W819" i="17"/>
  <c r="AG818" i="17"/>
  <c r="AI818" i="17" s="1"/>
  <c r="AM818" i="17"/>
  <c r="E400" i="14" l="1"/>
  <c r="F400" i="14" s="1"/>
  <c r="R400" i="14"/>
  <c r="T400" i="14"/>
  <c r="Y400" i="14" s="1"/>
  <c r="AD400" i="14" s="1"/>
  <c r="G400" i="14"/>
  <c r="N400" i="14"/>
  <c r="H400" i="14"/>
  <c r="U400" i="14"/>
  <c r="Z400" i="14" s="1"/>
  <c r="AE400" i="14" s="1"/>
  <c r="J400" i="14"/>
  <c r="S400" i="14"/>
  <c r="X400" i="14" s="1"/>
  <c r="AC400" i="14" s="1"/>
  <c r="C400" i="14"/>
  <c r="P400" i="14"/>
  <c r="B401" i="14"/>
  <c r="W399" i="14"/>
  <c r="AM399" i="14" s="1"/>
  <c r="AL399" i="14"/>
  <c r="AB399" i="14"/>
  <c r="AG399" i="14" s="1"/>
  <c r="AI399" i="14" s="1"/>
  <c r="I399" i="14"/>
  <c r="D399" i="14"/>
  <c r="K399" i="14"/>
  <c r="AB398" i="14"/>
  <c r="AG398" i="14" s="1"/>
  <c r="AI398" i="14" s="1"/>
  <c r="T821" i="17"/>
  <c r="Y821" i="17" s="1"/>
  <c r="AD821" i="17" s="1"/>
  <c r="R821" i="17"/>
  <c r="S821" i="17"/>
  <c r="X821" i="17" s="1"/>
  <c r="AC821" i="17" s="1"/>
  <c r="U821" i="17"/>
  <c r="Z821" i="17" s="1"/>
  <c r="AE821" i="17" s="1"/>
  <c r="N821" i="17"/>
  <c r="J821" i="17"/>
  <c r="C821" i="17"/>
  <c r="D821" i="17" s="1"/>
  <c r="E821" i="17"/>
  <c r="F821" i="17" s="1"/>
  <c r="G821" i="17"/>
  <c r="L819" i="17"/>
  <c r="M819" i="17"/>
  <c r="AJ818" i="17"/>
  <c r="Q818" i="17"/>
  <c r="AB819" i="17"/>
  <c r="AG819" i="17" s="1"/>
  <c r="AI819" i="17" s="1"/>
  <c r="AM819" i="17"/>
  <c r="B822" i="17"/>
  <c r="P821" i="17"/>
  <c r="H821" i="17"/>
  <c r="AL820" i="17"/>
  <c r="W820" i="17"/>
  <c r="AM820" i="17" s="1"/>
  <c r="K820" i="17"/>
  <c r="I820" i="17"/>
  <c r="R401" i="14" l="1"/>
  <c r="S401" i="14"/>
  <c r="X401" i="14" s="1"/>
  <c r="AC401" i="14" s="1"/>
  <c r="H401" i="14"/>
  <c r="C401" i="14"/>
  <c r="G401" i="14"/>
  <c r="E401" i="14"/>
  <c r="F401" i="14" s="1"/>
  <c r="U401" i="14"/>
  <c r="Z401" i="14" s="1"/>
  <c r="AE401" i="14" s="1"/>
  <c r="P401" i="14"/>
  <c r="J401" i="14"/>
  <c r="T401" i="14"/>
  <c r="Y401" i="14" s="1"/>
  <c r="AD401" i="14" s="1"/>
  <c r="N401" i="14"/>
  <c r="B402" i="14"/>
  <c r="M399" i="14"/>
  <c r="L399" i="14" s="1"/>
  <c r="I400" i="14"/>
  <c r="M400" i="14" s="1"/>
  <c r="L400" i="14" s="1"/>
  <c r="D400" i="14"/>
  <c r="K400" i="14"/>
  <c r="Q399" i="14"/>
  <c r="AJ399" i="14"/>
  <c r="Q398" i="14"/>
  <c r="AJ398" i="14"/>
  <c r="W400" i="14"/>
  <c r="AM400" i="14" s="1"/>
  <c r="AL400" i="14"/>
  <c r="S822" i="17"/>
  <c r="X822" i="17" s="1"/>
  <c r="AC822" i="17" s="1"/>
  <c r="R822" i="17"/>
  <c r="T822" i="17"/>
  <c r="Y822" i="17" s="1"/>
  <c r="AD822" i="17" s="1"/>
  <c r="N822" i="17"/>
  <c r="U822" i="17"/>
  <c r="Z822" i="17" s="1"/>
  <c r="AE822" i="17" s="1"/>
  <c r="J822" i="17"/>
  <c r="E822" i="17"/>
  <c r="F822" i="17" s="1"/>
  <c r="G822" i="17"/>
  <c r="C822" i="17"/>
  <c r="D822" i="17" s="1"/>
  <c r="M820" i="17"/>
  <c r="L820" i="17"/>
  <c r="B823" i="17"/>
  <c r="H822" i="17"/>
  <c r="P822" i="17"/>
  <c r="AJ819" i="17"/>
  <c r="Q819" i="17"/>
  <c r="AL821" i="17"/>
  <c r="W821" i="17"/>
  <c r="AM821" i="17" s="1"/>
  <c r="K821" i="17"/>
  <c r="I821" i="17"/>
  <c r="AB820" i="17"/>
  <c r="AG820" i="17" s="1"/>
  <c r="AI820" i="17" s="1"/>
  <c r="AB400" i="14" l="1"/>
  <c r="AG400" i="14" s="1"/>
  <c r="AI400" i="14" s="1"/>
  <c r="Q400" i="14" s="1"/>
  <c r="N402" i="14"/>
  <c r="J402" i="14"/>
  <c r="G402" i="14"/>
  <c r="E402" i="14"/>
  <c r="F402" i="14" s="1"/>
  <c r="S402" i="14"/>
  <c r="X402" i="14" s="1"/>
  <c r="AC402" i="14" s="1"/>
  <c r="R402" i="14"/>
  <c r="H402" i="14"/>
  <c r="C402" i="14"/>
  <c r="U402" i="14"/>
  <c r="Z402" i="14" s="1"/>
  <c r="AE402" i="14" s="1"/>
  <c r="T402" i="14"/>
  <c r="Y402" i="14" s="1"/>
  <c r="AD402" i="14" s="1"/>
  <c r="P402" i="14"/>
  <c r="B403" i="14"/>
  <c r="I401" i="14"/>
  <c r="M401" i="14" s="1"/>
  <c r="L401" i="14" s="1"/>
  <c r="K401" i="14"/>
  <c r="D401" i="14"/>
  <c r="W401" i="14"/>
  <c r="AM401" i="14" s="1"/>
  <c r="AL401" i="14"/>
  <c r="R823" i="17"/>
  <c r="U823" i="17"/>
  <c r="Z823" i="17" s="1"/>
  <c r="AE823" i="17" s="1"/>
  <c r="S823" i="17"/>
  <c r="X823" i="17" s="1"/>
  <c r="AC823" i="17" s="1"/>
  <c r="T823" i="17"/>
  <c r="Y823" i="17" s="1"/>
  <c r="AD823" i="17" s="1"/>
  <c r="N823" i="17"/>
  <c r="J823" i="17"/>
  <c r="G823" i="17"/>
  <c r="C823" i="17"/>
  <c r="D823" i="17" s="1"/>
  <c r="E823" i="17"/>
  <c r="F823" i="17" s="1"/>
  <c r="M821" i="17"/>
  <c r="L821" i="17"/>
  <c r="AB821" i="17"/>
  <c r="AG821" i="17" s="1"/>
  <c r="AI821" i="17" s="1"/>
  <c r="AJ821" i="17" s="1"/>
  <c r="K822" i="17"/>
  <c r="I822" i="17"/>
  <c r="AJ820" i="17"/>
  <c r="Q820" i="17"/>
  <c r="W822" i="17"/>
  <c r="AL822" i="17"/>
  <c r="B824" i="17"/>
  <c r="H823" i="17"/>
  <c r="P823" i="17"/>
  <c r="AJ400" i="14" l="1"/>
  <c r="P403" i="14"/>
  <c r="C403" i="14"/>
  <c r="S403" i="14"/>
  <c r="X403" i="14" s="1"/>
  <c r="AC403" i="14" s="1"/>
  <c r="E403" i="14"/>
  <c r="F403" i="14" s="1"/>
  <c r="G403" i="14"/>
  <c r="H403" i="14"/>
  <c r="T403" i="14"/>
  <c r="Y403" i="14" s="1"/>
  <c r="AD403" i="14" s="1"/>
  <c r="R403" i="14"/>
  <c r="J403" i="14"/>
  <c r="N403" i="14"/>
  <c r="U403" i="14"/>
  <c r="Z403" i="14" s="1"/>
  <c r="AE403" i="14" s="1"/>
  <c r="B404" i="14"/>
  <c r="AL402" i="14"/>
  <c r="W402" i="14"/>
  <c r="AM402" i="14" s="1"/>
  <c r="D402" i="14"/>
  <c r="K402" i="14"/>
  <c r="I402" i="14"/>
  <c r="M402" i="14" s="1"/>
  <c r="L402" i="14" s="1"/>
  <c r="AB401" i="14"/>
  <c r="AG401" i="14" s="1"/>
  <c r="AI401" i="14" s="1"/>
  <c r="M822" i="17"/>
  <c r="L822" i="17"/>
  <c r="T824" i="17"/>
  <c r="Y824" i="17" s="1"/>
  <c r="AD824" i="17" s="1"/>
  <c r="R824" i="17"/>
  <c r="S824" i="17"/>
  <c r="X824" i="17" s="1"/>
  <c r="AC824" i="17" s="1"/>
  <c r="U824" i="17"/>
  <c r="Z824" i="17" s="1"/>
  <c r="AE824" i="17" s="1"/>
  <c r="N824" i="17"/>
  <c r="J824" i="17"/>
  <c r="C824" i="17"/>
  <c r="D824" i="17" s="1"/>
  <c r="E824" i="17"/>
  <c r="F824" i="17" s="1"/>
  <c r="G824" i="17"/>
  <c r="Q821" i="17"/>
  <c r="B825" i="17"/>
  <c r="H824" i="17"/>
  <c r="P824" i="17"/>
  <c r="K823" i="17"/>
  <c r="I823" i="17"/>
  <c r="AB822" i="17"/>
  <c r="AG822" i="17" s="1"/>
  <c r="AI822" i="17" s="1"/>
  <c r="AM822" i="17"/>
  <c r="W823" i="17"/>
  <c r="AM823" i="17" s="1"/>
  <c r="AL823" i="17"/>
  <c r="AB402" i="14" l="1"/>
  <c r="AG402" i="14" s="1"/>
  <c r="AI402" i="14" s="1"/>
  <c r="H404" i="14"/>
  <c r="C404" i="14"/>
  <c r="T404" i="14"/>
  <c r="Y404" i="14" s="1"/>
  <c r="AD404" i="14" s="1"/>
  <c r="P404" i="14"/>
  <c r="G404" i="14"/>
  <c r="N404" i="14"/>
  <c r="S404" i="14"/>
  <c r="X404" i="14" s="1"/>
  <c r="AC404" i="14" s="1"/>
  <c r="U404" i="14"/>
  <c r="Z404" i="14" s="1"/>
  <c r="AE404" i="14" s="1"/>
  <c r="E404" i="14"/>
  <c r="F404" i="14" s="1"/>
  <c r="R404" i="14"/>
  <c r="J404" i="14"/>
  <c r="B405" i="14"/>
  <c r="AJ401" i="14"/>
  <c r="Q401" i="14"/>
  <c r="Q402" i="14"/>
  <c r="AJ402" i="14"/>
  <c r="W403" i="14"/>
  <c r="AM403" i="14" s="1"/>
  <c r="AL403" i="14"/>
  <c r="K403" i="14"/>
  <c r="I403" i="14"/>
  <c r="M403" i="14" s="1"/>
  <c r="L403" i="14" s="1"/>
  <c r="D403" i="14"/>
  <c r="M823" i="17"/>
  <c r="L823" i="17"/>
  <c r="S825" i="17"/>
  <c r="X825" i="17" s="1"/>
  <c r="AC825" i="17" s="1"/>
  <c r="T825" i="17"/>
  <c r="Y825" i="17" s="1"/>
  <c r="AD825" i="17" s="1"/>
  <c r="U825" i="17"/>
  <c r="Z825" i="17" s="1"/>
  <c r="AE825" i="17" s="1"/>
  <c r="R825" i="17"/>
  <c r="N825" i="17"/>
  <c r="J825" i="17"/>
  <c r="G825" i="17"/>
  <c r="C825" i="17"/>
  <c r="D825" i="17" s="1"/>
  <c r="E825" i="17"/>
  <c r="F825" i="17" s="1"/>
  <c r="AB823" i="17"/>
  <c r="AG823" i="17" s="1"/>
  <c r="AI823" i="17" s="1"/>
  <c r="AJ823" i="17" s="1"/>
  <c r="AJ822" i="17"/>
  <c r="Q822" i="17"/>
  <c r="I824" i="17"/>
  <c r="K824" i="17"/>
  <c r="AL824" i="17"/>
  <c r="W824" i="17"/>
  <c r="AM824" i="17" s="1"/>
  <c r="B826" i="17"/>
  <c r="H825" i="17"/>
  <c r="P825" i="17"/>
  <c r="AB403" i="14" l="1"/>
  <c r="AG403" i="14" s="1"/>
  <c r="AI403" i="14" s="1"/>
  <c r="Q403" i="14" s="1"/>
  <c r="N405" i="14"/>
  <c r="H405" i="14"/>
  <c r="S405" i="14"/>
  <c r="X405" i="14" s="1"/>
  <c r="AC405" i="14" s="1"/>
  <c r="U405" i="14"/>
  <c r="Z405" i="14" s="1"/>
  <c r="AE405" i="14" s="1"/>
  <c r="C405" i="14"/>
  <c r="J405" i="14"/>
  <c r="P405" i="14"/>
  <c r="E405" i="14"/>
  <c r="F405" i="14" s="1"/>
  <c r="T405" i="14"/>
  <c r="Y405" i="14" s="1"/>
  <c r="AD405" i="14" s="1"/>
  <c r="R405" i="14"/>
  <c r="G405" i="14"/>
  <c r="B406" i="14"/>
  <c r="W404" i="14"/>
  <c r="AM404" i="14" s="1"/>
  <c r="AL404" i="14"/>
  <c r="K404" i="14"/>
  <c r="D404" i="14"/>
  <c r="I404" i="14"/>
  <c r="M404" i="14" s="1"/>
  <c r="L404" i="14" s="1"/>
  <c r="Q823" i="17"/>
  <c r="R826" i="17"/>
  <c r="U826" i="17"/>
  <c r="Z826" i="17" s="1"/>
  <c r="AE826" i="17" s="1"/>
  <c r="S826" i="17"/>
  <c r="X826" i="17" s="1"/>
  <c r="AC826" i="17" s="1"/>
  <c r="T826" i="17"/>
  <c r="Y826" i="17" s="1"/>
  <c r="AD826" i="17" s="1"/>
  <c r="N826" i="17"/>
  <c r="J826" i="17"/>
  <c r="C826" i="17"/>
  <c r="D826" i="17" s="1"/>
  <c r="E826" i="17"/>
  <c r="F826" i="17" s="1"/>
  <c r="G826" i="17"/>
  <c r="M824" i="17"/>
  <c r="L824" i="17"/>
  <c r="AB824" i="17"/>
  <c r="AG824" i="17" s="1"/>
  <c r="AI824" i="17" s="1"/>
  <c r="Q824" i="17" s="1"/>
  <c r="I825" i="17"/>
  <c r="K825" i="17"/>
  <c r="W825" i="17"/>
  <c r="AL825" i="17"/>
  <c r="B827" i="17"/>
  <c r="H826" i="17"/>
  <c r="P826" i="17"/>
  <c r="AJ403" i="14" l="1"/>
  <c r="G406" i="14"/>
  <c r="N406" i="14"/>
  <c r="J406" i="14"/>
  <c r="C406" i="14"/>
  <c r="H406" i="14"/>
  <c r="E406" i="14"/>
  <c r="F406" i="14" s="1"/>
  <c r="U406" i="14"/>
  <c r="Z406" i="14" s="1"/>
  <c r="AE406" i="14" s="1"/>
  <c r="P406" i="14"/>
  <c r="R406" i="14"/>
  <c r="T406" i="14"/>
  <c r="Y406" i="14" s="1"/>
  <c r="AD406" i="14" s="1"/>
  <c r="S406" i="14"/>
  <c r="X406" i="14" s="1"/>
  <c r="AC406" i="14" s="1"/>
  <c r="B407" i="14"/>
  <c r="I405" i="14"/>
  <c r="M405" i="14" s="1"/>
  <c r="L405" i="14" s="1"/>
  <c r="D405" i="14"/>
  <c r="K405" i="14"/>
  <c r="W405" i="14"/>
  <c r="AM405" i="14" s="1"/>
  <c r="AL405" i="14"/>
  <c r="AB404" i="14"/>
  <c r="AG404" i="14" s="1"/>
  <c r="AI404" i="14" s="1"/>
  <c r="T827" i="17"/>
  <c r="Y827" i="17" s="1"/>
  <c r="AD827" i="17" s="1"/>
  <c r="U827" i="17"/>
  <c r="Z827" i="17" s="1"/>
  <c r="AE827" i="17" s="1"/>
  <c r="R827" i="17"/>
  <c r="N827" i="17"/>
  <c r="S827" i="17"/>
  <c r="X827" i="17" s="1"/>
  <c r="AC827" i="17" s="1"/>
  <c r="J827" i="17"/>
  <c r="C827" i="17"/>
  <c r="D827" i="17" s="1"/>
  <c r="E827" i="17"/>
  <c r="F827" i="17" s="1"/>
  <c r="G827" i="17"/>
  <c r="L825" i="17"/>
  <c r="M825" i="17"/>
  <c r="AJ824" i="17"/>
  <c r="B828" i="17"/>
  <c r="H827" i="17"/>
  <c r="P827" i="17"/>
  <c r="AB825" i="17"/>
  <c r="AG825" i="17" s="1"/>
  <c r="AI825" i="17" s="1"/>
  <c r="AM825" i="17"/>
  <c r="W826" i="17"/>
  <c r="AL826" i="17"/>
  <c r="I826" i="17"/>
  <c r="K826" i="17"/>
  <c r="AB405" i="14" l="1"/>
  <c r="AG405" i="14" s="1"/>
  <c r="AI405" i="14" s="1"/>
  <c r="P407" i="14"/>
  <c r="J407" i="14"/>
  <c r="G407" i="14"/>
  <c r="T407" i="14"/>
  <c r="Y407" i="14" s="1"/>
  <c r="AD407" i="14" s="1"/>
  <c r="H407" i="14"/>
  <c r="E407" i="14"/>
  <c r="F407" i="14" s="1"/>
  <c r="C407" i="14"/>
  <c r="U407" i="14"/>
  <c r="Z407" i="14" s="1"/>
  <c r="AE407" i="14" s="1"/>
  <c r="S407" i="14"/>
  <c r="X407" i="14" s="1"/>
  <c r="AC407" i="14" s="1"/>
  <c r="R407" i="14"/>
  <c r="N407" i="14"/>
  <c r="B408" i="14"/>
  <c r="AJ404" i="14"/>
  <c r="Q404" i="14"/>
  <c r="I406" i="14"/>
  <c r="M406" i="14" s="1"/>
  <c r="L406" i="14" s="1"/>
  <c r="K406" i="14"/>
  <c r="D406" i="14"/>
  <c r="W406" i="14"/>
  <c r="AM406" i="14" s="1"/>
  <c r="AL406" i="14"/>
  <c r="AJ405" i="14"/>
  <c r="Q405" i="14"/>
  <c r="M826" i="17"/>
  <c r="L826" i="17"/>
  <c r="S828" i="17"/>
  <c r="X828" i="17" s="1"/>
  <c r="AC828" i="17" s="1"/>
  <c r="R828" i="17"/>
  <c r="T828" i="17"/>
  <c r="Y828" i="17" s="1"/>
  <c r="AD828" i="17" s="1"/>
  <c r="U828" i="17"/>
  <c r="Z828" i="17" s="1"/>
  <c r="AE828" i="17" s="1"/>
  <c r="N828" i="17"/>
  <c r="J828" i="17"/>
  <c r="E828" i="17"/>
  <c r="F828" i="17" s="1"/>
  <c r="G828" i="17"/>
  <c r="C828" i="17"/>
  <c r="D828" i="17" s="1"/>
  <c r="K827" i="17"/>
  <c r="I827" i="17"/>
  <c r="AL827" i="17"/>
  <c r="W827" i="17"/>
  <c r="AM827" i="17" s="1"/>
  <c r="AB826" i="17"/>
  <c r="AG826" i="17" s="1"/>
  <c r="AI826" i="17" s="1"/>
  <c r="AM826" i="17"/>
  <c r="Q825" i="17"/>
  <c r="AJ825" i="17"/>
  <c r="B829" i="17"/>
  <c r="H828" i="17"/>
  <c r="P828" i="17"/>
  <c r="AB406" i="14" l="1"/>
  <c r="AG406" i="14" s="1"/>
  <c r="AI406" i="14" s="1"/>
  <c r="Q406" i="14" s="1"/>
  <c r="P408" i="14"/>
  <c r="S408" i="14"/>
  <c r="X408" i="14" s="1"/>
  <c r="AC408" i="14" s="1"/>
  <c r="H408" i="14"/>
  <c r="U408" i="14"/>
  <c r="Z408" i="14" s="1"/>
  <c r="AE408" i="14" s="1"/>
  <c r="J408" i="14"/>
  <c r="G408" i="14"/>
  <c r="R408" i="14"/>
  <c r="E408" i="14"/>
  <c r="F408" i="14" s="1"/>
  <c r="C408" i="14"/>
  <c r="T408" i="14"/>
  <c r="Y408" i="14" s="1"/>
  <c r="AD408" i="14" s="1"/>
  <c r="N408" i="14"/>
  <c r="B409" i="14"/>
  <c r="AL407" i="14"/>
  <c r="W407" i="14"/>
  <c r="AM407" i="14" s="1"/>
  <c r="K407" i="14"/>
  <c r="I407" i="14"/>
  <c r="D407" i="14"/>
  <c r="R829" i="17"/>
  <c r="U829" i="17"/>
  <c r="Z829" i="17" s="1"/>
  <c r="AE829" i="17" s="1"/>
  <c r="S829" i="17"/>
  <c r="X829" i="17" s="1"/>
  <c r="AC829" i="17" s="1"/>
  <c r="T829" i="17"/>
  <c r="N829" i="17"/>
  <c r="J829" i="17"/>
  <c r="G829" i="17"/>
  <c r="C829" i="17"/>
  <c r="D829" i="17" s="1"/>
  <c r="E829" i="17"/>
  <c r="F829" i="17" s="1"/>
  <c r="M827" i="17"/>
  <c r="L827" i="17"/>
  <c r="AB827" i="17"/>
  <c r="AG827" i="17" s="1"/>
  <c r="AI827" i="17" s="1"/>
  <c r="AJ827" i="17" s="1"/>
  <c r="I828" i="17"/>
  <c r="K828" i="17"/>
  <c r="Q826" i="17"/>
  <c r="AJ826" i="17"/>
  <c r="AL828" i="17"/>
  <c r="W828" i="17"/>
  <c r="B830" i="17"/>
  <c r="P829" i="17"/>
  <c r="H829" i="17"/>
  <c r="AJ406" i="14" l="1"/>
  <c r="R409" i="14"/>
  <c r="N409" i="14"/>
  <c r="G409" i="14"/>
  <c r="H409" i="14"/>
  <c r="U409" i="14"/>
  <c r="Z409" i="14" s="1"/>
  <c r="AE409" i="14" s="1"/>
  <c r="E409" i="14"/>
  <c r="F409" i="14" s="1"/>
  <c r="C409" i="14"/>
  <c r="S409" i="14"/>
  <c r="X409" i="14" s="1"/>
  <c r="AC409" i="14" s="1"/>
  <c r="T409" i="14"/>
  <c r="Y409" i="14" s="1"/>
  <c r="AD409" i="14" s="1"/>
  <c r="J409" i="14"/>
  <c r="P409" i="14"/>
  <c r="B410" i="14"/>
  <c r="M407" i="14"/>
  <c r="L407" i="14" s="1"/>
  <c r="D408" i="14"/>
  <c r="K408" i="14"/>
  <c r="I408" i="14"/>
  <c r="M408" i="14" s="1"/>
  <c r="L408" i="14" s="1"/>
  <c r="AB407" i="14"/>
  <c r="AG407" i="14" s="1"/>
  <c r="AI407" i="14" s="1"/>
  <c r="W408" i="14"/>
  <c r="AM408" i="14" s="1"/>
  <c r="AL408" i="14"/>
  <c r="T830" i="17"/>
  <c r="Y830" i="17" s="1"/>
  <c r="AD830" i="17" s="1"/>
  <c r="R830" i="17"/>
  <c r="S830" i="17"/>
  <c r="X830" i="17" s="1"/>
  <c r="AC830" i="17" s="1"/>
  <c r="U830" i="17"/>
  <c r="Z830" i="17" s="1"/>
  <c r="AE830" i="17" s="1"/>
  <c r="N830" i="17"/>
  <c r="J830" i="17"/>
  <c r="C830" i="17"/>
  <c r="D830" i="17" s="1"/>
  <c r="E830" i="17"/>
  <c r="F830" i="17" s="1"/>
  <c r="G830" i="17"/>
  <c r="M828" i="17"/>
  <c r="L828" i="17"/>
  <c r="Q827" i="17"/>
  <c r="B831" i="17"/>
  <c r="H830" i="17"/>
  <c r="P830" i="17"/>
  <c r="K829" i="17"/>
  <c r="I829" i="17"/>
  <c r="AB828" i="17"/>
  <c r="AG828" i="17" s="1"/>
  <c r="AI828" i="17" s="1"/>
  <c r="AM828" i="17"/>
  <c r="W829" i="17"/>
  <c r="AL829" i="17"/>
  <c r="Y829" i="17"/>
  <c r="AD829" i="17" s="1"/>
  <c r="S410" i="14" l="1"/>
  <c r="X410" i="14" s="1"/>
  <c r="AC410" i="14" s="1"/>
  <c r="E410" i="14"/>
  <c r="F410" i="14" s="1"/>
  <c r="T410" i="14"/>
  <c r="Y410" i="14" s="1"/>
  <c r="AD410" i="14" s="1"/>
  <c r="G410" i="14"/>
  <c r="U410" i="14"/>
  <c r="Z410" i="14" s="1"/>
  <c r="AE410" i="14" s="1"/>
  <c r="J410" i="14"/>
  <c r="R410" i="14"/>
  <c r="P410" i="14"/>
  <c r="N410" i="14"/>
  <c r="H410" i="14"/>
  <c r="C410" i="14"/>
  <c r="B411" i="14"/>
  <c r="Q407" i="14"/>
  <c r="AJ407" i="14"/>
  <c r="AB408" i="14"/>
  <c r="AG408" i="14" s="1"/>
  <c r="AI408" i="14" s="1"/>
  <c r="D409" i="14"/>
  <c r="K409" i="14"/>
  <c r="I409" i="14"/>
  <c r="M409" i="14" s="1"/>
  <c r="L409" i="14" s="1"/>
  <c r="AL409" i="14"/>
  <c r="W409" i="14"/>
  <c r="AM409" i="14" s="1"/>
  <c r="AM829" i="17"/>
  <c r="M829" i="17"/>
  <c r="L829" i="17"/>
  <c r="S831" i="17"/>
  <c r="X831" i="17" s="1"/>
  <c r="AC831" i="17" s="1"/>
  <c r="R831" i="17"/>
  <c r="T831" i="17"/>
  <c r="Y831" i="17" s="1"/>
  <c r="AD831" i="17" s="1"/>
  <c r="U831" i="17"/>
  <c r="Z831" i="17" s="1"/>
  <c r="AE831" i="17" s="1"/>
  <c r="N831" i="17"/>
  <c r="J831" i="17"/>
  <c r="E831" i="17"/>
  <c r="F831" i="17" s="1"/>
  <c r="G831" i="17"/>
  <c r="C831" i="17"/>
  <c r="D831" i="17" s="1"/>
  <c r="Q828" i="17"/>
  <c r="AJ828" i="17"/>
  <c r="AL830" i="17"/>
  <c r="W830" i="17"/>
  <c r="AM830" i="17" s="1"/>
  <c r="I830" i="17"/>
  <c r="K830" i="17"/>
  <c r="AB829" i="17"/>
  <c r="AG829" i="17" s="1"/>
  <c r="AI829" i="17" s="1"/>
  <c r="B832" i="17"/>
  <c r="P831" i="17"/>
  <c r="H831" i="17"/>
  <c r="AB409" i="14" l="1"/>
  <c r="AG409" i="14" s="1"/>
  <c r="AI409" i="14" s="1"/>
  <c r="U411" i="14"/>
  <c r="Z411" i="14" s="1"/>
  <c r="AE411" i="14" s="1"/>
  <c r="N411" i="14"/>
  <c r="E411" i="14"/>
  <c r="F411" i="14" s="1"/>
  <c r="J411" i="14"/>
  <c r="T411" i="14"/>
  <c r="Y411" i="14" s="1"/>
  <c r="AD411" i="14" s="1"/>
  <c r="C411" i="14"/>
  <c r="P411" i="14"/>
  <c r="G411" i="14"/>
  <c r="S411" i="14"/>
  <c r="X411" i="14" s="1"/>
  <c r="AC411" i="14" s="1"/>
  <c r="R411" i="14"/>
  <c r="H411" i="14"/>
  <c r="B412" i="14"/>
  <c r="I410" i="14"/>
  <c r="M410" i="14" s="1"/>
  <c r="L410" i="14" s="1"/>
  <c r="K410" i="14"/>
  <c r="D410" i="14"/>
  <c r="AJ409" i="14"/>
  <c r="Q409" i="14"/>
  <c r="AJ408" i="14"/>
  <c r="Q408" i="14"/>
  <c r="AL410" i="14"/>
  <c r="W410" i="14"/>
  <c r="AM410" i="14" s="1"/>
  <c r="M830" i="17"/>
  <c r="L830" i="17"/>
  <c r="R832" i="17"/>
  <c r="U832" i="17"/>
  <c r="Z832" i="17" s="1"/>
  <c r="AE832" i="17" s="1"/>
  <c r="S832" i="17"/>
  <c r="X832" i="17" s="1"/>
  <c r="AC832" i="17" s="1"/>
  <c r="T832" i="17"/>
  <c r="N832" i="17"/>
  <c r="J832" i="17"/>
  <c r="G832" i="17"/>
  <c r="C832" i="17"/>
  <c r="D832" i="17" s="1"/>
  <c r="E832" i="17"/>
  <c r="F832" i="17" s="1"/>
  <c r="B833" i="17"/>
  <c r="P832" i="17"/>
  <c r="H832" i="17"/>
  <c r="W831" i="17"/>
  <c r="AL831" i="17"/>
  <c r="AJ829" i="17"/>
  <c r="Q829" i="17"/>
  <c r="AB830" i="17"/>
  <c r="AG830" i="17" s="1"/>
  <c r="AI830" i="17" s="1"/>
  <c r="I831" i="17"/>
  <c r="K831" i="17"/>
  <c r="E412" i="14" l="1"/>
  <c r="F412" i="14" s="1"/>
  <c r="S412" i="14"/>
  <c r="X412" i="14" s="1"/>
  <c r="AC412" i="14" s="1"/>
  <c r="R412" i="14"/>
  <c r="G412" i="14"/>
  <c r="U412" i="14"/>
  <c r="Z412" i="14" s="1"/>
  <c r="AE412" i="14" s="1"/>
  <c r="J412" i="14"/>
  <c r="T412" i="14"/>
  <c r="Y412" i="14" s="1"/>
  <c r="AD412" i="14" s="1"/>
  <c r="H412" i="14"/>
  <c r="N412" i="14"/>
  <c r="C412" i="14"/>
  <c r="P412" i="14"/>
  <c r="B413" i="14"/>
  <c r="I411" i="14"/>
  <c r="M411" i="14" s="1"/>
  <c r="L411" i="14" s="1"/>
  <c r="D411" i="14"/>
  <c r="K411" i="14"/>
  <c r="W411" i="14"/>
  <c r="AM411" i="14" s="1"/>
  <c r="AL411" i="14"/>
  <c r="AB410" i="14"/>
  <c r="AG410" i="14" s="1"/>
  <c r="AI410" i="14" s="1"/>
  <c r="T833" i="17"/>
  <c r="Y833" i="17" s="1"/>
  <c r="AD833" i="17" s="1"/>
  <c r="R833" i="17"/>
  <c r="S833" i="17"/>
  <c r="X833" i="17" s="1"/>
  <c r="AC833" i="17" s="1"/>
  <c r="U833" i="17"/>
  <c r="Z833" i="17" s="1"/>
  <c r="AE833" i="17" s="1"/>
  <c r="N833" i="17"/>
  <c r="J833" i="17"/>
  <c r="C833" i="17"/>
  <c r="D833" i="17" s="1"/>
  <c r="E833" i="17"/>
  <c r="F833" i="17" s="1"/>
  <c r="G833" i="17"/>
  <c r="M831" i="17"/>
  <c r="L831" i="17"/>
  <c r="Q830" i="17"/>
  <c r="AJ830" i="17"/>
  <c r="K832" i="17"/>
  <c r="I832" i="17"/>
  <c r="W832" i="17"/>
  <c r="AL832" i="17"/>
  <c r="AB831" i="17"/>
  <c r="AG831" i="17" s="1"/>
  <c r="AI831" i="17" s="1"/>
  <c r="AM831" i="17"/>
  <c r="Y832" i="17"/>
  <c r="AD832" i="17" s="1"/>
  <c r="B834" i="17"/>
  <c r="P833" i="17"/>
  <c r="H833" i="17"/>
  <c r="C413" i="14" l="1"/>
  <c r="U413" i="14"/>
  <c r="Z413" i="14" s="1"/>
  <c r="AE413" i="14" s="1"/>
  <c r="G413" i="14"/>
  <c r="E413" i="14"/>
  <c r="F413" i="14" s="1"/>
  <c r="J413" i="14"/>
  <c r="R413" i="14"/>
  <c r="H413" i="14"/>
  <c r="S413" i="14"/>
  <c r="X413" i="14" s="1"/>
  <c r="AC413" i="14" s="1"/>
  <c r="P413" i="14"/>
  <c r="T413" i="14"/>
  <c r="Y413" i="14" s="1"/>
  <c r="AD413" i="14" s="1"/>
  <c r="N413" i="14"/>
  <c r="B414" i="14"/>
  <c r="I412" i="14"/>
  <c r="M412" i="14" s="1"/>
  <c r="L412" i="14" s="1"/>
  <c r="D412" i="14"/>
  <c r="K412" i="14"/>
  <c r="AJ410" i="14"/>
  <c r="Q410" i="14"/>
  <c r="W412" i="14"/>
  <c r="AM412" i="14" s="1"/>
  <c r="AL412" i="14"/>
  <c r="AB411" i="14"/>
  <c r="AG411" i="14" s="1"/>
  <c r="AI411" i="14" s="1"/>
  <c r="AM832" i="17"/>
  <c r="S834" i="17"/>
  <c r="X834" i="17" s="1"/>
  <c r="AC834" i="17" s="1"/>
  <c r="T834" i="17"/>
  <c r="Y834" i="17" s="1"/>
  <c r="AD834" i="17" s="1"/>
  <c r="U834" i="17"/>
  <c r="R834" i="17"/>
  <c r="N834" i="17"/>
  <c r="J834" i="17"/>
  <c r="G834" i="17"/>
  <c r="C834" i="17"/>
  <c r="D834" i="17" s="1"/>
  <c r="E834" i="17"/>
  <c r="F834" i="17" s="1"/>
  <c r="M832" i="17"/>
  <c r="L832" i="17"/>
  <c r="AB832" i="17"/>
  <c r="AG832" i="17" s="1"/>
  <c r="AI832" i="17" s="1"/>
  <c r="AJ832" i="17" s="1"/>
  <c r="W833" i="17"/>
  <c r="AM833" i="17" s="1"/>
  <c r="AL833" i="17"/>
  <c r="Q831" i="17"/>
  <c r="AJ831" i="17"/>
  <c r="K833" i="17"/>
  <c r="I833" i="17"/>
  <c r="B835" i="17"/>
  <c r="H834" i="17"/>
  <c r="P834" i="17"/>
  <c r="P414" i="14" l="1"/>
  <c r="S414" i="14"/>
  <c r="X414" i="14" s="1"/>
  <c r="AC414" i="14" s="1"/>
  <c r="G414" i="14"/>
  <c r="H414" i="14"/>
  <c r="T414" i="14"/>
  <c r="Y414" i="14" s="1"/>
  <c r="AD414" i="14" s="1"/>
  <c r="C414" i="14"/>
  <c r="N414" i="14"/>
  <c r="E414" i="14"/>
  <c r="F414" i="14" s="1"/>
  <c r="U414" i="14"/>
  <c r="Z414" i="14" s="1"/>
  <c r="AE414" i="14" s="1"/>
  <c r="J414" i="14"/>
  <c r="R414" i="14"/>
  <c r="B415" i="14"/>
  <c r="W413" i="14"/>
  <c r="AM413" i="14" s="1"/>
  <c r="AL413" i="14"/>
  <c r="AB413" i="14"/>
  <c r="AG413" i="14" s="1"/>
  <c r="AI413" i="14" s="1"/>
  <c r="AJ411" i="14"/>
  <c r="Q411" i="14"/>
  <c r="AB412" i="14"/>
  <c r="AG412" i="14" s="1"/>
  <c r="AI412" i="14" s="1"/>
  <c r="D413" i="14"/>
  <c r="K413" i="14"/>
  <c r="I413" i="14"/>
  <c r="M413" i="14" s="1"/>
  <c r="L413" i="14" s="1"/>
  <c r="M833" i="17"/>
  <c r="L833" i="17"/>
  <c r="R835" i="17"/>
  <c r="U835" i="17"/>
  <c r="Z835" i="17" s="1"/>
  <c r="AE835" i="17" s="1"/>
  <c r="S835" i="17"/>
  <c r="X835" i="17" s="1"/>
  <c r="AC835" i="17" s="1"/>
  <c r="T835" i="17"/>
  <c r="Y835" i="17" s="1"/>
  <c r="AD835" i="17" s="1"/>
  <c r="N835" i="17"/>
  <c r="J835" i="17"/>
  <c r="C835" i="17"/>
  <c r="D835" i="17" s="1"/>
  <c r="E835" i="17"/>
  <c r="F835" i="17" s="1"/>
  <c r="G835" i="17"/>
  <c r="Q832" i="17"/>
  <c r="AB833" i="17"/>
  <c r="AG833" i="17" s="1"/>
  <c r="AI833" i="17" s="1"/>
  <c r="Q833" i="17" s="1"/>
  <c r="AL834" i="17"/>
  <c r="W834" i="17"/>
  <c r="AB834" i="17" s="1"/>
  <c r="K834" i="17"/>
  <c r="I834" i="17"/>
  <c r="Z834" i="17"/>
  <c r="AE834" i="17" s="1"/>
  <c r="B836" i="17"/>
  <c r="H835" i="17"/>
  <c r="P835" i="17"/>
  <c r="T415" i="14" l="1"/>
  <c r="Y415" i="14" s="1"/>
  <c r="AD415" i="14" s="1"/>
  <c r="J415" i="14"/>
  <c r="E415" i="14"/>
  <c r="F415" i="14" s="1"/>
  <c r="U415" i="14"/>
  <c r="Z415" i="14" s="1"/>
  <c r="AE415" i="14" s="1"/>
  <c r="C415" i="14"/>
  <c r="R415" i="14"/>
  <c r="N415" i="14"/>
  <c r="H415" i="14"/>
  <c r="P415" i="14"/>
  <c r="G415" i="14"/>
  <c r="S415" i="14"/>
  <c r="X415" i="14" s="1"/>
  <c r="AC415" i="14" s="1"/>
  <c r="B416" i="14"/>
  <c r="D414" i="14"/>
  <c r="K414" i="14"/>
  <c r="I414" i="14"/>
  <c r="AJ413" i="14"/>
  <c r="Q413" i="14"/>
  <c r="AJ412" i="14"/>
  <c r="Q412" i="14"/>
  <c r="AL414" i="14"/>
  <c r="W414" i="14"/>
  <c r="AM414" i="14" s="1"/>
  <c r="AJ833" i="17"/>
  <c r="M834" i="17"/>
  <c r="L834" i="17"/>
  <c r="T836" i="17"/>
  <c r="U836" i="17"/>
  <c r="Z836" i="17" s="1"/>
  <c r="AE836" i="17" s="1"/>
  <c r="R836" i="17"/>
  <c r="S836" i="17"/>
  <c r="X836" i="17" s="1"/>
  <c r="AC836" i="17" s="1"/>
  <c r="N836" i="17"/>
  <c r="J836" i="17"/>
  <c r="C836" i="17"/>
  <c r="D836" i="17" s="1"/>
  <c r="E836" i="17"/>
  <c r="F836" i="17" s="1"/>
  <c r="G836" i="17"/>
  <c r="AG834" i="17"/>
  <c r="AI834" i="17" s="1"/>
  <c r="AL835" i="17"/>
  <c r="W835" i="17"/>
  <c r="AM835" i="17" s="1"/>
  <c r="K835" i="17"/>
  <c r="I835" i="17"/>
  <c r="AM834" i="17"/>
  <c r="B837" i="17"/>
  <c r="P836" i="17"/>
  <c r="H836" i="17"/>
  <c r="C416" i="14" l="1"/>
  <c r="P416" i="14"/>
  <c r="S416" i="14"/>
  <c r="X416" i="14" s="1"/>
  <c r="AC416" i="14" s="1"/>
  <c r="H416" i="14"/>
  <c r="R416" i="14"/>
  <c r="N416" i="14"/>
  <c r="E416" i="14"/>
  <c r="F416" i="14" s="1"/>
  <c r="U416" i="14"/>
  <c r="Z416" i="14" s="1"/>
  <c r="AE416" i="14" s="1"/>
  <c r="J416" i="14"/>
  <c r="T416" i="14"/>
  <c r="Y416" i="14" s="1"/>
  <c r="AD416" i="14" s="1"/>
  <c r="G416" i="14"/>
  <c r="B417" i="14"/>
  <c r="W415" i="14"/>
  <c r="AM415" i="14" s="1"/>
  <c r="AL415" i="14"/>
  <c r="K415" i="14"/>
  <c r="I415" i="14"/>
  <c r="D415" i="14"/>
  <c r="AB414" i="14"/>
  <c r="AG414" i="14" s="1"/>
  <c r="AI414" i="14" s="1"/>
  <c r="M414" i="14"/>
  <c r="L414" i="14"/>
  <c r="S837" i="17"/>
  <c r="X837" i="17" s="1"/>
  <c r="AC837" i="17" s="1"/>
  <c r="R837" i="17"/>
  <c r="T837" i="17"/>
  <c r="Y837" i="17" s="1"/>
  <c r="AD837" i="17" s="1"/>
  <c r="U837" i="17"/>
  <c r="Z837" i="17" s="1"/>
  <c r="AE837" i="17" s="1"/>
  <c r="N837" i="17"/>
  <c r="J837" i="17"/>
  <c r="E837" i="17"/>
  <c r="F837" i="17" s="1"/>
  <c r="G837" i="17"/>
  <c r="C837" i="17"/>
  <c r="D837" i="17" s="1"/>
  <c r="M835" i="17"/>
  <c r="L835" i="17"/>
  <c r="K836" i="17"/>
  <c r="I836" i="17"/>
  <c r="B838" i="17"/>
  <c r="H837" i="17"/>
  <c r="P837" i="17"/>
  <c r="Y836" i="17"/>
  <c r="AD836" i="17" s="1"/>
  <c r="AB835" i="17"/>
  <c r="AG835" i="17" s="1"/>
  <c r="AI835" i="17" s="1"/>
  <c r="AL836" i="17"/>
  <c r="W836" i="17"/>
  <c r="AJ834" i="17"/>
  <c r="Q834" i="17"/>
  <c r="AB415" i="14" l="1"/>
  <c r="AG415" i="14" s="1"/>
  <c r="AI415" i="14" s="1"/>
  <c r="Q415" i="14" s="1"/>
  <c r="H417" i="14"/>
  <c r="C417" i="14"/>
  <c r="S417" i="14"/>
  <c r="X417" i="14" s="1"/>
  <c r="AC417" i="14" s="1"/>
  <c r="N417" i="14"/>
  <c r="U417" i="14"/>
  <c r="Z417" i="14" s="1"/>
  <c r="AE417" i="14" s="1"/>
  <c r="G417" i="14"/>
  <c r="T417" i="14"/>
  <c r="Y417" i="14" s="1"/>
  <c r="AD417" i="14" s="1"/>
  <c r="E417" i="14"/>
  <c r="F417" i="14" s="1"/>
  <c r="P417" i="14"/>
  <c r="J417" i="14"/>
  <c r="R417" i="14"/>
  <c r="B418" i="14"/>
  <c r="W416" i="14"/>
  <c r="AM416" i="14" s="1"/>
  <c r="AL416" i="14"/>
  <c r="M415" i="14"/>
  <c r="L415" i="14" s="1"/>
  <c r="AJ414" i="14"/>
  <c r="Q414" i="14"/>
  <c r="I416" i="14"/>
  <c r="M416" i="14" s="1"/>
  <c r="L416" i="14" s="1"/>
  <c r="D416" i="14"/>
  <c r="K416" i="14"/>
  <c r="R838" i="17"/>
  <c r="U838" i="17"/>
  <c r="Z838" i="17" s="1"/>
  <c r="AE838" i="17" s="1"/>
  <c r="S838" i="17"/>
  <c r="X838" i="17" s="1"/>
  <c r="AC838" i="17" s="1"/>
  <c r="N838" i="17"/>
  <c r="T838" i="17"/>
  <c r="Y838" i="17" s="1"/>
  <c r="AD838" i="17" s="1"/>
  <c r="J838" i="17"/>
  <c r="G838" i="17"/>
  <c r="C838" i="17"/>
  <c r="D838" i="17" s="1"/>
  <c r="E838" i="17"/>
  <c r="F838" i="17" s="1"/>
  <c r="M836" i="17"/>
  <c r="L836" i="17"/>
  <c r="AJ835" i="17"/>
  <c r="Q835" i="17"/>
  <c r="W837" i="17"/>
  <c r="AM837" i="17" s="1"/>
  <c r="AL837" i="17"/>
  <c r="B839" i="17"/>
  <c r="P838" i="17"/>
  <c r="H838" i="17"/>
  <c r="AB836" i="17"/>
  <c r="AG836" i="17" s="1"/>
  <c r="AI836" i="17" s="1"/>
  <c r="AM836" i="17"/>
  <c r="I837" i="17"/>
  <c r="K837" i="17"/>
  <c r="AJ415" i="14" l="1"/>
  <c r="AB416" i="14"/>
  <c r="AG416" i="14" s="1"/>
  <c r="AI416" i="14" s="1"/>
  <c r="Q416" i="14" s="1"/>
  <c r="G418" i="14"/>
  <c r="U418" i="14"/>
  <c r="Z418" i="14" s="1"/>
  <c r="AE418" i="14" s="1"/>
  <c r="H418" i="14"/>
  <c r="C418" i="14"/>
  <c r="P418" i="14"/>
  <c r="E418" i="14"/>
  <c r="F418" i="14" s="1"/>
  <c r="T418" i="14"/>
  <c r="Y418" i="14" s="1"/>
  <c r="AD418" i="14" s="1"/>
  <c r="R418" i="14"/>
  <c r="S418" i="14"/>
  <c r="X418" i="14" s="1"/>
  <c r="AC418" i="14" s="1"/>
  <c r="N418" i="14"/>
  <c r="J418" i="14"/>
  <c r="B419" i="14"/>
  <c r="AL417" i="14"/>
  <c r="W417" i="14"/>
  <c r="AM417" i="14" s="1"/>
  <c r="AJ416" i="14"/>
  <c r="K417" i="14"/>
  <c r="I417" i="14"/>
  <c r="D417" i="14"/>
  <c r="M837" i="17"/>
  <c r="L837" i="17"/>
  <c r="T839" i="17"/>
  <c r="Y839" i="17" s="1"/>
  <c r="AD839" i="17" s="1"/>
  <c r="R839" i="17"/>
  <c r="S839" i="17"/>
  <c r="X839" i="17" s="1"/>
  <c r="AC839" i="17" s="1"/>
  <c r="U839" i="17"/>
  <c r="Z839" i="17" s="1"/>
  <c r="AE839" i="17" s="1"/>
  <c r="N839" i="17"/>
  <c r="J839" i="17"/>
  <c r="C839" i="17"/>
  <c r="D839" i="17" s="1"/>
  <c r="E839" i="17"/>
  <c r="F839" i="17" s="1"/>
  <c r="G839" i="17"/>
  <c r="AB837" i="17"/>
  <c r="AG837" i="17" s="1"/>
  <c r="AI837" i="17" s="1"/>
  <c r="Q837" i="17" s="1"/>
  <c r="B840" i="17"/>
  <c r="P839" i="17"/>
  <c r="H839" i="17"/>
  <c r="I838" i="17"/>
  <c r="K838" i="17"/>
  <c r="Q836" i="17"/>
  <c r="AJ836" i="17"/>
  <c r="AL838" i="17"/>
  <c r="W838" i="17"/>
  <c r="H419" i="14" l="1"/>
  <c r="C419" i="14"/>
  <c r="R419" i="14"/>
  <c r="N419" i="14"/>
  <c r="S419" i="14"/>
  <c r="X419" i="14" s="1"/>
  <c r="AC419" i="14" s="1"/>
  <c r="E419" i="14"/>
  <c r="F419" i="14" s="1"/>
  <c r="G419" i="14"/>
  <c r="U419" i="14"/>
  <c r="Z419" i="14" s="1"/>
  <c r="AE419" i="14" s="1"/>
  <c r="T419" i="14"/>
  <c r="Y419" i="14" s="1"/>
  <c r="AD419" i="14" s="1"/>
  <c r="P419" i="14"/>
  <c r="J419" i="14"/>
  <c r="B420" i="14"/>
  <c r="M417" i="14"/>
  <c r="L417" i="14" s="1"/>
  <c r="AB417" i="14"/>
  <c r="AG417" i="14" s="1"/>
  <c r="AI417" i="14" s="1"/>
  <c r="D418" i="14"/>
  <c r="I418" i="14"/>
  <c r="M418" i="14" s="1"/>
  <c r="L418" i="14" s="1"/>
  <c r="K418" i="14"/>
  <c r="W418" i="14"/>
  <c r="AM418" i="14" s="1"/>
  <c r="AL418" i="14"/>
  <c r="M838" i="17"/>
  <c r="L838" i="17"/>
  <c r="S840" i="17"/>
  <c r="X840" i="17" s="1"/>
  <c r="AC840" i="17" s="1"/>
  <c r="R840" i="17"/>
  <c r="T840" i="17"/>
  <c r="Y840" i="17" s="1"/>
  <c r="AD840" i="17" s="1"/>
  <c r="N840" i="17"/>
  <c r="U840" i="17"/>
  <c r="Z840" i="17" s="1"/>
  <c r="AE840" i="17" s="1"/>
  <c r="J840" i="17"/>
  <c r="E840" i="17"/>
  <c r="F840" i="17" s="1"/>
  <c r="G840" i="17"/>
  <c r="C840" i="17"/>
  <c r="D840" i="17" s="1"/>
  <c r="AJ837" i="17"/>
  <c r="AB838" i="17"/>
  <c r="AG838" i="17" s="1"/>
  <c r="AI838" i="17" s="1"/>
  <c r="AM838" i="17"/>
  <c r="K839" i="17"/>
  <c r="I839" i="17"/>
  <c r="W839" i="17"/>
  <c r="AL839" i="17"/>
  <c r="B841" i="17"/>
  <c r="P840" i="17"/>
  <c r="H840" i="17"/>
  <c r="AB418" i="14" l="1"/>
  <c r="AG418" i="14" s="1"/>
  <c r="AI418" i="14" s="1"/>
  <c r="AJ418" i="14" s="1"/>
  <c r="T420" i="14"/>
  <c r="Y420" i="14" s="1"/>
  <c r="AD420" i="14" s="1"/>
  <c r="G420" i="14"/>
  <c r="P420" i="14"/>
  <c r="E420" i="14"/>
  <c r="F420" i="14" s="1"/>
  <c r="N420" i="14"/>
  <c r="J420" i="14"/>
  <c r="S420" i="14"/>
  <c r="X420" i="14" s="1"/>
  <c r="AC420" i="14" s="1"/>
  <c r="C420" i="14"/>
  <c r="R420" i="14"/>
  <c r="U420" i="14"/>
  <c r="Z420" i="14" s="1"/>
  <c r="AE420" i="14" s="1"/>
  <c r="H420" i="14"/>
  <c r="B421" i="14"/>
  <c r="AJ417" i="14"/>
  <c r="Q417" i="14"/>
  <c r="AL419" i="14"/>
  <c r="W419" i="14"/>
  <c r="AM419" i="14" s="1"/>
  <c r="I419" i="14"/>
  <c r="M419" i="14" s="1"/>
  <c r="L419" i="14" s="1"/>
  <c r="D419" i="14"/>
  <c r="K419" i="14"/>
  <c r="M839" i="17"/>
  <c r="L839" i="17"/>
  <c r="R841" i="17"/>
  <c r="U841" i="17"/>
  <c r="Z841" i="17" s="1"/>
  <c r="AE841" i="17" s="1"/>
  <c r="S841" i="17"/>
  <c r="X841" i="17" s="1"/>
  <c r="AC841" i="17" s="1"/>
  <c r="T841" i="17"/>
  <c r="Y841" i="17" s="1"/>
  <c r="AD841" i="17" s="1"/>
  <c r="N841" i="17"/>
  <c r="J841" i="17"/>
  <c r="G841" i="17"/>
  <c r="C841" i="17"/>
  <c r="D841" i="17" s="1"/>
  <c r="E841" i="17"/>
  <c r="F841" i="17" s="1"/>
  <c r="I840" i="17"/>
  <c r="K840" i="17"/>
  <c r="B842" i="17"/>
  <c r="H841" i="17"/>
  <c r="P841" i="17"/>
  <c r="AL840" i="17"/>
  <c r="W840" i="17"/>
  <c r="AM840" i="17" s="1"/>
  <c r="AB839" i="17"/>
  <c r="AG839" i="17" s="1"/>
  <c r="AI839" i="17" s="1"/>
  <c r="AM839" i="17"/>
  <c r="AJ838" i="17"/>
  <c r="Q838" i="17"/>
  <c r="Q418" i="14" l="1"/>
  <c r="H421" i="14"/>
  <c r="S421" i="14"/>
  <c r="X421" i="14" s="1"/>
  <c r="AC421" i="14" s="1"/>
  <c r="C421" i="14"/>
  <c r="J421" i="14"/>
  <c r="E421" i="14"/>
  <c r="F421" i="14" s="1"/>
  <c r="G421" i="14"/>
  <c r="R421" i="14"/>
  <c r="T421" i="14"/>
  <c r="Y421" i="14" s="1"/>
  <c r="AD421" i="14" s="1"/>
  <c r="N421" i="14"/>
  <c r="U421" i="14"/>
  <c r="Z421" i="14" s="1"/>
  <c r="AE421" i="14" s="1"/>
  <c r="P421" i="14"/>
  <c r="B422" i="14"/>
  <c r="AL420" i="14"/>
  <c r="W420" i="14"/>
  <c r="AM420" i="14" s="1"/>
  <c r="AB419" i="14"/>
  <c r="AG419" i="14" s="1"/>
  <c r="AI419" i="14" s="1"/>
  <c r="K420" i="14"/>
  <c r="D420" i="14"/>
  <c r="I420" i="14"/>
  <c r="M420" i="14" s="1"/>
  <c r="L420" i="14" s="1"/>
  <c r="AB840" i="17"/>
  <c r="AG840" i="17" s="1"/>
  <c r="AI840" i="17" s="1"/>
  <c r="AJ840" i="17" s="1"/>
  <c r="M840" i="17"/>
  <c r="L840" i="17"/>
  <c r="T842" i="17"/>
  <c r="Y842" i="17" s="1"/>
  <c r="AD842" i="17" s="1"/>
  <c r="R842" i="17"/>
  <c r="S842" i="17"/>
  <c r="X842" i="17" s="1"/>
  <c r="AC842" i="17" s="1"/>
  <c r="U842" i="17"/>
  <c r="Z842" i="17" s="1"/>
  <c r="AE842" i="17" s="1"/>
  <c r="N842" i="17"/>
  <c r="J842" i="17"/>
  <c r="C842" i="17"/>
  <c r="D842" i="17" s="1"/>
  <c r="E842" i="17"/>
  <c r="F842" i="17" s="1"/>
  <c r="G842" i="17"/>
  <c r="B843" i="17"/>
  <c r="H842" i="17"/>
  <c r="P842" i="17"/>
  <c r="AL841" i="17"/>
  <c r="W841" i="17"/>
  <c r="K841" i="17"/>
  <c r="I841" i="17"/>
  <c r="AJ839" i="17"/>
  <c r="Q839" i="17"/>
  <c r="AB420" i="14" l="1"/>
  <c r="AG420" i="14" s="1"/>
  <c r="AI420" i="14" s="1"/>
  <c r="Q420" i="14" s="1"/>
  <c r="S422" i="14"/>
  <c r="X422" i="14" s="1"/>
  <c r="AC422" i="14" s="1"/>
  <c r="P422" i="14"/>
  <c r="C422" i="14"/>
  <c r="G422" i="14"/>
  <c r="J422" i="14"/>
  <c r="H422" i="14"/>
  <c r="E422" i="14"/>
  <c r="F422" i="14" s="1"/>
  <c r="T422" i="14"/>
  <c r="Y422" i="14" s="1"/>
  <c r="AD422" i="14" s="1"/>
  <c r="R422" i="14"/>
  <c r="N422" i="14"/>
  <c r="U422" i="14"/>
  <c r="Z422" i="14" s="1"/>
  <c r="AE422" i="14" s="1"/>
  <c r="B423" i="14"/>
  <c r="AJ419" i="14"/>
  <c r="Q419" i="14"/>
  <c r="D421" i="14"/>
  <c r="I421" i="14"/>
  <c r="M421" i="14" s="1"/>
  <c r="L421" i="14" s="1"/>
  <c r="K421" i="14"/>
  <c r="W421" i="14"/>
  <c r="AM421" i="14" s="1"/>
  <c r="AL421" i="14"/>
  <c r="Q840" i="17"/>
  <c r="S843" i="17"/>
  <c r="X843" i="17" s="1"/>
  <c r="AC843" i="17" s="1"/>
  <c r="T843" i="17"/>
  <c r="Y843" i="17" s="1"/>
  <c r="AD843" i="17" s="1"/>
  <c r="U843" i="17"/>
  <c r="Z843" i="17" s="1"/>
  <c r="AE843" i="17" s="1"/>
  <c r="R843" i="17"/>
  <c r="N843" i="17"/>
  <c r="J843" i="17"/>
  <c r="G843" i="17"/>
  <c r="C843" i="17"/>
  <c r="D843" i="17" s="1"/>
  <c r="E843" i="17"/>
  <c r="F843" i="17" s="1"/>
  <c r="M841" i="17"/>
  <c r="L841" i="17"/>
  <c r="W842" i="17"/>
  <c r="AM842" i="17" s="1"/>
  <c r="AL842" i="17"/>
  <c r="AB841" i="17"/>
  <c r="AG841" i="17" s="1"/>
  <c r="AI841" i="17" s="1"/>
  <c r="AM841" i="17"/>
  <c r="K842" i="17"/>
  <c r="I842" i="17"/>
  <c r="B844" i="17"/>
  <c r="P843" i="17"/>
  <c r="H843" i="17"/>
  <c r="AJ420" i="14" l="1"/>
  <c r="R423" i="14"/>
  <c r="C423" i="14"/>
  <c r="N423" i="14"/>
  <c r="G423" i="14"/>
  <c r="S423" i="14"/>
  <c r="X423" i="14" s="1"/>
  <c r="AC423" i="14" s="1"/>
  <c r="T423" i="14"/>
  <c r="Y423" i="14" s="1"/>
  <c r="AD423" i="14" s="1"/>
  <c r="J423" i="14"/>
  <c r="E423" i="14"/>
  <c r="F423" i="14" s="1"/>
  <c r="P423" i="14"/>
  <c r="U423" i="14"/>
  <c r="Z423" i="14" s="1"/>
  <c r="AE423" i="14" s="1"/>
  <c r="H423" i="14"/>
  <c r="B424" i="14"/>
  <c r="AB421" i="14"/>
  <c r="AG421" i="14" s="1"/>
  <c r="AI421" i="14" s="1"/>
  <c r="W422" i="14"/>
  <c r="AM422" i="14" s="1"/>
  <c r="AL422" i="14"/>
  <c r="D422" i="14"/>
  <c r="K422" i="14"/>
  <c r="I422" i="14"/>
  <c r="M422" i="14" s="1"/>
  <c r="L422" i="14" s="1"/>
  <c r="R844" i="17"/>
  <c r="U844" i="17"/>
  <c r="Z844" i="17" s="1"/>
  <c r="AE844" i="17" s="1"/>
  <c r="S844" i="17"/>
  <c r="X844" i="17" s="1"/>
  <c r="AC844" i="17" s="1"/>
  <c r="T844" i="17"/>
  <c r="Y844" i="17" s="1"/>
  <c r="AD844" i="17" s="1"/>
  <c r="N844" i="17"/>
  <c r="J844" i="17"/>
  <c r="C844" i="17"/>
  <c r="D844" i="17" s="1"/>
  <c r="E844" i="17"/>
  <c r="F844" i="17" s="1"/>
  <c r="G844" i="17"/>
  <c r="M842" i="17"/>
  <c r="L842" i="17"/>
  <c r="AB842" i="17"/>
  <c r="AG842" i="17" s="1"/>
  <c r="AI842" i="17" s="1"/>
  <c r="AJ842" i="17" s="1"/>
  <c r="I843" i="17"/>
  <c r="K843" i="17"/>
  <c r="AJ841" i="17"/>
  <c r="Q841" i="17"/>
  <c r="B845" i="17"/>
  <c r="H844" i="17"/>
  <c r="P844" i="17"/>
  <c r="AL843" i="17"/>
  <c r="W843" i="17"/>
  <c r="AM843" i="17" s="1"/>
  <c r="AB422" i="14" l="1"/>
  <c r="AG422" i="14" s="1"/>
  <c r="AI422" i="14" s="1"/>
  <c r="R424" i="14"/>
  <c r="C424" i="14"/>
  <c r="J424" i="14"/>
  <c r="H424" i="14"/>
  <c r="G424" i="14"/>
  <c r="S424" i="14"/>
  <c r="X424" i="14" s="1"/>
  <c r="AC424" i="14" s="1"/>
  <c r="T424" i="14"/>
  <c r="Y424" i="14" s="1"/>
  <c r="AD424" i="14" s="1"/>
  <c r="U424" i="14"/>
  <c r="Z424" i="14" s="1"/>
  <c r="AE424" i="14" s="1"/>
  <c r="N424" i="14"/>
  <c r="P424" i="14"/>
  <c r="E424" i="14"/>
  <c r="F424" i="14" s="1"/>
  <c r="B425" i="14"/>
  <c r="Q421" i="14"/>
  <c r="AJ421" i="14"/>
  <c r="K423" i="14"/>
  <c r="I423" i="14"/>
  <c r="M423" i="14" s="1"/>
  <c r="L423" i="14" s="1"/>
  <c r="D423" i="14"/>
  <c r="Q422" i="14"/>
  <c r="AJ422" i="14"/>
  <c r="AL423" i="14"/>
  <c r="W423" i="14"/>
  <c r="AM423" i="14" s="1"/>
  <c r="Q842" i="17"/>
  <c r="T845" i="17"/>
  <c r="Y845" i="17" s="1"/>
  <c r="AD845" i="17" s="1"/>
  <c r="U845" i="17"/>
  <c r="Z845" i="17" s="1"/>
  <c r="AE845" i="17" s="1"/>
  <c r="R845" i="17"/>
  <c r="S845" i="17"/>
  <c r="N845" i="17"/>
  <c r="J845" i="17"/>
  <c r="C845" i="17"/>
  <c r="D845" i="17" s="1"/>
  <c r="E845" i="17"/>
  <c r="F845" i="17" s="1"/>
  <c r="G845" i="17"/>
  <c r="L843" i="17"/>
  <c r="M843" i="17"/>
  <c r="AB843" i="17"/>
  <c r="AG843" i="17" s="1"/>
  <c r="AI843" i="17" s="1"/>
  <c r="AJ843" i="17" s="1"/>
  <c r="B846" i="17"/>
  <c r="P845" i="17"/>
  <c r="H845" i="17"/>
  <c r="K844" i="17"/>
  <c r="I844" i="17"/>
  <c r="AL844" i="17"/>
  <c r="W844" i="17"/>
  <c r="AM844" i="17" s="1"/>
  <c r="AB423" i="14" l="1"/>
  <c r="AG423" i="14" s="1"/>
  <c r="AI423" i="14" s="1"/>
  <c r="AJ423" i="14" s="1"/>
  <c r="E425" i="14"/>
  <c r="F425" i="14" s="1"/>
  <c r="R425" i="14"/>
  <c r="H425" i="14"/>
  <c r="S425" i="14"/>
  <c r="X425" i="14" s="1"/>
  <c r="AC425" i="14" s="1"/>
  <c r="J425" i="14"/>
  <c r="C425" i="14"/>
  <c r="N425" i="14"/>
  <c r="U425" i="14"/>
  <c r="Z425" i="14" s="1"/>
  <c r="AE425" i="14" s="1"/>
  <c r="T425" i="14"/>
  <c r="Y425" i="14" s="1"/>
  <c r="AD425" i="14" s="1"/>
  <c r="P425" i="14"/>
  <c r="G425" i="14"/>
  <c r="B426" i="14"/>
  <c r="D424" i="14"/>
  <c r="K424" i="14"/>
  <c r="I424" i="14"/>
  <c r="M424" i="14" s="1"/>
  <c r="L424" i="14" s="1"/>
  <c r="AL424" i="14"/>
  <c r="W424" i="14"/>
  <c r="AM424" i="14" s="1"/>
  <c r="M844" i="17"/>
  <c r="L844" i="17"/>
  <c r="S846" i="17"/>
  <c r="X846" i="17" s="1"/>
  <c r="AC846" i="17" s="1"/>
  <c r="R846" i="17"/>
  <c r="T846" i="17"/>
  <c r="Y846" i="17" s="1"/>
  <c r="AD846" i="17" s="1"/>
  <c r="U846" i="17"/>
  <c r="Z846" i="17" s="1"/>
  <c r="AE846" i="17" s="1"/>
  <c r="N846" i="17"/>
  <c r="J846" i="17"/>
  <c r="E846" i="17"/>
  <c r="F846" i="17" s="1"/>
  <c r="G846" i="17"/>
  <c r="C846" i="17"/>
  <c r="D846" i="17" s="1"/>
  <c r="Q843" i="17"/>
  <c r="W845" i="17"/>
  <c r="AB845" i="17" s="1"/>
  <c r="AL845" i="17"/>
  <c r="I845" i="17"/>
  <c r="K845" i="17"/>
  <c r="X845" i="17"/>
  <c r="AC845" i="17" s="1"/>
  <c r="AB844" i="17"/>
  <c r="AG844" i="17" s="1"/>
  <c r="AI844" i="17" s="1"/>
  <c r="B847" i="17"/>
  <c r="H846" i="17"/>
  <c r="P846" i="17"/>
  <c r="Q423" i="14" l="1"/>
  <c r="N426" i="14"/>
  <c r="P426" i="14"/>
  <c r="U426" i="14"/>
  <c r="Z426" i="14" s="1"/>
  <c r="AE426" i="14" s="1"/>
  <c r="T426" i="14"/>
  <c r="Y426" i="14" s="1"/>
  <c r="AD426" i="14" s="1"/>
  <c r="J426" i="14"/>
  <c r="R426" i="14"/>
  <c r="G426" i="14"/>
  <c r="E426" i="14"/>
  <c r="F426" i="14" s="1"/>
  <c r="C426" i="14"/>
  <c r="S426" i="14"/>
  <c r="X426" i="14" s="1"/>
  <c r="AC426" i="14" s="1"/>
  <c r="H426" i="14"/>
  <c r="B427" i="14"/>
  <c r="I425" i="14"/>
  <c r="K425" i="14"/>
  <c r="D425" i="14"/>
  <c r="W425" i="14"/>
  <c r="AM425" i="14" s="1"/>
  <c r="AL425" i="14"/>
  <c r="AB424" i="14"/>
  <c r="AG424" i="14" s="1"/>
  <c r="AI424" i="14" s="1"/>
  <c r="M845" i="17"/>
  <c r="L845" i="17"/>
  <c r="R847" i="17"/>
  <c r="U847" i="17"/>
  <c r="Z847" i="17" s="1"/>
  <c r="AE847" i="17" s="1"/>
  <c r="S847" i="17"/>
  <c r="X847" i="17" s="1"/>
  <c r="AC847" i="17" s="1"/>
  <c r="T847" i="17"/>
  <c r="Y847" i="17" s="1"/>
  <c r="AD847" i="17" s="1"/>
  <c r="N847" i="17"/>
  <c r="J847" i="17"/>
  <c r="G847" i="17"/>
  <c r="C847" i="17"/>
  <c r="D847" i="17" s="1"/>
  <c r="E847" i="17"/>
  <c r="F847" i="17" s="1"/>
  <c r="AG845" i="17"/>
  <c r="AI845" i="17" s="1"/>
  <c r="AJ845" i="17" s="1"/>
  <c r="B848" i="17"/>
  <c r="H847" i="17"/>
  <c r="P847" i="17"/>
  <c r="Q844" i="17"/>
  <c r="AJ844" i="17"/>
  <c r="K846" i="17"/>
  <c r="I846" i="17"/>
  <c r="AL846" i="17"/>
  <c r="W846" i="17"/>
  <c r="AM845" i="17"/>
  <c r="AB425" i="14" l="1"/>
  <c r="AG425" i="14" s="1"/>
  <c r="AI425" i="14" s="1"/>
  <c r="AJ425" i="14" s="1"/>
  <c r="E427" i="14"/>
  <c r="F427" i="14" s="1"/>
  <c r="U427" i="14"/>
  <c r="Z427" i="14" s="1"/>
  <c r="AE427" i="14" s="1"/>
  <c r="S427" i="14"/>
  <c r="X427" i="14" s="1"/>
  <c r="AC427" i="14" s="1"/>
  <c r="P427" i="14"/>
  <c r="C427" i="14"/>
  <c r="H427" i="14"/>
  <c r="N427" i="14"/>
  <c r="G427" i="14"/>
  <c r="J427" i="14"/>
  <c r="R427" i="14"/>
  <c r="T427" i="14"/>
  <c r="Y427" i="14" s="1"/>
  <c r="AD427" i="14" s="1"/>
  <c r="B428" i="14"/>
  <c r="AL426" i="14"/>
  <c r="W426" i="14"/>
  <c r="AM426" i="14" s="1"/>
  <c r="Q424" i="14"/>
  <c r="AJ424" i="14"/>
  <c r="D426" i="14"/>
  <c r="K426" i="14"/>
  <c r="I426" i="14"/>
  <c r="M426" i="14" s="1"/>
  <c r="L426" i="14" s="1"/>
  <c r="M425" i="14"/>
  <c r="L425" i="14" s="1"/>
  <c r="M846" i="17"/>
  <c r="L846" i="17"/>
  <c r="T848" i="17"/>
  <c r="Y848" i="17" s="1"/>
  <c r="AD848" i="17" s="1"/>
  <c r="R848" i="17"/>
  <c r="S848" i="17"/>
  <c r="U848" i="17"/>
  <c r="Z848" i="17" s="1"/>
  <c r="AE848" i="17" s="1"/>
  <c r="N848" i="17"/>
  <c r="J848" i="17"/>
  <c r="C848" i="17"/>
  <c r="D848" i="17" s="1"/>
  <c r="E848" i="17"/>
  <c r="F848" i="17" s="1"/>
  <c r="G848" i="17"/>
  <c r="Q845" i="17"/>
  <c r="AB846" i="17"/>
  <c r="AG846" i="17" s="1"/>
  <c r="AI846" i="17" s="1"/>
  <c r="AM846" i="17"/>
  <c r="AL847" i="17"/>
  <c r="W847" i="17"/>
  <c r="AM847" i="17" s="1"/>
  <c r="B849" i="17"/>
  <c r="H848" i="17"/>
  <c r="P848" i="17"/>
  <c r="K847" i="17"/>
  <c r="I847" i="17"/>
  <c r="Q425" i="14" l="1"/>
  <c r="AB426" i="14"/>
  <c r="AG426" i="14" s="1"/>
  <c r="AI426" i="14" s="1"/>
  <c r="Q426" i="14" s="1"/>
  <c r="E428" i="14"/>
  <c r="F428" i="14" s="1"/>
  <c r="S428" i="14"/>
  <c r="X428" i="14" s="1"/>
  <c r="AC428" i="14" s="1"/>
  <c r="T428" i="14"/>
  <c r="Y428" i="14" s="1"/>
  <c r="AD428" i="14" s="1"/>
  <c r="P428" i="14"/>
  <c r="H428" i="14"/>
  <c r="R428" i="14"/>
  <c r="C428" i="14"/>
  <c r="N428" i="14"/>
  <c r="J428" i="14"/>
  <c r="G428" i="14"/>
  <c r="U428" i="14"/>
  <c r="Z428" i="14" s="1"/>
  <c r="AE428" i="14" s="1"/>
  <c r="B429" i="14"/>
  <c r="K427" i="14"/>
  <c r="I427" i="14"/>
  <c r="M427" i="14" s="1"/>
  <c r="L427" i="14" s="1"/>
  <c r="D427" i="14"/>
  <c r="W427" i="14"/>
  <c r="AM427" i="14" s="1"/>
  <c r="AL427" i="14"/>
  <c r="S849" i="17"/>
  <c r="X849" i="17" s="1"/>
  <c r="AC849" i="17" s="1"/>
  <c r="R849" i="17"/>
  <c r="T849" i="17"/>
  <c r="Y849" i="17" s="1"/>
  <c r="AD849" i="17" s="1"/>
  <c r="U849" i="17"/>
  <c r="Z849" i="17" s="1"/>
  <c r="AE849" i="17" s="1"/>
  <c r="N849" i="17"/>
  <c r="E849" i="17"/>
  <c r="F849" i="17" s="1"/>
  <c r="J849" i="17"/>
  <c r="G849" i="17"/>
  <c r="C849" i="17"/>
  <c r="D849" i="17" s="1"/>
  <c r="M847" i="17"/>
  <c r="L847" i="17"/>
  <c r="K848" i="17"/>
  <c r="I848" i="17"/>
  <c r="X848" i="17"/>
  <c r="AC848" i="17" s="1"/>
  <c r="AJ846" i="17"/>
  <c r="Q846" i="17"/>
  <c r="B850" i="17"/>
  <c r="H849" i="17"/>
  <c r="P849" i="17"/>
  <c r="AL848" i="17"/>
  <c r="W848" i="17"/>
  <c r="AB847" i="17"/>
  <c r="AG847" i="17" s="1"/>
  <c r="AI847" i="17" s="1"/>
  <c r="AJ426" i="14" l="1"/>
  <c r="H429" i="14"/>
  <c r="C429" i="14"/>
  <c r="G429" i="14"/>
  <c r="R429" i="14"/>
  <c r="E429" i="14"/>
  <c r="F429" i="14" s="1"/>
  <c r="T429" i="14"/>
  <c r="Y429" i="14" s="1"/>
  <c r="AD429" i="14" s="1"/>
  <c r="S429" i="14"/>
  <c r="X429" i="14" s="1"/>
  <c r="AC429" i="14" s="1"/>
  <c r="U429" i="14"/>
  <c r="Z429" i="14" s="1"/>
  <c r="AE429" i="14" s="1"/>
  <c r="P429" i="14"/>
  <c r="N429" i="14"/>
  <c r="J429" i="14"/>
  <c r="B430" i="14"/>
  <c r="W428" i="14"/>
  <c r="AM428" i="14" s="1"/>
  <c r="AL428" i="14"/>
  <c r="AB427" i="14"/>
  <c r="AG427" i="14" s="1"/>
  <c r="AI427" i="14" s="1"/>
  <c r="K428" i="14"/>
  <c r="I428" i="14"/>
  <c r="M428" i="14" s="1"/>
  <c r="L428" i="14" s="1"/>
  <c r="D428" i="14"/>
  <c r="R850" i="17"/>
  <c r="U850" i="17"/>
  <c r="Z850" i="17" s="1"/>
  <c r="AE850" i="17" s="1"/>
  <c r="S850" i="17"/>
  <c r="X850" i="17" s="1"/>
  <c r="AC850" i="17" s="1"/>
  <c r="T850" i="17"/>
  <c r="Y850" i="17" s="1"/>
  <c r="AD850" i="17" s="1"/>
  <c r="N850" i="17"/>
  <c r="J850" i="17"/>
  <c r="G850" i="17"/>
  <c r="C850" i="17"/>
  <c r="D850" i="17" s="1"/>
  <c r="E850" i="17"/>
  <c r="F850" i="17" s="1"/>
  <c r="M848" i="17"/>
  <c r="L848" i="17"/>
  <c r="AM848" i="17"/>
  <c r="AB848" i="17"/>
  <c r="AG848" i="17" s="1"/>
  <c r="AI848" i="17" s="1"/>
  <c r="AL849" i="17"/>
  <c r="W849" i="17"/>
  <c r="B851" i="17"/>
  <c r="H850" i="17"/>
  <c r="P850" i="17"/>
  <c r="I849" i="17"/>
  <c r="K849" i="17"/>
  <c r="AJ847" i="17"/>
  <c r="Q847" i="17"/>
  <c r="T430" i="14" l="1"/>
  <c r="Y430" i="14" s="1"/>
  <c r="AD430" i="14" s="1"/>
  <c r="C430" i="14"/>
  <c r="G430" i="14"/>
  <c r="E430" i="14"/>
  <c r="F430" i="14" s="1"/>
  <c r="R430" i="14"/>
  <c r="S430" i="14"/>
  <c r="X430" i="14" s="1"/>
  <c r="AC430" i="14" s="1"/>
  <c r="P430" i="14"/>
  <c r="H430" i="14"/>
  <c r="J430" i="14"/>
  <c r="U430" i="14"/>
  <c r="Z430" i="14" s="1"/>
  <c r="AE430" i="14" s="1"/>
  <c r="N430" i="14"/>
  <c r="B431" i="14"/>
  <c r="AL429" i="14"/>
  <c r="W429" i="14"/>
  <c r="AM429" i="14" s="1"/>
  <c r="AJ427" i="14"/>
  <c r="Q427" i="14"/>
  <c r="AB428" i="14"/>
  <c r="AG428" i="14" s="1"/>
  <c r="AI428" i="14" s="1"/>
  <c r="D429" i="14"/>
  <c r="I429" i="14"/>
  <c r="M429" i="14" s="1"/>
  <c r="L429" i="14" s="1"/>
  <c r="K429" i="14"/>
  <c r="T851" i="17"/>
  <c r="Y851" i="17" s="1"/>
  <c r="AD851" i="17" s="1"/>
  <c r="R851" i="17"/>
  <c r="S851" i="17"/>
  <c r="X851" i="17" s="1"/>
  <c r="AC851" i="17" s="1"/>
  <c r="U851" i="17"/>
  <c r="Z851" i="17" s="1"/>
  <c r="AE851" i="17" s="1"/>
  <c r="N851" i="17"/>
  <c r="J851" i="17"/>
  <c r="C851" i="17"/>
  <c r="D851" i="17" s="1"/>
  <c r="E851" i="17"/>
  <c r="F851" i="17" s="1"/>
  <c r="G851" i="17"/>
  <c r="M849" i="17"/>
  <c r="L849" i="17"/>
  <c r="W850" i="17"/>
  <c r="AM850" i="17" s="1"/>
  <c r="AL850" i="17"/>
  <c r="B852" i="17"/>
  <c r="P851" i="17"/>
  <c r="H851" i="17"/>
  <c r="AJ848" i="17"/>
  <c r="Q848" i="17"/>
  <c r="K850" i="17"/>
  <c r="I850" i="17"/>
  <c r="AB849" i="17"/>
  <c r="AG849" i="17" s="1"/>
  <c r="AI849" i="17" s="1"/>
  <c r="AM849" i="17"/>
  <c r="AB429" i="14" l="1"/>
  <c r="AG429" i="14" s="1"/>
  <c r="AI429" i="14" s="1"/>
  <c r="Q429" i="14" s="1"/>
  <c r="E431" i="14"/>
  <c r="F431" i="14" s="1"/>
  <c r="C431" i="14"/>
  <c r="J431" i="14"/>
  <c r="H431" i="14"/>
  <c r="P431" i="14"/>
  <c r="T431" i="14"/>
  <c r="Y431" i="14" s="1"/>
  <c r="AD431" i="14" s="1"/>
  <c r="R431" i="14"/>
  <c r="N431" i="14"/>
  <c r="S431" i="14"/>
  <c r="X431" i="14" s="1"/>
  <c r="AC431" i="14" s="1"/>
  <c r="U431" i="14"/>
  <c r="Z431" i="14" s="1"/>
  <c r="AE431" i="14" s="1"/>
  <c r="G431" i="14"/>
  <c r="B432" i="14"/>
  <c r="AL430" i="14"/>
  <c r="W430" i="14"/>
  <c r="AM430" i="14" s="1"/>
  <c r="Q428" i="14"/>
  <c r="AJ428" i="14"/>
  <c r="I430" i="14"/>
  <c r="M430" i="14" s="1"/>
  <c r="L430" i="14" s="1"/>
  <c r="K430" i="14"/>
  <c r="D430" i="14"/>
  <c r="M850" i="17"/>
  <c r="L850" i="17"/>
  <c r="S852" i="17"/>
  <c r="X852" i="17" s="1"/>
  <c r="AC852" i="17" s="1"/>
  <c r="T852" i="17"/>
  <c r="Y852" i="17" s="1"/>
  <c r="AD852" i="17" s="1"/>
  <c r="U852" i="17"/>
  <c r="Z852" i="17" s="1"/>
  <c r="AE852" i="17" s="1"/>
  <c r="N852" i="17"/>
  <c r="R852" i="17"/>
  <c r="J852" i="17"/>
  <c r="G852" i="17"/>
  <c r="C852" i="17"/>
  <c r="D852" i="17" s="1"/>
  <c r="E852" i="17"/>
  <c r="F852" i="17" s="1"/>
  <c r="AB850" i="17"/>
  <c r="AG850" i="17" s="1"/>
  <c r="AI850" i="17" s="1"/>
  <c r="Q850" i="17" s="1"/>
  <c r="B853" i="17"/>
  <c r="H852" i="17"/>
  <c r="P852" i="17"/>
  <c r="AJ849" i="17"/>
  <c r="Q849" i="17"/>
  <c r="K851" i="17"/>
  <c r="I851" i="17"/>
  <c r="AL851" i="17"/>
  <c r="W851" i="17"/>
  <c r="AM851" i="17" s="1"/>
  <c r="AJ429" i="14" l="1"/>
  <c r="S432" i="14"/>
  <c r="X432" i="14" s="1"/>
  <c r="AC432" i="14" s="1"/>
  <c r="H432" i="14"/>
  <c r="E432" i="14"/>
  <c r="F432" i="14" s="1"/>
  <c r="N432" i="14"/>
  <c r="R432" i="14"/>
  <c r="U432" i="14"/>
  <c r="Z432" i="14" s="1"/>
  <c r="AE432" i="14" s="1"/>
  <c r="G432" i="14"/>
  <c r="J432" i="14"/>
  <c r="P432" i="14"/>
  <c r="T432" i="14"/>
  <c r="Y432" i="14" s="1"/>
  <c r="AD432" i="14" s="1"/>
  <c r="C432" i="14"/>
  <c r="B433" i="14"/>
  <c r="AB430" i="14"/>
  <c r="AG430" i="14" s="1"/>
  <c r="AI430" i="14" s="1"/>
  <c r="D431" i="14"/>
  <c r="K431" i="14"/>
  <c r="I431" i="14"/>
  <c r="M431" i="14" s="1"/>
  <c r="L431" i="14" s="1"/>
  <c r="W431" i="14"/>
  <c r="AM431" i="14" s="1"/>
  <c r="AL431" i="14"/>
  <c r="M851" i="17"/>
  <c r="L851" i="17"/>
  <c r="AJ850" i="17"/>
  <c r="R853" i="17"/>
  <c r="U853" i="17"/>
  <c r="Z853" i="17" s="1"/>
  <c r="AE853" i="17" s="1"/>
  <c r="S853" i="17"/>
  <c r="X853" i="17" s="1"/>
  <c r="AC853" i="17" s="1"/>
  <c r="T853" i="17"/>
  <c r="Y853" i="17" s="1"/>
  <c r="AD853" i="17" s="1"/>
  <c r="N853" i="17"/>
  <c r="J853" i="17"/>
  <c r="C853" i="17"/>
  <c r="D853" i="17" s="1"/>
  <c r="E853" i="17"/>
  <c r="F853" i="17" s="1"/>
  <c r="G853" i="17"/>
  <c r="AB851" i="17"/>
  <c r="AG851" i="17" s="1"/>
  <c r="AI851" i="17" s="1"/>
  <c r="Q851" i="17" s="1"/>
  <c r="K852" i="17"/>
  <c r="I852" i="17"/>
  <c r="AL852" i="17"/>
  <c r="W852" i="17"/>
  <c r="B854" i="17"/>
  <c r="H853" i="17"/>
  <c r="P853" i="17"/>
  <c r="AB431" i="14" l="1"/>
  <c r="AG431" i="14" s="1"/>
  <c r="AI431" i="14" s="1"/>
  <c r="AJ431" i="14" s="1"/>
  <c r="J433" i="14"/>
  <c r="P433" i="14"/>
  <c r="E433" i="14"/>
  <c r="F433" i="14" s="1"/>
  <c r="C433" i="14"/>
  <c r="R433" i="14"/>
  <c r="G433" i="14"/>
  <c r="N433" i="14"/>
  <c r="T433" i="14"/>
  <c r="Y433" i="14" s="1"/>
  <c r="AD433" i="14" s="1"/>
  <c r="H433" i="14"/>
  <c r="U433" i="14"/>
  <c r="Z433" i="14" s="1"/>
  <c r="AE433" i="14" s="1"/>
  <c r="S433" i="14"/>
  <c r="X433" i="14" s="1"/>
  <c r="AC433" i="14" s="1"/>
  <c r="B434" i="14"/>
  <c r="D432" i="14"/>
  <c r="K432" i="14"/>
  <c r="I432" i="14"/>
  <c r="M432" i="14" s="1"/>
  <c r="L432" i="14" s="1"/>
  <c r="AL432" i="14"/>
  <c r="W432" i="14"/>
  <c r="AM432" i="14" s="1"/>
  <c r="Q430" i="14"/>
  <c r="AJ430" i="14"/>
  <c r="M852" i="17"/>
  <c r="L852" i="17"/>
  <c r="T854" i="17"/>
  <c r="Y854" i="17" s="1"/>
  <c r="AD854" i="17" s="1"/>
  <c r="U854" i="17"/>
  <c r="Z854" i="17" s="1"/>
  <c r="AE854" i="17" s="1"/>
  <c r="R854" i="17"/>
  <c r="N854" i="17"/>
  <c r="S854" i="17"/>
  <c r="X854" i="17" s="1"/>
  <c r="AC854" i="17" s="1"/>
  <c r="J854" i="17"/>
  <c r="C854" i="17"/>
  <c r="D854" i="17" s="1"/>
  <c r="E854" i="17"/>
  <c r="F854" i="17" s="1"/>
  <c r="G854" i="17"/>
  <c r="AJ851" i="17"/>
  <c r="W853" i="17"/>
  <c r="AL853" i="17"/>
  <c r="B855" i="17"/>
  <c r="H854" i="17"/>
  <c r="P854" i="17"/>
  <c r="K853" i="17"/>
  <c r="I853" i="17"/>
  <c r="AB852" i="17"/>
  <c r="AG852" i="17" s="1"/>
  <c r="AI852" i="17" s="1"/>
  <c r="AM852" i="17"/>
  <c r="Q431" i="14" l="1"/>
  <c r="AB432" i="14"/>
  <c r="AG432" i="14" s="1"/>
  <c r="AI432" i="14" s="1"/>
  <c r="AJ432" i="14" s="1"/>
  <c r="P434" i="14"/>
  <c r="N434" i="14"/>
  <c r="H434" i="14"/>
  <c r="U434" i="14"/>
  <c r="Z434" i="14" s="1"/>
  <c r="AE434" i="14" s="1"/>
  <c r="J434" i="14"/>
  <c r="G434" i="14"/>
  <c r="R434" i="14"/>
  <c r="E434" i="14"/>
  <c r="F434" i="14" s="1"/>
  <c r="T434" i="14"/>
  <c r="Y434" i="14" s="1"/>
  <c r="AD434" i="14" s="1"/>
  <c r="C434" i="14"/>
  <c r="S434" i="14"/>
  <c r="X434" i="14" s="1"/>
  <c r="AC434" i="14" s="1"/>
  <c r="B435" i="14"/>
  <c r="W433" i="14"/>
  <c r="AM433" i="14" s="1"/>
  <c r="AL433" i="14"/>
  <c r="D433" i="14"/>
  <c r="K433" i="14"/>
  <c r="I433" i="14"/>
  <c r="M853" i="17"/>
  <c r="L853" i="17"/>
  <c r="S855" i="17"/>
  <c r="X855" i="17" s="1"/>
  <c r="AC855" i="17" s="1"/>
  <c r="R855" i="17"/>
  <c r="T855" i="17"/>
  <c r="Y855" i="17" s="1"/>
  <c r="AD855" i="17" s="1"/>
  <c r="U855" i="17"/>
  <c r="Z855" i="17" s="1"/>
  <c r="AE855" i="17" s="1"/>
  <c r="N855" i="17"/>
  <c r="J855" i="17"/>
  <c r="E855" i="17"/>
  <c r="F855" i="17" s="1"/>
  <c r="G855" i="17"/>
  <c r="C855" i="17"/>
  <c r="D855" i="17" s="1"/>
  <c r="AL854" i="17"/>
  <c r="W854" i="17"/>
  <c r="B856" i="17"/>
  <c r="H855" i="17"/>
  <c r="P855" i="17"/>
  <c r="AJ852" i="17"/>
  <c r="Q852" i="17"/>
  <c r="K854" i="17"/>
  <c r="I854" i="17"/>
  <c r="AB853" i="17"/>
  <c r="AG853" i="17" s="1"/>
  <c r="AI853" i="17" s="1"/>
  <c r="AM853" i="17"/>
  <c r="AB433" i="14" l="1"/>
  <c r="AG433" i="14" s="1"/>
  <c r="AI433" i="14" s="1"/>
  <c r="AJ433" i="14" s="1"/>
  <c r="Q432" i="14"/>
  <c r="H435" i="14"/>
  <c r="G435" i="14"/>
  <c r="N435" i="14"/>
  <c r="C435" i="14"/>
  <c r="T435" i="14"/>
  <c r="Y435" i="14" s="1"/>
  <c r="AD435" i="14" s="1"/>
  <c r="R435" i="14"/>
  <c r="P435" i="14"/>
  <c r="E435" i="14"/>
  <c r="F435" i="14" s="1"/>
  <c r="U435" i="14"/>
  <c r="Z435" i="14" s="1"/>
  <c r="AE435" i="14" s="1"/>
  <c r="S435" i="14"/>
  <c r="X435" i="14" s="1"/>
  <c r="AC435" i="14" s="1"/>
  <c r="J435" i="14"/>
  <c r="B436" i="14"/>
  <c r="D434" i="14"/>
  <c r="K434" i="14"/>
  <c r="I434" i="14"/>
  <c r="M434" i="14" s="1"/>
  <c r="L434" i="14" s="1"/>
  <c r="M433" i="14"/>
  <c r="L433" i="14" s="1"/>
  <c r="AL434" i="14"/>
  <c r="W434" i="14"/>
  <c r="AM434" i="14" s="1"/>
  <c r="M854" i="17"/>
  <c r="L854" i="17"/>
  <c r="R856" i="17"/>
  <c r="U856" i="17"/>
  <c r="Z856" i="17" s="1"/>
  <c r="AE856" i="17" s="1"/>
  <c r="S856" i="17"/>
  <c r="X856" i="17" s="1"/>
  <c r="AC856" i="17" s="1"/>
  <c r="T856" i="17"/>
  <c r="Y856" i="17" s="1"/>
  <c r="AD856" i="17" s="1"/>
  <c r="N856" i="17"/>
  <c r="J856" i="17"/>
  <c r="G856" i="17"/>
  <c r="C856" i="17"/>
  <c r="D856" i="17" s="1"/>
  <c r="E856" i="17"/>
  <c r="F856" i="17" s="1"/>
  <c r="Q853" i="17"/>
  <c r="AJ853" i="17"/>
  <c r="B857" i="17"/>
  <c r="P856" i="17"/>
  <c r="H856" i="17"/>
  <c r="AL855" i="17"/>
  <c r="W855" i="17"/>
  <c r="AB854" i="17"/>
  <c r="AG854" i="17" s="1"/>
  <c r="AI854" i="17" s="1"/>
  <c r="AM854" i="17"/>
  <c r="I855" i="17"/>
  <c r="K855" i="17"/>
  <c r="AB434" i="14" l="1"/>
  <c r="AG434" i="14" s="1"/>
  <c r="AI434" i="14" s="1"/>
  <c r="Q433" i="14"/>
  <c r="E436" i="14"/>
  <c r="F436" i="14" s="1"/>
  <c r="T436" i="14"/>
  <c r="Y436" i="14" s="1"/>
  <c r="AD436" i="14" s="1"/>
  <c r="G436" i="14"/>
  <c r="H436" i="14"/>
  <c r="R436" i="14"/>
  <c r="U436" i="14"/>
  <c r="Z436" i="14" s="1"/>
  <c r="AE436" i="14" s="1"/>
  <c r="P436" i="14"/>
  <c r="N436" i="14"/>
  <c r="C436" i="14"/>
  <c r="S436" i="14"/>
  <c r="X436" i="14" s="1"/>
  <c r="AC436" i="14" s="1"/>
  <c r="J436" i="14"/>
  <c r="B437" i="14"/>
  <c r="W435" i="14"/>
  <c r="AM435" i="14" s="1"/>
  <c r="AL435" i="14"/>
  <c r="K435" i="14"/>
  <c r="I435" i="14"/>
  <c r="M435" i="14" s="1"/>
  <c r="L435" i="14" s="1"/>
  <c r="D435" i="14"/>
  <c r="AJ434" i="14"/>
  <c r="Q434" i="14"/>
  <c r="L855" i="17"/>
  <c r="M855" i="17"/>
  <c r="T857" i="17"/>
  <c r="Y857" i="17" s="1"/>
  <c r="AD857" i="17" s="1"/>
  <c r="R857" i="17"/>
  <c r="S857" i="17"/>
  <c r="X857" i="17" s="1"/>
  <c r="AC857" i="17" s="1"/>
  <c r="U857" i="17"/>
  <c r="Z857" i="17" s="1"/>
  <c r="AE857" i="17" s="1"/>
  <c r="N857" i="17"/>
  <c r="J857" i="17"/>
  <c r="C857" i="17"/>
  <c r="D857" i="17" s="1"/>
  <c r="E857" i="17"/>
  <c r="F857" i="17" s="1"/>
  <c r="G857" i="17"/>
  <c r="AB855" i="17"/>
  <c r="AG855" i="17" s="1"/>
  <c r="AI855" i="17" s="1"/>
  <c r="AM855" i="17"/>
  <c r="K856" i="17"/>
  <c r="I856" i="17"/>
  <c r="B858" i="17"/>
  <c r="P857" i="17"/>
  <c r="H857" i="17"/>
  <c r="AL856" i="17"/>
  <c r="W856" i="17"/>
  <c r="AM856" i="17" s="1"/>
  <c r="Q854" i="17"/>
  <c r="AJ854" i="17"/>
  <c r="AB435" i="14" l="1"/>
  <c r="AG435" i="14" s="1"/>
  <c r="AI435" i="14" s="1"/>
  <c r="AJ435" i="14" s="1"/>
  <c r="R437" i="14"/>
  <c r="S437" i="14"/>
  <c r="X437" i="14" s="1"/>
  <c r="AC437" i="14" s="1"/>
  <c r="G437" i="14"/>
  <c r="P437" i="14"/>
  <c r="J437" i="14"/>
  <c r="U437" i="14"/>
  <c r="Z437" i="14" s="1"/>
  <c r="AE437" i="14" s="1"/>
  <c r="C437" i="14"/>
  <c r="H437" i="14"/>
  <c r="N437" i="14"/>
  <c r="T437" i="14"/>
  <c r="Y437" i="14" s="1"/>
  <c r="AD437" i="14" s="1"/>
  <c r="E437" i="14"/>
  <c r="F437" i="14" s="1"/>
  <c r="B438" i="14"/>
  <c r="AL436" i="14"/>
  <c r="W436" i="14"/>
  <c r="AM436" i="14" s="1"/>
  <c r="K436" i="14"/>
  <c r="D436" i="14"/>
  <c r="I436" i="14"/>
  <c r="M436" i="14" s="1"/>
  <c r="L436" i="14" s="1"/>
  <c r="S858" i="17"/>
  <c r="X858" i="17" s="1"/>
  <c r="AC858" i="17" s="1"/>
  <c r="R858" i="17"/>
  <c r="T858" i="17"/>
  <c r="Y858" i="17" s="1"/>
  <c r="AD858" i="17" s="1"/>
  <c r="U858" i="17"/>
  <c r="Z858" i="17" s="1"/>
  <c r="AE858" i="17" s="1"/>
  <c r="N858" i="17"/>
  <c r="J858" i="17"/>
  <c r="E858" i="17"/>
  <c r="F858" i="17" s="1"/>
  <c r="G858" i="17"/>
  <c r="C858" i="17"/>
  <c r="D858" i="17" s="1"/>
  <c r="M856" i="17"/>
  <c r="L856" i="17"/>
  <c r="AB856" i="17"/>
  <c r="AG856" i="17" s="1"/>
  <c r="AI856" i="17" s="1"/>
  <c r="Q856" i="17" s="1"/>
  <c r="B859" i="17"/>
  <c r="P858" i="17"/>
  <c r="H858" i="17"/>
  <c r="AL857" i="17"/>
  <c r="W857" i="17"/>
  <c r="K857" i="17"/>
  <c r="I857" i="17"/>
  <c r="AJ855" i="17"/>
  <c r="Q855" i="17"/>
  <c r="Q435" i="14" l="1"/>
  <c r="AB436" i="14"/>
  <c r="AG436" i="14" s="1"/>
  <c r="AI436" i="14" s="1"/>
  <c r="Q436" i="14" s="1"/>
  <c r="R438" i="14"/>
  <c r="P438" i="14"/>
  <c r="T438" i="14"/>
  <c r="Y438" i="14" s="1"/>
  <c r="AD438" i="14" s="1"/>
  <c r="G438" i="14"/>
  <c r="E438" i="14"/>
  <c r="F438" i="14" s="1"/>
  <c r="C438" i="14"/>
  <c r="U438" i="14"/>
  <c r="Z438" i="14" s="1"/>
  <c r="AE438" i="14" s="1"/>
  <c r="J438" i="14"/>
  <c r="S438" i="14"/>
  <c r="X438" i="14" s="1"/>
  <c r="AC438" i="14" s="1"/>
  <c r="N438" i="14"/>
  <c r="H438" i="14"/>
  <c r="B439" i="14"/>
  <c r="D437" i="14"/>
  <c r="K437" i="14"/>
  <c r="I437" i="14"/>
  <c r="M437" i="14" s="1"/>
  <c r="L437" i="14" s="1"/>
  <c r="W437" i="14"/>
  <c r="AM437" i="14" s="1"/>
  <c r="AL437" i="14"/>
  <c r="M857" i="17"/>
  <c r="L857" i="17"/>
  <c r="R859" i="17"/>
  <c r="U859" i="17"/>
  <c r="S859" i="17"/>
  <c r="T859" i="17"/>
  <c r="N859" i="17"/>
  <c r="J859" i="17"/>
  <c r="G859" i="17"/>
  <c r="C859" i="17"/>
  <c r="D859" i="17" s="1"/>
  <c r="E859" i="17"/>
  <c r="F859" i="17" s="1"/>
  <c r="AJ856" i="17"/>
  <c r="AB857" i="17"/>
  <c r="AG857" i="17" s="1"/>
  <c r="AI857" i="17" s="1"/>
  <c r="AM857" i="17"/>
  <c r="AL858" i="17"/>
  <c r="W858" i="17"/>
  <c r="AM858" i="17" s="1"/>
  <c r="I858" i="17"/>
  <c r="K858" i="17"/>
  <c r="B860" i="17"/>
  <c r="H859" i="17"/>
  <c r="P859" i="17"/>
  <c r="AJ436" i="14" l="1"/>
  <c r="AB437" i="14"/>
  <c r="AG437" i="14" s="1"/>
  <c r="AI437" i="14" s="1"/>
  <c r="Q437" i="14" s="1"/>
  <c r="E439" i="14"/>
  <c r="F439" i="14" s="1"/>
  <c r="H439" i="14"/>
  <c r="T439" i="14"/>
  <c r="Y439" i="14" s="1"/>
  <c r="AD439" i="14" s="1"/>
  <c r="U439" i="14"/>
  <c r="Z439" i="14" s="1"/>
  <c r="AE439" i="14" s="1"/>
  <c r="G439" i="14"/>
  <c r="S439" i="14"/>
  <c r="X439" i="14" s="1"/>
  <c r="AC439" i="14" s="1"/>
  <c r="C439" i="14"/>
  <c r="J439" i="14"/>
  <c r="P439" i="14"/>
  <c r="N439" i="14"/>
  <c r="R439" i="14"/>
  <c r="B440" i="14"/>
  <c r="I438" i="14"/>
  <c r="M438" i="14" s="1"/>
  <c r="L438" i="14" s="1"/>
  <c r="K438" i="14"/>
  <c r="D438" i="14"/>
  <c r="AJ437" i="14"/>
  <c r="W438" i="14"/>
  <c r="AM438" i="14" s="1"/>
  <c r="AL438" i="14"/>
  <c r="M858" i="17"/>
  <c r="L858" i="17"/>
  <c r="T860" i="17"/>
  <c r="Y860" i="17" s="1"/>
  <c r="AD860" i="17" s="1"/>
  <c r="R860" i="17"/>
  <c r="S860" i="17"/>
  <c r="X860" i="17" s="1"/>
  <c r="AC860" i="17" s="1"/>
  <c r="U860" i="17"/>
  <c r="Z860" i="17" s="1"/>
  <c r="AE860" i="17" s="1"/>
  <c r="N860" i="17"/>
  <c r="J860" i="17"/>
  <c r="C860" i="17"/>
  <c r="D860" i="17" s="1"/>
  <c r="E860" i="17"/>
  <c r="F860" i="17" s="1"/>
  <c r="G860" i="17"/>
  <c r="Y859" i="17"/>
  <c r="AD859" i="17" s="1"/>
  <c r="B861" i="17"/>
  <c r="H860" i="17"/>
  <c r="P860" i="17"/>
  <c r="AB858" i="17"/>
  <c r="AG858" i="17" s="1"/>
  <c r="AI858" i="17" s="1"/>
  <c r="AL859" i="17"/>
  <c r="W859" i="17"/>
  <c r="I859" i="17"/>
  <c r="K859" i="17"/>
  <c r="X859" i="17"/>
  <c r="AC859" i="17" s="1"/>
  <c r="Z859" i="17"/>
  <c r="AE859" i="17" s="1"/>
  <c r="Q857" i="17"/>
  <c r="AJ857" i="17"/>
  <c r="AB438" i="14" l="1"/>
  <c r="AG438" i="14" s="1"/>
  <c r="AI438" i="14" s="1"/>
  <c r="Q438" i="14" s="1"/>
  <c r="T440" i="14"/>
  <c r="Y440" i="14" s="1"/>
  <c r="AD440" i="14" s="1"/>
  <c r="R440" i="14"/>
  <c r="C440" i="14"/>
  <c r="U440" i="14"/>
  <c r="Z440" i="14" s="1"/>
  <c r="AE440" i="14" s="1"/>
  <c r="J440" i="14"/>
  <c r="N440" i="14"/>
  <c r="H440" i="14"/>
  <c r="G440" i="14"/>
  <c r="E440" i="14"/>
  <c r="F440" i="14" s="1"/>
  <c r="P440" i="14"/>
  <c r="S440" i="14"/>
  <c r="X440" i="14" s="1"/>
  <c r="AC440" i="14" s="1"/>
  <c r="B441" i="14"/>
  <c r="W439" i="14"/>
  <c r="AM439" i="14" s="1"/>
  <c r="AL439" i="14"/>
  <c r="AJ438" i="14"/>
  <c r="I439" i="14"/>
  <c r="K439" i="14"/>
  <c r="D439" i="14"/>
  <c r="M859" i="17"/>
  <c r="L859" i="17"/>
  <c r="S861" i="17"/>
  <c r="X861" i="17" s="1"/>
  <c r="AC861" i="17" s="1"/>
  <c r="T861" i="17"/>
  <c r="Y861" i="17" s="1"/>
  <c r="AD861" i="17" s="1"/>
  <c r="U861" i="17"/>
  <c r="Z861" i="17" s="1"/>
  <c r="AE861" i="17" s="1"/>
  <c r="R861" i="17"/>
  <c r="N861" i="17"/>
  <c r="J861" i="17"/>
  <c r="G861" i="17"/>
  <c r="C861" i="17"/>
  <c r="D861" i="17" s="1"/>
  <c r="E861" i="17"/>
  <c r="F861" i="17" s="1"/>
  <c r="B862" i="17"/>
  <c r="H861" i="17"/>
  <c r="P861" i="17"/>
  <c r="W860" i="17"/>
  <c r="AM860" i="17" s="1"/>
  <c r="AL860" i="17"/>
  <c r="AJ858" i="17"/>
  <c r="Q858" i="17"/>
  <c r="AM859" i="17"/>
  <c r="AB859" i="17"/>
  <c r="AG859" i="17" s="1"/>
  <c r="AI859" i="17" s="1"/>
  <c r="I860" i="17"/>
  <c r="K860" i="17"/>
  <c r="AB439" i="14" l="1"/>
  <c r="AG439" i="14" s="1"/>
  <c r="AI439" i="14" s="1"/>
  <c r="Q439" i="14" s="1"/>
  <c r="S441" i="14"/>
  <c r="X441" i="14" s="1"/>
  <c r="AC441" i="14" s="1"/>
  <c r="R441" i="14"/>
  <c r="U441" i="14"/>
  <c r="Z441" i="14" s="1"/>
  <c r="AE441" i="14" s="1"/>
  <c r="H441" i="14"/>
  <c r="T441" i="14"/>
  <c r="Y441" i="14" s="1"/>
  <c r="AD441" i="14" s="1"/>
  <c r="C441" i="14"/>
  <c r="J441" i="14"/>
  <c r="E441" i="14"/>
  <c r="F441" i="14" s="1"/>
  <c r="N441" i="14"/>
  <c r="P441" i="14"/>
  <c r="G441" i="14"/>
  <c r="B442" i="14"/>
  <c r="M439" i="14"/>
  <c r="L439" i="14" s="1"/>
  <c r="I440" i="14"/>
  <c r="M440" i="14" s="1"/>
  <c r="L440" i="14" s="1"/>
  <c r="D440" i="14"/>
  <c r="K440" i="14"/>
  <c r="AL440" i="14"/>
  <c r="W440" i="14"/>
  <c r="AM440" i="14" s="1"/>
  <c r="R862" i="17"/>
  <c r="U862" i="17"/>
  <c r="Z862" i="17" s="1"/>
  <c r="AE862" i="17" s="1"/>
  <c r="S862" i="17"/>
  <c r="X862" i="17" s="1"/>
  <c r="AC862" i="17" s="1"/>
  <c r="T862" i="17"/>
  <c r="Y862" i="17" s="1"/>
  <c r="AD862" i="17" s="1"/>
  <c r="N862" i="17"/>
  <c r="J862" i="17"/>
  <c r="C862" i="17"/>
  <c r="D862" i="17" s="1"/>
  <c r="E862" i="17"/>
  <c r="F862" i="17" s="1"/>
  <c r="G862" i="17"/>
  <c r="M860" i="17"/>
  <c r="L860" i="17"/>
  <c r="AB860" i="17"/>
  <c r="AG860" i="17" s="1"/>
  <c r="AI860" i="17" s="1"/>
  <c r="Q860" i="17" s="1"/>
  <c r="K861" i="17"/>
  <c r="I861" i="17"/>
  <c r="AL861" i="17"/>
  <c r="W861" i="17"/>
  <c r="AM861" i="17" s="1"/>
  <c r="Q859" i="17"/>
  <c r="AJ859" i="17"/>
  <c r="B863" i="17"/>
  <c r="H862" i="17"/>
  <c r="P862" i="17"/>
  <c r="AJ439" i="14" l="1"/>
  <c r="W441" i="14"/>
  <c r="AM441" i="14" s="1"/>
  <c r="AL441" i="14"/>
  <c r="U442" i="14"/>
  <c r="Z442" i="14" s="1"/>
  <c r="AE442" i="14" s="1"/>
  <c r="N442" i="14"/>
  <c r="G442" i="14"/>
  <c r="S442" i="14"/>
  <c r="X442" i="14" s="1"/>
  <c r="AC442" i="14" s="1"/>
  <c r="E442" i="14"/>
  <c r="F442" i="14" s="1"/>
  <c r="P442" i="14"/>
  <c r="J442" i="14"/>
  <c r="C442" i="14"/>
  <c r="H442" i="14"/>
  <c r="R442" i="14"/>
  <c r="T442" i="14"/>
  <c r="Y442" i="14" s="1"/>
  <c r="AD442" i="14" s="1"/>
  <c r="B443" i="14"/>
  <c r="K441" i="14"/>
  <c r="D441" i="14"/>
  <c r="I441" i="14"/>
  <c r="M441" i="14" s="1"/>
  <c r="L441" i="14" s="1"/>
  <c r="AB440" i="14"/>
  <c r="AG440" i="14" s="1"/>
  <c r="AI440" i="14" s="1"/>
  <c r="AB861" i="17"/>
  <c r="AG861" i="17" s="1"/>
  <c r="AI861" i="17" s="1"/>
  <c r="Q861" i="17" s="1"/>
  <c r="T863" i="17"/>
  <c r="Y863" i="17" s="1"/>
  <c r="AD863" i="17" s="1"/>
  <c r="U863" i="17"/>
  <c r="Z863" i="17" s="1"/>
  <c r="AE863" i="17" s="1"/>
  <c r="R863" i="17"/>
  <c r="N863" i="17"/>
  <c r="S863" i="17"/>
  <c r="X863" i="17" s="1"/>
  <c r="AC863" i="17" s="1"/>
  <c r="J863" i="17"/>
  <c r="C863" i="17"/>
  <c r="D863" i="17" s="1"/>
  <c r="E863" i="17"/>
  <c r="F863" i="17" s="1"/>
  <c r="G863" i="17"/>
  <c r="L861" i="17"/>
  <c r="M861" i="17"/>
  <c r="AJ860" i="17"/>
  <c r="AL862" i="17"/>
  <c r="W862" i="17"/>
  <c r="I862" i="17"/>
  <c r="K862" i="17"/>
  <c r="B864" i="17"/>
  <c r="H863" i="17"/>
  <c r="P863" i="17"/>
  <c r="AB441" i="14" l="1"/>
  <c r="AG441" i="14" s="1"/>
  <c r="AI441" i="14" s="1"/>
  <c r="K442" i="14"/>
  <c r="D442" i="14"/>
  <c r="I442" i="14"/>
  <c r="R443" i="14"/>
  <c r="J443" i="14"/>
  <c r="U443" i="14"/>
  <c r="Z443" i="14" s="1"/>
  <c r="AE443" i="14" s="1"/>
  <c r="G443" i="14"/>
  <c r="P443" i="14"/>
  <c r="N443" i="14"/>
  <c r="S443" i="14"/>
  <c r="X443" i="14" s="1"/>
  <c r="AC443" i="14" s="1"/>
  <c r="C443" i="14"/>
  <c r="H443" i="14"/>
  <c r="T443" i="14"/>
  <c r="Y443" i="14" s="1"/>
  <c r="AD443" i="14" s="1"/>
  <c r="E443" i="14"/>
  <c r="F443" i="14" s="1"/>
  <c r="B444" i="14"/>
  <c r="Q441" i="14"/>
  <c r="AJ441" i="14"/>
  <c r="AJ440" i="14"/>
  <c r="Q440" i="14"/>
  <c r="W442" i="14"/>
  <c r="AM442" i="14" s="1"/>
  <c r="AL442" i="14"/>
  <c r="AJ861" i="17"/>
  <c r="M862" i="17"/>
  <c r="L862" i="17"/>
  <c r="S864" i="17"/>
  <c r="X864" i="17" s="1"/>
  <c r="AC864" i="17" s="1"/>
  <c r="R864" i="17"/>
  <c r="T864" i="17"/>
  <c r="Y864" i="17" s="1"/>
  <c r="AD864" i="17" s="1"/>
  <c r="U864" i="17"/>
  <c r="Z864" i="17" s="1"/>
  <c r="AE864" i="17" s="1"/>
  <c r="N864" i="17"/>
  <c r="J864" i="17"/>
  <c r="E864" i="17"/>
  <c r="F864" i="17" s="1"/>
  <c r="G864" i="17"/>
  <c r="C864" i="17"/>
  <c r="D864" i="17" s="1"/>
  <c r="W863" i="17"/>
  <c r="AM863" i="17" s="1"/>
  <c r="AL863" i="17"/>
  <c r="AB862" i="17"/>
  <c r="AG862" i="17" s="1"/>
  <c r="AI862" i="17" s="1"/>
  <c r="AM862" i="17"/>
  <c r="B865" i="17"/>
  <c r="P864" i="17"/>
  <c r="H864" i="17"/>
  <c r="K863" i="17"/>
  <c r="I863" i="17"/>
  <c r="AB442" i="14" l="1"/>
  <c r="AG442" i="14" s="1"/>
  <c r="AI442" i="14" s="1"/>
  <c r="K443" i="14"/>
  <c r="I443" i="14"/>
  <c r="M443" i="14" s="1"/>
  <c r="L443" i="14" s="1"/>
  <c r="D443" i="14"/>
  <c r="W443" i="14"/>
  <c r="AM443" i="14" s="1"/>
  <c r="AL443" i="14"/>
  <c r="R444" i="14"/>
  <c r="N444" i="14"/>
  <c r="E444" i="14"/>
  <c r="F444" i="14" s="1"/>
  <c r="U444" i="14"/>
  <c r="Z444" i="14" s="1"/>
  <c r="AE444" i="14" s="1"/>
  <c r="C444" i="14"/>
  <c r="S444" i="14"/>
  <c r="X444" i="14" s="1"/>
  <c r="AC444" i="14" s="1"/>
  <c r="J444" i="14"/>
  <c r="G444" i="14"/>
  <c r="T444" i="14"/>
  <c r="Y444" i="14" s="1"/>
  <c r="AD444" i="14" s="1"/>
  <c r="H444" i="14"/>
  <c r="P444" i="14"/>
  <c r="B445" i="14"/>
  <c r="M442" i="14"/>
  <c r="L442" i="14" s="1"/>
  <c r="R865" i="17"/>
  <c r="U865" i="17"/>
  <c r="Z865" i="17" s="1"/>
  <c r="AE865" i="17" s="1"/>
  <c r="S865" i="17"/>
  <c r="X865" i="17" s="1"/>
  <c r="AC865" i="17" s="1"/>
  <c r="N865" i="17"/>
  <c r="T865" i="17"/>
  <c r="Y865" i="17" s="1"/>
  <c r="AD865" i="17" s="1"/>
  <c r="J865" i="17"/>
  <c r="G865" i="17"/>
  <c r="C865" i="17"/>
  <c r="D865" i="17" s="1"/>
  <c r="E865" i="17"/>
  <c r="F865" i="17" s="1"/>
  <c r="M863" i="17"/>
  <c r="L863" i="17"/>
  <c r="AB863" i="17"/>
  <c r="AG863" i="17" s="1"/>
  <c r="AI863" i="17" s="1"/>
  <c r="AJ863" i="17" s="1"/>
  <c r="AJ862" i="17"/>
  <c r="Q862" i="17"/>
  <c r="W864" i="17"/>
  <c r="AM864" i="17" s="1"/>
  <c r="AL864" i="17"/>
  <c r="K864" i="17"/>
  <c r="I864" i="17"/>
  <c r="B866" i="17"/>
  <c r="H865" i="17"/>
  <c r="P865" i="17"/>
  <c r="K444" i="14" l="1"/>
  <c r="I444" i="14"/>
  <c r="M444" i="14" s="1"/>
  <c r="L444" i="14" s="1"/>
  <c r="D444" i="14"/>
  <c r="AL444" i="14"/>
  <c r="W444" i="14"/>
  <c r="AM444" i="14" s="1"/>
  <c r="N445" i="14"/>
  <c r="C445" i="14"/>
  <c r="T445" i="14"/>
  <c r="Y445" i="14" s="1"/>
  <c r="AD445" i="14" s="1"/>
  <c r="E445" i="14"/>
  <c r="F445" i="14" s="1"/>
  <c r="G445" i="14"/>
  <c r="R445" i="14"/>
  <c r="J445" i="14"/>
  <c r="P445" i="14"/>
  <c r="U445" i="14"/>
  <c r="Z445" i="14" s="1"/>
  <c r="AE445" i="14" s="1"/>
  <c r="H445" i="14"/>
  <c r="S445" i="14"/>
  <c r="X445" i="14" s="1"/>
  <c r="AC445" i="14" s="1"/>
  <c r="B446" i="14"/>
  <c r="AB443" i="14"/>
  <c r="AG443" i="14" s="1"/>
  <c r="AI443" i="14" s="1"/>
  <c r="Q442" i="14"/>
  <c r="AJ442" i="14"/>
  <c r="Q863" i="17"/>
  <c r="T866" i="17"/>
  <c r="R866" i="17"/>
  <c r="S866" i="17"/>
  <c r="X866" i="17" s="1"/>
  <c r="AC866" i="17" s="1"/>
  <c r="U866" i="17"/>
  <c r="Z866" i="17" s="1"/>
  <c r="AE866" i="17" s="1"/>
  <c r="N866" i="17"/>
  <c r="J866" i="17"/>
  <c r="C866" i="17"/>
  <c r="D866" i="17" s="1"/>
  <c r="E866" i="17"/>
  <c r="F866" i="17" s="1"/>
  <c r="G866" i="17"/>
  <c r="M864" i="17"/>
  <c r="L864" i="17"/>
  <c r="AB864" i="17"/>
  <c r="AG864" i="17" s="1"/>
  <c r="AI864" i="17" s="1"/>
  <c r="AJ864" i="17" s="1"/>
  <c r="I865" i="17"/>
  <c r="K865" i="17"/>
  <c r="W865" i="17"/>
  <c r="AM865" i="17" s="1"/>
  <c r="AL865" i="17"/>
  <c r="B867" i="17"/>
  <c r="P866" i="17"/>
  <c r="H866" i="17"/>
  <c r="AB444" i="14" l="1"/>
  <c r="AG444" i="14" s="1"/>
  <c r="AI444" i="14" s="1"/>
  <c r="AJ444" i="14" s="1"/>
  <c r="I445" i="14"/>
  <c r="M445" i="14" s="1"/>
  <c r="L445" i="14" s="1"/>
  <c r="K445" i="14"/>
  <c r="D445" i="14"/>
  <c r="Q443" i="14"/>
  <c r="AJ443" i="14"/>
  <c r="AL445" i="14"/>
  <c r="W445" i="14"/>
  <c r="AM445" i="14" s="1"/>
  <c r="P446" i="14"/>
  <c r="J446" i="14"/>
  <c r="S446" i="14"/>
  <c r="X446" i="14" s="1"/>
  <c r="AC446" i="14" s="1"/>
  <c r="R446" i="14"/>
  <c r="H446" i="14"/>
  <c r="C446" i="14"/>
  <c r="E446" i="14"/>
  <c r="F446" i="14" s="1"/>
  <c r="G446" i="14"/>
  <c r="T446" i="14"/>
  <c r="Y446" i="14" s="1"/>
  <c r="AD446" i="14" s="1"/>
  <c r="U446" i="14"/>
  <c r="Z446" i="14" s="1"/>
  <c r="AE446" i="14" s="1"/>
  <c r="N446" i="14"/>
  <c r="B447" i="14"/>
  <c r="AB865" i="17"/>
  <c r="AG865" i="17" s="1"/>
  <c r="AI865" i="17" s="1"/>
  <c r="Q865" i="17" s="1"/>
  <c r="M865" i="17"/>
  <c r="L865" i="17"/>
  <c r="S867" i="17"/>
  <c r="X867" i="17" s="1"/>
  <c r="AC867" i="17" s="1"/>
  <c r="R867" i="17"/>
  <c r="T867" i="17"/>
  <c r="Y867" i="17" s="1"/>
  <c r="AD867" i="17" s="1"/>
  <c r="N867" i="17"/>
  <c r="U867" i="17"/>
  <c r="Z867" i="17" s="1"/>
  <c r="AE867" i="17" s="1"/>
  <c r="J867" i="17"/>
  <c r="E867" i="17"/>
  <c r="F867" i="17" s="1"/>
  <c r="G867" i="17"/>
  <c r="C867" i="17"/>
  <c r="D867" i="17" s="1"/>
  <c r="Q864" i="17"/>
  <c r="B868" i="17"/>
  <c r="P867" i="17"/>
  <c r="H867" i="17"/>
  <c r="Y866" i="17"/>
  <c r="AD866" i="17" s="1"/>
  <c r="K866" i="17"/>
  <c r="I866" i="17"/>
  <c r="W866" i="17"/>
  <c r="AB866" i="17" s="1"/>
  <c r="AL866" i="17"/>
  <c r="Q444" i="14" l="1"/>
  <c r="R447" i="14"/>
  <c r="T447" i="14"/>
  <c r="Y447" i="14" s="1"/>
  <c r="AD447" i="14" s="1"/>
  <c r="U447" i="14"/>
  <c r="Z447" i="14" s="1"/>
  <c r="AE447" i="14" s="1"/>
  <c r="C447" i="14"/>
  <c r="S447" i="14"/>
  <c r="X447" i="14" s="1"/>
  <c r="AC447" i="14" s="1"/>
  <c r="P447" i="14"/>
  <c r="H447" i="14"/>
  <c r="E447" i="14"/>
  <c r="F447" i="14" s="1"/>
  <c r="N447" i="14"/>
  <c r="J447" i="14"/>
  <c r="G447" i="14"/>
  <c r="B448" i="14"/>
  <c r="I446" i="14"/>
  <c r="M446" i="14" s="1"/>
  <c r="L446" i="14" s="1"/>
  <c r="D446" i="14"/>
  <c r="K446" i="14"/>
  <c r="AL446" i="14"/>
  <c r="W446" i="14"/>
  <c r="AM446" i="14" s="1"/>
  <c r="AB445" i="14"/>
  <c r="AG445" i="14" s="1"/>
  <c r="AI445" i="14" s="1"/>
  <c r="AJ865" i="17"/>
  <c r="M866" i="17"/>
  <c r="L866" i="17"/>
  <c r="R868" i="17"/>
  <c r="U868" i="17"/>
  <c r="Z868" i="17" s="1"/>
  <c r="AE868" i="17" s="1"/>
  <c r="S868" i="17"/>
  <c r="X868" i="17" s="1"/>
  <c r="AC868" i="17" s="1"/>
  <c r="T868" i="17"/>
  <c r="Y868" i="17" s="1"/>
  <c r="AD868" i="17" s="1"/>
  <c r="N868" i="17"/>
  <c r="J868" i="17"/>
  <c r="G868" i="17"/>
  <c r="C868" i="17"/>
  <c r="D868" i="17" s="1"/>
  <c r="E868" i="17"/>
  <c r="F868" i="17" s="1"/>
  <c r="AG866" i="17"/>
  <c r="AI866" i="17" s="1"/>
  <c r="W867" i="17"/>
  <c r="AM867" i="17" s="1"/>
  <c r="AL867" i="17"/>
  <c r="AM866" i="17"/>
  <c r="K867" i="17"/>
  <c r="I867" i="17"/>
  <c r="B869" i="17"/>
  <c r="P868" i="17"/>
  <c r="H868" i="17"/>
  <c r="C448" i="14" l="1"/>
  <c r="P448" i="14"/>
  <c r="R448" i="14"/>
  <c r="J448" i="14"/>
  <c r="T448" i="14"/>
  <c r="Y448" i="14" s="1"/>
  <c r="AD448" i="14" s="1"/>
  <c r="G448" i="14"/>
  <c r="E448" i="14"/>
  <c r="F448" i="14" s="1"/>
  <c r="S448" i="14"/>
  <c r="X448" i="14" s="1"/>
  <c r="AC448" i="14" s="1"/>
  <c r="H448" i="14"/>
  <c r="U448" i="14"/>
  <c r="Z448" i="14" s="1"/>
  <c r="AE448" i="14" s="1"/>
  <c r="N448" i="14"/>
  <c r="B449" i="14"/>
  <c r="I447" i="14"/>
  <c r="M447" i="14" s="1"/>
  <c r="L447" i="14" s="1"/>
  <c r="K447" i="14"/>
  <c r="D447" i="14"/>
  <c r="Q445" i="14"/>
  <c r="AJ445" i="14"/>
  <c r="AB446" i="14"/>
  <c r="AG446" i="14" s="1"/>
  <c r="AI446" i="14" s="1"/>
  <c r="W447" i="14"/>
  <c r="AM447" i="14" s="1"/>
  <c r="AL447" i="14"/>
  <c r="M867" i="17"/>
  <c r="L867" i="17"/>
  <c r="T869" i="17"/>
  <c r="Y869" i="17" s="1"/>
  <c r="AD869" i="17" s="1"/>
  <c r="R869" i="17"/>
  <c r="S869" i="17"/>
  <c r="X869" i="17" s="1"/>
  <c r="AC869" i="17" s="1"/>
  <c r="U869" i="17"/>
  <c r="Z869" i="17" s="1"/>
  <c r="AE869" i="17" s="1"/>
  <c r="N869" i="17"/>
  <c r="J869" i="17"/>
  <c r="C869" i="17"/>
  <c r="D869" i="17" s="1"/>
  <c r="E869" i="17"/>
  <c r="F869" i="17" s="1"/>
  <c r="G869" i="17"/>
  <c r="AB867" i="17"/>
  <c r="AG867" i="17" s="1"/>
  <c r="AI867" i="17" s="1"/>
  <c r="AJ867" i="17" s="1"/>
  <c r="B870" i="17"/>
  <c r="P869" i="17"/>
  <c r="H869" i="17"/>
  <c r="K868" i="17"/>
  <c r="I868" i="17"/>
  <c r="W868" i="17"/>
  <c r="AM868" i="17" s="1"/>
  <c r="AL868" i="17"/>
  <c r="AJ866" i="17"/>
  <c r="Q866" i="17"/>
  <c r="AB447" i="14" l="1"/>
  <c r="AG447" i="14" s="1"/>
  <c r="AI447" i="14" s="1"/>
  <c r="R449" i="14"/>
  <c r="E449" i="14"/>
  <c r="F449" i="14" s="1"/>
  <c r="S449" i="14"/>
  <c r="X449" i="14" s="1"/>
  <c r="AC449" i="14" s="1"/>
  <c r="C449" i="14"/>
  <c r="P449" i="14"/>
  <c r="G449" i="14"/>
  <c r="T449" i="14"/>
  <c r="Y449" i="14" s="1"/>
  <c r="AD449" i="14" s="1"/>
  <c r="N449" i="14"/>
  <c r="H449" i="14"/>
  <c r="J449" i="14"/>
  <c r="U449" i="14"/>
  <c r="Z449" i="14" s="1"/>
  <c r="AE449" i="14" s="1"/>
  <c r="B450" i="14"/>
  <c r="Q446" i="14"/>
  <c r="AJ446" i="14"/>
  <c r="W448" i="14"/>
  <c r="AM448" i="14" s="1"/>
  <c r="AL448" i="14"/>
  <c r="Q447" i="14"/>
  <c r="AJ447" i="14"/>
  <c r="I448" i="14"/>
  <c r="D448" i="14"/>
  <c r="K448" i="14"/>
  <c r="AB868" i="17"/>
  <c r="AG868" i="17" s="1"/>
  <c r="AI868" i="17" s="1"/>
  <c r="AJ868" i="17" s="1"/>
  <c r="M868" i="17"/>
  <c r="L868" i="17"/>
  <c r="S870" i="17"/>
  <c r="X870" i="17" s="1"/>
  <c r="AC870" i="17" s="1"/>
  <c r="T870" i="17"/>
  <c r="Y870" i="17" s="1"/>
  <c r="AD870" i="17" s="1"/>
  <c r="U870" i="17"/>
  <c r="R870" i="17"/>
  <c r="N870" i="17"/>
  <c r="J870" i="17"/>
  <c r="E870" i="17"/>
  <c r="F870" i="17" s="1"/>
  <c r="G870" i="17"/>
  <c r="C870" i="17"/>
  <c r="D870" i="17" s="1"/>
  <c r="Q867" i="17"/>
  <c r="AL869" i="17"/>
  <c r="W869" i="17"/>
  <c r="AM869" i="17" s="1"/>
  <c r="I869" i="17"/>
  <c r="K869" i="17"/>
  <c r="B871" i="17"/>
  <c r="P870" i="17"/>
  <c r="H870" i="17"/>
  <c r="AB448" i="14" l="1"/>
  <c r="AG448" i="14" s="1"/>
  <c r="AI448" i="14" s="1"/>
  <c r="G450" i="14"/>
  <c r="R450" i="14"/>
  <c r="E450" i="14"/>
  <c r="F450" i="14" s="1"/>
  <c r="H450" i="14"/>
  <c r="P450" i="14"/>
  <c r="U450" i="14"/>
  <c r="Z450" i="14" s="1"/>
  <c r="AE450" i="14" s="1"/>
  <c r="J450" i="14"/>
  <c r="S450" i="14"/>
  <c r="X450" i="14" s="1"/>
  <c r="AC450" i="14" s="1"/>
  <c r="N450" i="14"/>
  <c r="C450" i="14"/>
  <c r="T450" i="14"/>
  <c r="Y450" i="14" s="1"/>
  <c r="AD450" i="14" s="1"/>
  <c r="B451" i="14"/>
  <c r="D449" i="14"/>
  <c r="K449" i="14"/>
  <c r="I449" i="14"/>
  <c r="M449" i="14" s="1"/>
  <c r="L449" i="14" s="1"/>
  <c r="M448" i="14"/>
  <c r="L448" i="14" s="1"/>
  <c r="AJ448" i="14"/>
  <c r="Q448" i="14"/>
  <c r="W449" i="14"/>
  <c r="AM449" i="14" s="1"/>
  <c r="AL449" i="14"/>
  <c r="Q868" i="17"/>
  <c r="M869" i="17"/>
  <c r="L869" i="17"/>
  <c r="U871" i="17"/>
  <c r="Z871" i="17" s="1"/>
  <c r="AE871" i="17" s="1"/>
  <c r="R871" i="17"/>
  <c r="S871" i="17"/>
  <c r="X871" i="17" s="1"/>
  <c r="AC871" i="17" s="1"/>
  <c r="T871" i="17"/>
  <c r="Y871" i="17" s="1"/>
  <c r="AD871" i="17" s="1"/>
  <c r="N871" i="17"/>
  <c r="J871" i="17"/>
  <c r="G871" i="17"/>
  <c r="C871" i="17"/>
  <c r="D871" i="17" s="1"/>
  <c r="E871" i="17"/>
  <c r="F871" i="17" s="1"/>
  <c r="AB869" i="17"/>
  <c r="AG869" i="17" s="1"/>
  <c r="AI869" i="17" s="1"/>
  <c r="AJ869" i="17" s="1"/>
  <c r="B872" i="17"/>
  <c r="P871" i="17"/>
  <c r="H871" i="17"/>
  <c r="AL870" i="17"/>
  <c r="W870" i="17"/>
  <c r="AB870" i="17" s="1"/>
  <c r="Z870" i="17"/>
  <c r="AE870" i="17" s="1"/>
  <c r="K870" i="17"/>
  <c r="I870" i="17"/>
  <c r="J451" i="14" l="1"/>
  <c r="P451" i="14"/>
  <c r="H451" i="14"/>
  <c r="G451" i="14"/>
  <c r="U451" i="14"/>
  <c r="Z451" i="14" s="1"/>
  <c r="AE451" i="14" s="1"/>
  <c r="T451" i="14"/>
  <c r="Y451" i="14" s="1"/>
  <c r="AD451" i="14" s="1"/>
  <c r="C451" i="14"/>
  <c r="E451" i="14"/>
  <c r="F451" i="14" s="1"/>
  <c r="N451" i="14"/>
  <c r="R451" i="14"/>
  <c r="S451" i="14"/>
  <c r="X451" i="14" s="1"/>
  <c r="AC451" i="14" s="1"/>
  <c r="B452" i="14"/>
  <c r="I450" i="14"/>
  <c r="M450" i="14" s="1"/>
  <c r="L450" i="14" s="1"/>
  <c r="K450" i="14"/>
  <c r="D450" i="14"/>
  <c r="AB449" i="14"/>
  <c r="AG449" i="14" s="1"/>
  <c r="AI449" i="14" s="1"/>
  <c r="W450" i="14"/>
  <c r="AM450" i="14" s="1"/>
  <c r="AL450" i="14"/>
  <c r="M870" i="17"/>
  <c r="L870" i="17"/>
  <c r="R872" i="17"/>
  <c r="S872" i="17"/>
  <c r="X872" i="17" s="1"/>
  <c r="AC872" i="17" s="1"/>
  <c r="T872" i="17"/>
  <c r="Y872" i="17" s="1"/>
  <c r="AD872" i="17" s="1"/>
  <c r="U872" i="17"/>
  <c r="Z872" i="17" s="1"/>
  <c r="AE872" i="17" s="1"/>
  <c r="N872" i="17"/>
  <c r="J872" i="17"/>
  <c r="C872" i="17"/>
  <c r="D872" i="17" s="1"/>
  <c r="E872" i="17"/>
  <c r="F872" i="17" s="1"/>
  <c r="G872" i="17"/>
  <c r="Q869" i="17"/>
  <c r="AM870" i="17"/>
  <c r="AG870" i="17"/>
  <c r="AI870" i="17" s="1"/>
  <c r="AL871" i="17"/>
  <c r="W871" i="17"/>
  <c r="I871" i="17"/>
  <c r="K871" i="17"/>
  <c r="B873" i="17"/>
  <c r="H872" i="17"/>
  <c r="P872" i="17"/>
  <c r="AB450" i="14" l="1"/>
  <c r="AG450" i="14" s="1"/>
  <c r="AI450" i="14" s="1"/>
  <c r="AJ450" i="14" s="1"/>
  <c r="T452" i="14"/>
  <c r="Y452" i="14" s="1"/>
  <c r="AD452" i="14" s="1"/>
  <c r="H452" i="14"/>
  <c r="G452" i="14"/>
  <c r="P452" i="14"/>
  <c r="R452" i="14"/>
  <c r="N452" i="14"/>
  <c r="U452" i="14"/>
  <c r="Z452" i="14" s="1"/>
  <c r="AE452" i="14" s="1"/>
  <c r="S452" i="14"/>
  <c r="X452" i="14" s="1"/>
  <c r="AC452" i="14" s="1"/>
  <c r="E452" i="14"/>
  <c r="F452" i="14" s="1"/>
  <c r="C452" i="14"/>
  <c r="J452" i="14"/>
  <c r="B453" i="14"/>
  <c r="AL451" i="14"/>
  <c r="W451" i="14"/>
  <c r="AM451" i="14" s="1"/>
  <c r="Q449" i="14"/>
  <c r="AJ449" i="14"/>
  <c r="D451" i="14"/>
  <c r="I451" i="14"/>
  <c r="K451" i="14"/>
  <c r="M871" i="17"/>
  <c r="L871" i="17"/>
  <c r="S873" i="17"/>
  <c r="X873" i="17" s="1"/>
  <c r="AC873" i="17" s="1"/>
  <c r="T873" i="17"/>
  <c r="Y873" i="17" s="1"/>
  <c r="AD873" i="17" s="1"/>
  <c r="U873" i="17"/>
  <c r="Z873" i="17" s="1"/>
  <c r="AE873" i="17" s="1"/>
  <c r="R873" i="17"/>
  <c r="N873" i="17"/>
  <c r="J873" i="17"/>
  <c r="E873" i="17"/>
  <c r="F873" i="17" s="1"/>
  <c r="G873" i="17"/>
  <c r="C873" i="17"/>
  <c r="D873" i="17" s="1"/>
  <c r="K872" i="17"/>
  <c r="I872" i="17"/>
  <c r="AB871" i="17"/>
  <c r="AG871" i="17" s="1"/>
  <c r="AI871" i="17" s="1"/>
  <c r="AM871" i="17"/>
  <c r="AL872" i="17"/>
  <c r="W872" i="17"/>
  <c r="AM872" i="17" s="1"/>
  <c r="B874" i="17"/>
  <c r="P873" i="17"/>
  <c r="H873" i="17"/>
  <c r="AJ870" i="17"/>
  <c r="Q870" i="17"/>
  <c r="Q450" i="14" l="1"/>
  <c r="AB451" i="14"/>
  <c r="AG451" i="14" s="1"/>
  <c r="AI451" i="14" s="1"/>
  <c r="Q451" i="14" s="1"/>
  <c r="N453" i="14"/>
  <c r="H453" i="14"/>
  <c r="R453" i="14"/>
  <c r="J453" i="14"/>
  <c r="C453" i="14"/>
  <c r="U453" i="14"/>
  <c r="Z453" i="14" s="1"/>
  <c r="AE453" i="14" s="1"/>
  <c r="T453" i="14"/>
  <c r="Y453" i="14" s="1"/>
  <c r="AD453" i="14" s="1"/>
  <c r="E453" i="14"/>
  <c r="F453" i="14" s="1"/>
  <c r="S453" i="14"/>
  <c r="X453" i="14" s="1"/>
  <c r="AC453" i="14" s="1"/>
  <c r="G453" i="14"/>
  <c r="P453" i="14"/>
  <c r="B454" i="14"/>
  <c r="AL452" i="14"/>
  <c r="W452" i="14"/>
  <c r="AM452" i="14" s="1"/>
  <c r="I452" i="14"/>
  <c r="M452" i="14" s="1"/>
  <c r="L452" i="14" s="1"/>
  <c r="D452" i="14"/>
  <c r="K452" i="14"/>
  <c r="M451" i="14"/>
  <c r="L451" i="14" s="1"/>
  <c r="U874" i="17"/>
  <c r="Z874" i="17" s="1"/>
  <c r="AE874" i="17" s="1"/>
  <c r="R874" i="17"/>
  <c r="S874" i="17"/>
  <c r="X874" i="17" s="1"/>
  <c r="AC874" i="17" s="1"/>
  <c r="N874" i="17"/>
  <c r="T874" i="17"/>
  <c r="Y874" i="17" s="1"/>
  <c r="AD874" i="17" s="1"/>
  <c r="J874" i="17"/>
  <c r="G874" i="17"/>
  <c r="C874" i="17"/>
  <c r="D874" i="17" s="1"/>
  <c r="E874" i="17"/>
  <c r="F874" i="17" s="1"/>
  <c r="M872" i="17"/>
  <c r="L872" i="17"/>
  <c r="AB872" i="17"/>
  <c r="AG872" i="17" s="1"/>
  <c r="AI872" i="17" s="1"/>
  <c r="Q872" i="17" s="1"/>
  <c r="I873" i="17"/>
  <c r="K873" i="17"/>
  <c r="AJ871" i="17"/>
  <c r="Q871" i="17"/>
  <c r="B875" i="17"/>
  <c r="P874" i="17"/>
  <c r="H874" i="17"/>
  <c r="AL873" i="17"/>
  <c r="W873" i="17"/>
  <c r="AM873" i="17" s="1"/>
  <c r="AJ451" i="14" l="1"/>
  <c r="H454" i="14"/>
  <c r="N454" i="14"/>
  <c r="S454" i="14"/>
  <c r="X454" i="14" s="1"/>
  <c r="AC454" i="14" s="1"/>
  <c r="U454" i="14"/>
  <c r="Z454" i="14" s="1"/>
  <c r="AE454" i="14" s="1"/>
  <c r="T454" i="14"/>
  <c r="Y454" i="14" s="1"/>
  <c r="AD454" i="14" s="1"/>
  <c r="R454" i="14"/>
  <c r="J454" i="14"/>
  <c r="C454" i="14"/>
  <c r="G454" i="14"/>
  <c r="P454" i="14"/>
  <c r="E454" i="14"/>
  <c r="F454" i="14" s="1"/>
  <c r="B455" i="14"/>
  <c r="K453" i="14"/>
  <c r="D453" i="14"/>
  <c r="I453" i="14"/>
  <c r="M453" i="14" s="1"/>
  <c r="L453" i="14" s="1"/>
  <c r="AL453" i="14"/>
  <c r="W453" i="14"/>
  <c r="AM453" i="14" s="1"/>
  <c r="AB452" i="14"/>
  <c r="AG452" i="14" s="1"/>
  <c r="AI452" i="14" s="1"/>
  <c r="AJ872" i="17"/>
  <c r="R875" i="17"/>
  <c r="S875" i="17"/>
  <c r="X875" i="17" s="1"/>
  <c r="AC875" i="17" s="1"/>
  <c r="T875" i="17"/>
  <c r="U875" i="17"/>
  <c r="Z875" i="17" s="1"/>
  <c r="AE875" i="17" s="1"/>
  <c r="N875" i="17"/>
  <c r="J875" i="17"/>
  <c r="C875" i="17"/>
  <c r="D875" i="17" s="1"/>
  <c r="E875" i="17"/>
  <c r="F875" i="17" s="1"/>
  <c r="G875" i="17"/>
  <c r="M873" i="17"/>
  <c r="L873" i="17"/>
  <c r="B876" i="17"/>
  <c r="P875" i="17"/>
  <c r="H875" i="17"/>
  <c r="AB873" i="17"/>
  <c r="AG873" i="17" s="1"/>
  <c r="AI873" i="17" s="1"/>
  <c r="K874" i="17"/>
  <c r="I874" i="17"/>
  <c r="AL874" i="17"/>
  <c r="W874" i="17"/>
  <c r="AM874" i="17" s="1"/>
  <c r="AB453" i="14" l="1"/>
  <c r="AG453" i="14" s="1"/>
  <c r="AI453" i="14" s="1"/>
  <c r="J455" i="14"/>
  <c r="H455" i="14"/>
  <c r="P455" i="14"/>
  <c r="E455" i="14"/>
  <c r="F455" i="14" s="1"/>
  <c r="T455" i="14"/>
  <c r="Y455" i="14" s="1"/>
  <c r="AD455" i="14" s="1"/>
  <c r="C455" i="14"/>
  <c r="U455" i="14"/>
  <c r="Z455" i="14" s="1"/>
  <c r="AE455" i="14" s="1"/>
  <c r="N455" i="14"/>
  <c r="S455" i="14"/>
  <c r="X455" i="14" s="1"/>
  <c r="AC455" i="14" s="1"/>
  <c r="G455" i="14"/>
  <c r="R455" i="14"/>
  <c r="B456" i="14"/>
  <c r="W454" i="14"/>
  <c r="AM454" i="14" s="1"/>
  <c r="AL454" i="14"/>
  <c r="AJ452" i="14"/>
  <c r="Q452" i="14"/>
  <c r="AJ453" i="14"/>
  <c r="Q453" i="14"/>
  <c r="I454" i="14"/>
  <c r="K454" i="14"/>
  <c r="D454" i="14"/>
  <c r="S876" i="17"/>
  <c r="X876" i="17" s="1"/>
  <c r="AC876" i="17" s="1"/>
  <c r="T876" i="17"/>
  <c r="Y876" i="17" s="1"/>
  <c r="AD876" i="17" s="1"/>
  <c r="U876" i="17"/>
  <c r="Z876" i="17" s="1"/>
  <c r="AE876" i="17" s="1"/>
  <c r="N876" i="17"/>
  <c r="R876" i="17"/>
  <c r="J876" i="17"/>
  <c r="E876" i="17"/>
  <c r="F876" i="17" s="1"/>
  <c r="G876" i="17"/>
  <c r="C876" i="17"/>
  <c r="D876" i="17" s="1"/>
  <c r="M874" i="17"/>
  <c r="L874" i="17"/>
  <c r="AB874" i="17"/>
  <c r="AG874" i="17" s="1"/>
  <c r="AI874" i="17" s="1"/>
  <c r="AJ874" i="17" s="1"/>
  <c r="Q873" i="17"/>
  <c r="AJ873" i="17"/>
  <c r="AL875" i="17"/>
  <c r="W875" i="17"/>
  <c r="AB875" i="17" s="1"/>
  <c r="Y875" i="17"/>
  <c r="AD875" i="17" s="1"/>
  <c r="I875" i="17"/>
  <c r="K875" i="17"/>
  <c r="B877" i="17"/>
  <c r="H876" i="17"/>
  <c r="P876" i="17"/>
  <c r="AB454" i="14" l="1"/>
  <c r="AG454" i="14" s="1"/>
  <c r="AI454" i="14" s="1"/>
  <c r="AJ454" i="14" s="1"/>
  <c r="R456" i="14"/>
  <c r="H456" i="14"/>
  <c r="P456" i="14"/>
  <c r="S456" i="14"/>
  <c r="X456" i="14" s="1"/>
  <c r="AC456" i="14" s="1"/>
  <c r="U456" i="14"/>
  <c r="Z456" i="14" s="1"/>
  <c r="AE456" i="14" s="1"/>
  <c r="T456" i="14"/>
  <c r="Y456" i="14" s="1"/>
  <c r="AD456" i="14" s="1"/>
  <c r="J456" i="14"/>
  <c r="N456" i="14"/>
  <c r="G456" i="14"/>
  <c r="E456" i="14"/>
  <c r="F456" i="14" s="1"/>
  <c r="C456" i="14"/>
  <c r="B457" i="14"/>
  <c r="D455" i="14"/>
  <c r="K455" i="14"/>
  <c r="I455" i="14"/>
  <c r="M455" i="14" s="1"/>
  <c r="L455" i="14" s="1"/>
  <c r="M454" i="14"/>
  <c r="L454" i="14" s="1"/>
  <c r="AL455" i="14"/>
  <c r="W455" i="14"/>
  <c r="AM455" i="14" s="1"/>
  <c r="Q874" i="17"/>
  <c r="U877" i="17"/>
  <c r="Z877" i="17" s="1"/>
  <c r="AE877" i="17" s="1"/>
  <c r="R877" i="17"/>
  <c r="S877" i="17"/>
  <c r="X877" i="17" s="1"/>
  <c r="AC877" i="17" s="1"/>
  <c r="N877" i="17"/>
  <c r="T877" i="17"/>
  <c r="Y877" i="17" s="1"/>
  <c r="AD877" i="17" s="1"/>
  <c r="J877" i="17"/>
  <c r="E877" i="17"/>
  <c r="F877" i="17" s="1"/>
  <c r="G877" i="17"/>
  <c r="C877" i="17"/>
  <c r="D877" i="17" s="1"/>
  <c r="M875" i="17"/>
  <c r="L875" i="17"/>
  <c r="AG875" i="17"/>
  <c r="AI875" i="17" s="1"/>
  <c r="I876" i="17"/>
  <c r="K876" i="17"/>
  <c r="AM875" i="17"/>
  <c r="B878" i="17"/>
  <c r="P877" i="17"/>
  <c r="H877" i="17"/>
  <c r="W876" i="17"/>
  <c r="AL876" i="17"/>
  <c r="Q454" i="14" l="1"/>
  <c r="AB455" i="14"/>
  <c r="AG455" i="14" s="1"/>
  <c r="AI455" i="14" s="1"/>
  <c r="AJ455" i="14" s="1"/>
  <c r="S457" i="14"/>
  <c r="X457" i="14" s="1"/>
  <c r="AC457" i="14" s="1"/>
  <c r="G457" i="14"/>
  <c r="C457" i="14"/>
  <c r="P457" i="14"/>
  <c r="J457" i="14"/>
  <c r="N457" i="14"/>
  <c r="U457" i="14"/>
  <c r="Z457" i="14" s="1"/>
  <c r="AE457" i="14" s="1"/>
  <c r="R457" i="14"/>
  <c r="E457" i="14"/>
  <c r="F457" i="14" s="1"/>
  <c r="T457" i="14"/>
  <c r="Y457" i="14" s="1"/>
  <c r="AD457" i="14" s="1"/>
  <c r="H457" i="14"/>
  <c r="B458" i="14"/>
  <c r="K456" i="14"/>
  <c r="I456" i="14"/>
  <c r="M456" i="14" s="1"/>
  <c r="L456" i="14" s="1"/>
  <c r="D456" i="14"/>
  <c r="Q455" i="14"/>
  <c r="W456" i="14"/>
  <c r="AM456" i="14" s="1"/>
  <c r="AL456" i="14"/>
  <c r="R878" i="17"/>
  <c r="S878" i="17"/>
  <c r="X878" i="17" s="1"/>
  <c r="AC878" i="17" s="1"/>
  <c r="T878" i="17"/>
  <c r="Y878" i="17" s="1"/>
  <c r="AD878" i="17" s="1"/>
  <c r="U878" i="17"/>
  <c r="Z878" i="17" s="1"/>
  <c r="AE878" i="17" s="1"/>
  <c r="N878" i="17"/>
  <c r="J878" i="17"/>
  <c r="E878" i="17"/>
  <c r="F878" i="17" s="1"/>
  <c r="C878" i="17"/>
  <c r="D878" i="17" s="1"/>
  <c r="G878" i="17"/>
  <c r="M876" i="17"/>
  <c r="L876" i="17"/>
  <c r="K877" i="17"/>
  <c r="I877" i="17"/>
  <c r="AL877" i="17"/>
  <c r="W877" i="17"/>
  <c r="AM877" i="17" s="1"/>
  <c r="B879" i="17"/>
  <c r="H878" i="17"/>
  <c r="P878" i="17"/>
  <c r="AB876" i="17"/>
  <c r="AG876" i="17" s="1"/>
  <c r="AI876" i="17" s="1"/>
  <c r="AM876" i="17"/>
  <c r="Q875" i="17"/>
  <c r="AJ875" i="17"/>
  <c r="S458" i="14" l="1"/>
  <c r="X458" i="14" s="1"/>
  <c r="AC458" i="14" s="1"/>
  <c r="T458" i="14"/>
  <c r="Y458" i="14" s="1"/>
  <c r="AD458" i="14" s="1"/>
  <c r="N458" i="14"/>
  <c r="C458" i="14"/>
  <c r="G458" i="14"/>
  <c r="H458" i="14"/>
  <c r="J458" i="14"/>
  <c r="U458" i="14"/>
  <c r="Z458" i="14" s="1"/>
  <c r="AE458" i="14" s="1"/>
  <c r="R458" i="14"/>
  <c r="P458" i="14"/>
  <c r="E458" i="14"/>
  <c r="F458" i="14" s="1"/>
  <c r="B459" i="14"/>
  <c r="K457" i="14"/>
  <c r="I457" i="14"/>
  <c r="M457" i="14" s="1"/>
  <c r="L457" i="14" s="1"/>
  <c r="D457" i="14"/>
  <c r="AL457" i="14"/>
  <c r="W457" i="14"/>
  <c r="AM457" i="14" s="1"/>
  <c r="AB456" i="14"/>
  <c r="AG456" i="14" s="1"/>
  <c r="AI456" i="14" s="1"/>
  <c r="AB877" i="17"/>
  <c r="AG877" i="17" s="1"/>
  <c r="AI877" i="17" s="1"/>
  <c r="AJ877" i="17" s="1"/>
  <c r="S879" i="17"/>
  <c r="T879" i="17"/>
  <c r="U879" i="17"/>
  <c r="R879" i="17"/>
  <c r="N879" i="17"/>
  <c r="J879" i="17"/>
  <c r="C879" i="17"/>
  <c r="D879" i="17" s="1"/>
  <c r="G879" i="17"/>
  <c r="E879" i="17"/>
  <c r="F879" i="17" s="1"/>
  <c r="M877" i="17"/>
  <c r="L877" i="17"/>
  <c r="K878" i="17"/>
  <c r="I878" i="17"/>
  <c r="B880" i="17"/>
  <c r="H879" i="17"/>
  <c r="P879" i="17"/>
  <c r="AJ876" i="17"/>
  <c r="Q876" i="17"/>
  <c r="AL878" i="17"/>
  <c r="W878" i="17"/>
  <c r="AM878" i="17" s="1"/>
  <c r="AB457" i="14" l="1"/>
  <c r="AG457" i="14" s="1"/>
  <c r="AI457" i="14" s="1"/>
  <c r="AJ457" i="14" s="1"/>
  <c r="E459" i="14"/>
  <c r="F459" i="14" s="1"/>
  <c r="C459" i="14"/>
  <c r="P459" i="14"/>
  <c r="G459" i="14"/>
  <c r="N459" i="14"/>
  <c r="U459" i="14"/>
  <c r="Z459" i="14" s="1"/>
  <c r="AE459" i="14" s="1"/>
  <c r="S459" i="14"/>
  <c r="X459" i="14" s="1"/>
  <c r="AC459" i="14" s="1"/>
  <c r="J459" i="14"/>
  <c r="T459" i="14"/>
  <c r="Y459" i="14" s="1"/>
  <c r="AD459" i="14" s="1"/>
  <c r="H459" i="14"/>
  <c r="R459" i="14"/>
  <c r="B460" i="14"/>
  <c r="Q456" i="14"/>
  <c r="AJ456" i="14"/>
  <c r="Q457" i="14"/>
  <c r="I458" i="14"/>
  <c r="M458" i="14" s="1"/>
  <c r="L458" i="14" s="1"/>
  <c r="D458" i="14"/>
  <c r="K458" i="14"/>
  <c r="AL458" i="14"/>
  <c r="W458" i="14"/>
  <c r="AM458" i="14" s="1"/>
  <c r="Q877" i="17"/>
  <c r="U880" i="17"/>
  <c r="Z880" i="17" s="1"/>
  <c r="AE880" i="17" s="1"/>
  <c r="R880" i="17"/>
  <c r="S880" i="17"/>
  <c r="X880" i="17" s="1"/>
  <c r="AC880" i="17" s="1"/>
  <c r="N880" i="17"/>
  <c r="T880" i="17"/>
  <c r="Y880" i="17" s="1"/>
  <c r="AD880" i="17" s="1"/>
  <c r="J880" i="17"/>
  <c r="E880" i="17"/>
  <c r="F880" i="17" s="1"/>
  <c r="G880" i="17"/>
  <c r="C880" i="17"/>
  <c r="D880" i="17" s="1"/>
  <c r="M878" i="17"/>
  <c r="L878" i="17"/>
  <c r="AB878" i="17"/>
  <c r="AG878" i="17" s="1"/>
  <c r="AI878" i="17" s="1"/>
  <c r="Z879" i="17"/>
  <c r="AE879" i="17" s="1"/>
  <c r="B881" i="17"/>
  <c r="H880" i="17"/>
  <c r="P880" i="17"/>
  <c r="X879" i="17"/>
  <c r="AC879" i="17" s="1"/>
  <c r="W879" i="17"/>
  <c r="AL879" i="17"/>
  <c r="Y879" i="17"/>
  <c r="AD879" i="17" s="1"/>
  <c r="K879" i="17"/>
  <c r="I879" i="17"/>
  <c r="AB458" i="14" l="1"/>
  <c r="AG458" i="14" s="1"/>
  <c r="AI458" i="14" s="1"/>
  <c r="AJ458" i="14" s="1"/>
  <c r="U460" i="14"/>
  <c r="Z460" i="14" s="1"/>
  <c r="AE460" i="14" s="1"/>
  <c r="E460" i="14"/>
  <c r="F460" i="14" s="1"/>
  <c r="S460" i="14"/>
  <c r="X460" i="14" s="1"/>
  <c r="AC460" i="14" s="1"/>
  <c r="G460" i="14"/>
  <c r="R460" i="14"/>
  <c r="P460" i="14"/>
  <c r="N460" i="14"/>
  <c r="C460" i="14"/>
  <c r="J460" i="14"/>
  <c r="H460" i="14"/>
  <c r="T460" i="14"/>
  <c r="Y460" i="14" s="1"/>
  <c r="AD460" i="14" s="1"/>
  <c r="B461" i="14"/>
  <c r="AL459" i="14"/>
  <c r="W459" i="14"/>
  <c r="AM459" i="14" s="1"/>
  <c r="I459" i="14"/>
  <c r="M459" i="14" s="1"/>
  <c r="L459" i="14" s="1"/>
  <c r="D459" i="14"/>
  <c r="K459" i="14"/>
  <c r="R881" i="17"/>
  <c r="S881" i="17"/>
  <c r="X881" i="17" s="1"/>
  <c r="AC881" i="17" s="1"/>
  <c r="T881" i="17"/>
  <c r="U881" i="17"/>
  <c r="Z881" i="17" s="1"/>
  <c r="AE881" i="17" s="1"/>
  <c r="N881" i="17"/>
  <c r="J881" i="17"/>
  <c r="E881" i="17"/>
  <c r="F881" i="17" s="1"/>
  <c r="G881" i="17"/>
  <c r="C881" i="17"/>
  <c r="D881" i="17" s="1"/>
  <c r="L879" i="17"/>
  <c r="M879" i="17"/>
  <c r="AM879" i="17"/>
  <c r="I880" i="17"/>
  <c r="K880" i="17"/>
  <c r="B882" i="17"/>
  <c r="P881" i="17"/>
  <c r="H881" i="17"/>
  <c r="AL880" i="17"/>
  <c r="W880" i="17"/>
  <c r="AM880" i="17" s="1"/>
  <c r="AB879" i="17"/>
  <c r="AG879" i="17" s="1"/>
  <c r="AI879" i="17" s="1"/>
  <c r="Q878" i="17"/>
  <c r="AJ878" i="17"/>
  <c r="Q458" i="14" l="1"/>
  <c r="AB459" i="14"/>
  <c r="AG459" i="14" s="1"/>
  <c r="AI459" i="14" s="1"/>
  <c r="AJ459" i="14" s="1"/>
  <c r="U461" i="14"/>
  <c r="Z461" i="14" s="1"/>
  <c r="AE461" i="14" s="1"/>
  <c r="R461" i="14"/>
  <c r="S461" i="14"/>
  <c r="X461" i="14" s="1"/>
  <c r="AC461" i="14" s="1"/>
  <c r="N461" i="14"/>
  <c r="C461" i="14"/>
  <c r="H461" i="14"/>
  <c r="P461" i="14"/>
  <c r="J461" i="14"/>
  <c r="E461" i="14"/>
  <c r="F461" i="14" s="1"/>
  <c r="T461" i="14"/>
  <c r="Y461" i="14" s="1"/>
  <c r="AD461" i="14" s="1"/>
  <c r="G461" i="14"/>
  <c r="B462" i="14"/>
  <c r="AL460" i="14"/>
  <c r="W460" i="14"/>
  <c r="AM460" i="14" s="1"/>
  <c r="D460" i="14"/>
  <c r="K460" i="14"/>
  <c r="I460" i="14"/>
  <c r="M460" i="14" s="1"/>
  <c r="L460" i="14" s="1"/>
  <c r="S882" i="17"/>
  <c r="X882" i="17" s="1"/>
  <c r="AC882" i="17" s="1"/>
  <c r="T882" i="17"/>
  <c r="Y882" i="17" s="1"/>
  <c r="AD882" i="17" s="1"/>
  <c r="U882" i="17"/>
  <c r="Z882" i="17" s="1"/>
  <c r="AE882" i="17" s="1"/>
  <c r="R882" i="17"/>
  <c r="N882" i="17"/>
  <c r="J882" i="17"/>
  <c r="E882" i="17"/>
  <c r="F882" i="17" s="1"/>
  <c r="C882" i="17"/>
  <c r="D882" i="17" s="1"/>
  <c r="G882" i="17"/>
  <c r="M880" i="17"/>
  <c r="L880" i="17"/>
  <c r="K881" i="17"/>
  <c r="I881" i="17"/>
  <c r="B883" i="17"/>
  <c r="H882" i="17"/>
  <c r="P882" i="17"/>
  <c r="Q879" i="17"/>
  <c r="AJ879" i="17"/>
  <c r="Y881" i="17"/>
  <c r="AD881" i="17" s="1"/>
  <c r="AB880" i="17"/>
  <c r="AG880" i="17" s="1"/>
  <c r="AI880" i="17" s="1"/>
  <c r="W881" i="17"/>
  <c r="AL881" i="17"/>
  <c r="Q459" i="14" l="1"/>
  <c r="AB460" i="14"/>
  <c r="AG460" i="14" s="1"/>
  <c r="AI460" i="14" s="1"/>
  <c r="AJ460" i="14" s="1"/>
  <c r="P462" i="14"/>
  <c r="U462" i="14"/>
  <c r="Z462" i="14" s="1"/>
  <c r="AE462" i="14" s="1"/>
  <c r="C462" i="14"/>
  <c r="S462" i="14"/>
  <c r="X462" i="14" s="1"/>
  <c r="AC462" i="14" s="1"/>
  <c r="R462" i="14"/>
  <c r="H462" i="14"/>
  <c r="E462" i="14"/>
  <c r="F462" i="14" s="1"/>
  <c r="T462" i="14"/>
  <c r="Y462" i="14" s="1"/>
  <c r="AD462" i="14" s="1"/>
  <c r="G462" i="14"/>
  <c r="J462" i="14"/>
  <c r="N462" i="14"/>
  <c r="B463" i="14"/>
  <c r="D461" i="14"/>
  <c r="K461" i="14"/>
  <c r="I461" i="14"/>
  <c r="AL461" i="14"/>
  <c r="W461" i="14"/>
  <c r="AM461" i="14" s="1"/>
  <c r="U883" i="17"/>
  <c r="Z883" i="17" s="1"/>
  <c r="AE883" i="17" s="1"/>
  <c r="R883" i="17"/>
  <c r="S883" i="17"/>
  <c r="X883" i="17" s="1"/>
  <c r="AC883" i="17" s="1"/>
  <c r="T883" i="17"/>
  <c r="N883" i="17"/>
  <c r="J883" i="17"/>
  <c r="C883" i="17"/>
  <c r="D883" i="17" s="1"/>
  <c r="E883" i="17"/>
  <c r="F883" i="17" s="1"/>
  <c r="G883" i="17"/>
  <c r="M881" i="17"/>
  <c r="L881" i="17"/>
  <c r="B884" i="17"/>
  <c r="P883" i="17"/>
  <c r="H883" i="17"/>
  <c r="AB881" i="17"/>
  <c r="AG881" i="17" s="1"/>
  <c r="AI881" i="17" s="1"/>
  <c r="AM881" i="17"/>
  <c r="K882" i="17"/>
  <c r="I882" i="17"/>
  <c r="AJ880" i="17"/>
  <c r="Q880" i="17"/>
  <c r="W882" i="17"/>
  <c r="AL882" i="17"/>
  <c r="Q460" i="14" l="1"/>
  <c r="AB461" i="14"/>
  <c r="AG461" i="14" s="1"/>
  <c r="AI461" i="14" s="1"/>
  <c r="Q461" i="14" s="1"/>
  <c r="J463" i="14"/>
  <c r="G463" i="14"/>
  <c r="P463" i="14"/>
  <c r="S463" i="14"/>
  <c r="X463" i="14" s="1"/>
  <c r="AC463" i="14" s="1"/>
  <c r="N463" i="14"/>
  <c r="R463" i="14"/>
  <c r="E463" i="14"/>
  <c r="F463" i="14" s="1"/>
  <c r="C463" i="14"/>
  <c r="T463" i="14"/>
  <c r="Y463" i="14" s="1"/>
  <c r="AD463" i="14" s="1"/>
  <c r="U463" i="14"/>
  <c r="Z463" i="14" s="1"/>
  <c r="AE463" i="14" s="1"/>
  <c r="H463" i="14"/>
  <c r="B464" i="14"/>
  <c r="W462" i="14"/>
  <c r="AM462" i="14" s="1"/>
  <c r="AL462" i="14"/>
  <c r="M461" i="14"/>
  <c r="L461" i="14" s="1"/>
  <c r="K462" i="14"/>
  <c r="I462" i="14"/>
  <c r="M462" i="14" s="1"/>
  <c r="L462" i="14" s="1"/>
  <c r="D462" i="14"/>
  <c r="R884" i="17"/>
  <c r="S884" i="17"/>
  <c r="X884" i="17" s="1"/>
  <c r="AC884" i="17" s="1"/>
  <c r="T884" i="17"/>
  <c r="Y884" i="17" s="1"/>
  <c r="AD884" i="17" s="1"/>
  <c r="U884" i="17"/>
  <c r="Z884" i="17" s="1"/>
  <c r="AE884" i="17" s="1"/>
  <c r="N884" i="17"/>
  <c r="J884" i="17"/>
  <c r="C884" i="17"/>
  <c r="D884" i="17" s="1"/>
  <c r="E884" i="17"/>
  <c r="F884" i="17" s="1"/>
  <c r="G884" i="17"/>
  <c r="M882" i="17"/>
  <c r="L882" i="17"/>
  <c r="AJ881" i="17"/>
  <c r="Q881" i="17"/>
  <c r="AL883" i="17"/>
  <c r="W883" i="17"/>
  <c r="AB883" i="17" s="1"/>
  <c r="Y883" i="17"/>
  <c r="AD883" i="17" s="1"/>
  <c r="AB882" i="17"/>
  <c r="AG882" i="17" s="1"/>
  <c r="AI882" i="17" s="1"/>
  <c r="AM882" i="17"/>
  <c r="K883" i="17"/>
  <c r="I883" i="17"/>
  <c r="B885" i="17"/>
  <c r="H884" i="17"/>
  <c r="P884" i="17"/>
  <c r="AJ461" i="14" l="1"/>
  <c r="AB462" i="14"/>
  <c r="AG462" i="14" s="1"/>
  <c r="AI462" i="14" s="1"/>
  <c r="H464" i="14"/>
  <c r="C464" i="14"/>
  <c r="N464" i="14"/>
  <c r="P464" i="14"/>
  <c r="R464" i="14"/>
  <c r="G464" i="14"/>
  <c r="T464" i="14"/>
  <c r="Y464" i="14" s="1"/>
  <c r="AD464" i="14" s="1"/>
  <c r="S464" i="14"/>
  <c r="X464" i="14" s="1"/>
  <c r="AC464" i="14" s="1"/>
  <c r="J464" i="14"/>
  <c r="E464" i="14"/>
  <c r="F464" i="14" s="1"/>
  <c r="U464" i="14"/>
  <c r="Z464" i="14" s="1"/>
  <c r="AE464" i="14" s="1"/>
  <c r="B465" i="14"/>
  <c r="W463" i="14"/>
  <c r="AM463" i="14" s="1"/>
  <c r="AL463" i="14"/>
  <c r="Q462" i="14"/>
  <c r="AJ462" i="14"/>
  <c r="D463" i="14"/>
  <c r="K463" i="14"/>
  <c r="I463" i="14"/>
  <c r="S885" i="17"/>
  <c r="X885" i="17" s="1"/>
  <c r="AC885" i="17" s="1"/>
  <c r="T885" i="17"/>
  <c r="Y885" i="17" s="1"/>
  <c r="AD885" i="17" s="1"/>
  <c r="U885" i="17"/>
  <c r="Z885" i="17" s="1"/>
  <c r="AE885" i="17" s="1"/>
  <c r="R885" i="17"/>
  <c r="N885" i="17"/>
  <c r="G885" i="17"/>
  <c r="J885" i="17"/>
  <c r="C885" i="17"/>
  <c r="D885" i="17" s="1"/>
  <c r="E885" i="17"/>
  <c r="F885" i="17" s="1"/>
  <c r="M883" i="17"/>
  <c r="L883" i="17"/>
  <c r="AG883" i="17"/>
  <c r="AI883" i="17" s="1"/>
  <c r="AM883" i="17"/>
  <c r="B886" i="17"/>
  <c r="H885" i="17"/>
  <c r="P885" i="17"/>
  <c r="W884" i="17"/>
  <c r="AM884" i="17" s="1"/>
  <c r="AL884" i="17"/>
  <c r="Q882" i="17"/>
  <c r="AJ882" i="17"/>
  <c r="I884" i="17"/>
  <c r="K884" i="17"/>
  <c r="AB463" i="14" l="1"/>
  <c r="AG463" i="14" s="1"/>
  <c r="AI463" i="14" s="1"/>
  <c r="AJ463" i="14" s="1"/>
  <c r="N465" i="14"/>
  <c r="E465" i="14"/>
  <c r="F465" i="14" s="1"/>
  <c r="R465" i="14"/>
  <c r="J465" i="14"/>
  <c r="S465" i="14"/>
  <c r="X465" i="14" s="1"/>
  <c r="AC465" i="14" s="1"/>
  <c r="G465" i="14"/>
  <c r="U465" i="14"/>
  <c r="Z465" i="14" s="1"/>
  <c r="AE465" i="14" s="1"/>
  <c r="P465" i="14"/>
  <c r="C465" i="14"/>
  <c r="H465" i="14"/>
  <c r="T465" i="14"/>
  <c r="Y465" i="14" s="1"/>
  <c r="AD465" i="14" s="1"/>
  <c r="B466" i="14"/>
  <c r="M463" i="14"/>
  <c r="L463" i="14" s="1"/>
  <c r="AL464" i="14"/>
  <c r="W464" i="14"/>
  <c r="AM464" i="14" s="1"/>
  <c r="D464" i="14"/>
  <c r="K464" i="14"/>
  <c r="I464" i="14"/>
  <c r="M464" i="14" s="1"/>
  <c r="L464" i="14" s="1"/>
  <c r="M884" i="17"/>
  <c r="L884" i="17"/>
  <c r="U886" i="17"/>
  <c r="Z886" i="17" s="1"/>
  <c r="AE886" i="17" s="1"/>
  <c r="R886" i="17"/>
  <c r="S886" i="17"/>
  <c r="X886" i="17" s="1"/>
  <c r="AC886" i="17" s="1"/>
  <c r="N886" i="17"/>
  <c r="T886" i="17"/>
  <c r="Y886" i="17" s="1"/>
  <c r="AD886" i="17" s="1"/>
  <c r="J886" i="17"/>
  <c r="E886" i="17"/>
  <c r="F886" i="17" s="1"/>
  <c r="C886" i="17"/>
  <c r="D886" i="17" s="1"/>
  <c r="G886" i="17"/>
  <c r="W885" i="17"/>
  <c r="AM885" i="17" s="1"/>
  <c r="AL885" i="17"/>
  <c r="AB884" i="17"/>
  <c r="AG884" i="17" s="1"/>
  <c r="AI884" i="17" s="1"/>
  <c r="B887" i="17"/>
  <c r="H886" i="17"/>
  <c r="P886" i="17"/>
  <c r="I885" i="17"/>
  <c r="K885" i="17"/>
  <c r="Q883" i="17"/>
  <c r="AJ883" i="17"/>
  <c r="Q463" i="14" l="1"/>
  <c r="AB464" i="14"/>
  <c r="AG464" i="14" s="1"/>
  <c r="AI464" i="14" s="1"/>
  <c r="Q464" i="14" s="1"/>
  <c r="G466" i="14"/>
  <c r="R466" i="14"/>
  <c r="E466" i="14"/>
  <c r="F466" i="14" s="1"/>
  <c r="C466" i="14"/>
  <c r="P466" i="14"/>
  <c r="U466" i="14"/>
  <c r="Z466" i="14" s="1"/>
  <c r="AE466" i="14" s="1"/>
  <c r="H466" i="14"/>
  <c r="S466" i="14"/>
  <c r="X466" i="14" s="1"/>
  <c r="AC466" i="14" s="1"/>
  <c r="J466" i="14"/>
  <c r="N466" i="14"/>
  <c r="T466" i="14"/>
  <c r="Y466" i="14" s="1"/>
  <c r="AD466" i="14" s="1"/>
  <c r="B467" i="14"/>
  <c r="K465" i="14"/>
  <c r="I465" i="14"/>
  <c r="D465" i="14"/>
  <c r="AL465" i="14"/>
  <c r="W465" i="14"/>
  <c r="AM465" i="14" s="1"/>
  <c r="M885" i="17"/>
  <c r="L885" i="17"/>
  <c r="R887" i="17"/>
  <c r="S887" i="17"/>
  <c r="X887" i="17" s="1"/>
  <c r="AC887" i="17" s="1"/>
  <c r="T887" i="17"/>
  <c r="Y887" i="17" s="1"/>
  <c r="AD887" i="17" s="1"/>
  <c r="U887" i="17"/>
  <c r="Z887" i="17" s="1"/>
  <c r="AE887" i="17" s="1"/>
  <c r="N887" i="17"/>
  <c r="J887" i="17"/>
  <c r="C887" i="17"/>
  <c r="D887" i="17" s="1"/>
  <c r="E887" i="17"/>
  <c r="F887" i="17" s="1"/>
  <c r="G887" i="17"/>
  <c r="AB885" i="17"/>
  <c r="AG885" i="17" s="1"/>
  <c r="AI885" i="17" s="1"/>
  <c r="AJ885" i="17" s="1"/>
  <c r="B888" i="17"/>
  <c r="P887" i="17"/>
  <c r="H887" i="17"/>
  <c r="W886" i="17"/>
  <c r="AM886" i="17" s="1"/>
  <c r="AL886" i="17"/>
  <c r="Q884" i="17"/>
  <c r="AJ884" i="17"/>
  <c r="I886" i="17"/>
  <c r="K886" i="17"/>
  <c r="AB465" i="14" l="1"/>
  <c r="AG465" i="14" s="1"/>
  <c r="AI465" i="14" s="1"/>
  <c r="AJ464" i="14"/>
  <c r="T467" i="14"/>
  <c r="Y467" i="14" s="1"/>
  <c r="AD467" i="14" s="1"/>
  <c r="N467" i="14"/>
  <c r="C467" i="14"/>
  <c r="S467" i="14"/>
  <c r="X467" i="14" s="1"/>
  <c r="AC467" i="14" s="1"/>
  <c r="U467" i="14"/>
  <c r="Z467" i="14" s="1"/>
  <c r="AE467" i="14" s="1"/>
  <c r="P467" i="14"/>
  <c r="H467" i="14"/>
  <c r="E467" i="14"/>
  <c r="F467" i="14" s="1"/>
  <c r="J467" i="14"/>
  <c r="R467" i="14"/>
  <c r="G467" i="14"/>
  <c r="B468" i="14"/>
  <c r="D466" i="14"/>
  <c r="K466" i="14"/>
  <c r="I466" i="14"/>
  <c r="M466" i="14" s="1"/>
  <c r="L466" i="14" s="1"/>
  <c r="M465" i="14"/>
  <c r="L465" i="14" s="1"/>
  <c r="Q465" i="14"/>
  <c r="AJ465" i="14"/>
  <c r="W466" i="14"/>
  <c r="AM466" i="14" s="1"/>
  <c r="AL466" i="14"/>
  <c r="Q885" i="17"/>
  <c r="AB886" i="17"/>
  <c r="AG886" i="17" s="1"/>
  <c r="AI886" i="17" s="1"/>
  <c r="Q886" i="17" s="1"/>
  <c r="M886" i="17"/>
  <c r="L886" i="17"/>
  <c r="S888" i="17"/>
  <c r="X888" i="17" s="1"/>
  <c r="AC888" i="17" s="1"/>
  <c r="T888" i="17"/>
  <c r="Y888" i="17" s="1"/>
  <c r="AD888" i="17" s="1"/>
  <c r="U888" i="17"/>
  <c r="Z888" i="17" s="1"/>
  <c r="AE888" i="17" s="1"/>
  <c r="R888" i="17"/>
  <c r="N888" i="17"/>
  <c r="J888" i="17"/>
  <c r="E888" i="17"/>
  <c r="F888" i="17" s="1"/>
  <c r="C888" i="17"/>
  <c r="D888" i="17" s="1"/>
  <c r="G888" i="17"/>
  <c r="AL887" i="17"/>
  <c r="W887" i="17"/>
  <c r="K887" i="17"/>
  <c r="I887" i="17"/>
  <c r="B889" i="17"/>
  <c r="H888" i="17"/>
  <c r="P888" i="17"/>
  <c r="R468" i="14" l="1"/>
  <c r="T468" i="14"/>
  <c r="Y468" i="14" s="1"/>
  <c r="AD468" i="14" s="1"/>
  <c r="U468" i="14"/>
  <c r="Z468" i="14" s="1"/>
  <c r="AE468" i="14" s="1"/>
  <c r="C468" i="14"/>
  <c r="E468" i="14"/>
  <c r="F468" i="14" s="1"/>
  <c r="S468" i="14"/>
  <c r="X468" i="14" s="1"/>
  <c r="AC468" i="14" s="1"/>
  <c r="H468" i="14"/>
  <c r="G468" i="14"/>
  <c r="P468" i="14"/>
  <c r="N468" i="14"/>
  <c r="J468" i="14"/>
  <c r="B469" i="14"/>
  <c r="W467" i="14"/>
  <c r="AM467" i="14" s="1"/>
  <c r="AL467" i="14"/>
  <c r="K467" i="14"/>
  <c r="I467" i="14"/>
  <c r="M467" i="14" s="1"/>
  <c r="L467" i="14" s="1"/>
  <c r="D467" i="14"/>
  <c r="AB466" i="14"/>
  <c r="AG466" i="14" s="1"/>
  <c r="AI466" i="14" s="1"/>
  <c r="AJ886" i="17"/>
  <c r="U889" i="17"/>
  <c r="Z889" i="17" s="1"/>
  <c r="AE889" i="17" s="1"/>
  <c r="R889" i="17"/>
  <c r="S889" i="17"/>
  <c r="X889" i="17" s="1"/>
  <c r="AC889" i="17" s="1"/>
  <c r="T889" i="17"/>
  <c r="Y889" i="17" s="1"/>
  <c r="AD889" i="17" s="1"/>
  <c r="N889" i="17"/>
  <c r="J889" i="17"/>
  <c r="C889" i="17"/>
  <c r="D889" i="17" s="1"/>
  <c r="E889" i="17"/>
  <c r="F889" i="17" s="1"/>
  <c r="G889" i="17"/>
  <c r="M887" i="17"/>
  <c r="L887" i="17"/>
  <c r="I888" i="17"/>
  <c r="K888" i="17"/>
  <c r="B890" i="17"/>
  <c r="P889" i="17"/>
  <c r="H889" i="17"/>
  <c r="AB887" i="17"/>
  <c r="AG887" i="17" s="1"/>
  <c r="AI887" i="17" s="1"/>
  <c r="AM887" i="17"/>
  <c r="W888" i="17"/>
  <c r="AL888" i="17"/>
  <c r="R469" i="14" l="1"/>
  <c r="J469" i="14"/>
  <c r="G469" i="14"/>
  <c r="E469" i="14"/>
  <c r="F469" i="14" s="1"/>
  <c r="T469" i="14"/>
  <c r="Y469" i="14" s="1"/>
  <c r="AD469" i="14" s="1"/>
  <c r="S469" i="14"/>
  <c r="X469" i="14" s="1"/>
  <c r="AC469" i="14" s="1"/>
  <c r="P469" i="14"/>
  <c r="U469" i="14"/>
  <c r="Z469" i="14" s="1"/>
  <c r="AE469" i="14" s="1"/>
  <c r="C469" i="14"/>
  <c r="N469" i="14"/>
  <c r="H469" i="14"/>
  <c r="B470" i="14"/>
  <c r="AJ466" i="14"/>
  <c r="Q466" i="14"/>
  <c r="AB467" i="14"/>
  <c r="AG467" i="14" s="1"/>
  <c r="AI467" i="14" s="1"/>
  <c r="K468" i="14"/>
  <c r="D468" i="14"/>
  <c r="I468" i="14"/>
  <c r="W468" i="14"/>
  <c r="AM468" i="14" s="1"/>
  <c r="AL468" i="14"/>
  <c r="M888" i="17"/>
  <c r="L888" i="17"/>
  <c r="R890" i="17"/>
  <c r="S890" i="17"/>
  <c r="X890" i="17" s="1"/>
  <c r="AC890" i="17" s="1"/>
  <c r="T890" i="17"/>
  <c r="Y890" i="17" s="1"/>
  <c r="AD890" i="17" s="1"/>
  <c r="U890" i="17"/>
  <c r="Z890" i="17" s="1"/>
  <c r="AE890" i="17" s="1"/>
  <c r="N890" i="17"/>
  <c r="J890" i="17"/>
  <c r="C890" i="17"/>
  <c r="D890" i="17" s="1"/>
  <c r="G890" i="17"/>
  <c r="E890" i="17"/>
  <c r="F890" i="17" s="1"/>
  <c r="B891" i="17"/>
  <c r="P890" i="17"/>
  <c r="H890" i="17"/>
  <c r="AL889" i="17"/>
  <c r="W889" i="17"/>
  <c r="AM889" i="17" s="1"/>
  <c r="AJ887" i="17"/>
  <c r="Q887" i="17"/>
  <c r="AB888" i="17"/>
  <c r="AG888" i="17" s="1"/>
  <c r="AI888" i="17" s="1"/>
  <c r="AM888" i="17"/>
  <c r="K889" i="17"/>
  <c r="I889" i="17"/>
  <c r="H470" i="14" l="1"/>
  <c r="N470" i="14"/>
  <c r="U470" i="14"/>
  <c r="Z470" i="14" s="1"/>
  <c r="AE470" i="14" s="1"/>
  <c r="G470" i="14"/>
  <c r="P470" i="14"/>
  <c r="C470" i="14"/>
  <c r="E470" i="14"/>
  <c r="F470" i="14" s="1"/>
  <c r="S470" i="14"/>
  <c r="X470" i="14" s="1"/>
  <c r="AC470" i="14" s="1"/>
  <c r="R470" i="14"/>
  <c r="T470" i="14"/>
  <c r="Y470" i="14" s="1"/>
  <c r="AD470" i="14" s="1"/>
  <c r="J470" i="14"/>
  <c r="B471" i="14"/>
  <c r="Q467" i="14"/>
  <c r="AJ467" i="14"/>
  <c r="K469" i="14"/>
  <c r="D469" i="14"/>
  <c r="I469" i="14"/>
  <c r="M469" i="14" s="1"/>
  <c r="L469" i="14" s="1"/>
  <c r="AB468" i="14"/>
  <c r="AG468" i="14" s="1"/>
  <c r="AI468" i="14" s="1"/>
  <c r="M468" i="14"/>
  <c r="L468" i="14"/>
  <c r="W469" i="14"/>
  <c r="AM469" i="14" s="1"/>
  <c r="AL469" i="14"/>
  <c r="S891" i="17"/>
  <c r="T891" i="17"/>
  <c r="Y891" i="17" s="1"/>
  <c r="AD891" i="17" s="1"/>
  <c r="U891" i="17"/>
  <c r="Z891" i="17" s="1"/>
  <c r="AE891" i="17" s="1"/>
  <c r="R891" i="17"/>
  <c r="J891" i="17"/>
  <c r="N891" i="17"/>
  <c r="G891" i="17"/>
  <c r="C891" i="17"/>
  <c r="D891" i="17" s="1"/>
  <c r="E891" i="17"/>
  <c r="F891" i="17" s="1"/>
  <c r="M889" i="17"/>
  <c r="L889" i="17"/>
  <c r="W890" i="17"/>
  <c r="AL890" i="17"/>
  <c r="K890" i="17"/>
  <c r="I890" i="17"/>
  <c r="Q888" i="17"/>
  <c r="AJ888" i="17"/>
  <c r="AB889" i="17"/>
  <c r="AG889" i="17" s="1"/>
  <c r="AI889" i="17" s="1"/>
  <c r="B892" i="17"/>
  <c r="P891" i="17"/>
  <c r="H891" i="17"/>
  <c r="AB469" i="14" l="1"/>
  <c r="AG469" i="14" s="1"/>
  <c r="AI469" i="14" s="1"/>
  <c r="C471" i="14"/>
  <c r="J471" i="14"/>
  <c r="P471" i="14"/>
  <c r="G471" i="14"/>
  <c r="T471" i="14"/>
  <c r="Y471" i="14" s="1"/>
  <c r="AD471" i="14" s="1"/>
  <c r="H471" i="14"/>
  <c r="N471" i="14"/>
  <c r="R471" i="14"/>
  <c r="S471" i="14"/>
  <c r="X471" i="14" s="1"/>
  <c r="AC471" i="14" s="1"/>
  <c r="E471" i="14"/>
  <c r="F471" i="14" s="1"/>
  <c r="U471" i="14"/>
  <c r="Z471" i="14" s="1"/>
  <c r="AE471" i="14" s="1"/>
  <c r="B472" i="14"/>
  <c r="K470" i="14"/>
  <c r="D470" i="14"/>
  <c r="I470" i="14"/>
  <c r="M470" i="14" s="1"/>
  <c r="L470" i="14" s="1"/>
  <c r="Q469" i="14"/>
  <c r="AJ469" i="14"/>
  <c r="AJ468" i="14"/>
  <c r="Q468" i="14"/>
  <c r="AL470" i="14"/>
  <c r="W470" i="14"/>
  <c r="AM470" i="14" s="1"/>
  <c r="M890" i="17"/>
  <c r="L890" i="17"/>
  <c r="U892" i="17"/>
  <c r="Z892" i="17" s="1"/>
  <c r="AE892" i="17" s="1"/>
  <c r="R892" i="17"/>
  <c r="S892" i="17"/>
  <c r="X892" i="17" s="1"/>
  <c r="AC892" i="17" s="1"/>
  <c r="N892" i="17"/>
  <c r="T892" i="17"/>
  <c r="Y892" i="17" s="1"/>
  <c r="AD892" i="17" s="1"/>
  <c r="J892" i="17"/>
  <c r="G892" i="17"/>
  <c r="E892" i="17"/>
  <c r="F892" i="17" s="1"/>
  <c r="C892" i="17"/>
  <c r="D892" i="17" s="1"/>
  <c r="B893" i="17"/>
  <c r="P892" i="17"/>
  <c r="H892" i="17"/>
  <c r="K891" i="17"/>
  <c r="I891" i="17"/>
  <c r="AJ889" i="17"/>
  <c r="Q889" i="17"/>
  <c r="AL891" i="17"/>
  <c r="W891" i="17"/>
  <c r="AB890" i="17"/>
  <c r="AG890" i="17" s="1"/>
  <c r="AI890" i="17" s="1"/>
  <c r="AM890" i="17"/>
  <c r="X891" i="17"/>
  <c r="AC891" i="17" s="1"/>
  <c r="AB470" i="14" l="1"/>
  <c r="AG470" i="14" s="1"/>
  <c r="AI470" i="14" s="1"/>
  <c r="AJ470" i="14" s="1"/>
  <c r="H472" i="14"/>
  <c r="C472" i="14"/>
  <c r="G472" i="14"/>
  <c r="U472" i="14"/>
  <c r="Z472" i="14" s="1"/>
  <c r="AE472" i="14" s="1"/>
  <c r="S472" i="14"/>
  <c r="X472" i="14" s="1"/>
  <c r="AC472" i="14" s="1"/>
  <c r="T472" i="14"/>
  <c r="Y472" i="14" s="1"/>
  <c r="AD472" i="14" s="1"/>
  <c r="N472" i="14"/>
  <c r="E472" i="14"/>
  <c r="F472" i="14" s="1"/>
  <c r="J472" i="14"/>
  <c r="P472" i="14"/>
  <c r="R472" i="14"/>
  <c r="B473" i="14"/>
  <c r="AL471" i="14"/>
  <c r="W471" i="14"/>
  <c r="AM471" i="14" s="1"/>
  <c r="I471" i="14"/>
  <c r="M471" i="14" s="1"/>
  <c r="L471" i="14" s="1"/>
  <c r="K471" i="14"/>
  <c r="D471" i="14"/>
  <c r="R893" i="17"/>
  <c r="S893" i="17"/>
  <c r="X893" i="17" s="1"/>
  <c r="AC893" i="17" s="1"/>
  <c r="T893" i="17"/>
  <c r="Y893" i="17" s="1"/>
  <c r="AD893" i="17" s="1"/>
  <c r="U893" i="17"/>
  <c r="Z893" i="17" s="1"/>
  <c r="AE893" i="17" s="1"/>
  <c r="N893" i="17"/>
  <c r="J893" i="17"/>
  <c r="C893" i="17"/>
  <c r="D893" i="17" s="1"/>
  <c r="G893" i="17"/>
  <c r="E893" i="17"/>
  <c r="F893" i="17" s="1"/>
  <c r="L891" i="17"/>
  <c r="M891" i="17"/>
  <c r="AM891" i="17"/>
  <c r="W892" i="17"/>
  <c r="AM892" i="17" s="1"/>
  <c r="AL892" i="17"/>
  <c r="I892" i="17"/>
  <c r="K892" i="17"/>
  <c r="AJ890" i="17"/>
  <c r="Q890" i="17"/>
  <c r="AB891" i="17"/>
  <c r="AG891" i="17" s="1"/>
  <c r="AI891" i="17" s="1"/>
  <c r="B894" i="17"/>
  <c r="P893" i="17"/>
  <c r="H893" i="17"/>
  <c r="AB471" i="14" l="1"/>
  <c r="AG471" i="14" s="1"/>
  <c r="AI471" i="14" s="1"/>
  <c r="AJ471" i="14" s="1"/>
  <c r="Q470" i="14"/>
  <c r="E473" i="14"/>
  <c r="F473" i="14" s="1"/>
  <c r="R473" i="14"/>
  <c r="U473" i="14"/>
  <c r="Z473" i="14" s="1"/>
  <c r="AE473" i="14" s="1"/>
  <c r="G473" i="14"/>
  <c r="N473" i="14"/>
  <c r="S473" i="14"/>
  <c r="X473" i="14" s="1"/>
  <c r="AC473" i="14" s="1"/>
  <c r="T473" i="14"/>
  <c r="Y473" i="14" s="1"/>
  <c r="AD473" i="14" s="1"/>
  <c r="J473" i="14"/>
  <c r="C473" i="14"/>
  <c r="P473" i="14"/>
  <c r="H473" i="14"/>
  <c r="B474" i="14"/>
  <c r="W472" i="14"/>
  <c r="AM472" i="14" s="1"/>
  <c r="AL472" i="14"/>
  <c r="I472" i="14"/>
  <c r="M472" i="14" s="1"/>
  <c r="L472" i="14" s="1"/>
  <c r="K472" i="14"/>
  <c r="D472" i="14"/>
  <c r="AB892" i="17"/>
  <c r="AG892" i="17" s="1"/>
  <c r="AI892" i="17" s="1"/>
  <c r="Q892" i="17" s="1"/>
  <c r="M892" i="17"/>
  <c r="L892" i="17"/>
  <c r="S894" i="17"/>
  <c r="T894" i="17"/>
  <c r="Y894" i="17" s="1"/>
  <c r="AD894" i="17" s="1"/>
  <c r="U894" i="17"/>
  <c r="Z894" i="17" s="1"/>
  <c r="AE894" i="17" s="1"/>
  <c r="N894" i="17"/>
  <c r="R894" i="17"/>
  <c r="J894" i="17"/>
  <c r="E894" i="17"/>
  <c r="F894" i="17" s="1"/>
  <c r="C894" i="17"/>
  <c r="D894" i="17" s="1"/>
  <c r="G894" i="17"/>
  <c r="B895" i="17"/>
  <c r="P894" i="17"/>
  <c r="H894" i="17"/>
  <c r="AJ891" i="17"/>
  <c r="Q891" i="17"/>
  <c r="W893" i="17"/>
  <c r="AL893" i="17"/>
  <c r="I893" i="17"/>
  <c r="K893" i="17"/>
  <c r="Q471" i="14" l="1"/>
  <c r="R474" i="14"/>
  <c r="G474" i="14"/>
  <c r="H474" i="14"/>
  <c r="J474" i="14"/>
  <c r="S474" i="14"/>
  <c r="X474" i="14" s="1"/>
  <c r="AC474" i="14" s="1"/>
  <c r="U474" i="14"/>
  <c r="Z474" i="14" s="1"/>
  <c r="AE474" i="14" s="1"/>
  <c r="P474" i="14"/>
  <c r="N474" i="14"/>
  <c r="C474" i="14"/>
  <c r="T474" i="14"/>
  <c r="Y474" i="14" s="1"/>
  <c r="AD474" i="14" s="1"/>
  <c r="E474" i="14"/>
  <c r="F474" i="14" s="1"/>
  <c r="B475" i="14"/>
  <c r="AB472" i="14"/>
  <c r="AG472" i="14" s="1"/>
  <c r="AI472" i="14" s="1"/>
  <c r="K473" i="14"/>
  <c r="I473" i="14"/>
  <c r="M473" i="14" s="1"/>
  <c r="L473" i="14" s="1"/>
  <c r="D473" i="14"/>
  <c r="W473" i="14"/>
  <c r="AM473" i="14" s="1"/>
  <c r="AL473" i="14"/>
  <c r="AJ892" i="17"/>
  <c r="U895" i="17"/>
  <c r="Z895" i="17" s="1"/>
  <c r="AE895" i="17" s="1"/>
  <c r="R895" i="17"/>
  <c r="S895" i="17"/>
  <c r="X895" i="17" s="1"/>
  <c r="AC895" i="17" s="1"/>
  <c r="N895" i="17"/>
  <c r="T895" i="17"/>
  <c r="Y895" i="17" s="1"/>
  <c r="AD895" i="17" s="1"/>
  <c r="J895" i="17"/>
  <c r="G895" i="17"/>
  <c r="C895" i="17"/>
  <c r="D895" i="17" s="1"/>
  <c r="E895" i="17"/>
  <c r="F895" i="17" s="1"/>
  <c r="M893" i="17"/>
  <c r="L893" i="17"/>
  <c r="AB893" i="17"/>
  <c r="AG893" i="17" s="1"/>
  <c r="AI893" i="17" s="1"/>
  <c r="AM893" i="17"/>
  <c r="X894" i="17"/>
  <c r="AC894" i="17" s="1"/>
  <c r="AL894" i="17"/>
  <c r="W894" i="17"/>
  <c r="AB894" i="17" s="1"/>
  <c r="K894" i="17"/>
  <c r="I894" i="17"/>
  <c r="B896" i="17"/>
  <c r="P895" i="17"/>
  <c r="H895" i="17"/>
  <c r="AB473" i="14" l="1"/>
  <c r="AG473" i="14" s="1"/>
  <c r="AI473" i="14" s="1"/>
  <c r="AJ473" i="14" s="1"/>
  <c r="S475" i="14"/>
  <c r="X475" i="14" s="1"/>
  <c r="AC475" i="14" s="1"/>
  <c r="J475" i="14"/>
  <c r="P475" i="14"/>
  <c r="T475" i="14"/>
  <c r="Y475" i="14" s="1"/>
  <c r="AD475" i="14" s="1"/>
  <c r="E475" i="14"/>
  <c r="F475" i="14" s="1"/>
  <c r="N475" i="14"/>
  <c r="C475" i="14"/>
  <c r="R475" i="14"/>
  <c r="U475" i="14"/>
  <c r="Z475" i="14" s="1"/>
  <c r="AE475" i="14" s="1"/>
  <c r="G475" i="14"/>
  <c r="H475" i="14"/>
  <c r="B476" i="14"/>
  <c r="D474" i="14"/>
  <c r="I474" i="14"/>
  <c r="M474" i="14" s="1"/>
  <c r="L474" i="14" s="1"/>
  <c r="K474" i="14"/>
  <c r="Q472" i="14"/>
  <c r="AJ472" i="14"/>
  <c r="AL474" i="14"/>
  <c r="W474" i="14"/>
  <c r="AM474" i="14" s="1"/>
  <c r="M894" i="17"/>
  <c r="L894" i="17"/>
  <c r="R896" i="17"/>
  <c r="S896" i="17"/>
  <c r="X896" i="17" s="1"/>
  <c r="AC896" i="17" s="1"/>
  <c r="T896" i="17"/>
  <c r="U896" i="17"/>
  <c r="N896" i="17"/>
  <c r="J896" i="17"/>
  <c r="C896" i="17"/>
  <c r="D896" i="17" s="1"/>
  <c r="G896" i="17"/>
  <c r="E896" i="17"/>
  <c r="F896" i="17" s="1"/>
  <c r="I895" i="17"/>
  <c r="K895" i="17"/>
  <c r="W895" i="17"/>
  <c r="AL895" i="17"/>
  <c r="AG894" i="17"/>
  <c r="AI894" i="17" s="1"/>
  <c r="AM894" i="17"/>
  <c r="B897" i="17"/>
  <c r="H896" i="17"/>
  <c r="P896" i="17"/>
  <c r="Q893" i="17"/>
  <c r="AJ893" i="17"/>
  <c r="Q473" i="14" l="1"/>
  <c r="E476" i="14"/>
  <c r="F476" i="14" s="1"/>
  <c r="C476" i="14"/>
  <c r="S476" i="14"/>
  <c r="X476" i="14" s="1"/>
  <c r="AC476" i="14" s="1"/>
  <c r="U476" i="14"/>
  <c r="Z476" i="14" s="1"/>
  <c r="AE476" i="14" s="1"/>
  <c r="G476" i="14"/>
  <c r="H476" i="14"/>
  <c r="P476" i="14"/>
  <c r="T476" i="14"/>
  <c r="Y476" i="14" s="1"/>
  <c r="AD476" i="14" s="1"/>
  <c r="N476" i="14"/>
  <c r="J476" i="14"/>
  <c r="R476" i="14"/>
  <c r="B477" i="14"/>
  <c r="AB474" i="14"/>
  <c r="AG474" i="14" s="1"/>
  <c r="AI474" i="14" s="1"/>
  <c r="AL475" i="14"/>
  <c r="W475" i="14"/>
  <c r="AM475" i="14" s="1"/>
  <c r="K475" i="14"/>
  <c r="I475" i="14"/>
  <c r="M475" i="14" s="1"/>
  <c r="L475" i="14" s="1"/>
  <c r="D475" i="14"/>
  <c r="S897" i="17"/>
  <c r="X897" i="17" s="1"/>
  <c r="AC897" i="17" s="1"/>
  <c r="T897" i="17"/>
  <c r="Y897" i="17" s="1"/>
  <c r="AD897" i="17" s="1"/>
  <c r="U897" i="17"/>
  <c r="Z897" i="17" s="1"/>
  <c r="AE897" i="17" s="1"/>
  <c r="R897" i="17"/>
  <c r="N897" i="17"/>
  <c r="J897" i="17"/>
  <c r="E897" i="17"/>
  <c r="F897" i="17" s="1"/>
  <c r="C897" i="17"/>
  <c r="D897" i="17" s="1"/>
  <c r="G897" i="17"/>
  <c r="M895" i="17"/>
  <c r="L895" i="17"/>
  <c r="I896" i="17"/>
  <c r="K896" i="17"/>
  <c r="AB895" i="17"/>
  <c r="AG895" i="17" s="1"/>
  <c r="AI895" i="17" s="1"/>
  <c r="AM895" i="17"/>
  <c r="W896" i="17"/>
  <c r="AL896" i="17"/>
  <c r="B898" i="17"/>
  <c r="P897" i="17"/>
  <c r="H897" i="17"/>
  <c r="Z896" i="17"/>
  <c r="AE896" i="17" s="1"/>
  <c r="Y896" i="17"/>
  <c r="AD896" i="17" s="1"/>
  <c r="Q894" i="17"/>
  <c r="AJ894" i="17"/>
  <c r="AB475" i="14" l="1"/>
  <c r="AG475" i="14" s="1"/>
  <c r="AI475" i="14" s="1"/>
  <c r="Q475" i="14" s="1"/>
  <c r="R477" i="14"/>
  <c r="C477" i="14"/>
  <c r="N477" i="14"/>
  <c r="H477" i="14"/>
  <c r="E477" i="14"/>
  <c r="F477" i="14" s="1"/>
  <c r="U477" i="14"/>
  <c r="Z477" i="14" s="1"/>
  <c r="AE477" i="14" s="1"/>
  <c r="S477" i="14"/>
  <c r="X477" i="14" s="1"/>
  <c r="AC477" i="14" s="1"/>
  <c r="P477" i="14"/>
  <c r="T477" i="14"/>
  <c r="Y477" i="14" s="1"/>
  <c r="AD477" i="14" s="1"/>
  <c r="G477" i="14"/>
  <c r="J477" i="14"/>
  <c r="B478" i="14"/>
  <c r="AL476" i="14"/>
  <c r="W476" i="14"/>
  <c r="AM476" i="14" s="1"/>
  <c r="Q474" i="14"/>
  <c r="AJ474" i="14"/>
  <c r="I476" i="14"/>
  <c r="M476" i="14" s="1"/>
  <c r="L476" i="14" s="1"/>
  <c r="K476" i="14"/>
  <c r="D476" i="14"/>
  <c r="U898" i="17"/>
  <c r="Z898" i="17" s="1"/>
  <c r="AE898" i="17" s="1"/>
  <c r="R898" i="17"/>
  <c r="S898" i="17"/>
  <c r="X898" i="17" s="1"/>
  <c r="AC898" i="17" s="1"/>
  <c r="N898" i="17"/>
  <c r="T898" i="17"/>
  <c r="Y898" i="17" s="1"/>
  <c r="AD898" i="17" s="1"/>
  <c r="J898" i="17"/>
  <c r="G898" i="17"/>
  <c r="C898" i="17"/>
  <c r="D898" i="17" s="1"/>
  <c r="E898" i="17"/>
  <c r="F898" i="17" s="1"/>
  <c r="M896" i="17"/>
  <c r="L896" i="17"/>
  <c r="AL897" i="17"/>
  <c r="W897" i="17"/>
  <c r="AM897" i="17" s="1"/>
  <c r="AB896" i="17"/>
  <c r="AG896" i="17" s="1"/>
  <c r="AI896" i="17" s="1"/>
  <c r="AM896" i="17"/>
  <c r="I897" i="17"/>
  <c r="K897" i="17"/>
  <c r="AJ895" i="17"/>
  <c r="Q895" i="17"/>
  <c r="B899" i="17"/>
  <c r="H898" i="17"/>
  <c r="P898" i="17"/>
  <c r="AJ475" i="14" l="1"/>
  <c r="T478" i="14"/>
  <c r="Y478" i="14" s="1"/>
  <c r="AD478" i="14" s="1"/>
  <c r="C478" i="14"/>
  <c r="J478" i="14"/>
  <c r="R478" i="14"/>
  <c r="H478" i="14"/>
  <c r="P478" i="14"/>
  <c r="U478" i="14"/>
  <c r="Z478" i="14" s="1"/>
  <c r="AE478" i="14" s="1"/>
  <c r="S478" i="14"/>
  <c r="X478" i="14" s="1"/>
  <c r="AC478" i="14" s="1"/>
  <c r="E478" i="14"/>
  <c r="F478" i="14" s="1"/>
  <c r="G478" i="14"/>
  <c r="N478" i="14"/>
  <c r="B479" i="14"/>
  <c r="AB476" i="14"/>
  <c r="AG476" i="14" s="1"/>
  <c r="AI476" i="14" s="1"/>
  <c r="I477" i="14"/>
  <c r="D477" i="14"/>
  <c r="K477" i="14"/>
  <c r="W477" i="14"/>
  <c r="AM477" i="14" s="1"/>
  <c r="AL477" i="14"/>
  <c r="L897" i="17"/>
  <c r="M897" i="17"/>
  <c r="R899" i="17"/>
  <c r="S899" i="17"/>
  <c r="X899" i="17" s="1"/>
  <c r="AC899" i="17" s="1"/>
  <c r="T899" i="17"/>
  <c r="Y899" i="17" s="1"/>
  <c r="AD899" i="17" s="1"/>
  <c r="U899" i="17"/>
  <c r="Z899" i="17" s="1"/>
  <c r="AE899" i="17" s="1"/>
  <c r="N899" i="17"/>
  <c r="J899" i="17"/>
  <c r="C899" i="17"/>
  <c r="D899" i="17" s="1"/>
  <c r="G899" i="17"/>
  <c r="E899" i="17"/>
  <c r="F899" i="17" s="1"/>
  <c r="B900" i="17"/>
  <c r="H899" i="17"/>
  <c r="P899" i="17"/>
  <c r="Q896" i="17"/>
  <c r="AJ896" i="17"/>
  <c r="AB897" i="17"/>
  <c r="AG897" i="17" s="1"/>
  <c r="AI897" i="17" s="1"/>
  <c r="K898" i="17"/>
  <c r="I898" i="17"/>
  <c r="AL898" i="17"/>
  <c r="W898" i="17"/>
  <c r="AB477" i="14" l="1"/>
  <c r="AG477" i="14" s="1"/>
  <c r="AI477" i="14" s="1"/>
  <c r="AJ477" i="14" s="1"/>
  <c r="R479" i="14"/>
  <c r="G479" i="14"/>
  <c r="N479" i="14"/>
  <c r="E479" i="14"/>
  <c r="F479" i="14" s="1"/>
  <c r="H479" i="14"/>
  <c r="S479" i="14"/>
  <c r="X479" i="14" s="1"/>
  <c r="AC479" i="14" s="1"/>
  <c r="T479" i="14"/>
  <c r="Y479" i="14" s="1"/>
  <c r="AD479" i="14" s="1"/>
  <c r="J479" i="14"/>
  <c r="P479" i="14"/>
  <c r="U479" i="14"/>
  <c r="Z479" i="14" s="1"/>
  <c r="AE479" i="14" s="1"/>
  <c r="C479" i="14"/>
  <c r="B480" i="14"/>
  <c r="M477" i="14"/>
  <c r="L477" i="14"/>
  <c r="Q476" i="14"/>
  <c r="AJ476" i="14"/>
  <c r="W478" i="14"/>
  <c r="AM478" i="14" s="1"/>
  <c r="AL478" i="14"/>
  <c r="D478" i="14"/>
  <c r="I478" i="14"/>
  <c r="K478" i="14"/>
  <c r="S900" i="17"/>
  <c r="X900" i="17" s="1"/>
  <c r="AC900" i="17" s="1"/>
  <c r="T900" i="17"/>
  <c r="Y900" i="17" s="1"/>
  <c r="AD900" i="17" s="1"/>
  <c r="U900" i="17"/>
  <c r="Z900" i="17" s="1"/>
  <c r="AE900" i="17" s="1"/>
  <c r="R900" i="17"/>
  <c r="N900" i="17"/>
  <c r="J900" i="17"/>
  <c r="G900" i="17"/>
  <c r="C900" i="17"/>
  <c r="D900" i="17" s="1"/>
  <c r="E900" i="17"/>
  <c r="F900" i="17" s="1"/>
  <c r="M898" i="17"/>
  <c r="L898" i="17"/>
  <c r="W899" i="17"/>
  <c r="AM899" i="17" s="1"/>
  <c r="AL899" i="17"/>
  <c r="Q897" i="17"/>
  <c r="AJ897" i="17"/>
  <c r="AB898" i="17"/>
  <c r="AG898" i="17" s="1"/>
  <c r="AI898" i="17" s="1"/>
  <c r="AM898" i="17"/>
  <c r="B901" i="17"/>
  <c r="P900" i="17"/>
  <c r="H900" i="17"/>
  <c r="I899" i="17"/>
  <c r="K899" i="17"/>
  <c r="Q477" i="14" l="1"/>
  <c r="AB478" i="14"/>
  <c r="AG478" i="14" s="1"/>
  <c r="AI478" i="14" s="1"/>
  <c r="Q478" i="14" s="1"/>
  <c r="C480" i="14"/>
  <c r="S480" i="14"/>
  <c r="X480" i="14" s="1"/>
  <c r="AC480" i="14" s="1"/>
  <c r="N480" i="14"/>
  <c r="U480" i="14"/>
  <c r="Z480" i="14" s="1"/>
  <c r="AE480" i="14" s="1"/>
  <c r="E480" i="14"/>
  <c r="F480" i="14" s="1"/>
  <c r="R480" i="14"/>
  <c r="T480" i="14"/>
  <c r="Y480" i="14" s="1"/>
  <c r="AD480" i="14" s="1"/>
  <c r="J480" i="14"/>
  <c r="H480" i="14"/>
  <c r="P480" i="14"/>
  <c r="G480" i="14"/>
  <c r="B481" i="14"/>
  <c r="K479" i="14"/>
  <c r="D479" i="14"/>
  <c r="I479" i="14"/>
  <c r="AJ478" i="14"/>
  <c r="M478" i="14"/>
  <c r="L478" i="14" s="1"/>
  <c r="AL479" i="14"/>
  <c r="W479" i="14"/>
  <c r="AM479" i="14" s="1"/>
  <c r="U901" i="17"/>
  <c r="Z901" i="17" s="1"/>
  <c r="AE901" i="17" s="1"/>
  <c r="R901" i="17"/>
  <c r="S901" i="17"/>
  <c r="X901" i="17" s="1"/>
  <c r="AC901" i="17" s="1"/>
  <c r="T901" i="17"/>
  <c r="Y901" i="17" s="1"/>
  <c r="AD901" i="17" s="1"/>
  <c r="N901" i="17"/>
  <c r="J901" i="17"/>
  <c r="E901" i="17"/>
  <c r="F901" i="17" s="1"/>
  <c r="G901" i="17"/>
  <c r="C901" i="17"/>
  <c r="D901" i="17" s="1"/>
  <c r="M899" i="17"/>
  <c r="L899" i="17"/>
  <c r="AB899" i="17"/>
  <c r="AG899" i="17" s="1"/>
  <c r="AI899" i="17" s="1"/>
  <c r="Q899" i="17" s="1"/>
  <c r="W900" i="17"/>
  <c r="AM900" i="17" s="1"/>
  <c r="AL900" i="17"/>
  <c r="AJ898" i="17"/>
  <c r="Q898" i="17"/>
  <c r="I900" i="17"/>
  <c r="K900" i="17"/>
  <c r="B902" i="17"/>
  <c r="P901" i="17"/>
  <c r="H901" i="17"/>
  <c r="AB479" i="14" l="1"/>
  <c r="AG479" i="14" s="1"/>
  <c r="AI479" i="14" s="1"/>
  <c r="T481" i="14"/>
  <c r="Y481" i="14" s="1"/>
  <c r="AD481" i="14" s="1"/>
  <c r="E481" i="14"/>
  <c r="F481" i="14" s="1"/>
  <c r="S481" i="14"/>
  <c r="X481" i="14" s="1"/>
  <c r="AC481" i="14" s="1"/>
  <c r="H481" i="14"/>
  <c r="U481" i="14"/>
  <c r="Z481" i="14" s="1"/>
  <c r="AE481" i="14" s="1"/>
  <c r="J481" i="14"/>
  <c r="C481" i="14"/>
  <c r="N481" i="14"/>
  <c r="R481" i="14"/>
  <c r="G481" i="14"/>
  <c r="P481" i="14"/>
  <c r="B482" i="14"/>
  <c r="W480" i="14"/>
  <c r="AM480" i="14" s="1"/>
  <c r="AL480" i="14"/>
  <c r="M479" i="14"/>
  <c r="L479" i="14" s="1"/>
  <c r="AJ479" i="14"/>
  <c r="Q479" i="14"/>
  <c r="D480" i="14"/>
  <c r="K480" i="14"/>
  <c r="I480" i="14"/>
  <c r="M480" i="14" s="1"/>
  <c r="L480" i="14" s="1"/>
  <c r="AJ899" i="17"/>
  <c r="M900" i="17"/>
  <c r="L900" i="17"/>
  <c r="R902" i="17"/>
  <c r="S902" i="17"/>
  <c r="T902" i="17"/>
  <c r="Y902" i="17" s="1"/>
  <c r="AD902" i="17" s="1"/>
  <c r="U902" i="17"/>
  <c r="Z902" i="17" s="1"/>
  <c r="AE902" i="17" s="1"/>
  <c r="N902" i="17"/>
  <c r="J902" i="17"/>
  <c r="E902" i="17"/>
  <c r="F902" i="17" s="1"/>
  <c r="G902" i="17"/>
  <c r="C902" i="17"/>
  <c r="D902" i="17" s="1"/>
  <c r="AB900" i="17"/>
  <c r="AG900" i="17" s="1"/>
  <c r="AI900" i="17" s="1"/>
  <c r="Q900" i="17" s="1"/>
  <c r="B903" i="17"/>
  <c r="H902" i="17"/>
  <c r="P902" i="17"/>
  <c r="K901" i="17"/>
  <c r="I901" i="17"/>
  <c r="AL901" i="17"/>
  <c r="W901" i="17"/>
  <c r="AM901" i="17" s="1"/>
  <c r="AB480" i="14" l="1"/>
  <c r="AG480" i="14" s="1"/>
  <c r="AI480" i="14" s="1"/>
  <c r="AJ480" i="14" s="1"/>
  <c r="S482" i="14"/>
  <c r="X482" i="14" s="1"/>
  <c r="AC482" i="14" s="1"/>
  <c r="J482" i="14"/>
  <c r="U482" i="14"/>
  <c r="Z482" i="14" s="1"/>
  <c r="AE482" i="14" s="1"/>
  <c r="P482" i="14"/>
  <c r="E482" i="14"/>
  <c r="F482" i="14" s="1"/>
  <c r="R482" i="14"/>
  <c r="G482" i="14"/>
  <c r="T482" i="14"/>
  <c r="Y482" i="14" s="1"/>
  <c r="AD482" i="14" s="1"/>
  <c r="N482" i="14"/>
  <c r="H482" i="14"/>
  <c r="C482" i="14"/>
  <c r="B483" i="14"/>
  <c r="W481" i="14"/>
  <c r="AM481" i="14" s="1"/>
  <c r="AL481" i="14"/>
  <c r="K481" i="14"/>
  <c r="I481" i="14"/>
  <c r="M481" i="14" s="1"/>
  <c r="L481" i="14" s="1"/>
  <c r="D481" i="14"/>
  <c r="M901" i="17"/>
  <c r="L901" i="17"/>
  <c r="AJ900" i="17"/>
  <c r="S903" i="17"/>
  <c r="X903" i="17" s="1"/>
  <c r="AC903" i="17" s="1"/>
  <c r="T903" i="17"/>
  <c r="Y903" i="17" s="1"/>
  <c r="AD903" i="17" s="1"/>
  <c r="U903" i="17"/>
  <c r="Z903" i="17" s="1"/>
  <c r="AE903" i="17" s="1"/>
  <c r="R903" i="17"/>
  <c r="N903" i="17"/>
  <c r="J903" i="17"/>
  <c r="G903" i="17"/>
  <c r="E903" i="17"/>
  <c r="F903" i="17" s="1"/>
  <c r="C903" i="17"/>
  <c r="D903" i="17" s="1"/>
  <c r="AB901" i="17"/>
  <c r="AG901" i="17" s="1"/>
  <c r="AI901" i="17" s="1"/>
  <c r="AJ901" i="17" s="1"/>
  <c r="W902" i="17"/>
  <c r="AB902" i="17" s="1"/>
  <c r="AL902" i="17"/>
  <c r="K902" i="17"/>
  <c r="I902" i="17"/>
  <c r="X902" i="17"/>
  <c r="AC902" i="17" s="1"/>
  <c r="B904" i="17"/>
  <c r="P903" i="17"/>
  <c r="H903" i="17"/>
  <c r="Q480" i="14" l="1"/>
  <c r="G483" i="14"/>
  <c r="H483" i="14"/>
  <c r="U483" i="14"/>
  <c r="Z483" i="14" s="1"/>
  <c r="AE483" i="14" s="1"/>
  <c r="P483" i="14"/>
  <c r="C483" i="14"/>
  <c r="N483" i="14"/>
  <c r="R483" i="14"/>
  <c r="J483" i="14"/>
  <c r="T483" i="14"/>
  <c r="Y483" i="14" s="1"/>
  <c r="AD483" i="14" s="1"/>
  <c r="S483" i="14"/>
  <c r="X483" i="14" s="1"/>
  <c r="AC483" i="14" s="1"/>
  <c r="E483" i="14"/>
  <c r="F483" i="14" s="1"/>
  <c r="B484" i="14"/>
  <c r="W482" i="14"/>
  <c r="AM482" i="14" s="1"/>
  <c r="AL482" i="14"/>
  <c r="K482" i="14"/>
  <c r="I482" i="14"/>
  <c r="M482" i="14" s="1"/>
  <c r="L482" i="14" s="1"/>
  <c r="D482" i="14"/>
  <c r="AB481" i="14"/>
  <c r="AG481" i="14" s="1"/>
  <c r="AI481" i="14" s="1"/>
  <c r="U904" i="17"/>
  <c r="Z904" i="17" s="1"/>
  <c r="AE904" i="17" s="1"/>
  <c r="R904" i="17"/>
  <c r="S904" i="17"/>
  <c r="X904" i="17" s="1"/>
  <c r="AC904" i="17" s="1"/>
  <c r="N904" i="17"/>
  <c r="T904" i="17"/>
  <c r="Y904" i="17" s="1"/>
  <c r="AD904" i="17" s="1"/>
  <c r="J904" i="17"/>
  <c r="C904" i="17"/>
  <c r="D904" i="17" s="1"/>
  <c r="E904" i="17"/>
  <c r="F904" i="17" s="1"/>
  <c r="G904" i="17"/>
  <c r="M902" i="17"/>
  <c r="L902" i="17"/>
  <c r="Q901" i="17"/>
  <c r="AL903" i="17"/>
  <c r="W903" i="17"/>
  <c r="AM903" i="17" s="1"/>
  <c r="AG902" i="17"/>
  <c r="AI902" i="17" s="1"/>
  <c r="AM902" i="17"/>
  <c r="I903" i="17"/>
  <c r="K903" i="17"/>
  <c r="B905" i="17"/>
  <c r="P904" i="17"/>
  <c r="H904" i="17"/>
  <c r="AB482" i="14" l="1"/>
  <c r="AG482" i="14" s="1"/>
  <c r="AI482" i="14" s="1"/>
  <c r="Q482" i="14" s="1"/>
  <c r="N484" i="14"/>
  <c r="U484" i="14"/>
  <c r="Z484" i="14" s="1"/>
  <c r="AE484" i="14" s="1"/>
  <c r="J484" i="14"/>
  <c r="P484" i="14"/>
  <c r="R484" i="14"/>
  <c r="G484" i="14"/>
  <c r="T484" i="14"/>
  <c r="Y484" i="14" s="1"/>
  <c r="AD484" i="14" s="1"/>
  <c r="E484" i="14"/>
  <c r="F484" i="14" s="1"/>
  <c r="C484" i="14"/>
  <c r="H484" i="14"/>
  <c r="S484" i="14"/>
  <c r="X484" i="14" s="1"/>
  <c r="AC484" i="14" s="1"/>
  <c r="B485" i="14"/>
  <c r="D483" i="14"/>
  <c r="K483" i="14"/>
  <c r="I483" i="14"/>
  <c r="AJ481" i="14"/>
  <c r="Q481" i="14"/>
  <c r="AJ482" i="14"/>
  <c r="W483" i="14"/>
  <c r="AM483" i="14" s="1"/>
  <c r="AL483" i="14"/>
  <c r="M903" i="17"/>
  <c r="L903" i="17"/>
  <c r="R905" i="17"/>
  <c r="S905" i="17"/>
  <c r="X905" i="17" s="1"/>
  <c r="AC905" i="17" s="1"/>
  <c r="T905" i="17"/>
  <c r="Y905" i="17" s="1"/>
  <c r="AD905" i="17" s="1"/>
  <c r="U905" i="17"/>
  <c r="Z905" i="17" s="1"/>
  <c r="AE905" i="17" s="1"/>
  <c r="N905" i="17"/>
  <c r="J905" i="17"/>
  <c r="E905" i="17"/>
  <c r="F905" i="17" s="1"/>
  <c r="C905" i="17"/>
  <c r="D905" i="17" s="1"/>
  <c r="G905" i="17"/>
  <c r="AB903" i="17"/>
  <c r="AG903" i="17" s="1"/>
  <c r="AI903" i="17" s="1"/>
  <c r="Q903" i="17" s="1"/>
  <c r="I904" i="17"/>
  <c r="K904" i="17"/>
  <c r="Q902" i="17"/>
  <c r="AJ902" i="17"/>
  <c r="B906" i="17"/>
  <c r="H905" i="17"/>
  <c r="P905" i="17"/>
  <c r="W904" i="17"/>
  <c r="AL904" i="17"/>
  <c r="E485" i="14" l="1"/>
  <c r="F485" i="14" s="1"/>
  <c r="T485" i="14"/>
  <c r="Y485" i="14" s="1"/>
  <c r="AD485" i="14" s="1"/>
  <c r="G485" i="14"/>
  <c r="U485" i="14"/>
  <c r="Z485" i="14" s="1"/>
  <c r="AE485" i="14" s="1"/>
  <c r="J485" i="14"/>
  <c r="C485" i="14"/>
  <c r="H485" i="14"/>
  <c r="R485" i="14"/>
  <c r="N485" i="14"/>
  <c r="S485" i="14"/>
  <c r="X485" i="14" s="1"/>
  <c r="AC485" i="14" s="1"/>
  <c r="P485" i="14"/>
  <c r="B486" i="14"/>
  <c r="W484" i="14"/>
  <c r="AM484" i="14" s="1"/>
  <c r="AL484" i="14"/>
  <c r="M483" i="14"/>
  <c r="L483" i="14" s="1"/>
  <c r="AB483" i="14"/>
  <c r="AG483" i="14" s="1"/>
  <c r="AI483" i="14" s="1"/>
  <c r="I484" i="14"/>
  <c r="M484" i="14" s="1"/>
  <c r="L484" i="14" s="1"/>
  <c r="K484" i="14"/>
  <c r="D484" i="14"/>
  <c r="AJ903" i="17"/>
  <c r="S906" i="17"/>
  <c r="T906" i="17"/>
  <c r="U906" i="17"/>
  <c r="R906" i="17"/>
  <c r="N906" i="17"/>
  <c r="N907" i="17" s="1"/>
  <c r="J906" i="17"/>
  <c r="G906" i="17"/>
  <c r="C906" i="17"/>
  <c r="D906" i="17" s="1"/>
  <c r="E906" i="17"/>
  <c r="F906" i="17" s="1"/>
  <c r="M904" i="17"/>
  <c r="L904" i="17"/>
  <c r="I905" i="17"/>
  <c r="K905" i="17"/>
  <c r="AL905" i="17"/>
  <c r="W905" i="17"/>
  <c r="AB904" i="17"/>
  <c r="AG904" i="17" s="1"/>
  <c r="AI904" i="17" s="1"/>
  <c r="AM904" i="17"/>
  <c r="P906" i="17"/>
  <c r="H906" i="17"/>
  <c r="AB484" i="14" l="1"/>
  <c r="AG484" i="14" s="1"/>
  <c r="AI484" i="14" s="1"/>
  <c r="H486" i="14"/>
  <c r="S486" i="14"/>
  <c r="X486" i="14" s="1"/>
  <c r="AC486" i="14" s="1"/>
  <c r="G486" i="14"/>
  <c r="C486" i="14"/>
  <c r="N486" i="14"/>
  <c r="J486" i="14"/>
  <c r="U486" i="14"/>
  <c r="Z486" i="14" s="1"/>
  <c r="AE486" i="14" s="1"/>
  <c r="P486" i="14"/>
  <c r="T486" i="14"/>
  <c r="Y486" i="14" s="1"/>
  <c r="AD486" i="14" s="1"/>
  <c r="E486" i="14"/>
  <c r="F486" i="14" s="1"/>
  <c r="R486" i="14"/>
  <c r="B487" i="14"/>
  <c r="D485" i="14"/>
  <c r="K485" i="14"/>
  <c r="I485" i="14"/>
  <c r="M485" i="14" s="1"/>
  <c r="L485" i="14" s="1"/>
  <c r="Q484" i="14"/>
  <c r="AJ484" i="14"/>
  <c r="AJ483" i="14"/>
  <c r="Q483" i="14"/>
  <c r="AL485" i="14"/>
  <c r="W485" i="14"/>
  <c r="AM485" i="14" s="1"/>
  <c r="M905" i="17"/>
  <c r="L905" i="17"/>
  <c r="Q904" i="17"/>
  <c r="AJ904" i="17"/>
  <c r="Y926" i="17"/>
  <c r="AE916" i="17"/>
  <c r="X916" i="17"/>
  <c r="N925" i="17"/>
  <c r="AC916" i="17"/>
  <c r="W916" i="17"/>
  <c r="AD916" i="17"/>
  <c r="AB924" i="17"/>
  <c r="S918" i="17"/>
  <c r="AC922" i="17"/>
  <c r="AD926" i="17"/>
  <c r="AB926" i="17"/>
  <c r="U923" i="17"/>
  <c r="T921" i="17"/>
  <c r="U921" i="17"/>
  <c r="U916" i="17"/>
  <c r="S925" i="17"/>
  <c r="AB927" i="17"/>
  <c r="S920" i="17"/>
  <c r="X923" i="17"/>
  <c r="Y921" i="17"/>
  <c r="R923" i="17"/>
  <c r="AB920" i="17"/>
  <c r="R924" i="17"/>
  <c r="T923" i="17"/>
  <c r="N918" i="17"/>
  <c r="U927" i="17"/>
  <c r="AE918" i="17"/>
  <c r="W919" i="17"/>
  <c r="W925" i="17"/>
  <c r="AD925" i="17"/>
  <c r="N917" i="17"/>
  <c r="Z922" i="17"/>
  <c r="S926" i="17"/>
  <c r="AB917" i="17"/>
  <c r="Z918" i="17"/>
  <c r="AB923" i="17"/>
  <c r="AD927" i="17"/>
  <c r="N921" i="17"/>
  <c r="W926" i="17"/>
  <c r="AC924" i="17"/>
  <c r="U925" i="17"/>
  <c r="S917" i="17"/>
  <c r="X924" i="17"/>
  <c r="Y920" i="17"/>
  <c r="S924" i="17"/>
  <c r="U920" i="17"/>
  <c r="X920" i="17"/>
  <c r="AC923" i="17"/>
  <c r="X927" i="17"/>
  <c r="Y923" i="17"/>
  <c r="S916" i="17"/>
  <c r="AC921" i="17"/>
  <c r="T918" i="17"/>
  <c r="N923" i="17"/>
  <c r="Y919" i="17"/>
  <c r="N919" i="17"/>
  <c r="AE920" i="17"/>
  <c r="R927" i="17"/>
  <c r="W917" i="17"/>
  <c r="Z917" i="17"/>
  <c r="N924" i="17"/>
  <c r="AE924" i="17"/>
  <c r="W920" i="17"/>
  <c r="X918" i="17"/>
  <c r="R920" i="17"/>
  <c r="Y916" i="17"/>
  <c r="U924" i="17"/>
  <c r="X922" i="17"/>
  <c r="W918" i="17"/>
  <c r="AE925" i="17"/>
  <c r="Z923" i="17"/>
  <c r="Z920" i="17"/>
  <c r="U919" i="17"/>
  <c r="N920" i="17"/>
  <c r="AC919" i="17"/>
  <c r="AE927" i="17"/>
  <c r="S927" i="17"/>
  <c r="Z925" i="17"/>
  <c r="AC927" i="17"/>
  <c r="AC917" i="17"/>
  <c r="T922" i="17"/>
  <c r="T925" i="17"/>
  <c r="Z919" i="17"/>
  <c r="AD919" i="17"/>
  <c r="AC920" i="17"/>
  <c r="Y925" i="17"/>
  <c r="W927" i="17"/>
  <c r="N926" i="17"/>
  <c r="Y918" i="17"/>
  <c r="Y924" i="17"/>
  <c r="T924" i="17"/>
  <c r="R918" i="17"/>
  <c r="S919" i="17"/>
  <c r="R917" i="17"/>
  <c r="AD917" i="17"/>
  <c r="AB919" i="17"/>
  <c r="U918" i="17"/>
  <c r="W921" i="17"/>
  <c r="W923" i="17"/>
  <c r="T916" i="17"/>
  <c r="AE921" i="17"/>
  <c r="Z921" i="17"/>
  <c r="AB921" i="17"/>
  <c r="Z927" i="17"/>
  <c r="S922" i="17"/>
  <c r="T927" i="17"/>
  <c r="Z926" i="17"/>
  <c r="W924" i="17"/>
  <c r="X921" i="17"/>
  <c r="S923" i="17"/>
  <c r="T926" i="17"/>
  <c r="R926" i="17"/>
  <c r="AC925" i="17"/>
  <c r="AC926" i="17"/>
  <c r="Y917" i="17"/>
  <c r="Z924" i="17"/>
  <c r="N927" i="17"/>
  <c r="S921" i="17"/>
  <c r="X919" i="17"/>
  <c r="AB916" i="17"/>
  <c r="T917" i="17"/>
  <c r="X926" i="17"/>
  <c r="X917" i="17"/>
  <c r="AC918" i="17"/>
  <c r="AD923" i="17"/>
  <c r="AE917" i="17"/>
  <c r="AD921" i="17"/>
  <c r="Y922" i="17"/>
  <c r="U926" i="17"/>
  <c r="R916" i="17"/>
  <c r="Y927" i="17"/>
  <c r="R925" i="17"/>
  <c r="W922" i="17"/>
  <c r="AB925" i="17"/>
  <c r="AE922" i="17"/>
  <c r="AD918" i="17"/>
  <c r="Z916" i="17"/>
  <c r="AE923" i="17"/>
  <c r="T919" i="17"/>
  <c r="AB922" i="17"/>
  <c r="R922" i="17"/>
  <c r="AD924" i="17"/>
  <c r="N922" i="17"/>
  <c r="U917" i="17"/>
  <c r="AE919" i="17"/>
  <c r="N916" i="17"/>
  <c r="R921" i="17"/>
  <c r="AE926" i="17"/>
  <c r="AD920" i="17"/>
  <c r="U922" i="17"/>
  <c r="AB918" i="17"/>
  <c r="R919" i="17"/>
  <c r="X925" i="17"/>
  <c r="T920" i="17"/>
  <c r="AD922" i="17"/>
  <c r="AB905" i="17"/>
  <c r="AG905" i="17" s="1"/>
  <c r="AI905" i="17" s="1"/>
  <c r="AM905" i="17"/>
  <c r="Y906" i="17"/>
  <c r="Y907" i="17" s="1"/>
  <c r="T907" i="17"/>
  <c r="K906" i="17"/>
  <c r="I906" i="17"/>
  <c r="Z906" i="17"/>
  <c r="Z907" i="17" s="1"/>
  <c r="U907" i="17"/>
  <c r="X906" i="17"/>
  <c r="X907" i="17" s="1"/>
  <c r="S907" i="17"/>
  <c r="W906" i="17"/>
  <c r="AL906" i="17"/>
  <c r="AL907" i="17" s="1"/>
  <c r="R907" i="17"/>
  <c r="H487" i="14" l="1"/>
  <c r="G487" i="14"/>
  <c r="R487" i="14"/>
  <c r="T487" i="14"/>
  <c r="Y487" i="14" s="1"/>
  <c r="AD487" i="14" s="1"/>
  <c r="P487" i="14"/>
  <c r="U487" i="14"/>
  <c r="Z487" i="14" s="1"/>
  <c r="AE487" i="14" s="1"/>
  <c r="J487" i="14"/>
  <c r="E487" i="14"/>
  <c r="F487" i="14" s="1"/>
  <c r="N487" i="14"/>
  <c r="C487" i="14"/>
  <c r="S487" i="14"/>
  <c r="X487" i="14" s="1"/>
  <c r="AC487" i="14" s="1"/>
  <c r="B488" i="14"/>
  <c r="AL486" i="14"/>
  <c r="W486" i="14"/>
  <c r="AM486" i="14" s="1"/>
  <c r="I486" i="14"/>
  <c r="M486" i="14" s="1"/>
  <c r="L486" i="14" s="1"/>
  <c r="K486" i="14"/>
  <c r="D486" i="14"/>
  <c r="AB485" i="14"/>
  <c r="AG485" i="14" s="1"/>
  <c r="AI485" i="14" s="1"/>
  <c r="Y939" i="17"/>
  <c r="AE938" i="17"/>
  <c r="X940" i="17"/>
  <c r="U939" i="17"/>
  <c r="AM923" i="17"/>
  <c r="X939" i="17"/>
  <c r="M906" i="17"/>
  <c r="L906" i="17"/>
  <c r="AD906" i="17"/>
  <c r="AD907" i="17" s="1"/>
  <c r="AE906" i="17"/>
  <c r="AE907" i="17" s="1"/>
  <c r="U938" i="17"/>
  <c r="R909" i="17"/>
  <c r="Y938" i="17"/>
  <c r="N939" i="17"/>
  <c r="AG918" i="17"/>
  <c r="AI918" i="17" s="1"/>
  <c r="AJ918" i="17" s="1"/>
  <c r="AL921" i="17"/>
  <c r="AD939" i="17"/>
  <c r="AC906" i="17"/>
  <c r="AC907" i="17" s="1"/>
  <c r="S939" i="17"/>
  <c r="X938" i="17"/>
  <c r="R938" i="17"/>
  <c r="AL919" i="17"/>
  <c r="C916" i="17"/>
  <c r="N937" i="17"/>
  <c r="N929" i="17"/>
  <c r="N930" i="17" s="1"/>
  <c r="AG922" i="17"/>
  <c r="AI922" i="17" s="1"/>
  <c r="AJ922" i="17" s="1"/>
  <c r="AB939" i="17"/>
  <c r="AB940" i="17"/>
  <c r="AG925" i="17"/>
  <c r="AI925" i="17" s="1"/>
  <c r="AJ925" i="17" s="1"/>
  <c r="AM921" i="17"/>
  <c r="AL918" i="17"/>
  <c r="Y940" i="17"/>
  <c r="N938" i="17"/>
  <c r="Z939" i="17"/>
  <c r="X937" i="17"/>
  <c r="X929" i="17"/>
  <c r="T938" i="17"/>
  <c r="W939" i="17"/>
  <c r="AM922" i="17"/>
  <c r="AG921" i="17"/>
  <c r="AI921" i="17" s="1"/>
  <c r="AJ921" i="17" s="1"/>
  <c r="AG924" i="17"/>
  <c r="AI924" i="17" s="1"/>
  <c r="AJ924" i="17" s="1"/>
  <c r="AE937" i="17"/>
  <c r="AE929" i="17"/>
  <c r="AM906" i="17"/>
  <c r="AM907" i="17" s="1"/>
  <c r="AL909" i="17" s="1"/>
  <c r="W907" i="17"/>
  <c r="W909" i="17" s="1"/>
  <c r="Q905" i="17"/>
  <c r="AJ905" i="17"/>
  <c r="AL925" i="17"/>
  <c r="R940" i="17"/>
  <c r="AB929" i="17"/>
  <c r="AB937" i="17"/>
  <c r="AG916" i="17"/>
  <c r="AM924" i="17"/>
  <c r="AB938" i="17"/>
  <c r="AG919" i="17"/>
  <c r="AI919" i="17" s="1"/>
  <c r="AJ919" i="17" s="1"/>
  <c r="AD938" i="17"/>
  <c r="Z940" i="17"/>
  <c r="Y937" i="17"/>
  <c r="Y929" i="17"/>
  <c r="AG923" i="17"/>
  <c r="AI923" i="17" s="1"/>
  <c r="AJ923" i="17" s="1"/>
  <c r="AD940" i="17"/>
  <c r="AD937" i="17"/>
  <c r="AD929" i="17"/>
  <c r="Z937" i="17"/>
  <c r="Z929" i="17"/>
  <c r="AC940" i="17"/>
  <c r="Z938" i="17"/>
  <c r="AL920" i="17"/>
  <c r="AM917" i="17"/>
  <c r="U940" i="17"/>
  <c r="W940" i="17"/>
  <c r="AM925" i="17"/>
  <c r="AL924" i="17"/>
  <c r="AG927" i="17"/>
  <c r="AI927" i="17" s="1"/>
  <c r="AJ927" i="17" s="1"/>
  <c r="AG926" i="17"/>
  <c r="AI926" i="17" s="1"/>
  <c r="AJ926" i="17" s="1"/>
  <c r="W929" i="17"/>
  <c r="AM916" i="17"/>
  <c r="W937" i="17"/>
  <c r="AB906" i="17"/>
  <c r="R937" i="17"/>
  <c r="R929" i="17"/>
  <c r="AL916" i="17"/>
  <c r="AL926" i="17"/>
  <c r="T937" i="17"/>
  <c r="T929" i="17"/>
  <c r="AL917" i="17"/>
  <c r="T940" i="17"/>
  <c r="AE940" i="17"/>
  <c r="AL927" i="17"/>
  <c r="AG917" i="17"/>
  <c r="AI917" i="17" s="1"/>
  <c r="AJ917" i="17" s="1"/>
  <c r="AM919" i="17"/>
  <c r="W938" i="17"/>
  <c r="AG920" i="17"/>
  <c r="AI920" i="17" s="1"/>
  <c r="AJ920" i="17" s="1"/>
  <c r="S940" i="17"/>
  <c r="AC929" i="17"/>
  <c r="AC937" i="17"/>
  <c r="AL922" i="17"/>
  <c r="R939" i="17"/>
  <c r="AE939" i="17"/>
  <c r="S938" i="17"/>
  <c r="AM927" i="17"/>
  <c r="T939" i="17"/>
  <c r="AC938" i="17"/>
  <c r="AM918" i="17"/>
  <c r="AM920" i="17"/>
  <c r="S929" i="17"/>
  <c r="S937" i="17"/>
  <c r="AM926" i="17"/>
  <c r="AL923" i="17"/>
  <c r="U929" i="17"/>
  <c r="U937" i="17"/>
  <c r="AC939" i="17"/>
  <c r="N940" i="17"/>
  <c r="C488" i="14" l="1"/>
  <c r="U488" i="14"/>
  <c r="Z488" i="14" s="1"/>
  <c r="AE488" i="14" s="1"/>
  <c r="H488" i="14"/>
  <c r="P488" i="14"/>
  <c r="N488" i="14"/>
  <c r="T488" i="14"/>
  <c r="Y488" i="14" s="1"/>
  <c r="AD488" i="14" s="1"/>
  <c r="J488" i="14"/>
  <c r="S488" i="14"/>
  <c r="X488" i="14" s="1"/>
  <c r="AC488" i="14" s="1"/>
  <c r="E488" i="14"/>
  <c r="F488" i="14" s="1"/>
  <c r="R488" i="14"/>
  <c r="G488" i="14"/>
  <c r="B489" i="14"/>
  <c r="Q485" i="14"/>
  <c r="AJ485" i="14"/>
  <c r="D487" i="14"/>
  <c r="K487" i="14"/>
  <c r="I487" i="14"/>
  <c r="M487" i="14" s="1"/>
  <c r="L487" i="14" s="1"/>
  <c r="AB486" i="14"/>
  <c r="AG486" i="14" s="1"/>
  <c r="AI486" i="14" s="1"/>
  <c r="W487" i="14"/>
  <c r="AM487" i="14" s="1"/>
  <c r="AL487" i="14"/>
  <c r="AD942" i="17"/>
  <c r="X942" i="17"/>
  <c r="U942" i="17"/>
  <c r="AM939" i="17"/>
  <c r="AB930" i="17"/>
  <c r="AL939" i="17"/>
  <c r="AM938" i="17"/>
  <c r="R942" i="17"/>
  <c r="AL937" i="17"/>
  <c r="AB942" i="17"/>
  <c r="AG937" i="17"/>
  <c r="AG906" i="17"/>
  <c r="AI906" i="17" s="1"/>
  <c r="AB907" i="17"/>
  <c r="S942" i="17"/>
  <c r="AC942" i="17"/>
  <c r="T942" i="17"/>
  <c r="AM937" i="17"/>
  <c r="W942" i="17"/>
  <c r="AL940" i="17"/>
  <c r="C937" i="17"/>
  <c r="N942" i="17"/>
  <c r="N943" i="17" s="1"/>
  <c r="AM929" i="17"/>
  <c r="AM940" i="17"/>
  <c r="AG938" i="17"/>
  <c r="AI938" i="17" s="1"/>
  <c r="AJ938" i="17" s="1"/>
  <c r="AE942" i="17"/>
  <c r="C917" i="17"/>
  <c r="C918" i="17" s="1"/>
  <c r="C919" i="17" s="1"/>
  <c r="AL929" i="17"/>
  <c r="W930" i="17"/>
  <c r="Z942" i="17"/>
  <c r="AG940" i="17"/>
  <c r="AI940" i="17" s="1"/>
  <c r="AJ940" i="17" s="1"/>
  <c r="R930" i="17"/>
  <c r="Y942" i="17"/>
  <c r="AI916" i="17"/>
  <c r="AJ916" i="17" s="1"/>
  <c r="AG929" i="17"/>
  <c r="AI929" i="17" s="1"/>
  <c r="AJ929" i="17" s="1"/>
  <c r="AG939" i="17"/>
  <c r="AI939" i="17" s="1"/>
  <c r="AJ939" i="17" s="1"/>
  <c r="AL938" i="17"/>
  <c r="AB487" i="14" l="1"/>
  <c r="AG487" i="14" s="1"/>
  <c r="AI487" i="14" s="1"/>
  <c r="AJ487" i="14" s="1"/>
  <c r="T489" i="14"/>
  <c r="Y489" i="14" s="1"/>
  <c r="AD489" i="14" s="1"/>
  <c r="N489" i="14"/>
  <c r="S489" i="14"/>
  <c r="X489" i="14" s="1"/>
  <c r="AC489" i="14" s="1"/>
  <c r="E489" i="14"/>
  <c r="F489" i="14" s="1"/>
  <c r="H489" i="14"/>
  <c r="R489" i="14"/>
  <c r="P489" i="14"/>
  <c r="G489" i="14"/>
  <c r="J489" i="14"/>
  <c r="C489" i="14"/>
  <c r="U489" i="14"/>
  <c r="Z489" i="14" s="1"/>
  <c r="AE489" i="14" s="1"/>
  <c r="B490" i="14"/>
  <c r="Q487" i="14"/>
  <c r="W488" i="14"/>
  <c r="AM488" i="14" s="1"/>
  <c r="AL488" i="14"/>
  <c r="AJ486" i="14"/>
  <c r="Q486" i="14"/>
  <c r="I488" i="14"/>
  <c r="K488" i="14"/>
  <c r="D488" i="14"/>
  <c r="AB943" i="17"/>
  <c r="C920" i="17"/>
  <c r="C921" i="17" s="1"/>
  <c r="AM942" i="17"/>
  <c r="AI937" i="17"/>
  <c r="AJ937" i="17" s="1"/>
  <c r="AG942" i="17"/>
  <c r="AI942" i="17" s="1"/>
  <c r="AJ942" i="17" s="1"/>
  <c r="AL942" i="17"/>
  <c r="C938" i="17"/>
  <c r="C939" i="17" s="1"/>
  <c r="R943" i="17"/>
  <c r="AL930" i="17"/>
  <c r="AB909" i="17"/>
  <c r="AG907" i="17"/>
  <c r="AI907" i="17" s="1"/>
  <c r="AJ907" i="17" s="1"/>
  <c r="W943" i="17"/>
  <c r="AJ906" i="17"/>
  <c r="Q906" i="17"/>
  <c r="AB488" i="14" l="1"/>
  <c r="AG488" i="14" s="1"/>
  <c r="AI488" i="14" s="1"/>
  <c r="J490" i="14"/>
  <c r="E490" i="14"/>
  <c r="F490" i="14" s="1"/>
  <c r="G490" i="14"/>
  <c r="P490" i="14"/>
  <c r="R490" i="14"/>
  <c r="H490" i="14"/>
  <c r="S490" i="14"/>
  <c r="X490" i="14" s="1"/>
  <c r="AC490" i="14" s="1"/>
  <c r="C490" i="14"/>
  <c r="U490" i="14"/>
  <c r="Z490" i="14" s="1"/>
  <c r="AE490" i="14" s="1"/>
  <c r="T490" i="14"/>
  <c r="Y490" i="14" s="1"/>
  <c r="AD490" i="14" s="1"/>
  <c r="N490" i="14"/>
  <c r="B491" i="14"/>
  <c r="AL489" i="14"/>
  <c r="W489" i="14"/>
  <c r="AM489" i="14" s="1"/>
  <c r="D489" i="14"/>
  <c r="I489" i="14"/>
  <c r="M489" i="14" s="1"/>
  <c r="L489" i="14" s="1"/>
  <c r="K489" i="14"/>
  <c r="AJ488" i="14"/>
  <c r="Q488" i="14"/>
  <c r="M488" i="14"/>
  <c r="L488" i="14" s="1"/>
  <c r="AL943" i="17"/>
  <c r="C922" i="17"/>
  <c r="C923" i="17" s="1"/>
  <c r="C940" i="17"/>
  <c r="AB489" i="14" l="1"/>
  <c r="AG489" i="14" s="1"/>
  <c r="AI489" i="14" s="1"/>
  <c r="AJ489" i="14" s="1"/>
  <c r="E491" i="14"/>
  <c r="F491" i="14" s="1"/>
  <c r="R491" i="14"/>
  <c r="C491" i="14"/>
  <c r="S491" i="14"/>
  <c r="X491" i="14" s="1"/>
  <c r="AC491" i="14" s="1"/>
  <c r="P491" i="14"/>
  <c r="T491" i="14"/>
  <c r="Y491" i="14" s="1"/>
  <c r="AD491" i="14" s="1"/>
  <c r="N491" i="14"/>
  <c r="J491" i="14"/>
  <c r="G491" i="14"/>
  <c r="U491" i="14"/>
  <c r="Z491" i="14" s="1"/>
  <c r="AE491" i="14" s="1"/>
  <c r="H491" i="14"/>
  <c r="B492" i="14"/>
  <c r="AL490" i="14"/>
  <c r="W490" i="14"/>
  <c r="AM490" i="14" s="1"/>
  <c r="D490" i="14"/>
  <c r="I490" i="14"/>
  <c r="K490" i="14"/>
  <c r="C924" i="17"/>
  <c r="C925" i="17" s="1"/>
  <c r="C926" i="17" s="1"/>
  <c r="C927" i="17" s="1"/>
  <c r="Q489" i="14" l="1"/>
  <c r="AB490" i="14"/>
  <c r="AG490" i="14" s="1"/>
  <c r="AI490" i="14" s="1"/>
  <c r="AJ490" i="14" s="1"/>
  <c r="R492" i="14"/>
  <c r="G492" i="14"/>
  <c r="J492" i="14"/>
  <c r="P492" i="14"/>
  <c r="E492" i="14"/>
  <c r="F492" i="14" s="1"/>
  <c r="H492" i="14"/>
  <c r="C492" i="14"/>
  <c r="S492" i="14"/>
  <c r="X492" i="14" s="1"/>
  <c r="AC492" i="14" s="1"/>
  <c r="T492" i="14"/>
  <c r="Y492" i="14" s="1"/>
  <c r="AD492" i="14" s="1"/>
  <c r="N492" i="14"/>
  <c r="U492" i="14"/>
  <c r="Z492" i="14" s="1"/>
  <c r="AE492" i="14" s="1"/>
  <c r="B493" i="14"/>
  <c r="M490" i="14"/>
  <c r="L490" i="14" s="1"/>
  <c r="Q490" i="14"/>
  <c r="I491" i="14"/>
  <c r="K491" i="14"/>
  <c r="D491" i="14"/>
  <c r="W491" i="14"/>
  <c r="AM491" i="14" s="1"/>
  <c r="AL491" i="14"/>
  <c r="G493" i="14" l="1"/>
  <c r="U493" i="14"/>
  <c r="Z493" i="14" s="1"/>
  <c r="AE493" i="14" s="1"/>
  <c r="T493" i="14"/>
  <c r="Y493" i="14" s="1"/>
  <c r="AD493" i="14" s="1"/>
  <c r="P493" i="14"/>
  <c r="E493" i="14"/>
  <c r="F493" i="14" s="1"/>
  <c r="H493" i="14"/>
  <c r="S493" i="14"/>
  <c r="X493" i="14" s="1"/>
  <c r="AC493" i="14" s="1"/>
  <c r="J493" i="14"/>
  <c r="C493" i="14"/>
  <c r="R493" i="14"/>
  <c r="N493" i="14"/>
  <c r="B494" i="14"/>
  <c r="M491" i="14"/>
  <c r="L491" i="14" s="1"/>
  <c r="AB491" i="14"/>
  <c r="AG491" i="14" s="1"/>
  <c r="AI491" i="14" s="1"/>
  <c r="D492" i="14"/>
  <c r="I492" i="14"/>
  <c r="M492" i="14" s="1"/>
  <c r="L492" i="14" s="1"/>
  <c r="K492" i="14"/>
  <c r="AL492" i="14"/>
  <c r="W492" i="14"/>
  <c r="AM492" i="14" s="1"/>
  <c r="AB492" i="14" l="1"/>
  <c r="AG492" i="14" s="1"/>
  <c r="AI492" i="14" s="1"/>
  <c r="Q492" i="14" s="1"/>
  <c r="C494" i="14"/>
  <c r="P494" i="14"/>
  <c r="H494" i="14"/>
  <c r="E494" i="14"/>
  <c r="F494" i="14" s="1"/>
  <c r="G494" i="14"/>
  <c r="S494" i="14"/>
  <c r="X494" i="14" s="1"/>
  <c r="AC494" i="14" s="1"/>
  <c r="J494" i="14"/>
  <c r="N494" i="14"/>
  <c r="U494" i="14"/>
  <c r="Z494" i="14" s="1"/>
  <c r="AE494" i="14" s="1"/>
  <c r="T494" i="14"/>
  <c r="Y494" i="14" s="1"/>
  <c r="AD494" i="14" s="1"/>
  <c r="R494" i="14"/>
  <c r="B495" i="14"/>
  <c r="W493" i="14"/>
  <c r="AM493" i="14" s="1"/>
  <c r="AL493" i="14"/>
  <c r="K493" i="14"/>
  <c r="D493" i="14"/>
  <c r="I493" i="14"/>
  <c r="M493" i="14" s="1"/>
  <c r="L493" i="14" s="1"/>
  <c r="AJ491" i="14"/>
  <c r="Q491" i="14"/>
  <c r="AJ492" i="14" l="1"/>
  <c r="AB493" i="14"/>
  <c r="AG493" i="14" s="1"/>
  <c r="AI493" i="14" s="1"/>
  <c r="AJ493" i="14" s="1"/>
  <c r="N495" i="14"/>
  <c r="U495" i="14"/>
  <c r="Z495" i="14" s="1"/>
  <c r="AE495" i="14" s="1"/>
  <c r="J495" i="14"/>
  <c r="S495" i="14"/>
  <c r="X495" i="14" s="1"/>
  <c r="AC495" i="14" s="1"/>
  <c r="P495" i="14"/>
  <c r="T495" i="14"/>
  <c r="Y495" i="14" s="1"/>
  <c r="AD495" i="14" s="1"/>
  <c r="E495" i="14"/>
  <c r="F495" i="14" s="1"/>
  <c r="R495" i="14"/>
  <c r="H495" i="14"/>
  <c r="G495" i="14"/>
  <c r="C495" i="14"/>
  <c r="B496" i="14"/>
  <c r="AL494" i="14"/>
  <c r="W494" i="14"/>
  <c r="AM494" i="14" s="1"/>
  <c r="D494" i="14"/>
  <c r="K494" i="14"/>
  <c r="I494" i="14"/>
  <c r="M494" i="14" s="1"/>
  <c r="L494" i="14" s="1"/>
  <c r="Q493" i="14" l="1"/>
  <c r="H496" i="14"/>
  <c r="P496" i="14"/>
  <c r="G496" i="14"/>
  <c r="R496" i="14"/>
  <c r="S496" i="14"/>
  <c r="X496" i="14" s="1"/>
  <c r="AC496" i="14" s="1"/>
  <c r="U496" i="14"/>
  <c r="Z496" i="14" s="1"/>
  <c r="AE496" i="14" s="1"/>
  <c r="T496" i="14"/>
  <c r="Y496" i="14" s="1"/>
  <c r="AD496" i="14" s="1"/>
  <c r="C496" i="14"/>
  <c r="J496" i="14"/>
  <c r="E496" i="14"/>
  <c r="F496" i="14" s="1"/>
  <c r="N496" i="14"/>
  <c r="B497" i="14"/>
  <c r="I495" i="14"/>
  <c r="M495" i="14" s="1"/>
  <c r="L495" i="14" s="1"/>
  <c r="D495" i="14"/>
  <c r="K495" i="14"/>
  <c r="AB494" i="14"/>
  <c r="AG494" i="14" s="1"/>
  <c r="AI494" i="14" s="1"/>
  <c r="W495" i="14"/>
  <c r="AM495" i="14" s="1"/>
  <c r="AL495" i="14"/>
  <c r="AB495" i="14" l="1"/>
  <c r="AG495" i="14" s="1"/>
  <c r="AI495" i="14" s="1"/>
  <c r="AJ495" i="14" s="1"/>
  <c r="AL496" i="14"/>
  <c r="W496" i="14"/>
  <c r="AM496" i="14" s="1"/>
  <c r="K496" i="14"/>
  <c r="D496" i="14"/>
  <c r="I496" i="14"/>
  <c r="M496" i="14" s="1"/>
  <c r="L496" i="14" s="1"/>
  <c r="Q494" i="14"/>
  <c r="AJ494" i="14"/>
  <c r="H497" i="14"/>
  <c r="J497" i="14"/>
  <c r="N497" i="14"/>
  <c r="E497" i="14"/>
  <c r="F497" i="14" s="1"/>
  <c r="P497" i="14"/>
  <c r="C497" i="14"/>
  <c r="T497" i="14"/>
  <c r="Y497" i="14" s="1"/>
  <c r="AD497" i="14" s="1"/>
  <c r="R497" i="14"/>
  <c r="G497" i="14"/>
  <c r="U497" i="14"/>
  <c r="Z497" i="14" s="1"/>
  <c r="AE497" i="14" s="1"/>
  <c r="S497" i="14"/>
  <c r="X497" i="14" s="1"/>
  <c r="AC497" i="14" s="1"/>
  <c r="B498" i="14"/>
  <c r="Q495" i="14" l="1"/>
  <c r="U498" i="14"/>
  <c r="Z498" i="14" s="1"/>
  <c r="AE498" i="14" s="1"/>
  <c r="P498" i="14"/>
  <c r="G498" i="14"/>
  <c r="H498" i="14"/>
  <c r="N498" i="14"/>
  <c r="S498" i="14"/>
  <c r="X498" i="14" s="1"/>
  <c r="AC498" i="14" s="1"/>
  <c r="J498" i="14"/>
  <c r="T498" i="14"/>
  <c r="Y498" i="14" s="1"/>
  <c r="AD498" i="14" s="1"/>
  <c r="R498" i="14"/>
  <c r="C498" i="14"/>
  <c r="E498" i="14"/>
  <c r="F498" i="14" s="1"/>
  <c r="B499" i="14"/>
  <c r="AB496" i="14"/>
  <c r="AG496" i="14" s="1"/>
  <c r="AI496" i="14" s="1"/>
  <c r="AL497" i="14"/>
  <c r="W497" i="14"/>
  <c r="AM497" i="14" s="1"/>
  <c r="D497" i="14"/>
  <c r="K497" i="14"/>
  <c r="I497" i="14"/>
  <c r="M497" i="14" s="1"/>
  <c r="L497" i="14" s="1"/>
  <c r="N499" i="14" l="1"/>
  <c r="T499" i="14"/>
  <c r="Y499" i="14" s="1"/>
  <c r="AD499" i="14" s="1"/>
  <c r="C499" i="14"/>
  <c r="J499" i="14"/>
  <c r="U499" i="14"/>
  <c r="Z499" i="14" s="1"/>
  <c r="AE499" i="14" s="1"/>
  <c r="P499" i="14"/>
  <c r="G499" i="14"/>
  <c r="E499" i="14"/>
  <c r="F499" i="14" s="1"/>
  <c r="S499" i="14"/>
  <c r="X499" i="14" s="1"/>
  <c r="AC499" i="14" s="1"/>
  <c r="R499" i="14"/>
  <c r="H499" i="14"/>
  <c r="B500" i="14"/>
  <c r="AB497" i="14"/>
  <c r="AG497" i="14" s="1"/>
  <c r="AI497" i="14" s="1"/>
  <c r="K498" i="14"/>
  <c r="I498" i="14"/>
  <c r="D498" i="14"/>
  <c r="W498" i="14"/>
  <c r="AM498" i="14" s="1"/>
  <c r="AL498" i="14"/>
  <c r="Q496" i="14"/>
  <c r="AJ496" i="14"/>
  <c r="J500" i="14" l="1"/>
  <c r="T500" i="14"/>
  <c r="Y500" i="14" s="1"/>
  <c r="AD500" i="14" s="1"/>
  <c r="G500" i="14"/>
  <c r="R500" i="14"/>
  <c r="S500" i="14"/>
  <c r="X500" i="14" s="1"/>
  <c r="AC500" i="14" s="1"/>
  <c r="U500" i="14"/>
  <c r="Z500" i="14" s="1"/>
  <c r="AE500" i="14" s="1"/>
  <c r="C500" i="14"/>
  <c r="P500" i="14"/>
  <c r="E500" i="14"/>
  <c r="F500" i="14" s="1"/>
  <c r="N500" i="14"/>
  <c r="H500" i="14"/>
  <c r="B501" i="14"/>
  <c r="M498" i="14"/>
  <c r="L498" i="14" s="1"/>
  <c r="AB498" i="14"/>
  <c r="AG498" i="14" s="1"/>
  <c r="AI498" i="14" s="1"/>
  <c r="W499" i="14"/>
  <c r="AM499" i="14" s="1"/>
  <c r="AL499" i="14"/>
  <c r="Q497" i="14"/>
  <c r="AJ497" i="14"/>
  <c r="I499" i="14"/>
  <c r="M499" i="14" s="1"/>
  <c r="L499" i="14" s="1"/>
  <c r="K499" i="14"/>
  <c r="D499" i="14"/>
  <c r="AB499" i="14" l="1"/>
  <c r="AG499" i="14" s="1"/>
  <c r="AI499" i="14" s="1"/>
  <c r="N501" i="14"/>
  <c r="P501" i="14"/>
  <c r="G501" i="14"/>
  <c r="H501" i="14"/>
  <c r="R501" i="14"/>
  <c r="J501" i="14"/>
  <c r="C501" i="14"/>
  <c r="U501" i="14"/>
  <c r="Z501" i="14" s="1"/>
  <c r="AE501" i="14" s="1"/>
  <c r="E501" i="14"/>
  <c r="F501" i="14" s="1"/>
  <c r="T501" i="14"/>
  <c r="Y501" i="14" s="1"/>
  <c r="AD501" i="14" s="1"/>
  <c r="S501" i="14"/>
  <c r="X501" i="14" s="1"/>
  <c r="AC501" i="14" s="1"/>
  <c r="B502" i="14"/>
  <c r="AJ498" i="14"/>
  <c r="Q498" i="14"/>
  <c r="AL500" i="14"/>
  <c r="W500" i="14"/>
  <c r="AM500" i="14" s="1"/>
  <c r="AJ499" i="14"/>
  <c r="Q499" i="14"/>
  <c r="I500" i="14"/>
  <c r="M500" i="14" s="1"/>
  <c r="L500" i="14" s="1"/>
  <c r="K500" i="14"/>
  <c r="D500" i="14"/>
  <c r="E502" i="14" l="1"/>
  <c r="F502" i="14" s="1"/>
  <c r="J502" i="14"/>
  <c r="C502" i="14"/>
  <c r="P502" i="14"/>
  <c r="N502" i="14"/>
  <c r="U502" i="14"/>
  <c r="Z502" i="14" s="1"/>
  <c r="AE502" i="14" s="1"/>
  <c r="R502" i="14"/>
  <c r="H502" i="14"/>
  <c r="G502" i="14"/>
  <c r="T502" i="14"/>
  <c r="Y502" i="14" s="1"/>
  <c r="AD502" i="14" s="1"/>
  <c r="S502" i="14"/>
  <c r="X502" i="14" s="1"/>
  <c r="AC502" i="14" s="1"/>
  <c r="B503" i="14"/>
  <c r="W501" i="14"/>
  <c r="AM501" i="14" s="1"/>
  <c r="AL501" i="14"/>
  <c r="AB500" i="14"/>
  <c r="AG500" i="14" s="1"/>
  <c r="AI500" i="14" s="1"/>
  <c r="I501" i="14"/>
  <c r="D501" i="14"/>
  <c r="K501" i="14"/>
  <c r="AB501" i="14" l="1"/>
  <c r="AG501" i="14" s="1"/>
  <c r="AI501" i="14" s="1"/>
  <c r="Q501" i="14" s="1"/>
  <c r="N503" i="14"/>
  <c r="H503" i="14"/>
  <c r="E503" i="14"/>
  <c r="F503" i="14" s="1"/>
  <c r="R503" i="14"/>
  <c r="T503" i="14"/>
  <c r="Y503" i="14" s="1"/>
  <c r="AD503" i="14" s="1"/>
  <c r="U503" i="14"/>
  <c r="Z503" i="14" s="1"/>
  <c r="AE503" i="14" s="1"/>
  <c r="P503" i="14"/>
  <c r="J503" i="14"/>
  <c r="C503" i="14"/>
  <c r="S503" i="14"/>
  <c r="X503" i="14" s="1"/>
  <c r="AC503" i="14" s="1"/>
  <c r="G503" i="14"/>
  <c r="B504" i="14"/>
  <c r="I502" i="14"/>
  <c r="D502" i="14"/>
  <c r="K502" i="14"/>
  <c r="M501" i="14"/>
  <c r="L501" i="14"/>
  <c r="AJ500" i="14"/>
  <c r="Q500" i="14"/>
  <c r="W502" i="14"/>
  <c r="AM502" i="14" s="1"/>
  <c r="AL502" i="14"/>
  <c r="AJ501" i="14" l="1"/>
  <c r="R504" i="14"/>
  <c r="C504" i="14"/>
  <c r="S504" i="14"/>
  <c r="X504" i="14" s="1"/>
  <c r="AC504" i="14" s="1"/>
  <c r="E504" i="14"/>
  <c r="F504" i="14" s="1"/>
  <c r="T504" i="14"/>
  <c r="Y504" i="14" s="1"/>
  <c r="AD504" i="14" s="1"/>
  <c r="P504" i="14"/>
  <c r="N504" i="14"/>
  <c r="H504" i="14"/>
  <c r="U504" i="14"/>
  <c r="Z504" i="14" s="1"/>
  <c r="AE504" i="14" s="1"/>
  <c r="G504" i="14"/>
  <c r="J504" i="14"/>
  <c r="B505" i="14"/>
  <c r="AB502" i="14"/>
  <c r="AG502" i="14" s="1"/>
  <c r="AI502" i="14" s="1"/>
  <c r="AL503" i="14"/>
  <c r="W503" i="14"/>
  <c r="AM503" i="14" s="1"/>
  <c r="I503" i="14"/>
  <c r="D503" i="14"/>
  <c r="K503" i="14"/>
  <c r="M502" i="14"/>
  <c r="L502" i="14"/>
  <c r="AB503" i="14" l="1"/>
  <c r="AG503" i="14" s="1"/>
  <c r="AI503" i="14" s="1"/>
  <c r="AJ503" i="14" s="1"/>
  <c r="R505" i="14"/>
  <c r="N505" i="14"/>
  <c r="U505" i="14"/>
  <c r="Z505" i="14" s="1"/>
  <c r="AE505" i="14" s="1"/>
  <c r="J505" i="14"/>
  <c r="P505" i="14"/>
  <c r="E505" i="14"/>
  <c r="F505" i="14" s="1"/>
  <c r="S505" i="14"/>
  <c r="X505" i="14" s="1"/>
  <c r="AC505" i="14" s="1"/>
  <c r="G505" i="14"/>
  <c r="C505" i="14"/>
  <c r="H505" i="14"/>
  <c r="T505" i="14"/>
  <c r="Y505" i="14" s="1"/>
  <c r="AD505" i="14" s="1"/>
  <c r="B506" i="14"/>
  <c r="Q502" i="14"/>
  <c r="AJ502" i="14"/>
  <c r="M503" i="14"/>
  <c r="L503" i="14"/>
  <c r="D504" i="14"/>
  <c r="I504" i="14"/>
  <c r="K504" i="14"/>
  <c r="AL504" i="14"/>
  <c r="W504" i="14"/>
  <c r="AM504" i="14" s="1"/>
  <c r="Q503" i="14" l="1"/>
  <c r="AB504" i="14"/>
  <c r="AG504" i="14" s="1"/>
  <c r="AI504" i="14" s="1"/>
  <c r="Q504" i="14" s="1"/>
  <c r="N506" i="14"/>
  <c r="E506" i="14"/>
  <c r="F506" i="14" s="1"/>
  <c r="T506" i="14"/>
  <c r="Y506" i="14" s="1"/>
  <c r="AD506" i="14" s="1"/>
  <c r="J506" i="14"/>
  <c r="S506" i="14"/>
  <c r="X506" i="14" s="1"/>
  <c r="AC506" i="14" s="1"/>
  <c r="U506" i="14"/>
  <c r="Z506" i="14" s="1"/>
  <c r="AE506" i="14" s="1"/>
  <c r="C506" i="14"/>
  <c r="P506" i="14"/>
  <c r="R506" i="14"/>
  <c r="H506" i="14"/>
  <c r="G506" i="14"/>
  <c r="B507" i="14"/>
  <c r="L504" i="14"/>
  <c r="M504" i="14"/>
  <c r="I505" i="14"/>
  <c r="K505" i="14"/>
  <c r="D505" i="14"/>
  <c r="W505" i="14"/>
  <c r="AM505" i="14" s="1"/>
  <c r="AL505" i="14"/>
  <c r="AJ504" i="14" l="1"/>
  <c r="U507" i="14"/>
  <c r="Z507" i="14" s="1"/>
  <c r="AE507" i="14" s="1"/>
  <c r="S507" i="14"/>
  <c r="X507" i="14" s="1"/>
  <c r="AC507" i="14" s="1"/>
  <c r="P507" i="14"/>
  <c r="E507" i="14"/>
  <c r="F507" i="14" s="1"/>
  <c r="C507" i="14"/>
  <c r="H507" i="14"/>
  <c r="T507" i="14"/>
  <c r="Y507" i="14" s="1"/>
  <c r="AD507" i="14" s="1"/>
  <c r="N507" i="14"/>
  <c r="R507" i="14"/>
  <c r="J507" i="14"/>
  <c r="G507" i="14"/>
  <c r="B508" i="14"/>
  <c r="AB505" i="14"/>
  <c r="AG505" i="14" s="1"/>
  <c r="AI505" i="14" s="1"/>
  <c r="W506" i="14"/>
  <c r="AM506" i="14" s="1"/>
  <c r="AL506" i="14"/>
  <c r="M505" i="14"/>
  <c r="L505" i="14"/>
  <c r="I506" i="14"/>
  <c r="K506" i="14"/>
  <c r="D506" i="14"/>
  <c r="AB506" i="14" l="1"/>
  <c r="AG506" i="14" s="1"/>
  <c r="AI506" i="14" s="1"/>
  <c r="Q506" i="14" s="1"/>
  <c r="P508" i="14"/>
  <c r="E508" i="14"/>
  <c r="F508" i="14" s="1"/>
  <c r="J508" i="14"/>
  <c r="R508" i="14"/>
  <c r="T508" i="14"/>
  <c r="Y508" i="14" s="1"/>
  <c r="AD508" i="14" s="1"/>
  <c r="N508" i="14"/>
  <c r="H508" i="14"/>
  <c r="C508" i="14"/>
  <c r="S508" i="14"/>
  <c r="X508" i="14" s="1"/>
  <c r="AC508" i="14" s="1"/>
  <c r="G508" i="14"/>
  <c r="U508" i="14"/>
  <c r="Z508" i="14" s="1"/>
  <c r="AE508" i="14" s="1"/>
  <c r="B509" i="14"/>
  <c r="I507" i="14"/>
  <c r="D507" i="14"/>
  <c r="K507" i="14"/>
  <c r="M506" i="14"/>
  <c r="L506" i="14"/>
  <c r="AJ505" i="14"/>
  <c r="Q505" i="14"/>
  <c r="AL507" i="14"/>
  <c r="W507" i="14"/>
  <c r="AM507" i="14" s="1"/>
  <c r="AJ506" i="14" l="1"/>
  <c r="AB507" i="14"/>
  <c r="AG507" i="14" s="1"/>
  <c r="AI507" i="14" s="1"/>
  <c r="Q507" i="14" s="1"/>
  <c r="C509" i="14"/>
  <c r="T509" i="14"/>
  <c r="Y509" i="14" s="1"/>
  <c r="AD509" i="14" s="1"/>
  <c r="R509" i="14"/>
  <c r="E509" i="14"/>
  <c r="F509" i="14" s="1"/>
  <c r="U509" i="14"/>
  <c r="Z509" i="14" s="1"/>
  <c r="AE509" i="14" s="1"/>
  <c r="G509" i="14"/>
  <c r="H509" i="14"/>
  <c r="J509" i="14"/>
  <c r="S509" i="14"/>
  <c r="X509" i="14" s="1"/>
  <c r="AC509" i="14" s="1"/>
  <c r="N509" i="14"/>
  <c r="P509" i="14"/>
  <c r="B510" i="14"/>
  <c r="W508" i="14"/>
  <c r="AM508" i="14" s="1"/>
  <c r="AL508" i="14"/>
  <c r="AB508" i="14"/>
  <c r="AG508" i="14" s="1"/>
  <c r="AI508" i="14" s="1"/>
  <c r="AJ507" i="14"/>
  <c r="L507" i="14"/>
  <c r="M507" i="14"/>
  <c r="D508" i="14"/>
  <c r="K508" i="14"/>
  <c r="I508" i="14"/>
  <c r="U510" i="14" l="1"/>
  <c r="Z510" i="14" s="1"/>
  <c r="AE510" i="14" s="1"/>
  <c r="S510" i="14"/>
  <c r="X510" i="14" s="1"/>
  <c r="AC510" i="14" s="1"/>
  <c r="C510" i="14"/>
  <c r="H510" i="14"/>
  <c r="E510" i="14"/>
  <c r="F510" i="14" s="1"/>
  <c r="T510" i="14"/>
  <c r="Y510" i="14" s="1"/>
  <c r="AD510" i="14" s="1"/>
  <c r="G510" i="14"/>
  <c r="R510" i="14"/>
  <c r="N510" i="14"/>
  <c r="P510" i="14"/>
  <c r="J510" i="14"/>
  <c r="B511" i="14"/>
  <c r="Q508" i="14"/>
  <c r="AJ508" i="14"/>
  <c r="AL509" i="14"/>
  <c r="W509" i="14"/>
  <c r="AM509" i="14" s="1"/>
  <c r="L508" i="14"/>
  <c r="M508" i="14"/>
  <c r="K509" i="14"/>
  <c r="D509" i="14"/>
  <c r="I509" i="14"/>
  <c r="AB509" i="14" l="1"/>
  <c r="AG509" i="14" s="1"/>
  <c r="AI509" i="14" s="1"/>
  <c r="AJ509" i="14" s="1"/>
  <c r="T511" i="14"/>
  <c r="Y511" i="14" s="1"/>
  <c r="AD511" i="14" s="1"/>
  <c r="S511" i="14"/>
  <c r="X511" i="14" s="1"/>
  <c r="AC511" i="14" s="1"/>
  <c r="P511" i="14"/>
  <c r="J511" i="14"/>
  <c r="R511" i="14"/>
  <c r="C511" i="14"/>
  <c r="H511" i="14"/>
  <c r="E511" i="14"/>
  <c r="F511" i="14" s="1"/>
  <c r="N511" i="14"/>
  <c r="G511" i="14"/>
  <c r="U511" i="14"/>
  <c r="Z511" i="14" s="1"/>
  <c r="AE511" i="14" s="1"/>
  <c r="B512" i="14"/>
  <c r="M509" i="14"/>
  <c r="L509" i="14"/>
  <c r="I510" i="14"/>
  <c r="K510" i="14"/>
  <c r="D510" i="14"/>
  <c r="AL510" i="14"/>
  <c r="W510" i="14"/>
  <c r="AM510" i="14" s="1"/>
  <c r="Q509" i="14" l="1"/>
  <c r="AL511" i="14"/>
  <c r="W511" i="14"/>
  <c r="AM511" i="14" s="1"/>
  <c r="AB510" i="14"/>
  <c r="AG510" i="14" s="1"/>
  <c r="AI510" i="14" s="1"/>
  <c r="M510" i="14"/>
  <c r="L510" i="14"/>
  <c r="U512" i="14"/>
  <c r="Z512" i="14" s="1"/>
  <c r="AE512" i="14" s="1"/>
  <c r="H512" i="14"/>
  <c r="E512" i="14"/>
  <c r="F512" i="14" s="1"/>
  <c r="S512" i="14"/>
  <c r="X512" i="14" s="1"/>
  <c r="AC512" i="14" s="1"/>
  <c r="N512" i="14"/>
  <c r="R512" i="14"/>
  <c r="C512" i="14"/>
  <c r="J512" i="14"/>
  <c r="P512" i="14"/>
  <c r="G512" i="14"/>
  <c r="T512" i="14"/>
  <c r="Y512" i="14" s="1"/>
  <c r="AD512" i="14" s="1"/>
  <c r="B513" i="14"/>
  <c r="D511" i="14"/>
  <c r="I511" i="14"/>
  <c r="K511" i="14"/>
  <c r="L511" i="14" l="1"/>
  <c r="M511" i="14"/>
  <c r="K512" i="14"/>
  <c r="I512" i="14"/>
  <c r="D512" i="14"/>
  <c r="AB511" i="14"/>
  <c r="AG511" i="14" s="1"/>
  <c r="AI511" i="14" s="1"/>
  <c r="N513" i="14"/>
  <c r="H513" i="14"/>
  <c r="U513" i="14"/>
  <c r="Z513" i="14" s="1"/>
  <c r="AE513" i="14" s="1"/>
  <c r="C513" i="14"/>
  <c r="J513" i="14"/>
  <c r="G513" i="14"/>
  <c r="S513" i="14"/>
  <c r="X513" i="14" s="1"/>
  <c r="AC513" i="14" s="1"/>
  <c r="T513" i="14"/>
  <c r="Y513" i="14" s="1"/>
  <c r="AD513" i="14" s="1"/>
  <c r="P513" i="14"/>
  <c r="E513" i="14"/>
  <c r="F513" i="14" s="1"/>
  <c r="R513" i="14"/>
  <c r="B514" i="14"/>
  <c r="AL512" i="14"/>
  <c r="W512" i="14"/>
  <c r="AM512" i="14" s="1"/>
  <c r="Q510" i="14"/>
  <c r="AJ510" i="14"/>
  <c r="AB512" i="14" l="1"/>
  <c r="AG512" i="14" s="1"/>
  <c r="AI512" i="14" s="1"/>
  <c r="AJ512" i="14" s="1"/>
  <c r="AL513" i="14"/>
  <c r="W513" i="14"/>
  <c r="AM513" i="14" s="1"/>
  <c r="K513" i="14"/>
  <c r="D513" i="14"/>
  <c r="I513" i="14"/>
  <c r="L512" i="14"/>
  <c r="M512" i="14"/>
  <c r="H514" i="14"/>
  <c r="S514" i="14"/>
  <c r="X514" i="14" s="1"/>
  <c r="AC514" i="14" s="1"/>
  <c r="U514" i="14"/>
  <c r="Z514" i="14" s="1"/>
  <c r="AE514" i="14" s="1"/>
  <c r="E514" i="14"/>
  <c r="F514" i="14" s="1"/>
  <c r="J514" i="14"/>
  <c r="P514" i="14"/>
  <c r="G514" i="14"/>
  <c r="C514" i="14"/>
  <c r="N514" i="14"/>
  <c r="T514" i="14"/>
  <c r="Y514" i="14" s="1"/>
  <c r="AD514" i="14" s="1"/>
  <c r="R514" i="14"/>
  <c r="B515" i="14"/>
  <c r="AJ511" i="14"/>
  <c r="Q511" i="14"/>
  <c r="Q512" i="14" l="1"/>
  <c r="I514" i="14"/>
  <c r="D514" i="14"/>
  <c r="K514" i="14"/>
  <c r="AB513" i="14"/>
  <c r="AG513" i="14" s="1"/>
  <c r="AI513" i="14" s="1"/>
  <c r="E515" i="14"/>
  <c r="F515" i="14" s="1"/>
  <c r="R515" i="14"/>
  <c r="S515" i="14"/>
  <c r="X515" i="14" s="1"/>
  <c r="AC515" i="14" s="1"/>
  <c r="N515" i="14"/>
  <c r="C515" i="14"/>
  <c r="J515" i="14"/>
  <c r="H515" i="14"/>
  <c r="P515" i="14"/>
  <c r="T515" i="14"/>
  <c r="Y515" i="14" s="1"/>
  <c r="AD515" i="14" s="1"/>
  <c r="U515" i="14"/>
  <c r="Z515" i="14" s="1"/>
  <c r="AE515" i="14" s="1"/>
  <c r="G515" i="14"/>
  <c r="B516" i="14"/>
  <c r="L513" i="14"/>
  <c r="M513" i="14"/>
  <c r="AL514" i="14"/>
  <c r="W514" i="14"/>
  <c r="AM514" i="14" s="1"/>
  <c r="AB514" i="14" l="1"/>
  <c r="AG514" i="14" s="1"/>
  <c r="AI514" i="14" s="1"/>
  <c r="Q514" i="14" s="1"/>
  <c r="K515" i="14"/>
  <c r="I515" i="14"/>
  <c r="D515" i="14"/>
  <c r="J516" i="14"/>
  <c r="P516" i="14"/>
  <c r="T516" i="14"/>
  <c r="Y516" i="14" s="1"/>
  <c r="AD516" i="14" s="1"/>
  <c r="R516" i="14"/>
  <c r="H516" i="14"/>
  <c r="G516" i="14"/>
  <c r="C516" i="14"/>
  <c r="U516" i="14"/>
  <c r="Z516" i="14" s="1"/>
  <c r="AE516" i="14" s="1"/>
  <c r="E516" i="14"/>
  <c r="F516" i="14" s="1"/>
  <c r="S516" i="14"/>
  <c r="X516" i="14" s="1"/>
  <c r="AC516" i="14" s="1"/>
  <c r="N516" i="14"/>
  <c r="B517" i="14"/>
  <c r="M514" i="14"/>
  <c r="L514" i="14"/>
  <c r="AL515" i="14"/>
  <c r="W515" i="14"/>
  <c r="AM515" i="14" s="1"/>
  <c r="AJ513" i="14"/>
  <c r="Q513" i="14"/>
  <c r="AJ514" i="14" l="1"/>
  <c r="AB515" i="14"/>
  <c r="AG515" i="14" s="1"/>
  <c r="AI515" i="14" s="1"/>
  <c r="Q515" i="14" s="1"/>
  <c r="I516" i="14"/>
  <c r="D516" i="14"/>
  <c r="K516" i="14"/>
  <c r="R517" i="14"/>
  <c r="U517" i="14"/>
  <c r="Z517" i="14" s="1"/>
  <c r="AE517" i="14" s="1"/>
  <c r="N517" i="14"/>
  <c r="C517" i="14"/>
  <c r="H517" i="14"/>
  <c r="P517" i="14"/>
  <c r="T517" i="14"/>
  <c r="Y517" i="14" s="1"/>
  <c r="AD517" i="14" s="1"/>
  <c r="G517" i="14"/>
  <c r="E517" i="14"/>
  <c r="F517" i="14" s="1"/>
  <c r="J517" i="14"/>
  <c r="S517" i="14"/>
  <c r="X517" i="14" s="1"/>
  <c r="AC517" i="14" s="1"/>
  <c r="B518" i="14"/>
  <c r="M515" i="14"/>
  <c r="L515" i="14"/>
  <c r="AJ515" i="14"/>
  <c r="W516" i="14"/>
  <c r="AM516" i="14" s="1"/>
  <c r="AL516" i="14"/>
  <c r="W517" i="14" l="1"/>
  <c r="AM517" i="14" s="1"/>
  <c r="AL517" i="14"/>
  <c r="R518" i="14"/>
  <c r="E518" i="14"/>
  <c r="F518" i="14" s="1"/>
  <c r="T518" i="14"/>
  <c r="Y518" i="14" s="1"/>
  <c r="AD518" i="14" s="1"/>
  <c r="J518" i="14"/>
  <c r="U518" i="14"/>
  <c r="Z518" i="14" s="1"/>
  <c r="AE518" i="14" s="1"/>
  <c r="S518" i="14"/>
  <c r="X518" i="14" s="1"/>
  <c r="AC518" i="14" s="1"/>
  <c r="N518" i="14"/>
  <c r="C518" i="14"/>
  <c r="G518" i="14"/>
  <c r="P518" i="14"/>
  <c r="H518" i="14"/>
  <c r="B519" i="14"/>
  <c r="I517" i="14"/>
  <c r="K517" i="14"/>
  <c r="D517" i="14"/>
  <c r="M516" i="14"/>
  <c r="L516" i="14"/>
  <c r="AB516" i="14"/>
  <c r="AG516" i="14" s="1"/>
  <c r="AI516" i="14" s="1"/>
  <c r="AB517" i="14" l="1"/>
  <c r="AG517" i="14" s="1"/>
  <c r="AI517" i="14" s="1"/>
  <c r="Q516" i="14"/>
  <c r="AJ516" i="14"/>
  <c r="M517" i="14"/>
  <c r="L517" i="14"/>
  <c r="K518" i="14"/>
  <c r="I518" i="14"/>
  <c r="D518" i="14"/>
  <c r="AL518" i="14"/>
  <c r="W518" i="14"/>
  <c r="AM518" i="14" s="1"/>
  <c r="Q517" i="14"/>
  <c r="AJ517" i="14"/>
  <c r="G519" i="14"/>
  <c r="H519" i="14"/>
  <c r="J519" i="14"/>
  <c r="T519" i="14"/>
  <c r="Y519" i="14" s="1"/>
  <c r="AD519" i="14" s="1"/>
  <c r="S519" i="14"/>
  <c r="X519" i="14" s="1"/>
  <c r="AC519" i="14" s="1"/>
  <c r="U519" i="14"/>
  <c r="Z519" i="14" s="1"/>
  <c r="AE519" i="14" s="1"/>
  <c r="N519" i="14"/>
  <c r="P519" i="14"/>
  <c r="R519" i="14"/>
  <c r="E519" i="14"/>
  <c r="F519" i="14" s="1"/>
  <c r="C519" i="14"/>
  <c r="B520" i="14"/>
  <c r="AL519" i="14" l="1"/>
  <c r="W519" i="14"/>
  <c r="AM519" i="14" s="1"/>
  <c r="J520" i="14"/>
  <c r="R520" i="14"/>
  <c r="N520" i="14"/>
  <c r="P520" i="14"/>
  <c r="S520" i="14"/>
  <c r="X520" i="14" s="1"/>
  <c r="AC520" i="14" s="1"/>
  <c r="U520" i="14"/>
  <c r="Z520" i="14" s="1"/>
  <c r="AE520" i="14" s="1"/>
  <c r="G520" i="14"/>
  <c r="C520" i="14"/>
  <c r="E520" i="14"/>
  <c r="F520" i="14" s="1"/>
  <c r="T520" i="14"/>
  <c r="Y520" i="14" s="1"/>
  <c r="AD520" i="14" s="1"/>
  <c r="H520" i="14"/>
  <c r="B521" i="14"/>
  <c r="K519" i="14"/>
  <c r="I519" i="14"/>
  <c r="D519" i="14"/>
  <c r="L518" i="14"/>
  <c r="M518" i="14"/>
  <c r="AB518" i="14"/>
  <c r="AG518" i="14" s="1"/>
  <c r="AI518" i="14" s="1"/>
  <c r="Q518" i="14" l="1"/>
  <c r="AJ518" i="14"/>
  <c r="J521" i="14"/>
  <c r="C521" i="14"/>
  <c r="T521" i="14"/>
  <c r="Y521" i="14" s="1"/>
  <c r="AD521" i="14" s="1"/>
  <c r="R521" i="14"/>
  <c r="N521" i="14"/>
  <c r="H521" i="14"/>
  <c r="U521" i="14"/>
  <c r="Z521" i="14" s="1"/>
  <c r="AE521" i="14" s="1"/>
  <c r="G521" i="14"/>
  <c r="S521" i="14"/>
  <c r="X521" i="14" s="1"/>
  <c r="AC521" i="14" s="1"/>
  <c r="E521" i="14"/>
  <c r="F521" i="14" s="1"/>
  <c r="P521" i="14"/>
  <c r="B522" i="14"/>
  <c r="AB519" i="14"/>
  <c r="AG519" i="14" s="1"/>
  <c r="AI519" i="14" s="1"/>
  <c r="L519" i="14"/>
  <c r="M519" i="14"/>
  <c r="D520" i="14"/>
  <c r="K520" i="14"/>
  <c r="I520" i="14"/>
  <c r="W520" i="14"/>
  <c r="AM520" i="14" s="1"/>
  <c r="AL520" i="14"/>
  <c r="L520" i="14" l="1"/>
  <c r="M520" i="14"/>
  <c r="K521" i="14"/>
  <c r="I521" i="14"/>
  <c r="D521" i="14"/>
  <c r="G522" i="14"/>
  <c r="T522" i="14"/>
  <c r="Y522" i="14" s="1"/>
  <c r="AD522" i="14" s="1"/>
  <c r="J522" i="14"/>
  <c r="E522" i="14"/>
  <c r="F522" i="14" s="1"/>
  <c r="S522" i="14"/>
  <c r="X522" i="14" s="1"/>
  <c r="AC522" i="14" s="1"/>
  <c r="R522" i="14"/>
  <c r="N522" i="14"/>
  <c r="P522" i="14"/>
  <c r="U522" i="14"/>
  <c r="Z522" i="14" s="1"/>
  <c r="AE522" i="14" s="1"/>
  <c r="C522" i="14"/>
  <c r="H522" i="14"/>
  <c r="B523" i="14"/>
  <c r="AJ519" i="14"/>
  <c r="Q519" i="14"/>
  <c r="AB520" i="14"/>
  <c r="AG520" i="14" s="1"/>
  <c r="AI520" i="14" s="1"/>
  <c r="AL521" i="14"/>
  <c r="W521" i="14"/>
  <c r="AM521" i="14" s="1"/>
  <c r="Q520" i="14" l="1"/>
  <c r="AJ520" i="14"/>
  <c r="D522" i="14"/>
  <c r="K522" i="14"/>
  <c r="I522" i="14"/>
  <c r="AB521" i="14"/>
  <c r="AG521" i="14" s="1"/>
  <c r="AI521" i="14" s="1"/>
  <c r="H523" i="14"/>
  <c r="T523" i="14"/>
  <c r="Y523" i="14" s="1"/>
  <c r="AD523" i="14" s="1"/>
  <c r="J523" i="14"/>
  <c r="P523" i="14"/>
  <c r="C523" i="14"/>
  <c r="S523" i="14"/>
  <c r="X523" i="14" s="1"/>
  <c r="AC523" i="14" s="1"/>
  <c r="R523" i="14"/>
  <c r="E523" i="14"/>
  <c r="F523" i="14" s="1"/>
  <c r="G523" i="14"/>
  <c r="U523" i="14"/>
  <c r="Z523" i="14" s="1"/>
  <c r="AE523" i="14" s="1"/>
  <c r="N523" i="14"/>
  <c r="B524" i="14"/>
  <c r="AL522" i="14"/>
  <c r="W522" i="14"/>
  <c r="AM522" i="14" s="1"/>
  <c r="L521" i="14"/>
  <c r="M521" i="14"/>
  <c r="I523" i="14" l="1"/>
  <c r="D523" i="14"/>
  <c r="K523" i="14"/>
  <c r="AB522" i="14"/>
  <c r="AG522" i="14" s="1"/>
  <c r="AI522" i="14" s="1"/>
  <c r="AL523" i="14"/>
  <c r="W523" i="14"/>
  <c r="AM523" i="14" s="1"/>
  <c r="C524" i="14"/>
  <c r="P524" i="14"/>
  <c r="N524" i="14"/>
  <c r="H524" i="14"/>
  <c r="U524" i="14"/>
  <c r="Z524" i="14" s="1"/>
  <c r="AE524" i="14" s="1"/>
  <c r="T524" i="14"/>
  <c r="Y524" i="14" s="1"/>
  <c r="AD524" i="14" s="1"/>
  <c r="G524" i="14"/>
  <c r="S524" i="14"/>
  <c r="X524" i="14" s="1"/>
  <c r="AC524" i="14" s="1"/>
  <c r="E524" i="14"/>
  <c r="F524" i="14" s="1"/>
  <c r="R524" i="14"/>
  <c r="J524" i="14"/>
  <c r="B525" i="14"/>
  <c r="Q521" i="14"/>
  <c r="AJ521" i="14"/>
  <c r="L522" i="14"/>
  <c r="M522" i="14"/>
  <c r="AL524" i="14" l="1"/>
  <c r="W524" i="14"/>
  <c r="AM524" i="14" s="1"/>
  <c r="Q522" i="14"/>
  <c r="AJ522" i="14"/>
  <c r="D524" i="14"/>
  <c r="K524" i="14"/>
  <c r="I524" i="14"/>
  <c r="T525" i="14"/>
  <c r="Y525" i="14" s="1"/>
  <c r="AD525" i="14" s="1"/>
  <c r="C525" i="14"/>
  <c r="S525" i="14"/>
  <c r="X525" i="14" s="1"/>
  <c r="AC525" i="14" s="1"/>
  <c r="P525" i="14"/>
  <c r="J525" i="14"/>
  <c r="G525" i="14"/>
  <c r="U525" i="14"/>
  <c r="Z525" i="14" s="1"/>
  <c r="AE525" i="14" s="1"/>
  <c r="E525" i="14"/>
  <c r="F525" i="14" s="1"/>
  <c r="N525" i="14"/>
  <c r="H525" i="14"/>
  <c r="R525" i="14"/>
  <c r="B526" i="14"/>
  <c r="AB523" i="14"/>
  <c r="AG523" i="14" s="1"/>
  <c r="AI523" i="14" s="1"/>
  <c r="L523" i="14"/>
  <c r="M523" i="14"/>
  <c r="U526" i="14" l="1"/>
  <c r="Z526" i="14" s="1"/>
  <c r="AE526" i="14" s="1"/>
  <c r="G526" i="14"/>
  <c r="R526" i="14"/>
  <c r="N526" i="14"/>
  <c r="P526" i="14"/>
  <c r="C526" i="14"/>
  <c r="J526" i="14"/>
  <c r="T526" i="14"/>
  <c r="Y526" i="14" s="1"/>
  <c r="AD526" i="14" s="1"/>
  <c r="H526" i="14"/>
  <c r="S526" i="14"/>
  <c r="X526" i="14" s="1"/>
  <c r="AC526" i="14" s="1"/>
  <c r="E526" i="14"/>
  <c r="F526" i="14" s="1"/>
  <c r="B527" i="14"/>
  <c r="M524" i="14"/>
  <c r="L524" i="14"/>
  <c r="AB524" i="14"/>
  <c r="AG524" i="14" s="1"/>
  <c r="AI524" i="14" s="1"/>
  <c r="Q523" i="14"/>
  <c r="AJ523" i="14"/>
  <c r="AL525" i="14"/>
  <c r="W525" i="14"/>
  <c r="AM525" i="14" s="1"/>
  <c r="I525" i="14"/>
  <c r="K525" i="14"/>
  <c r="D525" i="14"/>
  <c r="AB525" i="14" l="1"/>
  <c r="AG525" i="14" s="1"/>
  <c r="AI525" i="14" s="1"/>
  <c r="AJ525" i="14" s="1"/>
  <c r="M525" i="14"/>
  <c r="L525" i="14"/>
  <c r="Q524" i="14"/>
  <c r="AJ524" i="14"/>
  <c r="W526" i="14"/>
  <c r="AM526" i="14" s="1"/>
  <c r="AL526" i="14"/>
  <c r="T527" i="14"/>
  <c r="Y527" i="14" s="1"/>
  <c r="AD527" i="14" s="1"/>
  <c r="C527" i="14"/>
  <c r="S527" i="14"/>
  <c r="X527" i="14" s="1"/>
  <c r="AC527" i="14" s="1"/>
  <c r="G527" i="14"/>
  <c r="P527" i="14"/>
  <c r="R527" i="14"/>
  <c r="N527" i="14"/>
  <c r="E527" i="14"/>
  <c r="F527" i="14" s="1"/>
  <c r="J527" i="14"/>
  <c r="H527" i="14"/>
  <c r="U527" i="14"/>
  <c r="Z527" i="14" s="1"/>
  <c r="AE527" i="14" s="1"/>
  <c r="B528" i="14"/>
  <c r="D526" i="14"/>
  <c r="K526" i="14"/>
  <c r="I526" i="14"/>
  <c r="Q525" i="14" l="1"/>
  <c r="AB526" i="14"/>
  <c r="AG526" i="14" s="1"/>
  <c r="AI526" i="14" s="1"/>
  <c r="AJ526" i="14" s="1"/>
  <c r="L526" i="14"/>
  <c r="M526" i="14"/>
  <c r="D527" i="14"/>
  <c r="K527" i="14"/>
  <c r="I527" i="14"/>
  <c r="E528" i="14"/>
  <c r="F528" i="14" s="1"/>
  <c r="P528" i="14"/>
  <c r="C528" i="14"/>
  <c r="H528" i="14"/>
  <c r="T528" i="14"/>
  <c r="Y528" i="14" s="1"/>
  <c r="AD528" i="14" s="1"/>
  <c r="J528" i="14"/>
  <c r="N528" i="14"/>
  <c r="S528" i="14"/>
  <c r="X528" i="14" s="1"/>
  <c r="AC528" i="14" s="1"/>
  <c r="G528" i="14"/>
  <c r="U528" i="14"/>
  <c r="Z528" i="14" s="1"/>
  <c r="AE528" i="14" s="1"/>
  <c r="R528" i="14"/>
  <c r="B529" i="14"/>
  <c r="W527" i="14"/>
  <c r="AM527" i="14" s="1"/>
  <c r="AL527" i="14"/>
  <c r="AB527" i="14" l="1"/>
  <c r="AG527" i="14" s="1"/>
  <c r="AI527" i="14" s="1"/>
  <c r="Q527" i="14" s="1"/>
  <c r="Q526" i="14"/>
  <c r="D528" i="14"/>
  <c r="K528" i="14"/>
  <c r="I528" i="14"/>
  <c r="C529" i="14"/>
  <c r="N529" i="14"/>
  <c r="T529" i="14"/>
  <c r="Y529" i="14" s="1"/>
  <c r="AD529" i="14" s="1"/>
  <c r="S529" i="14"/>
  <c r="X529" i="14" s="1"/>
  <c r="AC529" i="14" s="1"/>
  <c r="E529" i="14"/>
  <c r="F529" i="14" s="1"/>
  <c r="U529" i="14"/>
  <c r="Z529" i="14" s="1"/>
  <c r="AE529" i="14" s="1"/>
  <c r="G529" i="14"/>
  <c r="P529" i="14"/>
  <c r="H529" i="14"/>
  <c r="R529" i="14"/>
  <c r="J529" i="14"/>
  <c r="B530" i="14"/>
  <c r="M527" i="14"/>
  <c r="L527" i="14"/>
  <c r="AL528" i="14"/>
  <c r="W528" i="14"/>
  <c r="AM528" i="14" s="1"/>
  <c r="AB528" i="14" l="1"/>
  <c r="AG528" i="14" s="1"/>
  <c r="AI528" i="14" s="1"/>
  <c r="Q528" i="14" s="1"/>
  <c r="AJ527" i="14"/>
  <c r="I529" i="14"/>
  <c r="D529" i="14"/>
  <c r="K529" i="14"/>
  <c r="N530" i="14"/>
  <c r="C530" i="14"/>
  <c r="H530" i="14"/>
  <c r="J530" i="14"/>
  <c r="T530" i="14"/>
  <c r="Y530" i="14" s="1"/>
  <c r="AD530" i="14" s="1"/>
  <c r="G530" i="14"/>
  <c r="S530" i="14"/>
  <c r="X530" i="14" s="1"/>
  <c r="AC530" i="14" s="1"/>
  <c r="E530" i="14"/>
  <c r="F530" i="14" s="1"/>
  <c r="U530" i="14"/>
  <c r="Z530" i="14" s="1"/>
  <c r="AE530" i="14" s="1"/>
  <c r="R530" i="14"/>
  <c r="P530" i="14"/>
  <c r="B531" i="14"/>
  <c r="L528" i="14"/>
  <c r="M528" i="14"/>
  <c r="AL529" i="14"/>
  <c r="W529" i="14"/>
  <c r="AM529" i="14" s="1"/>
  <c r="AJ528" i="14" l="1"/>
  <c r="AB529" i="14"/>
  <c r="AG529" i="14" s="1"/>
  <c r="AI529" i="14" s="1"/>
  <c r="Q529" i="14" s="1"/>
  <c r="K530" i="14"/>
  <c r="I530" i="14"/>
  <c r="D530" i="14"/>
  <c r="G531" i="14"/>
  <c r="S531" i="14"/>
  <c r="X531" i="14" s="1"/>
  <c r="AC531" i="14" s="1"/>
  <c r="E531" i="14"/>
  <c r="F531" i="14" s="1"/>
  <c r="H531" i="14"/>
  <c r="P531" i="14"/>
  <c r="T531" i="14"/>
  <c r="Y531" i="14" s="1"/>
  <c r="AD531" i="14" s="1"/>
  <c r="R531" i="14"/>
  <c r="J531" i="14"/>
  <c r="U531" i="14"/>
  <c r="Z531" i="14" s="1"/>
  <c r="AE531" i="14" s="1"/>
  <c r="C531" i="14"/>
  <c r="N531" i="14"/>
  <c r="B532" i="14"/>
  <c r="W530" i="14"/>
  <c r="AM530" i="14" s="1"/>
  <c r="AL530" i="14"/>
  <c r="L529" i="14"/>
  <c r="M529" i="14"/>
  <c r="AJ529" i="14" l="1"/>
  <c r="AB530" i="14"/>
  <c r="AG530" i="14" s="1"/>
  <c r="AI530" i="14" s="1"/>
  <c r="AJ530" i="14" s="1"/>
  <c r="T532" i="14"/>
  <c r="Y532" i="14" s="1"/>
  <c r="AD532" i="14" s="1"/>
  <c r="E532" i="14"/>
  <c r="F532" i="14" s="1"/>
  <c r="G532" i="14"/>
  <c r="H532" i="14"/>
  <c r="P532" i="14"/>
  <c r="C532" i="14"/>
  <c r="J532" i="14"/>
  <c r="R532" i="14"/>
  <c r="U532" i="14"/>
  <c r="Z532" i="14" s="1"/>
  <c r="AE532" i="14" s="1"/>
  <c r="N532" i="14"/>
  <c r="S532" i="14"/>
  <c r="X532" i="14" s="1"/>
  <c r="AC532" i="14" s="1"/>
  <c r="B533" i="14"/>
  <c r="L530" i="14"/>
  <c r="M530" i="14"/>
  <c r="K531" i="14"/>
  <c r="D531" i="14"/>
  <c r="I531" i="14"/>
  <c r="AL531" i="14"/>
  <c r="W531" i="14"/>
  <c r="AM531" i="14" s="1"/>
  <c r="Q530" i="14" l="1"/>
  <c r="R533" i="14"/>
  <c r="N533" i="14"/>
  <c r="H533" i="14"/>
  <c r="T533" i="14"/>
  <c r="Y533" i="14" s="1"/>
  <c r="AD533" i="14" s="1"/>
  <c r="J533" i="14"/>
  <c r="S533" i="14"/>
  <c r="X533" i="14" s="1"/>
  <c r="AC533" i="14" s="1"/>
  <c r="P533" i="14"/>
  <c r="U533" i="14"/>
  <c r="Z533" i="14" s="1"/>
  <c r="AE533" i="14" s="1"/>
  <c r="E533" i="14"/>
  <c r="F533" i="14" s="1"/>
  <c r="C533" i="14"/>
  <c r="G533" i="14"/>
  <c r="B534" i="14"/>
  <c r="I532" i="14"/>
  <c r="K532" i="14"/>
  <c r="D532" i="14"/>
  <c r="AB531" i="14"/>
  <c r="AG531" i="14" s="1"/>
  <c r="AI531" i="14" s="1"/>
  <c r="L531" i="14"/>
  <c r="M531" i="14"/>
  <c r="AL532" i="14"/>
  <c r="W532" i="14"/>
  <c r="AM532" i="14" s="1"/>
  <c r="AB532" i="14" l="1"/>
  <c r="AG532" i="14" s="1"/>
  <c r="AI532" i="14" s="1"/>
  <c r="Q532" i="14" s="1"/>
  <c r="G534" i="14"/>
  <c r="U534" i="14"/>
  <c r="Z534" i="14" s="1"/>
  <c r="AE534" i="14" s="1"/>
  <c r="P534" i="14"/>
  <c r="S534" i="14"/>
  <c r="X534" i="14" s="1"/>
  <c r="AC534" i="14" s="1"/>
  <c r="N534" i="14"/>
  <c r="T534" i="14"/>
  <c r="Y534" i="14" s="1"/>
  <c r="AD534" i="14" s="1"/>
  <c r="H534" i="14"/>
  <c r="E534" i="14"/>
  <c r="F534" i="14" s="1"/>
  <c r="R534" i="14"/>
  <c r="C534" i="14"/>
  <c r="J534" i="14"/>
  <c r="B535" i="14"/>
  <c r="I533" i="14"/>
  <c r="D533" i="14"/>
  <c r="K533" i="14"/>
  <c r="Q531" i="14"/>
  <c r="AJ531" i="14"/>
  <c r="M532" i="14"/>
  <c r="L532" i="14"/>
  <c r="W533" i="14"/>
  <c r="AM533" i="14" s="1"/>
  <c r="AL533" i="14"/>
  <c r="AJ532" i="14" l="1"/>
  <c r="U535" i="14"/>
  <c r="Z535" i="14" s="1"/>
  <c r="AE535" i="14" s="1"/>
  <c r="E535" i="14"/>
  <c r="F535" i="14" s="1"/>
  <c r="C535" i="14"/>
  <c r="S535" i="14"/>
  <c r="X535" i="14" s="1"/>
  <c r="AC535" i="14" s="1"/>
  <c r="H535" i="14"/>
  <c r="J535" i="14"/>
  <c r="G535" i="14"/>
  <c r="N535" i="14"/>
  <c r="T535" i="14"/>
  <c r="Y535" i="14" s="1"/>
  <c r="AD535" i="14" s="1"/>
  <c r="R535" i="14"/>
  <c r="P535" i="14"/>
  <c r="B536" i="14"/>
  <c r="AB533" i="14"/>
  <c r="AG533" i="14" s="1"/>
  <c r="AI533" i="14" s="1"/>
  <c r="M533" i="14"/>
  <c r="L533" i="14"/>
  <c r="D534" i="14"/>
  <c r="K534" i="14"/>
  <c r="I534" i="14"/>
  <c r="W534" i="14"/>
  <c r="AM534" i="14" s="1"/>
  <c r="AL534" i="14"/>
  <c r="AB534" i="14" l="1"/>
  <c r="AG534" i="14" s="1"/>
  <c r="AI534" i="14" s="1"/>
  <c r="Q534" i="14" s="1"/>
  <c r="U536" i="14"/>
  <c r="Z536" i="14" s="1"/>
  <c r="AE536" i="14" s="1"/>
  <c r="N536" i="14"/>
  <c r="H536" i="14"/>
  <c r="P536" i="14"/>
  <c r="T536" i="14"/>
  <c r="Y536" i="14" s="1"/>
  <c r="AD536" i="14" s="1"/>
  <c r="R536" i="14"/>
  <c r="E536" i="14"/>
  <c r="F536" i="14" s="1"/>
  <c r="C536" i="14"/>
  <c r="J536" i="14"/>
  <c r="S536" i="14"/>
  <c r="X536" i="14" s="1"/>
  <c r="AC536" i="14" s="1"/>
  <c r="G536" i="14"/>
  <c r="B537" i="14"/>
  <c r="AL535" i="14"/>
  <c r="W535" i="14"/>
  <c r="AM535" i="14" s="1"/>
  <c r="I535" i="14"/>
  <c r="D535" i="14"/>
  <c r="K535" i="14"/>
  <c r="L534" i="14"/>
  <c r="M534" i="14"/>
  <c r="Q533" i="14"/>
  <c r="AJ533" i="14"/>
  <c r="AJ534" i="14" l="1"/>
  <c r="J537" i="14"/>
  <c r="R537" i="14"/>
  <c r="H537" i="14"/>
  <c r="C537" i="14"/>
  <c r="S537" i="14"/>
  <c r="X537" i="14" s="1"/>
  <c r="AC537" i="14" s="1"/>
  <c r="P537" i="14"/>
  <c r="U537" i="14"/>
  <c r="Z537" i="14" s="1"/>
  <c r="AE537" i="14" s="1"/>
  <c r="G537" i="14"/>
  <c r="E537" i="14"/>
  <c r="F537" i="14" s="1"/>
  <c r="N537" i="14"/>
  <c r="T537" i="14"/>
  <c r="Y537" i="14" s="1"/>
  <c r="AD537" i="14" s="1"/>
  <c r="B538" i="14"/>
  <c r="W536" i="14"/>
  <c r="AM536" i="14" s="1"/>
  <c r="AL536" i="14"/>
  <c r="AB535" i="14"/>
  <c r="AG535" i="14" s="1"/>
  <c r="AI535" i="14" s="1"/>
  <c r="M535" i="14"/>
  <c r="L535" i="14"/>
  <c r="D536" i="14"/>
  <c r="I536" i="14"/>
  <c r="K536" i="14"/>
  <c r="AB536" i="14" l="1"/>
  <c r="AG536" i="14" s="1"/>
  <c r="AI536" i="14" s="1"/>
  <c r="AJ536" i="14" s="1"/>
  <c r="S538" i="14"/>
  <c r="X538" i="14" s="1"/>
  <c r="AC538" i="14" s="1"/>
  <c r="G538" i="14"/>
  <c r="N538" i="14"/>
  <c r="J538" i="14"/>
  <c r="P538" i="14"/>
  <c r="R538" i="14"/>
  <c r="E538" i="14"/>
  <c r="F538" i="14" s="1"/>
  <c r="T538" i="14"/>
  <c r="Y538" i="14" s="1"/>
  <c r="AD538" i="14" s="1"/>
  <c r="H538" i="14"/>
  <c r="C538" i="14"/>
  <c r="U538" i="14"/>
  <c r="Z538" i="14" s="1"/>
  <c r="AE538" i="14" s="1"/>
  <c r="B539" i="14"/>
  <c r="L536" i="14"/>
  <c r="M536" i="14"/>
  <c r="I537" i="14"/>
  <c r="K537" i="14"/>
  <c r="D537" i="14"/>
  <c r="AJ535" i="14"/>
  <c r="Q535" i="14"/>
  <c r="AL537" i="14"/>
  <c r="W537" i="14"/>
  <c r="AM537" i="14" s="1"/>
  <c r="Q536" i="14" l="1"/>
  <c r="AB537" i="14"/>
  <c r="AG537" i="14" s="1"/>
  <c r="AI537" i="14" s="1"/>
  <c r="P539" i="14"/>
  <c r="H539" i="14"/>
  <c r="R539" i="14"/>
  <c r="E539" i="14"/>
  <c r="F539" i="14" s="1"/>
  <c r="J539" i="14"/>
  <c r="S539" i="14"/>
  <c r="X539" i="14" s="1"/>
  <c r="AC539" i="14" s="1"/>
  <c r="G539" i="14"/>
  <c r="N539" i="14"/>
  <c r="U539" i="14"/>
  <c r="Z539" i="14" s="1"/>
  <c r="AE539" i="14" s="1"/>
  <c r="T539" i="14"/>
  <c r="Y539" i="14" s="1"/>
  <c r="AD539" i="14" s="1"/>
  <c r="C539" i="14"/>
  <c r="B540" i="14"/>
  <c r="W538" i="14"/>
  <c r="AM538" i="14" s="1"/>
  <c r="AL538" i="14"/>
  <c r="L537" i="14"/>
  <c r="M537" i="14"/>
  <c r="K538" i="14"/>
  <c r="D538" i="14"/>
  <c r="I538" i="14"/>
  <c r="Q537" i="14"/>
  <c r="AJ537" i="14"/>
  <c r="AB538" i="14" l="1"/>
  <c r="AG538" i="14" s="1"/>
  <c r="AI538" i="14" s="1"/>
  <c r="S540" i="14"/>
  <c r="X540" i="14" s="1"/>
  <c r="AC540" i="14" s="1"/>
  <c r="H540" i="14"/>
  <c r="C540" i="14"/>
  <c r="T540" i="14"/>
  <c r="Y540" i="14" s="1"/>
  <c r="AD540" i="14" s="1"/>
  <c r="R540" i="14"/>
  <c r="U540" i="14"/>
  <c r="Z540" i="14" s="1"/>
  <c r="AE540" i="14" s="1"/>
  <c r="P540" i="14"/>
  <c r="E540" i="14"/>
  <c r="F540" i="14" s="1"/>
  <c r="G540" i="14"/>
  <c r="N540" i="14"/>
  <c r="J540" i="14"/>
  <c r="B541" i="14"/>
  <c r="D539" i="14"/>
  <c r="K539" i="14"/>
  <c r="I539" i="14"/>
  <c r="M538" i="14"/>
  <c r="L538" i="14"/>
  <c r="Q538" i="14"/>
  <c r="AJ538" i="14"/>
  <c r="AL539" i="14"/>
  <c r="W539" i="14"/>
  <c r="AM539" i="14" s="1"/>
  <c r="AB539" i="14" l="1"/>
  <c r="AG539" i="14" s="1"/>
  <c r="AI539" i="14" s="1"/>
  <c r="Q539" i="14" s="1"/>
  <c r="J541" i="14"/>
  <c r="G541" i="14"/>
  <c r="T541" i="14"/>
  <c r="Y541" i="14" s="1"/>
  <c r="AD541" i="14" s="1"/>
  <c r="S541" i="14"/>
  <c r="X541" i="14" s="1"/>
  <c r="AC541" i="14" s="1"/>
  <c r="E541" i="14"/>
  <c r="F541" i="14" s="1"/>
  <c r="C541" i="14"/>
  <c r="H541" i="14"/>
  <c r="N541" i="14"/>
  <c r="R541" i="14"/>
  <c r="U541" i="14"/>
  <c r="Z541" i="14" s="1"/>
  <c r="AE541" i="14" s="1"/>
  <c r="P541" i="14"/>
  <c r="B542" i="14"/>
  <c r="W540" i="14"/>
  <c r="AM540" i="14" s="1"/>
  <c r="AL540" i="14"/>
  <c r="AB540" i="14"/>
  <c r="AG540" i="14" s="1"/>
  <c r="AI540" i="14" s="1"/>
  <c r="L539" i="14"/>
  <c r="M539" i="14"/>
  <c r="I540" i="14"/>
  <c r="D540" i="14"/>
  <c r="K540" i="14"/>
  <c r="AJ539" i="14" l="1"/>
  <c r="H542" i="14"/>
  <c r="J542" i="14"/>
  <c r="P542" i="14"/>
  <c r="S542" i="14"/>
  <c r="X542" i="14" s="1"/>
  <c r="AC542" i="14" s="1"/>
  <c r="C542" i="14"/>
  <c r="E542" i="14"/>
  <c r="F542" i="14" s="1"/>
  <c r="G542" i="14"/>
  <c r="T542" i="14"/>
  <c r="Y542" i="14" s="1"/>
  <c r="AD542" i="14" s="1"/>
  <c r="N542" i="14"/>
  <c r="R542" i="14"/>
  <c r="U542" i="14"/>
  <c r="Z542" i="14" s="1"/>
  <c r="AE542" i="14" s="1"/>
  <c r="B543" i="14"/>
  <c r="I541" i="14"/>
  <c r="D541" i="14"/>
  <c r="K541" i="14"/>
  <c r="Q540" i="14"/>
  <c r="AJ540" i="14"/>
  <c r="W541" i="14"/>
  <c r="AM541" i="14" s="1"/>
  <c r="AL541" i="14"/>
  <c r="M540" i="14"/>
  <c r="L540" i="14"/>
  <c r="AB541" i="14" l="1"/>
  <c r="AG541" i="14" s="1"/>
  <c r="AI541" i="14" s="1"/>
  <c r="Q541" i="14" s="1"/>
  <c r="H543" i="14"/>
  <c r="C543" i="14"/>
  <c r="G543" i="14"/>
  <c r="J543" i="14"/>
  <c r="S543" i="14"/>
  <c r="X543" i="14" s="1"/>
  <c r="AC543" i="14" s="1"/>
  <c r="E543" i="14"/>
  <c r="F543" i="14" s="1"/>
  <c r="R543" i="14"/>
  <c r="T543" i="14"/>
  <c r="Y543" i="14" s="1"/>
  <c r="AD543" i="14" s="1"/>
  <c r="U543" i="14"/>
  <c r="Z543" i="14" s="1"/>
  <c r="AE543" i="14" s="1"/>
  <c r="N543" i="14"/>
  <c r="P543" i="14"/>
  <c r="B544" i="14"/>
  <c r="D542" i="14"/>
  <c r="I542" i="14"/>
  <c r="K542" i="14"/>
  <c r="W542" i="14"/>
  <c r="AM542" i="14" s="1"/>
  <c r="AL542" i="14"/>
  <c r="L541" i="14"/>
  <c r="M541" i="14"/>
  <c r="AJ541" i="14" l="1"/>
  <c r="E544" i="14"/>
  <c r="F544" i="14" s="1"/>
  <c r="R544" i="14"/>
  <c r="P544" i="14"/>
  <c r="N544" i="14"/>
  <c r="T544" i="14"/>
  <c r="Y544" i="14" s="1"/>
  <c r="AD544" i="14" s="1"/>
  <c r="U544" i="14"/>
  <c r="Z544" i="14" s="1"/>
  <c r="AE544" i="14" s="1"/>
  <c r="J544" i="14"/>
  <c r="S544" i="14"/>
  <c r="X544" i="14" s="1"/>
  <c r="AC544" i="14" s="1"/>
  <c r="G544" i="14"/>
  <c r="H544" i="14"/>
  <c r="C544" i="14"/>
  <c r="B545" i="14"/>
  <c r="L542" i="14"/>
  <c r="M542" i="14"/>
  <c r="AB542" i="14"/>
  <c r="AG542" i="14" s="1"/>
  <c r="AI542" i="14" s="1"/>
  <c r="I543" i="14"/>
  <c r="D543" i="14"/>
  <c r="K543" i="14"/>
  <c r="W543" i="14"/>
  <c r="AM543" i="14" s="1"/>
  <c r="AL543" i="14"/>
  <c r="J545" i="14" l="1"/>
  <c r="U545" i="14"/>
  <c r="Z545" i="14" s="1"/>
  <c r="AE545" i="14" s="1"/>
  <c r="H545" i="14"/>
  <c r="C545" i="14"/>
  <c r="E545" i="14"/>
  <c r="F545" i="14" s="1"/>
  <c r="S545" i="14"/>
  <c r="X545" i="14" s="1"/>
  <c r="AC545" i="14" s="1"/>
  <c r="N545" i="14"/>
  <c r="P545" i="14"/>
  <c r="G545" i="14"/>
  <c r="R545" i="14"/>
  <c r="T545" i="14"/>
  <c r="Y545" i="14" s="1"/>
  <c r="AD545" i="14" s="1"/>
  <c r="B546" i="14"/>
  <c r="I544" i="14"/>
  <c r="K544" i="14"/>
  <c r="D544" i="14"/>
  <c r="AB543" i="14"/>
  <c r="AG543" i="14" s="1"/>
  <c r="AI543" i="14" s="1"/>
  <c r="W544" i="14"/>
  <c r="AM544" i="14" s="1"/>
  <c r="AL544" i="14"/>
  <c r="Q542" i="14"/>
  <c r="AJ542" i="14"/>
  <c r="M543" i="14"/>
  <c r="L543" i="14"/>
  <c r="AB544" i="14" l="1"/>
  <c r="AG544" i="14" s="1"/>
  <c r="AI544" i="14" s="1"/>
  <c r="Q544" i="14" s="1"/>
  <c r="E546" i="14"/>
  <c r="F546" i="14" s="1"/>
  <c r="R546" i="14"/>
  <c r="P546" i="14"/>
  <c r="T546" i="14"/>
  <c r="Y546" i="14" s="1"/>
  <c r="AD546" i="14" s="1"/>
  <c r="G546" i="14"/>
  <c r="C546" i="14"/>
  <c r="U546" i="14"/>
  <c r="Z546" i="14" s="1"/>
  <c r="AE546" i="14" s="1"/>
  <c r="S546" i="14"/>
  <c r="X546" i="14" s="1"/>
  <c r="AC546" i="14" s="1"/>
  <c r="N546" i="14"/>
  <c r="H546" i="14"/>
  <c r="J546" i="14"/>
  <c r="B547" i="14"/>
  <c r="W545" i="14"/>
  <c r="AM545" i="14" s="1"/>
  <c r="AL545" i="14"/>
  <c r="D545" i="14"/>
  <c r="K545" i="14"/>
  <c r="I545" i="14"/>
  <c r="L544" i="14"/>
  <c r="M544" i="14"/>
  <c r="AJ543" i="14"/>
  <c r="Q543" i="14"/>
  <c r="AB545" i="14" l="1"/>
  <c r="AG545" i="14" s="1"/>
  <c r="AI545" i="14" s="1"/>
  <c r="AJ545" i="14" s="1"/>
  <c r="AJ544" i="14"/>
  <c r="S547" i="14"/>
  <c r="X547" i="14" s="1"/>
  <c r="AC547" i="14" s="1"/>
  <c r="T547" i="14"/>
  <c r="Y547" i="14" s="1"/>
  <c r="AD547" i="14" s="1"/>
  <c r="J547" i="14"/>
  <c r="U547" i="14"/>
  <c r="Z547" i="14" s="1"/>
  <c r="AE547" i="14" s="1"/>
  <c r="R547" i="14"/>
  <c r="C547" i="14"/>
  <c r="P547" i="14"/>
  <c r="G547" i="14"/>
  <c r="N547" i="14"/>
  <c r="H547" i="14"/>
  <c r="E547" i="14"/>
  <c r="F547" i="14" s="1"/>
  <c r="B548" i="14"/>
  <c r="I546" i="14"/>
  <c r="D546" i="14"/>
  <c r="K546" i="14"/>
  <c r="M545" i="14"/>
  <c r="L545" i="14"/>
  <c r="W546" i="14"/>
  <c r="AM546" i="14" s="1"/>
  <c r="AL546" i="14"/>
  <c r="Q545" i="14" l="1"/>
  <c r="C548" i="14"/>
  <c r="P548" i="14"/>
  <c r="G548" i="14"/>
  <c r="H548" i="14"/>
  <c r="N548" i="14"/>
  <c r="J548" i="14"/>
  <c r="R548" i="14"/>
  <c r="S548" i="14"/>
  <c r="X548" i="14" s="1"/>
  <c r="AC548" i="14" s="1"/>
  <c r="U548" i="14"/>
  <c r="Z548" i="14" s="1"/>
  <c r="AE548" i="14" s="1"/>
  <c r="T548" i="14"/>
  <c r="Y548" i="14" s="1"/>
  <c r="AD548" i="14" s="1"/>
  <c r="E548" i="14"/>
  <c r="F548" i="14" s="1"/>
  <c r="B549" i="14"/>
  <c r="K547" i="14"/>
  <c r="I547" i="14"/>
  <c r="D547" i="14"/>
  <c r="W547" i="14"/>
  <c r="AM547" i="14" s="1"/>
  <c r="AL547" i="14"/>
  <c r="AB546" i="14"/>
  <c r="AG546" i="14" s="1"/>
  <c r="AI546" i="14" s="1"/>
  <c r="M546" i="14"/>
  <c r="L546" i="14"/>
  <c r="T549" i="14" l="1"/>
  <c r="Y549" i="14" s="1"/>
  <c r="AD549" i="14" s="1"/>
  <c r="H549" i="14"/>
  <c r="G549" i="14"/>
  <c r="E549" i="14"/>
  <c r="F549" i="14" s="1"/>
  <c r="R549" i="14"/>
  <c r="P549" i="14"/>
  <c r="U549" i="14"/>
  <c r="Z549" i="14" s="1"/>
  <c r="AE549" i="14" s="1"/>
  <c r="C549" i="14"/>
  <c r="J549" i="14"/>
  <c r="N549" i="14"/>
  <c r="S549" i="14"/>
  <c r="X549" i="14" s="1"/>
  <c r="AC549" i="14" s="1"/>
  <c r="B550" i="14"/>
  <c r="AJ546" i="14"/>
  <c r="Q546" i="14"/>
  <c r="L547" i="14"/>
  <c r="M547" i="14"/>
  <c r="AB547" i="14"/>
  <c r="AG547" i="14" s="1"/>
  <c r="AI547" i="14" s="1"/>
  <c r="AL548" i="14"/>
  <c r="W548" i="14"/>
  <c r="AM548" i="14" s="1"/>
  <c r="I548" i="14"/>
  <c r="D548" i="14"/>
  <c r="K548" i="14"/>
  <c r="AB548" i="14" l="1"/>
  <c r="AG548" i="14" s="1"/>
  <c r="AI548" i="14" s="1"/>
  <c r="Q548" i="14" s="1"/>
  <c r="N550" i="14"/>
  <c r="J550" i="14"/>
  <c r="T550" i="14"/>
  <c r="Y550" i="14" s="1"/>
  <c r="AD550" i="14" s="1"/>
  <c r="U550" i="14"/>
  <c r="Z550" i="14" s="1"/>
  <c r="AE550" i="14" s="1"/>
  <c r="P550" i="14"/>
  <c r="G550" i="14"/>
  <c r="S550" i="14"/>
  <c r="X550" i="14" s="1"/>
  <c r="AC550" i="14" s="1"/>
  <c r="E550" i="14"/>
  <c r="F550" i="14" s="1"/>
  <c r="C550" i="14"/>
  <c r="H550" i="14"/>
  <c r="R550" i="14"/>
  <c r="B551" i="14"/>
  <c r="W549" i="14"/>
  <c r="AM549" i="14" s="1"/>
  <c r="AL549" i="14"/>
  <c r="AJ547" i="14"/>
  <c r="Q547" i="14"/>
  <c r="L548" i="14"/>
  <c r="M548" i="14"/>
  <c r="I549" i="14"/>
  <c r="K549" i="14"/>
  <c r="D549" i="14"/>
  <c r="AJ548" i="14" l="1"/>
  <c r="AB549" i="14"/>
  <c r="AG549" i="14" s="1"/>
  <c r="AI549" i="14" s="1"/>
  <c r="Q549" i="14" s="1"/>
  <c r="N551" i="14"/>
  <c r="S551" i="14"/>
  <c r="X551" i="14" s="1"/>
  <c r="AC551" i="14" s="1"/>
  <c r="T551" i="14"/>
  <c r="Y551" i="14" s="1"/>
  <c r="AD551" i="14" s="1"/>
  <c r="P551" i="14"/>
  <c r="G551" i="14"/>
  <c r="R551" i="14"/>
  <c r="C551" i="14"/>
  <c r="U551" i="14"/>
  <c r="Z551" i="14" s="1"/>
  <c r="AE551" i="14" s="1"/>
  <c r="E551" i="14"/>
  <c r="F551" i="14" s="1"/>
  <c r="J551" i="14"/>
  <c r="H551" i="14"/>
  <c r="B552" i="14"/>
  <c r="M549" i="14"/>
  <c r="L549" i="14"/>
  <c r="W550" i="14"/>
  <c r="AM550" i="14" s="1"/>
  <c r="AL550" i="14"/>
  <c r="K550" i="14"/>
  <c r="I550" i="14"/>
  <c r="D550" i="14"/>
  <c r="AJ549" i="14" l="1"/>
  <c r="AB550" i="14"/>
  <c r="AG550" i="14" s="1"/>
  <c r="AI550" i="14" s="1"/>
  <c r="AJ550" i="14" s="1"/>
  <c r="S552" i="14"/>
  <c r="X552" i="14" s="1"/>
  <c r="AC552" i="14" s="1"/>
  <c r="R552" i="14"/>
  <c r="C552" i="14"/>
  <c r="N552" i="14"/>
  <c r="P552" i="14"/>
  <c r="E552" i="14"/>
  <c r="F552" i="14" s="1"/>
  <c r="T552" i="14"/>
  <c r="Y552" i="14" s="1"/>
  <c r="AD552" i="14" s="1"/>
  <c r="G552" i="14"/>
  <c r="J552" i="14"/>
  <c r="H552" i="14"/>
  <c r="U552" i="14"/>
  <c r="Z552" i="14" s="1"/>
  <c r="AE552" i="14" s="1"/>
  <c r="B553" i="14"/>
  <c r="W551" i="14"/>
  <c r="AM551" i="14" s="1"/>
  <c r="AL551" i="14"/>
  <c r="M550" i="14"/>
  <c r="L550" i="14"/>
  <c r="D551" i="14"/>
  <c r="K551" i="14"/>
  <c r="I551" i="14"/>
  <c r="Q550" i="14" l="1"/>
  <c r="AB551" i="14"/>
  <c r="AG551" i="14" s="1"/>
  <c r="AI551" i="14" s="1"/>
  <c r="Q551" i="14" s="1"/>
  <c r="J553" i="14"/>
  <c r="C553" i="14"/>
  <c r="H553" i="14"/>
  <c r="N553" i="14"/>
  <c r="P553" i="14"/>
  <c r="S553" i="14"/>
  <c r="X553" i="14" s="1"/>
  <c r="AC553" i="14" s="1"/>
  <c r="U553" i="14"/>
  <c r="Z553" i="14" s="1"/>
  <c r="AE553" i="14" s="1"/>
  <c r="T553" i="14"/>
  <c r="Y553" i="14" s="1"/>
  <c r="AD553" i="14" s="1"/>
  <c r="E553" i="14"/>
  <c r="F553" i="14" s="1"/>
  <c r="R553" i="14"/>
  <c r="G553" i="14"/>
  <c r="B554" i="14"/>
  <c r="L551" i="14"/>
  <c r="M551" i="14"/>
  <c r="D552" i="14"/>
  <c r="I552" i="14"/>
  <c r="K552" i="14"/>
  <c r="W552" i="14"/>
  <c r="AM552" i="14" s="1"/>
  <c r="AL552" i="14"/>
  <c r="AJ551" i="14" l="1"/>
  <c r="AB552" i="14"/>
  <c r="AG552" i="14" s="1"/>
  <c r="AI552" i="14" s="1"/>
  <c r="AJ552" i="14" s="1"/>
  <c r="H554" i="14"/>
  <c r="E554" i="14"/>
  <c r="F554" i="14" s="1"/>
  <c r="G554" i="14"/>
  <c r="C554" i="14"/>
  <c r="R554" i="14"/>
  <c r="S554" i="14"/>
  <c r="X554" i="14" s="1"/>
  <c r="AC554" i="14" s="1"/>
  <c r="N554" i="14"/>
  <c r="J554" i="14"/>
  <c r="U554" i="14"/>
  <c r="Z554" i="14" s="1"/>
  <c r="AE554" i="14" s="1"/>
  <c r="P554" i="14"/>
  <c r="T554" i="14"/>
  <c r="Y554" i="14" s="1"/>
  <c r="AD554" i="14" s="1"/>
  <c r="B555" i="14"/>
  <c r="W553" i="14"/>
  <c r="AM553" i="14" s="1"/>
  <c r="AL553" i="14"/>
  <c r="L552" i="14"/>
  <c r="M552" i="14"/>
  <c r="K553" i="14"/>
  <c r="I553" i="14"/>
  <c r="D553" i="14"/>
  <c r="Q552" i="14" l="1"/>
  <c r="AB553" i="14"/>
  <c r="AG553" i="14" s="1"/>
  <c r="AI553" i="14" s="1"/>
  <c r="L553" i="14"/>
  <c r="M553" i="14"/>
  <c r="K554" i="14"/>
  <c r="I554" i="14"/>
  <c r="D554" i="14"/>
  <c r="Q553" i="14"/>
  <c r="AJ553" i="14"/>
  <c r="H555" i="14"/>
  <c r="G555" i="14"/>
  <c r="J555" i="14"/>
  <c r="R555" i="14"/>
  <c r="U555" i="14"/>
  <c r="Z555" i="14" s="1"/>
  <c r="AE555" i="14" s="1"/>
  <c r="C555" i="14"/>
  <c r="N555" i="14"/>
  <c r="T555" i="14"/>
  <c r="Y555" i="14" s="1"/>
  <c r="AD555" i="14" s="1"/>
  <c r="P555" i="14"/>
  <c r="E555" i="14"/>
  <c r="F555" i="14" s="1"/>
  <c r="S555" i="14"/>
  <c r="X555" i="14" s="1"/>
  <c r="AC555" i="14" s="1"/>
  <c r="B556" i="14"/>
  <c r="AL554" i="14"/>
  <c r="W554" i="14"/>
  <c r="AM554" i="14" s="1"/>
  <c r="AB554" i="14" l="1"/>
  <c r="AG554" i="14" s="1"/>
  <c r="AI554" i="14" s="1"/>
  <c r="AJ554" i="14" s="1"/>
  <c r="M554" i="14"/>
  <c r="L554" i="14"/>
  <c r="I555" i="14"/>
  <c r="D555" i="14"/>
  <c r="K555" i="14"/>
  <c r="Q554" i="14"/>
  <c r="AL555" i="14"/>
  <c r="W555" i="14"/>
  <c r="AM555" i="14" s="1"/>
  <c r="J556" i="14"/>
  <c r="P556" i="14"/>
  <c r="R556" i="14"/>
  <c r="E556" i="14"/>
  <c r="F556" i="14" s="1"/>
  <c r="N556" i="14"/>
  <c r="S556" i="14"/>
  <c r="X556" i="14" s="1"/>
  <c r="AC556" i="14" s="1"/>
  <c r="G556" i="14"/>
  <c r="U556" i="14"/>
  <c r="Z556" i="14" s="1"/>
  <c r="AE556" i="14" s="1"/>
  <c r="T556" i="14"/>
  <c r="Y556" i="14" s="1"/>
  <c r="AD556" i="14" s="1"/>
  <c r="C556" i="14"/>
  <c r="H556" i="14"/>
  <c r="B557" i="14"/>
  <c r="H557" i="14" l="1"/>
  <c r="C557" i="14"/>
  <c r="T557" i="14"/>
  <c r="Y557" i="14" s="1"/>
  <c r="AD557" i="14" s="1"/>
  <c r="R557" i="14"/>
  <c r="N557" i="14"/>
  <c r="P557" i="14"/>
  <c r="G557" i="14"/>
  <c r="J557" i="14"/>
  <c r="U557" i="14"/>
  <c r="Z557" i="14" s="1"/>
  <c r="AE557" i="14" s="1"/>
  <c r="E557" i="14"/>
  <c r="F557" i="14" s="1"/>
  <c r="S557" i="14"/>
  <c r="X557" i="14" s="1"/>
  <c r="AC557" i="14" s="1"/>
  <c r="B558" i="14"/>
  <c r="K556" i="14"/>
  <c r="I556" i="14"/>
  <c r="D556" i="14"/>
  <c r="AL556" i="14"/>
  <c r="W556" i="14"/>
  <c r="AM556" i="14" s="1"/>
  <c r="L555" i="14"/>
  <c r="M555" i="14"/>
  <c r="AB555" i="14"/>
  <c r="AG555" i="14" s="1"/>
  <c r="AI555" i="14" s="1"/>
  <c r="H558" i="14" l="1"/>
  <c r="G558" i="14"/>
  <c r="N558" i="14"/>
  <c r="R558" i="14"/>
  <c r="S558" i="14"/>
  <c r="X558" i="14" s="1"/>
  <c r="AC558" i="14" s="1"/>
  <c r="P558" i="14"/>
  <c r="T558" i="14"/>
  <c r="Y558" i="14" s="1"/>
  <c r="AD558" i="14" s="1"/>
  <c r="J558" i="14"/>
  <c r="U558" i="14"/>
  <c r="Z558" i="14" s="1"/>
  <c r="AE558" i="14" s="1"/>
  <c r="E558" i="14"/>
  <c r="F558" i="14" s="1"/>
  <c r="C558" i="14"/>
  <c r="B559" i="14"/>
  <c r="Q555" i="14"/>
  <c r="AJ555" i="14"/>
  <c r="AL557" i="14"/>
  <c r="W557" i="14"/>
  <c r="AM557" i="14" s="1"/>
  <c r="M556" i="14"/>
  <c r="L556" i="14"/>
  <c r="D557" i="14"/>
  <c r="K557" i="14"/>
  <c r="I557" i="14"/>
  <c r="AB556" i="14"/>
  <c r="AG556" i="14" s="1"/>
  <c r="AI556" i="14" s="1"/>
  <c r="AB557" i="14" l="1"/>
  <c r="AG557" i="14" s="1"/>
  <c r="AI557" i="14" s="1"/>
  <c r="AJ557" i="14" s="1"/>
  <c r="E559" i="14"/>
  <c r="F559" i="14" s="1"/>
  <c r="S559" i="14"/>
  <c r="X559" i="14" s="1"/>
  <c r="AC559" i="14" s="1"/>
  <c r="N559" i="14"/>
  <c r="G559" i="14"/>
  <c r="R559" i="14"/>
  <c r="H559" i="14"/>
  <c r="P559" i="14"/>
  <c r="T559" i="14"/>
  <c r="Y559" i="14" s="1"/>
  <c r="AD559" i="14" s="1"/>
  <c r="J559" i="14"/>
  <c r="U559" i="14"/>
  <c r="Z559" i="14" s="1"/>
  <c r="AE559" i="14" s="1"/>
  <c r="C559" i="14"/>
  <c r="B560" i="14"/>
  <c r="I558" i="14"/>
  <c r="K558" i="14"/>
  <c r="D558" i="14"/>
  <c r="AJ556" i="14"/>
  <c r="Q556" i="14"/>
  <c r="AL558" i="14"/>
  <c r="W558" i="14"/>
  <c r="AM558" i="14" s="1"/>
  <c r="L557" i="14"/>
  <c r="M557" i="14"/>
  <c r="AB558" i="14" l="1"/>
  <c r="AG558" i="14" s="1"/>
  <c r="AI558" i="14" s="1"/>
  <c r="AJ558" i="14" s="1"/>
  <c r="Q557" i="14"/>
  <c r="C560" i="14"/>
  <c r="P560" i="14"/>
  <c r="N560" i="14"/>
  <c r="J560" i="14"/>
  <c r="G560" i="14"/>
  <c r="S560" i="14"/>
  <c r="X560" i="14" s="1"/>
  <c r="AC560" i="14" s="1"/>
  <c r="H560" i="14"/>
  <c r="R560" i="14"/>
  <c r="T560" i="14"/>
  <c r="Y560" i="14" s="1"/>
  <c r="AD560" i="14" s="1"/>
  <c r="U560" i="14"/>
  <c r="Z560" i="14" s="1"/>
  <c r="AE560" i="14" s="1"/>
  <c r="E560" i="14"/>
  <c r="F560" i="14" s="1"/>
  <c r="B561" i="14"/>
  <c r="K559" i="14"/>
  <c r="D559" i="14"/>
  <c r="I559" i="14"/>
  <c r="W559" i="14"/>
  <c r="AM559" i="14" s="1"/>
  <c r="AL559" i="14"/>
  <c r="M558" i="14"/>
  <c r="L558" i="14"/>
  <c r="Q558" i="14" l="1"/>
  <c r="N561" i="14"/>
  <c r="G561" i="14"/>
  <c r="S561" i="14"/>
  <c r="X561" i="14" s="1"/>
  <c r="AC561" i="14" s="1"/>
  <c r="H561" i="14"/>
  <c r="T561" i="14"/>
  <c r="Y561" i="14" s="1"/>
  <c r="AD561" i="14" s="1"/>
  <c r="E561" i="14"/>
  <c r="F561" i="14" s="1"/>
  <c r="R561" i="14"/>
  <c r="P561" i="14"/>
  <c r="C561" i="14"/>
  <c r="U561" i="14"/>
  <c r="Z561" i="14" s="1"/>
  <c r="AE561" i="14" s="1"/>
  <c r="J561" i="14"/>
  <c r="B562" i="14"/>
  <c r="L559" i="14"/>
  <c r="M559" i="14"/>
  <c r="AB559" i="14"/>
  <c r="AG559" i="14" s="1"/>
  <c r="AI559" i="14" s="1"/>
  <c r="W560" i="14"/>
  <c r="AM560" i="14" s="1"/>
  <c r="AL560" i="14"/>
  <c r="D560" i="14"/>
  <c r="I560" i="14"/>
  <c r="K560" i="14"/>
  <c r="N562" i="14" l="1"/>
  <c r="U562" i="14"/>
  <c r="Z562" i="14" s="1"/>
  <c r="AE562" i="14" s="1"/>
  <c r="T562" i="14"/>
  <c r="Y562" i="14" s="1"/>
  <c r="AD562" i="14" s="1"/>
  <c r="P562" i="14"/>
  <c r="R562" i="14"/>
  <c r="S562" i="14"/>
  <c r="X562" i="14" s="1"/>
  <c r="AC562" i="14" s="1"/>
  <c r="J562" i="14"/>
  <c r="H562" i="14"/>
  <c r="G562" i="14"/>
  <c r="C562" i="14"/>
  <c r="E562" i="14"/>
  <c r="F562" i="14" s="1"/>
  <c r="B563" i="14"/>
  <c r="AB560" i="14"/>
  <c r="AG560" i="14" s="1"/>
  <c r="AI560" i="14" s="1"/>
  <c r="I561" i="14"/>
  <c r="D561" i="14"/>
  <c r="K561" i="14"/>
  <c r="AJ559" i="14"/>
  <c r="Q559" i="14"/>
  <c r="L560" i="14"/>
  <c r="M560" i="14"/>
  <c r="AL561" i="14"/>
  <c r="W561" i="14"/>
  <c r="AM561" i="14" s="1"/>
  <c r="AB561" i="14" l="1"/>
  <c r="AG561" i="14" s="1"/>
  <c r="AI561" i="14" s="1"/>
  <c r="Q561" i="14" s="1"/>
  <c r="G563" i="14"/>
  <c r="T563" i="14"/>
  <c r="Y563" i="14" s="1"/>
  <c r="AD563" i="14" s="1"/>
  <c r="P563" i="14"/>
  <c r="J563" i="14"/>
  <c r="R563" i="14"/>
  <c r="C563" i="14"/>
  <c r="N563" i="14"/>
  <c r="U563" i="14"/>
  <c r="Z563" i="14" s="1"/>
  <c r="AE563" i="14" s="1"/>
  <c r="H563" i="14"/>
  <c r="E563" i="14"/>
  <c r="F563" i="14" s="1"/>
  <c r="S563" i="14"/>
  <c r="X563" i="14" s="1"/>
  <c r="AC563" i="14" s="1"/>
  <c r="B564" i="14"/>
  <c r="L561" i="14"/>
  <c r="M561" i="14"/>
  <c r="AL562" i="14"/>
  <c r="W562" i="14"/>
  <c r="AM562" i="14" s="1"/>
  <c r="AJ560" i="14"/>
  <c r="Q560" i="14"/>
  <c r="I562" i="14"/>
  <c r="D562" i="14"/>
  <c r="K562" i="14"/>
  <c r="AJ561" i="14" l="1"/>
  <c r="AB562" i="14"/>
  <c r="AG562" i="14" s="1"/>
  <c r="AI562" i="14" s="1"/>
  <c r="AJ562" i="14" s="1"/>
  <c r="C564" i="14"/>
  <c r="U564" i="14"/>
  <c r="Z564" i="14" s="1"/>
  <c r="AE564" i="14" s="1"/>
  <c r="T564" i="14"/>
  <c r="Y564" i="14" s="1"/>
  <c r="AD564" i="14" s="1"/>
  <c r="R564" i="14"/>
  <c r="J564" i="14"/>
  <c r="P564" i="14"/>
  <c r="S564" i="14"/>
  <c r="X564" i="14" s="1"/>
  <c r="AC564" i="14" s="1"/>
  <c r="E564" i="14"/>
  <c r="F564" i="14" s="1"/>
  <c r="N564" i="14"/>
  <c r="H564" i="14"/>
  <c r="G564" i="14"/>
  <c r="B565" i="14"/>
  <c r="K563" i="14"/>
  <c r="I563" i="14"/>
  <c r="D563" i="14"/>
  <c r="W563" i="14"/>
  <c r="AM563" i="14" s="1"/>
  <c r="AL563" i="14"/>
  <c r="L562" i="14"/>
  <c r="M562" i="14"/>
  <c r="Q562" i="14" l="1"/>
  <c r="C565" i="14"/>
  <c r="U565" i="14"/>
  <c r="Z565" i="14" s="1"/>
  <c r="AE565" i="14" s="1"/>
  <c r="T565" i="14"/>
  <c r="Y565" i="14" s="1"/>
  <c r="AD565" i="14" s="1"/>
  <c r="J565" i="14"/>
  <c r="E565" i="14"/>
  <c r="F565" i="14" s="1"/>
  <c r="R565" i="14"/>
  <c r="N565" i="14"/>
  <c r="H565" i="14"/>
  <c r="P565" i="14"/>
  <c r="S565" i="14"/>
  <c r="X565" i="14" s="1"/>
  <c r="AC565" i="14" s="1"/>
  <c r="G565" i="14"/>
  <c r="B566" i="14"/>
  <c r="W564" i="14"/>
  <c r="AM564" i="14" s="1"/>
  <c r="AL564" i="14"/>
  <c r="AB564" i="14"/>
  <c r="AG564" i="14" s="1"/>
  <c r="AI564" i="14" s="1"/>
  <c r="AB563" i="14"/>
  <c r="AG563" i="14" s="1"/>
  <c r="AI563" i="14" s="1"/>
  <c r="L563" i="14"/>
  <c r="M563" i="14"/>
  <c r="I564" i="14"/>
  <c r="D564" i="14"/>
  <c r="K564" i="14"/>
  <c r="S566" i="14" l="1"/>
  <c r="X566" i="14" s="1"/>
  <c r="AC566" i="14" s="1"/>
  <c r="U566" i="14"/>
  <c r="Z566" i="14" s="1"/>
  <c r="AE566" i="14" s="1"/>
  <c r="T566" i="14"/>
  <c r="Y566" i="14" s="1"/>
  <c r="AD566" i="14" s="1"/>
  <c r="E566" i="14"/>
  <c r="F566" i="14" s="1"/>
  <c r="C566" i="14"/>
  <c r="J566" i="14"/>
  <c r="R566" i="14"/>
  <c r="H566" i="14"/>
  <c r="N566" i="14"/>
  <c r="P566" i="14"/>
  <c r="G566" i="14"/>
  <c r="B567" i="14"/>
  <c r="W565" i="14"/>
  <c r="AM565" i="14" s="1"/>
  <c r="AL565" i="14"/>
  <c r="Q564" i="14"/>
  <c r="AJ564" i="14"/>
  <c r="L564" i="14"/>
  <c r="M564" i="14"/>
  <c r="AJ563" i="14"/>
  <c r="Q563" i="14"/>
  <c r="D565" i="14"/>
  <c r="K565" i="14"/>
  <c r="I565" i="14"/>
  <c r="AB565" i="14" l="1"/>
  <c r="AG565" i="14" s="1"/>
  <c r="AI565" i="14" s="1"/>
  <c r="AJ565" i="14" s="1"/>
  <c r="N567" i="14"/>
  <c r="R567" i="14"/>
  <c r="S567" i="14"/>
  <c r="X567" i="14" s="1"/>
  <c r="AC567" i="14" s="1"/>
  <c r="P567" i="14"/>
  <c r="J567" i="14"/>
  <c r="E567" i="14"/>
  <c r="F567" i="14" s="1"/>
  <c r="T567" i="14"/>
  <c r="Y567" i="14" s="1"/>
  <c r="AD567" i="14" s="1"/>
  <c r="H567" i="14"/>
  <c r="G567" i="14"/>
  <c r="U567" i="14"/>
  <c r="Z567" i="14" s="1"/>
  <c r="AE567" i="14" s="1"/>
  <c r="C567" i="14"/>
  <c r="B568" i="14"/>
  <c r="M565" i="14"/>
  <c r="L565" i="14"/>
  <c r="D566" i="14"/>
  <c r="I566" i="14"/>
  <c r="K566" i="14"/>
  <c r="W566" i="14"/>
  <c r="AM566" i="14" s="1"/>
  <c r="AL566" i="14"/>
  <c r="Q565" i="14" l="1"/>
  <c r="P568" i="14"/>
  <c r="T568" i="14"/>
  <c r="Y568" i="14" s="1"/>
  <c r="AD568" i="14" s="1"/>
  <c r="R568" i="14"/>
  <c r="C568" i="14"/>
  <c r="S568" i="14"/>
  <c r="X568" i="14" s="1"/>
  <c r="AC568" i="14" s="1"/>
  <c r="H568" i="14"/>
  <c r="U568" i="14"/>
  <c r="Z568" i="14" s="1"/>
  <c r="AE568" i="14" s="1"/>
  <c r="E568" i="14"/>
  <c r="F568" i="14" s="1"/>
  <c r="G568" i="14"/>
  <c r="N568" i="14"/>
  <c r="J568" i="14"/>
  <c r="B569" i="14"/>
  <c r="L566" i="14"/>
  <c r="M566" i="14"/>
  <c r="D567" i="14"/>
  <c r="K567" i="14"/>
  <c r="I567" i="14"/>
  <c r="AB566" i="14"/>
  <c r="AG566" i="14" s="1"/>
  <c r="AI566" i="14" s="1"/>
  <c r="AL567" i="14"/>
  <c r="W567" i="14"/>
  <c r="AM567" i="14" s="1"/>
  <c r="AB567" i="14" l="1"/>
  <c r="AG567" i="14" s="1"/>
  <c r="AI567" i="14" s="1"/>
  <c r="Q567" i="14" s="1"/>
  <c r="U569" i="14"/>
  <c r="Z569" i="14" s="1"/>
  <c r="AE569" i="14" s="1"/>
  <c r="J569" i="14"/>
  <c r="T569" i="14"/>
  <c r="Y569" i="14" s="1"/>
  <c r="AD569" i="14" s="1"/>
  <c r="G569" i="14"/>
  <c r="H569" i="14"/>
  <c r="C569" i="14"/>
  <c r="N569" i="14"/>
  <c r="S569" i="14"/>
  <c r="X569" i="14" s="1"/>
  <c r="AC569" i="14" s="1"/>
  <c r="P569" i="14"/>
  <c r="R569" i="14"/>
  <c r="E569" i="14"/>
  <c r="F569" i="14" s="1"/>
  <c r="B570" i="14"/>
  <c r="M567" i="14"/>
  <c r="L567" i="14"/>
  <c r="K568" i="14"/>
  <c r="I568" i="14"/>
  <c r="D568" i="14"/>
  <c r="AJ566" i="14"/>
  <c r="Q566" i="14"/>
  <c r="AL568" i="14"/>
  <c r="W568" i="14"/>
  <c r="AM568" i="14" s="1"/>
  <c r="AJ567" i="14" l="1"/>
  <c r="E570" i="14"/>
  <c r="F570" i="14" s="1"/>
  <c r="N570" i="14"/>
  <c r="T570" i="14"/>
  <c r="Y570" i="14" s="1"/>
  <c r="AD570" i="14" s="1"/>
  <c r="J570" i="14"/>
  <c r="G570" i="14"/>
  <c r="P570" i="14"/>
  <c r="H570" i="14"/>
  <c r="C570" i="14"/>
  <c r="R570" i="14"/>
  <c r="U570" i="14"/>
  <c r="Z570" i="14" s="1"/>
  <c r="AE570" i="14" s="1"/>
  <c r="S570" i="14"/>
  <c r="X570" i="14" s="1"/>
  <c r="AC570" i="14" s="1"/>
  <c r="B571" i="14"/>
  <c r="K569" i="14"/>
  <c r="I569" i="14"/>
  <c r="D569" i="14"/>
  <c r="AL569" i="14"/>
  <c r="W569" i="14"/>
  <c r="AM569" i="14" s="1"/>
  <c r="AB568" i="14"/>
  <c r="AG568" i="14" s="1"/>
  <c r="AI568" i="14" s="1"/>
  <c r="L568" i="14"/>
  <c r="M568" i="14"/>
  <c r="AB569" i="14" l="1"/>
  <c r="AG569" i="14" s="1"/>
  <c r="AI569" i="14" s="1"/>
  <c r="U571" i="14"/>
  <c r="Z571" i="14" s="1"/>
  <c r="AE571" i="14" s="1"/>
  <c r="P571" i="14"/>
  <c r="G571" i="14"/>
  <c r="E571" i="14"/>
  <c r="F571" i="14" s="1"/>
  <c r="H571" i="14"/>
  <c r="S571" i="14"/>
  <c r="X571" i="14" s="1"/>
  <c r="AC571" i="14" s="1"/>
  <c r="T571" i="14"/>
  <c r="Y571" i="14" s="1"/>
  <c r="AD571" i="14" s="1"/>
  <c r="N571" i="14"/>
  <c r="R571" i="14"/>
  <c r="C571" i="14"/>
  <c r="J571" i="14"/>
  <c r="B572" i="14"/>
  <c r="W570" i="14"/>
  <c r="AM570" i="14" s="1"/>
  <c r="AL570" i="14"/>
  <c r="AJ569" i="14"/>
  <c r="Q569" i="14"/>
  <c r="M569" i="14"/>
  <c r="L569" i="14"/>
  <c r="D570" i="14"/>
  <c r="I570" i="14"/>
  <c r="K570" i="14"/>
  <c r="AJ568" i="14"/>
  <c r="Q568" i="14"/>
  <c r="AB570" i="14" l="1"/>
  <c r="AG570" i="14" s="1"/>
  <c r="AI570" i="14" s="1"/>
  <c r="Q570" i="14" s="1"/>
  <c r="P572" i="14"/>
  <c r="R572" i="14"/>
  <c r="E572" i="14"/>
  <c r="F572" i="14" s="1"/>
  <c r="N572" i="14"/>
  <c r="U572" i="14"/>
  <c r="Z572" i="14" s="1"/>
  <c r="AE572" i="14" s="1"/>
  <c r="H572" i="14"/>
  <c r="T572" i="14"/>
  <c r="Y572" i="14" s="1"/>
  <c r="AD572" i="14" s="1"/>
  <c r="S572" i="14"/>
  <c r="X572" i="14" s="1"/>
  <c r="AC572" i="14" s="1"/>
  <c r="C572" i="14"/>
  <c r="J572" i="14"/>
  <c r="G572" i="14"/>
  <c r="B573" i="14"/>
  <c r="I571" i="14"/>
  <c r="D571" i="14"/>
  <c r="K571" i="14"/>
  <c r="AL571" i="14"/>
  <c r="W571" i="14"/>
  <c r="AM571" i="14" s="1"/>
  <c r="L570" i="14"/>
  <c r="M570" i="14"/>
  <c r="AJ570" i="14" l="1"/>
  <c r="AB571" i="14"/>
  <c r="AG571" i="14" s="1"/>
  <c r="AI571" i="14" s="1"/>
  <c r="Q571" i="14" s="1"/>
  <c r="H573" i="14"/>
  <c r="S573" i="14"/>
  <c r="X573" i="14" s="1"/>
  <c r="AC573" i="14" s="1"/>
  <c r="G573" i="14"/>
  <c r="T573" i="14"/>
  <c r="Y573" i="14" s="1"/>
  <c r="AD573" i="14" s="1"/>
  <c r="R573" i="14"/>
  <c r="C573" i="14"/>
  <c r="E573" i="14"/>
  <c r="F573" i="14" s="1"/>
  <c r="J573" i="14"/>
  <c r="N573" i="14"/>
  <c r="P573" i="14"/>
  <c r="U573" i="14"/>
  <c r="Z573" i="14" s="1"/>
  <c r="AE573" i="14" s="1"/>
  <c r="B574" i="14"/>
  <c r="L571" i="14"/>
  <c r="M571" i="14"/>
  <c r="K572" i="14"/>
  <c r="I572" i="14"/>
  <c r="D572" i="14"/>
  <c r="AL572" i="14"/>
  <c r="W572" i="14"/>
  <c r="AM572" i="14" s="1"/>
  <c r="AJ571" i="14" l="1"/>
  <c r="E574" i="14"/>
  <c r="F574" i="14" s="1"/>
  <c r="H574" i="14"/>
  <c r="C574" i="14"/>
  <c r="U574" i="14"/>
  <c r="Z574" i="14" s="1"/>
  <c r="AE574" i="14" s="1"/>
  <c r="P574" i="14"/>
  <c r="S574" i="14"/>
  <c r="X574" i="14" s="1"/>
  <c r="AC574" i="14" s="1"/>
  <c r="J574" i="14"/>
  <c r="T574" i="14"/>
  <c r="Y574" i="14" s="1"/>
  <c r="AD574" i="14" s="1"/>
  <c r="N574" i="14"/>
  <c r="G574" i="14"/>
  <c r="R574" i="14"/>
  <c r="B575" i="14"/>
  <c r="K573" i="14"/>
  <c r="I573" i="14"/>
  <c r="D573" i="14"/>
  <c r="AL573" i="14"/>
  <c r="W573" i="14"/>
  <c r="AM573" i="14" s="1"/>
  <c r="L572" i="14"/>
  <c r="M572" i="14"/>
  <c r="AB572" i="14"/>
  <c r="AG572" i="14" s="1"/>
  <c r="AI572" i="14" s="1"/>
  <c r="T575" i="14" l="1"/>
  <c r="Y575" i="14" s="1"/>
  <c r="AD575" i="14" s="1"/>
  <c r="P575" i="14"/>
  <c r="J575" i="14"/>
  <c r="C575" i="14"/>
  <c r="H575" i="14"/>
  <c r="S575" i="14"/>
  <c r="X575" i="14" s="1"/>
  <c r="AC575" i="14" s="1"/>
  <c r="E575" i="14"/>
  <c r="F575" i="14" s="1"/>
  <c r="R575" i="14"/>
  <c r="N575" i="14"/>
  <c r="U575" i="14"/>
  <c r="Z575" i="14" s="1"/>
  <c r="AE575" i="14" s="1"/>
  <c r="G575" i="14"/>
  <c r="B576" i="14"/>
  <c r="AL574" i="14"/>
  <c r="W574" i="14"/>
  <c r="AM574" i="14" s="1"/>
  <c r="AB574" i="14"/>
  <c r="AG574" i="14" s="1"/>
  <c r="AI574" i="14" s="1"/>
  <c r="K574" i="14"/>
  <c r="I574" i="14"/>
  <c r="D574" i="14"/>
  <c r="AJ572" i="14"/>
  <c r="Q572" i="14"/>
  <c r="L573" i="14"/>
  <c r="M573" i="14"/>
  <c r="AB573" i="14"/>
  <c r="AG573" i="14" s="1"/>
  <c r="AI573" i="14" s="1"/>
  <c r="G576" i="14" l="1"/>
  <c r="E576" i="14"/>
  <c r="F576" i="14" s="1"/>
  <c r="N576" i="14"/>
  <c r="R576" i="14"/>
  <c r="H576" i="14"/>
  <c r="U576" i="14"/>
  <c r="Z576" i="14" s="1"/>
  <c r="AE576" i="14" s="1"/>
  <c r="T576" i="14"/>
  <c r="Y576" i="14" s="1"/>
  <c r="AD576" i="14" s="1"/>
  <c r="J576" i="14"/>
  <c r="S576" i="14"/>
  <c r="X576" i="14" s="1"/>
  <c r="AC576" i="14" s="1"/>
  <c r="C576" i="14"/>
  <c r="P576" i="14"/>
  <c r="B577" i="14"/>
  <c r="D575" i="14"/>
  <c r="I575" i="14"/>
  <c r="K575" i="14"/>
  <c r="Q574" i="14"/>
  <c r="AJ574" i="14"/>
  <c r="Q573" i="14"/>
  <c r="AJ573" i="14"/>
  <c r="AL575" i="14"/>
  <c r="W575" i="14"/>
  <c r="AM575" i="14" s="1"/>
  <c r="L574" i="14"/>
  <c r="M574" i="14"/>
  <c r="AB575" i="14" l="1"/>
  <c r="AG575" i="14" s="1"/>
  <c r="AI575" i="14" s="1"/>
  <c r="T577" i="14"/>
  <c r="Y577" i="14" s="1"/>
  <c r="AD577" i="14" s="1"/>
  <c r="N577" i="14"/>
  <c r="H577" i="14"/>
  <c r="R577" i="14"/>
  <c r="E577" i="14"/>
  <c r="F577" i="14" s="1"/>
  <c r="S577" i="14"/>
  <c r="X577" i="14" s="1"/>
  <c r="AC577" i="14" s="1"/>
  <c r="G577" i="14"/>
  <c r="U577" i="14"/>
  <c r="Z577" i="14" s="1"/>
  <c r="AE577" i="14" s="1"/>
  <c r="J577" i="14"/>
  <c r="P577" i="14"/>
  <c r="C577" i="14"/>
  <c r="B578" i="14"/>
  <c r="L575" i="14"/>
  <c r="M575" i="14"/>
  <c r="I576" i="14"/>
  <c r="D576" i="14"/>
  <c r="K576" i="14"/>
  <c r="W576" i="14"/>
  <c r="AM576" i="14" s="1"/>
  <c r="AL576" i="14"/>
  <c r="Q575" i="14"/>
  <c r="AJ575" i="14"/>
  <c r="S578" i="14" l="1"/>
  <c r="X578" i="14" s="1"/>
  <c r="AC578" i="14" s="1"/>
  <c r="H578" i="14"/>
  <c r="P578" i="14"/>
  <c r="E578" i="14"/>
  <c r="F578" i="14" s="1"/>
  <c r="C578" i="14"/>
  <c r="G578" i="14"/>
  <c r="T578" i="14"/>
  <c r="Y578" i="14" s="1"/>
  <c r="AD578" i="14" s="1"/>
  <c r="R578" i="14"/>
  <c r="U578" i="14"/>
  <c r="Z578" i="14" s="1"/>
  <c r="AE578" i="14" s="1"/>
  <c r="N578" i="14"/>
  <c r="J578" i="14"/>
  <c r="B579" i="14"/>
  <c r="D577" i="14"/>
  <c r="I577" i="14"/>
  <c r="K577" i="14"/>
  <c r="M576" i="14"/>
  <c r="L576" i="14"/>
  <c r="W577" i="14"/>
  <c r="AM577" i="14" s="1"/>
  <c r="AL577" i="14"/>
  <c r="AB576" i="14"/>
  <c r="AG576" i="14" s="1"/>
  <c r="AI576" i="14" s="1"/>
  <c r="AB577" i="14" l="1"/>
  <c r="AG577" i="14" s="1"/>
  <c r="AI577" i="14" s="1"/>
  <c r="AJ577" i="14" s="1"/>
  <c r="H579" i="14"/>
  <c r="N579" i="14"/>
  <c r="R579" i="14"/>
  <c r="G579" i="14"/>
  <c r="J579" i="14"/>
  <c r="T579" i="14"/>
  <c r="Y579" i="14" s="1"/>
  <c r="AD579" i="14" s="1"/>
  <c r="U579" i="14"/>
  <c r="Z579" i="14" s="1"/>
  <c r="AE579" i="14" s="1"/>
  <c r="S579" i="14"/>
  <c r="X579" i="14" s="1"/>
  <c r="AC579" i="14" s="1"/>
  <c r="C579" i="14"/>
  <c r="P579" i="14"/>
  <c r="E579" i="14"/>
  <c r="F579" i="14" s="1"/>
  <c r="B580" i="14"/>
  <c r="Q576" i="14"/>
  <c r="AJ576" i="14"/>
  <c r="K578" i="14"/>
  <c r="I578" i="14"/>
  <c r="D578" i="14"/>
  <c r="L577" i="14"/>
  <c r="M577" i="14"/>
  <c r="AL578" i="14"/>
  <c r="W578" i="14"/>
  <c r="AM578" i="14" s="1"/>
  <c r="Q577" i="14" l="1"/>
  <c r="AB578" i="14"/>
  <c r="AG578" i="14" s="1"/>
  <c r="AI578" i="14" s="1"/>
  <c r="H580" i="14"/>
  <c r="S580" i="14"/>
  <c r="X580" i="14" s="1"/>
  <c r="AC580" i="14" s="1"/>
  <c r="C580" i="14"/>
  <c r="J580" i="14"/>
  <c r="G580" i="14"/>
  <c r="E580" i="14"/>
  <c r="F580" i="14" s="1"/>
  <c r="P580" i="14"/>
  <c r="T580" i="14"/>
  <c r="Y580" i="14" s="1"/>
  <c r="AD580" i="14" s="1"/>
  <c r="N580" i="14"/>
  <c r="U580" i="14"/>
  <c r="Z580" i="14" s="1"/>
  <c r="AE580" i="14" s="1"/>
  <c r="R580" i="14"/>
  <c r="B581" i="14"/>
  <c r="M578" i="14"/>
  <c r="L578" i="14"/>
  <c r="K579" i="14"/>
  <c r="I579" i="14"/>
  <c r="D579" i="14"/>
  <c r="W579" i="14"/>
  <c r="AM579" i="14" s="1"/>
  <c r="AL579" i="14"/>
  <c r="Q578" i="14"/>
  <c r="AJ578" i="14"/>
  <c r="AB579" i="14" l="1"/>
  <c r="AG579" i="14" s="1"/>
  <c r="AI579" i="14" s="1"/>
  <c r="Q579" i="14" s="1"/>
  <c r="T581" i="14"/>
  <c r="Y581" i="14" s="1"/>
  <c r="AD581" i="14" s="1"/>
  <c r="R581" i="14"/>
  <c r="U581" i="14"/>
  <c r="Z581" i="14" s="1"/>
  <c r="AE581" i="14" s="1"/>
  <c r="J581" i="14"/>
  <c r="S581" i="14"/>
  <c r="X581" i="14" s="1"/>
  <c r="AC581" i="14" s="1"/>
  <c r="C581" i="14"/>
  <c r="E581" i="14"/>
  <c r="F581" i="14" s="1"/>
  <c r="G581" i="14"/>
  <c r="H581" i="14"/>
  <c r="N581" i="14"/>
  <c r="P581" i="14"/>
  <c r="B582" i="14"/>
  <c r="W580" i="14"/>
  <c r="AM580" i="14" s="1"/>
  <c r="AL580" i="14"/>
  <c r="D580" i="14"/>
  <c r="I580" i="14"/>
  <c r="K580" i="14"/>
  <c r="AJ579" i="14"/>
  <c r="M579" i="14"/>
  <c r="L579" i="14"/>
  <c r="AB580" i="14" l="1"/>
  <c r="AG580" i="14" s="1"/>
  <c r="AI580" i="14" s="1"/>
  <c r="AJ580" i="14" s="1"/>
  <c r="E582" i="14"/>
  <c r="F582" i="14" s="1"/>
  <c r="C582" i="14"/>
  <c r="P582" i="14"/>
  <c r="G582" i="14"/>
  <c r="U582" i="14"/>
  <c r="Z582" i="14" s="1"/>
  <c r="AE582" i="14" s="1"/>
  <c r="S582" i="14"/>
  <c r="X582" i="14" s="1"/>
  <c r="AC582" i="14" s="1"/>
  <c r="R582" i="14"/>
  <c r="J582" i="14"/>
  <c r="H582" i="14"/>
  <c r="T582" i="14"/>
  <c r="Y582" i="14" s="1"/>
  <c r="AD582" i="14" s="1"/>
  <c r="N582" i="14"/>
  <c r="B583" i="14"/>
  <c r="I581" i="14"/>
  <c r="K581" i="14"/>
  <c r="D581" i="14"/>
  <c r="Q580" i="14"/>
  <c r="AL581" i="14"/>
  <c r="W581" i="14"/>
  <c r="AM581" i="14" s="1"/>
  <c r="L580" i="14"/>
  <c r="M580" i="14"/>
  <c r="AB581" i="14" l="1"/>
  <c r="AG581" i="14" s="1"/>
  <c r="AI581" i="14" s="1"/>
  <c r="Q581" i="14" s="1"/>
  <c r="P583" i="14"/>
  <c r="U583" i="14"/>
  <c r="Z583" i="14" s="1"/>
  <c r="AE583" i="14" s="1"/>
  <c r="T583" i="14"/>
  <c r="Y583" i="14" s="1"/>
  <c r="AD583" i="14" s="1"/>
  <c r="R583" i="14"/>
  <c r="C583" i="14"/>
  <c r="H583" i="14"/>
  <c r="N583" i="14"/>
  <c r="S583" i="14"/>
  <c r="X583" i="14" s="1"/>
  <c r="AC583" i="14" s="1"/>
  <c r="E583" i="14"/>
  <c r="F583" i="14" s="1"/>
  <c r="G583" i="14"/>
  <c r="J583" i="14"/>
  <c r="B584" i="14"/>
  <c r="L581" i="14"/>
  <c r="M581" i="14"/>
  <c r="AL582" i="14"/>
  <c r="W582" i="14"/>
  <c r="AM582" i="14" s="1"/>
  <c r="I582" i="14"/>
  <c r="D582" i="14"/>
  <c r="K582" i="14"/>
  <c r="AB582" i="14" l="1"/>
  <c r="AG582" i="14" s="1"/>
  <c r="AI582" i="14" s="1"/>
  <c r="Q582" i="14" s="1"/>
  <c r="AJ581" i="14"/>
  <c r="K583" i="14"/>
  <c r="I583" i="14"/>
  <c r="D583" i="14"/>
  <c r="E584" i="14"/>
  <c r="F584" i="14" s="1"/>
  <c r="P584" i="14"/>
  <c r="C584" i="14"/>
  <c r="J584" i="14"/>
  <c r="T584" i="14"/>
  <c r="Y584" i="14" s="1"/>
  <c r="AD584" i="14" s="1"/>
  <c r="G584" i="14"/>
  <c r="H584" i="14"/>
  <c r="N584" i="14"/>
  <c r="S584" i="14"/>
  <c r="X584" i="14" s="1"/>
  <c r="AC584" i="14" s="1"/>
  <c r="R584" i="14"/>
  <c r="U584" i="14"/>
  <c r="Z584" i="14" s="1"/>
  <c r="AE584" i="14" s="1"/>
  <c r="B585" i="14"/>
  <c r="AL583" i="14"/>
  <c r="W583" i="14"/>
  <c r="AM583" i="14" s="1"/>
  <c r="L582" i="14"/>
  <c r="M582" i="14"/>
  <c r="AJ582" i="14" l="1"/>
  <c r="AB583" i="14"/>
  <c r="AG583" i="14" s="1"/>
  <c r="AI583" i="14" s="1"/>
  <c r="AJ583" i="14" s="1"/>
  <c r="R585" i="14"/>
  <c r="J585" i="14"/>
  <c r="N585" i="14"/>
  <c r="H585" i="14"/>
  <c r="G585" i="14"/>
  <c r="S585" i="14"/>
  <c r="X585" i="14" s="1"/>
  <c r="AC585" i="14" s="1"/>
  <c r="U585" i="14"/>
  <c r="Z585" i="14" s="1"/>
  <c r="AE585" i="14" s="1"/>
  <c r="C585" i="14"/>
  <c r="T585" i="14"/>
  <c r="Y585" i="14" s="1"/>
  <c r="AD585" i="14" s="1"/>
  <c r="P585" i="14"/>
  <c r="E585" i="14"/>
  <c r="F585" i="14" s="1"/>
  <c r="B586" i="14"/>
  <c r="M583" i="14"/>
  <c r="L583" i="14"/>
  <c r="W584" i="14"/>
  <c r="AM584" i="14" s="1"/>
  <c r="AL584" i="14"/>
  <c r="D584" i="14"/>
  <c r="K584" i="14"/>
  <c r="I584" i="14"/>
  <c r="Q583" i="14" l="1"/>
  <c r="AB584" i="14"/>
  <c r="AG584" i="14" s="1"/>
  <c r="AI584" i="14" s="1"/>
  <c r="I585" i="14"/>
  <c r="D585" i="14"/>
  <c r="K585" i="14"/>
  <c r="M584" i="14"/>
  <c r="L584" i="14"/>
  <c r="AL585" i="14"/>
  <c r="W585" i="14"/>
  <c r="AM585" i="14" s="1"/>
  <c r="J586" i="14"/>
  <c r="R586" i="14"/>
  <c r="T586" i="14"/>
  <c r="Y586" i="14" s="1"/>
  <c r="AD586" i="14" s="1"/>
  <c r="S586" i="14"/>
  <c r="X586" i="14" s="1"/>
  <c r="AC586" i="14" s="1"/>
  <c r="G586" i="14"/>
  <c r="P586" i="14"/>
  <c r="H586" i="14"/>
  <c r="C586" i="14"/>
  <c r="N586" i="14"/>
  <c r="U586" i="14"/>
  <c r="Z586" i="14" s="1"/>
  <c r="AE586" i="14" s="1"/>
  <c r="E586" i="14"/>
  <c r="F586" i="14" s="1"/>
  <c r="B587" i="14"/>
  <c r="AB585" i="14" l="1"/>
  <c r="AG585" i="14" s="1"/>
  <c r="AI585" i="14" s="1"/>
  <c r="Q585" i="14" s="1"/>
  <c r="N587" i="14"/>
  <c r="E587" i="14"/>
  <c r="F587" i="14" s="1"/>
  <c r="H587" i="14"/>
  <c r="R587" i="14"/>
  <c r="U587" i="14"/>
  <c r="Z587" i="14" s="1"/>
  <c r="AE587" i="14" s="1"/>
  <c r="P587" i="14"/>
  <c r="C587" i="14"/>
  <c r="S587" i="14"/>
  <c r="X587" i="14" s="1"/>
  <c r="AC587" i="14" s="1"/>
  <c r="J587" i="14"/>
  <c r="T587" i="14"/>
  <c r="Y587" i="14" s="1"/>
  <c r="AD587" i="14" s="1"/>
  <c r="G587" i="14"/>
  <c r="B588" i="14"/>
  <c r="L585" i="14"/>
  <c r="M585" i="14"/>
  <c r="Q584" i="14"/>
  <c r="AJ584" i="14"/>
  <c r="K586" i="14"/>
  <c r="I586" i="14"/>
  <c r="D586" i="14"/>
  <c r="AL586" i="14"/>
  <c r="W586" i="14"/>
  <c r="AM586" i="14" s="1"/>
  <c r="AJ585" i="14" l="1"/>
  <c r="AB586" i="14"/>
  <c r="AG586" i="14" s="1"/>
  <c r="AI586" i="14" s="1"/>
  <c r="AJ586" i="14" s="1"/>
  <c r="H588" i="14"/>
  <c r="N588" i="14"/>
  <c r="J588" i="14"/>
  <c r="T588" i="14"/>
  <c r="Y588" i="14" s="1"/>
  <c r="AD588" i="14" s="1"/>
  <c r="U588" i="14"/>
  <c r="Z588" i="14" s="1"/>
  <c r="AE588" i="14" s="1"/>
  <c r="S588" i="14"/>
  <c r="X588" i="14" s="1"/>
  <c r="AC588" i="14" s="1"/>
  <c r="P588" i="14"/>
  <c r="E588" i="14"/>
  <c r="F588" i="14" s="1"/>
  <c r="R588" i="14"/>
  <c r="C588" i="14"/>
  <c r="G588" i="14"/>
  <c r="B589" i="14"/>
  <c r="L586" i="14"/>
  <c r="M586" i="14"/>
  <c r="W587" i="14"/>
  <c r="AM587" i="14" s="1"/>
  <c r="AL587" i="14"/>
  <c r="K587" i="14"/>
  <c r="I587" i="14"/>
  <c r="D587" i="14"/>
  <c r="AB587" i="14" l="1"/>
  <c r="AG587" i="14" s="1"/>
  <c r="AI587" i="14" s="1"/>
  <c r="Q586" i="14"/>
  <c r="G589" i="14"/>
  <c r="J589" i="14"/>
  <c r="P589" i="14"/>
  <c r="U589" i="14"/>
  <c r="Z589" i="14" s="1"/>
  <c r="AE589" i="14" s="1"/>
  <c r="C589" i="14"/>
  <c r="R589" i="14"/>
  <c r="H589" i="14"/>
  <c r="T589" i="14"/>
  <c r="Y589" i="14" s="1"/>
  <c r="AD589" i="14" s="1"/>
  <c r="S589" i="14"/>
  <c r="X589" i="14" s="1"/>
  <c r="AC589" i="14" s="1"/>
  <c r="N589" i="14"/>
  <c r="E589" i="14"/>
  <c r="F589" i="14" s="1"/>
  <c r="B590" i="14"/>
  <c r="L587" i="14"/>
  <c r="M587" i="14"/>
  <c r="D588" i="14"/>
  <c r="I588" i="14"/>
  <c r="K588" i="14"/>
  <c r="W588" i="14"/>
  <c r="AM588" i="14" s="1"/>
  <c r="AL588" i="14"/>
  <c r="Q587" i="14"/>
  <c r="AJ587" i="14"/>
  <c r="AB588" i="14" l="1"/>
  <c r="AG588" i="14" s="1"/>
  <c r="AI588" i="14" s="1"/>
  <c r="Q588" i="14" s="1"/>
  <c r="H590" i="14"/>
  <c r="J590" i="14"/>
  <c r="S590" i="14"/>
  <c r="X590" i="14" s="1"/>
  <c r="AC590" i="14" s="1"/>
  <c r="R590" i="14"/>
  <c r="T590" i="14"/>
  <c r="Y590" i="14" s="1"/>
  <c r="AD590" i="14" s="1"/>
  <c r="U590" i="14"/>
  <c r="Z590" i="14" s="1"/>
  <c r="AE590" i="14" s="1"/>
  <c r="E590" i="14"/>
  <c r="F590" i="14" s="1"/>
  <c r="C590" i="14"/>
  <c r="N590" i="14"/>
  <c r="P590" i="14"/>
  <c r="G590" i="14"/>
  <c r="B591" i="14"/>
  <c r="W589" i="14"/>
  <c r="AM589" i="14" s="1"/>
  <c r="AL589" i="14"/>
  <c r="AB589" i="14"/>
  <c r="AG589" i="14" s="1"/>
  <c r="AI589" i="14" s="1"/>
  <c r="I589" i="14"/>
  <c r="K589" i="14"/>
  <c r="D589" i="14"/>
  <c r="L588" i="14"/>
  <c r="M588" i="14"/>
  <c r="AJ588" i="14" l="1"/>
  <c r="C591" i="14"/>
  <c r="S591" i="14"/>
  <c r="X591" i="14" s="1"/>
  <c r="AC591" i="14" s="1"/>
  <c r="N591" i="14"/>
  <c r="E591" i="14"/>
  <c r="F591" i="14" s="1"/>
  <c r="P591" i="14"/>
  <c r="T591" i="14"/>
  <c r="Y591" i="14" s="1"/>
  <c r="AD591" i="14" s="1"/>
  <c r="G591" i="14"/>
  <c r="R591" i="14"/>
  <c r="U591" i="14"/>
  <c r="Z591" i="14" s="1"/>
  <c r="AE591" i="14" s="1"/>
  <c r="J591" i="14"/>
  <c r="H591" i="14"/>
  <c r="B592" i="14"/>
  <c r="M589" i="14"/>
  <c r="L589" i="14"/>
  <c r="W590" i="14"/>
  <c r="AM590" i="14" s="1"/>
  <c r="AL590" i="14"/>
  <c r="Q589" i="14"/>
  <c r="AJ589" i="14"/>
  <c r="I590" i="14"/>
  <c r="K590" i="14"/>
  <c r="D590" i="14"/>
  <c r="AB590" i="14" l="1"/>
  <c r="AG590" i="14" s="1"/>
  <c r="AI590" i="14" s="1"/>
  <c r="AJ590" i="14" s="1"/>
  <c r="N592" i="14"/>
  <c r="G592" i="14"/>
  <c r="U592" i="14"/>
  <c r="Z592" i="14" s="1"/>
  <c r="AE592" i="14" s="1"/>
  <c r="H592" i="14"/>
  <c r="J592" i="14"/>
  <c r="R592" i="14"/>
  <c r="C592" i="14"/>
  <c r="P592" i="14"/>
  <c r="S592" i="14"/>
  <c r="X592" i="14" s="1"/>
  <c r="AC592" i="14" s="1"/>
  <c r="E592" i="14"/>
  <c r="F592" i="14" s="1"/>
  <c r="T592" i="14"/>
  <c r="Y592" i="14" s="1"/>
  <c r="AD592" i="14" s="1"/>
  <c r="B593" i="14"/>
  <c r="M590" i="14"/>
  <c r="L590" i="14"/>
  <c r="W591" i="14"/>
  <c r="AL591" i="14"/>
  <c r="K591" i="14"/>
  <c r="D591" i="14"/>
  <c r="I591" i="14"/>
  <c r="Q590" i="14" l="1"/>
  <c r="G593" i="14"/>
  <c r="H593" i="14"/>
  <c r="R593" i="14"/>
  <c r="P593" i="14"/>
  <c r="T593" i="14"/>
  <c r="Y593" i="14" s="1"/>
  <c r="AD593" i="14" s="1"/>
  <c r="S593" i="14"/>
  <c r="X593" i="14" s="1"/>
  <c r="AC593" i="14" s="1"/>
  <c r="U593" i="14"/>
  <c r="Z593" i="14" s="1"/>
  <c r="AE593" i="14" s="1"/>
  <c r="N593" i="14"/>
  <c r="E593" i="14"/>
  <c r="F593" i="14" s="1"/>
  <c r="J593" i="14"/>
  <c r="C593" i="14"/>
  <c r="B594" i="14"/>
  <c r="W592" i="14"/>
  <c r="AM592" i="14" s="1"/>
  <c r="AL592" i="14"/>
  <c r="M591" i="14"/>
  <c r="L591" i="14"/>
  <c r="AB591" i="14"/>
  <c r="AG591" i="14" s="1"/>
  <c r="AI591" i="14" s="1"/>
  <c r="AM591" i="14"/>
  <c r="K592" i="14"/>
  <c r="D592" i="14"/>
  <c r="I592" i="14"/>
  <c r="E594" i="14" l="1"/>
  <c r="F594" i="14" s="1"/>
  <c r="H594" i="14"/>
  <c r="J594" i="14"/>
  <c r="S594" i="14"/>
  <c r="X594" i="14" s="1"/>
  <c r="AC594" i="14" s="1"/>
  <c r="U594" i="14"/>
  <c r="Z594" i="14" s="1"/>
  <c r="AE594" i="14" s="1"/>
  <c r="C594" i="14"/>
  <c r="P594" i="14"/>
  <c r="R594" i="14"/>
  <c r="T594" i="14"/>
  <c r="Y594" i="14" s="1"/>
  <c r="AD594" i="14" s="1"/>
  <c r="G594" i="14"/>
  <c r="N594" i="14"/>
  <c r="B595" i="14"/>
  <c r="D593" i="14"/>
  <c r="I593" i="14"/>
  <c r="K593" i="14"/>
  <c r="L592" i="14"/>
  <c r="M592" i="14"/>
  <c r="W593" i="14"/>
  <c r="AM593" i="14" s="1"/>
  <c r="AL593" i="14"/>
  <c r="AB592" i="14"/>
  <c r="AG592" i="14" s="1"/>
  <c r="AI592" i="14" s="1"/>
  <c r="AJ591" i="14"/>
  <c r="Q591" i="14"/>
  <c r="AB593" i="14" l="1"/>
  <c r="AG593" i="14" s="1"/>
  <c r="AI593" i="14" s="1"/>
  <c r="Q593" i="14" s="1"/>
  <c r="R595" i="14"/>
  <c r="J595" i="14"/>
  <c r="T595" i="14"/>
  <c r="Y595" i="14" s="1"/>
  <c r="AD595" i="14" s="1"/>
  <c r="C595" i="14"/>
  <c r="S595" i="14"/>
  <c r="X595" i="14" s="1"/>
  <c r="AC595" i="14" s="1"/>
  <c r="P595" i="14"/>
  <c r="G595" i="14"/>
  <c r="E595" i="14"/>
  <c r="F595" i="14" s="1"/>
  <c r="U595" i="14"/>
  <c r="Z595" i="14" s="1"/>
  <c r="AE595" i="14" s="1"/>
  <c r="H595" i="14"/>
  <c r="N595" i="14"/>
  <c r="B596" i="14"/>
  <c r="K594" i="14"/>
  <c r="D594" i="14"/>
  <c r="I594" i="14"/>
  <c r="M593" i="14"/>
  <c r="L593" i="14"/>
  <c r="W594" i="14"/>
  <c r="AM594" i="14" s="1"/>
  <c r="AL594" i="14"/>
  <c r="Q592" i="14"/>
  <c r="AJ592" i="14"/>
  <c r="AB594" i="14" l="1"/>
  <c r="AG594" i="14" s="1"/>
  <c r="AI594" i="14" s="1"/>
  <c r="AJ594" i="14" s="1"/>
  <c r="AJ593" i="14"/>
  <c r="P596" i="14"/>
  <c r="R596" i="14"/>
  <c r="G596" i="14"/>
  <c r="S596" i="14"/>
  <c r="X596" i="14" s="1"/>
  <c r="AC596" i="14" s="1"/>
  <c r="H596" i="14"/>
  <c r="T596" i="14"/>
  <c r="Y596" i="14" s="1"/>
  <c r="AD596" i="14" s="1"/>
  <c r="E596" i="14"/>
  <c r="F596" i="14" s="1"/>
  <c r="N596" i="14"/>
  <c r="J596" i="14"/>
  <c r="C596" i="14"/>
  <c r="U596" i="14"/>
  <c r="Z596" i="14" s="1"/>
  <c r="AE596" i="14" s="1"/>
  <c r="B597" i="14"/>
  <c r="I595" i="14"/>
  <c r="D595" i="14"/>
  <c r="K595" i="14"/>
  <c r="L594" i="14"/>
  <c r="M594" i="14"/>
  <c r="Q594" i="14"/>
  <c r="AL595" i="14"/>
  <c r="W595" i="14"/>
  <c r="AM595" i="14" s="1"/>
  <c r="AB595" i="14" l="1"/>
  <c r="AG595" i="14" s="1"/>
  <c r="AI595" i="14" s="1"/>
  <c r="G597" i="14"/>
  <c r="J597" i="14"/>
  <c r="E597" i="14"/>
  <c r="F597" i="14" s="1"/>
  <c r="P597" i="14"/>
  <c r="U597" i="14"/>
  <c r="Z597" i="14" s="1"/>
  <c r="AE597" i="14" s="1"/>
  <c r="S597" i="14"/>
  <c r="X597" i="14" s="1"/>
  <c r="AC597" i="14" s="1"/>
  <c r="T597" i="14"/>
  <c r="Y597" i="14" s="1"/>
  <c r="AD597" i="14" s="1"/>
  <c r="C597" i="14"/>
  <c r="N597" i="14"/>
  <c r="R597" i="14"/>
  <c r="H597" i="14"/>
  <c r="B598" i="14"/>
  <c r="I596" i="14"/>
  <c r="D596" i="14"/>
  <c r="K596" i="14"/>
  <c r="AJ595" i="14"/>
  <c r="Q595" i="14"/>
  <c r="M595" i="14"/>
  <c r="L595" i="14"/>
  <c r="W596" i="14"/>
  <c r="AL596" i="14"/>
  <c r="AB596" i="14" l="1"/>
  <c r="AG596" i="14" s="1"/>
  <c r="AI596" i="14" s="1"/>
  <c r="AM596" i="14"/>
  <c r="AL597" i="14"/>
  <c r="W597" i="14"/>
  <c r="T598" i="14"/>
  <c r="Y598" i="14" s="1"/>
  <c r="AD598" i="14" s="1"/>
  <c r="H598" i="14"/>
  <c r="N598" i="14"/>
  <c r="C598" i="14"/>
  <c r="J598" i="14"/>
  <c r="E598" i="14"/>
  <c r="F598" i="14" s="1"/>
  <c r="S598" i="14"/>
  <c r="X598" i="14" s="1"/>
  <c r="AC598" i="14" s="1"/>
  <c r="G598" i="14"/>
  <c r="P598" i="14"/>
  <c r="U598" i="14"/>
  <c r="Z598" i="14" s="1"/>
  <c r="AE598" i="14" s="1"/>
  <c r="R598" i="14"/>
  <c r="B599" i="14"/>
  <c r="L596" i="14"/>
  <c r="M596" i="14"/>
  <c r="D597" i="14"/>
  <c r="K597" i="14"/>
  <c r="I597" i="14"/>
  <c r="H599" i="14" l="1"/>
  <c r="J599" i="14"/>
  <c r="C599" i="14"/>
  <c r="S599" i="14"/>
  <c r="X599" i="14" s="1"/>
  <c r="AC599" i="14" s="1"/>
  <c r="E599" i="14"/>
  <c r="F599" i="14" s="1"/>
  <c r="P599" i="14"/>
  <c r="N599" i="14"/>
  <c r="R599" i="14"/>
  <c r="G599" i="14"/>
  <c r="T599" i="14"/>
  <c r="Y599" i="14" s="1"/>
  <c r="AD599" i="14" s="1"/>
  <c r="U599" i="14"/>
  <c r="Z599" i="14" s="1"/>
  <c r="AE599" i="14" s="1"/>
  <c r="B600" i="14"/>
  <c r="AB597" i="14"/>
  <c r="AG597" i="14" s="1"/>
  <c r="AI597" i="14" s="1"/>
  <c r="AM597" i="14"/>
  <c r="W598" i="14"/>
  <c r="AL598" i="14"/>
  <c r="I598" i="14"/>
  <c r="K598" i="14"/>
  <c r="D598" i="14"/>
  <c r="Q596" i="14"/>
  <c r="AJ596" i="14"/>
  <c r="L597" i="14"/>
  <c r="M597" i="14"/>
  <c r="T600" i="14" l="1"/>
  <c r="Y600" i="14" s="1"/>
  <c r="AD600" i="14" s="1"/>
  <c r="G600" i="14"/>
  <c r="N600" i="14"/>
  <c r="C600" i="14"/>
  <c r="J600" i="14"/>
  <c r="H600" i="14"/>
  <c r="P600" i="14"/>
  <c r="R600" i="14"/>
  <c r="U600" i="14"/>
  <c r="Z600" i="14" s="1"/>
  <c r="AE600" i="14" s="1"/>
  <c r="S600" i="14"/>
  <c r="X600" i="14" s="1"/>
  <c r="AC600" i="14" s="1"/>
  <c r="E600" i="14"/>
  <c r="F600" i="14" s="1"/>
  <c r="B601" i="14"/>
  <c r="AB598" i="14"/>
  <c r="AG598" i="14" s="1"/>
  <c r="AI598" i="14" s="1"/>
  <c r="AM598" i="14"/>
  <c r="I599" i="14"/>
  <c r="D599" i="14"/>
  <c r="K599" i="14"/>
  <c r="M598" i="14"/>
  <c r="L598" i="14"/>
  <c r="AL599" i="14"/>
  <c r="W599" i="14"/>
  <c r="AM599" i="14" s="1"/>
  <c r="Q597" i="14"/>
  <c r="AJ597" i="14"/>
  <c r="AB599" i="14" l="1"/>
  <c r="AG599" i="14" s="1"/>
  <c r="AI599" i="14" s="1"/>
  <c r="AJ599" i="14" s="1"/>
  <c r="E601" i="14"/>
  <c r="F601" i="14" s="1"/>
  <c r="R601" i="14"/>
  <c r="N601" i="14"/>
  <c r="G601" i="14"/>
  <c r="U601" i="14"/>
  <c r="Z601" i="14" s="1"/>
  <c r="AE601" i="14" s="1"/>
  <c r="H601" i="14"/>
  <c r="C601" i="14"/>
  <c r="T601" i="14"/>
  <c r="Y601" i="14" s="1"/>
  <c r="AD601" i="14" s="1"/>
  <c r="S601" i="14"/>
  <c r="X601" i="14" s="1"/>
  <c r="AC601" i="14" s="1"/>
  <c r="P601" i="14"/>
  <c r="J601" i="14"/>
  <c r="B602" i="14"/>
  <c r="M599" i="14"/>
  <c r="L599" i="14"/>
  <c r="Q598" i="14"/>
  <c r="AJ598" i="14"/>
  <c r="K600" i="14"/>
  <c r="D600" i="14"/>
  <c r="I600" i="14"/>
  <c r="AL600" i="14"/>
  <c r="W600" i="14"/>
  <c r="AM600" i="14" s="1"/>
  <c r="Q599" i="14" l="1"/>
  <c r="AB600" i="14"/>
  <c r="AG600" i="14" s="1"/>
  <c r="AI600" i="14" s="1"/>
  <c r="S602" i="14"/>
  <c r="X602" i="14" s="1"/>
  <c r="AC602" i="14" s="1"/>
  <c r="T602" i="14"/>
  <c r="Y602" i="14" s="1"/>
  <c r="AD602" i="14" s="1"/>
  <c r="R602" i="14"/>
  <c r="E602" i="14"/>
  <c r="F602" i="14" s="1"/>
  <c r="P602" i="14"/>
  <c r="G602" i="14"/>
  <c r="H602" i="14"/>
  <c r="C602" i="14"/>
  <c r="N602" i="14"/>
  <c r="J602" i="14"/>
  <c r="U602" i="14"/>
  <c r="Z602" i="14" s="1"/>
  <c r="AE602" i="14" s="1"/>
  <c r="B603" i="14"/>
  <c r="L600" i="14"/>
  <c r="M600" i="14"/>
  <c r="AJ600" i="14"/>
  <c r="Q600" i="14"/>
  <c r="AL601" i="14"/>
  <c r="W601" i="14"/>
  <c r="AM601" i="14" s="1"/>
  <c r="K601" i="14"/>
  <c r="D601" i="14"/>
  <c r="I601" i="14"/>
  <c r="AB601" i="14" l="1"/>
  <c r="AG601" i="14" s="1"/>
  <c r="AI601" i="14" s="1"/>
  <c r="Q601" i="14" s="1"/>
  <c r="H603" i="14"/>
  <c r="S603" i="14"/>
  <c r="X603" i="14" s="1"/>
  <c r="AC603" i="14" s="1"/>
  <c r="U603" i="14"/>
  <c r="Z603" i="14" s="1"/>
  <c r="AE603" i="14" s="1"/>
  <c r="P603" i="14"/>
  <c r="T603" i="14"/>
  <c r="Y603" i="14" s="1"/>
  <c r="AD603" i="14" s="1"/>
  <c r="G603" i="14"/>
  <c r="R603" i="14"/>
  <c r="J603" i="14"/>
  <c r="E603" i="14"/>
  <c r="F603" i="14" s="1"/>
  <c r="C603" i="14"/>
  <c r="N603" i="14"/>
  <c r="B604" i="14"/>
  <c r="W602" i="14"/>
  <c r="AM602" i="14" s="1"/>
  <c r="AL602" i="14"/>
  <c r="AJ601" i="14"/>
  <c r="I602" i="14"/>
  <c r="D602" i="14"/>
  <c r="K602" i="14"/>
  <c r="M601" i="14"/>
  <c r="L601" i="14"/>
  <c r="T604" i="14" l="1"/>
  <c r="Y604" i="14" s="1"/>
  <c r="AD604" i="14" s="1"/>
  <c r="C604" i="14"/>
  <c r="E604" i="14"/>
  <c r="F604" i="14" s="1"/>
  <c r="R604" i="14"/>
  <c r="P604" i="14"/>
  <c r="J604" i="14"/>
  <c r="H604" i="14"/>
  <c r="S604" i="14"/>
  <c r="X604" i="14" s="1"/>
  <c r="AC604" i="14" s="1"/>
  <c r="G604" i="14"/>
  <c r="U604" i="14"/>
  <c r="Z604" i="14" s="1"/>
  <c r="AE604" i="14" s="1"/>
  <c r="N604" i="14"/>
  <c r="B605" i="14"/>
  <c r="M602" i="14"/>
  <c r="L602" i="14"/>
  <c r="AB602" i="14"/>
  <c r="AG602" i="14" s="1"/>
  <c r="AI602" i="14" s="1"/>
  <c r="K603" i="14"/>
  <c r="I603" i="14"/>
  <c r="D603" i="14"/>
  <c r="W603" i="14"/>
  <c r="AM603" i="14" s="1"/>
  <c r="AL603" i="14"/>
  <c r="P605" i="14" l="1"/>
  <c r="G605" i="14"/>
  <c r="J605" i="14"/>
  <c r="N605" i="14"/>
  <c r="R605" i="14"/>
  <c r="H605" i="14"/>
  <c r="C605" i="14"/>
  <c r="T605" i="14"/>
  <c r="Y605" i="14" s="1"/>
  <c r="AD605" i="14" s="1"/>
  <c r="S605" i="14"/>
  <c r="X605" i="14" s="1"/>
  <c r="AC605" i="14" s="1"/>
  <c r="E605" i="14"/>
  <c r="F605" i="14" s="1"/>
  <c r="U605" i="14"/>
  <c r="Z605" i="14" s="1"/>
  <c r="AE605" i="14" s="1"/>
  <c r="B606" i="14"/>
  <c r="Q602" i="14"/>
  <c r="AJ602" i="14"/>
  <c r="W604" i="14"/>
  <c r="AM604" i="14" s="1"/>
  <c r="AL604" i="14"/>
  <c r="AB603" i="14"/>
  <c r="AG603" i="14" s="1"/>
  <c r="AI603" i="14" s="1"/>
  <c r="D604" i="14"/>
  <c r="K604" i="14"/>
  <c r="I604" i="14"/>
  <c r="L603" i="14"/>
  <c r="M603" i="14"/>
  <c r="AB604" i="14" l="1"/>
  <c r="AG604" i="14" s="1"/>
  <c r="AI604" i="14" s="1"/>
  <c r="AJ604" i="14" s="1"/>
  <c r="N606" i="14"/>
  <c r="G606" i="14"/>
  <c r="H606" i="14"/>
  <c r="P606" i="14"/>
  <c r="S606" i="14"/>
  <c r="X606" i="14" s="1"/>
  <c r="AC606" i="14" s="1"/>
  <c r="J606" i="14"/>
  <c r="U606" i="14"/>
  <c r="Z606" i="14" s="1"/>
  <c r="AE606" i="14" s="1"/>
  <c r="E606" i="14"/>
  <c r="F606" i="14" s="1"/>
  <c r="T606" i="14"/>
  <c r="Y606" i="14" s="1"/>
  <c r="AD606" i="14" s="1"/>
  <c r="C606" i="14"/>
  <c r="R606" i="14"/>
  <c r="B607" i="14"/>
  <c r="W605" i="14"/>
  <c r="AM605" i="14" s="1"/>
  <c r="AL605" i="14"/>
  <c r="AJ603" i="14"/>
  <c r="Q603" i="14"/>
  <c r="L604" i="14"/>
  <c r="M604" i="14"/>
  <c r="I605" i="14"/>
  <c r="K605" i="14"/>
  <c r="D605" i="14"/>
  <c r="Q604" i="14" l="1"/>
  <c r="AB605" i="14"/>
  <c r="AG605" i="14" s="1"/>
  <c r="AI605" i="14" s="1"/>
  <c r="AJ605" i="14" s="1"/>
  <c r="G607" i="14"/>
  <c r="C607" i="14"/>
  <c r="J607" i="14"/>
  <c r="N607" i="14"/>
  <c r="R607" i="14"/>
  <c r="S607" i="14"/>
  <c r="X607" i="14" s="1"/>
  <c r="AC607" i="14" s="1"/>
  <c r="T607" i="14"/>
  <c r="Y607" i="14" s="1"/>
  <c r="AD607" i="14" s="1"/>
  <c r="P607" i="14"/>
  <c r="H607" i="14"/>
  <c r="E607" i="14"/>
  <c r="F607" i="14" s="1"/>
  <c r="U607" i="14"/>
  <c r="Z607" i="14" s="1"/>
  <c r="AE607" i="14" s="1"/>
  <c r="B608" i="14"/>
  <c r="AL606" i="14"/>
  <c r="W606" i="14"/>
  <c r="AM606" i="14" s="1"/>
  <c r="Q605" i="14"/>
  <c r="I606" i="14"/>
  <c r="D606" i="14"/>
  <c r="K606" i="14"/>
  <c r="L605" i="14"/>
  <c r="M605" i="14"/>
  <c r="AB606" i="14" l="1"/>
  <c r="AG606" i="14" s="1"/>
  <c r="AI606" i="14" s="1"/>
  <c r="AJ606" i="14" s="1"/>
  <c r="S608" i="14"/>
  <c r="X608" i="14" s="1"/>
  <c r="AC608" i="14" s="1"/>
  <c r="P608" i="14"/>
  <c r="J608" i="14"/>
  <c r="T608" i="14"/>
  <c r="Y608" i="14" s="1"/>
  <c r="AD608" i="14" s="1"/>
  <c r="R608" i="14"/>
  <c r="E608" i="14"/>
  <c r="F608" i="14" s="1"/>
  <c r="N608" i="14"/>
  <c r="C608" i="14"/>
  <c r="G608" i="14"/>
  <c r="U608" i="14"/>
  <c r="Z608" i="14" s="1"/>
  <c r="AE608" i="14" s="1"/>
  <c r="H608" i="14"/>
  <c r="B609" i="14"/>
  <c r="AL607" i="14"/>
  <c r="W607" i="14"/>
  <c r="AM607" i="14" s="1"/>
  <c r="I607" i="14"/>
  <c r="D607" i="14"/>
  <c r="K607" i="14"/>
  <c r="M606" i="14"/>
  <c r="L606" i="14"/>
  <c r="Q606" i="14" l="1"/>
  <c r="AB607" i="14"/>
  <c r="AG607" i="14" s="1"/>
  <c r="AI607" i="14" s="1"/>
  <c r="Q607" i="14" s="1"/>
  <c r="J609" i="14"/>
  <c r="C609" i="14"/>
  <c r="H609" i="14"/>
  <c r="N609" i="14"/>
  <c r="G609" i="14"/>
  <c r="S609" i="14"/>
  <c r="X609" i="14" s="1"/>
  <c r="AC609" i="14" s="1"/>
  <c r="E609" i="14"/>
  <c r="F609" i="14" s="1"/>
  <c r="T609" i="14"/>
  <c r="Y609" i="14" s="1"/>
  <c r="AD609" i="14" s="1"/>
  <c r="R609" i="14"/>
  <c r="U609" i="14"/>
  <c r="Z609" i="14" s="1"/>
  <c r="AE609" i="14" s="1"/>
  <c r="P609" i="14"/>
  <c r="B610" i="14"/>
  <c r="W608" i="14"/>
  <c r="AM608" i="14" s="1"/>
  <c r="AL608" i="14"/>
  <c r="L607" i="14"/>
  <c r="M607" i="14"/>
  <c r="D608" i="14"/>
  <c r="I608" i="14"/>
  <c r="K608" i="14"/>
  <c r="AB608" i="14" l="1"/>
  <c r="AG608" i="14" s="1"/>
  <c r="AI608" i="14" s="1"/>
  <c r="Q608" i="14" s="1"/>
  <c r="AJ607" i="14"/>
  <c r="R610" i="14"/>
  <c r="N610" i="14"/>
  <c r="U610" i="14"/>
  <c r="Z610" i="14" s="1"/>
  <c r="AE610" i="14" s="1"/>
  <c r="P610" i="14"/>
  <c r="S610" i="14"/>
  <c r="X610" i="14" s="1"/>
  <c r="AC610" i="14" s="1"/>
  <c r="G610" i="14"/>
  <c r="J610" i="14"/>
  <c r="H610" i="14"/>
  <c r="C610" i="14"/>
  <c r="E610" i="14"/>
  <c r="F610" i="14" s="1"/>
  <c r="T610" i="14"/>
  <c r="Y610" i="14" s="1"/>
  <c r="AD610" i="14" s="1"/>
  <c r="B611" i="14"/>
  <c r="M608" i="14"/>
  <c r="L608" i="14"/>
  <c r="AL609" i="14"/>
  <c r="W609" i="14"/>
  <c r="AM609" i="14" s="1"/>
  <c r="I609" i="14"/>
  <c r="K609" i="14"/>
  <c r="D609" i="14"/>
  <c r="AJ608" i="14" l="1"/>
  <c r="AB609" i="14"/>
  <c r="AG609" i="14" s="1"/>
  <c r="AI609" i="14" s="1"/>
  <c r="AJ609" i="14" s="1"/>
  <c r="N611" i="14"/>
  <c r="P611" i="14"/>
  <c r="G611" i="14"/>
  <c r="T611" i="14"/>
  <c r="Y611" i="14" s="1"/>
  <c r="AD611" i="14" s="1"/>
  <c r="J611" i="14"/>
  <c r="E611" i="14"/>
  <c r="F611" i="14" s="1"/>
  <c r="S611" i="14"/>
  <c r="X611" i="14" s="1"/>
  <c r="AC611" i="14" s="1"/>
  <c r="C611" i="14"/>
  <c r="U611" i="14"/>
  <c r="Z611" i="14" s="1"/>
  <c r="AE611" i="14" s="1"/>
  <c r="R611" i="14"/>
  <c r="H611" i="14"/>
  <c r="B612" i="14"/>
  <c r="M609" i="14"/>
  <c r="L609" i="14"/>
  <c r="I610" i="14"/>
  <c r="D610" i="14"/>
  <c r="K610" i="14"/>
  <c r="Q609" i="14"/>
  <c r="AL610" i="14"/>
  <c r="W610" i="14"/>
  <c r="AM610" i="14" s="1"/>
  <c r="AB610" i="14" l="1"/>
  <c r="AG610" i="14" s="1"/>
  <c r="AI610" i="14" s="1"/>
  <c r="Q610" i="14" s="1"/>
  <c r="H612" i="14"/>
  <c r="P612" i="14"/>
  <c r="C612" i="14"/>
  <c r="T612" i="14"/>
  <c r="Y612" i="14" s="1"/>
  <c r="AD612" i="14" s="1"/>
  <c r="S612" i="14"/>
  <c r="X612" i="14" s="1"/>
  <c r="AC612" i="14" s="1"/>
  <c r="R612" i="14"/>
  <c r="J612" i="14"/>
  <c r="N612" i="14"/>
  <c r="U612" i="14"/>
  <c r="Z612" i="14" s="1"/>
  <c r="AE612" i="14" s="1"/>
  <c r="E612" i="14"/>
  <c r="F612" i="14" s="1"/>
  <c r="G612" i="14"/>
  <c r="B613" i="14"/>
  <c r="W611" i="14"/>
  <c r="AM611" i="14" s="1"/>
  <c r="AL611" i="14"/>
  <c r="AB611" i="14"/>
  <c r="AG611" i="14" s="1"/>
  <c r="AI611" i="14" s="1"/>
  <c r="M610" i="14"/>
  <c r="L610" i="14"/>
  <c r="D611" i="14"/>
  <c r="K611" i="14"/>
  <c r="I611" i="14"/>
  <c r="AJ610" i="14" l="1"/>
  <c r="N613" i="14"/>
  <c r="U613" i="14"/>
  <c r="Z613" i="14" s="1"/>
  <c r="AE613" i="14" s="1"/>
  <c r="R613" i="14"/>
  <c r="E613" i="14"/>
  <c r="F613" i="14" s="1"/>
  <c r="S613" i="14"/>
  <c r="X613" i="14" s="1"/>
  <c r="AC613" i="14" s="1"/>
  <c r="G613" i="14"/>
  <c r="T613" i="14"/>
  <c r="Y613" i="14" s="1"/>
  <c r="AD613" i="14" s="1"/>
  <c r="J613" i="14"/>
  <c r="P613" i="14"/>
  <c r="C613" i="14"/>
  <c r="H613" i="14"/>
  <c r="B614" i="14"/>
  <c r="W612" i="14"/>
  <c r="AM612" i="14" s="1"/>
  <c r="AL612" i="14"/>
  <c r="AJ611" i="14"/>
  <c r="Q611" i="14"/>
  <c r="D612" i="14"/>
  <c r="K612" i="14"/>
  <c r="I612" i="14"/>
  <c r="M611" i="14"/>
  <c r="L611" i="14"/>
  <c r="AB612" i="14" l="1"/>
  <c r="AG612" i="14" s="1"/>
  <c r="AI612" i="14" s="1"/>
  <c r="Q612" i="14" s="1"/>
  <c r="G614" i="14"/>
  <c r="J614" i="14"/>
  <c r="P614" i="14"/>
  <c r="R614" i="14"/>
  <c r="C614" i="14"/>
  <c r="N614" i="14"/>
  <c r="T614" i="14"/>
  <c r="Y614" i="14" s="1"/>
  <c r="AD614" i="14" s="1"/>
  <c r="S614" i="14"/>
  <c r="X614" i="14" s="1"/>
  <c r="AC614" i="14" s="1"/>
  <c r="H614" i="14"/>
  <c r="E614" i="14"/>
  <c r="F614" i="14" s="1"/>
  <c r="U614" i="14"/>
  <c r="Z614" i="14" s="1"/>
  <c r="AE614" i="14" s="1"/>
  <c r="B615" i="14"/>
  <c r="D613" i="14"/>
  <c r="K613" i="14"/>
  <c r="I613" i="14"/>
  <c r="L612" i="14"/>
  <c r="M612" i="14"/>
  <c r="AJ612" i="14"/>
  <c r="W613" i="14"/>
  <c r="AM613" i="14" s="1"/>
  <c r="AL613" i="14"/>
  <c r="AB613" i="14" l="1"/>
  <c r="AG613" i="14" s="1"/>
  <c r="AI613" i="14" s="1"/>
  <c r="J615" i="14"/>
  <c r="E615" i="14"/>
  <c r="F615" i="14" s="1"/>
  <c r="P615" i="14"/>
  <c r="C615" i="14"/>
  <c r="G615" i="14"/>
  <c r="T615" i="14"/>
  <c r="Y615" i="14" s="1"/>
  <c r="AD615" i="14" s="1"/>
  <c r="S615" i="14"/>
  <c r="X615" i="14" s="1"/>
  <c r="AC615" i="14" s="1"/>
  <c r="U615" i="14"/>
  <c r="Z615" i="14" s="1"/>
  <c r="AE615" i="14" s="1"/>
  <c r="H615" i="14"/>
  <c r="N615" i="14"/>
  <c r="R615" i="14"/>
  <c r="B616" i="14"/>
  <c r="K614" i="14"/>
  <c r="I614" i="14"/>
  <c r="D614" i="14"/>
  <c r="L613" i="14"/>
  <c r="M613" i="14"/>
  <c r="W614" i="14"/>
  <c r="AM614" i="14" s="1"/>
  <c r="AL614" i="14"/>
  <c r="AJ613" i="14"/>
  <c r="Q613" i="14"/>
  <c r="AB614" i="14" l="1"/>
  <c r="AG614" i="14" s="1"/>
  <c r="AI614" i="14" s="1"/>
  <c r="AJ614" i="14" s="1"/>
  <c r="N616" i="14"/>
  <c r="E616" i="14"/>
  <c r="F616" i="14" s="1"/>
  <c r="J616" i="14"/>
  <c r="H616" i="14"/>
  <c r="S616" i="14"/>
  <c r="X616" i="14" s="1"/>
  <c r="AC616" i="14" s="1"/>
  <c r="P616" i="14"/>
  <c r="U616" i="14"/>
  <c r="Z616" i="14" s="1"/>
  <c r="AE616" i="14" s="1"/>
  <c r="R616" i="14"/>
  <c r="C616" i="14"/>
  <c r="G616" i="14"/>
  <c r="T616" i="14"/>
  <c r="Y616" i="14" s="1"/>
  <c r="AD616" i="14" s="1"/>
  <c r="B617" i="14"/>
  <c r="AL615" i="14"/>
  <c r="W615" i="14"/>
  <c r="AM615" i="14" s="1"/>
  <c r="K615" i="14"/>
  <c r="I615" i="14"/>
  <c r="D615" i="14"/>
  <c r="L614" i="14"/>
  <c r="M614" i="14"/>
  <c r="Q614" i="14" l="1"/>
  <c r="T617" i="14"/>
  <c r="Y617" i="14" s="1"/>
  <c r="AD617" i="14" s="1"/>
  <c r="J617" i="14"/>
  <c r="E617" i="14"/>
  <c r="F617" i="14" s="1"/>
  <c r="G617" i="14"/>
  <c r="H617" i="14"/>
  <c r="N617" i="14"/>
  <c r="C617" i="14"/>
  <c r="U617" i="14"/>
  <c r="Z617" i="14" s="1"/>
  <c r="AE617" i="14" s="1"/>
  <c r="R617" i="14"/>
  <c r="S617" i="14"/>
  <c r="X617" i="14" s="1"/>
  <c r="AC617" i="14" s="1"/>
  <c r="P617" i="14"/>
  <c r="B618" i="14"/>
  <c r="AB615" i="14"/>
  <c r="AG615" i="14" s="1"/>
  <c r="AI615" i="14" s="1"/>
  <c r="I616" i="14"/>
  <c r="D616" i="14"/>
  <c r="K616" i="14"/>
  <c r="AL616" i="14"/>
  <c r="W616" i="14"/>
  <c r="AM616" i="14" s="1"/>
  <c r="L615" i="14"/>
  <c r="M615" i="14"/>
  <c r="R618" i="14" l="1"/>
  <c r="G618" i="14"/>
  <c r="E618" i="14"/>
  <c r="F618" i="14" s="1"/>
  <c r="N618" i="14"/>
  <c r="T618" i="14"/>
  <c r="Y618" i="14" s="1"/>
  <c r="AD618" i="14" s="1"/>
  <c r="S618" i="14"/>
  <c r="X618" i="14" s="1"/>
  <c r="AC618" i="14" s="1"/>
  <c r="H618" i="14"/>
  <c r="P618" i="14"/>
  <c r="C618" i="14"/>
  <c r="U618" i="14"/>
  <c r="Z618" i="14" s="1"/>
  <c r="AE618" i="14" s="1"/>
  <c r="J618" i="14"/>
  <c r="B619" i="14"/>
  <c r="AB616" i="14"/>
  <c r="AG616" i="14" s="1"/>
  <c r="AI616" i="14" s="1"/>
  <c r="M616" i="14"/>
  <c r="L616" i="14"/>
  <c r="AJ615" i="14"/>
  <c r="Q615" i="14"/>
  <c r="AL617" i="14"/>
  <c r="W617" i="14"/>
  <c r="AM617" i="14" s="1"/>
  <c r="I617" i="14"/>
  <c r="D617" i="14"/>
  <c r="K617" i="14"/>
  <c r="AB617" i="14" l="1"/>
  <c r="AG617" i="14" s="1"/>
  <c r="AI617" i="14" s="1"/>
  <c r="Q617" i="14" s="1"/>
  <c r="T619" i="14"/>
  <c r="Y619" i="14" s="1"/>
  <c r="AD619" i="14" s="1"/>
  <c r="J619" i="14"/>
  <c r="H619" i="14"/>
  <c r="U619" i="14"/>
  <c r="Z619" i="14" s="1"/>
  <c r="AE619" i="14" s="1"/>
  <c r="S619" i="14"/>
  <c r="X619" i="14" s="1"/>
  <c r="AC619" i="14" s="1"/>
  <c r="E619" i="14"/>
  <c r="F619" i="14" s="1"/>
  <c r="P619" i="14"/>
  <c r="G619" i="14"/>
  <c r="R619" i="14"/>
  <c r="N619" i="14"/>
  <c r="C619" i="14"/>
  <c r="B620" i="14"/>
  <c r="K618" i="14"/>
  <c r="I618" i="14"/>
  <c r="D618" i="14"/>
  <c r="L617" i="14"/>
  <c r="M617" i="14"/>
  <c r="AJ616" i="14"/>
  <c r="Q616" i="14"/>
  <c r="W618" i="14"/>
  <c r="AM618" i="14" s="1"/>
  <c r="AL618" i="14"/>
  <c r="AB618" i="14" l="1"/>
  <c r="AG618" i="14" s="1"/>
  <c r="AI618" i="14" s="1"/>
  <c r="AJ618" i="14" s="1"/>
  <c r="AJ617" i="14"/>
  <c r="E620" i="14"/>
  <c r="F620" i="14" s="1"/>
  <c r="T620" i="14"/>
  <c r="Y620" i="14" s="1"/>
  <c r="AD620" i="14" s="1"/>
  <c r="G620" i="14"/>
  <c r="C620" i="14"/>
  <c r="H620" i="14"/>
  <c r="R620" i="14"/>
  <c r="P620" i="14"/>
  <c r="U620" i="14"/>
  <c r="Z620" i="14" s="1"/>
  <c r="AE620" i="14" s="1"/>
  <c r="S620" i="14"/>
  <c r="X620" i="14" s="1"/>
  <c r="AC620" i="14" s="1"/>
  <c r="J620" i="14"/>
  <c r="N620" i="14"/>
  <c r="B621" i="14"/>
  <c r="I619" i="14"/>
  <c r="K619" i="14"/>
  <c r="D619" i="14"/>
  <c r="L618" i="14"/>
  <c r="M618" i="14"/>
  <c r="AL619" i="14"/>
  <c r="W619" i="14"/>
  <c r="AM619" i="14" s="1"/>
  <c r="Q618" i="14" l="1"/>
  <c r="AB619" i="14"/>
  <c r="AG619" i="14" s="1"/>
  <c r="AI619" i="14" s="1"/>
  <c r="Q619" i="14" s="1"/>
  <c r="T621" i="14"/>
  <c r="Y621" i="14" s="1"/>
  <c r="AD621" i="14" s="1"/>
  <c r="H621" i="14"/>
  <c r="R621" i="14"/>
  <c r="S621" i="14"/>
  <c r="X621" i="14" s="1"/>
  <c r="AC621" i="14" s="1"/>
  <c r="E621" i="14"/>
  <c r="F621" i="14" s="1"/>
  <c r="C621" i="14"/>
  <c r="P621" i="14"/>
  <c r="J621" i="14"/>
  <c r="G621" i="14"/>
  <c r="U621" i="14"/>
  <c r="Z621" i="14" s="1"/>
  <c r="AE621" i="14" s="1"/>
  <c r="N621" i="14"/>
  <c r="B622" i="14"/>
  <c r="W620" i="14"/>
  <c r="AM620" i="14" s="1"/>
  <c r="AL620" i="14"/>
  <c r="I620" i="14"/>
  <c r="D620" i="14"/>
  <c r="K620" i="14"/>
  <c r="M619" i="14"/>
  <c r="L619" i="14"/>
  <c r="AJ619" i="14"/>
  <c r="AB620" i="14" l="1"/>
  <c r="AG620" i="14" s="1"/>
  <c r="AI620" i="14" s="1"/>
  <c r="AJ620" i="14" s="1"/>
  <c r="U622" i="14"/>
  <c r="Z622" i="14" s="1"/>
  <c r="AE622" i="14" s="1"/>
  <c r="R622" i="14"/>
  <c r="N622" i="14"/>
  <c r="G622" i="14"/>
  <c r="P622" i="14"/>
  <c r="E622" i="14"/>
  <c r="F622" i="14" s="1"/>
  <c r="C622" i="14"/>
  <c r="T622" i="14"/>
  <c r="Y622" i="14" s="1"/>
  <c r="AD622" i="14" s="1"/>
  <c r="S622" i="14"/>
  <c r="X622" i="14" s="1"/>
  <c r="AC622" i="14" s="1"/>
  <c r="H622" i="14"/>
  <c r="J622" i="14"/>
  <c r="B623" i="14"/>
  <c r="D621" i="14"/>
  <c r="I621" i="14"/>
  <c r="K621" i="14"/>
  <c r="L620" i="14"/>
  <c r="M620" i="14"/>
  <c r="W621" i="14"/>
  <c r="AM621" i="14" s="1"/>
  <c r="AL621" i="14"/>
  <c r="Q620" i="14" l="1"/>
  <c r="H623" i="14"/>
  <c r="G623" i="14"/>
  <c r="U623" i="14"/>
  <c r="Z623" i="14" s="1"/>
  <c r="AE623" i="14" s="1"/>
  <c r="C623" i="14"/>
  <c r="S623" i="14"/>
  <c r="X623" i="14" s="1"/>
  <c r="AC623" i="14" s="1"/>
  <c r="T623" i="14"/>
  <c r="Y623" i="14" s="1"/>
  <c r="AD623" i="14" s="1"/>
  <c r="E623" i="14"/>
  <c r="F623" i="14" s="1"/>
  <c r="P623" i="14"/>
  <c r="N623" i="14"/>
  <c r="R623" i="14"/>
  <c r="J623" i="14"/>
  <c r="B624" i="14"/>
  <c r="M621" i="14"/>
  <c r="L621" i="14"/>
  <c r="W622" i="14"/>
  <c r="AM622" i="14" s="1"/>
  <c r="AL622" i="14"/>
  <c r="AB621" i="14"/>
  <c r="AG621" i="14" s="1"/>
  <c r="AI621" i="14" s="1"/>
  <c r="I622" i="14"/>
  <c r="D622" i="14"/>
  <c r="K622" i="14"/>
  <c r="U624" i="14" l="1"/>
  <c r="Z624" i="14" s="1"/>
  <c r="AE624" i="14" s="1"/>
  <c r="S624" i="14"/>
  <c r="X624" i="14" s="1"/>
  <c r="AC624" i="14" s="1"/>
  <c r="J624" i="14"/>
  <c r="E624" i="14"/>
  <c r="F624" i="14" s="1"/>
  <c r="T624" i="14"/>
  <c r="Y624" i="14" s="1"/>
  <c r="AD624" i="14" s="1"/>
  <c r="P624" i="14"/>
  <c r="C624" i="14"/>
  <c r="G624" i="14"/>
  <c r="H624" i="14"/>
  <c r="N624" i="14"/>
  <c r="R624" i="14"/>
  <c r="B625" i="14"/>
  <c r="M622" i="14"/>
  <c r="L622" i="14"/>
  <c r="Q621" i="14"/>
  <c r="AJ621" i="14"/>
  <c r="W623" i="14"/>
  <c r="AM623" i="14" s="1"/>
  <c r="AL623" i="14"/>
  <c r="K623" i="14"/>
  <c r="D623" i="14"/>
  <c r="I623" i="14"/>
  <c r="AB622" i="14"/>
  <c r="AG622" i="14" s="1"/>
  <c r="AI622" i="14" s="1"/>
  <c r="U625" i="14" l="1"/>
  <c r="Z625" i="14" s="1"/>
  <c r="AE625" i="14" s="1"/>
  <c r="E625" i="14"/>
  <c r="F625" i="14" s="1"/>
  <c r="P625" i="14"/>
  <c r="N625" i="14"/>
  <c r="J625" i="14"/>
  <c r="T625" i="14"/>
  <c r="Y625" i="14" s="1"/>
  <c r="AD625" i="14" s="1"/>
  <c r="C625" i="14"/>
  <c r="R625" i="14"/>
  <c r="H625" i="14"/>
  <c r="G625" i="14"/>
  <c r="S625" i="14"/>
  <c r="X625" i="14" s="1"/>
  <c r="AC625" i="14" s="1"/>
  <c r="B626" i="14"/>
  <c r="AL624" i="14"/>
  <c r="W624" i="14"/>
  <c r="AM624" i="14" s="1"/>
  <c r="L623" i="14"/>
  <c r="M623" i="14"/>
  <c r="AJ622" i="14"/>
  <c r="Q622" i="14"/>
  <c r="AB623" i="14"/>
  <c r="AG623" i="14" s="1"/>
  <c r="AI623" i="14" s="1"/>
  <c r="I624" i="14"/>
  <c r="D624" i="14"/>
  <c r="K624" i="14"/>
  <c r="AB624" i="14" l="1"/>
  <c r="AG624" i="14" s="1"/>
  <c r="AI624" i="14" s="1"/>
  <c r="Q624" i="14" s="1"/>
  <c r="E626" i="14"/>
  <c r="F626" i="14" s="1"/>
  <c r="C626" i="14"/>
  <c r="T626" i="14"/>
  <c r="Y626" i="14" s="1"/>
  <c r="AD626" i="14" s="1"/>
  <c r="S626" i="14"/>
  <c r="X626" i="14" s="1"/>
  <c r="AC626" i="14" s="1"/>
  <c r="H626" i="14"/>
  <c r="R626" i="14"/>
  <c r="J626" i="14"/>
  <c r="N626" i="14"/>
  <c r="U626" i="14"/>
  <c r="Z626" i="14" s="1"/>
  <c r="AE626" i="14" s="1"/>
  <c r="P626" i="14"/>
  <c r="G626" i="14"/>
  <c r="B627" i="14"/>
  <c r="Q623" i="14"/>
  <c r="AJ623" i="14"/>
  <c r="L624" i="14"/>
  <c r="M624" i="14"/>
  <c r="AL625" i="14"/>
  <c r="W625" i="14"/>
  <c r="AM625" i="14" s="1"/>
  <c r="K625" i="14"/>
  <c r="I625" i="14"/>
  <c r="D625" i="14"/>
  <c r="AB625" i="14" l="1"/>
  <c r="AG625" i="14" s="1"/>
  <c r="AI625" i="14" s="1"/>
  <c r="AJ624" i="14"/>
  <c r="S627" i="14"/>
  <c r="X627" i="14" s="1"/>
  <c r="AC627" i="14" s="1"/>
  <c r="E627" i="14"/>
  <c r="F627" i="14" s="1"/>
  <c r="R627" i="14"/>
  <c r="G627" i="14"/>
  <c r="U627" i="14"/>
  <c r="Z627" i="14" s="1"/>
  <c r="AE627" i="14" s="1"/>
  <c r="T627" i="14"/>
  <c r="Y627" i="14" s="1"/>
  <c r="AD627" i="14" s="1"/>
  <c r="C627" i="14"/>
  <c r="P627" i="14"/>
  <c r="H627" i="14"/>
  <c r="N627" i="14"/>
  <c r="J627" i="14"/>
  <c r="B628" i="14"/>
  <c r="W626" i="14"/>
  <c r="AM626" i="14" s="1"/>
  <c r="AL626" i="14"/>
  <c r="M625" i="14"/>
  <c r="L625" i="14"/>
  <c r="Q625" i="14"/>
  <c r="AJ625" i="14"/>
  <c r="D626" i="14"/>
  <c r="K626" i="14"/>
  <c r="I626" i="14"/>
  <c r="AB626" i="14" l="1"/>
  <c r="AG626" i="14" s="1"/>
  <c r="AI626" i="14" s="1"/>
  <c r="Q626" i="14" s="1"/>
  <c r="N628" i="14"/>
  <c r="T628" i="14"/>
  <c r="Y628" i="14" s="1"/>
  <c r="AD628" i="14" s="1"/>
  <c r="G628" i="14"/>
  <c r="R628" i="14"/>
  <c r="S628" i="14"/>
  <c r="X628" i="14" s="1"/>
  <c r="AC628" i="14" s="1"/>
  <c r="H628" i="14"/>
  <c r="E628" i="14"/>
  <c r="F628" i="14" s="1"/>
  <c r="P628" i="14"/>
  <c r="U628" i="14"/>
  <c r="Z628" i="14" s="1"/>
  <c r="AE628" i="14" s="1"/>
  <c r="C628" i="14"/>
  <c r="J628" i="14"/>
  <c r="B629" i="14"/>
  <c r="L626" i="14"/>
  <c r="M626" i="14"/>
  <c r="W627" i="14"/>
  <c r="AM627" i="14" s="1"/>
  <c r="AL627" i="14"/>
  <c r="D627" i="14"/>
  <c r="K627" i="14"/>
  <c r="I627" i="14"/>
  <c r="AJ626" i="14" l="1"/>
  <c r="G629" i="14"/>
  <c r="J629" i="14"/>
  <c r="P629" i="14"/>
  <c r="R629" i="14"/>
  <c r="H629" i="14"/>
  <c r="N629" i="14"/>
  <c r="T629" i="14"/>
  <c r="Y629" i="14" s="1"/>
  <c r="AD629" i="14" s="1"/>
  <c r="S629" i="14"/>
  <c r="X629" i="14" s="1"/>
  <c r="AC629" i="14" s="1"/>
  <c r="C629" i="14"/>
  <c r="E629" i="14"/>
  <c r="F629" i="14" s="1"/>
  <c r="U629" i="14"/>
  <c r="Z629" i="14" s="1"/>
  <c r="AE629" i="14" s="1"/>
  <c r="B630" i="14"/>
  <c r="K628" i="14"/>
  <c r="I628" i="14"/>
  <c r="D628" i="14"/>
  <c r="AL628" i="14"/>
  <c r="W628" i="14"/>
  <c r="AM628" i="14" s="1"/>
  <c r="M627" i="14"/>
  <c r="L627" i="14"/>
  <c r="AB627" i="14"/>
  <c r="AG627" i="14" s="1"/>
  <c r="AI627" i="14" s="1"/>
  <c r="AB628" i="14" l="1"/>
  <c r="AG628" i="14" s="1"/>
  <c r="AI628" i="14" s="1"/>
  <c r="AJ628" i="14" s="1"/>
  <c r="P630" i="14"/>
  <c r="T630" i="14"/>
  <c r="Y630" i="14" s="1"/>
  <c r="AD630" i="14" s="1"/>
  <c r="H630" i="14"/>
  <c r="J630" i="14"/>
  <c r="R630" i="14"/>
  <c r="C630" i="14"/>
  <c r="U630" i="14"/>
  <c r="Z630" i="14" s="1"/>
  <c r="AE630" i="14" s="1"/>
  <c r="S630" i="14"/>
  <c r="X630" i="14" s="1"/>
  <c r="AC630" i="14" s="1"/>
  <c r="N630" i="14"/>
  <c r="E630" i="14"/>
  <c r="F630" i="14" s="1"/>
  <c r="G630" i="14"/>
  <c r="B631" i="14"/>
  <c r="AJ627" i="14"/>
  <c r="Q627" i="14"/>
  <c r="AL629" i="14"/>
  <c r="W629" i="14"/>
  <c r="AM629" i="14" s="1"/>
  <c r="M628" i="14"/>
  <c r="L628" i="14"/>
  <c r="K629" i="14"/>
  <c r="I629" i="14"/>
  <c r="D629" i="14"/>
  <c r="Q628" i="14" l="1"/>
  <c r="J631" i="14"/>
  <c r="T631" i="14"/>
  <c r="Y631" i="14" s="1"/>
  <c r="AD631" i="14" s="1"/>
  <c r="P631" i="14"/>
  <c r="H631" i="14"/>
  <c r="U631" i="14"/>
  <c r="Z631" i="14" s="1"/>
  <c r="AE631" i="14" s="1"/>
  <c r="G631" i="14"/>
  <c r="N631" i="14"/>
  <c r="S631" i="14"/>
  <c r="X631" i="14" s="1"/>
  <c r="AC631" i="14" s="1"/>
  <c r="E631" i="14"/>
  <c r="F631" i="14" s="1"/>
  <c r="R631" i="14"/>
  <c r="C631" i="14"/>
  <c r="B632" i="14"/>
  <c r="K630" i="14"/>
  <c r="I630" i="14"/>
  <c r="D630" i="14"/>
  <c r="AL630" i="14"/>
  <c r="W630" i="14"/>
  <c r="AM630" i="14" s="1"/>
  <c r="AB629" i="14"/>
  <c r="AG629" i="14" s="1"/>
  <c r="AI629" i="14" s="1"/>
  <c r="M629" i="14"/>
  <c r="L629" i="14"/>
  <c r="H632" i="14" l="1"/>
  <c r="S632" i="14"/>
  <c r="X632" i="14" s="1"/>
  <c r="AC632" i="14" s="1"/>
  <c r="R632" i="14"/>
  <c r="E632" i="14"/>
  <c r="F632" i="14" s="1"/>
  <c r="P632" i="14"/>
  <c r="G632" i="14"/>
  <c r="U632" i="14"/>
  <c r="Z632" i="14" s="1"/>
  <c r="AE632" i="14" s="1"/>
  <c r="J632" i="14"/>
  <c r="C632" i="14"/>
  <c r="N632" i="14"/>
  <c r="T632" i="14"/>
  <c r="Y632" i="14" s="1"/>
  <c r="AD632" i="14" s="1"/>
  <c r="B633" i="14"/>
  <c r="Q629" i="14"/>
  <c r="AJ629" i="14"/>
  <c r="I631" i="14"/>
  <c r="K631" i="14"/>
  <c r="D631" i="14"/>
  <c r="AL631" i="14"/>
  <c r="W631" i="14"/>
  <c r="AM631" i="14" s="1"/>
  <c r="L630" i="14"/>
  <c r="M630" i="14"/>
  <c r="AB630" i="14"/>
  <c r="AG630" i="14" s="1"/>
  <c r="AI630" i="14" s="1"/>
  <c r="AB631" i="14" l="1"/>
  <c r="AG631" i="14" s="1"/>
  <c r="AI631" i="14" s="1"/>
  <c r="AJ631" i="14" s="1"/>
  <c r="J633" i="14"/>
  <c r="N633" i="14"/>
  <c r="P633" i="14"/>
  <c r="T633" i="14"/>
  <c r="Y633" i="14" s="1"/>
  <c r="AD633" i="14" s="1"/>
  <c r="G633" i="14"/>
  <c r="E633" i="14"/>
  <c r="F633" i="14" s="1"/>
  <c r="S633" i="14"/>
  <c r="X633" i="14" s="1"/>
  <c r="AC633" i="14" s="1"/>
  <c r="R633" i="14"/>
  <c r="C633" i="14"/>
  <c r="H633" i="14"/>
  <c r="U633" i="14"/>
  <c r="Z633" i="14" s="1"/>
  <c r="AE633" i="14" s="1"/>
  <c r="B634" i="14"/>
  <c r="L631" i="14"/>
  <c r="M631" i="14"/>
  <c r="D632" i="14"/>
  <c r="I632" i="14"/>
  <c r="K632" i="14"/>
  <c r="W632" i="14"/>
  <c r="AM632" i="14" s="1"/>
  <c r="AL632" i="14"/>
  <c r="Q630" i="14"/>
  <c r="AJ630" i="14"/>
  <c r="AB632" i="14" l="1"/>
  <c r="AG632" i="14" s="1"/>
  <c r="AI632" i="14" s="1"/>
  <c r="AJ632" i="14" s="1"/>
  <c r="Q631" i="14"/>
  <c r="J634" i="14"/>
  <c r="H634" i="14"/>
  <c r="E634" i="14"/>
  <c r="F634" i="14" s="1"/>
  <c r="U634" i="14"/>
  <c r="Z634" i="14" s="1"/>
  <c r="AE634" i="14" s="1"/>
  <c r="R634" i="14"/>
  <c r="S634" i="14"/>
  <c r="X634" i="14" s="1"/>
  <c r="AC634" i="14" s="1"/>
  <c r="P634" i="14"/>
  <c r="C634" i="14"/>
  <c r="G634" i="14"/>
  <c r="N634" i="14"/>
  <c r="T634" i="14"/>
  <c r="Y634" i="14" s="1"/>
  <c r="AD634" i="14" s="1"/>
  <c r="B635" i="14"/>
  <c r="D633" i="14"/>
  <c r="I633" i="14"/>
  <c r="K633" i="14"/>
  <c r="L632" i="14"/>
  <c r="M632" i="14"/>
  <c r="W633" i="14"/>
  <c r="AM633" i="14" s="1"/>
  <c r="AL633" i="14"/>
  <c r="AB633" i="14" l="1"/>
  <c r="AG633" i="14" s="1"/>
  <c r="AI633" i="14" s="1"/>
  <c r="Q632" i="14"/>
  <c r="T635" i="14"/>
  <c r="Y635" i="14" s="1"/>
  <c r="AD635" i="14" s="1"/>
  <c r="S635" i="14"/>
  <c r="X635" i="14" s="1"/>
  <c r="AC635" i="14" s="1"/>
  <c r="C635" i="14"/>
  <c r="E635" i="14"/>
  <c r="F635" i="14" s="1"/>
  <c r="P635" i="14"/>
  <c r="H635" i="14"/>
  <c r="J635" i="14"/>
  <c r="N635" i="14"/>
  <c r="U635" i="14"/>
  <c r="Z635" i="14" s="1"/>
  <c r="AE635" i="14" s="1"/>
  <c r="R635" i="14"/>
  <c r="G635" i="14"/>
  <c r="B636" i="14"/>
  <c r="M633" i="14"/>
  <c r="L633" i="14"/>
  <c r="AL634" i="14"/>
  <c r="W634" i="14"/>
  <c r="AM634" i="14" s="1"/>
  <c r="AJ633" i="14"/>
  <c r="Q633" i="14"/>
  <c r="I634" i="14"/>
  <c r="K634" i="14"/>
  <c r="D634" i="14"/>
  <c r="AB634" i="14" l="1"/>
  <c r="AG634" i="14" s="1"/>
  <c r="AI634" i="14" s="1"/>
  <c r="AJ634" i="14" s="1"/>
  <c r="H636" i="14"/>
  <c r="C636" i="14"/>
  <c r="J636" i="14"/>
  <c r="E636" i="14"/>
  <c r="F636" i="14" s="1"/>
  <c r="S636" i="14"/>
  <c r="X636" i="14" s="1"/>
  <c r="AC636" i="14" s="1"/>
  <c r="G636" i="14"/>
  <c r="U636" i="14"/>
  <c r="Z636" i="14" s="1"/>
  <c r="AE636" i="14" s="1"/>
  <c r="T636" i="14"/>
  <c r="Y636" i="14" s="1"/>
  <c r="AD636" i="14" s="1"/>
  <c r="N636" i="14"/>
  <c r="P636" i="14"/>
  <c r="R636" i="14"/>
  <c r="B637" i="14"/>
  <c r="L634" i="14"/>
  <c r="M634" i="14"/>
  <c r="AL635" i="14"/>
  <c r="W635" i="14"/>
  <c r="AM635" i="14" s="1"/>
  <c r="D635" i="14"/>
  <c r="K635" i="14"/>
  <c r="I635" i="14"/>
  <c r="Q634" i="14" l="1"/>
  <c r="AB635" i="14"/>
  <c r="AG635" i="14" s="1"/>
  <c r="AI635" i="14" s="1"/>
  <c r="Q635" i="14" s="1"/>
  <c r="R637" i="14"/>
  <c r="T637" i="14"/>
  <c r="Y637" i="14" s="1"/>
  <c r="AD637" i="14" s="1"/>
  <c r="J637" i="14"/>
  <c r="P637" i="14"/>
  <c r="C637" i="14"/>
  <c r="H637" i="14"/>
  <c r="U637" i="14"/>
  <c r="Z637" i="14" s="1"/>
  <c r="AE637" i="14" s="1"/>
  <c r="N637" i="14"/>
  <c r="S637" i="14"/>
  <c r="X637" i="14" s="1"/>
  <c r="AC637" i="14" s="1"/>
  <c r="G637" i="14"/>
  <c r="E637" i="14"/>
  <c r="F637" i="14" s="1"/>
  <c r="B638" i="14"/>
  <c r="L635" i="14"/>
  <c r="M635" i="14"/>
  <c r="W636" i="14"/>
  <c r="AM636" i="14" s="1"/>
  <c r="AL636" i="14"/>
  <c r="D636" i="14"/>
  <c r="I636" i="14"/>
  <c r="K636" i="14"/>
  <c r="AJ635" i="14" l="1"/>
  <c r="AB636" i="14"/>
  <c r="AG636" i="14" s="1"/>
  <c r="AI636" i="14" s="1"/>
  <c r="AJ636" i="14" s="1"/>
  <c r="S638" i="14"/>
  <c r="X638" i="14" s="1"/>
  <c r="AC638" i="14" s="1"/>
  <c r="H638" i="14"/>
  <c r="E638" i="14"/>
  <c r="F638" i="14" s="1"/>
  <c r="J638" i="14"/>
  <c r="N638" i="14"/>
  <c r="T638" i="14"/>
  <c r="Y638" i="14" s="1"/>
  <c r="AD638" i="14" s="1"/>
  <c r="U638" i="14"/>
  <c r="Z638" i="14" s="1"/>
  <c r="AE638" i="14" s="1"/>
  <c r="G638" i="14"/>
  <c r="P638" i="14"/>
  <c r="R638" i="14"/>
  <c r="C638" i="14"/>
  <c r="B639" i="14"/>
  <c r="D637" i="14"/>
  <c r="I637" i="14"/>
  <c r="K637" i="14"/>
  <c r="L636" i="14"/>
  <c r="M636" i="14"/>
  <c r="W637" i="14"/>
  <c r="AM637" i="14" s="1"/>
  <c r="AL637" i="14"/>
  <c r="Q636" i="14" l="1"/>
  <c r="D638" i="14"/>
  <c r="K638" i="14"/>
  <c r="I638" i="14"/>
  <c r="W638" i="14"/>
  <c r="AM638" i="14" s="1"/>
  <c r="AL638" i="14"/>
  <c r="M637" i="14"/>
  <c r="L637" i="14"/>
  <c r="N639" i="14"/>
  <c r="G639" i="14"/>
  <c r="S639" i="14"/>
  <c r="X639" i="14" s="1"/>
  <c r="AC639" i="14" s="1"/>
  <c r="T639" i="14"/>
  <c r="Y639" i="14" s="1"/>
  <c r="AD639" i="14" s="1"/>
  <c r="C639" i="14"/>
  <c r="E639" i="14"/>
  <c r="F639" i="14" s="1"/>
  <c r="H639" i="14"/>
  <c r="P639" i="14"/>
  <c r="R639" i="14"/>
  <c r="J639" i="14"/>
  <c r="U639" i="14"/>
  <c r="Z639" i="14" s="1"/>
  <c r="AE639" i="14" s="1"/>
  <c r="B640" i="14"/>
  <c r="AB637" i="14"/>
  <c r="AG637" i="14" s="1"/>
  <c r="AI637" i="14" s="1"/>
  <c r="C640" i="14" l="1"/>
  <c r="H640" i="14"/>
  <c r="R640" i="14"/>
  <c r="G640" i="14"/>
  <c r="P640" i="14"/>
  <c r="J640" i="14"/>
  <c r="E640" i="14"/>
  <c r="F640" i="14" s="1"/>
  <c r="S640" i="14"/>
  <c r="X640" i="14" s="1"/>
  <c r="AC640" i="14" s="1"/>
  <c r="U640" i="14"/>
  <c r="Z640" i="14" s="1"/>
  <c r="AE640" i="14" s="1"/>
  <c r="N640" i="14"/>
  <c r="T640" i="14"/>
  <c r="Y640" i="14" s="1"/>
  <c r="AD640" i="14" s="1"/>
  <c r="B641" i="14"/>
  <c r="M638" i="14"/>
  <c r="L638" i="14"/>
  <c r="AL639" i="14"/>
  <c r="W639" i="14"/>
  <c r="AM639" i="14" s="1"/>
  <c r="Q637" i="14"/>
  <c r="AJ637" i="14"/>
  <c r="K639" i="14"/>
  <c r="D639" i="14"/>
  <c r="I639" i="14"/>
  <c r="AB638" i="14"/>
  <c r="AG638" i="14" s="1"/>
  <c r="AI638" i="14" s="1"/>
  <c r="AB639" i="14" l="1"/>
  <c r="AG639" i="14" s="1"/>
  <c r="AI639" i="14" s="1"/>
  <c r="AJ639" i="14" s="1"/>
  <c r="P641" i="14"/>
  <c r="H641" i="14"/>
  <c r="S641" i="14"/>
  <c r="X641" i="14" s="1"/>
  <c r="AC641" i="14" s="1"/>
  <c r="U641" i="14"/>
  <c r="Z641" i="14" s="1"/>
  <c r="AE641" i="14" s="1"/>
  <c r="C641" i="14"/>
  <c r="N641" i="14"/>
  <c r="R641" i="14"/>
  <c r="J641" i="14"/>
  <c r="G641" i="14"/>
  <c r="E641" i="14"/>
  <c r="F641" i="14" s="1"/>
  <c r="T641" i="14"/>
  <c r="Y641" i="14" s="1"/>
  <c r="AD641" i="14" s="1"/>
  <c r="B642" i="14"/>
  <c r="M639" i="14"/>
  <c r="L639" i="14"/>
  <c r="AJ638" i="14"/>
  <c r="Q638" i="14"/>
  <c r="AL640" i="14"/>
  <c r="W640" i="14"/>
  <c r="AM640" i="14" s="1"/>
  <c r="K640" i="14"/>
  <c r="I640" i="14"/>
  <c r="D640" i="14"/>
  <c r="Q639" i="14" l="1"/>
  <c r="AB640" i="14"/>
  <c r="AG640" i="14" s="1"/>
  <c r="AI640" i="14" s="1"/>
  <c r="Q640" i="14" s="1"/>
  <c r="S642" i="14"/>
  <c r="X642" i="14" s="1"/>
  <c r="AC642" i="14" s="1"/>
  <c r="U642" i="14"/>
  <c r="Z642" i="14" s="1"/>
  <c r="AE642" i="14" s="1"/>
  <c r="E642" i="14"/>
  <c r="F642" i="14" s="1"/>
  <c r="G642" i="14"/>
  <c r="J642" i="14"/>
  <c r="R642" i="14"/>
  <c r="P642" i="14"/>
  <c r="H642" i="14"/>
  <c r="T642" i="14"/>
  <c r="Y642" i="14" s="1"/>
  <c r="AD642" i="14" s="1"/>
  <c r="N642" i="14"/>
  <c r="C642" i="14"/>
  <c r="B643" i="14"/>
  <c r="AJ640" i="14"/>
  <c r="D641" i="14"/>
  <c r="K641" i="14"/>
  <c r="I641" i="14"/>
  <c r="M640" i="14"/>
  <c r="L640" i="14"/>
  <c r="AL641" i="14"/>
  <c r="W641" i="14"/>
  <c r="AM641" i="14" s="1"/>
  <c r="AB641" i="14" l="1"/>
  <c r="AG641" i="14" s="1"/>
  <c r="AI641" i="14" s="1"/>
  <c r="AJ641" i="14" s="1"/>
  <c r="T643" i="14"/>
  <c r="Y643" i="14" s="1"/>
  <c r="AD643" i="14" s="1"/>
  <c r="H643" i="14"/>
  <c r="E643" i="14"/>
  <c r="F643" i="14" s="1"/>
  <c r="G643" i="14"/>
  <c r="S643" i="14"/>
  <c r="X643" i="14" s="1"/>
  <c r="AC643" i="14" s="1"/>
  <c r="P643" i="14"/>
  <c r="N643" i="14"/>
  <c r="C643" i="14"/>
  <c r="U643" i="14"/>
  <c r="Z643" i="14" s="1"/>
  <c r="AE643" i="14" s="1"/>
  <c r="J643" i="14"/>
  <c r="R643" i="14"/>
  <c r="B644" i="14"/>
  <c r="AL642" i="14"/>
  <c r="W642" i="14"/>
  <c r="AM642" i="14" s="1"/>
  <c r="D642" i="14"/>
  <c r="K642" i="14"/>
  <c r="I642" i="14"/>
  <c r="Q641" i="14"/>
  <c r="L641" i="14"/>
  <c r="M641" i="14"/>
  <c r="C644" i="14" l="1"/>
  <c r="S644" i="14"/>
  <c r="X644" i="14" s="1"/>
  <c r="AC644" i="14" s="1"/>
  <c r="P644" i="14"/>
  <c r="R644" i="14"/>
  <c r="H644" i="14"/>
  <c r="N644" i="14"/>
  <c r="T644" i="14"/>
  <c r="Y644" i="14" s="1"/>
  <c r="AD644" i="14" s="1"/>
  <c r="E644" i="14"/>
  <c r="F644" i="14" s="1"/>
  <c r="G644" i="14"/>
  <c r="J644" i="14"/>
  <c r="U644" i="14"/>
  <c r="Z644" i="14" s="1"/>
  <c r="AE644" i="14" s="1"/>
  <c r="B645" i="14"/>
  <c r="W643" i="14"/>
  <c r="AM643" i="14" s="1"/>
  <c r="AL643" i="14"/>
  <c r="AB642" i="14"/>
  <c r="AG642" i="14" s="1"/>
  <c r="AI642" i="14" s="1"/>
  <c r="I643" i="14"/>
  <c r="D643" i="14"/>
  <c r="K643" i="14"/>
  <c r="L642" i="14"/>
  <c r="M642" i="14"/>
  <c r="AB643" i="14" l="1"/>
  <c r="AG643" i="14" s="1"/>
  <c r="AI643" i="14" s="1"/>
  <c r="AJ643" i="14" s="1"/>
  <c r="C645" i="14"/>
  <c r="E645" i="14"/>
  <c r="F645" i="14" s="1"/>
  <c r="J645" i="14"/>
  <c r="U645" i="14"/>
  <c r="Z645" i="14" s="1"/>
  <c r="AE645" i="14" s="1"/>
  <c r="G645" i="14"/>
  <c r="T645" i="14"/>
  <c r="Y645" i="14" s="1"/>
  <c r="AD645" i="14" s="1"/>
  <c r="P645" i="14"/>
  <c r="H645" i="14"/>
  <c r="S645" i="14"/>
  <c r="X645" i="14" s="1"/>
  <c r="AC645" i="14" s="1"/>
  <c r="R645" i="14"/>
  <c r="N645" i="14"/>
  <c r="B646" i="14"/>
  <c r="W644" i="14"/>
  <c r="AM644" i="14" s="1"/>
  <c r="AL644" i="14"/>
  <c r="M643" i="14"/>
  <c r="L643" i="14"/>
  <c r="Q642" i="14"/>
  <c r="AJ642" i="14"/>
  <c r="D644" i="14"/>
  <c r="I644" i="14"/>
  <c r="K644" i="14"/>
  <c r="Q643" i="14" l="1"/>
  <c r="C646" i="14"/>
  <c r="E646" i="14"/>
  <c r="F646" i="14" s="1"/>
  <c r="J646" i="14"/>
  <c r="T646" i="14"/>
  <c r="Y646" i="14" s="1"/>
  <c r="AD646" i="14" s="1"/>
  <c r="U646" i="14"/>
  <c r="Z646" i="14" s="1"/>
  <c r="AE646" i="14" s="1"/>
  <c r="R646" i="14"/>
  <c r="N646" i="14"/>
  <c r="P646" i="14"/>
  <c r="S646" i="14"/>
  <c r="X646" i="14" s="1"/>
  <c r="AC646" i="14" s="1"/>
  <c r="G646" i="14"/>
  <c r="H646" i="14"/>
  <c r="B647" i="14"/>
  <c r="AB644" i="14"/>
  <c r="AG644" i="14" s="1"/>
  <c r="AI644" i="14" s="1"/>
  <c r="M644" i="14"/>
  <c r="L644" i="14"/>
  <c r="W645" i="14"/>
  <c r="AM645" i="14" s="1"/>
  <c r="AL645" i="14"/>
  <c r="K645" i="14"/>
  <c r="I645" i="14"/>
  <c r="D645" i="14"/>
  <c r="J647" i="14" l="1"/>
  <c r="E647" i="14"/>
  <c r="F647" i="14" s="1"/>
  <c r="R647" i="14"/>
  <c r="C647" i="14"/>
  <c r="U647" i="14"/>
  <c r="Z647" i="14" s="1"/>
  <c r="AE647" i="14" s="1"/>
  <c r="N647" i="14"/>
  <c r="H647" i="14"/>
  <c r="G647" i="14"/>
  <c r="P647" i="14"/>
  <c r="T647" i="14"/>
  <c r="Y647" i="14" s="1"/>
  <c r="AD647" i="14" s="1"/>
  <c r="S647" i="14"/>
  <c r="X647" i="14" s="1"/>
  <c r="AC647" i="14" s="1"/>
  <c r="B648" i="14"/>
  <c r="AL646" i="14"/>
  <c r="W646" i="14"/>
  <c r="AM646" i="14" s="1"/>
  <c r="AB645" i="14"/>
  <c r="AG645" i="14" s="1"/>
  <c r="AI645" i="14" s="1"/>
  <c r="AJ644" i="14"/>
  <c r="Q644" i="14"/>
  <c r="L645" i="14"/>
  <c r="M645" i="14"/>
  <c r="K646" i="14"/>
  <c r="I646" i="14"/>
  <c r="D646" i="14"/>
  <c r="AB646" i="14" l="1"/>
  <c r="AG646" i="14" s="1"/>
  <c r="AI646" i="14" s="1"/>
  <c r="Q646" i="14" s="1"/>
  <c r="R648" i="14"/>
  <c r="U648" i="14"/>
  <c r="Z648" i="14" s="1"/>
  <c r="AE648" i="14" s="1"/>
  <c r="C648" i="14"/>
  <c r="T648" i="14"/>
  <c r="Y648" i="14" s="1"/>
  <c r="AD648" i="14" s="1"/>
  <c r="J648" i="14"/>
  <c r="P648" i="14"/>
  <c r="G648" i="14"/>
  <c r="E648" i="14"/>
  <c r="F648" i="14" s="1"/>
  <c r="H648" i="14"/>
  <c r="S648" i="14"/>
  <c r="X648" i="14" s="1"/>
  <c r="AC648" i="14" s="1"/>
  <c r="N648" i="14"/>
  <c r="B649" i="14"/>
  <c r="I647" i="14"/>
  <c r="K647" i="14"/>
  <c r="D647" i="14"/>
  <c r="L646" i="14"/>
  <c r="M646" i="14"/>
  <c r="AJ646" i="14"/>
  <c r="W647" i="14"/>
  <c r="AM647" i="14" s="1"/>
  <c r="AL647" i="14"/>
  <c r="AJ645" i="14"/>
  <c r="Q645" i="14"/>
  <c r="AB647" i="14" l="1"/>
  <c r="AG647" i="14" s="1"/>
  <c r="AI647" i="14" s="1"/>
  <c r="AJ647" i="14" s="1"/>
  <c r="G649" i="14"/>
  <c r="U649" i="14"/>
  <c r="Z649" i="14" s="1"/>
  <c r="AE649" i="14" s="1"/>
  <c r="H649" i="14"/>
  <c r="S649" i="14"/>
  <c r="X649" i="14" s="1"/>
  <c r="AC649" i="14" s="1"/>
  <c r="T649" i="14"/>
  <c r="Y649" i="14" s="1"/>
  <c r="AD649" i="14" s="1"/>
  <c r="N649" i="14"/>
  <c r="C649" i="14"/>
  <c r="E649" i="14"/>
  <c r="F649" i="14" s="1"/>
  <c r="P649" i="14"/>
  <c r="J649" i="14"/>
  <c r="R649" i="14"/>
  <c r="B650" i="14"/>
  <c r="D648" i="14"/>
  <c r="K648" i="14"/>
  <c r="I648" i="14"/>
  <c r="M647" i="14"/>
  <c r="L647" i="14"/>
  <c r="W648" i="14"/>
  <c r="AM648" i="14" s="1"/>
  <c r="AL648" i="14"/>
  <c r="Q647" i="14" l="1"/>
  <c r="AB648" i="14"/>
  <c r="AG648" i="14" s="1"/>
  <c r="AI648" i="14" s="1"/>
  <c r="Q648" i="14" s="1"/>
  <c r="C650" i="14"/>
  <c r="G650" i="14"/>
  <c r="H650" i="14"/>
  <c r="R650" i="14"/>
  <c r="N650" i="14"/>
  <c r="E650" i="14"/>
  <c r="F650" i="14" s="1"/>
  <c r="T650" i="14"/>
  <c r="Y650" i="14" s="1"/>
  <c r="AD650" i="14" s="1"/>
  <c r="P650" i="14"/>
  <c r="J650" i="14"/>
  <c r="S650" i="14"/>
  <c r="X650" i="14" s="1"/>
  <c r="AC650" i="14" s="1"/>
  <c r="U650" i="14"/>
  <c r="Z650" i="14" s="1"/>
  <c r="AE650" i="14" s="1"/>
  <c r="B651" i="14"/>
  <c r="W649" i="14"/>
  <c r="AM649" i="14" s="1"/>
  <c r="AL649" i="14"/>
  <c r="AJ648" i="14"/>
  <c r="L648" i="14"/>
  <c r="M648" i="14"/>
  <c r="I649" i="14"/>
  <c r="K649" i="14"/>
  <c r="D649" i="14"/>
  <c r="AB649" i="14" l="1"/>
  <c r="AG649" i="14" s="1"/>
  <c r="AI649" i="14" s="1"/>
  <c r="AJ649" i="14" s="1"/>
  <c r="N651" i="14"/>
  <c r="R651" i="14"/>
  <c r="P651" i="14"/>
  <c r="U651" i="14"/>
  <c r="Z651" i="14" s="1"/>
  <c r="AE651" i="14" s="1"/>
  <c r="T651" i="14"/>
  <c r="Y651" i="14" s="1"/>
  <c r="AD651" i="14" s="1"/>
  <c r="S651" i="14"/>
  <c r="X651" i="14" s="1"/>
  <c r="AC651" i="14" s="1"/>
  <c r="H651" i="14"/>
  <c r="G651" i="14"/>
  <c r="J651" i="14"/>
  <c r="C651" i="14"/>
  <c r="E651" i="14"/>
  <c r="F651" i="14" s="1"/>
  <c r="B652" i="14"/>
  <c r="W650" i="14"/>
  <c r="AM650" i="14" s="1"/>
  <c r="AL650" i="14"/>
  <c r="M649" i="14"/>
  <c r="L649" i="14"/>
  <c r="I650" i="14"/>
  <c r="K650" i="14"/>
  <c r="D650" i="14"/>
  <c r="AB650" i="14" l="1"/>
  <c r="AG650" i="14" s="1"/>
  <c r="AI650" i="14" s="1"/>
  <c r="Q649" i="14"/>
  <c r="N652" i="14"/>
  <c r="R652" i="14"/>
  <c r="E652" i="14"/>
  <c r="F652" i="14" s="1"/>
  <c r="C652" i="14"/>
  <c r="U652" i="14"/>
  <c r="Z652" i="14" s="1"/>
  <c r="AE652" i="14" s="1"/>
  <c r="G652" i="14"/>
  <c r="H652" i="14"/>
  <c r="T652" i="14"/>
  <c r="Y652" i="14" s="1"/>
  <c r="AD652" i="14" s="1"/>
  <c r="P652" i="14"/>
  <c r="J652" i="14"/>
  <c r="S652" i="14"/>
  <c r="X652" i="14" s="1"/>
  <c r="AC652" i="14" s="1"/>
  <c r="B653" i="14"/>
  <c r="I651" i="14"/>
  <c r="K651" i="14"/>
  <c r="D651" i="14"/>
  <c r="AL651" i="14"/>
  <c r="W651" i="14"/>
  <c r="AM651" i="14" s="1"/>
  <c r="M650" i="14"/>
  <c r="L650" i="14"/>
  <c r="Q650" i="14"/>
  <c r="AJ650" i="14"/>
  <c r="AB651" i="14" l="1"/>
  <c r="AG651" i="14" s="1"/>
  <c r="AI651" i="14" s="1"/>
  <c r="Q651" i="14" s="1"/>
  <c r="T653" i="14"/>
  <c r="Y653" i="14" s="1"/>
  <c r="AD653" i="14" s="1"/>
  <c r="J653" i="14"/>
  <c r="S653" i="14"/>
  <c r="X653" i="14" s="1"/>
  <c r="AC653" i="14" s="1"/>
  <c r="U653" i="14"/>
  <c r="Z653" i="14" s="1"/>
  <c r="AE653" i="14" s="1"/>
  <c r="H653" i="14"/>
  <c r="E653" i="14"/>
  <c r="F653" i="14" s="1"/>
  <c r="R653" i="14"/>
  <c r="P653" i="14"/>
  <c r="G653" i="14"/>
  <c r="C653" i="14"/>
  <c r="N653" i="14"/>
  <c r="B654" i="14"/>
  <c r="D652" i="14"/>
  <c r="K652" i="14"/>
  <c r="I652" i="14"/>
  <c r="L651" i="14"/>
  <c r="M651" i="14"/>
  <c r="AL652" i="14"/>
  <c r="W652" i="14"/>
  <c r="AM652" i="14" s="1"/>
  <c r="AB652" i="14" l="1"/>
  <c r="AG652" i="14" s="1"/>
  <c r="AI652" i="14" s="1"/>
  <c r="AJ652" i="14" s="1"/>
  <c r="AJ651" i="14"/>
  <c r="T654" i="14"/>
  <c r="Y654" i="14" s="1"/>
  <c r="AD654" i="14" s="1"/>
  <c r="H654" i="14"/>
  <c r="S654" i="14"/>
  <c r="X654" i="14" s="1"/>
  <c r="AC654" i="14" s="1"/>
  <c r="R654" i="14"/>
  <c r="J654" i="14"/>
  <c r="E654" i="14"/>
  <c r="F654" i="14" s="1"/>
  <c r="N654" i="14"/>
  <c r="G654" i="14"/>
  <c r="U654" i="14"/>
  <c r="Z654" i="14" s="1"/>
  <c r="AE654" i="14" s="1"/>
  <c r="C654" i="14"/>
  <c r="P654" i="14"/>
  <c r="B655" i="14"/>
  <c r="L652" i="14"/>
  <c r="M652" i="14"/>
  <c r="K653" i="14"/>
  <c r="I653" i="14"/>
  <c r="D653" i="14"/>
  <c r="AL653" i="14"/>
  <c r="W653" i="14"/>
  <c r="AM653" i="14" s="1"/>
  <c r="Q652" i="14" l="1"/>
  <c r="N655" i="14"/>
  <c r="J655" i="14"/>
  <c r="S655" i="14"/>
  <c r="X655" i="14" s="1"/>
  <c r="AC655" i="14" s="1"/>
  <c r="G655" i="14"/>
  <c r="C655" i="14"/>
  <c r="R655" i="14"/>
  <c r="P655" i="14"/>
  <c r="E655" i="14"/>
  <c r="F655" i="14" s="1"/>
  <c r="T655" i="14"/>
  <c r="Y655" i="14" s="1"/>
  <c r="AD655" i="14" s="1"/>
  <c r="H655" i="14"/>
  <c r="U655" i="14"/>
  <c r="Z655" i="14" s="1"/>
  <c r="AE655" i="14" s="1"/>
  <c r="B656" i="14"/>
  <c r="M653" i="14"/>
  <c r="L653" i="14"/>
  <c r="K654" i="14"/>
  <c r="I654" i="14"/>
  <c r="D654" i="14"/>
  <c r="AL654" i="14"/>
  <c r="W654" i="14"/>
  <c r="AM654" i="14" s="1"/>
  <c r="AB653" i="14"/>
  <c r="AG653" i="14" s="1"/>
  <c r="AI653" i="14" s="1"/>
  <c r="AB654" i="14" l="1"/>
  <c r="AG654" i="14" s="1"/>
  <c r="AI654" i="14" s="1"/>
  <c r="R656" i="14"/>
  <c r="C656" i="14"/>
  <c r="J656" i="14"/>
  <c r="H656" i="14"/>
  <c r="P656" i="14"/>
  <c r="N656" i="14"/>
  <c r="T656" i="14"/>
  <c r="Y656" i="14" s="1"/>
  <c r="AD656" i="14" s="1"/>
  <c r="U656" i="14"/>
  <c r="Z656" i="14" s="1"/>
  <c r="AE656" i="14" s="1"/>
  <c r="S656" i="14"/>
  <c r="X656" i="14" s="1"/>
  <c r="AC656" i="14" s="1"/>
  <c r="E656" i="14"/>
  <c r="F656" i="14" s="1"/>
  <c r="G656" i="14"/>
  <c r="B657" i="14"/>
  <c r="W655" i="14"/>
  <c r="AM655" i="14" s="1"/>
  <c r="AL655" i="14"/>
  <c r="L654" i="14"/>
  <c r="M654" i="14"/>
  <c r="K655" i="14"/>
  <c r="D655" i="14"/>
  <c r="I655" i="14"/>
  <c r="AJ653" i="14"/>
  <c r="Q653" i="14"/>
  <c r="AJ654" i="14"/>
  <c r="Q654" i="14"/>
  <c r="AB655" i="14" l="1"/>
  <c r="AG655" i="14" s="1"/>
  <c r="AI655" i="14" s="1"/>
  <c r="Q655" i="14" s="1"/>
  <c r="T657" i="14"/>
  <c r="Y657" i="14" s="1"/>
  <c r="AD657" i="14" s="1"/>
  <c r="C657" i="14"/>
  <c r="H657" i="14"/>
  <c r="R657" i="14"/>
  <c r="J657" i="14"/>
  <c r="S657" i="14"/>
  <c r="X657" i="14" s="1"/>
  <c r="AC657" i="14" s="1"/>
  <c r="N657" i="14"/>
  <c r="E657" i="14"/>
  <c r="F657" i="14" s="1"/>
  <c r="P657" i="14"/>
  <c r="U657" i="14"/>
  <c r="Z657" i="14" s="1"/>
  <c r="AE657" i="14" s="1"/>
  <c r="G657" i="14"/>
  <c r="B658" i="14"/>
  <c r="M655" i="14"/>
  <c r="L655" i="14"/>
  <c r="K656" i="14"/>
  <c r="I656" i="14"/>
  <c r="D656" i="14"/>
  <c r="W656" i="14"/>
  <c r="AM656" i="14" s="1"/>
  <c r="AL656" i="14"/>
  <c r="AJ655" i="14" l="1"/>
  <c r="AB656" i="14"/>
  <c r="AG656" i="14" s="1"/>
  <c r="AI656" i="14" s="1"/>
  <c r="AJ656" i="14" s="1"/>
  <c r="E658" i="14"/>
  <c r="F658" i="14" s="1"/>
  <c r="S658" i="14"/>
  <c r="X658" i="14" s="1"/>
  <c r="AC658" i="14" s="1"/>
  <c r="T658" i="14"/>
  <c r="Y658" i="14" s="1"/>
  <c r="AD658" i="14" s="1"/>
  <c r="G658" i="14"/>
  <c r="P658" i="14"/>
  <c r="C658" i="14"/>
  <c r="N658" i="14"/>
  <c r="U658" i="14"/>
  <c r="Z658" i="14" s="1"/>
  <c r="AE658" i="14" s="1"/>
  <c r="H658" i="14"/>
  <c r="R658" i="14"/>
  <c r="J658" i="14"/>
  <c r="B659" i="14"/>
  <c r="M656" i="14"/>
  <c r="L656" i="14"/>
  <c r="AL657" i="14"/>
  <c r="W657" i="14"/>
  <c r="AM657" i="14" s="1"/>
  <c r="K657" i="14"/>
  <c r="D657" i="14"/>
  <c r="I657" i="14"/>
  <c r="Q656" i="14" l="1"/>
  <c r="AB657" i="14"/>
  <c r="AG657" i="14" s="1"/>
  <c r="AI657" i="14" s="1"/>
  <c r="E659" i="14"/>
  <c r="F659" i="14" s="1"/>
  <c r="T659" i="14"/>
  <c r="Y659" i="14" s="1"/>
  <c r="AD659" i="14" s="1"/>
  <c r="J659" i="14"/>
  <c r="C659" i="14"/>
  <c r="R659" i="14"/>
  <c r="P659" i="14"/>
  <c r="S659" i="14"/>
  <c r="X659" i="14" s="1"/>
  <c r="AC659" i="14" s="1"/>
  <c r="U659" i="14"/>
  <c r="Z659" i="14" s="1"/>
  <c r="AE659" i="14" s="1"/>
  <c r="N659" i="14"/>
  <c r="H659" i="14"/>
  <c r="G659" i="14"/>
  <c r="B660" i="14"/>
  <c r="I658" i="14"/>
  <c r="D658" i="14"/>
  <c r="K658" i="14"/>
  <c r="AL658" i="14"/>
  <c r="W658" i="14"/>
  <c r="AM658" i="14" s="1"/>
  <c r="L657" i="14"/>
  <c r="M657" i="14"/>
  <c r="Q657" i="14"/>
  <c r="AJ657" i="14"/>
  <c r="AB658" i="14" l="1"/>
  <c r="AG658" i="14" s="1"/>
  <c r="AI658" i="14" s="1"/>
  <c r="AJ658" i="14" s="1"/>
  <c r="P660" i="14"/>
  <c r="U660" i="14"/>
  <c r="Z660" i="14" s="1"/>
  <c r="AE660" i="14" s="1"/>
  <c r="G660" i="14"/>
  <c r="E660" i="14"/>
  <c r="F660" i="14" s="1"/>
  <c r="T660" i="14"/>
  <c r="Y660" i="14" s="1"/>
  <c r="AD660" i="14" s="1"/>
  <c r="S660" i="14"/>
  <c r="X660" i="14" s="1"/>
  <c r="AC660" i="14" s="1"/>
  <c r="R660" i="14"/>
  <c r="H660" i="14"/>
  <c r="N660" i="14"/>
  <c r="J660" i="14"/>
  <c r="C660" i="14"/>
  <c r="B661" i="14"/>
  <c r="W659" i="14"/>
  <c r="AM659" i="14" s="1"/>
  <c r="AL659" i="14"/>
  <c r="I659" i="14"/>
  <c r="D659" i="14"/>
  <c r="K659" i="14"/>
  <c r="M658" i="14"/>
  <c r="L658" i="14"/>
  <c r="Q658" i="14" l="1"/>
  <c r="P661" i="14"/>
  <c r="T661" i="14"/>
  <c r="Y661" i="14" s="1"/>
  <c r="AD661" i="14" s="1"/>
  <c r="N661" i="14"/>
  <c r="C661" i="14"/>
  <c r="R661" i="14"/>
  <c r="G661" i="14"/>
  <c r="S661" i="14"/>
  <c r="X661" i="14" s="1"/>
  <c r="AC661" i="14" s="1"/>
  <c r="U661" i="14"/>
  <c r="Z661" i="14" s="1"/>
  <c r="AE661" i="14" s="1"/>
  <c r="E661" i="14"/>
  <c r="F661" i="14" s="1"/>
  <c r="H661" i="14"/>
  <c r="J661" i="14"/>
  <c r="B662" i="14"/>
  <c r="L659" i="14"/>
  <c r="M659" i="14"/>
  <c r="D660" i="14"/>
  <c r="K660" i="14"/>
  <c r="I660" i="14"/>
  <c r="AB659" i="14"/>
  <c r="AG659" i="14" s="1"/>
  <c r="AI659" i="14" s="1"/>
  <c r="W660" i="14"/>
  <c r="AM660" i="14" s="1"/>
  <c r="AL660" i="14"/>
  <c r="AB660" i="14" l="1"/>
  <c r="AG660" i="14" s="1"/>
  <c r="AI660" i="14" s="1"/>
  <c r="J662" i="14"/>
  <c r="H662" i="14"/>
  <c r="C662" i="14"/>
  <c r="S662" i="14"/>
  <c r="X662" i="14" s="1"/>
  <c r="AC662" i="14" s="1"/>
  <c r="N662" i="14"/>
  <c r="T662" i="14"/>
  <c r="Y662" i="14" s="1"/>
  <c r="AD662" i="14" s="1"/>
  <c r="U662" i="14"/>
  <c r="Z662" i="14" s="1"/>
  <c r="AE662" i="14" s="1"/>
  <c r="G662" i="14"/>
  <c r="E662" i="14"/>
  <c r="F662" i="14" s="1"/>
  <c r="R662" i="14"/>
  <c r="P662" i="14"/>
  <c r="B663" i="14"/>
  <c r="W661" i="14"/>
  <c r="AM661" i="14" s="1"/>
  <c r="AL661" i="14"/>
  <c r="K661" i="14"/>
  <c r="I661" i="14"/>
  <c r="D661" i="14"/>
  <c r="L660" i="14"/>
  <c r="M660" i="14"/>
  <c r="Q659" i="14"/>
  <c r="AJ659" i="14"/>
  <c r="Q660" i="14"/>
  <c r="AJ660" i="14"/>
  <c r="AB661" i="14" l="1"/>
  <c r="AG661" i="14" s="1"/>
  <c r="AI661" i="14" s="1"/>
  <c r="Q661" i="14" s="1"/>
  <c r="R663" i="14"/>
  <c r="G663" i="14"/>
  <c r="H663" i="14"/>
  <c r="P663" i="14"/>
  <c r="S663" i="14"/>
  <c r="X663" i="14" s="1"/>
  <c r="AC663" i="14" s="1"/>
  <c r="T663" i="14"/>
  <c r="Y663" i="14" s="1"/>
  <c r="AD663" i="14" s="1"/>
  <c r="J663" i="14"/>
  <c r="N663" i="14"/>
  <c r="U663" i="14"/>
  <c r="Z663" i="14" s="1"/>
  <c r="AE663" i="14" s="1"/>
  <c r="E663" i="14"/>
  <c r="F663" i="14" s="1"/>
  <c r="C663" i="14"/>
  <c r="B664" i="14"/>
  <c r="AL662" i="14"/>
  <c r="W662" i="14"/>
  <c r="AM662" i="14" s="1"/>
  <c r="M661" i="14"/>
  <c r="L661" i="14"/>
  <c r="D662" i="14"/>
  <c r="I662" i="14"/>
  <c r="K662" i="14"/>
  <c r="AJ661" i="14" l="1"/>
  <c r="AB662" i="14"/>
  <c r="AG662" i="14" s="1"/>
  <c r="AI662" i="14" s="1"/>
  <c r="AJ662" i="14" s="1"/>
  <c r="T664" i="14"/>
  <c r="Y664" i="14" s="1"/>
  <c r="AD664" i="14" s="1"/>
  <c r="R664" i="14"/>
  <c r="G664" i="14"/>
  <c r="E664" i="14"/>
  <c r="F664" i="14" s="1"/>
  <c r="S664" i="14"/>
  <c r="X664" i="14" s="1"/>
  <c r="AC664" i="14" s="1"/>
  <c r="C664" i="14"/>
  <c r="U664" i="14"/>
  <c r="Z664" i="14" s="1"/>
  <c r="AE664" i="14" s="1"/>
  <c r="J664" i="14"/>
  <c r="N664" i="14"/>
  <c r="P664" i="14"/>
  <c r="H664" i="14"/>
  <c r="B665" i="14"/>
  <c r="M662" i="14"/>
  <c r="L662" i="14"/>
  <c r="D663" i="14"/>
  <c r="K663" i="14"/>
  <c r="I663" i="14"/>
  <c r="AL663" i="14"/>
  <c r="W663" i="14"/>
  <c r="AM663" i="14" s="1"/>
  <c r="Q662" i="14" l="1"/>
  <c r="AB663" i="14"/>
  <c r="AG663" i="14" s="1"/>
  <c r="AI663" i="14" s="1"/>
  <c r="AJ663" i="14" s="1"/>
  <c r="C665" i="14"/>
  <c r="N665" i="14"/>
  <c r="R665" i="14"/>
  <c r="E665" i="14"/>
  <c r="F665" i="14" s="1"/>
  <c r="T665" i="14"/>
  <c r="Y665" i="14" s="1"/>
  <c r="AD665" i="14" s="1"/>
  <c r="P665" i="14"/>
  <c r="U665" i="14"/>
  <c r="Z665" i="14" s="1"/>
  <c r="AE665" i="14" s="1"/>
  <c r="S665" i="14"/>
  <c r="X665" i="14" s="1"/>
  <c r="AC665" i="14" s="1"/>
  <c r="J665" i="14"/>
  <c r="H665" i="14"/>
  <c r="G665" i="14"/>
  <c r="B666" i="14"/>
  <c r="D664" i="14"/>
  <c r="I664" i="14"/>
  <c r="K664" i="14"/>
  <c r="AL664" i="14"/>
  <c r="W664" i="14"/>
  <c r="AM664" i="14" s="1"/>
  <c r="Q663" i="14"/>
  <c r="M663" i="14"/>
  <c r="L663" i="14"/>
  <c r="AB664" i="14" l="1"/>
  <c r="AG664" i="14" s="1"/>
  <c r="AI664" i="14" s="1"/>
  <c r="AJ664" i="14" s="1"/>
  <c r="H666" i="14"/>
  <c r="C666" i="14"/>
  <c r="J666" i="14"/>
  <c r="P666" i="14"/>
  <c r="R666" i="14"/>
  <c r="T666" i="14"/>
  <c r="Y666" i="14" s="1"/>
  <c r="AD666" i="14" s="1"/>
  <c r="N666" i="14"/>
  <c r="U666" i="14"/>
  <c r="Z666" i="14" s="1"/>
  <c r="AE666" i="14" s="1"/>
  <c r="G666" i="14"/>
  <c r="S666" i="14"/>
  <c r="X666" i="14" s="1"/>
  <c r="AC666" i="14" s="1"/>
  <c r="E666" i="14"/>
  <c r="F666" i="14" s="1"/>
  <c r="B667" i="14"/>
  <c r="AL665" i="14"/>
  <c r="W665" i="14"/>
  <c r="AM665" i="14" s="1"/>
  <c r="L664" i="14"/>
  <c r="M664" i="14"/>
  <c r="D665" i="14"/>
  <c r="I665" i="14"/>
  <c r="K665" i="14"/>
  <c r="Q664" i="14" l="1"/>
  <c r="AB665" i="14"/>
  <c r="AG665" i="14" s="1"/>
  <c r="AI665" i="14" s="1"/>
  <c r="AJ665" i="14" s="1"/>
  <c r="J667" i="14"/>
  <c r="H667" i="14"/>
  <c r="P667" i="14"/>
  <c r="C667" i="14"/>
  <c r="R667" i="14"/>
  <c r="G667" i="14"/>
  <c r="E667" i="14"/>
  <c r="F667" i="14" s="1"/>
  <c r="N667" i="14"/>
  <c r="S667" i="14"/>
  <c r="X667" i="14" s="1"/>
  <c r="AC667" i="14" s="1"/>
  <c r="T667" i="14"/>
  <c r="Y667" i="14" s="1"/>
  <c r="AD667" i="14" s="1"/>
  <c r="U667" i="14"/>
  <c r="Z667" i="14" s="1"/>
  <c r="AE667" i="14" s="1"/>
  <c r="B668" i="14"/>
  <c r="W666" i="14"/>
  <c r="AM666" i="14" s="1"/>
  <c r="AL666" i="14"/>
  <c r="L665" i="14"/>
  <c r="M665" i="14"/>
  <c r="D666" i="14"/>
  <c r="K666" i="14"/>
  <c r="I666" i="14"/>
  <c r="Q665" i="14" l="1"/>
  <c r="AB666" i="14"/>
  <c r="AG666" i="14" s="1"/>
  <c r="AI666" i="14" s="1"/>
  <c r="J668" i="14"/>
  <c r="S668" i="14"/>
  <c r="X668" i="14" s="1"/>
  <c r="AC668" i="14" s="1"/>
  <c r="P668" i="14"/>
  <c r="N668" i="14"/>
  <c r="R668" i="14"/>
  <c r="U668" i="14"/>
  <c r="Z668" i="14" s="1"/>
  <c r="AE668" i="14" s="1"/>
  <c r="H668" i="14"/>
  <c r="T668" i="14"/>
  <c r="Y668" i="14" s="1"/>
  <c r="AD668" i="14" s="1"/>
  <c r="C668" i="14"/>
  <c r="E668" i="14"/>
  <c r="F668" i="14" s="1"/>
  <c r="G668" i="14"/>
  <c r="B669" i="14"/>
  <c r="W667" i="14"/>
  <c r="AM667" i="14" s="1"/>
  <c r="AL667" i="14"/>
  <c r="Q666" i="14"/>
  <c r="AJ666" i="14"/>
  <c r="K667" i="14"/>
  <c r="D667" i="14"/>
  <c r="I667" i="14"/>
  <c r="M666" i="14"/>
  <c r="L666" i="14"/>
  <c r="AB667" i="14" l="1"/>
  <c r="AG667" i="14" s="1"/>
  <c r="AI667" i="14" s="1"/>
  <c r="AJ667" i="14" s="1"/>
  <c r="P669" i="14"/>
  <c r="C669" i="14"/>
  <c r="J669" i="14"/>
  <c r="E669" i="14"/>
  <c r="F669" i="14" s="1"/>
  <c r="T669" i="14"/>
  <c r="Y669" i="14" s="1"/>
  <c r="AD669" i="14" s="1"/>
  <c r="G669" i="14"/>
  <c r="N669" i="14"/>
  <c r="R669" i="14"/>
  <c r="S669" i="14"/>
  <c r="X669" i="14" s="1"/>
  <c r="AC669" i="14" s="1"/>
  <c r="H669" i="14"/>
  <c r="U669" i="14"/>
  <c r="Z669" i="14" s="1"/>
  <c r="AE669" i="14" s="1"/>
  <c r="B670" i="14"/>
  <c r="AL668" i="14"/>
  <c r="W668" i="14"/>
  <c r="AM668" i="14" s="1"/>
  <c r="M667" i="14"/>
  <c r="L667" i="14"/>
  <c r="I668" i="14"/>
  <c r="K668" i="14"/>
  <c r="D668" i="14"/>
  <c r="Q667" i="14" l="1"/>
  <c r="AB668" i="14"/>
  <c r="AG668" i="14" s="1"/>
  <c r="AI668" i="14" s="1"/>
  <c r="AJ668" i="14" s="1"/>
  <c r="E670" i="14"/>
  <c r="F670" i="14" s="1"/>
  <c r="T670" i="14"/>
  <c r="Y670" i="14" s="1"/>
  <c r="AD670" i="14" s="1"/>
  <c r="P670" i="14"/>
  <c r="C670" i="14"/>
  <c r="G670" i="14"/>
  <c r="R670" i="14"/>
  <c r="S670" i="14"/>
  <c r="X670" i="14" s="1"/>
  <c r="AC670" i="14" s="1"/>
  <c r="U670" i="14"/>
  <c r="Z670" i="14" s="1"/>
  <c r="AE670" i="14" s="1"/>
  <c r="H670" i="14"/>
  <c r="N670" i="14"/>
  <c r="J670" i="14"/>
  <c r="B671" i="14"/>
  <c r="L668" i="14"/>
  <c r="M668" i="14"/>
  <c r="W669" i="14"/>
  <c r="AM669" i="14" s="1"/>
  <c r="AL669" i="14"/>
  <c r="K669" i="14"/>
  <c r="D669" i="14"/>
  <c r="I669" i="14"/>
  <c r="Q668" i="14" l="1"/>
  <c r="AB669" i="14"/>
  <c r="AG669" i="14" s="1"/>
  <c r="AI669" i="14" s="1"/>
  <c r="Q669" i="14" s="1"/>
  <c r="U671" i="14"/>
  <c r="Z671" i="14" s="1"/>
  <c r="AE671" i="14" s="1"/>
  <c r="H671" i="14"/>
  <c r="E671" i="14"/>
  <c r="F671" i="14" s="1"/>
  <c r="G671" i="14"/>
  <c r="J671" i="14"/>
  <c r="T671" i="14"/>
  <c r="Y671" i="14" s="1"/>
  <c r="AD671" i="14" s="1"/>
  <c r="N671" i="14"/>
  <c r="C671" i="14"/>
  <c r="S671" i="14"/>
  <c r="X671" i="14" s="1"/>
  <c r="AC671" i="14" s="1"/>
  <c r="R671" i="14"/>
  <c r="P671" i="14"/>
  <c r="B672" i="14"/>
  <c r="AL670" i="14"/>
  <c r="W670" i="14"/>
  <c r="AM670" i="14" s="1"/>
  <c r="AJ669" i="14"/>
  <c r="I670" i="14"/>
  <c r="K670" i="14"/>
  <c r="D670" i="14"/>
  <c r="M669" i="14"/>
  <c r="L669" i="14"/>
  <c r="AB670" i="14" l="1"/>
  <c r="AG670" i="14" s="1"/>
  <c r="AI670" i="14" s="1"/>
  <c r="AJ670" i="14" s="1"/>
  <c r="E672" i="14"/>
  <c r="F672" i="14" s="1"/>
  <c r="U672" i="14"/>
  <c r="Z672" i="14" s="1"/>
  <c r="AE672" i="14" s="1"/>
  <c r="R672" i="14"/>
  <c r="S672" i="14"/>
  <c r="X672" i="14" s="1"/>
  <c r="AC672" i="14" s="1"/>
  <c r="H672" i="14"/>
  <c r="G672" i="14"/>
  <c r="T672" i="14"/>
  <c r="Y672" i="14" s="1"/>
  <c r="AD672" i="14" s="1"/>
  <c r="P672" i="14"/>
  <c r="C672" i="14"/>
  <c r="J672" i="14"/>
  <c r="N672" i="14"/>
  <c r="B673" i="14"/>
  <c r="AL671" i="14"/>
  <c r="W671" i="14"/>
  <c r="AM671" i="14" s="1"/>
  <c r="M670" i="14"/>
  <c r="L670" i="14"/>
  <c r="I671" i="14"/>
  <c r="D671" i="14"/>
  <c r="K671" i="14"/>
  <c r="Q670" i="14" l="1"/>
  <c r="AB671" i="14"/>
  <c r="AG671" i="14" s="1"/>
  <c r="AI671" i="14" s="1"/>
  <c r="AJ671" i="14" s="1"/>
  <c r="J673" i="14"/>
  <c r="T673" i="14"/>
  <c r="Y673" i="14" s="1"/>
  <c r="AD673" i="14" s="1"/>
  <c r="E673" i="14"/>
  <c r="F673" i="14" s="1"/>
  <c r="R673" i="14"/>
  <c r="P673" i="14"/>
  <c r="S673" i="14"/>
  <c r="X673" i="14" s="1"/>
  <c r="AC673" i="14" s="1"/>
  <c r="U673" i="14"/>
  <c r="Z673" i="14" s="1"/>
  <c r="AE673" i="14" s="1"/>
  <c r="N673" i="14"/>
  <c r="C673" i="14"/>
  <c r="G673" i="14"/>
  <c r="H673" i="14"/>
  <c r="B674" i="14"/>
  <c r="I672" i="14"/>
  <c r="K672" i="14"/>
  <c r="D672" i="14"/>
  <c r="W672" i="14"/>
  <c r="AM672" i="14" s="1"/>
  <c r="AL672" i="14"/>
  <c r="L671" i="14"/>
  <c r="M671" i="14"/>
  <c r="AB672" i="14" l="1"/>
  <c r="AG672" i="14" s="1"/>
  <c r="AI672" i="14" s="1"/>
  <c r="AJ672" i="14" s="1"/>
  <c r="Q671" i="14"/>
  <c r="C674" i="14"/>
  <c r="E674" i="14"/>
  <c r="F674" i="14" s="1"/>
  <c r="R674" i="14"/>
  <c r="H674" i="14"/>
  <c r="T674" i="14"/>
  <c r="Y674" i="14" s="1"/>
  <c r="AD674" i="14" s="1"/>
  <c r="S674" i="14"/>
  <c r="X674" i="14" s="1"/>
  <c r="AC674" i="14" s="1"/>
  <c r="J674" i="14"/>
  <c r="G674" i="14"/>
  <c r="U674" i="14"/>
  <c r="Z674" i="14" s="1"/>
  <c r="AE674" i="14" s="1"/>
  <c r="N674" i="14"/>
  <c r="P674" i="14"/>
  <c r="B675" i="14"/>
  <c r="L672" i="14"/>
  <c r="M672" i="14"/>
  <c r="AL673" i="14"/>
  <c r="W673" i="14"/>
  <c r="AM673" i="14" s="1"/>
  <c r="I673" i="14"/>
  <c r="D673" i="14"/>
  <c r="K673" i="14"/>
  <c r="Q672" i="14" l="1"/>
  <c r="J675" i="14"/>
  <c r="H675" i="14"/>
  <c r="E675" i="14"/>
  <c r="F675" i="14" s="1"/>
  <c r="S675" i="14"/>
  <c r="X675" i="14" s="1"/>
  <c r="AC675" i="14" s="1"/>
  <c r="G675" i="14"/>
  <c r="N675" i="14"/>
  <c r="R675" i="14"/>
  <c r="C675" i="14"/>
  <c r="U675" i="14"/>
  <c r="Z675" i="14" s="1"/>
  <c r="AE675" i="14" s="1"/>
  <c r="P675" i="14"/>
  <c r="T675" i="14"/>
  <c r="Y675" i="14" s="1"/>
  <c r="AD675" i="14" s="1"/>
  <c r="B676" i="14"/>
  <c r="L673" i="14"/>
  <c r="M673" i="14"/>
  <c r="W674" i="14"/>
  <c r="AM674" i="14" s="1"/>
  <c r="AL674" i="14"/>
  <c r="AB674" i="14"/>
  <c r="AG674" i="14" s="1"/>
  <c r="AI674" i="14" s="1"/>
  <c r="AB673" i="14"/>
  <c r="AG673" i="14" s="1"/>
  <c r="AI673" i="14" s="1"/>
  <c r="D674" i="14"/>
  <c r="K674" i="14"/>
  <c r="I674" i="14"/>
  <c r="J676" i="14" l="1"/>
  <c r="G676" i="14"/>
  <c r="U676" i="14"/>
  <c r="Z676" i="14" s="1"/>
  <c r="AE676" i="14" s="1"/>
  <c r="H676" i="14"/>
  <c r="R676" i="14"/>
  <c r="N676" i="14"/>
  <c r="T676" i="14"/>
  <c r="Y676" i="14" s="1"/>
  <c r="AD676" i="14" s="1"/>
  <c r="E676" i="14"/>
  <c r="F676" i="14" s="1"/>
  <c r="S676" i="14"/>
  <c r="X676" i="14" s="1"/>
  <c r="AC676" i="14" s="1"/>
  <c r="P676" i="14"/>
  <c r="C676" i="14"/>
  <c r="B677" i="14"/>
  <c r="AJ673" i="14"/>
  <c r="Q673" i="14"/>
  <c r="I675" i="14"/>
  <c r="K675" i="14"/>
  <c r="D675" i="14"/>
  <c r="L674" i="14"/>
  <c r="M674" i="14"/>
  <c r="AJ674" i="14"/>
  <c r="Q674" i="14"/>
  <c r="W675" i="14"/>
  <c r="AM675" i="14" s="1"/>
  <c r="AL675" i="14"/>
  <c r="T677" i="14" l="1"/>
  <c r="Y677" i="14" s="1"/>
  <c r="AD677" i="14" s="1"/>
  <c r="H677" i="14"/>
  <c r="N677" i="14"/>
  <c r="J677" i="14"/>
  <c r="G677" i="14"/>
  <c r="P677" i="14"/>
  <c r="S677" i="14"/>
  <c r="X677" i="14" s="1"/>
  <c r="AC677" i="14" s="1"/>
  <c r="R677" i="14"/>
  <c r="C677" i="14"/>
  <c r="U677" i="14"/>
  <c r="Z677" i="14" s="1"/>
  <c r="AE677" i="14" s="1"/>
  <c r="E677" i="14"/>
  <c r="F677" i="14" s="1"/>
  <c r="B678" i="14"/>
  <c r="AB675" i="14"/>
  <c r="AG675" i="14" s="1"/>
  <c r="AI675" i="14" s="1"/>
  <c r="K676" i="14"/>
  <c r="I676" i="14"/>
  <c r="D676" i="14"/>
  <c r="AL676" i="14"/>
  <c r="W676" i="14"/>
  <c r="AM676" i="14" s="1"/>
  <c r="L675" i="14"/>
  <c r="M675" i="14"/>
  <c r="S678" i="14" l="1"/>
  <c r="X678" i="14" s="1"/>
  <c r="AC678" i="14" s="1"/>
  <c r="P678" i="14"/>
  <c r="J678" i="14"/>
  <c r="N678" i="14"/>
  <c r="U678" i="14"/>
  <c r="Z678" i="14" s="1"/>
  <c r="AE678" i="14" s="1"/>
  <c r="T678" i="14"/>
  <c r="Y678" i="14" s="1"/>
  <c r="AD678" i="14" s="1"/>
  <c r="R678" i="14"/>
  <c r="H678" i="14"/>
  <c r="E678" i="14"/>
  <c r="F678" i="14" s="1"/>
  <c r="C678" i="14"/>
  <c r="G678" i="14"/>
  <c r="B679" i="14"/>
  <c r="L676" i="14"/>
  <c r="M676" i="14"/>
  <c r="I677" i="14"/>
  <c r="D677" i="14"/>
  <c r="K677" i="14"/>
  <c r="AB676" i="14"/>
  <c r="AG676" i="14" s="1"/>
  <c r="AI676" i="14" s="1"/>
  <c r="Q675" i="14"/>
  <c r="AJ675" i="14"/>
  <c r="W677" i="14"/>
  <c r="AM677" i="14" s="1"/>
  <c r="AL677" i="14"/>
  <c r="AB677" i="14" l="1"/>
  <c r="AG677" i="14" s="1"/>
  <c r="AI677" i="14" s="1"/>
  <c r="Q677" i="14" s="1"/>
  <c r="G679" i="14"/>
  <c r="E679" i="14"/>
  <c r="F679" i="14" s="1"/>
  <c r="N679" i="14"/>
  <c r="T679" i="14"/>
  <c r="Y679" i="14" s="1"/>
  <c r="AD679" i="14" s="1"/>
  <c r="P679" i="14"/>
  <c r="S679" i="14"/>
  <c r="X679" i="14" s="1"/>
  <c r="AC679" i="14" s="1"/>
  <c r="C679" i="14"/>
  <c r="U679" i="14"/>
  <c r="Z679" i="14" s="1"/>
  <c r="AE679" i="14" s="1"/>
  <c r="J679" i="14"/>
  <c r="R679" i="14"/>
  <c r="H679" i="14"/>
  <c r="B680" i="14"/>
  <c r="Q676" i="14"/>
  <c r="AJ676" i="14"/>
  <c r="I678" i="14"/>
  <c r="K678" i="14"/>
  <c r="D678" i="14"/>
  <c r="L677" i="14"/>
  <c r="M677" i="14"/>
  <c r="W678" i="14"/>
  <c r="AM678" i="14" s="1"/>
  <c r="AL678" i="14"/>
  <c r="AJ677" i="14" l="1"/>
  <c r="J680" i="14"/>
  <c r="P680" i="14"/>
  <c r="U680" i="14"/>
  <c r="Z680" i="14" s="1"/>
  <c r="AE680" i="14" s="1"/>
  <c r="H680" i="14"/>
  <c r="C680" i="14"/>
  <c r="S680" i="14"/>
  <c r="X680" i="14" s="1"/>
  <c r="AC680" i="14" s="1"/>
  <c r="N680" i="14"/>
  <c r="R680" i="14"/>
  <c r="T680" i="14"/>
  <c r="Y680" i="14" s="1"/>
  <c r="AD680" i="14" s="1"/>
  <c r="E680" i="14"/>
  <c r="F680" i="14" s="1"/>
  <c r="G680" i="14"/>
  <c r="B681" i="14"/>
  <c r="AB678" i="14"/>
  <c r="AG678" i="14" s="1"/>
  <c r="AI678" i="14" s="1"/>
  <c r="M678" i="14"/>
  <c r="L678" i="14"/>
  <c r="AL679" i="14"/>
  <c r="W679" i="14"/>
  <c r="AM679" i="14" s="1"/>
  <c r="K679" i="14"/>
  <c r="D679" i="14"/>
  <c r="I679" i="14"/>
  <c r="S681" i="14" l="1"/>
  <c r="X681" i="14" s="1"/>
  <c r="AC681" i="14" s="1"/>
  <c r="R681" i="14"/>
  <c r="N681" i="14"/>
  <c r="P681" i="14"/>
  <c r="H681" i="14"/>
  <c r="C681" i="14"/>
  <c r="J681" i="14"/>
  <c r="G681" i="14"/>
  <c r="E681" i="14"/>
  <c r="F681" i="14" s="1"/>
  <c r="U681" i="14"/>
  <c r="Z681" i="14" s="1"/>
  <c r="AE681" i="14" s="1"/>
  <c r="T681" i="14"/>
  <c r="Y681" i="14" s="1"/>
  <c r="AD681" i="14" s="1"/>
  <c r="B682" i="14"/>
  <c r="D680" i="14"/>
  <c r="I680" i="14"/>
  <c r="K680" i="14"/>
  <c r="M679" i="14"/>
  <c r="L679" i="14"/>
  <c r="AB679" i="14"/>
  <c r="AG679" i="14" s="1"/>
  <c r="AI679" i="14" s="1"/>
  <c r="Q678" i="14"/>
  <c r="AJ678" i="14"/>
  <c r="AL680" i="14"/>
  <c r="W680" i="14"/>
  <c r="AM680" i="14" s="1"/>
  <c r="N682" i="14" l="1"/>
  <c r="J682" i="14"/>
  <c r="H682" i="14"/>
  <c r="E682" i="14"/>
  <c r="F682" i="14" s="1"/>
  <c r="R682" i="14"/>
  <c r="G682" i="14"/>
  <c r="P682" i="14"/>
  <c r="C682" i="14"/>
  <c r="T682" i="14"/>
  <c r="Y682" i="14" s="1"/>
  <c r="AD682" i="14" s="1"/>
  <c r="U682" i="14"/>
  <c r="Z682" i="14" s="1"/>
  <c r="AE682" i="14" s="1"/>
  <c r="S682" i="14"/>
  <c r="X682" i="14" s="1"/>
  <c r="AC682" i="14" s="1"/>
  <c r="B683" i="14"/>
  <c r="K681" i="14"/>
  <c r="I681" i="14"/>
  <c r="D681" i="14"/>
  <c r="AJ679" i="14"/>
  <c r="Q679" i="14"/>
  <c r="M680" i="14"/>
  <c r="L680" i="14"/>
  <c r="AB680" i="14"/>
  <c r="AG680" i="14" s="1"/>
  <c r="AI680" i="14" s="1"/>
  <c r="AL681" i="14"/>
  <c r="W681" i="14"/>
  <c r="AM681" i="14" s="1"/>
  <c r="AB681" i="14" l="1"/>
  <c r="AG681" i="14" s="1"/>
  <c r="AI681" i="14" s="1"/>
  <c r="AJ681" i="14" s="1"/>
  <c r="S683" i="14"/>
  <c r="X683" i="14" s="1"/>
  <c r="AC683" i="14" s="1"/>
  <c r="H683" i="14"/>
  <c r="J683" i="14"/>
  <c r="U683" i="14"/>
  <c r="Z683" i="14" s="1"/>
  <c r="AE683" i="14" s="1"/>
  <c r="G683" i="14"/>
  <c r="N683" i="14"/>
  <c r="C683" i="14"/>
  <c r="P683" i="14"/>
  <c r="T683" i="14"/>
  <c r="Y683" i="14" s="1"/>
  <c r="AD683" i="14" s="1"/>
  <c r="E683" i="14"/>
  <c r="F683" i="14" s="1"/>
  <c r="R683" i="14"/>
  <c r="B684" i="14"/>
  <c r="W682" i="14"/>
  <c r="AM682" i="14" s="1"/>
  <c r="AL682" i="14"/>
  <c r="M681" i="14"/>
  <c r="L681" i="14"/>
  <c r="D682" i="14"/>
  <c r="I682" i="14"/>
  <c r="K682" i="14"/>
  <c r="Q680" i="14"/>
  <c r="AJ680" i="14"/>
  <c r="Q681" i="14" l="1"/>
  <c r="S684" i="14"/>
  <c r="X684" i="14" s="1"/>
  <c r="AC684" i="14" s="1"/>
  <c r="E684" i="14"/>
  <c r="F684" i="14" s="1"/>
  <c r="U684" i="14"/>
  <c r="Z684" i="14" s="1"/>
  <c r="AE684" i="14" s="1"/>
  <c r="C684" i="14"/>
  <c r="R684" i="14"/>
  <c r="G684" i="14"/>
  <c r="J684" i="14"/>
  <c r="N684" i="14"/>
  <c r="P684" i="14"/>
  <c r="T684" i="14"/>
  <c r="Y684" i="14" s="1"/>
  <c r="AD684" i="14" s="1"/>
  <c r="H684" i="14"/>
  <c r="B685" i="14"/>
  <c r="AL683" i="14"/>
  <c r="W683" i="14"/>
  <c r="AM683" i="14" s="1"/>
  <c r="M682" i="14"/>
  <c r="L682" i="14"/>
  <c r="AB682" i="14"/>
  <c r="AG682" i="14" s="1"/>
  <c r="AI682" i="14" s="1"/>
  <c r="D683" i="14"/>
  <c r="K683" i="14"/>
  <c r="I683" i="14"/>
  <c r="AB683" i="14" l="1"/>
  <c r="AG683" i="14" s="1"/>
  <c r="AI683" i="14" s="1"/>
  <c r="Q683" i="14" s="1"/>
  <c r="U685" i="14"/>
  <c r="Z685" i="14" s="1"/>
  <c r="AE685" i="14" s="1"/>
  <c r="P685" i="14"/>
  <c r="J685" i="14"/>
  <c r="S685" i="14"/>
  <c r="X685" i="14" s="1"/>
  <c r="AC685" i="14" s="1"/>
  <c r="R685" i="14"/>
  <c r="H685" i="14"/>
  <c r="N685" i="14"/>
  <c r="E685" i="14"/>
  <c r="F685" i="14" s="1"/>
  <c r="G685" i="14"/>
  <c r="T685" i="14"/>
  <c r="Y685" i="14" s="1"/>
  <c r="AD685" i="14" s="1"/>
  <c r="C685" i="14"/>
  <c r="B686" i="14"/>
  <c r="AL684" i="14"/>
  <c r="W684" i="14"/>
  <c r="AM684" i="14" s="1"/>
  <c r="I684" i="14"/>
  <c r="K684" i="14"/>
  <c r="D684" i="14"/>
  <c r="L683" i="14"/>
  <c r="M683" i="14"/>
  <c r="AJ682" i="14"/>
  <c r="Q682" i="14"/>
  <c r="AJ683" i="14" l="1"/>
  <c r="R686" i="14"/>
  <c r="T686" i="14"/>
  <c r="Y686" i="14" s="1"/>
  <c r="AD686" i="14" s="1"/>
  <c r="G686" i="14"/>
  <c r="J686" i="14"/>
  <c r="E686" i="14"/>
  <c r="F686" i="14" s="1"/>
  <c r="N686" i="14"/>
  <c r="U686" i="14"/>
  <c r="Z686" i="14" s="1"/>
  <c r="AE686" i="14" s="1"/>
  <c r="H686" i="14"/>
  <c r="P686" i="14"/>
  <c r="S686" i="14"/>
  <c r="X686" i="14" s="1"/>
  <c r="AC686" i="14" s="1"/>
  <c r="C686" i="14"/>
  <c r="B687" i="14"/>
  <c r="AB684" i="14"/>
  <c r="AG684" i="14" s="1"/>
  <c r="AI684" i="14" s="1"/>
  <c r="K685" i="14"/>
  <c r="D685" i="14"/>
  <c r="I685" i="14"/>
  <c r="W685" i="14"/>
  <c r="AM685" i="14" s="1"/>
  <c r="AL685" i="14"/>
  <c r="L684" i="14"/>
  <c r="M684" i="14"/>
  <c r="E687" i="14" l="1"/>
  <c r="F687" i="14" s="1"/>
  <c r="U687" i="14"/>
  <c r="Z687" i="14" s="1"/>
  <c r="AE687" i="14" s="1"/>
  <c r="H687" i="14"/>
  <c r="T687" i="14"/>
  <c r="Y687" i="14" s="1"/>
  <c r="AD687" i="14" s="1"/>
  <c r="C687" i="14"/>
  <c r="S687" i="14"/>
  <c r="X687" i="14" s="1"/>
  <c r="AC687" i="14" s="1"/>
  <c r="N687" i="14"/>
  <c r="G687" i="14"/>
  <c r="J687" i="14"/>
  <c r="R687" i="14"/>
  <c r="P687" i="14"/>
  <c r="B688" i="14"/>
  <c r="L685" i="14"/>
  <c r="M685" i="14"/>
  <c r="K686" i="14"/>
  <c r="D686" i="14"/>
  <c r="I686" i="14"/>
  <c r="AB685" i="14"/>
  <c r="AG685" i="14" s="1"/>
  <c r="AI685" i="14" s="1"/>
  <c r="AJ684" i="14"/>
  <c r="Q684" i="14"/>
  <c r="W686" i="14"/>
  <c r="AM686" i="14" s="1"/>
  <c r="AL686" i="14"/>
  <c r="S688" i="14" l="1"/>
  <c r="X688" i="14" s="1"/>
  <c r="AC688" i="14" s="1"/>
  <c r="J688" i="14"/>
  <c r="E688" i="14"/>
  <c r="F688" i="14" s="1"/>
  <c r="H688" i="14"/>
  <c r="N688" i="14"/>
  <c r="C688" i="14"/>
  <c r="U688" i="14"/>
  <c r="Z688" i="14" s="1"/>
  <c r="AE688" i="14" s="1"/>
  <c r="P688" i="14"/>
  <c r="R688" i="14"/>
  <c r="G688" i="14"/>
  <c r="T688" i="14"/>
  <c r="Y688" i="14" s="1"/>
  <c r="AD688" i="14" s="1"/>
  <c r="B689" i="14"/>
  <c r="L686" i="14"/>
  <c r="M686" i="14"/>
  <c r="D687" i="14"/>
  <c r="I687" i="14"/>
  <c r="K687" i="14"/>
  <c r="AB686" i="14"/>
  <c r="AG686" i="14" s="1"/>
  <c r="AI686" i="14" s="1"/>
  <c r="Q685" i="14"/>
  <c r="AJ685" i="14"/>
  <c r="AL687" i="14"/>
  <c r="W687" i="14"/>
  <c r="AM687" i="14" s="1"/>
  <c r="AB687" i="14" l="1"/>
  <c r="AG687" i="14" s="1"/>
  <c r="AI687" i="14" s="1"/>
  <c r="AJ687" i="14" s="1"/>
  <c r="G689" i="14"/>
  <c r="U689" i="14"/>
  <c r="Z689" i="14" s="1"/>
  <c r="AE689" i="14" s="1"/>
  <c r="H689" i="14"/>
  <c r="R689" i="14"/>
  <c r="E689" i="14"/>
  <c r="F689" i="14" s="1"/>
  <c r="N689" i="14"/>
  <c r="J689" i="14"/>
  <c r="P689" i="14"/>
  <c r="T689" i="14"/>
  <c r="Y689" i="14" s="1"/>
  <c r="AD689" i="14" s="1"/>
  <c r="S689" i="14"/>
  <c r="X689" i="14" s="1"/>
  <c r="AC689" i="14" s="1"/>
  <c r="C689" i="14"/>
  <c r="B690" i="14"/>
  <c r="I688" i="14"/>
  <c r="K688" i="14"/>
  <c r="D688" i="14"/>
  <c r="L687" i="14"/>
  <c r="M687" i="14"/>
  <c r="W688" i="14"/>
  <c r="AM688" i="14" s="1"/>
  <c r="AL688" i="14"/>
  <c r="AJ686" i="14"/>
  <c r="Q686" i="14"/>
  <c r="Q687" i="14" l="1"/>
  <c r="AB688" i="14"/>
  <c r="AG688" i="14" s="1"/>
  <c r="AI688" i="14" s="1"/>
  <c r="AJ688" i="14" s="1"/>
  <c r="J690" i="14"/>
  <c r="P690" i="14"/>
  <c r="T690" i="14"/>
  <c r="Y690" i="14" s="1"/>
  <c r="AD690" i="14" s="1"/>
  <c r="E690" i="14"/>
  <c r="F690" i="14" s="1"/>
  <c r="N690" i="14"/>
  <c r="R690" i="14"/>
  <c r="U690" i="14"/>
  <c r="Z690" i="14" s="1"/>
  <c r="AE690" i="14" s="1"/>
  <c r="G690" i="14"/>
  <c r="H690" i="14"/>
  <c r="S690" i="14"/>
  <c r="X690" i="14" s="1"/>
  <c r="AC690" i="14" s="1"/>
  <c r="C690" i="14"/>
  <c r="B691" i="14"/>
  <c r="D689" i="14"/>
  <c r="K689" i="14"/>
  <c r="I689" i="14"/>
  <c r="AL689" i="14"/>
  <c r="W689" i="14"/>
  <c r="AM689" i="14" s="1"/>
  <c r="M688" i="14"/>
  <c r="L688" i="14"/>
  <c r="Q688" i="14" l="1"/>
  <c r="AB689" i="14"/>
  <c r="AG689" i="14" s="1"/>
  <c r="AI689" i="14" s="1"/>
  <c r="Q689" i="14" s="1"/>
  <c r="N691" i="14"/>
  <c r="H691" i="14"/>
  <c r="G691" i="14"/>
  <c r="R691" i="14"/>
  <c r="J691" i="14"/>
  <c r="C691" i="14"/>
  <c r="U691" i="14"/>
  <c r="Z691" i="14" s="1"/>
  <c r="AE691" i="14" s="1"/>
  <c r="E691" i="14"/>
  <c r="F691" i="14" s="1"/>
  <c r="T691" i="14"/>
  <c r="Y691" i="14" s="1"/>
  <c r="AD691" i="14" s="1"/>
  <c r="P691" i="14"/>
  <c r="S691" i="14"/>
  <c r="X691" i="14" s="1"/>
  <c r="AC691" i="14" s="1"/>
  <c r="B692" i="14"/>
  <c r="AL690" i="14"/>
  <c r="W690" i="14"/>
  <c r="AM690" i="14" s="1"/>
  <c r="D690" i="14"/>
  <c r="I690" i="14"/>
  <c r="K690" i="14"/>
  <c r="M689" i="14"/>
  <c r="L689" i="14"/>
  <c r="AJ689" i="14" l="1"/>
  <c r="AB690" i="14"/>
  <c r="AG690" i="14" s="1"/>
  <c r="AI690" i="14" s="1"/>
  <c r="Q690" i="14" s="1"/>
  <c r="P692" i="14"/>
  <c r="R692" i="14"/>
  <c r="J692" i="14"/>
  <c r="E692" i="14"/>
  <c r="F692" i="14" s="1"/>
  <c r="H692" i="14"/>
  <c r="S692" i="14"/>
  <c r="X692" i="14" s="1"/>
  <c r="AC692" i="14" s="1"/>
  <c r="T692" i="14"/>
  <c r="Y692" i="14" s="1"/>
  <c r="AD692" i="14" s="1"/>
  <c r="N692" i="14"/>
  <c r="G692" i="14"/>
  <c r="C692" i="14"/>
  <c r="U692" i="14"/>
  <c r="Z692" i="14" s="1"/>
  <c r="AE692" i="14" s="1"/>
  <c r="B693" i="14"/>
  <c r="I691" i="14"/>
  <c r="K691" i="14"/>
  <c r="D691" i="14"/>
  <c r="L690" i="14"/>
  <c r="M690" i="14"/>
  <c r="W691" i="14"/>
  <c r="AM691" i="14" s="1"/>
  <c r="AL691" i="14"/>
  <c r="AJ690" i="14" l="1"/>
  <c r="AB691" i="14"/>
  <c r="AG691" i="14" s="1"/>
  <c r="AI691" i="14" s="1"/>
  <c r="AJ691" i="14" s="1"/>
  <c r="T693" i="14"/>
  <c r="Y693" i="14" s="1"/>
  <c r="AD693" i="14" s="1"/>
  <c r="H693" i="14"/>
  <c r="J693" i="14"/>
  <c r="C693" i="14"/>
  <c r="N693" i="14"/>
  <c r="U693" i="14"/>
  <c r="Z693" i="14" s="1"/>
  <c r="AE693" i="14" s="1"/>
  <c r="P693" i="14"/>
  <c r="E693" i="14"/>
  <c r="F693" i="14" s="1"/>
  <c r="R693" i="14"/>
  <c r="G693" i="14"/>
  <c r="S693" i="14"/>
  <c r="X693" i="14" s="1"/>
  <c r="AC693" i="14" s="1"/>
  <c r="B694" i="14"/>
  <c r="D692" i="14"/>
  <c r="I692" i="14"/>
  <c r="K692" i="14"/>
  <c r="W692" i="14"/>
  <c r="AM692" i="14" s="1"/>
  <c r="AL692" i="14"/>
  <c r="M691" i="14"/>
  <c r="L691" i="14"/>
  <c r="Q691" i="14" l="1"/>
  <c r="H694" i="14"/>
  <c r="J694" i="14"/>
  <c r="T694" i="14"/>
  <c r="Y694" i="14" s="1"/>
  <c r="AD694" i="14" s="1"/>
  <c r="N694" i="14"/>
  <c r="S694" i="14"/>
  <c r="X694" i="14" s="1"/>
  <c r="AC694" i="14" s="1"/>
  <c r="P694" i="14"/>
  <c r="U694" i="14"/>
  <c r="Z694" i="14" s="1"/>
  <c r="AE694" i="14" s="1"/>
  <c r="E694" i="14"/>
  <c r="F694" i="14" s="1"/>
  <c r="C694" i="14"/>
  <c r="R694" i="14"/>
  <c r="G694" i="14"/>
  <c r="B695" i="14"/>
  <c r="L692" i="14"/>
  <c r="M692" i="14"/>
  <c r="AB692" i="14"/>
  <c r="AG692" i="14" s="1"/>
  <c r="AI692" i="14" s="1"/>
  <c r="K693" i="14"/>
  <c r="I693" i="14"/>
  <c r="D693" i="14"/>
  <c r="AL693" i="14"/>
  <c r="W693" i="14"/>
  <c r="AM693" i="14" s="1"/>
  <c r="AB693" i="14" l="1"/>
  <c r="AG693" i="14" s="1"/>
  <c r="AI693" i="14" s="1"/>
  <c r="Q693" i="14" s="1"/>
  <c r="C695" i="14"/>
  <c r="U695" i="14"/>
  <c r="Z695" i="14" s="1"/>
  <c r="AE695" i="14" s="1"/>
  <c r="P695" i="14"/>
  <c r="E695" i="14"/>
  <c r="F695" i="14" s="1"/>
  <c r="S695" i="14"/>
  <c r="X695" i="14" s="1"/>
  <c r="AC695" i="14" s="1"/>
  <c r="G695" i="14"/>
  <c r="R695" i="14"/>
  <c r="H695" i="14"/>
  <c r="J695" i="14"/>
  <c r="T695" i="14"/>
  <c r="Y695" i="14" s="1"/>
  <c r="AD695" i="14" s="1"/>
  <c r="N695" i="14"/>
  <c r="B696" i="14"/>
  <c r="M693" i="14"/>
  <c r="L693" i="14"/>
  <c r="Q692" i="14"/>
  <c r="AJ692" i="14"/>
  <c r="AL694" i="14"/>
  <c r="W694" i="14"/>
  <c r="AM694" i="14" s="1"/>
  <c r="I694" i="14"/>
  <c r="K694" i="14"/>
  <c r="D694" i="14"/>
  <c r="AJ693" i="14" l="1"/>
  <c r="G696" i="14"/>
  <c r="H696" i="14"/>
  <c r="P696" i="14"/>
  <c r="R696" i="14"/>
  <c r="J696" i="14"/>
  <c r="S696" i="14"/>
  <c r="X696" i="14" s="1"/>
  <c r="AC696" i="14" s="1"/>
  <c r="E696" i="14"/>
  <c r="F696" i="14" s="1"/>
  <c r="C696" i="14"/>
  <c r="U696" i="14"/>
  <c r="Z696" i="14" s="1"/>
  <c r="AE696" i="14" s="1"/>
  <c r="T696" i="14"/>
  <c r="Y696" i="14" s="1"/>
  <c r="AD696" i="14" s="1"/>
  <c r="N696" i="14"/>
  <c r="B697" i="14"/>
  <c r="L694" i="14"/>
  <c r="M694" i="14"/>
  <c r="AB694" i="14"/>
  <c r="AG694" i="14" s="1"/>
  <c r="AI694" i="14" s="1"/>
  <c r="AL695" i="14"/>
  <c r="W695" i="14"/>
  <c r="AM695" i="14" s="1"/>
  <c r="I695" i="14"/>
  <c r="K695" i="14"/>
  <c r="D695" i="14"/>
  <c r="AB695" i="14" l="1"/>
  <c r="AG695" i="14" s="1"/>
  <c r="AI695" i="14" s="1"/>
  <c r="AJ695" i="14" s="1"/>
  <c r="N697" i="14"/>
  <c r="P697" i="14"/>
  <c r="S697" i="14"/>
  <c r="X697" i="14" s="1"/>
  <c r="AC697" i="14" s="1"/>
  <c r="R697" i="14"/>
  <c r="E697" i="14"/>
  <c r="F697" i="14" s="1"/>
  <c r="J697" i="14"/>
  <c r="H697" i="14"/>
  <c r="G697" i="14"/>
  <c r="U697" i="14"/>
  <c r="Z697" i="14" s="1"/>
  <c r="AE697" i="14" s="1"/>
  <c r="C697" i="14"/>
  <c r="T697" i="14"/>
  <c r="Y697" i="14" s="1"/>
  <c r="AD697" i="14" s="1"/>
  <c r="B698" i="14"/>
  <c r="L695" i="14"/>
  <c r="M695" i="14"/>
  <c r="AJ694" i="14"/>
  <c r="Q694" i="14"/>
  <c r="AL696" i="14"/>
  <c r="W696" i="14"/>
  <c r="AM696" i="14" s="1"/>
  <c r="I696" i="14"/>
  <c r="K696" i="14"/>
  <c r="D696" i="14"/>
  <c r="Q695" i="14" l="1"/>
  <c r="AB696" i="14"/>
  <c r="AG696" i="14" s="1"/>
  <c r="AI696" i="14" s="1"/>
  <c r="AJ696" i="14" s="1"/>
  <c r="R698" i="14"/>
  <c r="N698" i="14"/>
  <c r="P698" i="14"/>
  <c r="C698" i="14"/>
  <c r="J698" i="14"/>
  <c r="H698" i="14"/>
  <c r="E698" i="14"/>
  <c r="F698" i="14" s="1"/>
  <c r="T698" i="14"/>
  <c r="Y698" i="14" s="1"/>
  <c r="AD698" i="14" s="1"/>
  <c r="G698" i="14"/>
  <c r="U698" i="14"/>
  <c r="Z698" i="14" s="1"/>
  <c r="AE698" i="14" s="1"/>
  <c r="S698" i="14"/>
  <c r="X698" i="14" s="1"/>
  <c r="AC698" i="14" s="1"/>
  <c r="B699" i="14"/>
  <c r="D697" i="14"/>
  <c r="I697" i="14"/>
  <c r="K697" i="14"/>
  <c r="W697" i="14"/>
  <c r="AM697" i="14" s="1"/>
  <c r="AL697" i="14"/>
  <c r="Q696" i="14"/>
  <c r="M696" i="14"/>
  <c r="L696" i="14"/>
  <c r="AB697" i="14" l="1"/>
  <c r="AG697" i="14" s="1"/>
  <c r="AI697" i="14" s="1"/>
  <c r="Q697" i="14" s="1"/>
  <c r="P699" i="14"/>
  <c r="S699" i="14"/>
  <c r="X699" i="14" s="1"/>
  <c r="AC699" i="14" s="1"/>
  <c r="G699" i="14"/>
  <c r="N699" i="14"/>
  <c r="E699" i="14"/>
  <c r="F699" i="14" s="1"/>
  <c r="T699" i="14"/>
  <c r="Y699" i="14" s="1"/>
  <c r="AD699" i="14" s="1"/>
  <c r="U699" i="14"/>
  <c r="Z699" i="14" s="1"/>
  <c r="AE699" i="14" s="1"/>
  <c r="R699" i="14"/>
  <c r="H699" i="14"/>
  <c r="J699" i="14"/>
  <c r="C699" i="14"/>
  <c r="B700" i="14"/>
  <c r="M697" i="14"/>
  <c r="L697" i="14"/>
  <c r="I698" i="14"/>
  <c r="K698" i="14"/>
  <c r="D698" i="14"/>
  <c r="AL698" i="14"/>
  <c r="W698" i="14"/>
  <c r="AM698" i="14" s="1"/>
  <c r="AJ697" i="14" l="1"/>
  <c r="AB698" i="14"/>
  <c r="AG698" i="14" s="1"/>
  <c r="AI698" i="14" s="1"/>
  <c r="Q698" i="14" s="1"/>
  <c r="E700" i="14"/>
  <c r="F700" i="14" s="1"/>
  <c r="T700" i="14"/>
  <c r="Y700" i="14" s="1"/>
  <c r="AD700" i="14" s="1"/>
  <c r="S700" i="14"/>
  <c r="X700" i="14" s="1"/>
  <c r="AC700" i="14" s="1"/>
  <c r="J700" i="14"/>
  <c r="R700" i="14"/>
  <c r="G700" i="14"/>
  <c r="U700" i="14"/>
  <c r="Z700" i="14" s="1"/>
  <c r="AE700" i="14" s="1"/>
  <c r="P700" i="14"/>
  <c r="C700" i="14"/>
  <c r="H700" i="14"/>
  <c r="N700" i="14"/>
  <c r="B701" i="14"/>
  <c r="I699" i="14"/>
  <c r="D699" i="14"/>
  <c r="K699" i="14"/>
  <c r="M698" i="14"/>
  <c r="L698" i="14"/>
  <c r="AJ698" i="14"/>
  <c r="W699" i="14"/>
  <c r="AM699" i="14" s="1"/>
  <c r="AL699" i="14"/>
  <c r="C701" i="14" l="1"/>
  <c r="P701" i="14"/>
  <c r="E701" i="14"/>
  <c r="F701" i="14" s="1"/>
  <c r="U701" i="14"/>
  <c r="Z701" i="14" s="1"/>
  <c r="AE701" i="14" s="1"/>
  <c r="G701" i="14"/>
  <c r="N701" i="14"/>
  <c r="R701" i="14"/>
  <c r="T701" i="14"/>
  <c r="Y701" i="14" s="1"/>
  <c r="AD701" i="14" s="1"/>
  <c r="H701" i="14"/>
  <c r="J701" i="14"/>
  <c r="S701" i="14"/>
  <c r="X701" i="14" s="1"/>
  <c r="AC701" i="14" s="1"/>
  <c r="B702" i="14"/>
  <c r="AL700" i="14"/>
  <c r="W700" i="14"/>
  <c r="AM700" i="14" s="1"/>
  <c r="K700" i="14"/>
  <c r="I700" i="14"/>
  <c r="D700" i="14"/>
  <c r="AB699" i="14"/>
  <c r="AG699" i="14" s="1"/>
  <c r="AI699" i="14" s="1"/>
  <c r="M699" i="14"/>
  <c r="L699" i="14"/>
  <c r="AB700" i="14" l="1"/>
  <c r="AG700" i="14" s="1"/>
  <c r="AI700" i="14" s="1"/>
  <c r="AJ700" i="14" s="1"/>
  <c r="U702" i="14"/>
  <c r="Z702" i="14" s="1"/>
  <c r="AE702" i="14" s="1"/>
  <c r="T702" i="14"/>
  <c r="Y702" i="14" s="1"/>
  <c r="AD702" i="14" s="1"/>
  <c r="H702" i="14"/>
  <c r="G702" i="14"/>
  <c r="J702" i="14"/>
  <c r="C702" i="14"/>
  <c r="E702" i="14"/>
  <c r="F702" i="14" s="1"/>
  <c r="N702" i="14"/>
  <c r="P702" i="14"/>
  <c r="R702" i="14"/>
  <c r="S702" i="14"/>
  <c r="X702" i="14" s="1"/>
  <c r="AC702" i="14" s="1"/>
  <c r="B703" i="14"/>
  <c r="Q699" i="14"/>
  <c r="AJ699" i="14"/>
  <c r="M700" i="14"/>
  <c r="L700" i="14"/>
  <c r="AL701" i="14"/>
  <c r="W701" i="14"/>
  <c r="AM701" i="14" s="1"/>
  <c r="K701" i="14"/>
  <c r="I701" i="14"/>
  <c r="D701" i="14"/>
  <c r="Q700" i="14" l="1"/>
  <c r="AB701" i="14"/>
  <c r="AG701" i="14" s="1"/>
  <c r="AI701" i="14" s="1"/>
  <c r="AJ701" i="14" s="1"/>
  <c r="C703" i="14"/>
  <c r="S703" i="14"/>
  <c r="X703" i="14" s="1"/>
  <c r="AC703" i="14" s="1"/>
  <c r="E703" i="14"/>
  <c r="F703" i="14" s="1"/>
  <c r="R703" i="14"/>
  <c r="J703" i="14"/>
  <c r="T703" i="14"/>
  <c r="Y703" i="14" s="1"/>
  <c r="AD703" i="14" s="1"/>
  <c r="H703" i="14"/>
  <c r="U703" i="14"/>
  <c r="Z703" i="14" s="1"/>
  <c r="AE703" i="14" s="1"/>
  <c r="P703" i="14"/>
  <c r="N703" i="14"/>
  <c r="G703" i="14"/>
  <c r="B704" i="14"/>
  <c r="K702" i="14"/>
  <c r="I702" i="14"/>
  <c r="D702" i="14"/>
  <c r="W702" i="14"/>
  <c r="AM702" i="14" s="1"/>
  <c r="AL702" i="14"/>
  <c r="M701" i="14"/>
  <c r="L701" i="14"/>
  <c r="Q701" i="14" l="1"/>
  <c r="E704" i="14"/>
  <c r="F704" i="14" s="1"/>
  <c r="N704" i="14"/>
  <c r="P704" i="14"/>
  <c r="G704" i="14"/>
  <c r="S704" i="14"/>
  <c r="X704" i="14" s="1"/>
  <c r="AC704" i="14" s="1"/>
  <c r="U704" i="14"/>
  <c r="Z704" i="14" s="1"/>
  <c r="AE704" i="14" s="1"/>
  <c r="R704" i="14"/>
  <c r="H704" i="14"/>
  <c r="T704" i="14"/>
  <c r="Y704" i="14" s="1"/>
  <c r="AD704" i="14" s="1"/>
  <c r="J704" i="14"/>
  <c r="C704" i="14"/>
  <c r="B705" i="14"/>
  <c r="W703" i="14"/>
  <c r="AM703" i="14" s="1"/>
  <c r="AL703" i="14"/>
  <c r="AB702" i="14"/>
  <c r="AG702" i="14" s="1"/>
  <c r="AI702" i="14" s="1"/>
  <c r="M702" i="14"/>
  <c r="L702" i="14"/>
  <c r="D703" i="14"/>
  <c r="I703" i="14"/>
  <c r="K703" i="14"/>
  <c r="AB703" i="14" l="1"/>
  <c r="AG703" i="14" s="1"/>
  <c r="AI703" i="14" s="1"/>
  <c r="Q703" i="14" s="1"/>
  <c r="J705" i="14"/>
  <c r="T705" i="14"/>
  <c r="Y705" i="14" s="1"/>
  <c r="AD705" i="14" s="1"/>
  <c r="H705" i="14"/>
  <c r="P705" i="14"/>
  <c r="R705" i="14"/>
  <c r="G705" i="14"/>
  <c r="C705" i="14"/>
  <c r="U705" i="14"/>
  <c r="Z705" i="14" s="1"/>
  <c r="AE705" i="14" s="1"/>
  <c r="N705" i="14"/>
  <c r="E705" i="14"/>
  <c r="F705" i="14" s="1"/>
  <c r="S705" i="14"/>
  <c r="X705" i="14" s="1"/>
  <c r="AC705" i="14" s="1"/>
  <c r="B706" i="14"/>
  <c r="AJ702" i="14"/>
  <c r="Q702" i="14"/>
  <c r="M703" i="14"/>
  <c r="L703" i="14"/>
  <c r="K704" i="14"/>
  <c r="D704" i="14"/>
  <c r="I704" i="14"/>
  <c r="W704" i="14"/>
  <c r="AM704" i="14" s="1"/>
  <c r="AL704" i="14"/>
  <c r="AJ703" i="14" l="1"/>
  <c r="AB704" i="14"/>
  <c r="AG704" i="14" s="1"/>
  <c r="AI704" i="14" s="1"/>
  <c r="Q704" i="14" s="1"/>
  <c r="R706" i="14"/>
  <c r="T706" i="14"/>
  <c r="Y706" i="14" s="1"/>
  <c r="AD706" i="14" s="1"/>
  <c r="H706" i="14"/>
  <c r="G706" i="14"/>
  <c r="J706" i="14"/>
  <c r="E706" i="14"/>
  <c r="F706" i="14" s="1"/>
  <c r="C706" i="14"/>
  <c r="U706" i="14"/>
  <c r="Z706" i="14" s="1"/>
  <c r="AE706" i="14" s="1"/>
  <c r="N706" i="14"/>
  <c r="S706" i="14"/>
  <c r="X706" i="14" s="1"/>
  <c r="AC706" i="14" s="1"/>
  <c r="P706" i="14"/>
  <c r="B707" i="14"/>
  <c r="W705" i="14"/>
  <c r="AM705" i="14" s="1"/>
  <c r="AL705" i="14"/>
  <c r="AJ704" i="14"/>
  <c r="M704" i="14"/>
  <c r="L704" i="14"/>
  <c r="D705" i="14"/>
  <c r="K705" i="14"/>
  <c r="I705" i="14"/>
  <c r="AB705" i="14" l="1"/>
  <c r="AG705" i="14" s="1"/>
  <c r="AI705" i="14" s="1"/>
  <c r="Q705" i="14" s="1"/>
  <c r="T707" i="14"/>
  <c r="Y707" i="14" s="1"/>
  <c r="AD707" i="14" s="1"/>
  <c r="J707" i="14"/>
  <c r="G707" i="14"/>
  <c r="U707" i="14"/>
  <c r="Z707" i="14" s="1"/>
  <c r="AE707" i="14" s="1"/>
  <c r="R707" i="14"/>
  <c r="P707" i="14"/>
  <c r="N707" i="14"/>
  <c r="E707" i="14"/>
  <c r="F707" i="14" s="1"/>
  <c r="H707" i="14"/>
  <c r="C707" i="14"/>
  <c r="S707" i="14"/>
  <c r="X707" i="14" s="1"/>
  <c r="AC707" i="14" s="1"/>
  <c r="B708" i="14"/>
  <c r="M705" i="14"/>
  <c r="L705" i="14"/>
  <c r="I706" i="14"/>
  <c r="D706" i="14"/>
  <c r="K706" i="14"/>
  <c r="W706" i="14"/>
  <c r="AM706" i="14" s="1"/>
  <c r="AL706" i="14"/>
  <c r="AJ705" i="14" l="1"/>
  <c r="AB706" i="14"/>
  <c r="AG706" i="14" s="1"/>
  <c r="AI706" i="14" s="1"/>
  <c r="Q706" i="14" s="1"/>
  <c r="R708" i="14"/>
  <c r="G708" i="14"/>
  <c r="C708" i="14"/>
  <c r="S708" i="14"/>
  <c r="X708" i="14" s="1"/>
  <c r="AC708" i="14" s="1"/>
  <c r="H708" i="14"/>
  <c r="J708" i="14"/>
  <c r="P708" i="14"/>
  <c r="N708" i="14"/>
  <c r="E708" i="14"/>
  <c r="F708" i="14" s="1"/>
  <c r="T708" i="14"/>
  <c r="Y708" i="14" s="1"/>
  <c r="AD708" i="14" s="1"/>
  <c r="U708" i="14"/>
  <c r="Z708" i="14" s="1"/>
  <c r="AE708" i="14" s="1"/>
  <c r="B709" i="14"/>
  <c r="AL707" i="14"/>
  <c r="W707" i="14"/>
  <c r="AM707" i="14" s="1"/>
  <c r="M706" i="14"/>
  <c r="L706" i="14"/>
  <c r="D707" i="14"/>
  <c r="K707" i="14"/>
  <c r="I707" i="14"/>
  <c r="AJ706" i="14" l="1"/>
  <c r="N709" i="14"/>
  <c r="H709" i="14"/>
  <c r="U709" i="14"/>
  <c r="Z709" i="14" s="1"/>
  <c r="AE709" i="14" s="1"/>
  <c r="J709" i="14"/>
  <c r="T709" i="14"/>
  <c r="Y709" i="14" s="1"/>
  <c r="AD709" i="14" s="1"/>
  <c r="S709" i="14"/>
  <c r="X709" i="14" s="1"/>
  <c r="AC709" i="14" s="1"/>
  <c r="E709" i="14"/>
  <c r="F709" i="14" s="1"/>
  <c r="P709" i="14"/>
  <c r="G709" i="14"/>
  <c r="R709" i="14"/>
  <c r="C709" i="14"/>
  <c r="B710" i="14"/>
  <c r="L707" i="14"/>
  <c r="M707" i="14"/>
  <c r="AB707" i="14"/>
  <c r="AG707" i="14" s="1"/>
  <c r="AI707" i="14" s="1"/>
  <c r="I708" i="14"/>
  <c r="D708" i="14"/>
  <c r="K708" i="14"/>
  <c r="AL708" i="14"/>
  <c r="W708" i="14"/>
  <c r="AM708" i="14" s="1"/>
  <c r="J710" i="14" l="1"/>
  <c r="N710" i="14"/>
  <c r="C710" i="14"/>
  <c r="E710" i="14"/>
  <c r="F710" i="14" s="1"/>
  <c r="U710" i="14"/>
  <c r="Z710" i="14" s="1"/>
  <c r="AE710" i="14" s="1"/>
  <c r="P710" i="14"/>
  <c r="T710" i="14"/>
  <c r="Y710" i="14" s="1"/>
  <c r="AD710" i="14" s="1"/>
  <c r="G710" i="14"/>
  <c r="S710" i="14"/>
  <c r="X710" i="14" s="1"/>
  <c r="AC710" i="14" s="1"/>
  <c r="H710" i="14"/>
  <c r="R710" i="14"/>
  <c r="B711" i="14"/>
  <c r="I709" i="14"/>
  <c r="D709" i="14"/>
  <c r="K709" i="14"/>
  <c r="AJ707" i="14"/>
  <c r="Q707" i="14"/>
  <c r="AL709" i="14"/>
  <c r="W709" i="14"/>
  <c r="AM709" i="14" s="1"/>
  <c r="L708" i="14"/>
  <c r="M708" i="14"/>
  <c r="AB708" i="14"/>
  <c r="AG708" i="14" s="1"/>
  <c r="AI708" i="14" s="1"/>
  <c r="AB709" i="14" l="1"/>
  <c r="AG709" i="14" s="1"/>
  <c r="AI709" i="14" s="1"/>
  <c r="T711" i="14"/>
  <c r="Y711" i="14" s="1"/>
  <c r="AD711" i="14" s="1"/>
  <c r="E711" i="14"/>
  <c r="F711" i="14" s="1"/>
  <c r="G711" i="14"/>
  <c r="H711" i="14"/>
  <c r="J711" i="14"/>
  <c r="N711" i="14"/>
  <c r="R711" i="14"/>
  <c r="S711" i="14"/>
  <c r="X711" i="14" s="1"/>
  <c r="AC711" i="14" s="1"/>
  <c r="P711" i="14"/>
  <c r="C711" i="14"/>
  <c r="U711" i="14"/>
  <c r="Z711" i="14" s="1"/>
  <c r="AE711" i="14" s="1"/>
  <c r="B712" i="14"/>
  <c r="AL710" i="14"/>
  <c r="W710" i="14"/>
  <c r="AM710" i="14" s="1"/>
  <c r="AJ709" i="14"/>
  <c r="Q709" i="14"/>
  <c r="I710" i="14"/>
  <c r="D710" i="14"/>
  <c r="K710" i="14"/>
  <c r="Q708" i="14"/>
  <c r="AJ708" i="14"/>
  <c r="M709" i="14"/>
  <c r="L709" i="14"/>
  <c r="AB710" i="14" l="1"/>
  <c r="AG710" i="14" s="1"/>
  <c r="AI710" i="14" s="1"/>
  <c r="Q710" i="14" s="1"/>
  <c r="G712" i="14"/>
  <c r="J712" i="14"/>
  <c r="U712" i="14"/>
  <c r="Z712" i="14" s="1"/>
  <c r="AE712" i="14" s="1"/>
  <c r="N712" i="14"/>
  <c r="C712" i="14"/>
  <c r="H712" i="14"/>
  <c r="S712" i="14"/>
  <c r="X712" i="14" s="1"/>
  <c r="AC712" i="14" s="1"/>
  <c r="P712" i="14"/>
  <c r="R712" i="14"/>
  <c r="T712" i="14"/>
  <c r="Y712" i="14" s="1"/>
  <c r="AD712" i="14" s="1"/>
  <c r="E712" i="14"/>
  <c r="F712" i="14" s="1"/>
  <c r="B713" i="14"/>
  <c r="K711" i="14"/>
  <c r="D711" i="14"/>
  <c r="I711" i="14"/>
  <c r="M710" i="14"/>
  <c r="L710" i="14"/>
  <c r="AL711" i="14"/>
  <c r="W711" i="14"/>
  <c r="AM711" i="14" s="1"/>
  <c r="AJ710" i="14" l="1"/>
  <c r="AB711" i="14"/>
  <c r="AG711" i="14" s="1"/>
  <c r="AI711" i="14" s="1"/>
  <c r="AJ711" i="14" s="1"/>
  <c r="U713" i="14"/>
  <c r="Z713" i="14" s="1"/>
  <c r="AE713" i="14" s="1"/>
  <c r="E713" i="14"/>
  <c r="F713" i="14" s="1"/>
  <c r="R713" i="14"/>
  <c r="H713" i="14"/>
  <c r="T713" i="14"/>
  <c r="Y713" i="14" s="1"/>
  <c r="AD713" i="14" s="1"/>
  <c r="G713" i="14"/>
  <c r="J713" i="14"/>
  <c r="N713" i="14"/>
  <c r="S713" i="14"/>
  <c r="X713" i="14" s="1"/>
  <c r="AC713" i="14" s="1"/>
  <c r="P713" i="14"/>
  <c r="C713" i="14"/>
  <c r="B714" i="14"/>
  <c r="D712" i="14"/>
  <c r="K712" i="14"/>
  <c r="I712" i="14"/>
  <c r="W712" i="14"/>
  <c r="AM712" i="14" s="1"/>
  <c r="AL712" i="14"/>
  <c r="L711" i="14"/>
  <c r="M711" i="14"/>
  <c r="Q711" i="14"/>
  <c r="E714" i="14" l="1"/>
  <c r="F714" i="14" s="1"/>
  <c r="N714" i="14"/>
  <c r="C714" i="14"/>
  <c r="S714" i="14"/>
  <c r="X714" i="14" s="1"/>
  <c r="AC714" i="14" s="1"/>
  <c r="H714" i="14"/>
  <c r="T714" i="14"/>
  <c r="Y714" i="14" s="1"/>
  <c r="AD714" i="14" s="1"/>
  <c r="G714" i="14"/>
  <c r="J714" i="14"/>
  <c r="R714" i="14"/>
  <c r="U714" i="14"/>
  <c r="Z714" i="14" s="1"/>
  <c r="AE714" i="14" s="1"/>
  <c r="P714" i="14"/>
  <c r="B715" i="14"/>
  <c r="K713" i="14"/>
  <c r="D713" i="14"/>
  <c r="I713" i="14"/>
  <c r="L712" i="14"/>
  <c r="M712" i="14"/>
  <c r="AB712" i="14"/>
  <c r="AG712" i="14" s="1"/>
  <c r="AI712" i="14" s="1"/>
  <c r="W713" i="14"/>
  <c r="AM713" i="14" s="1"/>
  <c r="AL713" i="14"/>
  <c r="AB713" i="14" l="1"/>
  <c r="AG713" i="14" s="1"/>
  <c r="AI713" i="14" s="1"/>
  <c r="AJ713" i="14" s="1"/>
  <c r="R715" i="14"/>
  <c r="T715" i="14"/>
  <c r="Y715" i="14" s="1"/>
  <c r="AD715" i="14" s="1"/>
  <c r="U715" i="14"/>
  <c r="Z715" i="14" s="1"/>
  <c r="AE715" i="14" s="1"/>
  <c r="J715" i="14"/>
  <c r="E715" i="14"/>
  <c r="F715" i="14" s="1"/>
  <c r="S715" i="14"/>
  <c r="X715" i="14" s="1"/>
  <c r="AC715" i="14" s="1"/>
  <c r="C715" i="14"/>
  <c r="N715" i="14"/>
  <c r="P715" i="14"/>
  <c r="H715" i="14"/>
  <c r="G715" i="14"/>
  <c r="B716" i="14"/>
  <c r="L713" i="14"/>
  <c r="M713" i="14"/>
  <c r="AJ712" i="14"/>
  <c r="Q712" i="14"/>
  <c r="W714" i="14"/>
  <c r="AM714" i="14" s="1"/>
  <c r="AL714" i="14"/>
  <c r="I714" i="14"/>
  <c r="D714" i="14"/>
  <c r="K714" i="14"/>
  <c r="AB714" i="14" l="1"/>
  <c r="AG714" i="14" s="1"/>
  <c r="AI714" i="14" s="1"/>
  <c r="AJ714" i="14" s="1"/>
  <c r="Q713" i="14"/>
  <c r="N716" i="14"/>
  <c r="C716" i="14"/>
  <c r="E716" i="14"/>
  <c r="F716" i="14" s="1"/>
  <c r="U716" i="14"/>
  <c r="Z716" i="14" s="1"/>
  <c r="AE716" i="14" s="1"/>
  <c r="J716" i="14"/>
  <c r="T716" i="14"/>
  <c r="Y716" i="14" s="1"/>
  <c r="AD716" i="14" s="1"/>
  <c r="R716" i="14"/>
  <c r="H716" i="14"/>
  <c r="P716" i="14"/>
  <c r="S716" i="14"/>
  <c r="X716" i="14" s="1"/>
  <c r="AC716" i="14" s="1"/>
  <c r="G716" i="14"/>
  <c r="B717" i="14"/>
  <c r="L714" i="14"/>
  <c r="M714" i="14"/>
  <c r="I715" i="14"/>
  <c r="D715" i="14"/>
  <c r="K715" i="14"/>
  <c r="W715" i="14"/>
  <c r="AM715" i="14" s="1"/>
  <c r="AL715" i="14"/>
  <c r="AB715" i="14" l="1"/>
  <c r="AG715" i="14" s="1"/>
  <c r="AI715" i="14" s="1"/>
  <c r="AJ715" i="14" s="1"/>
  <c r="Q714" i="14"/>
  <c r="S717" i="14"/>
  <c r="X717" i="14" s="1"/>
  <c r="AC717" i="14" s="1"/>
  <c r="E717" i="14"/>
  <c r="F717" i="14" s="1"/>
  <c r="J717" i="14"/>
  <c r="U717" i="14"/>
  <c r="Z717" i="14" s="1"/>
  <c r="AE717" i="14" s="1"/>
  <c r="G717" i="14"/>
  <c r="C717" i="14"/>
  <c r="N717" i="14"/>
  <c r="P717" i="14"/>
  <c r="R717" i="14"/>
  <c r="H717" i="14"/>
  <c r="T717" i="14"/>
  <c r="Y717" i="14" s="1"/>
  <c r="AD717" i="14" s="1"/>
  <c r="B718" i="14"/>
  <c r="M715" i="14"/>
  <c r="L715" i="14"/>
  <c r="K716" i="14"/>
  <c r="D716" i="14"/>
  <c r="I716" i="14"/>
  <c r="W716" i="14"/>
  <c r="AM716" i="14" s="1"/>
  <c r="AL716" i="14"/>
  <c r="Q715" i="14" l="1"/>
  <c r="P718" i="14"/>
  <c r="E718" i="14"/>
  <c r="F718" i="14" s="1"/>
  <c r="S718" i="14"/>
  <c r="X718" i="14" s="1"/>
  <c r="AC718" i="14" s="1"/>
  <c r="R718" i="14"/>
  <c r="T718" i="14"/>
  <c r="Y718" i="14" s="1"/>
  <c r="AD718" i="14" s="1"/>
  <c r="N718" i="14"/>
  <c r="H718" i="14"/>
  <c r="G718" i="14"/>
  <c r="U718" i="14"/>
  <c r="Z718" i="14" s="1"/>
  <c r="AE718" i="14" s="1"/>
  <c r="C718" i="14"/>
  <c r="J718" i="14"/>
  <c r="B719" i="14"/>
  <c r="I717" i="14"/>
  <c r="D717" i="14"/>
  <c r="K717" i="14"/>
  <c r="L716" i="14"/>
  <c r="M716" i="14"/>
  <c r="W717" i="14"/>
  <c r="AM717" i="14" s="1"/>
  <c r="AL717" i="14"/>
  <c r="AB716" i="14"/>
  <c r="AG716" i="14" s="1"/>
  <c r="AI716" i="14" s="1"/>
  <c r="AB717" i="14" l="1"/>
  <c r="AG717" i="14" s="1"/>
  <c r="AI717" i="14" s="1"/>
  <c r="Q717" i="14" s="1"/>
  <c r="P719" i="14"/>
  <c r="R719" i="14"/>
  <c r="G719" i="14"/>
  <c r="T719" i="14"/>
  <c r="Y719" i="14" s="1"/>
  <c r="AD719" i="14" s="1"/>
  <c r="H719" i="14"/>
  <c r="N719" i="14"/>
  <c r="J719" i="14"/>
  <c r="S719" i="14"/>
  <c r="X719" i="14" s="1"/>
  <c r="AC719" i="14" s="1"/>
  <c r="U719" i="14"/>
  <c r="Z719" i="14" s="1"/>
  <c r="AE719" i="14" s="1"/>
  <c r="E719" i="14"/>
  <c r="F719" i="14" s="1"/>
  <c r="C719" i="14"/>
  <c r="B720" i="14"/>
  <c r="D718" i="14"/>
  <c r="I718" i="14"/>
  <c r="K718" i="14"/>
  <c r="W718" i="14"/>
  <c r="AM718" i="14" s="1"/>
  <c r="AL718" i="14"/>
  <c r="AJ717" i="14"/>
  <c r="AJ716" i="14"/>
  <c r="Q716" i="14"/>
  <c r="L717" i="14"/>
  <c r="M717" i="14"/>
  <c r="T720" i="14" l="1"/>
  <c r="Y720" i="14" s="1"/>
  <c r="AD720" i="14" s="1"/>
  <c r="J720" i="14"/>
  <c r="E720" i="14"/>
  <c r="F720" i="14" s="1"/>
  <c r="S720" i="14"/>
  <c r="X720" i="14" s="1"/>
  <c r="AC720" i="14" s="1"/>
  <c r="N720" i="14"/>
  <c r="U720" i="14"/>
  <c r="Z720" i="14" s="1"/>
  <c r="AE720" i="14" s="1"/>
  <c r="C720" i="14"/>
  <c r="R720" i="14"/>
  <c r="H720" i="14"/>
  <c r="P720" i="14"/>
  <c r="G720" i="14"/>
  <c r="B721" i="14"/>
  <c r="AB718" i="14"/>
  <c r="AG718" i="14" s="1"/>
  <c r="AI718" i="14" s="1"/>
  <c r="K719" i="14"/>
  <c r="I719" i="14"/>
  <c r="D719" i="14"/>
  <c r="L718" i="14"/>
  <c r="M718" i="14"/>
  <c r="W719" i="14"/>
  <c r="AM719" i="14" s="1"/>
  <c r="AL719" i="14"/>
  <c r="AB719" i="14" l="1"/>
  <c r="AG719" i="14" s="1"/>
  <c r="AI719" i="14" s="1"/>
  <c r="Q719" i="14" s="1"/>
  <c r="P721" i="14"/>
  <c r="J721" i="14"/>
  <c r="S721" i="14"/>
  <c r="X721" i="14" s="1"/>
  <c r="AC721" i="14" s="1"/>
  <c r="H721" i="14"/>
  <c r="G721" i="14"/>
  <c r="C721" i="14"/>
  <c r="U721" i="14"/>
  <c r="Z721" i="14" s="1"/>
  <c r="AE721" i="14" s="1"/>
  <c r="R721" i="14"/>
  <c r="T721" i="14"/>
  <c r="Y721" i="14" s="1"/>
  <c r="AD721" i="14" s="1"/>
  <c r="N721" i="14"/>
  <c r="E721" i="14"/>
  <c r="F721" i="14" s="1"/>
  <c r="B722" i="14"/>
  <c r="M719" i="14"/>
  <c r="L719" i="14"/>
  <c r="AL720" i="14"/>
  <c r="W720" i="14"/>
  <c r="AM720" i="14" s="1"/>
  <c r="Q718" i="14"/>
  <c r="AJ718" i="14"/>
  <c r="D720" i="14"/>
  <c r="I720" i="14"/>
  <c r="K720" i="14"/>
  <c r="AJ719" i="14" l="1"/>
  <c r="AB720" i="14"/>
  <c r="AG720" i="14" s="1"/>
  <c r="AI720" i="14" s="1"/>
  <c r="Q720" i="14" s="1"/>
  <c r="T722" i="14"/>
  <c r="Y722" i="14" s="1"/>
  <c r="AD722" i="14" s="1"/>
  <c r="G722" i="14"/>
  <c r="J722" i="14"/>
  <c r="H722" i="14"/>
  <c r="R722" i="14"/>
  <c r="E722" i="14"/>
  <c r="F722" i="14" s="1"/>
  <c r="P722" i="14"/>
  <c r="S722" i="14"/>
  <c r="X722" i="14" s="1"/>
  <c r="AC722" i="14" s="1"/>
  <c r="N722" i="14"/>
  <c r="C722" i="14"/>
  <c r="U722" i="14"/>
  <c r="Z722" i="14" s="1"/>
  <c r="AE722" i="14" s="1"/>
  <c r="B723" i="14"/>
  <c r="D721" i="14"/>
  <c r="I721" i="14"/>
  <c r="K721" i="14"/>
  <c r="L720" i="14"/>
  <c r="M720" i="14"/>
  <c r="AL721" i="14"/>
  <c r="W721" i="14"/>
  <c r="AM721" i="14" s="1"/>
  <c r="AJ720" i="14" l="1"/>
  <c r="C723" i="14"/>
  <c r="R723" i="14"/>
  <c r="J723" i="14"/>
  <c r="N723" i="14"/>
  <c r="P723" i="14"/>
  <c r="S723" i="14"/>
  <c r="X723" i="14" s="1"/>
  <c r="AC723" i="14" s="1"/>
  <c r="T723" i="14"/>
  <c r="Y723" i="14" s="1"/>
  <c r="AD723" i="14" s="1"/>
  <c r="G723" i="14"/>
  <c r="U723" i="14"/>
  <c r="Z723" i="14" s="1"/>
  <c r="AE723" i="14" s="1"/>
  <c r="H723" i="14"/>
  <c r="E723" i="14"/>
  <c r="F723" i="14" s="1"/>
  <c r="B724" i="14"/>
  <c r="AL722" i="14"/>
  <c r="W722" i="14"/>
  <c r="AM722" i="14" s="1"/>
  <c r="I722" i="14"/>
  <c r="K722" i="14"/>
  <c r="D722" i="14"/>
  <c r="AB721" i="14"/>
  <c r="AG721" i="14" s="1"/>
  <c r="AI721" i="14" s="1"/>
  <c r="M721" i="14"/>
  <c r="L721" i="14"/>
  <c r="AB722" i="14" l="1"/>
  <c r="AG722" i="14" s="1"/>
  <c r="AI722" i="14" s="1"/>
  <c r="N724" i="14"/>
  <c r="P724" i="14"/>
  <c r="S724" i="14"/>
  <c r="X724" i="14" s="1"/>
  <c r="AC724" i="14" s="1"/>
  <c r="T724" i="14"/>
  <c r="Y724" i="14" s="1"/>
  <c r="AD724" i="14" s="1"/>
  <c r="C724" i="14"/>
  <c r="J724" i="14"/>
  <c r="U724" i="14"/>
  <c r="Z724" i="14" s="1"/>
  <c r="AE724" i="14" s="1"/>
  <c r="E724" i="14"/>
  <c r="F724" i="14" s="1"/>
  <c r="R724" i="14"/>
  <c r="H724" i="14"/>
  <c r="G724" i="14"/>
  <c r="B725" i="14"/>
  <c r="AJ721" i="14"/>
  <c r="Q721" i="14"/>
  <c r="L722" i="14"/>
  <c r="M722" i="14"/>
  <c r="Q722" i="14"/>
  <c r="AJ722" i="14"/>
  <c r="W723" i="14"/>
  <c r="AM723" i="14" s="1"/>
  <c r="AL723" i="14"/>
  <c r="K723" i="14"/>
  <c r="D723" i="14"/>
  <c r="I723" i="14"/>
  <c r="AB723" i="14" l="1"/>
  <c r="AG723" i="14" s="1"/>
  <c r="AI723" i="14" s="1"/>
  <c r="AJ723" i="14" s="1"/>
  <c r="U725" i="14"/>
  <c r="Z725" i="14" s="1"/>
  <c r="AE725" i="14" s="1"/>
  <c r="P725" i="14"/>
  <c r="C725" i="14"/>
  <c r="E725" i="14"/>
  <c r="F725" i="14" s="1"/>
  <c r="H725" i="14"/>
  <c r="G725" i="14"/>
  <c r="J725" i="14"/>
  <c r="N725" i="14"/>
  <c r="T725" i="14"/>
  <c r="Y725" i="14" s="1"/>
  <c r="AD725" i="14" s="1"/>
  <c r="R725" i="14"/>
  <c r="S725" i="14"/>
  <c r="X725" i="14" s="1"/>
  <c r="AC725" i="14" s="1"/>
  <c r="B726" i="14"/>
  <c r="M723" i="14"/>
  <c r="L723" i="14"/>
  <c r="I724" i="14"/>
  <c r="K724" i="14"/>
  <c r="D724" i="14"/>
  <c r="W724" i="14"/>
  <c r="AM724" i="14" s="1"/>
  <c r="AL724" i="14"/>
  <c r="Q723" i="14" l="1"/>
  <c r="AB724" i="14"/>
  <c r="AG724" i="14" s="1"/>
  <c r="AI724" i="14" s="1"/>
  <c r="AJ724" i="14" s="1"/>
  <c r="E726" i="14"/>
  <c r="F726" i="14" s="1"/>
  <c r="C726" i="14"/>
  <c r="T726" i="14"/>
  <c r="Y726" i="14" s="1"/>
  <c r="AD726" i="14" s="1"/>
  <c r="S726" i="14"/>
  <c r="X726" i="14" s="1"/>
  <c r="AC726" i="14" s="1"/>
  <c r="P726" i="14"/>
  <c r="U726" i="14"/>
  <c r="Z726" i="14" s="1"/>
  <c r="AE726" i="14" s="1"/>
  <c r="N726" i="14"/>
  <c r="H726" i="14"/>
  <c r="G726" i="14"/>
  <c r="R726" i="14"/>
  <c r="J726" i="14"/>
  <c r="B727" i="14"/>
  <c r="L724" i="14"/>
  <c r="M724" i="14"/>
  <c r="W725" i="14"/>
  <c r="AM725" i="14" s="1"/>
  <c r="AL725" i="14"/>
  <c r="I725" i="14"/>
  <c r="K725" i="14"/>
  <c r="D725" i="14"/>
  <c r="Q724" i="14" l="1"/>
  <c r="N727" i="14"/>
  <c r="J727" i="14"/>
  <c r="P727" i="14"/>
  <c r="T727" i="14"/>
  <c r="Y727" i="14" s="1"/>
  <c r="AD727" i="14" s="1"/>
  <c r="S727" i="14"/>
  <c r="X727" i="14" s="1"/>
  <c r="AC727" i="14" s="1"/>
  <c r="E727" i="14"/>
  <c r="F727" i="14" s="1"/>
  <c r="R727" i="14"/>
  <c r="C727" i="14"/>
  <c r="H727" i="14"/>
  <c r="G727" i="14"/>
  <c r="U727" i="14"/>
  <c r="Z727" i="14" s="1"/>
  <c r="AE727" i="14" s="1"/>
  <c r="B728" i="14"/>
  <c r="M725" i="14"/>
  <c r="L725" i="14"/>
  <c r="AL726" i="14"/>
  <c r="W726" i="14"/>
  <c r="AM726" i="14" s="1"/>
  <c r="AB725" i="14"/>
  <c r="AG725" i="14" s="1"/>
  <c r="AI725" i="14" s="1"/>
  <c r="I726" i="14"/>
  <c r="K726" i="14"/>
  <c r="D726" i="14"/>
  <c r="N728" i="14" l="1"/>
  <c r="G728" i="14"/>
  <c r="E728" i="14"/>
  <c r="F728" i="14" s="1"/>
  <c r="S728" i="14"/>
  <c r="X728" i="14" s="1"/>
  <c r="AC728" i="14" s="1"/>
  <c r="P728" i="14"/>
  <c r="T728" i="14"/>
  <c r="Y728" i="14" s="1"/>
  <c r="AD728" i="14" s="1"/>
  <c r="H728" i="14"/>
  <c r="C728" i="14"/>
  <c r="J728" i="14"/>
  <c r="U728" i="14"/>
  <c r="Z728" i="14" s="1"/>
  <c r="AE728" i="14" s="1"/>
  <c r="R728" i="14"/>
  <c r="B729" i="14"/>
  <c r="L726" i="14"/>
  <c r="M726" i="14"/>
  <c r="Q725" i="14"/>
  <c r="AJ725" i="14"/>
  <c r="K727" i="14"/>
  <c r="I727" i="14"/>
  <c r="D727" i="14"/>
  <c r="AB726" i="14"/>
  <c r="AG726" i="14" s="1"/>
  <c r="AI726" i="14" s="1"/>
  <c r="W727" i="14"/>
  <c r="AM727" i="14" s="1"/>
  <c r="AL727" i="14"/>
  <c r="J729" i="14" l="1"/>
  <c r="C729" i="14"/>
  <c r="N729" i="14"/>
  <c r="R729" i="14"/>
  <c r="P729" i="14"/>
  <c r="T729" i="14"/>
  <c r="Y729" i="14" s="1"/>
  <c r="AD729" i="14" s="1"/>
  <c r="E729" i="14"/>
  <c r="F729" i="14" s="1"/>
  <c r="H729" i="14"/>
  <c r="U729" i="14"/>
  <c r="Z729" i="14" s="1"/>
  <c r="AE729" i="14" s="1"/>
  <c r="G729" i="14"/>
  <c r="S729" i="14"/>
  <c r="X729" i="14" s="1"/>
  <c r="AC729" i="14" s="1"/>
  <c r="B730" i="14"/>
  <c r="AL728" i="14"/>
  <c r="W728" i="14"/>
  <c r="AM728" i="14" s="1"/>
  <c r="AJ726" i="14"/>
  <c r="Q726" i="14"/>
  <c r="AB727" i="14"/>
  <c r="AG727" i="14" s="1"/>
  <c r="AI727" i="14" s="1"/>
  <c r="L727" i="14"/>
  <c r="M727" i="14"/>
  <c r="I728" i="14"/>
  <c r="D728" i="14"/>
  <c r="K728" i="14"/>
  <c r="J730" i="14" l="1"/>
  <c r="E730" i="14"/>
  <c r="F730" i="14" s="1"/>
  <c r="S730" i="14"/>
  <c r="X730" i="14" s="1"/>
  <c r="AC730" i="14" s="1"/>
  <c r="P730" i="14"/>
  <c r="G730" i="14"/>
  <c r="R730" i="14"/>
  <c r="T730" i="14"/>
  <c r="Y730" i="14" s="1"/>
  <c r="AD730" i="14" s="1"/>
  <c r="N730" i="14"/>
  <c r="H730" i="14"/>
  <c r="C730" i="14"/>
  <c r="U730" i="14"/>
  <c r="Z730" i="14" s="1"/>
  <c r="AE730" i="14" s="1"/>
  <c r="B731" i="14"/>
  <c r="M728" i="14"/>
  <c r="L728" i="14"/>
  <c r="AB728" i="14"/>
  <c r="AG728" i="14" s="1"/>
  <c r="AI728" i="14" s="1"/>
  <c r="W729" i="14"/>
  <c r="AM729" i="14" s="1"/>
  <c r="AL729" i="14"/>
  <c r="AJ727" i="14"/>
  <c r="Q727" i="14"/>
  <c r="I729" i="14"/>
  <c r="D729" i="14"/>
  <c r="K729" i="14"/>
  <c r="T731" i="14" l="1"/>
  <c r="Y731" i="14" s="1"/>
  <c r="AD731" i="14" s="1"/>
  <c r="S731" i="14"/>
  <c r="X731" i="14" s="1"/>
  <c r="AC731" i="14" s="1"/>
  <c r="P731" i="14"/>
  <c r="G731" i="14"/>
  <c r="C731" i="14"/>
  <c r="H731" i="14"/>
  <c r="N731" i="14"/>
  <c r="E731" i="14"/>
  <c r="F731" i="14" s="1"/>
  <c r="U731" i="14"/>
  <c r="Z731" i="14" s="1"/>
  <c r="AE731" i="14" s="1"/>
  <c r="J731" i="14"/>
  <c r="R731" i="14"/>
  <c r="B732" i="14"/>
  <c r="AL730" i="14"/>
  <c r="W730" i="14"/>
  <c r="AM730" i="14" s="1"/>
  <c r="AJ728" i="14"/>
  <c r="Q728" i="14"/>
  <c r="I730" i="14"/>
  <c r="D730" i="14"/>
  <c r="K730" i="14"/>
  <c r="L729" i="14"/>
  <c r="M729" i="14"/>
  <c r="AB729" i="14"/>
  <c r="AG729" i="14" s="1"/>
  <c r="AI729" i="14" s="1"/>
  <c r="AB730" i="14" l="1"/>
  <c r="AG730" i="14" s="1"/>
  <c r="AI730" i="14" s="1"/>
  <c r="Q730" i="14" s="1"/>
  <c r="N732" i="14"/>
  <c r="J732" i="14"/>
  <c r="U732" i="14"/>
  <c r="Z732" i="14" s="1"/>
  <c r="AE732" i="14" s="1"/>
  <c r="G732" i="14"/>
  <c r="H732" i="14"/>
  <c r="S732" i="14"/>
  <c r="X732" i="14" s="1"/>
  <c r="AC732" i="14" s="1"/>
  <c r="P732" i="14"/>
  <c r="R732" i="14"/>
  <c r="E732" i="14"/>
  <c r="F732" i="14" s="1"/>
  <c r="T732" i="14"/>
  <c r="Y732" i="14" s="1"/>
  <c r="AD732" i="14" s="1"/>
  <c r="C732" i="14"/>
  <c r="B733" i="14"/>
  <c r="AL731" i="14"/>
  <c r="W731" i="14"/>
  <c r="AM731" i="14" s="1"/>
  <c r="D731" i="14"/>
  <c r="K731" i="14"/>
  <c r="I731" i="14"/>
  <c r="AJ729" i="14"/>
  <c r="Q729" i="14"/>
  <c r="M730" i="14"/>
  <c r="L730" i="14"/>
  <c r="AB731" i="14" l="1"/>
  <c r="AG731" i="14" s="1"/>
  <c r="AI731" i="14" s="1"/>
  <c r="AJ731" i="14" s="1"/>
  <c r="AJ730" i="14"/>
  <c r="S733" i="14"/>
  <c r="X733" i="14" s="1"/>
  <c r="AC733" i="14" s="1"/>
  <c r="T733" i="14"/>
  <c r="Y733" i="14" s="1"/>
  <c r="AD733" i="14" s="1"/>
  <c r="E733" i="14"/>
  <c r="F733" i="14" s="1"/>
  <c r="G733" i="14"/>
  <c r="R733" i="14"/>
  <c r="U733" i="14"/>
  <c r="Z733" i="14" s="1"/>
  <c r="AE733" i="14" s="1"/>
  <c r="N733" i="14"/>
  <c r="C733" i="14"/>
  <c r="P733" i="14"/>
  <c r="H733" i="14"/>
  <c r="J733" i="14"/>
  <c r="B734" i="14"/>
  <c r="K732" i="14"/>
  <c r="D732" i="14"/>
  <c r="I732" i="14"/>
  <c r="AL732" i="14"/>
  <c r="W732" i="14"/>
  <c r="AM732" i="14" s="1"/>
  <c r="M731" i="14"/>
  <c r="L731" i="14"/>
  <c r="Q731" i="14" l="1"/>
  <c r="U734" i="14"/>
  <c r="Z734" i="14" s="1"/>
  <c r="AE734" i="14" s="1"/>
  <c r="P734" i="14"/>
  <c r="C734" i="14"/>
  <c r="J734" i="14"/>
  <c r="E734" i="14"/>
  <c r="F734" i="14" s="1"/>
  <c r="H734" i="14"/>
  <c r="T734" i="14"/>
  <c r="Y734" i="14" s="1"/>
  <c r="AD734" i="14" s="1"/>
  <c r="G734" i="14"/>
  <c r="S734" i="14"/>
  <c r="X734" i="14" s="1"/>
  <c r="AC734" i="14" s="1"/>
  <c r="N734" i="14"/>
  <c r="R734" i="14"/>
  <c r="B735" i="14"/>
  <c r="AB732" i="14"/>
  <c r="AG732" i="14" s="1"/>
  <c r="AI732" i="14" s="1"/>
  <c r="AL733" i="14"/>
  <c r="W733" i="14"/>
  <c r="AM733" i="14" s="1"/>
  <c r="M732" i="14"/>
  <c r="L732" i="14"/>
  <c r="I733" i="14"/>
  <c r="D733" i="14"/>
  <c r="K733" i="14"/>
  <c r="AB733" i="14" l="1"/>
  <c r="AG733" i="14" s="1"/>
  <c r="AI733" i="14" s="1"/>
  <c r="AJ733" i="14" s="1"/>
  <c r="E735" i="14"/>
  <c r="F735" i="14" s="1"/>
  <c r="N735" i="14"/>
  <c r="H735" i="14"/>
  <c r="U735" i="14"/>
  <c r="Z735" i="14" s="1"/>
  <c r="AE735" i="14" s="1"/>
  <c r="C735" i="14"/>
  <c r="G735" i="14"/>
  <c r="J735" i="14"/>
  <c r="S735" i="14"/>
  <c r="X735" i="14" s="1"/>
  <c r="AC735" i="14" s="1"/>
  <c r="R735" i="14"/>
  <c r="T735" i="14"/>
  <c r="Y735" i="14" s="1"/>
  <c r="AD735" i="14" s="1"/>
  <c r="P735" i="14"/>
  <c r="B736" i="14"/>
  <c r="AL734" i="14"/>
  <c r="W734" i="14"/>
  <c r="AM734" i="14" s="1"/>
  <c r="L733" i="14"/>
  <c r="M733" i="14"/>
  <c r="I734" i="14"/>
  <c r="K734" i="14"/>
  <c r="D734" i="14"/>
  <c r="Q732" i="14"/>
  <c r="AJ732" i="14"/>
  <c r="AB734" i="14" l="1"/>
  <c r="AG734" i="14" s="1"/>
  <c r="AI734" i="14" s="1"/>
  <c r="Q734" i="14" s="1"/>
  <c r="Q733" i="14"/>
  <c r="T736" i="14"/>
  <c r="Y736" i="14" s="1"/>
  <c r="AD736" i="14" s="1"/>
  <c r="S736" i="14"/>
  <c r="X736" i="14" s="1"/>
  <c r="AC736" i="14" s="1"/>
  <c r="H736" i="14"/>
  <c r="J736" i="14"/>
  <c r="E736" i="14"/>
  <c r="F736" i="14" s="1"/>
  <c r="U736" i="14"/>
  <c r="Z736" i="14" s="1"/>
  <c r="AE736" i="14" s="1"/>
  <c r="G736" i="14"/>
  <c r="R736" i="14"/>
  <c r="C736" i="14"/>
  <c r="P736" i="14"/>
  <c r="N736" i="14"/>
  <c r="B737" i="14"/>
  <c r="L734" i="14"/>
  <c r="M734" i="14"/>
  <c r="I735" i="14"/>
  <c r="K735" i="14"/>
  <c r="D735" i="14"/>
  <c r="AL735" i="14"/>
  <c r="W735" i="14"/>
  <c r="AM735" i="14" s="1"/>
  <c r="AJ734" i="14" l="1"/>
  <c r="AB735" i="14"/>
  <c r="AG735" i="14" s="1"/>
  <c r="AI735" i="14" s="1"/>
  <c r="AJ735" i="14" s="1"/>
  <c r="S737" i="14"/>
  <c r="X737" i="14" s="1"/>
  <c r="AC737" i="14" s="1"/>
  <c r="P737" i="14"/>
  <c r="H737" i="14"/>
  <c r="E737" i="14"/>
  <c r="F737" i="14" s="1"/>
  <c r="R737" i="14"/>
  <c r="C737" i="14"/>
  <c r="N737" i="14"/>
  <c r="J737" i="14"/>
  <c r="U737" i="14"/>
  <c r="Z737" i="14" s="1"/>
  <c r="AE737" i="14" s="1"/>
  <c r="T737" i="14"/>
  <c r="Y737" i="14" s="1"/>
  <c r="AD737" i="14" s="1"/>
  <c r="G737" i="14"/>
  <c r="B738" i="14"/>
  <c r="M735" i="14"/>
  <c r="L735" i="14"/>
  <c r="I736" i="14"/>
  <c r="K736" i="14"/>
  <c r="D736" i="14"/>
  <c r="AL736" i="14"/>
  <c r="W736" i="14"/>
  <c r="AM736" i="14" s="1"/>
  <c r="Q735" i="14" l="1"/>
  <c r="AB736" i="14"/>
  <c r="AG736" i="14" s="1"/>
  <c r="AI736" i="14" s="1"/>
  <c r="R738" i="14"/>
  <c r="E738" i="14"/>
  <c r="F738" i="14" s="1"/>
  <c r="N738" i="14"/>
  <c r="H738" i="14"/>
  <c r="U738" i="14"/>
  <c r="Z738" i="14" s="1"/>
  <c r="AE738" i="14" s="1"/>
  <c r="P738" i="14"/>
  <c r="C738" i="14"/>
  <c r="T738" i="14"/>
  <c r="Y738" i="14" s="1"/>
  <c r="AD738" i="14" s="1"/>
  <c r="J738" i="14"/>
  <c r="S738" i="14"/>
  <c r="X738" i="14" s="1"/>
  <c r="AC738" i="14" s="1"/>
  <c r="G738" i="14"/>
  <c r="B739" i="14"/>
  <c r="I737" i="14"/>
  <c r="K737" i="14"/>
  <c r="D737" i="14"/>
  <c r="AJ736" i="14"/>
  <c r="Q736" i="14"/>
  <c r="W737" i="14"/>
  <c r="AM737" i="14" s="1"/>
  <c r="AL737" i="14"/>
  <c r="M736" i="14"/>
  <c r="L736" i="14"/>
  <c r="AB737" i="14" l="1"/>
  <c r="AG737" i="14" s="1"/>
  <c r="AI737" i="14" s="1"/>
  <c r="Q737" i="14" s="1"/>
  <c r="G739" i="14"/>
  <c r="C739" i="14"/>
  <c r="N739" i="14"/>
  <c r="H739" i="14"/>
  <c r="U739" i="14"/>
  <c r="Z739" i="14" s="1"/>
  <c r="AE739" i="14" s="1"/>
  <c r="S739" i="14"/>
  <c r="X739" i="14" s="1"/>
  <c r="AC739" i="14" s="1"/>
  <c r="J739" i="14"/>
  <c r="E739" i="14"/>
  <c r="F739" i="14" s="1"/>
  <c r="R739" i="14"/>
  <c r="P739" i="14"/>
  <c r="T739" i="14"/>
  <c r="Y739" i="14" s="1"/>
  <c r="AD739" i="14" s="1"/>
  <c r="B740" i="14"/>
  <c r="L737" i="14"/>
  <c r="M737" i="14"/>
  <c r="D738" i="14"/>
  <c r="I738" i="14"/>
  <c r="K738" i="14"/>
  <c r="W738" i="14"/>
  <c r="AM738" i="14" s="1"/>
  <c r="AL738" i="14"/>
  <c r="AB738" i="14" l="1"/>
  <c r="AG738" i="14" s="1"/>
  <c r="AI738" i="14" s="1"/>
  <c r="AJ738" i="14" s="1"/>
  <c r="AJ737" i="14"/>
  <c r="J740" i="14"/>
  <c r="E740" i="14"/>
  <c r="F740" i="14" s="1"/>
  <c r="N740" i="14"/>
  <c r="T740" i="14"/>
  <c r="Y740" i="14" s="1"/>
  <c r="AD740" i="14" s="1"/>
  <c r="H740" i="14"/>
  <c r="P740" i="14"/>
  <c r="G740" i="14"/>
  <c r="U740" i="14"/>
  <c r="Z740" i="14" s="1"/>
  <c r="AE740" i="14" s="1"/>
  <c r="C740" i="14"/>
  <c r="R740" i="14"/>
  <c r="S740" i="14"/>
  <c r="X740" i="14" s="1"/>
  <c r="AC740" i="14" s="1"/>
  <c r="B741" i="14"/>
  <c r="L738" i="14"/>
  <c r="M738" i="14"/>
  <c r="AL739" i="14"/>
  <c r="W739" i="14"/>
  <c r="AM739" i="14" s="1"/>
  <c r="K739" i="14"/>
  <c r="I739" i="14"/>
  <c r="D739" i="14"/>
  <c r="Q738" i="14" l="1"/>
  <c r="N741" i="14"/>
  <c r="H741" i="14"/>
  <c r="U741" i="14"/>
  <c r="Z741" i="14" s="1"/>
  <c r="AE741" i="14" s="1"/>
  <c r="P741" i="14"/>
  <c r="S741" i="14"/>
  <c r="X741" i="14" s="1"/>
  <c r="AC741" i="14" s="1"/>
  <c r="C741" i="14"/>
  <c r="J741" i="14"/>
  <c r="T741" i="14"/>
  <c r="Y741" i="14" s="1"/>
  <c r="AD741" i="14" s="1"/>
  <c r="R741" i="14"/>
  <c r="G741" i="14"/>
  <c r="E741" i="14"/>
  <c r="F741" i="14" s="1"/>
  <c r="B742" i="14"/>
  <c r="W740" i="14"/>
  <c r="AM740" i="14" s="1"/>
  <c r="AL740" i="14"/>
  <c r="AB740" i="14"/>
  <c r="AG740" i="14" s="1"/>
  <c r="AI740" i="14" s="1"/>
  <c r="M739" i="14"/>
  <c r="L739" i="14"/>
  <c r="AB739" i="14"/>
  <c r="AG739" i="14" s="1"/>
  <c r="AI739" i="14" s="1"/>
  <c r="K740" i="14"/>
  <c r="I740" i="14"/>
  <c r="D740" i="14"/>
  <c r="N742" i="14" l="1"/>
  <c r="T742" i="14"/>
  <c r="Y742" i="14" s="1"/>
  <c r="AD742" i="14" s="1"/>
  <c r="G742" i="14"/>
  <c r="H742" i="14"/>
  <c r="C742" i="14"/>
  <c r="P742" i="14"/>
  <c r="J742" i="14"/>
  <c r="E742" i="14"/>
  <c r="F742" i="14" s="1"/>
  <c r="U742" i="14"/>
  <c r="Z742" i="14" s="1"/>
  <c r="AE742" i="14" s="1"/>
  <c r="R742" i="14"/>
  <c r="S742" i="14"/>
  <c r="X742" i="14" s="1"/>
  <c r="AC742" i="14" s="1"/>
  <c r="B743" i="14"/>
  <c r="D741" i="14"/>
  <c r="K741" i="14"/>
  <c r="I741" i="14"/>
  <c r="M740" i="14"/>
  <c r="L740" i="14"/>
  <c r="AJ740" i="14"/>
  <c r="Q740" i="14"/>
  <c r="W741" i="14"/>
  <c r="AM741" i="14" s="1"/>
  <c r="AL741" i="14"/>
  <c r="AJ739" i="14"/>
  <c r="Q739" i="14"/>
  <c r="E743" i="14" l="1"/>
  <c r="F743" i="14" s="1"/>
  <c r="C743" i="14"/>
  <c r="P743" i="14"/>
  <c r="S743" i="14"/>
  <c r="X743" i="14" s="1"/>
  <c r="AC743" i="14" s="1"/>
  <c r="H743" i="14"/>
  <c r="N743" i="14"/>
  <c r="J743" i="14"/>
  <c r="G743" i="14"/>
  <c r="U743" i="14"/>
  <c r="Z743" i="14" s="1"/>
  <c r="AE743" i="14" s="1"/>
  <c r="T743" i="14"/>
  <c r="Y743" i="14" s="1"/>
  <c r="AD743" i="14" s="1"/>
  <c r="R743" i="14"/>
  <c r="B744" i="14"/>
  <c r="D742" i="14"/>
  <c r="I742" i="14"/>
  <c r="K742" i="14"/>
  <c r="AL742" i="14"/>
  <c r="W742" i="14"/>
  <c r="AM742" i="14" s="1"/>
  <c r="M741" i="14"/>
  <c r="L741" i="14"/>
  <c r="AB741" i="14"/>
  <c r="AG741" i="14" s="1"/>
  <c r="AI741" i="14" s="1"/>
  <c r="AB742" i="14" l="1"/>
  <c r="AG742" i="14" s="1"/>
  <c r="AI742" i="14" s="1"/>
  <c r="AJ742" i="14" s="1"/>
  <c r="S744" i="14"/>
  <c r="X744" i="14" s="1"/>
  <c r="AC744" i="14" s="1"/>
  <c r="H744" i="14"/>
  <c r="G744" i="14"/>
  <c r="J744" i="14"/>
  <c r="R744" i="14"/>
  <c r="N744" i="14"/>
  <c r="C744" i="14"/>
  <c r="T744" i="14"/>
  <c r="Y744" i="14" s="1"/>
  <c r="AD744" i="14" s="1"/>
  <c r="E744" i="14"/>
  <c r="F744" i="14" s="1"/>
  <c r="U744" i="14"/>
  <c r="Z744" i="14" s="1"/>
  <c r="AE744" i="14" s="1"/>
  <c r="P744" i="14"/>
  <c r="B745" i="14"/>
  <c r="W743" i="14"/>
  <c r="AM743" i="14" s="1"/>
  <c r="AL743" i="14"/>
  <c r="L742" i="14"/>
  <c r="M742" i="14"/>
  <c r="Q741" i="14"/>
  <c r="AJ741" i="14"/>
  <c r="D743" i="14"/>
  <c r="K743" i="14"/>
  <c r="I743" i="14"/>
  <c r="Q742" i="14" l="1"/>
  <c r="AB743" i="14"/>
  <c r="AG743" i="14" s="1"/>
  <c r="AI743" i="14" s="1"/>
  <c r="Q743" i="14" s="1"/>
  <c r="N745" i="14"/>
  <c r="R745" i="14"/>
  <c r="P745" i="14"/>
  <c r="J745" i="14"/>
  <c r="H745" i="14"/>
  <c r="U745" i="14"/>
  <c r="Z745" i="14" s="1"/>
  <c r="AE745" i="14" s="1"/>
  <c r="S745" i="14"/>
  <c r="X745" i="14" s="1"/>
  <c r="AC745" i="14" s="1"/>
  <c r="T745" i="14"/>
  <c r="Y745" i="14" s="1"/>
  <c r="AD745" i="14" s="1"/>
  <c r="G745" i="14"/>
  <c r="E745" i="14"/>
  <c r="F745" i="14" s="1"/>
  <c r="C745" i="14"/>
  <c r="B746" i="14"/>
  <c r="W744" i="14"/>
  <c r="AM744" i="14" s="1"/>
  <c r="AL744" i="14"/>
  <c r="M743" i="14"/>
  <c r="L743" i="14"/>
  <c r="D744" i="14"/>
  <c r="I744" i="14"/>
  <c r="K744" i="14"/>
  <c r="AJ743" i="14" l="1"/>
  <c r="AB744" i="14"/>
  <c r="AG744" i="14" s="1"/>
  <c r="AI744" i="14" s="1"/>
  <c r="S746" i="14"/>
  <c r="X746" i="14" s="1"/>
  <c r="AC746" i="14" s="1"/>
  <c r="T746" i="14"/>
  <c r="Y746" i="14" s="1"/>
  <c r="AD746" i="14" s="1"/>
  <c r="R746" i="14"/>
  <c r="N746" i="14"/>
  <c r="J746" i="14"/>
  <c r="G746" i="14"/>
  <c r="E746" i="14"/>
  <c r="F746" i="14" s="1"/>
  <c r="H746" i="14"/>
  <c r="C746" i="14"/>
  <c r="P746" i="14"/>
  <c r="U746" i="14"/>
  <c r="Z746" i="14" s="1"/>
  <c r="AE746" i="14" s="1"/>
  <c r="B747" i="14"/>
  <c r="I745" i="14"/>
  <c r="K745" i="14"/>
  <c r="D745" i="14"/>
  <c r="Q744" i="14"/>
  <c r="AJ744" i="14"/>
  <c r="W745" i="14"/>
  <c r="AM745" i="14" s="1"/>
  <c r="AL745" i="14"/>
  <c r="M744" i="14"/>
  <c r="L744" i="14"/>
  <c r="AB745" i="14" l="1"/>
  <c r="AG745" i="14" s="1"/>
  <c r="AI745" i="14" s="1"/>
  <c r="AJ745" i="14" s="1"/>
  <c r="T747" i="14"/>
  <c r="Y747" i="14" s="1"/>
  <c r="AD747" i="14" s="1"/>
  <c r="J747" i="14"/>
  <c r="C747" i="14"/>
  <c r="E747" i="14"/>
  <c r="F747" i="14" s="1"/>
  <c r="H747" i="14"/>
  <c r="U747" i="14"/>
  <c r="Z747" i="14" s="1"/>
  <c r="AE747" i="14" s="1"/>
  <c r="P747" i="14"/>
  <c r="N747" i="14"/>
  <c r="S747" i="14"/>
  <c r="X747" i="14" s="1"/>
  <c r="AC747" i="14" s="1"/>
  <c r="R747" i="14"/>
  <c r="G747" i="14"/>
  <c r="B748" i="14"/>
  <c r="D746" i="14"/>
  <c r="I746" i="14"/>
  <c r="K746" i="14"/>
  <c r="AL746" i="14"/>
  <c r="W746" i="14"/>
  <c r="AM746" i="14" s="1"/>
  <c r="M745" i="14"/>
  <c r="L745" i="14"/>
  <c r="Q745" i="14" l="1"/>
  <c r="AB746" i="14"/>
  <c r="AG746" i="14" s="1"/>
  <c r="AI746" i="14" s="1"/>
  <c r="AJ746" i="14" s="1"/>
  <c r="U748" i="14"/>
  <c r="Z748" i="14" s="1"/>
  <c r="AE748" i="14" s="1"/>
  <c r="N748" i="14"/>
  <c r="P748" i="14"/>
  <c r="G748" i="14"/>
  <c r="R748" i="14"/>
  <c r="C748" i="14"/>
  <c r="E748" i="14"/>
  <c r="F748" i="14" s="1"/>
  <c r="T748" i="14"/>
  <c r="Y748" i="14" s="1"/>
  <c r="AD748" i="14" s="1"/>
  <c r="J748" i="14"/>
  <c r="S748" i="14"/>
  <c r="X748" i="14" s="1"/>
  <c r="AC748" i="14" s="1"/>
  <c r="H748" i="14"/>
  <c r="B749" i="14"/>
  <c r="M746" i="14"/>
  <c r="L746" i="14"/>
  <c r="W747" i="14"/>
  <c r="AM747" i="14" s="1"/>
  <c r="AL747" i="14"/>
  <c r="K747" i="14"/>
  <c r="I747" i="14"/>
  <c r="D747" i="14"/>
  <c r="Q746" i="14" l="1"/>
  <c r="U749" i="14"/>
  <c r="Z749" i="14" s="1"/>
  <c r="AE749" i="14" s="1"/>
  <c r="H749" i="14"/>
  <c r="S749" i="14"/>
  <c r="X749" i="14" s="1"/>
  <c r="AC749" i="14" s="1"/>
  <c r="G749" i="14"/>
  <c r="R749" i="14"/>
  <c r="N749" i="14"/>
  <c r="C749" i="14"/>
  <c r="J749" i="14"/>
  <c r="T749" i="14"/>
  <c r="Y749" i="14" s="1"/>
  <c r="AD749" i="14" s="1"/>
  <c r="E749" i="14"/>
  <c r="F749" i="14" s="1"/>
  <c r="P749" i="14"/>
  <c r="B750" i="14"/>
  <c r="K748" i="14"/>
  <c r="I748" i="14"/>
  <c r="D748" i="14"/>
  <c r="L747" i="14"/>
  <c r="M747" i="14"/>
  <c r="W748" i="14"/>
  <c r="AM748" i="14" s="1"/>
  <c r="AL748" i="14"/>
  <c r="AB747" i="14"/>
  <c r="AG747" i="14" s="1"/>
  <c r="AI747" i="14" s="1"/>
  <c r="AB748" i="14" l="1"/>
  <c r="AG748" i="14" s="1"/>
  <c r="AI748" i="14" s="1"/>
  <c r="Q748" i="14" s="1"/>
  <c r="G750" i="14"/>
  <c r="C750" i="14"/>
  <c r="H750" i="14"/>
  <c r="R750" i="14"/>
  <c r="U750" i="14"/>
  <c r="Z750" i="14" s="1"/>
  <c r="AE750" i="14" s="1"/>
  <c r="S750" i="14"/>
  <c r="X750" i="14" s="1"/>
  <c r="AC750" i="14" s="1"/>
  <c r="N750" i="14"/>
  <c r="J750" i="14"/>
  <c r="E750" i="14"/>
  <c r="F750" i="14" s="1"/>
  <c r="T750" i="14"/>
  <c r="Y750" i="14" s="1"/>
  <c r="AD750" i="14" s="1"/>
  <c r="P750" i="14"/>
  <c r="B751" i="14"/>
  <c r="AL749" i="14"/>
  <c r="W749" i="14"/>
  <c r="AM749" i="14" s="1"/>
  <c r="L748" i="14"/>
  <c r="M748" i="14"/>
  <c r="AJ747" i="14"/>
  <c r="Q747" i="14"/>
  <c r="I749" i="14"/>
  <c r="D749" i="14"/>
  <c r="K749" i="14"/>
  <c r="AJ748" i="14" l="1"/>
  <c r="AB749" i="14"/>
  <c r="AG749" i="14" s="1"/>
  <c r="AI749" i="14" s="1"/>
  <c r="AJ749" i="14" s="1"/>
  <c r="T751" i="14"/>
  <c r="Y751" i="14" s="1"/>
  <c r="AD751" i="14" s="1"/>
  <c r="E751" i="14"/>
  <c r="F751" i="14" s="1"/>
  <c r="H751" i="14"/>
  <c r="S751" i="14"/>
  <c r="X751" i="14" s="1"/>
  <c r="AC751" i="14" s="1"/>
  <c r="N751" i="14"/>
  <c r="R751" i="14"/>
  <c r="P751" i="14"/>
  <c r="C751" i="14"/>
  <c r="J751" i="14"/>
  <c r="G751" i="14"/>
  <c r="U751" i="14"/>
  <c r="Z751" i="14" s="1"/>
  <c r="AE751" i="14" s="1"/>
  <c r="B752" i="14"/>
  <c r="AL750" i="14"/>
  <c r="W750" i="14"/>
  <c r="AM750" i="14" s="1"/>
  <c r="M749" i="14"/>
  <c r="L749" i="14"/>
  <c r="I750" i="14"/>
  <c r="K750" i="14"/>
  <c r="D750" i="14"/>
  <c r="AB750" i="14" l="1"/>
  <c r="AG750" i="14" s="1"/>
  <c r="AI750" i="14" s="1"/>
  <c r="Q750" i="14" s="1"/>
  <c r="Q749" i="14"/>
  <c r="L750" i="14"/>
  <c r="M750" i="14"/>
  <c r="I751" i="14"/>
  <c r="D751" i="14"/>
  <c r="K751" i="14"/>
  <c r="E752" i="14"/>
  <c r="F752" i="14" s="1"/>
  <c r="J752" i="14"/>
  <c r="N752" i="14"/>
  <c r="G752" i="14"/>
  <c r="S752" i="14"/>
  <c r="X752" i="14" s="1"/>
  <c r="AC752" i="14" s="1"/>
  <c r="U752" i="14"/>
  <c r="Z752" i="14" s="1"/>
  <c r="AE752" i="14" s="1"/>
  <c r="C752" i="14"/>
  <c r="P752" i="14"/>
  <c r="T752" i="14"/>
  <c r="Y752" i="14" s="1"/>
  <c r="AD752" i="14" s="1"/>
  <c r="R752" i="14"/>
  <c r="H752" i="14"/>
  <c r="B753" i="14"/>
  <c r="W751" i="14"/>
  <c r="AM751" i="14" s="1"/>
  <c r="AL751" i="14"/>
  <c r="AJ750" i="14" l="1"/>
  <c r="D752" i="14"/>
  <c r="I752" i="14"/>
  <c r="K752" i="14"/>
  <c r="W752" i="14"/>
  <c r="AM752" i="14" s="1"/>
  <c r="AL752" i="14"/>
  <c r="N753" i="14"/>
  <c r="S753" i="14"/>
  <c r="X753" i="14" s="1"/>
  <c r="AC753" i="14" s="1"/>
  <c r="R753" i="14"/>
  <c r="H753" i="14"/>
  <c r="J753" i="14"/>
  <c r="G753" i="14"/>
  <c r="U753" i="14"/>
  <c r="Z753" i="14" s="1"/>
  <c r="AE753" i="14" s="1"/>
  <c r="P753" i="14"/>
  <c r="C753" i="14"/>
  <c r="T753" i="14"/>
  <c r="Y753" i="14" s="1"/>
  <c r="AD753" i="14" s="1"/>
  <c r="E753" i="14"/>
  <c r="F753" i="14" s="1"/>
  <c r="B754" i="14"/>
  <c r="AB751" i="14"/>
  <c r="AG751" i="14" s="1"/>
  <c r="AI751" i="14" s="1"/>
  <c r="M751" i="14"/>
  <c r="L751" i="14"/>
  <c r="AB752" i="14" l="1"/>
  <c r="AG752" i="14" s="1"/>
  <c r="AI752" i="14" s="1"/>
  <c r="Q752" i="14" s="1"/>
  <c r="I753" i="14"/>
  <c r="K753" i="14"/>
  <c r="D753" i="14"/>
  <c r="W753" i="14"/>
  <c r="AM753" i="14" s="1"/>
  <c r="AL753" i="14"/>
  <c r="Q751" i="14"/>
  <c r="AJ751" i="14"/>
  <c r="L752" i="14"/>
  <c r="M752" i="14"/>
  <c r="P754" i="14"/>
  <c r="H754" i="14"/>
  <c r="C754" i="14"/>
  <c r="R754" i="14"/>
  <c r="T754" i="14"/>
  <c r="Y754" i="14" s="1"/>
  <c r="AD754" i="14" s="1"/>
  <c r="S754" i="14"/>
  <c r="X754" i="14" s="1"/>
  <c r="AC754" i="14" s="1"/>
  <c r="U754" i="14"/>
  <c r="Z754" i="14" s="1"/>
  <c r="AE754" i="14" s="1"/>
  <c r="J754" i="14"/>
  <c r="N754" i="14"/>
  <c r="E754" i="14"/>
  <c r="F754" i="14" s="1"/>
  <c r="G754" i="14"/>
  <c r="B755" i="14"/>
  <c r="AJ752" i="14" l="1"/>
  <c r="L753" i="14"/>
  <c r="M753" i="14"/>
  <c r="AB753" i="14"/>
  <c r="AG753" i="14" s="1"/>
  <c r="AI753" i="14" s="1"/>
  <c r="C755" i="14"/>
  <c r="N755" i="14"/>
  <c r="G755" i="14"/>
  <c r="J755" i="14"/>
  <c r="S755" i="14"/>
  <c r="X755" i="14" s="1"/>
  <c r="AC755" i="14" s="1"/>
  <c r="P755" i="14"/>
  <c r="E755" i="14"/>
  <c r="F755" i="14" s="1"/>
  <c r="R755" i="14"/>
  <c r="U755" i="14"/>
  <c r="Z755" i="14" s="1"/>
  <c r="AE755" i="14" s="1"/>
  <c r="H755" i="14"/>
  <c r="T755" i="14"/>
  <c r="Y755" i="14" s="1"/>
  <c r="AD755" i="14" s="1"/>
  <c r="B756" i="14"/>
  <c r="W754" i="14"/>
  <c r="AM754" i="14" s="1"/>
  <c r="AL754" i="14"/>
  <c r="I754" i="14"/>
  <c r="D754" i="14"/>
  <c r="K754" i="14"/>
  <c r="W755" i="14" l="1"/>
  <c r="AM755" i="14" s="1"/>
  <c r="AL755" i="14"/>
  <c r="D755" i="14"/>
  <c r="K755" i="14"/>
  <c r="I755" i="14"/>
  <c r="N756" i="14"/>
  <c r="T756" i="14"/>
  <c r="Y756" i="14" s="1"/>
  <c r="AD756" i="14" s="1"/>
  <c r="H756" i="14"/>
  <c r="J756" i="14"/>
  <c r="P756" i="14"/>
  <c r="E756" i="14"/>
  <c r="F756" i="14" s="1"/>
  <c r="C756" i="14"/>
  <c r="G756" i="14"/>
  <c r="R756" i="14"/>
  <c r="S756" i="14"/>
  <c r="X756" i="14" s="1"/>
  <c r="AC756" i="14" s="1"/>
  <c r="U756" i="14"/>
  <c r="Z756" i="14" s="1"/>
  <c r="AE756" i="14" s="1"/>
  <c r="B757" i="14"/>
  <c r="AJ753" i="14"/>
  <c r="Q753" i="14"/>
  <c r="M754" i="14"/>
  <c r="L754" i="14"/>
  <c r="AB754" i="14"/>
  <c r="AG754" i="14" s="1"/>
  <c r="AI754" i="14" s="1"/>
  <c r="AB755" i="14" l="1"/>
  <c r="AG755" i="14" s="1"/>
  <c r="AI755" i="14" s="1"/>
  <c r="S757" i="14"/>
  <c r="X757" i="14" s="1"/>
  <c r="AC757" i="14" s="1"/>
  <c r="N757" i="14"/>
  <c r="R757" i="14"/>
  <c r="J757" i="14"/>
  <c r="U757" i="14"/>
  <c r="Z757" i="14" s="1"/>
  <c r="AE757" i="14" s="1"/>
  <c r="G757" i="14"/>
  <c r="T757" i="14"/>
  <c r="Y757" i="14" s="1"/>
  <c r="AD757" i="14" s="1"/>
  <c r="C757" i="14"/>
  <c r="E757" i="14"/>
  <c r="F757" i="14" s="1"/>
  <c r="H757" i="14"/>
  <c r="P757" i="14"/>
  <c r="B758" i="14"/>
  <c r="W756" i="14"/>
  <c r="AM756" i="14" s="1"/>
  <c r="AL756" i="14"/>
  <c r="Q755" i="14"/>
  <c r="AJ755" i="14"/>
  <c r="D756" i="14"/>
  <c r="I756" i="14"/>
  <c r="K756" i="14"/>
  <c r="M755" i="14"/>
  <c r="L755" i="14"/>
  <c r="AJ754" i="14"/>
  <c r="Q754" i="14"/>
  <c r="AB756" i="14" l="1"/>
  <c r="AG756" i="14" s="1"/>
  <c r="AI756" i="14" s="1"/>
  <c r="AJ756" i="14" s="1"/>
  <c r="E758" i="14"/>
  <c r="F758" i="14" s="1"/>
  <c r="U758" i="14"/>
  <c r="Z758" i="14" s="1"/>
  <c r="AE758" i="14" s="1"/>
  <c r="G758" i="14"/>
  <c r="N758" i="14"/>
  <c r="P758" i="14"/>
  <c r="J758" i="14"/>
  <c r="R758" i="14"/>
  <c r="H758" i="14"/>
  <c r="C758" i="14"/>
  <c r="T758" i="14"/>
  <c r="Y758" i="14" s="1"/>
  <c r="AD758" i="14" s="1"/>
  <c r="S758" i="14"/>
  <c r="X758" i="14" s="1"/>
  <c r="AC758" i="14" s="1"/>
  <c r="B759" i="14"/>
  <c r="L756" i="14"/>
  <c r="M756" i="14"/>
  <c r="AL757" i="14"/>
  <c r="W757" i="14"/>
  <c r="AM757" i="14" s="1"/>
  <c r="I757" i="14"/>
  <c r="D757" i="14"/>
  <c r="K757" i="14"/>
  <c r="Q756" i="14" l="1"/>
  <c r="E759" i="14"/>
  <c r="F759" i="14" s="1"/>
  <c r="H759" i="14"/>
  <c r="P759" i="14"/>
  <c r="C759" i="14"/>
  <c r="G759" i="14"/>
  <c r="U759" i="14"/>
  <c r="Z759" i="14" s="1"/>
  <c r="AE759" i="14" s="1"/>
  <c r="T759" i="14"/>
  <c r="Y759" i="14" s="1"/>
  <c r="AD759" i="14" s="1"/>
  <c r="S759" i="14"/>
  <c r="X759" i="14" s="1"/>
  <c r="AC759" i="14" s="1"/>
  <c r="R759" i="14"/>
  <c r="N759" i="14"/>
  <c r="J759" i="14"/>
  <c r="B760" i="14"/>
  <c r="L757" i="14"/>
  <c r="M757" i="14"/>
  <c r="AB757" i="14"/>
  <c r="AG757" i="14" s="1"/>
  <c r="AI757" i="14" s="1"/>
  <c r="I758" i="14"/>
  <c r="K758" i="14"/>
  <c r="D758" i="14"/>
  <c r="W758" i="14"/>
  <c r="AM758" i="14" s="1"/>
  <c r="AL758" i="14"/>
  <c r="P760" i="14" l="1"/>
  <c r="C760" i="14"/>
  <c r="G760" i="14"/>
  <c r="J760" i="14"/>
  <c r="N760" i="14"/>
  <c r="S760" i="14"/>
  <c r="X760" i="14" s="1"/>
  <c r="AC760" i="14" s="1"/>
  <c r="U760" i="14"/>
  <c r="Z760" i="14" s="1"/>
  <c r="AE760" i="14" s="1"/>
  <c r="H760" i="14"/>
  <c r="R760" i="14"/>
  <c r="T760" i="14"/>
  <c r="Y760" i="14" s="1"/>
  <c r="AD760" i="14" s="1"/>
  <c r="E760" i="14"/>
  <c r="F760" i="14" s="1"/>
  <c r="B761" i="14"/>
  <c r="L758" i="14"/>
  <c r="M758" i="14"/>
  <c r="Q757" i="14"/>
  <c r="AJ757" i="14"/>
  <c r="K759" i="14"/>
  <c r="D759" i="14"/>
  <c r="I759" i="14"/>
  <c r="W759" i="14"/>
  <c r="AM759" i="14" s="1"/>
  <c r="AL759" i="14"/>
  <c r="AB758" i="14"/>
  <c r="AG758" i="14" s="1"/>
  <c r="AI758" i="14" s="1"/>
  <c r="AB759" i="14" l="1"/>
  <c r="AG759" i="14" s="1"/>
  <c r="AI759" i="14" s="1"/>
  <c r="G761" i="14"/>
  <c r="U761" i="14"/>
  <c r="Z761" i="14" s="1"/>
  <c r="AE761" i="14" s="1"/>
  <c r="J761" i="14"/>
  <c r="R761" i="14"/>
  <c r="N761" i="14"/>
  <c r="S761" i="14"/>
  <c r="X761" i="14" s="1"/>
  <c r="AC761" i="14" s="1"/>
  <c r="C761" i="14"/>
  <c r="H761" i="14"/>
  <c r="E761" i="14"/>
  <c r="F761" i="14" s="1"/>
  <c r="T761" i="14"/>
  <c r="Y761" i="14" s="1"/>
  <c r="AD761" i="14" s="1"/>
  <c r="P761" i="14"/>
  <c r="B762" i="14"/>
  <c r="M759" i="14"/>
  <c r="L759" i="14"/>
  <c r="W760" i="14"/>
  <c r="AM760" i="14" s="1"/>
  <c r="AL760" i="14"/>
  <c r="AJ758" i="14"/>
  <c r="Q758" i="14"/>
  <c r="I760" i="14"/>
  <c r="K760" i="14"/>
  <c r="D760" i="14"/>
  <c r="Q759" i="14"/>
  <c r="AJ759" i="14"/>
  <c r="R762" i="14" l="1"/>
  <c r="U762" i="14"/>
  <c r="Z762" i="14" s="1"/>
  <c r="AE762" i="14" s="1"/>
  <c r="P762" i="14"/>
  <c r="T762" i="14"/>
  <c r="Y762" i="14" s="1"/>
  <c r="AD762" i="14" s="1"/>
  <c r="C762" i="14"/>
  <c r="N762" i="14"/>
  <c r="H762" i="14"/>
  <c r="S762" i="14"/>
  <c r="X762" i="14" s="1"/>
  <c r="AC762" i="14" s="1"/>
  <c r="G762" i="14"/>
  <c r="J762" i="14"/>
  <c r="E762" i="14"/>
  <c r="F762" i="14" s="1"/>
  <c r="B763" i="14"/>
  <c r="AL761" i="14"/>
  <c r="W761" i="14"/>
  <c r="AM761" i="14" s="1"/>
  <c r="M760" i="14"/>
  <c r="L760" i="14"/>
  <c r="AB760" i="14"/>
  <c r="AG760" i="14" s="1"/>
  <c r="AI760" i="14" s="1"/>
  <c r="I761" i="14"/>
  <c r="K761" i="14"/>
  <c r="D761" i="14"/>
  <c r="S763" i="14" l="1"/>
  <c r="X763" i="14" s="1"/>
  <c r="AC763" i="14" s="1"/>
  <c r="U763" i="14"/>
  <c r="Z763" i="14" s="1"/>
  <c r="AE763" i="14" s="1"/>
  <c r="H763" i="14"/>
  <c r="E763" i="14"/>
  <c r="F763" i="14" s="1"/>
  <c r="G763" i="14"/>
  <c r="R763" i="14"/>
  <c r="J763" i="14"/>
  <c r="N763" i="14"/>
  <c r="C763" i="14"/>
  <c r="T763" i="14"/>
  <c r="Y763" i="14" s="1"/>
  <c r="AD763" i="14" s="1"/>
  <c r="P763" i="14"/>
  <c r="B764" i="14"/>
  <c r="AB761" i="14"/>
  <c r="AG761" i="14" s="1"/>
  <c r="AI761" i="14" s="1"/>
  <c r="K762" i="14"/>
  <c r="D762" i="14"/>
  <c r="I762" i="14"/>
  <c r="Q760" i="14"/>
  <c r="AJ760" i="14"/>
  <c r="M761" i="14"/>
  <c r="L761" i="14"/>
  <c r="AL762" i="14"/>
  <c r="W762" i="14"/>
  <c r="AM762" i="14" s="1"/>
  <c r="AB762" i="14" l="1"/>
  <c r="AG762" i="14" s="1"/>
  <c r="AI762" i="14" s="1"/>
  <c r="U764" i="14"/>
  <c r="Z764" i="14" s="1"/>
  <c r="AE764" i="14" s="1"/>
  <c r="P764" i="14"/>
  <c r="H764" i="14"/>
  <c r="T764" i="14"/>
  <c r="Y764" i="14" s="1"/>
  <c r="AD764" i="14" s="1"/>
  <c r="E764" i="14"/>
  <c r="F764" i="14" s="1"/>
  <c r="G764" i="14"/>
  <c r="S764" i="14"/>
  <c r="X764" i="14" s="1"/>
  <c r="AC764" i="14" s="1"/>
  <c r="N764" i="14"/>
  <c r="R764" i="14"/>
  <c r="C764" i="14"/>
  <c r="J764" i="14"/>
  <c r="B765" i="14"/>
  <c r="AL763" i="14"/>
  <c r="W763" i="14"/>
  <c r="AM763" i="14" s="1"/>
  <c r="L762" i="14"/>
  <c r="M762" i="14"/>
  <c r="AJ762" i="14"/>
  <c r="Q762" i="14"/>
  <c r="D763" i="14"/>
  <c r="I763" i="14"/>
  <c r="K763" i="14"/>
  <c r="AJ761" i="14"/>
  <c r="Q761" i="14"/>
  <c r="AB763" i="14" l="1"/>
  <c r="AG763" i="14" s="1"/>
  <c r="AI763" i="14" s="1"/>
  <c r="Q763" i="14" s="1"/>
  <c r="J765" i="14"/>
  <c r="U765" i="14"/>
  <c r="Z765" i="14" s="1"/>
  <c r="AE765" i="14" s="1"/>
  <c r="E765" i="14"/>
  <c r="F765" i="14" s="1"/>
  <c r="H765" i="14"/>
  <c r="R765" i="14"/>
  <c r="N765" i="14"/>
  <c r="G765" i="14"/>
  <c r="P765" i="14"/>
  <c r="T765" i="14"/>
  <c r="Y765" i="14" s="1"/>
  <c r="AD765" i="14" s="1"/>
  <c r="C765" i="14"/>
  <c r="S765" i="14"/>
  <c r="X765" i="14" s="1"/>
  <c r="AC765" i="14" s="1"/>
  <c r="B766" i="14"/>
  <c r="M763" i="14"/>
  <c r="L763" i="14"/>
  <c r="K764" i="14"/>
  <c r="I764" i="14"/>
  <c r="D764" i="14"/>
  <c r="AJ763" i="14"/>
  <c r="W764" i="14"/>
  <c r="AM764" i="14" s="1"/>
  <c r="AL764" i="14"/>
  <c r="AB764" i="14" l="1"/>
  <c r="AG764" i="14" s="1"/>
  <c r="AI764" i="14" s="1"/>
  <c r="AJ764" i="14" s="1"/>
  <c r="T766" i="14"/>
  <c r="Y766" i="14" s="1"/>
  <c r="AD766" i="14" s="1"/>
  <c r="R766" i="14"/>
  <c r="G766" i="14"/>
  <c r="H766" i="14"/>
  <c r="S766" i="14"/>
  <c r="X766" i="14" s="1"/>
  <c r="AC766" i="14" s="1"/>
  <c r="E766" i="14"/>
  <c r="F766" i="14" s="1"/>
  <c r="N766" i="14"/>
  <c r="J766" i="14"/>
  <c r="U766" i="14"/>
  <c r="Z766" i="14" s="1"/>
  <c r="AE766" i="14" s="1"/>
  <c r="P766" i="14"/>
  <c r="C766" i="14"/>
  <c r="B767" i="14"/>
  <c r="L764" i="14"/>
  <c r="M764" i="14"/>
  <c r="W765" i="14"/>
  <c r="AM765" i="14" s="1"/>
  <c r="AL765" i="14"/>
  <c r="K765" i="14"/>
  <c r="I765" i="14"/>
  <c r="D765" i="14"/>
  <c r="Q764" i="14" l="1"/>
  <c r="N767" i="14"/>
  <c r="H767" i="14"/>
  <c r="S767" i="14"/>
  <c r="X767" i="14" s="1"/>
  <c r="AC767" i="14" s="1"/>
  <c r="G767" i="14"/>
  <c r="C767" i="14"/>
  <c r="J767" i="14"/>
  <c r="P767" i="14"/>
  <c r="U767" i="14"/>
  <c r="Z767" i="14" s="1"/>
  <c r="AE767" i="14" s="1"/>
  <c r="T767" i="14"/>
  <c r="Y767" i="14" s="1"/>
  <c r="AD767" i="14" s="1"/>
  <c r="R767" i="14"/>
  <c r="E767" i="14"/>
  <c r="F767" i="14" s="1"/>
  <c r="B768" i="14"/>
  <c r="M765" i="14"/>
  <c r="L765" i="14"/>
  <c r="I766" i="14"/>
  <c r="D766" i="14"/>
  <c r="K766" i="14"/>
  <c r="AB765" i="14"/>
  <c r="AG765" i="14" s="1"/>
  <c r="AI765" i="14" s="1"/>
  <c r="AL766" i="14"/>
  <c r="W766" i="14"/>
  <c r="AM766" i="14" s="1"/>
  <c r="AB766" i="14" l="1"/>
  <c r="AG766" i="14" s="1"/>
  <c r="AI766" i="14" s="1"/>
  <c r="Q766" i="14" s="1"/>
  <c r="U768" i="14"/>
  <c r="Z768" i="14" s="1"/>
  <c r="AE768" i="14" s="1"/>
  <c r="N768" i="14"/>
  <c r="P768" i="14"/>
  <c r="R768" i="14"/>
  <c r="J768" i="14"/>
  <c r="T768" i="14"/>
  <c r="Y768" i="14" s="1"/>
  <c r="AD768" i="14" s="1"/>
  <c r="E768" i="14"/>
  <c r="F768" i="14" s="1"/>
  <c r="C768" i="14"/>
  <c r="H768" i="14"/>
  <c r="S768" i="14"/>
  <c r="X768" i="14" s="1"/>
  <c r="AC768" i="14" s="1"/>
  <c r="G768" i="14"/>
  <c r="B769" i="14"/>
  <c r="D767" i="14"/>
  <c r="K767" i="14"/>
  <c r="I767" i="14"/>
  <c r="M766" i="14"/>
  <c r="L766" i="14"/>
  <c r="AL767" i="14"/>
  <c r="W767" i="14"/>
  <c r="AM767" i="14" s="1"/>
  <c r="Q765" i="14"/>
  <c r="AJ765" i="14"/>
  <c r="AJ766" i="14" l="1"/>
  <c r="AB767" i="14"/>
  <c r="AG767" i="14" s="1"/>
  <c r="AI767" i="14" s="1"/>
  <c r="AJ767" i="14" s="1"/>
  <c r="C769" i="14"/>
  <c r="R769" i="14"/>
  <c r="T769" i="14"/>
  <c r="Y769" i="14" s="1"/>
  <c r="AD769" i="14" s="1"/>
  <c r="P769" i="14"/>
  <c r="S769" i="14"/>
  <c r="X769" i="14" s="1"/>
  <c r="AC769" i="14" s="1"/>
  <c r="U769" i="14"/>
  <c r="Z769" i="14" s="1"/>
  <c r="AE769" i="14" s="1"/>
  <c r="H769" i="14"/>
  <c r="N769" i="14"/>
  <c r="J769" i="14"/>
  <c r="G769" i="14"/>
  <c r="E769" i="14"/>
  <c r="F769" i="14" s="1"/>
  <c r="B770" i="14"/>
  <c r="M767" i="14"/>
  <c r="L767" i="14"/>
  <c r="AL768" i="14"/>
  <c r="W768" i="14"/>
  <c r="AM768" i="14" s="1"/>
  <c r="K768" i="14"/>
  <c r="D768" i="14"/>
  <c r="I768" i="14"/>
  <c r="Q767" i="14" l="1"/>
  <c r="AB768" i="14"/>
  <c r="AG768" i="14" s="1"/>
  <c r="AI768" i="14" s="1"/>
  <c r="AJ768" i="14" s="1"/>
  <c r="S770" i="14"/>
  <c r="X770" i="14" s="1"/>
  <c r="AC770" i="14" s="1"/>
  <c r="G770" i="14"/>
  <c r="U770" i="14"/>
  <c r="Z770" i="14" s="1"/>
  <c r="AE770" i="14" s="1"/>
  <c r="E770" i="14"/>
  <c r="F770" i="14" s="1"/>
  <c r="C770" i="14"/>
  <c r="R770" i="14"/>
  <c r="P770" i="14"/>
  <c r="T770" i="14"/>
  <c r="Y770" i="14" s="1"/>
  <c r="AD770" i="14" s="1"/>
  <c r="J770" i="14"/>
  <c r="N770" i="14"/>
  <c r="H770" i="14"/>
  <c r="B771" i="14"/>
  <c r="Q768" i="14"/>
  <c r="W769" i="14"/>
  <c r="AM769" i="14" s="1"/>
  <c r="AL769" i="14"/>
  <c r="M768" i="14"/>
  <c r="L768" i="14"/>
  <c r="K769" i="14"/>
  <c r="D769" i="14"/>
  <c r="I769" i="14"/>
  <c r="AB769" i="14" l="1"/>
  <c r="AG769" i="14" s="1"/>
  <c r="AI769" i="14" s="1"/>
  <c r="AJ769" i="14" s="1"/>
  <c r="N771" i="14"/>
  <c r="H771" i="14"/>
  <c r="U771" i="14"/>
  <c r="Z771" i="14" s="1"/>
  <c r="AE771" i="14" s="1"/>
  <c r="P771" i="14"/>
  <c r="E771" i="14"/>
  <c r="F771" i="14" s="1"/>
  <c r="C771" i="14"/>
  <c r="G771" i="14"/>
  <c r="J771" i="14"/>
  <c r="T771" i="14"/>
  <c r="Y771" i="14" s="1"/>
  <c r="AD771" i="14" s="1"/>
  <c r="R771" i="14"/>
  <c r="S771" i="14"/>
  <c r="X771" i="14" s="1"/>
  <c r="AC771" i="14" s="1"/>
  <c r="B772" i="14"/>
  <c r="W770" i="14"/>
  <c r="AM770" i="14" s="1"/>
  <c r="AL770" i="14"/>
  <c r="AB770" i="14"/>
  <c r="AG770" i="14" s="1"/>
  <c r="AI770" i="14" s="1"/>
  <c r="K770" i="14"/>
  <c r="D770" i="14"/>
  <c r="I770" i="14"/>
  <c r="M769" i="14"/>
  <c r="L769" i="14"/>
  <c r="Q769" i="14" l="1"/>
  <c r="R772" i="14"/>
  <c r="E772" i="14"/>
  <c r="F772" i="14" s="1"/>
  <c r="J772" i="14"/>
  <c r="C772" i="14"/>
  <c r="N772" i="14"/>
  <c r="P772" i="14"/>
  <c r="T772" i="14"/>
  <c r="Y772" i="14" s="1"/>
  <c r="AD772" i="14" s="1"/>
  <c r="H772" i="14"/>
  <c r="G772" i="14"/>
  <c r="U772" i="14"/>
  <c r="Z772" i="14" s="1"/>
  <c r="AE772" i="14" s="1"/>
  <c r="S772" i="14"/>
  <c r="X772" i="14" s="1"/>
  <c r="AC772" i="14" s="1"/>
  <c r="B773" i="14"/>
  <c r="K771" i="14"/>
  <c r="I771" i="14"/>
  <c r="D771" i="14"/>
  <c r="AL771" i="14"/>
  <c r="W771" i="14"/>
  <c r="AM771" i="14" s="1"/>
  <c r="Q770" i="14"/>
  <c r="AJ770" i="14"/>
  <c r="M770" i="14"/>
  <c r="L770" i="14"/>
  <c r="E773" i="14" l="1"/>
  <c r="F773" i="14" s="1"/>
  <c r="P773" i="14"/>
  <c r="H773" i="14"/>
  <c r="U773" i="14"/>
  <c r="Z773" i="14" s="1"/>
  <c r="AE773" i="14" s="1"/>
  <c r="C773" i="14"/>
  <c r="R773" i="14"/>
  <c r="S773" i="14"/>
  <c r="X773" i="14" s="1"/>
  <c r="AC773" i="14" s="1"/>
  <c r="G773" i="14"/>
  <c r="N773" i="14"/>
  <c r="T773" i="14"/>
  <c r="Y773" i="14" s="1"/>
  <c r="AD773" i="14" s="1"/>
  <c r="J773" i="14"/>
  <c r="B774" i="14"/>
  <c r="D772" i="14"/>
  <c r="I772" i="14"/>
  <c r="K772" i="14"/>
  <c r="AB771" i="14"/>
  <c r="AG771" i="14" s="1"/>
  <c r="AI771" i="14" s="1"/>
  <c r="L771" i="14"/>
  <c r="M771" i="14"/>
  <c r="W772" i="14"/>
  <c r="AM772" i="14" s="1"/>
  <c r="AL772" i="14"/>
  <c r="R774" i="14" l="1"/>
  <c r="H774" i="14"/>
  <c r="C774" i="14"/>
  <c r="P774" i="14"/>
  <c r="J774" i="14"/>
  <c r="E774" i="14"/>
  <c r="F774" i="14" s="1"/>
  <c r="T774" i="14"/>
  <c r="Y774" i="14" s="1"/>
  <c r="AD774" i="14" s="1"/>
  <c r="U774" i="14"/>
  <c r="Z774" i="14" s="1"/>
  <c r="AE774" i="14" s="1"/>
  <c r="G774" i="14"/>
  <c r="N774" i="14"/>
  <c r="S774" i="14"/>
  <c r="X774" i="14" s="1"/>
  <c r="AC774" i="14" s="1"/>
  <c r="B775" i="14"/>
  <c r="W773" i="14"/>
  <c r="AM773" i="14" s="1"/>
  <c r="AL773" i="14"/>
  <c r="D773" i="14"/>
  <c r="K773" i="14"/>
  <c r="I773" i="14"/>
  <c r="L772" i="14"/>
  <c r="M772" i="14"/>
  <c r="AB772" i="14"/>
  <c r="AG772" i="14" s="1"/>
  <c r="AI772" i="14" s="1"/>
  <c r="AJ771" i="14"/>
  <c r="Q771" i="14"/>
  <c r="AB773" i="14" l="1"/>
  <c r="AG773" i="14" s="1"/>
  <c r="AI773" i="14" s="1"/>
  <c r="AJ773" i="14" s="1"/>
  <c r="J775" i="14"/>
  <c r="S775" i="14"/>
  <c r="X775" i="14" s="1"/>
  <c r="AC775" i="14" s="1"/>
  <c r="T775" i="14"/>
  <c r="Y775" i="14" s="1"/>
  <c r="AD775" i="14" s="1"/>
  <c r="U775" i="14"/>
  <c r="Z775" i="14" s="1"/>
  <c r="AE775" i="14" s="1"/>
  <c r="G775" i="14"/>
  <c r="C775" i="14"/>
  <c r="P775" i="14"/>
  <c r="H775" i="14"/>
  <c r="R775" i="14"/>
  <c r="E775" i="14"/>
  <c r="F775" i="14" s="1"/>
  <c r="N775" i="14"/>
  <c r="B776" i="14"/>
  <c r="AJ772" i="14"/>
  <c r="Q772" i="14"/>
  <c r="K774" i="14"/>
  <c r="I774" i="14"/>
  <c r="D774" i="14"/>
  <c r="M773" i="14"/>
  <c r="L773" i="14"/>
  <c r="AL774" i="14"/>
  <c r="W774" i="14"/>
  <c r="AM774" i="14" s="1"/>
  <c r="Q773" i="14" l="1"/>
  <c r="AB774" i="14"/>
  <c r="AG774" i="14" s="1"/>
  <c r="AI774" i="14" s="1"/>
  <c r="AJ774" i="14" s="1"/>
  <c r="S776" i="14"/>
  <c r="X776" i="14" s="1"/>
  <c r="AC776" i="14" s="1"/>
  <c r="P776" i="14"/>
  <c r="G776" i="14"/>
  <c r="E776" i="14"/>
  <c r="F776" i="14" s="1"/>
  <c r="R776" i="14"/>
  <c r="T776" i="14"/>
  <c r="Y776" i="14" s="1"/>
  <c r="AD776" i="14" s="1"/>
  <c r="J776" i="14"/>
  <c r="H776" i="14"/>
  <c r="N776" i="14"/>
  <c r="U776" i="14"/>
  <c r="Z776" i="14" s="1"/>
  <c r="AE776" i="14" s="1"/>
  <c r="C776" i="14"/>
  <c r="B777" i="14"/>
  <c r="I775" i="14"/>
  <c r="K775" i="14"/>
  <c r="D775" i="14"/>
  <c r="L774" i="14"/>
  <c r="M774" i="14"/>
  <c r="W775" i="14"/>
  <c r="AM775" i="14" s="1"/>
  <c r="AL775" i="14"/>
  <c r="AB775" i="14" l="1"/>
  <c r="AG775" i="14" s="1"/>
  <c r="AI775" i="14" s="1"/>
  <c r="AJ775" i="14" s="1"/>
  <c r="Q774" i="14"/>
  <c r="G777" i="14"/>
  <c r="R777" i="14"/>
  <c r="P777" i="14"/>
  <c r="E777" i="14"/>
  <c r="F777" i="14" s="1"/>
  <c r="S777" i="14"/>
  <c r="X777" i="14" s="1"/>
  <c r="AC777" i="14" s="1"/>
  <c r="U777" i="14"/>
  <c r="Z777" i="14" s="1"/>
  <c r="AE777" i="14" s="1"/>
  <c r="J777" i="14"/>
  <c r="N777" i="14"/>
  <c r="H777" i="14"/>
  <c r="C777" i="14"/>
  <c r="T777" i="14"/>
  <c r="Y777" i="14" s="1"/>
  <c r="AD777" i="14" s="1"/>
  <c r="B778" i="14"/>
  <c r="I776" i="14"/>
  <c r="D776" i="14"/>
  <c r="K776" i="14"/>
  <c r="W776" i="14"/>
  <c r="AM776" i="14" s="1"/>
  <c r="AL776" i="14"/>
  <c r="Q775" i="14"/>
  <c r="L775" i="14"/>
  <c r="M775" i="14"/>
  <c r="AB776" i="14" l="1"/>
  <c r="AG776" i="14" s="1"/>
  <c r="AI776" i="14" s="1"/>
  <c r="H778" i="14"/>
  <c r="R778" i="14"/>
  <c r="N778" i="14"/>
  <c r="U778" i="14"/>
  <c r="Z778" i="14" s="1"/>
  <c r="AE778" i="14" s="1"/>
  <c r="P778" i="14"/>
  <c r="C778" i="14"/>
  <c r="G778" i="14"/>
  <c r="T778" i="14"/>
  <c r="Y778" i="14" s="1"/>
  <c r="AD778" i="14" s="1"/>
  <c r="E778" i="14"/>
  <c r="F778" i="14" s="1"/>
  <c r="J778" i="14"/>
  <c r="S778" i="14"/>
  <c r="X778" i="14" s="1"/>
  <c r="AC778" i="14" s="1"/>
  <c r="B779" i="14"/>
  <c r="D777" i="14"/>
  <c r="I777" i="14"/>
  <c r="K777" i="14"/>
  <c r="Q776" i="14"/>
  <c r="AJ776" i="14"/>
  <c r="W777" i="14"/>
  <c r="AM777" i="14" s="1"/>
  <c r="AL777" i="14"/>
  <c r="L776" i="14"/>
  <c r="M776" i="14"/>
  <c r="AB777" i="14" l="1"/>
  <c r="AG777" i="14" s="1"/>
  <c r="AI777" i="14" s="1"/>
  <c r="AJ777" i="14" s="1"/>
  <c r="R779" i="14"/>
  <c r="G779" i="14"/>
  <c r="N779" i="14"/>
  <c r="S779" i="14"/>
  <c r="X779" i="14" s="1"/>
  <c r="AC779" i="14" s="1"/>
  <c r="U779" i="14"/>
  <c r="Z779" i="14" s="1"/>
  <c r="AE779" i="14" s="1"/>
  <c r="J779" i="14"/>
  <c r="H779" i="14"/>
  <c r="E779" i="14"/>
  <c r="F779" i="14" s="1"/>
  <c r="T779" i="14"/>
  <c r="Y779" i="14" s="1"/>
  <c r="AD779" i="14" s="1"/>
  <c r="P779" i="14"/>
  <c r="C779" i="14"/>
  <c r="B780" i="14"/>
  <c r="I778" i="14"/>
  <c r="D778" i="14"/>
  <c r="K778" i="14"/>
  <c r="M777" i="14"/>
  <c r="L777" i="14"/>
  <c r="AL778" i="14"/>
  <c r="W778" i="14"/>
  <c r="AM778" i="14" s="1"/>
  <c r="Q777" i="14" l="1"/>
  <c r="H780" i="14"/>
  <c r="N780" i="14"/>
  <c r="T780" i="14"/>
  <c r="Y780" i="14" s="1"/>
  <c r="AD780" i="14" s="1"/>
  <c r="C780" i="14"/>
  <c r="S780" i="14"/>
  <c r="X780" i="14" s="1"/>
  <c r="AC780" i="14" s="1"/>
  <c r="E780" i="14"/>
  <c r="F780" i="14" s="1"/>
  <c r="J780" i="14"/>
  <c r="P780" i="14"/>
  <c r="G780" i="14"/>
  <c r="U780" i="14"/>
  <c r="Z780" i="14" s="1"/>
  <c r="AE780" i="14" s="1"/>
  <c r="R780" i="14"/>
  <c r="B781" i="14"/>
  <c r="AB778" i="14"/>
  <c r="AG778" i="14" s="1"/>
  <c r="AI778" i="14" s="1"/>
  <c r="D779" i="14"/>
  <c r="K779" i="14"/>
  <c r="I779" i="14"/>
  <c r="L778" i="14"/>
  <c r="M778" i="14"/>
  <c r="W779" i="14"/>
  <c r="AM779" i="14" s="1"/>
  <c r="AL779" i="14"/>
  <c r="AB779" i="14" l="1"/>
  <c r="AG779" i="14" s="1"/>
  <c r="AI779" i="14" s="1"/>
  <c r="P781" i="14"/>
  <c r="H781" i="14"/>
  <c r="G781" i="14"/>
  <c r="N781" i="14"/>
  <c r="J781" i="14"/>
  <c r="U781" i="14"/>
  <c r="Z781" i="14" s="1"/>
  <c r="AE781" i="14" s="1"/>
  <c r="S781" i="14"/>
  <c r="X781" i="14" s="1"/>
  <c r="AC781" i="14" s="1"/>
  <c r="R781" i="14"/>
  <c r="E781" i="14"/>
  <c r="F781" i="14" s="1"/>
  <c r="C781" i="14"/>
  <c r="T781" i="14"/>
  <c r="Y781" i="14" s="1"/>
  <c r="AD781" i="14" s="1"/>
  <c r="B782" i="14"/>
  <c r="M779" i="14"/>
  <c r="L779" i="14"/>
  <c r="W780" i="14"/>
  <c r="AM780" i="14" s="1"/>
  <c r="AL780" i="14"/>
  <c r="AB780" i="14"/>
  <c r="AG780" i="14" s="1"/>
  <c r="AI780" i="14" s="1"/>
  <c r="K780" i="14"/>
  <c r="I780" i="14"/>
  <c r="D780" i="14"/>
  <c r="AJ779" i="14"/>
  <c r="Q779" i="14"/>
  <c r="AJ778" i="14"/>
  <c r="Q778" i="14"/>
  <c r="R782" i="14" l="1"/>
  <c r="T782" i="14"/>
  <c r="Y782" i="14" s="1"/>
  <c r="AD782" i="14" s="1"/>
  <c r="N782" i="14"/>
  <c r="P782" i="14"/>
  <c r="C782" i="14"/>
  <c r="E782" i="14"/>
  <c r="F782" i="14" s="1"/>
  <c r="G782" i="14"/>
  <c r="U782" i="14"/>
  <c r="Z782" i="14" s="1"/>
  <c r="AE782" i="14" s="1"/>
  <c r="J782" i="14"/>
  <c r="S782" i="14"/>
  <c r="X782" i="14" s="1"/>
  <c r="AC782" i="14" s="1"/>
  <c r="H782" i="14"/>
  <c r="B783" i="14"/>
  <c r="D781" i="14"/>
  <c r="I781" i="14"/>
  <c r="K781" i="14"/>
  <c r="M780" i="14"/>
  <c r="L780" i="14"/>
  <c r="AJ780" i="14"/>
  <c r="Q780" i="14"/>
  <c r="W781" i="14"/>
  <c r="AM781" i="14" s="1"/>
  <c r="AL781" i="14"/>
  <c r="T783" i="14" l="1"/>
  <c r="Y783" i="14" s="1"/>
  <c r="AD783" i="14" s="1"/>
  <c r="G783" i="14"/>
  <c r="N783" i="14"/>
  <c r="E783" i="14"/>
  <c r="F783" i="14" s="1"/>
  <c r="H783" i="14"/>
  <c r="C783" i="14"/>
  <c r="P783" i="14"/>
  <c r="S783" i="14"/>
  <c r="X783" i="14" s="1"/>
  <c r="AC783" i="14" s="1"/>
  <c r="U783" i="14"/>
  <c r="Z783" i="14" s="1"/>
  <c r="AE783" i="14" s="1"/>
  <c r="R783" i="14"/>
  <c r="J783" i="14"/>
  <c r="B784" i="14"/>
  <c r="I782" i="14"/>
  <c r="K782" i="14"/>
  <c r="D782" i="14"/>
  <c r="M781" i="14"/>
  <c r="L781" i="14"/>
  <c r="AB781" i="14"/>
  <c r="AG781" i="14" s="1"/>
  <c r="AI781" i="14" s="1"/>
  <c r="W782" i="14"/>
  <c r="AM782" i="14" s="1"/>
  <c r="AL782" i="14"/>
  <c r="E784" i="14" l="1"/>
  <c r="F784" i="14" s="1"/>
  <c r="J784" i="14"/>
  <c r="P784" i="14"/>
  <c r="U784" i="14"/>
  <c r="Z784" i="14" s="1"/>
  <c r="AE784" i="14" s="1"/>
  <c r="R784" i="14"/>
  <c r="G784" i="14"/>
  <c r="N784" i="14"/>
  <c r="H784" i="14"/>
  <c r="C784" i="14"/>
  <c r="T784" i="14"/>
  <c r="Y784" i="14" s="1"/>
  <c r="AD784" i="14" s="1"/>
  <c r="S784" i="14"/>
  <c r="X784" i="14" s="1"/>
  <c r="AC784" i="14" s="1"/>
  <c r="B785" i="14"/>
  <c r="D783" i="14"/>
  <c r="K783" i="14"/>
  <c r="I783" i="14"/>
  <c r="Q781" i="14"/>
  <c r="AJ781" i="14"/>
  <c r="AL783" i="14"/>
  <c r="W783" i="14"/>
  <c r="AM783" i="14" s="1"/>
  <c r="AB782" i="14"/>
  <c r="AG782" i="14" s="1"/>
  <c r="AI782" i="14" s="1"/>
  <c r="M782" i="14"/>
  <c r="L782" i="14"/>
  <c r="AB783" i="14" l="1"/>
  <c r="AG783" i="14" s="1"/>
  <c r="AI783" i="14" s="1"/>
  <c r="AJ783" i="14" s="1"/>
  <c r="H785" i="14"/>
  <c r="T785" i="14"/>
  <c r="Y785" i="14" s="1"/>
  <c r="AD785" i="14" s="1"/>
  <c r="J785" i="14"/>
  <c r="C785" i="14"/>
  <c r="P785" i="14"/>
  <c r="G785" i="14"/>
  <c r="S785" i="14"/>
  <c r="X785" i="14" s="1"/>
  <c r="AC785" i="14" s="1"/>
  <c r="R785" i="14"/>
  <c r="N785" i="14"/>
  <c r="U785" i="14"/>
  <c r="Z785" i="14" s="1"/>
  <c r="AE785" i="14" s="1"/>
  <c r="E785" i="14"/>
  <c r="F785" i="14" s="1"/>
  <c r="B786" i="14"/>
  <c r="W784" i="14"/>
  <c r="AM784" i="14" s="1"/>
  <c r="AL784" i="14"/>
  <c r="M783" i="14"/>
  <c r="L783" i="14"/>
  <c r="I784" i="14"/>
  <c r="K784" i="14"/>
  <c r="D784" i="14"/>
  <c r="Q782" i="14"/>
  <c r="AJ782" i="14"/>
  <c r="Q783" i="14" l="1"/>
  <c r="AB784" i="14"/>
  <c r="AG784" i="14" s="1"/>
  <c r="AI784" i="14" s="1"/>
  <c r="AJ784" i="14" s="1"/>
  <c r="P786" i="14"/>
  <c r="J786" i="14"/>
  <c r="C786" i="14"/>
  <c r="R786" i="14"/>
  <c r="S786" i="14"/>
  <c r="X786" i="14" s="1"/>
  <c r="AC786" i="14" s="1"/>
  <c r="U786" i="14"/>
  <c r="Z786" i="14" s="1"/>
  <c r="AE786" i="14" s="1"/>
  <c r="N786" i="14"/>
  <c r="G786" i="14"/>
  <c r="T786" i="14"/>
  <c r="Y786" i="14" s="1"/>
  <c r="AD786" i="14" s="1"/>
  <c r="E786" i="14"/>
  <c r="F786" i="14" s="1"/>
  <c r="H786" i="14"/>
  <c r="B787" i="14"/>
  <c r="L784" i="14"/>
  <c r="M784" i="14"/>
  <c r="K785" i="14"/>
  <c r="D785" i="14"/>
  <c r="I785" i="14"/>
  <c r="W785" i="14"/>
  <c r="AM785" i="14" s="1"/>
  <c r="AL785" i="14"/>
  <c r="Q784" i="14" l="1"/>
  <c r="AB785" i="14"/>
  <c r="AG785" i="14" s="1"/>
  <c r="AI785" i="14" s="1"/>
  <c r="AJ785" i="14" s="1"/>
  <c r="G787" i="14"/>
  <c r="R787" i="14"/>
  <c r="N787" i="14"/>
  <c r="P787" i="14"/>
  <c r="J787" i="14"/>
  <c r="S787" i="14"/>
  <c r="X787" i="14" s="1"/>
  <c r="AC787" i="14" s="1"/>
  <c r="U787" i="14"/>
  <c r="Z787" i="14" s="1"/>
  <c r="AE787" i="14" s="1"/>
  <c r="E787" i="14"/>
  <c r="F787" i="14" s="1"/>
  <c r="C787" i="14"/>
  <c r="H787" i="14"/>
  <c r="T787" i="14"/>
  <c r="Y787" i="14" s="1"/>
  <c r="AD787" i="14" s="1"/>
  <c r="B788" i="14"/>
  <c r="AL786" i="14"/>
  <c r="W786" i="14"/>
  <c r="AM786" i="14" s="1"/>
  <c r="D786" i="14"/>
  <c r="I786" i="14"/>
  <c r="K786" i="14"/>
  <c r="L785" i="14"/>
  <c r="M785" i="14"/>
  <c r="Q785" i="14" l="1"/>
  <c r="AB786" i="14"/>
  <c r="AG786" i="14" s="1"/>
  <c r="AI786" i="14" s="1"/>
  <c r="Q786" i="14" s="1"/>
  <c r="U788" i="14"/>
  <c r="Z788" i="14" s="1"/>
  <c r="AE788" i="14" s="1"/>
  <c r="T788" i="14"/>
  <c r="Y788" i="14" s="1"/>
  <c r="AD788" i="14" s="1"/>
  <c r="E788" i="14"/>
  <c r="F788" i="14" s="1"/>
  <c r="P788" i="14"/>
  <c r="R788" i="14"/>
  <c r="G788" i="14"/>
  <c r="S788" i="14"/>
  <c r="X788" i="14" s="1"/>
  <c r="AC788" i="14" s="1"/>
  <c r="H788" i="14"/>
  <c r="C788" i="14"/>
  <c r="J788" i="14"/>
  <c r="N788" i="14"/>
  <c r="B789" i="14"/>
  <c r="I787" i="14"/>
  <c r="K787" i="14"/>
  <c r="D787" i="14"/>
  <c r="M786" i="14"/>
  <c r="L786" i="14"/>
  <c r="AL787" i="14"/>
  <c r="W787" i="14"/>
  <c r="AM787" i="14" s="1"/>
  <c r="AJ786" i="14" l="1"/>
  <c r="AB787" i="14"/>
  <c r="AG787" i="14" s="1"/>
  <c r="AI787" i="14" s="1"/>
  <c r="Q787" i="14" s="1"/>
  <c r="C789" i="14"/>
  <c r="U789" i="14"/>
  <c r="Z789" i="14" s="1"/>
  <c r="AE789" i="14" s="1"/>
  <c r="N789" i="14"/>
  <c r="P789" i="14"/>
  <c r="J789" i="14"/>
  <c r="S789" i="14"/>
  <c r="X789" i="14" s="1"/>
  <c r="AC789" i="14" s="1"/>
  <c r="H789" i="14"/>
  <c r="G789" i="14"/>
  <c r="R789" i="14"/>
  <c r="T789" i="14"/>
  <c r="Y789" i="14" s="1"/>
  <c r="AD789" i="14" s="1"/>
  <c r="E789" i="14"/>
  <c r="F789" i="14" s="1"/>
  <c r="B790" i="14"/>
  <c r="W788" i="14"/>
  <c r="AM788" i="14" s="1"/>
  <c r="AL788" i="14"/>
  <c r="L787" i="14"/>
  <c r="M787" i="14"/>
  <c r="I788" i="14"/>
  <c r="D788" i="14"/>
  <c r="K788" i="14"/>
  <c r="AB788" i="14" l="1"/>
  <c r="AG788" i="14" s="1"/>
  <c r="AI788" i="14" s="1"/>
  <c r="AJ788" i="14" s="1"/>
  <c r="AJ787" i="14"/>
  <c r="S790" i="14"/>
  <c r="X790" i="14" s="1"/>
  <c r="AC790" i="14" s="1"/>
  <c r="R790" i="14"/>
  <c r="U790" i="14"/>
  <c r="Z790" i="14" s="1"/>
  <c r="AE790" i="14" s="1"/>
  <c r="E790" i="14"/>
  <c r="F790" i="14" s="1"/>
  <c r="J790" i="14"/>
  <c r="G790" i="14"/>
  <c r="H790" i="14"/>
  <c r="C790" i="14"/>
  <c r="N790" i="14"/>
  <c r="P790" i="14"/>
  <c r="T790" i="14"/>
  <c r="Y790" i="14" s="1"/>
  <c r="AD790" i="14" s="1"/>
  <c r="B791" i="14"/>
  <c r="M788" i="14"/>
  <c r="L788" i="14"/>
  <c r="AL789" i="14"/>
  <c r="W789" i="14"/>
  <c r="AM789" i="14" s="1"/>
  <c r="I789" i="14"/>
  <c r="D789" i="14"/>
  <c r="K789" i="14"/>
  <c r="Q788" i="14" l="1"/>
  <c r="AB789" i="14"/>
  <c r="AG789" i="14" s="1"/>
  <c r="AI789" i="14" s="1"/>
  <c r="AJ789" i="14" s="1"/>
  <c r="H791" i="14"/>
  <c r="P791" i="14"/>
  <c r="J791" i="14"/>
  <c r="C791" i="14"/>
  <c r="S791" i="14"/>
  <c r="X791" i="14" s="1"/>
  <c r="AC791" i="14" s="1"/>
  <c r="N791" i="14"/>
  <c r="R791" i="14"/>
  <c r="G791" i="14"/>
  <c r="E791" i="14"/>
  <c r="F791" i="14" s="1"/>
  <c r="T791" i="14"/>
  <c r="Y791" i="14" s="1"/>
  <c r="AD791" i="14" s="1"/>
  <c r="U791" i="14"/>
  <c r="Z791" i="14" s="1"/>
  <c r="AE791" i="14" s="1"/>
  <c r="B792" i="14"/>
  <c r="M789" i="14"/>
  <c r="L789" i="14"/>
  <c r="K790" i="14"/>
  <c r="D790" i="14"/>
  <c r="I790" i="14"/>
  <c r="AL790" i="14"/>
  <c r="W790" i="14"/>
  <c r="AM790" i="14" s="1"/>
  <c r="AB790" i="14" l="1"/>
  <c r="AG790" i="14" s="1"/>
  <c r="AI790" i="14" s="1"/>
  <c r="AJ790" i="14" s="1"/>
  <c r="Q789" i="14"/>
  <c r="H792" i="14"/>
  <c r="C792" i="14"/>
  <c r="S792" i="14"/>
  <c r="X792" i="14" s="1"/>
  <c r="AC792" i="14" s="1"/>
  <c r="P792" i="14"/>
  <c r="R792" i="14"/>
  <c r="G792" i="14"/>
  <c r="N792" i="14"/>
  <c r="E792" i="14"/>
  <c r="F792" i="14" s="1"/>
  <c r="U792" i="14"/>
  <c r="Z792" i="14" s="1"/>
  <c r="AE792" i="14" s="1"/>
  <c r="J792" i="14"/>
  <c r="T792" i="14"/>
  <c r="Y792" i="14" s="1"/>
  <c r="AD792" i="14" s="1"/>
  <c r="B793" i="14"/>
  <c r="M790" i="14"/>
  <c r="L790" i="14"/>
  <c r="D791" i="14"/>
  <c r="K791" i="14"/>
  <c r="I791" i="14"/>
  <c r="AL791" i="14"/>
  <c r="W791" i="14"/>
  <c r="AM791" i="14" s="1"/>
  <c r="Q790" i="14" l="1"/>
  <c r="AB791" i="14"/>
  <c r="AG791" i="14" s="1"/>
  <c r="AI791" i="14" s="1"/>
  <c r="Q791" i="14" s="1"/>
  <c r="P793" i="14"/>
  <c r="U793" i="14"/>
  <c r="Z793" i="14" s="1"/>
  <c r="AE793" i="14" s="1"/>
  <c r="C793" i="14"/>
  <c r="S793" i="14"/>
  <c r="X793" i="14" s="1"/>
  <c r="AC793" i="14" s="1"/>
  <c r="R793" i="14"/>
  <c r="N793" i="14"/>
  <c r="G793" i="14"/>
  <c r="J793" i="14"/>
  <c r="E793" i="14"/>
  <c r="F793" i="14" s="1"/>
  <c r="T793" i="14"/>
  <c r="Y793" i="14" s="1"/>
  <c r="AD793" i="14" s="1"/>
  <c r="H793" i="14"/>
  <c r="B794" i="14"/>
  <c r="W792" i="14"/>
  <c r="AM792" i="14" s="1"/>
  <c r="AL792" i="14"/>
  <c r="M791" i="14"/>
  <c r="L791" i="14"/>
  <c r="K792" i="14"/>
  <c r="D792" i="14"/>
  <c r="I792" i="14"/>
  <c r="AJ791" i="14" l="1"/>
  <c r="AB792" i="14"/>
  <c r="AG792" i="14" s="1"/>
  <c r="AI792" i="14" s="1"/>
  <c r="U794" i="14"/>
  <c r="Z794" i="14" s="1"/>
  <c r="AE794" i="14" s="1"/>
  <c r="G794" i="14"/>
  <c r="P794" i="14"/>
  <c r="H794" i="14"/>
  <c r="S794" i="14"/>
  <c r="X794" i="14" s="1"/>
  <c r="AC794" i="14" s="1"/>
  <c r="N794" i="14"/>
  <c r="R794" i="14"/>
  <c r="J794" i="14"/>
  <c r="C794" i="14"/>
  <c r="T794" i="14"/>
  <c r="Y794" i="14" s="1"/>
  <c r="AD794" i="14" s="1"/>
  <c r="E794" i="14"/>
  <c r="F794" i="14" s="1"/>
  <c r="B795" i="14"/>
  <c r="W793" i="14"/>
  <c r="AM793" i="14" s="1"/>
  <c r="AL793" i="14"/>
  <c r="AJ792" i="14"/>
  <c r="Q792" i="14"/>
  <c r="D793" i="14"/>
  <c r="K793" i="14"/>
  <c r="I793" i="14"/>
  <c r="L792" i="14"/>
  <c r="M792" i="14"/>
  <c r="AB793" i="14" l="1"/>
  <c r="AG793" i="14" s="1"/>
  <c r="AI793" i="14" s="1"/>
  <c r="Q793" i="14" s="1"/>
  <c r="N795" i="14"/>
  <c r="U795" i="14"/>
  <c r="Z795" i="14" s="1"/>
  <c r="AE795" i="14" s="1"/>
  <c r="G795" i="14"/>
  <c r="E795" i="14"/>
  <c r="F795" i="14" s="1"/>
  <c r="P795" i="14"/>
  <c r="T795" i="14"/>
  <c r="Y795" i="14" s="1"/>
  <c r="AD795" i="14" s="1"/>
  <c r="J795" i="14"/>
  <c r="C795" i="14"/>
  <c r="S795" i="14"/>
  <c r="X795" i="14" s="1"/>
  <c r="AC795" i="14" s="1"/>
  <c r="R795" i="14"/>
  <c r="H795" i="14"/>
  <c r="B796" i="14"/>
  <c r="M793" i="14"/>
  <c r="L793" i="14"/>
  <c r="D794" i="14"/>
  <c r="K794" i="14"/>
  <c r="I794" i="14"/>
  <c r="W794" i="14"/>
  <c r="AM794" i="14" s="1"/>
  <c r="AL794" i="14"/>
  <c r="AJ793" i="14" l="1"/>
  <c r="C796" i="14"/>
  <c r="E796" i="14"/>
  <c r="F796" i="14" s="1"/>
  <c r="P796" i="14"/>
  <c r="T796" i="14"/>
  <c r="Y796" i="14" s="1"/>
  <c r="AD796" i="14" s="1"/>
  <c r="N796" i="14"/>
  <c r="U796" i="14"/>
  <c r="Z796" i="14" s="1"/>
  <c r="AE796" i="14" s="1"/>
  <c r="J796" i="14"/>
  <c r="H796" i="14"/>
  <c r="G796" i="14"/>
  <c r="R796" i="14"/>
  <c r="S796" i="14"/>
  <c r="X796" i="14" s="1"/>
  <c r="AC796" i="14" s="1"/>
  <c r="B797" i="14"/>
  <c r="M794" i="14"/>
  <c r="L794" i="14"/>
  <c r="W795" i="14"/>
  <c r="AM795" i="14" s="1"/>
  <c r="AL795" i="14"/>
  <c r="AB794" i="14"/>
  <c r="AG794" i="14" s="1"/>
  <c r="AI794" i="14" s="1"/>
  <c r="D795" i="14"/>
  <c r="I795" i="14"/>
  <c r="K795" i="14"/>
  <c r="AB795" i="14" l="1"/>
  <c r="AG795" i="14" s="1"/>
  <c r="AI795" i="14" s="1"/>
  <c r="Q795" i="14" s="1"/>
  <c r="T797" i="14"/>
  <c r="Y797" i="14" s="1"/>
  <c r="AD797" i="14" s="1"/>
  <c r="P797" i="14"/>
  <c r="J797" i="14"/>
  <c r="S797" i="14"/>
  <c r="X797" i="14" s="1"/>
  <c r="AC797" i="14" s="1"/>
  <c r="C797" i="14"/>
  <c r="U797" i="14"/>
  <c r="Z797" i="14" s="1"/>
  <c r="AE797" i="14" s="1"/>
  <c r="G797" i="14"/>
  <c r="H797" i="14"/>
  <c r="E797" i="14"/>
  <c r="F797" i="14" s="1"/>
  <c r="R797" i="14"/>
  <c r="N797" i="14"/>
  <c r="B798" i="14"/>
  <c r="M795" i="14"/>
  <c r="L795" i="14"/>
  <c r="W796" i="14"/>
  <c r="AM796" i="14" s="1"/>
  <c r="AL796" i="14"/>
  <c r="Q794" i="14"/>
  <c r="AJ794" i="14"/>
  <c r="I796" i="14"/>
  <c r="K796" i="14"/>
  <c r="D796" i="14"/>
  <c r="AJ795" i="14" l="1"/>
  <c r="S798" i="14"/>
  <c r="X798" i="14" s="1"/>
  <c r="AC798" i="14" s="1"/>
  <c r="T798" i="14"/>
  <c r="Y798" i="14" s="1"/>
  <c r="AD798" i="14" s="1"/>
  <c r="R798" i="14"/>
  <c r="E798" i="14"/>
  <c r="F798" i="14" s="1"/>
  <c r="H798" i="14"/>
  <c r="P798" i="14"/>
  <c r="C798" i="14"/>
  <c r="G798" i="14"/>
  <c r="N798" i="14"/>
  <c r="J798" i="14"/>
  <c r="U798" i="14"/>
  <c r="Z798" i="14" s="1"/>
  <c r="AE798" i="14" s="1"/>
  <c r="B799" i="14"/>
  <c r="D797" i="14"/>
  <c r="I797" i="14"/>
  <c r="K797" i="14"/>
  <c r="W797" i="14"/>
  <c r="AM797" i="14" s="1"/>
  <c r="AL797" i="14"/>
  <c r="L796" i="14"/>
  <c r="M796" i="14"/>
  <c r="AB796" i="14"/>
  <c r="AG796" i="14" s="1"/>
  <c r="AI796" i="14" s="1"/>
  <c r="U799" i="14" l="1"/>
  <c r="Z799" i="14" s="1"/>
  <c r="AE799" i="14" s="1"/>
  <c r="S799" i="14"/>
  <c r="X799" i="14" s="1"/>
  <c r="AC799" i="14" s="1"/>
  <c r="E799" i="14"/>
  <c r="F799" i="14" s="1"/>
  <c r="N799" i="14"/>
  <c r="R799" i="14"/>
  <c r="H799" i="14"/>
  <c r="G799" i="14"/>
  <c r="T799" i="14"/>
  <c r="Y799" i="14" s="1"/>
  <c r="AD799" i="14" s="1"/>
  <c r="C799" i="14"/>
  <c r="P799" i="14"/>
  <c r="J799" i="14"/>
  <c r="B800" i="14"/>
  <c r="W798" i="14"/>
  <c r="AM798" i="14" s="1"/>
  <c r="AL798" i="14"/>
  <c r="M797" i="14"/>
  <c r="L797" i="14"/>
  <c r="Q796" i="14"/>
  <c r="AJ796" i="14"/>
  <c r="AB797" i="14"/>
  <c r="AG797" i="14" s="1"/>
  <c r="AI797" i="14" s="1"/>
  <c r="D798" i="14"/>
  <c r="K798" i="14"/>
  <c r="I798" i="14"/>
  <c r="AB798" i="14" l="1"/>
  <c r="AG798" i="14" s="1"/>
  <c r="AI798" i="14" s="1"/>
  <c r="Q798" i="14" s="1"/>
  <c r="S800" i="14"/>
  <c r="X800" i="14" s="1"/>
  <c r="AC800" i="14" s="1"/>
  <c r="T800" i="14"/>
  <c r="Y800" i="14" s="1"/>
  <c r="AD800" i="14" s="1"/>
  <c r="U800" i="14"/>
  <c r="Z800" i="14" s="1"/>
  <c r="AE800" i="14" s="1"/>
  <c r="G800" i="14"/>
  <c r="C800" i="14"/>
  <c r="N800" i="14"/>
  <c r="H800" i="14"/>
  <c r="J800" i="14"/>
  <c r="P800" i="14"/>
  <c r="E800" i="14"/>
  <c r="F800" i="14" s="1"/>
  <c r="R800" i="14"/>
  <c r="B801" i="14"/>
  <c r="Q797" i="14"/>
  <c r="AJ797" i="14"/>
  <c r="W799" i="14"/>
  <c r="AM799" i="14" s="1"/>
  <c r="AL799" i="14"/>
  <c r="M798" i="14"/>
  <c r="L798" i="14"/>
  <c r="D799" i="14"/>
  <c r="K799" i="14"/>
  <c r="I799" i="14"/>
  <c r="AJ798" i="14" l="1"/>
  <c r="E801" i="14"/>
  <c r="F801" i="14" s="1"/>
  <c r="J801" i="14"/>
  <c r="N801" i="14"/>
  <c r="S801" i="14"/>
  <c r="X801" i="14" s="1"/>
  <c r="AC801" i="14" s="1"/>
  <c r="R801" i="14"/>
  <c r="C801" i="14"/>
  <c r="U801" i="14"/>
  <c r="Z801" i="14" s="1"/>
  <c r="AE801" i="14" s="1"/>
  <c r="H801" i="14"/>
  <c r="T801" i="14"/>
  <c r="Y801" i="14" s="1"/>
  <c r="AD801" i="14" s="1"/>
  <c r="P801" i="14"/>
  <c r="G801" i="14"/>
  <c r="B802" i="14"/>
  <c r="AL800" i="14"/>
  <c r="W800" i="14"/>
  <c r="AM800" i="14" s="1"/>
  <c r="D800" i="14"/>
  <c r="K800" i="14"/>
  <c r="I800" i="14"/>
  <c r="L799" i="14"/>
  <c r="M799" i="14"/>
  <c r="AB799" i="14"/>
  <c r="AG799" i="14" s="1"/>
  <c r="AI799" i="14" s="1"/>
  <c r="AB800" i="14" l="1"/>
  <c r="AG800" i="14" s="1"/>
  <c r="AI800" i="14" s="1"/>
  <c r="AJ800" i="14" s="1"/>
  <c r="G802" i="14"/>
  <c r="S802" i="14"/>
  <c r="X802" i="14" s="1"/>
  <c r="AC802" i="14" s="1"/>
  <c r="U802" i="14"/>
  <c r="Z802" i="14" s="1"/>
  <c r="AE802" i="14" s="1"/>
  <c r="T802" i="14"/>
  <c r="Y802" i="14" s="1"/>
  <c r="AD802" i="14" s="1"/>
  <c r="R802" i="14"/>
  <c r="E802" i="14"/>
  <c r="F802" i="14" s="1"/>
  <c r="N802" i="14"/>
  <c r="J802" i="14"/>
  <c r="C802" i="14"/>
  <c r="H802" i="14"/>
  <c r="P802" i="14"/>
  <c r="B803" i="14"/>
  <c r="D801" i="14"/>
  <c r="I801" i="14"/>
  <c r="K801" i="14"/>
  <c r="AL801" i="14"/>
  <c r="W801" i="14"/>
  <c r="AM801" i="14" s="1"/>
  <c r="M800" i="14"/>
  <c r="L800" i="14"/>
  <c r="AJ799" i="14"/>
  <c r="Q799" i="14"/>
  <c r="Q800" i="14" l="1"/>
  <c r="S803" i="14"/>
  <c r="X803" i="14" s="1"/>
  <c r="AC803" i="14" s="1"/>
  <c r="C803" i="14"/>
  <c r="G803" i="14"/>
  <c r="J803" i="14"/>
  <c r="U803" i="14"/>
  <c r="Z803" i="14" s="1"/>
  <c r="AE803" i="14" s="1"/>
  <c r="R803" i="14"/>
  <c r="N803" i="14"/>
  <c r="P803" i="14"/>
  <c r="H803" i="14"/>
  <c r="E803" i="14"/>
  <c r="F803" i="14" s="1"/>
  <c r="T803" i="14"/>
  <c r="Y803" i="14" s="1"/>
  <c r="AD803" i="14" s="1"/>
  <c r="B804" i="14"/>
  <c r="W802" i="14"/>
  <c r="AM802" i="14" s="1"/>
  <c r="AL802" i="14"/>
  <c r="D802" i="14"/>
  <c r="I802" i="14"/>
  <c r="K802" i="14"/>
  <c r="M801" i="14"/>
  <c r="L801" i="14"/>
  <c r="AB801" i="14"/>
  <c r="AG801" i="14" s="1"/>
  <c r="AI801" i="14" s="1"/>
  <c r="AB802" i="14" l="1"/>
  <c r="AG802" i="14" s="1"/>
  <c r="AI802" i="14" s="1"/>
  <c r="Q802" i="14" s="1"/>
  <c r="T804" i="14"/>
  <c r="Y804" i="14" s="1"/>
  <c r="AD804" i="14" s="1"/>
  <c r="S804" i="14"/>
  <c r="X804" i="14" s="1"/>
  <c r="AC804" i="14" s="1"/>
  <c r="G804" i="14"/>
  <c r="P804" i="14"/>
  <c r="U804" i="14"/>
  <c r="Z804" i="14" s="1"/>
  <c r="AE804" i="14" s="1"/>
  <c r="R804" i="14"/>
  <c r="C804" i="14"/>
  <c r="J804" i="14"/>
  <c r="N804" i="14"/>
  <c r="E804" i="14"/>
  <c r="F804" i="14" s="1"/>
  <c r="H804" i="14"/>
  <c r="B805" i="14"/>
  <c r="W803" i="14"/>
  <c r="AM803" i="14" s="1"/>
  <c r="AL803" i="14"/>
  <c r="AJ801" i="14"/>
  <c r="Q801" i="14"/>
  <c r="L802" i="14"/>
  <c r="M802" i="14"/>
  <c r="K803" i="14"/>
  <c r="I803" i="14"/>
  <c r="D803" i="14"/>
  <c r="AJ802" i="14" l="1"/>
  <c r="AB803" i="14"/>
  <c r="AG803" i="14" s="1"/>
  <c r="AI803" i="14" s="1"/>
  <c r="Q803" i="14" s="1"/>
  <c r="R805" i="14"/>
  <c r="S805" i="14"/>
  <c r="X805" i="14" s="1"/>
  <c r="AC805" i="14" s="1"/>
  <c r="N805" i="14"/>
  <c r="C805" i="14"/>
  <c r="G805" i="14"/>
  <c r="E805" i="14"/>
  <c r="F805" i="14" s="1"/>
  <c r="T805" i="14"/>
  <c r="Y805" i="14" s="1"/>
  <c r="AD805" i="14" s="1"/>
  <c r="U805" i="14"/>
  <c r="Z805" i="14" s="1"/>
  <c r="AE805" i="14" s="1"/>
  <c r="P805" i="14"/>
  <c r="J805" i="14"/>
  <c r="H805" i="14"/>
  <c r="B806" i="14"/>
  <c r="W804" i="14"/>
  <c r="AM804" i="14" s="1"/>
  <c r="AL804" i="14"/>
  <c r="AJ803" i="14"/>
  <c r="L803" i="14"/>
  <c r="M803" i="14"/>
  <c r="D804" i="14"/>
  <c r="I804" i="14"/>
  <c r="K804" i="14"/>
  <c r="AB804" i="14" l="1"/>
  <c r="AG804" i="14" s="1"/>
  <c r="AI804" i="14" s="1"/>
  <c r="AJ804" i="14" s="1"/>
  <c r="T806" i="14"/>
  <c r="J806" i="14"/>
  <c r="E806" i="14"/>
  <c r="S806" i="14"/>
  <c r="G806" i="14"/>
  <c r="U806" i="14"/>
  <c r="N806" i="14"/>
  <c r="C806" i="14"/>
  <c r="R806" i="14"/>
  <c r="P806" i="14"/>
  <c r="H806" i="14"/>
  <c r="B807" i="14"/>
  <c r="K805" i="14"/>
  <c r="I805" i="14"/>
  <c r="D805" i="14"/>
  <c r="M804" i="14"/>
  <c r="L804" i="14"/>
  <c r="AL805" i="14"/>
  <c r="W805" i="14"/>
  <c r="AM805" i="14" s="1"/>
  <c r="Q804" i="14" l="1"/>
  <c r="AB805" i="14"/>
  <c r="AG805" i="14" s="1"/>
  <c r="AI805" i="14" s="1"/>
  <c r="AJ805" i="14" s="1"/>
  <c r="G807" i="14"/>
  <c r="S807" i="14"/>
  <c r="X807" i="14" s="1"/>
  <c r="AC807" i="14" s="1"/>
  <c r="N807" i="14"/>
  <c r="J807" i="14"/>
  <c r="H807" i="14"/>
  <c r="U807" i="14"/>
  <c r="Z807" i="14" s="1"/>
  <c r="AE807" i="14" s="1"/>
  <c r="C807" i="14"/>
  <c r="P807" i="14"/>
  <c r="E807" i="14"/>
  <c r="F807" i="14" s="1"/>
  <c r="R807" i="14"/>
  <c r="T807" i="14"/>
  <c r="Y807" i="14" s="1"/>
  <c r="AD807" i="14" s="1"/>
  <c r="B808" i="14"/>
  <c r="Z806" i="14"/>
  <c r="AE806" i="14" s="1"/>
  <c r="L805" i="14"/>
  <c r="M805" i="14"/>
  <c r="X806" i="14"/>
  <c r="AC806" i="14" s="1"/>
  <c r="AL806" i="14"/>
  <c r="W806" i="14"/>
  <c r="AB806" i="14" s="1"/>
  <c r="F806" i="14"/>
  <c r="D806" i="14"/>
  <c r="K806" i="14"/>
  <c r="I806" i="14"/>
  <c r="Y806" i="14"/>
  <c r="AD806" i="14" s="1"/>
  <c r="Q805" i="14" l="1"/>
  <c r="AG806" i="14"/>
  <c r="AI806" i="14" s="1"/>
  <c r="M806" i="14"/>
  <c r="L806" i="14"/>
  <c r="R808" i="14"/>
  <c r="P808" i="14"/>
  <c r="J808" i="14"/>
  <c r="N808" i="14"/>
  <c r="U808" i="14"/>
  <c r="H808" i="14"/>
  <c r="C808" i="14"/>
  <c r="T808" i="14"/>
  <c r="S808" i="14"/>
  <c r="G808" i="14"/>
  <c r="E808" i="14"/>
  <c r="B809" i="14"/>
  <c r="AL807" i="14"/>
  <c r="W807" i="14"/>
  <c r="AM807" i="14" s="1"/>
  <c r="AM806" i="14"/>
  <c r="K807" i="14"/>
  <c r="I807" i="14"/>
  <c r="D807" i="14"/>
  <c r="Y808" i="14" l="1"/>
  <c r="AD808" i="14" s="1"/>
  <c r="K808" i="14"/>
  <c r="I808" i="14"/>
  <c r="D808" i="14"/>
  <c r="W808" i="14"/>
  <c r="AB808" i="14" s="1"/>
  <c r="AL808" i="14"/>
  <c r="C809" i="14"/>
  <c r="U809" i="14"/>
  <c r="Z809" i="14" s="1"/>
  <c r="AE809" i="14" s="1"/>
  <c r="J809" i="14"/>
  <c r="H809" i="14"/>
  <c r="T809" i="14"/>
  <c r="Y809" i="14" s="1"/>
  <c r="AD809" i="14" s="1"/>
  <c r="N809" i="14"/>
  <c r="E809" i="14"/>
  <c r="F809" i="14" s="1"/>
  <c r="R809" i="14"/>
  <c r="S809" i="14"/>
  <c r="X809" i="14" s="1"/>
  <c r="AC809" i="14" s="1"/>
  <c r="P809" i="14"/>
  <c r="G809" i="14"/>
  <c r="B810" i="14"/>
  <c r="F808" i="14"/>
  <c r="Z808" i="14"/>
  <c r="AE808" i="14" s="1"/>
  <c r="L807" i="14"/>
  <c r="M807" i="14"/>
  <c r="AB807" i="14"/>
  <c r="X808" i="14"/>
  <c r="AC808" i="14" s="1"/>
  <c r="Q806" i="14"/>
  <c r="AJ806" i="14"/>
  <c r="AM808" i="14" l="1"/>
  <c r="W809" i="14"/>
  <c r="AM809" i="14" s="1"/>
  <c r="AL809" i="14"/>
  <c r="AG807" i="14"/>
  <c r="AI807" i="14" s="1"/>
  <c r="K809" i="14"/>
  <c r="I809" i="14"/>
  <c r="D809" i="14"/>
  <c r="M808" i="14"/>
  <c r="L808" i="14"/>
  <c r="T810" i="14"/>
  <c r="Y810" i="14" s="1"/>
  <c r="AD810" i="14" s="1"/>
  <c r="C810" i="14"/>
  <c r="R810" i="14"/>
  <c r="P810" i="14"/>
  <c r="E810" i="14"/>
  <c r="H810" i="14"/>
  <c r="G810" i="14"/>
  <c r="J810" i="14"/>
  <c r="U810" i="14"/>
  <c r="N810" i="14"/>
  <c r="S810" i="14"/>
  <c r="B811" i="14"/>
  <c r="AG808" i="14"/>
  <c r="AI808" i="14" s="1"/>
  <c r="AB809" i="14" l="1"/>
  <c r="AG809" i="14" s="1"/>
  <c r="AI809" i="14" s="1"/>
  <c r="T811" i="14"/>
  <c r="R811" i="14"/>
  <c r="S811" i="14"/>
  <c r="X811" i="14" s="1"/>
  <c r="AC811" i="14" s="1"/>
  <c r="G811" i="14"/>
  <c r="J811" i="14"/>
  <c r="P811" i="14"/>
  <c r="H811" i="14"/>
  <c r="U811" i="14"/>
  <c r="Z811" i="14" s="1"/>
  <c r="AE811" i="14" s="1"/>
  <c r="C811" i="14"/>
  <c r="N811" i="14"/>
  <c r="E811" i="14"/>
  <c r="F811" i="14" s="1"/>
  <c r="B812" i="14"/>
  <c r="AJ807" i="14"/>
  <c r="Q807" i="14"/>
  <c r="X810" i="14"/>
  <c r="AC810" i="14" s="1"/>
  <c r="Q809" i="14"/>
  <c r="AJ809" i="14"/>
  <c r="AJ808" i="14"/>
  <c r="Q808" i="14"/>
  <c r="F810" i="14"/>
  <c r="Z810" i="14"/>
  <c r="AE810" i="14" s="1"/>
  <c r="AL810" i="14"/>
  <c r="W810" i="14"/>
  <c r="AB810" i="14" s="1"/>
  <c r="M809" i="14"/>
  <c r="L809" i="14"/>
  <c r="D810" i="14"/>
  <c r="I810" i="14"/>
  <c r="K810" i="14"/>
  <c r="T812" i="14" l="1"/>
  <c r="Y812" i="14" s="1"/>
  <c r="AD812" i="14" s="1"/>
  <c r="P812" i="14"/>
  <c r="H812" i="14"/>
  <c r="G812" i="14"/>
  <c r="S812" i="14"/>
  <c r="E812" i="14"/>
  <c r="R812" i="14"/>
  <c r="C812" i="14"/>
  <c r="J812" i="14"/>
  <c r="N812" i="14"/>
  <c r="U812" i="14"/>
  <c r="B813" i="14"/>
  <c r="I811" i="14"/>
  <c r="D811" i="14"/>
  <c r="K811" i="14"/>
  <c r="AG810" i="14"/>
  <c r="AI810" i="14" s="1"/>
  <c r="W811" i="14"/>
  <c r="AL811" i="14"/>
  <c r="L810" i="14"/>
  <c r="M810" i="14"/>
  <c r="AM810" i="14"/>
  <c r="Y811" i="14"/>
  <c r="AD811" i="14" s="1"/>
  <c r="AM811" i="14" l="1"/>
  <c r="G813" i="14"/>
  <c r="E813" i="14"/>
  <c r="F813" i="14" s="1"/>
  <c r="S813" i="14"/>
  <c r="X813" i="14" s="1"/>
  <c r="AC813" i="14" s="1"/>
  <c r="C813" i="14"/>
  <c r="J813" i="14"/>
  <c r="R813" i="14"/>
  <c r="P813" i="14"/>
  <c r="N813" i="14"/>
  <c r="T813" i="14"/>
  <c r="U813" i="14"/>
  <c r="Z813" i="14" s="1"/>
  <c r="AE813" i="14" s="1"/>
  <c r="H813" i="14"/>
  <c r="B814" i="14"/>
  <c r="F812" i="14"/>
  <c r="Z812" i="14"/>
  <c r="AE812" i="14" s="1"/>
  <c r="X812" i="14"/>
  <c r="AC812" i="14" s="1"/>
  <c r="Q810" i="14"/>
  <c r="AJ810" i="14"/>
  <c r="AB811" i="14"/>
  <c r="K812" i="14"/>
  <c r="I812" i="14"/>
  <c r="D812" i="14"/>
  <c r="L811" i="14"/>
  <c r="M811" i="14"/>
  <c r="AL812" i="14"/>
  <c r="W812" i="14"/>
  <c r="AB812" i="14"/>
  <c r="AG812" i="14" l="1"/>
  <c r="AI812" i="14" s="1"/>
  <c r="Q812" i="14" s="1"/>
  <c r="H814" i="14"/>
  <c r="E814" i="14"/>
  <c r="P814" i="14"/>
  <c r="U814" i="14"/>
  <c r="T814" i="14"/>
  <c r="Y814" i="14" s="1"/>
  <c r="AD814" i="14" s="1"/>
  <c r="J814" i="14"/>
  <c r="S814" i="14"/>
  <c r="G814" i="14"/>
  <c r="C814" i="14"/>
  <c r="N814" i="14"/>
  <c r="R814" i="14"/>
  <c r="B815" i="14"/>
  <c r="W813" i="14"/>
  <c r="AB813" i="14" s="1"/>
  <c r="AL813" i="14"/>
  <c r="I813" i="14"/>
  <c r="D813" i="14"/>
  <c r="K813" i="14"/>
  <c r="M812" i="14"/>
  <c r="L812" i="14"/>
  <c r="AM812" i="14"/>
  <c r="Y813" i="14"/>
  <c r="AD813" i="14" s="1"/>
  <c r="AG811" i="14"/>
  <c r="AI811" i="14" s="1"/>
  <c r="AJ812" i="14" l="1"/>
  <c r="AG813" i="14"/>
  <c r="AI813" i="14" s="1"/>
  <c r="Q813" i="14" s="1"/>
  <c r="S815" i="14"/>
  <c r="X815" i="14" s="1"/>
  <c r="AC815" i="14" s="1"/>
  <c r="E815" i="14"/>
  <c r="F815" i="14" s="1"/>
  <c r="G815" i="14"/>
  <c r="R815" i="14"/>
  <c r="U815" i="14"/>
  <c r="Z815" i="14" s="1"/>
  <c r="AE815" i="14" s="1"/>
  <c r="T815" i="14"/>
  <c r="Y815" i="14" s="1"/>
  <c r="AD815" i="14" s="1"/>
  <c r="C815" i="14"/>
  <c r="N815" i="14"/>
  <c r="P815" i="14"/>
  <c r="H815" i="14"/>
  <c r="J815" i="14"/>
  <c r="B816" i="14"/>
  <c r="M813" i="14"/>
  <c r="L813" i="14"/>
  <c r="Z814" i="14"/>
  <c r="AE814" i="14" s="1"/>
  <c r="K814" i="14"/>
  <c r="D814" i="14"/>
  <c r="I814" i="14"/>
  <c r="F814" i="14"/>
  <c r="W814" i="14"/>
  <c r="AL814" i="14"/>
  <c r="Q811" i="14"/>
  <c r="AJ811" i="14"/>
  <c r="AM813" i="14"/>
  <c r="X814" i="14"/>
  <c r="AC814" i="14" s="1"/>
  <c r="AJ813" i="14" l="1"/>
  <c r="E816" i="14"/>
  <c r="F816" i="14" s="1"/>
  <c r="P816" i="14"/>
  <c r="N816" i="14"/>
  <c r="J816" i="14"/>
  <c r="H816" i="14"/>
  <c r="R816" i="14"/>
  <c r="C816" i="14"/>
  <c r="T816" i="14"/>
  <c r="Y816" i="14" s="1"/>
  <c r="AD816" i="14" s="1"/>
  <c r="S816" i="14"/>
  <c r="X816" i="14" s="1"/>
  <c r="AC816" i="14" s="1"/>
  <c r="U816" i="14"/>
  <c r="Z816" i="14" s="1"/>
  <c r="AE816" i="14" s="1"/>
  <c r="G816" i="14"/>
  <c r="B817" i="14"/>
  <c r="W815" i="14"/>
  <c r="AM815" i="14" s="1"/>
  <c r="AL815" i="14"/>
  <c r="AM814" i="14"/>
  <c r="L814" i="14"/>
  <c r="M814" i="14"/>
  <c r="AB814" i="14"/>
  <c r="K815" i="14"/>
  <c r="I815" i="14"/>
  <c r="D815" i="14"/>
  <c r="AB815" i="14" l="1"/>
  <c r="AG815" i="14" s="1"/>
  <c r="AI815" i="14" s="1"/>
  <c r="N817" i="14"/>
  <c r="R817" i="14"/>
  <c r="J817" i="14"/>
  <c r="S817" i="14"/>
  <c r="X817" i="14" s="1"/>
  <c r="AC817" i="14" s="1"/>
  <c r="E817" i="14"/>
  <c r="F817" i="14" s="1"/>
  <c r="C817" i="14"/>
  <c r="U817" i="14"/>
  <c r="Z817" i="14" s="1"/>
  <c r="AE817" i="14" s="1"/>
  <c r="T817" i="14"/>
  <c r="Y817" i="14" s="1"/>
  <c r="AD817" i="14" s="1"/>
  <c r="G817" i="14"/>
  <c r="H817" i="14"/>
  <c r="P817" i="14"/>
  <c r="B818" i="14"/>
  <c r="W816" i="14"/>
  <c r="AM816" i="14" s="1"/>
  <c r="AL816" i="14"/>
  <c r="Q815" i="14"/>
  <c r="AJ815" i="14"/>
  <c r="L815" i="14"/>
  <c r="M815" i="14"/>
  <c r="AG814" i="14"/>
  <c r="AI814" i="14" s="1"/>
  <c r="I816" i="14"/>
  <c r="D816" i="14"/>
  <c r="K816" i="14"/>
  <c r="AB816" i="14" l="1"/>
  <c r="AG816" i="14" s="1"/>
  <c r="AI816" i="14" s="1"/>
  <c r="AJ816" i="14" s="1"/>
  <c r="E818" i="14"/>
  <c r="F818" i="14" s="1"/>
  <c r="C818" i="14"/>
  <c r="G818" i="14"/>
  <c r="R818" i="14"/>
  <c r="P818" i="14"/>
  <c r="N818" i="14"/>
  <c r="H818" i="14"/>
  <c r="T818" i="14"/>
  <c r="Y818" i="14" s="1"/>
  <c r="AD818" i="14" s="1"/>
  <c r="S818" i="14"/>
  <c r="X818" i="14" s="1"/>
  <c r="AC818" i="14" s="1"/>
  <c r="J818" i="14"/>
  <c r="U818" i="14"/>
  <c r="Z818" i="14" s="1"/>
  <c r="AE818" i="14" s="1"/>
  <c r="B819" i="14"/>
  <c r="D817" i="14"/>
  <c r="K817" i="14"/>
  <c r="I817" i="14"/>
  <c r="L816" i="14"/>
  <c r="M816" i="14"/>
  <c r="Q816" i="14"/>
  <c r="AJ814" i="14"/>
  <c r="Q814" i="14"/>
  <c r="AL817" i="14"/>
  <c r="W817" i="14"/>
  <c r="AM817" i="14" s="1"/>
  <c r="AB817" i="14" l="1"/>
  <c r="AG817" i="14" s="1"/>
  <c r="AI817" i="14" s="1"/>
  <c r="AJ817" i="14" s="1"/>
  <c r="W818" i="14"/>
  <c r="AM818" i="14" s="1"/>
  <c r="AL818" i="14"/>
  <c r="J819" i="14"/>
  <c r="N819" i="14"/>
  <c r="S819" i="14"/>
  <c r="X819" i="14" s="1"/>
  <c r="AC819" i="14" s="1"/>
  <c r="U819" i="14"/>
  <c r="Z819" i="14" s="1"/>
  <c r="AE819" i="14" s="1"/>
  <c r="G819" i="14"/>
  <c r="R819" i="14"/>
  <c r="C819" i="14"/>
  <c r="T819" i="14"/>
  <c r="Y819" i="14" s="1"/>
  <c r="AD819" i="14" s="1"/>
  <c r="H819" i="14"/>
  <c r="P819" i="14"/>
  <c r="E819" i="14"/>
  <c r="F819" i="14" s="1"/>
  <c r="B820" i="14"/>
  <c r="I818" i="14"/>
  <c r="K818" i="14"/>
  <c r="D818" i="14"/>
  <c r="L817" i="14"/>
  <c r="M817" i="14"/>
  <c r="AB818" i="14" l="1"/>
  <c r="AG818" i="14" s="1"/>
  <c r="AI818" i="14" s="1"/>
  <c r="AJ818" i="14" s="1"/>
  <c r="Q817" i="14"/>
  <c r="K819" i="14"/>
  <c r="I819" i="14"/>
  <c r="D819" i="14"/>
  <c r="L818" i="14"/>
  <c r="M818" i="14"/>
  <c r="W819" i="14"/>
  <c r="AM819" i="14" s="1"/>
  <c r="AL819" i="14"/>
  <c r="G820" i="14"/>
  <c r="P820" i="14"/>
  <c r="E820" i="14"/>
  <c r="F820" i="14" s="1"/>
  <c r="J820" i="14"/>
  <c r="N820" i="14"/>
  <c r="U820" i="14"/>
  <c r="Z820" i="14" s="1"/>
  <c r="AE820" i="14" s="1"/>
  <c r="S820" i="14"/>
  <c r="X820" i="14" s="1"/>
  <c r="AC820" i="14" s="1"/>
  <c r="T820" i="14"/>
  <c r="Y820" i="14" s="1"/>
  <c r="AD820" i="14" s="1"/>
  <c r="R820" i="14"/>
  <c r="C820" i="14"/>
  <c r="H820" i="14"/>
  <c r="B821" i="14"/>
  <c r="AB819" i="14" l="1"/>
  <c r="AG819" i="14" s="1"/>
  <c r="AI819" i="14" s="1"/>
  <c r="AJ819" i="14" s="1"/>
  <c r="Q818" i="14"/>
  <c r="L819" i="14"/>
  <c r="M819" i="14"/>
  <c r="S821" i="14"/>
  <c r="X821" i="14" s="1"/>
  <c r="AC821" i="14" s="1"/>
  <c r="E821" i="14"/>
  <c r="F821" i="14" s="1"/>
  <c r="R821" i="14"/>
  <c r="C821" i="14"/>
  <c r="P821" i="14"/>
  <c r="J821" i="14"/>
  <c r="N821" i="14"/>
  <c r="U821" i="14"/>
  <c r="Z821" i="14" s="1"/>
  <c r="AE821" i="14" s="1"/>
  <c r="T821" i="14"/>
  <c r="Y821" i="14" s="1"/>
  <c r="AD821" i="14" s="1"/>
  <c r="G821" i="14"/>
  <c r="H821" i="14"/>
  <c r="B822" i="14"/>
  <c r="K820" i="14"/>
  <c r="I820" i="14"/>
  <c r="D820" i="14"/>
  <c r="W820" i="14"/>
  <c r="AM820" i="14" s="1"/>
  <c r="AL820" i="14"/>
  <c r="AB820" i="14" l="1"/>
  <c r="AG820" i="14" s="1"/>
  <c r="AI820" i="14" s="1"/>
  <c r="Q820" i="14" s="1"/>
  <c r="Q819" i="14"/>
  <c r="L820" i="14"/>
  <c r="M820" i="14"/>
  <c r="U822" i="14"/>
  <c r="Z822" i="14" s="1"/>
  <c r="AE822" i="14" s="1"/>
  <c r="E822" i="14"/>
  <c r="F822" i="14" s="1"/>
  <c r="C822" i="14"/>
  <c r="J822" i="14"/>
  <c r="G822" i="14"/>
  <c r="R822" i="14"/>
  <c r="T822" i="14"/>
  <c r="Y822" i="14" s="1"/>
  <c r="AD822" i="14" s="1"/>
  <c r="P822" i="14"/>
  <c r="S822" i="14"/>
  <c r="X822" i="14" s="1"/>
  <c r="AC822" i="14" s="1"/>
  <c r="N822" i="14"/>
  <c r="H822" i="14"/>
  <c r="B823" i="14"/>
  <c r="K821" i="14"/>
  <c r="D821" i="14"/>
  <c r="I821" i="14"/>
  <c r="W821" i="14"/>
  <c r="AM821" i="14" s="1"/>
  <c r="AL821" i="14"/>
  <c r="AJ820" i="14" l="1"/>
  <c r="AB821" i="14"/>
  <c r="AG821" i="14" s="1"/>
  <c r="AI821" i="14" s="1"/>
  <c r="W822" i="14"/>
  <c r="AM822" i="14" s="1"/>
  <c r="AL822" i="14"/>
  <c r="S823" i="14"/>
  <c r="X823" i="14" s="1"/>
  <c r="AC823" i="14" s="1"/>
  <c r="T823" i="14"/>
  <c r="Y823" i="14" s="1"/>
  <c r="AD823" i="14" s="1"/>
  <c r="J823" i="14"/>
  <c r="H823" i="14"/>
  <c r="C823" i="14"/>
  <c r="G823" i="14"/>
  <c r="P823" i="14"/>
  <c r="E823" i="14"/>
  <c r="F823" i="14" s="1"/>
  <c r="U823" i="14"/>
  <c r="Z823" i="14" s="1"/>
  <c r="AE823" i="14" s="1"/>
  <c r="R823" i="14"/>
  <c r="N823" i="14"/>
  <c r="B824" i="14"/>
  <c r="Q821" i="14"/>
  <c r="AJ821" i="14"/>
  <c r="M821" i="14"/>
  <c r="L821" i="14"/>
  <c r="I822" i="14"/>
  <c r="D822" i="14"/>
  <c r="K822" i="14"/>
  <c r="AB822" i="14" l="1"/>
  <c r="AG822" i="14" s="1"/>
  <c r="AI822" i="14" s="1"/>
  <c r="AJ822" i="14" s="1"/>
  <c r="K823" i="14"/>
  <c r="D823" i="14"/>
  <c r="I823" i="14"/>
  <c r="E824" i="14"/>
  <c r="F824" i="14" s="1"/>
  <c r="R824" i="14"/>
  <c r="G824" i="14"/>
  <c r="N824" i="14"/>
  <c r="T824" i="14"/>
  <c r="Y824" i="14" s="1"/>
  <c r="AD824" i="14" s="1"/>
  <c r="C824" i="14"/>
  <c r="H824" i="14"/>
  <c r="J824" i="14"/>
  <c r="S824" i="14"/>
  <c r="X824" i="14" s="1"/>
  <c r="AC824" i="14" s="1"/>
  <c r="P824" i="14"/>
  <c r="U824" i="14"/>
  <c r="Z824" i="14" s="1"/>
  <c r="AE824" i="14" s="1"/>
  <c r="B825" i="14"/>
  <c r="L822" i="14"/>
  <c r="M822" i="14"/>
  <c r="AL823" i="14"/>
  <c r="W823" i="14"/>
  <c r="AM823" i="14" s="1"/>
  <c r="Q822" i="14" l="1"/>
  <c r="D824" i="14"/>
  <c r="I824" i="14"/>
  <c r="K824" i="14"/>
  <c r="L823" i="14"/>
  <c r="M823" i="14"/>
  <c r="J825" i="14"/>
  <c r="E825" i="14"/>
  <c r="F825" i="14" s="1"/>
  <c r="U825" i="14"/>
  <c r="Z825" i="14" s="1"/>
  <c r="AE825" i="14" s="1"/>
  <c r="G825" i="14"/>
  <c r="N825" i="14"/>
  <c r="C825" i="14"/>
  <c r="T825" i="14"/>
  <c r="Y825" i="14" s="1"/>
  <c r="AD825" i="14" s="1"/>
  <c r="R825" i="14"/>
  <c r="S825" i="14"/>
  <c r="X825" i="14" s="1"/>
  <c r="AC825" i="14" s="1"/>
  <c r="H825" i="14"/>
  <c r="P825" i="14"/>
  <c r="B826" i="14"/>
  <c r="AB823" i="14"/>
  <c r="AG823" i="14" s="1"/>
  <c r="AI823" i="14" s="1"/>
  <c r="AL824" i="14"/>
  <c r="W824" i="14"/>
  <c r="AM824" i="14" s="1"/>
  <c r="D825" i="14" l="1"/>
  <c r="K825" i="14"/>
  <c r="I825" i="14"/>
  <c r="AJ823" i="14"/>
  <c r="Q823" i="14"/>
  <c r="AB824" i="14"/>
  <c r="AG824" i="14" s="1"/>
  <c r="AI824" i="14" s="1"/>
  <c r="H826" i="14"/>
  <c r="G826" i="14"/>
  <c r="C826" i="14"/>
  <c r="N826" i="14"/>
  <c r="E826" i="14"/>
  <c r="F826" i="14" s="1"/>
  <c r="J826" i="14"/>
  <c r="P826" i="14"/>
  <c r="S826" i="14"/>
  <c r="X826" i="14" s="1"/>
  <c r="AC826" i="14" s="1"/>
  <c r="R826" i="14"/>
  <c r="T826" i="14"/>
  <c r="Y826" i="14" s="1"/>
  <c r="AD826" i="14" s="1"/>
  <c r="U826" i="14"/>
  <c r="Z826" i="14" s="1"/>
  <c r="AE826" i="14" s="1"/>
  <c r="B827" i="14"/>
  <c r="L824" i="14"/>
  <c r="M824" i="14"/>
  <c r="AL825" i="14"/>
  <c r="W825" i="14"/>
  <c r="AM825" i="14" s="1"/>
  <c r="AJ824" i="14" l="1"/>
  <c r="Q824" i="14"/>
  <c r="AB825" i="14"/>
  <c r="AG825" i="14" s="1"/>
  <c r="AI825" i="14" s="1"/>
  <c r="D826" i="14"/>
  <c r="I826" i="14"/>
  <c r="K826" i="14"/>
  <c r="L825" i="14"/>
  <c r="M825" i="14"/>
  <c r="W826" i="14"/>
  <c r="AM826" i="14" s="1"/>
  <c r="AL826" i="14"/>
  <c r="U827" i="14"/>
  <c r="Z827" i="14" s="1"/>
  <c r="AE827" i="14" s="1"/>
  <c r="C827" i="14"/>
  <c r="H827" i="14"/>
  <c r="S827" i="14"/>
  <c r="X827" i="14" s="1"/>
  <c r="AC827" i="14" s="1"/>
  <c r="T827" i="14"/>
  <c r="Y827" i="14" s="1"/>
  <c r="AD827" i="14" s="1"/>
  <c r="J827" i="14"/>
  <c r="E827" i="14"/>
  <c r="F827" i="14" s="1"/>
  <c r="G827" i="14"/>
  <c r="R827" i="14"/>
  <c r="N827" i="14"/>
  <c r="P827" i="14"/>
  <c r="B828" i="14"/>
  <c r="AB826" i="14" l="1"/>
  <c r="AG826" i="14" s="1"/>
  <c r="AI826" i="14" s="1"/>
  <c r="Q826" i="14" s="1"/>
  <c r="M826" i="14"/>
  <c r="L826" i="14"/>
  <c r="Q825" i="14"/>
  <c r="AJ825" i="14"/>
  <c r="J828" i="14"/>
  <c r="G828" i="14"/>
  <c r="E828" i="14"/>
  <c r="F828" i="14" s="1"/>
  <c r="R828" i="14"/>
  <c r="S828" i="14"/>
  <c r="X828" i="14" s="1"/>
  <c r="AC828" i="14" s="1"/>
  <c r="N828" i="14"/>
  <c r="U828" i="14"/>
  <c r="Z828" i="14" s="1"/>
  <c r="AE828" i="14" s="1"/>
  <c r="C828" i="14"/>
  <c r="P828" i="14"/>
  <c r="T828" i="14"/>
  <c r="Y828" i="14" s="1"/>
  <c r="AD828" i="14" s="1"/>
  <c r="H828" i="14"/>
  <c r="B829" i="14"/>
  <c r="AL827" i="14"/>
  <c r="W827" i="14"/>
  <c r="AM827" i="14" s="1"/>
  <c r="I827" i="14"/>
  <c r="D827" i="14"/>
  <c r="K827" i="14"/>
  <c r="AJ826" i="14" l="1"/>
  <c r="AL828" i="14"/>
  <c r="W828" i="14"/>
  <c r="AM828" i="14" s="1"/>
  <c r="N829" i="14"/>
  <c r="U829" i="14"/>
  <c r="Z829" i="14" s="1"/>
  <c r="AE829" i="14" s="1"/>
  <c r="P829" i="14"/>
  <c r="R829" i="14"/>
  <c r="E829" i="14"/>
  <c r="F829" i="14" s="1"/>
  <c r="J829" i="14"/>
  <c r="H829" i="14"/>
  <c r="G829" i="14"/>
  <c r="C829" i="14"/>
  <c r="T829" i="14"/>
  <c r="Y829" i="14" s="1"/>
  <c r="AD829" i="14" s="1"/>
  <c r="S829" i="14"/>
  <c r="X829" i="14" s="1"/>
  <c r="AC829" i="14" s="1"/>
  <c r="B830" i="14"/>
  <c r="D828" i="14"/>
  <c r="I828" i="14"/>
  <c r="K828" i="14"/>
  <c r="M827" i="14"/>
  <c r="L827" i="14"/>
  <c r="AB827" i="14"/>
  <c r="AG827" i="14" s="1"/>
  <c r="AI827" i="14" s="1"/>
  <c r="K829" i="14" l="1"/>
  <c r="I829" i="14"/>
  <c r="D829" i="14"/>
  <c r="N830" i="14"/>
  <c r="G830" i="14"/>
  <c r="T830" i="14"/>
  <c r="Y830" i="14" s="1"/>
  <c r="AD830" i="14" s="1"/>
  <c r="R830" i="14"/>
  <c r="S830" i="14"/>
  <c r="X830" i="14" s="1"/>
  <c r="AC830" i="14" s="1"/>
  <c r="J830" i="14"/>
  <c r="H830" i="14"/>
  <c r="E830" i="14"/>
  <c r="F830" i="14" s="1"/>
  <c r="C830" i="14"/>
  <c r="P830" i="14"/>
  <c r="U830" i="14"/>
  <c r="Z830" i="14" s="1"/>
  <c r="AE830" i="14" s="1"/>
  <c r="B831" i="14"/>
  <c r="AB828" i="14"/>
  <c r="AG828" i="14" s="1"/>
  <c r="AI828" i="14" s="1"/>
  <c r="L828" i="14"/>
  <c r="M828" i="14"/>
  <c r="AJ827" i="14"/>
  <c r="Q827" i="14"/>
  <c r="W829" i="14"/>
  <c r="AM829" i="14" s="1"/>
  <c r="AL829" i="14"/>
  <c r="AB829" i="14" l="1"/>
  <c r="AG829" i="14" s="1"/>
  <c r="AI829" i="14" s="1"/>
  <c r="AJ828" i="14"/>
  <c r="Q828" i="14"/>
  <c r="S831" i="14"/>
  <c r="X831" i="14" s="1"/>
  <c r="AC831" i="14" s="1"/>
  <c r="G831" i="14"/>
  <c r="N831" i="14"/>
  <c r="T831" i="14"/>
  <c r="Y831" i="14" s="1"/>
  <c r="AD831" i="14" s="1"/>
  <c r="C831" i="14"/>
  <c r="P831" i="14"/>
  <c r="U831" i="14"/>
  <c r="Z831" i="14" s="1"/>
  <c r="AE831" i="14" s="1"/>
  <c r="R831" i="14"/>
  <c r="J831" i="14"/>
  <c r="H831" i="14"/>
  <c r="E831" i="14"/>
  <c r="F831" i="14" s="1"/>
  <c r="B832" i="14"/>
  <c r="I830" i="14"/>
  <c r="K830" i="14"/>
  <c r="D830" i="14"/>
  <c r="L829" i="14"/>
  <c r="M829" i="14"/>
  <c r="AJ829" i="14"/>
  <c r="Q829" i="14"/>
  <c r="W830" i="14"/>
  <c r="AM830" i="14" s="1"/>
  <c r="AL830" i="14"/>
  <c r="AB830" i="14" l="1"/>
  <c r="AG830" i="14" s="1"/>
  <c r="AI830" i="14" s="1"/>
  <c r="AJ830" i="14" s="1"/>
  <c r="W831" i="14"/>
  <c r="AM831" i="14" s="1"/>
  <c r="AL831" i="14"/>
  <c r="M830" i="14"/>
  <c r="L830" i="14"/>
  <c r="P832" i="14"/>
  <c r="G832" i="14"/>
  <c r="E832" i="14"/>
  <c r="F832" i="14" s="1"/>
  <c r="S832" i="14"/>
  <c r="X832" i="14" s="1"/>
  <c r="AC832" i="14" s="1"/>
  <c r="T832" i="14"/>
  <c r="Y832" i="14" s="1"/>
  <c r="AD832" i="14" s="1"/>
  <c r="U832" i="14"/>
  <c r="Z832" i="14" s="1"/>
  <c r="AE832" i="14" s="1"/>
  <c r="C832" i="14"/>
  <c r="N832" i="14"/>
  <c r="R832" i="14"/>
  <c r="H832" i="14"/>
  <c r="J832" i="14"/>
  <c r="B833" i="14"/>
  <c r="I831" i="14"/>
  <c r="K831" i="14"/>
  <c r="D831" i="14"/>
  <c r="Q830" i="14" l="1"/>
  <c r="AB831" i="14"/>
  <c r="AG831" i="14" s="1"/>
  <c r="AI831" i="14" s="1"/>
  <c r="AJ831" i="14" s="1"/>
  <c r="I832" i="14"/>
  <c r="D832" i="14"/>
  <c r="K832" i="14"/>
  <c r="H833" i="14"/>
  <c r="U833" i="14"/>
  <c r="Z833" i="14" s="1"/>
  <c r="AE833" i="14" s="1"/>
  <c r="E833" i="14"/>
  <c r="F833" i="14" s="1"/>
  <c r="J833" i="14"/>
  <c r="C833" i="14"/>
  <c r="N833" i="14"/>
  <c r="P833" i="14"/>
  <c r="T833" i="14"/>
  <c r="Y833" i="14" s="1"/>
  <c r="AD833" i="14" s="1"/>
  <c r="S833" i="14"/>
  <c r="X833" i="14" s="1"/>
  <c r="AC833" i="14" s="1"/>
  <c r="G833" i="14"/>
  <c r="R833" i="14"/>
  <c r="B834" i="14"/>
  <c r="AL832" i="14"/>
  <c r="W832" i="14"/>
  <c r="AM832" i="14" s="1"/>
  <c r="M831" i="14"/>
  <c r="L831" i="14"/>
  <c r="Q831" i="14" l="1"/>
  <c r="AB832" i="14"/>
  <c r="AG832" i="14" s="1"/>
  <c r="AI832" i="14" s="1"/>
  <c r="AJ832" i="14" s="1"/>
  <c r="T834" i="14"/>
  <c r="Y834" i="14" s="1"/>
  <c r="AD834" i="14" s="1"/>
  <c r="J834" i="14"/>
  <c r="E834" i="14"/>
  <c r="F834" i="14" s="1"/>
  <c r="H834" i="14"/>
  <c r="R834" i="14"/>
  <c r="G834" i="14"/>
  <c r="P834" i="14"/>
  <c r="S834" i="14"/>
  <c r="X834" i="14" s="1"/>
  <c r="AC834" i="14" s="1"/>
  <c r="C834" i="14"/>
  <c r="N834" i="14"/>
  <c r="U834" i="14"/>
  <c r="Z834" i="14" s="1"/>
  <c r="AE834" i="14" s="1"/>
  <c r="B835" i="14"/>
  <c r="AL833" i="14"/>
  <c r="W833" i="14"/>
  <c r="AM833" i="14" s="1"/>
  <c r="D833" i="14"/>
  <c r="I833" i="14"/>
  <c r="K833" i="14"/>
  <c r="L832" i="14"/>
  <c r="M832" i="14"/>
  <c r="Q832" i="14" l="1"/>
  <c r="AL834" i="14"/>
  <c r="W834" i="14"/>
  <c r="AM834" i="14" s="1"/>
  <c r="D834" i="14"/>
  <c r="K834" i="14"/>
  <c r="I834" i="14"/>
  <c r="AB833" i="14"/>
  <c r="AG833" i="14" s="1"/>
  <c r="AI833" i="14" s="1"/>
  <c r="G835" i="14"/>
  <c r="P835" i="14"/>
  <c r="H835" i="14"/>
  <c r="S835" i="14"/>
  <c r="X835" i="14" s="1"/>
  <c r="AC835" i="14" s="1"/>
  <c r="E835" i="14"/>
  <c r="F835" i="14" s="1"/>
  <c r="N835" i="14"/>
  <c r="U835" i="14"/>
  <c r="Z835" i="14" s="1"/>
  <c r="AE835" i="14" s="1"/>
  <c r="T835" i="14"/>
  <c r="Y835" i="14" s="1"/>
  <c r="AD835" i="14" s="1"/>
  <c r="C835" i="14"/>
  <c r="R835" i="14"/>
  <c r="J835" i="14"/>
  <c r="B836" i="14"/>
  <c r="L833" i="14"/>
  <c r="M833" i="14"/>
  <c r="AB834" i="14" l="1"/>
  <c r="AG834" i="14" s="1"/>
  <c r="AI834" i="14" s="1"/>
  <c r="Q834" i="14" s="1"/>
  <c r="L834" i="14"/>
  <c r="M834" i="14"/>
  <c r="W835" i="14"/>
  <c r="AM835" i="14" s="1"/>
  <c r="AL835" i="14"/>
  <c r="K835" i="14"/>
  <c r="D835" i="14"/>
  <c r="I835" i="14"/>
  <c r="S836" i="14"/>
  <c r="X836" i="14" s="1"/>
  <c r="AC836" i="14" s="1"/>
  <c r="T836" i="14"/>
  <c r="Y836" i="14" s="1"/>
  <c r="AD836" i="14" s="1"/>
  <c r="E836" i="14"/>
  <c r="F836" i="14" s="1"/>
  <c r="J836" i="14"/>
  <c r="R836" i="14"/>
  <c r="H836" i="14"/>
  <c r="C836" i="14"/>
  <c r="N836" i="14"/>
  <c r="G836" i="14"/>
  <c r="U836" i="14"/>
  <c r="Z836" i="14" s="1"/>
  <c r="AE836" i="14" s="1"/>
  <c r="P836" i="14"/>
  <c r="B837" i="14"/>
  <c r="AJ833" i="14"/>
  <c r="Q833" i="14"/>
  <c r="AJ834" i="14" l="1"/>
  <c r="AB835" i="14"/>
  <c r="AG835" i="14" s="1"/>
  <c r="AI835" i="14" s="1"/>
  <c r="Q835" i="14" s="1"/>
  <c r="D836" i="14"/>
  <c r="K836" i="14"/>
  <c r="I836" i="14"/>
  <c r="U837" i="14"/>
  <c r="Z837" i="14" s="1"/>
  <c r="AE837" i="14" s="1"/>
  <c r="T837" i="14"/>
  <c r="Y837" i="14" s="1"/>
  <c r="AD837" i="14" s="1"/>
  <c r="J837" i="14"/>
  <c r="C837" i="14"/>
  <c r="R837" i="14"/>
  <c r="S837" i="14"/>
  <c r="X837" i="14" s="1"/>
  <c r="AC837" i="14" s="1"/>
  <c r="E837" i="14"/>
  <c r="F837" i="14" s="1"/>
  <c r="P837" i="14"/>
  <c r="H837" i="14"/>
  <c r="N837" i="14"/>
  <c r="G837" i="14"/>
  <c r="B838" i="14"/>
  <c r="AL836" i="14"/>
  <c r="W836" i="14"/>
  <c r="AM836" i="14" s="1"/>
  <c r="L835" i="14"/>
  <c r="M835" i="14"/>
  <c r="AJ835" i="14" l="1"/>
  <c r="J838" i="14"/>
  <c r="S838" i="14"/>
  <c r="X838" i="14" s="1"/>
  <c r="AC838" i="14" s="1"/>
  <c r="U838" i="14"/>
  <c r="Z838" i="14" s="1"/>
  <c r="AE838" i="14" s="1"/>
  <c r="H838" i="14"/>
  <c r="T838" i="14"/>
  <c r="Y838" i="14" s="1"/>
  <c r="AD838" i="14" s="1"/>
  <c r="N838" i="14"/>
  <c r="R838" i="14"/>
  <c r="G838" i="14"/>
  <c r="C838" i="14"/>
  <c r="P838" i="14"/>
  <c r="E838" i="14"/>
  <c r="F838" i="14" s="1"/>
  <c r="B839" i="14"/>
  <c r="AL837" i="14"/>
  <c r="W837" i="14"/>
  <c r="AM837" i="14" s="1"/>
  <c r="K837" i="14"/>
  <c r="I837" i="14"/>
  <c r="D837" i="14"/>
  <c r="M836" i="14"/>
  <c r="L836" i="14"/>
  <c r="AB836" i="14"/>
  <c r="AG836" i="14" s="1"/>
  <c r="AI836" i="14" s="1"/>
  <c r="P839" i="14" l="1"/>
  <c r="H839" i="14"/>
  <c r="U839" i="14"/>
  <c r="Z839" i="14" s="1"/>
  <c r="AE839" i="14" s="1"/>
  <c r="J839" i="14"/>
  <c r="E839" i="14"/>
  <c r="F839" i="14" s="1"/>
  <c r="G839" i="14"/>
  <c r="R839" i="14"/>
  <c r="S839" i="14"/>
  <c r="X839" i="14" s="1"/>
  <c r="AC839" i="14" s="1"/>
  <c r="C839" i="14"/>
  <c r="T839" i="14"/>
  <c r="Y839" i="14" s="1"/>
  <c r="AD839" i="14" s="1"/>
  <c r="N839" i="14"/>
  <c r="B840" i="14"/>
  <c r="M837" i="14"/>
  <c r="L837" i="14"/>
  <c r="Q836" i="14"/>
  <c r="AJ836" i="14"/>
  <c r="I838" i="14"/>
  <c r="K838" i="14"/>
  <c r="D838" i="14"/>
  <c r="AB837" i="14"/>
  <c r="AG837" i="14" s="1"/>
  <c r="AI837" i="14" s="1"/>
  <c r="AL838" i="14"/>
  <c r="W838" i="14"/>
  <c r="AM838" i="14" s="1"/>
  <c r="T840" i="14" l="1"/>
  <c r="Y840" i="14" s="1"/>
  <c r="AD840" i="14" s="1"/>
  <c r="E840" i="14"/>
  <c r="F840" i="14" s="1"/>
  <c r="P840" i="14"/>
  <c r="U840" i="14"/>
  <c r="Z840" i="14" s="1"/>
  <c r="AE840" i="14" s="1"/>
  <c r="C840" i="14"/>
  <c r="N840" i="14"/>
  <c r="G840" i="14"/>
  <c r="J840" i="14"/>
  <c r="S840" i="14"/>
  <c r="X840" i="14" s="1"/>
  <c r="AC840" i="14" s="1"/>
  <c r="H840" i="14"/>
  <c r="R840" i="14"/>
  <c r="B841" i="14"/>
  <c r="M838" i="14"/>
  <c r="L838" i="14"/>
  <c r="AB838" i="14"/>
  <c r="AG838" i="14" s="1"/>
  <c r="AI838" i="14" s="1"/>
  <c r="K839" i="14"/>
  <c r="D839" i="14"/>
  <c r="I839" i="14"/>
  <c r="AJ837" i="14"/>
  <c r="Q837" i="14"/>
  <c r="AL839" i="14"/>
  <c r="W839" i="14"/>
  <c r="AM839" i="14" s="1"/>
  <c r="H841" i="14" l="1"/>
  <c r="J841" i="14"/>
  <c r="T841" i="14"/>
  <c r="Y841" i="14" s="1"/>
  <c r="AD841" i="14" s="1"/>
  <c r="N841" i="14"/>
  <c r="C841" i="14"/>
  <c r="G841" i="14"/>
  <c r="U841" i="14"/>
  <c r="Z841" i="14" s="1"/>
  <c r="AE841" i="14" s="1"/>
  <c r="E841" i="14"/>
  <c r="F841" i="14" s="1"/>
  <c r="R841" i="14"/>
  <c r="S841" i="14"/>
  <c r="X841" i="14" s="1"/>
  <c r="AC841" i="14" s="1"/>
  <c r="P841" i="14"/>
  <c r="B842" i="14"/>
  <c r="AL840" i="14"/>
  <c r="W840" i="14"/>
  <c r="AM840" i="14" s="1"/>
  <c r="I840" i="14"/>
  <c r="D840" i="14"/>
  <c r="K840" i="14"/>
  <c r="L839" i="14"/>
  <c r="M839" i="14"/>
  <c r="AB839" i="14"/>
  <c r="AG839" i="14" s="1"/>
  <c r="AI839" i="14" s="1"/>
  <c r="Q838" i="14"/>
  <c r="AJ838" i="14"/>
  <c r="AB840" i="14" l="1"/>
  <c r="AG840" i="14" s="1"/>
  <c r="AI840" i="14" s="1"/>
  <c r="AJ840" i="14" s="1"/>
  <c r="E842" i="14"/>
  <c r="F842" i="14" s="1"/>
  <c r="C842" i="14"/>
  <c r="N842" i="14"/>
  <c r="J842" i="14"/>
  <c r="S842" i="14"/>
  <c r="X842" i="14" s="1"/>
  <c r="AC842" i="14" s="1"/>
  <c r="R842" i="14"/>
  <c r="G842" i="14"/>
  <c r="U842" i="14"/>
  <c r="Z842" i="14" s="1"/>
  <c r="AE842" i="14" s="1"/>
  <c r="T842" i="14"/>
  <c r="Y842" i="14" s="1"/>
  <c r="AD842" i="14" s="1"/>
  <c r="H842" i="14"/>
  <c r="P842" i="14"/>
  <c r="B843" i="14"/>
  <c r="I841" i="14"/>
  <c r="D841" i="14"/>
  <c r="K841" i="14"/>
  <c r="L840" i="14"/>
  <c r="M840" i="14"/>
  <c r="AJ839" i="14"/>
  <c r="Q839" i="14"/>
  <c r="AL841" i="14"/>
  <c r="W841" i="14"/>
  <c r="AM841" i="14" s="1"/>
  <c r="Q840" i="14" l="1"/>
  <c r="AB841" i="14"/>
  <c r="AG841" i="14" s="1"/>
  <c r="AI841" i="14" s="1"/>
  <c r="Q841" i="14" s="1"/>
  <c r="N843" i="14"/>
  <c r="G843" i="14"/>
  <c r="S843" i="14"/>
  <c r="X843" i="14" s="1"/>
  <c r="AC843" i="14" s="1"/>
  <c r="T843" i="14"/>
  <c r="Y843" i="14" s="1"/>
  <c r="AD843" i="14" s="1"/>
  <c r="J843" i="14"/>
  <c r="H843" i="14"/>
  <c r="P843" i="14"/>
  <c r="E843" i="14"/>
  <c r="F843" i="14" s="1"/>
  <c r="C843" i="14"/>
  <c r="U843" i="14"/>
  <c r="Z843" i="14" s="1"/>
  <c r="AE843" i="14" s="1"/>
  <c r="R843" i="14"/>
  <c r="B844" i="14"/>
  <c r="AL842" i="14"/>
  <c r="W842" i="14"/>
  <c r="AM842" i="14" s="1"/>
  <c r="I842" i="14"/>
  <c r="D842" i="14"/>
  <c r="K842" i="14"/>
  <c r="M841" i="14"/>
  <c r="L841" i="14"/>
  <c r="AB842" i="14" l="1"/>
  <c r="AG842" i="14" s="1"/>
  <c r="AI842" i="14" s="1"/>
  <c r="Q842" i="14" s="1"/>
  <c r="AJ841" i="14"/>
  <c r="L842" i="14"/>
  <c r="M842" i="14"/>
  <c r="D843" i="14"/>
  <c r="K843" i="14"/>
  <c r="I843" i="14"/>
  <c r="S844" i="14"/>
  <c r="X844" i="14" s="1"/>
  <c r="AC844" i="14" s="1"/>
  <c r="C844" i="14"/>
  <c r="P844" i="14"/>
  <c r="H844" i="14"/>
  <c r="U844" i="14"/>
  <c r="Z844" i="14" s="1"/>
  <c r="AE844" i="14" s="1"/>
  <c r="E844" i="14"/>
  <c r="F844" i="14" s="1"/>
  <c r="T844" i="14"/>
  <c r="Y844" i="14" s="1"/>
  <c r="AD844" i="14" s="1"/>
  <c r="N844" i="14"/>
  <c r="R844" i="14"/>
  <c r="J844" i="14"/>
  <c r="G844" i="14"/>
  <c r="B845" i="14"/>
  <c r="AL843" i="14"/>
  <c r="W843" i="14"/>
  <c r="AM843" i="14" s="1"/>
  <c r="AJ842" i="14" l="1"/>
  <c r="AB843" i="14"/>
  <c r="AG843" i="14" s="1"/>
  <c r="AI843" i="14" s="1"/>
  <c r="AJ843" i="14" s="1"/>
  <c r="W844" i="14"/>
  <c r="AM844" i="14" s="1"/>
  <c r="AL844" i="14"/>
  <c r="K844" i="14"/>
  <c r="I844" i="14"/>
  <c r="D844" i="14"/>
  <c r="H845" i="14"/>
  <c r="P845" i="14"/>
  <c r="R845" i="14"/>
  <c r="J845" i="14"/>
  <c r="S845" i="14"/>
  <c r="X845" i="14" s="1"/>
  <c r="AC845" i="14" s="1"/>
  <c r="G845" i="14"/>
  <c r="C845" i="14"/>
  <c r="T845" i="14"/>
  <c r="Y845" i="14" s="1"/>
  <c r="AD845" i="14" s="1"/>
  <c r="N845" i="14"/>
  <c r="U845" i="14"/>
  <c r="Z845" i="14" s="1"/>
  <c r="AE845" i="14" s="1"/>
  <c r="E845" i="14"/>
  <c r="F845" i="14" s="1"/>
  <c r="B846" i="14"/>
  <c r="L843" i="14"/>
  <c r="M843" i="14"/>
  <c r="AB844" i="14" l="1"/>
  <c r="AG844" i="14" s="1"/>
  <c r="AI844" i="14" s="1"/>
  <c r="Q844" i="14" s="1"/>
  <c r="Q843" i="14"/>
  <c r="AL845" i="14"/>
  <c r="W845" i="14"/>
  <c r="AM845" i="14" s="1"/>
  <c r="D845" i="14"/>
  <c r="I845" i="14"/>
  <c r="K845" i="14"/>
  <c r="H846" i="14"/>
  <c r="N846" i="14"/>
  <c r="P846" i="14"/>
  <c r="J846" i="14"/>
  <c r="R846" i="14"/>
  <c r="G846" i="14"/>
  <c r="U846" i="14"/>
  <c r="Z846" i="14" s="1"/>
  <c r="AE846" i="14" s="1"/>
  <c r="T846" i="14"/>
  <c r="Y846" i="14" s="1"/>
  <c r="AD846" i="14" s="1"/>
  <c r="E846" i="14"/>
  <c r="F846" i="14" s="1"/>
  <c r="C846" i="14"/>
  <c r="S846" i="14"/>
  <c r="X846" i="14" s="1"/>
  <c r="AC846" i="14" s="1"/>
  <c r="B847" i="14"/>
  <c r="M844" i="14"/>
  <c r="L844" i="14"/>
  <c r="AJ844" i="14" l="1"/>
  <c r="D846" i="14"/>
  <c r="K846" i="14"/>
  <c r="I846" i="14"/>
  <c r="AB845" i="14"/>
  <c r="AG845" i="14" s="1"/>
  <c r="AI845" i="14" s="1"/>
  <c r="E847" i="14"/>
  <c r="F847" i="14" s="1"/>
  <c r="N847" i="14"/>
  <c r="J847" i="14"/>
  <c r="P847" i="14"/>
  <c r="H847" i="14"/>
  <c r="C847" i="14"/>
  <c r="S847" i="14"/>
  <c r="X847" i="14" s="1"/>
  <c r="AC847" i="14" s="1"/>
  <c r="U847" i="14"/>
  <c r="Z847" i="14" s="1"/>
  <c r="AE847" i="14" s="1"/>
  <c r="G847" i="14"/>
  <c r="T847" i="14"/>
  <c r="Y847" i="14" s="1"/>
  <c r="AD847" i="14" s="1"/>
  <c r="R847" i="14"/>
  <c r="B848" i="14"/>
  <c r="AL846" i="14"/>
  <c r="W846" i="14"/>
  <c r="AM846" i="14" s="1"/>
  <c r="L845" i="14"/>
  <c r="M845" i="14"/>
  <c r="Q845" i="14" l="1"/>
  <c r="AJ845" i="14"/>
  <c r="AL847" i="14"/>
  <c r="W847" i="14"/>
  <c r="AM847" i="14" s="1"/>
  <c r="L846" i="14"/>
  <c r="M846" i="14"/>
  <c r="P848" i="14"/>
  <c r="S848" i="14"/>
  <c r="X848" i="14" s="1"/>
  <c r="AC848" i="14" s="1"/>
  <c r="U848" i="14"/>
  <c r="Z848" i="14" s="1"/>
  <c r="AE848" i="14" s="1"/>
  <c r="J848" i="14"/>
  <c r="E848" i="14"/>
  <c r="F848" i="14" s="1"/>
  <c r="G848" i="14"/>
  <c r="T848" i="14"/>
  <c r="Y848" i="14" s="1"/>
  <c r="AD848" i="14" s="1"/>
  <c r="N848" i="14"/>
  <c r="C848" i="14"/>
  <c r="R848" i="14"/>
  <c r="H848" i="14"/>
  <c r="B849" i="14"/>
  <c r="K847" i="14"/>
  <c r="D847" i="14"/>
  <c r="I847" i="14"/>
  <c r="AB846" i="14"/>
  <c r="AG846" i="14" s="1"/>
  <c r="AI846" i="14" s="1"/>
  <c r="Q846" i="14" l="1"/>
  <c r="AJ846" i="14"/>
  <c r="AB847" i="14"/>
  <c r="AG847" i="14" s="1"/>
  <c r="AI847" i="14" s="1"/>
  <c r="L847" i="14"/>
  <c r="M847" i="14"/>
  <c r="AL848" i="14"/>
  <c r="W848" i="14"/>
  <c r="AM848" i="14" s="1"/>
  <c r="I848" i="14"/>
  <c r="K848" i="14"/>
  <c r="D848" i="14"/>
  <c r="J849" i="14"/>
  <c r="T849" i="14"/>
  <c r="Y849" i="14" s="1"/>
  <c r="AD849" i="14" s="1"/>
  <c r="G849" i="14"/>
  <c r="U849" i="14"/>
  <c r="Z849" i="14" s="1"/>
  <c r="AE849" i="14" s="1"/>
  <c r="C849" i="14"/>
  <c r="P849" i="14"/>
  <c r="H849" i="14"/>
  <c r="S849" i="14"/>
  <c r="X849" i="14" s="1"/>
  <c r="AC849" i="14" s="1"/>
  <c r="R849" i="14"/>
  <c r="N849" i="14"/>
  <c r="E849" i="14"/>
  <c r="F849" i="14" s="1"/>
  <c r="B850" i="14"/>
  <c r="AB848" i="14" l="1"/>
  <c r="AG848" i="14" s="1"/>
  <c r="AI848" i="14" s="1"/>
  <c r="AJ848" i="14" s="1"/>
  <c r="C850" i="14"/>
  <c r="N850" i="14"/>
  <c r="E850" i="14"/>
  <c r="F850" i="14" s="1"/>
  <c r="U850" i="14"/>
  <c r="Z850" i="14" s="1"/>
  <c r="AE850" i="14" s="1"/>
  <c r="P850" i="14"/>
  <c r="S850" i="14"/>
  <c r="X850" i="14" s="1"/>
  <c r="AC850" i="14" s="1"/>
  <c r="T850" i="14"/>
  <c r="Y850" i="14" s="1"/>
  <c r="AD850" i="14" s="1"/>
  <c r="J850" i="14"/>
  <c r="R850" i="14"/>
  <c r="G850" i="14"/>
  <c r="H850" i="14"/>
  <c r="B851" i="14"/>
  <c r="D849" i="14"/>
  <c r="K849" i="14"/>
  <c r="I849" i="14"/>
  <c r="L848" i="14"/>
  <c r="M848" i="14"/>
  <c r="Q847" i="14"/>
  <c r="AJ847" i="14"/>
  <c r="W849" i="14"/>
  <c r="AL849" i="14"/>
  <c r="Q848" i="14" l="1"/>
  <c r="P851" i="14"/>
  <c r="R851" i="14"/>
  <c r="E851" i="14"/>
  <c r="F851" i="14" s="1"/>
  <c r="U851" i="14"/>
  <c r="Z851" i="14" s="1"/>
  <c r="AE851" i="14" s="1"/>
  <c r="C851" i="14"/>
  <c r="H851" i="14"/>
  <c r="G851" i="14"/>
  <c r="N851" i="14"/>
  <c r="J851" i="14"/>
  <c r="S851" i="14"/>
  <c r="X851" i="14" s="1"/>
  <c r="AC851" i="14" s="1"/>
  <c r="T851" i="14"/>
  <c r="Y851" i="14" s="1"/>
  <c r="AD851" i="14" s="1"/>
  <c r="B852" i="14"/>
  <c r="L849" i="14"/>
  <c r="M849" i="14"/>
  <c r="AL850" i="14"/>
  <c r="W850" i="14"/>
  <c r="AM850" i="14" s="1"/>
  <c r="AB849" i="14"/>
  <c r="AG849" i="14" s="1"/>
  <c r="AI849" i="14" s="1"/>
  <c r="AM849" i="14"/>
  <c r="D850" i="14"/>
  <c r="K850" i="14"/>
  <c r="I850" i="14"/>
  <c r="AB850" i="14" l="1"/>
  <c r="AG850" i="14" s="1"/>
  <c r="AI850" i="14" s="1"/>
  <c r="AJ850" i="14" s="1"/>
  <c r="P852" i="14"/>
  <c r="E852" i="14"/>
  <c r="F852" i="14" s="1"/>
  <c r="G852" i="14"/>
  <c r="U852" i="14"/>
  <c r="Z852" i="14" s="1"/>
  <c r="AE852" i="14" s="1"/>
  <c r="T852" i="14"/>
  <c r="Y852" i="14" s="1"/>
  <c r="AD852" i="14" s="1"/>
  <c r="R852" i="14"/>
  <c r="C852" i="14"/>
  <c r="H852" i="14"/>
  <c r="J852" i="14"/>
  <c r="S852" i="14"/>
  <c r="X852" i="14" s="1"/>
  <c r="AC852" i="14" s="1"/>
  <c r="N852" i="14"/>
  <c r="B853" i="14"/>
  <c r="K851" i="14"/>
  <c r="I851" i="14"/>
  <c r="D851" i="14"/>
  <c r="Q849" i="14"/>
  <c r="AJ849" i="14"/>
  <c r="M850" i="14"/>
  <c r="L850" i="14"/>
  <c r="Q850" i="14"/>
  <c r="W851" i="14"/>
  <c r="AM851" i="14" s="1"/>
  <c r="AL851" i="14"/>
  <c r="AB851" i="14" l="1"/>
  <c r="AG851" i="14" s="1"/>
  <c r="AI851" i="14" s="1"/>
  <c r="S853" i="14"/>
  <c r="X853" i="14" s="1"/>
  <c r="AC853" i="14" s="1"/>
  <c r="E853" i="14"/>
  <c r="F853" i="14" s="1"/>
  <c r="U853" i="14"/>
  <c r="Z853" i="14" s="1"/>
  <c r="AE853" i="14" s="1"/>
  <c r="C853" i="14"/>
  <c r="J853" i="14"/>
  <c r="P853" i="14"/>
  <c r="T853" i="14"/>
  <c r="Y853" i="14" s="1"/>
  <c r="AD853" i="14" s="1"/>
  <c r="R853" i="14"/>
  <c r="H853" i="14"/>
  <c r="N853" i="14"/>
  <c r="G853" i="14"/>
  <c r="B854" i="14"/>
  <c r="AL852" i="14"/>
  <c r="W852" i="14"/>
  <c r="AM852" i="14" s="1"/>
  <c r="L851" i="14"/>
  <c r="M851" i="14"/>
  <c r="AJ851" i="14"/>
  <c r="Q851" i="14"/>
  <c r="K852" i="14"/>
  <c r="D852" i="14"/>
  <c r="I852" i="14"/>
  <c r="AB852" i="14" l="1"/>
  <c r="AG852" i="14" s="1"/>
  <c r="AI852" i="14" s="1"/>
  <c r="M852" i="14"/>
  <c r="L852" i="14"/>
  <c r="D853" i="14"/>
  <c r="K853" i="14"/>
  <c r="I853" i="14"/>
  <c r="S854" i="14"/>
  <c r="X854" i="14" s="1"/>
  <c r="AC854" i="14" s="1"/>
  <c r="U854" i="14"/>
  <c r="Z854" i="14" s="1"/>
  <c r="AE854" i="14" s="1"/>
  <c r="P854" i="14"/>
  <c r="E854" i="14"/>
  <c r="F854" i="14" s="1"/>
  <c r="C854" i="14"/>
  <c r="T854" i="14"/>
  <c r="Y854" i="14" s="1"/>
  <c r="AD854" i="14" s="1"/>
  <c r="G854" i="14"/>
  <c r="J854" i="14"/>
  <c r="N854" i="14"/>
  <c r="H854" i="14"/>
  <c r="R854" i="14"/>
  <c r="B855" i="14"/>
  <c r="W853" i="14"/>
  <c r="AM853" i="14" s="1"/>
  <c r="AL853" i="14"/>
  <c r="AJ852" i="14"/>
  <c r="Q852" i="14"/>
  <c r="L853" i="14" l="1"/>
  <c r="M853" i="14"/>
  <c r="W854" i="14"/>
  <c r="AM854" i="14" s="1"/>
  <c r="AL854" i="14"/>
  <c r="I854" i="14"/>
  <c r="K854" i="14"/>
  <c r="D854" i="14"/>
  <c r="S855" i="14"/>
  <c r="X855" i="14" s="1"/>
  <c r="AC855" i="14" s="1"/>
  <c r="R855" i="14"/>
  <c r="T855" i="14"/>
  <c r="Y855" i="14" s="1"/>
  <c r="AD855" i="14" s="1"/>
  <c r="U855" i="14"/>
  <c r="Z855" i="14" s="1"/>
  <c r="AE855" i="14" s="1"/>
  <c r="J855" i="14"/>
  <c r="H855" i="14"/>
  <c r="N855" i="14"/>
  <c r="P855" i="14"/>
  <c r="C855" i="14"/>
  <c r="G855" i="14"/>
  <c r="E855" i="14"/>
  <c r="F855" i="14" s="1"/>
  <c r="B856" i="14"/>
  <c r="AB853" i="14"/>
  <c r="AG853" i="14" s="1"/>
  <c r="AI853" i="14" s="1"/>
  <c r="AB854" i="14" l="1"/>
  <c r="AG854" i="14" s="1"/>
  <c r="AI854" i="14" s="1"/>
  <c r="Q854" i="14" s="1"/>
  <c r="L854" i="14"/>
  <c r="M854" i="14"/>
  <c r="AL855" i="14"/>
  <c r="W855" i="14"/>
  <c r="AM855" i="14" s="1"/>
  <c r="Q853" i="14"/>
  <c r="AJ853" i="14"/>
  <c r="K855" i="14"/>
  <c r="D855" i="14"/>
  <c r="I855" i="14"/>
  <c r="T856" i="14"/>
  <c r="Y856" i="14" s="1"/>
  <c r="AD856" i="14" s="1"/>
  <c r="N856" i="14"/>
  <c r="E856" i="14"/>
  <c r="F856" i="14" s="1"/>
  <c r="P856" i="14"/>
  <c r="R856" i="14"/>
  <c r="U856" i="14"/>
  <c r="Z856" i="14" s="1"/>
  <c r="AE856" i="14" s="1"/>
  <c r="C856" i="14"/>
  <c r="G856" i="14"/>
  <c r="H856" i="14"/>
  <c r="S856" i="14"/>
  <c r="X856" i="14" s="1"/>
  <c r="AC856" i="14" s="1"/>
  <c r="J856" i="14"/>
  <c r="B857" i="14"/>
  <c r="AJ854" i="14" l="1"/>
  <c r="H857" i="14"/>
  <c r="J857" i="14"/>
  <c r="P857" i="14"/>
  <c r="R857" i="14"/>
  <c r="S857" i="14"/>
  <c r="X857" i="14" s="1"/>
  <c r="AC857" i="14" s="1"/>
  <c r="C857" i="14"/>
  <c r="G857" i="14"/>
  <c r="U857" i="14"/>
  <c r="Z857" i="14" s="1"/>
  <c r="AE857" i="14" s="1"/>
  <c r="T857" i="14"/>
  <c r="Y857" i="14" s="1"/>
  <c r="AD857" i="14" s="1"/>
  <c r="E857" i="14"/>
  <c r="F857" i="14" s="1"/>
  <c r="N857" i="14"/>
  <c r="B858" i="14"/>
  <c r="M855" i="14"/>
  <c r="L855" i="14"/>
  <c r="W856" i="14"/>
  <c r="AM856" i="14" s="1"/>
  <c r="AL856" i="14"/>
  <c r="I856" i="14"/>
  <c r="D856" i="14"/>
  <c r="K856" i="14"/>
  <c r="AB855" i="14"/>
  <c r="AG855" i="14" s="1"/>
  <c r="AI855" i="14" s="1"/>
  <c r="AB856" i="14" l="1"/>
  <c r="AG856" i="14" s="1"/>
  <c r="AI856" i="14" s="1"/>
  <c r="AJ856" i="14" s="1"/>
  <c r="P858" i="14"/>
  <c r="J858" i="14"/>
  <c r="S858" i="14"/>
  <c r="X858" i="14" s="1"/>
  <c r="AC858" i="14" s="1"/>
  <c r="U858" i="14"/>
  <c r="Z858" i="14" s="1"/>
  <c r="AE858" i="14" s="1"/>
  <c r="H858" i="14"/>
  <c r="C858" i="14"/>
  <c r="G858" i="14"/>
  <c r="T858" i="14"/>
  <c r="Y858" i="14" s="1"/>
  <c r="AD858" i="14" s="1"/>
  <c r="R858" i="14"/>
  <c r="N858" i="14"/>
  <c r="E858" i="14"/>
  <c r="F858" i="14" s="1"/>
  <c r="B859" i="14"/>
  <c r="W857" i="14"/>
  <c r="AM857" i="14" s="1"/>
  <c r="AL857" i="14"/>
  <c r="I857" i="14"/>
  <c r="K857" i="14"/>
  <c r="D857" i="14"/>
  <c r="Q855" i="14"/>
  <c r="AJ855" i="14"/>
  <c r="L856" i="14"/>
  <c r="M856" i="14"/>
  <c r="Q856" i="14" l="1"/>
  <c r="AB857" i="14"/>
  <c r="AG857" i="14" s="1"/>
  <c r="AI857" i="14" s="1"/>
  <c r="AJ857" i="14" s="1"/>
  <c r="W858" i="14"/>
  <c r="AM858" i="14" s="1"/>
  <c r="AL858" i="14"/>
  <c r="M857" i="14"/>
  <c r="L857" i="14"/>
  <c r="C859" i="14"/>
  <c r="H859" i="14"/>
  <c r="S859" i="14"/>
  <c r="X859" i="14" s="1"/>
  <c r="AC859" i="14" s="1"/>
  <c r="U859" i="14"/>
  <c r="Z859" i="14" s="1"/>
  <c r="AE859" i="14" s="1"/>
  <c r="T859" i="14"/>
  <c r="Y859" i="14" s="1"/>
  <c r="AD859" i="14" s="1"/>
  <c r="G859" i="14"/>
  <c r="E859" i="14"/>
  <c r="F859" i="14" s="1"/>
  <c r="P859" i="14"/>
  <c r="R859" i="14"/>
  <c r="N859" i="14"/>
  <c r="J859" i="14"/>
  <c r="B860" i="14"/>
  <c r="D858" i="14"/>
  <c r="I858" i="14"/>
  <c r="K858" i="14"/>
  <c r="Q857" i="14" l="1"/>
  <c r="AB858" i="14"/>
  <c r="AG858" i="14" s="1"/>
  <c r="AI858" i="14" s="1"/>
  <c r="AJ858" i="14" s="1"/>
  <c r="AL859" i="14"/>
  <c r="W859" i="14"/>
  <c r="AM859" i="14" s="1"/>
  <c r="L858" i="14"/>
  <c r="M858" i="14"/>
  <c r="K859" i="14"/>
  <c r="I859" i="14"/>
  <c r="D859" i="14"/>
  <c r="C860" i="14"/>
  <c r="P860" i="14"/>
  <c r="R860" i="14"/>
  <c r="N860" i="14"/>
  <c r="U860" i="14"/>
  <c r="Z860" i="14" s="1"/>
  <c r="AE860" i="14" s="1"/>
  <c r="E860" i="14"/>
  <c r="F860" i="14" s="1"/>
  <c r="T860" i="14"/>
  <c r="Y860" i="14" s="1"/>
  <c r="AD860" i="14" s="1"/>
  <c r="G860" i="14"/>
  <c r="S860" i="14"/>
  <c r="X860" i="14" s="1"/>
  <c r="AC860" i="14" s="1"/>
  <c r="H860" i="14"/>
  <c r="J860" i="14"/>
  <c r="B861" i="14"/>
  <c r="Q858" i="14" l="1"/>
  <c r="K860" i="14"/>
  <c r="D860" i="14"/>
  <c r="I860" i="14"/>
  <c r="AB859" i="14"/>
  <c r="AG859" i="14" s="1"/>
  <c r="AI859" i="14" s="1"/>
  <c r="G861" i="14"/>
  <c r="T861" i="14"/>
  <c r="Y861" i="14" s="1"/>
  <c r="AD861" i="14" s="1"/>
  <c r="P861" i="14"/>
  <c r="C861" i="14"/>
  <c r="H861" i="14"/>
  <c r="U861" i="14"/>
  <c r="Z861" i="14" s="1"/>
  <c r="AE861" i="14" s="1"/>
  <c r="S861" i="14"/>
  <c r="X861" i="14" s="1"/>
  <c r="AC861" i="14" s="1"/>
  <c r="R861" i="14"/>
  <c r="J861" i="14"/>
  <c r="N861" i="14"/>
  <c r="E861" i="14"/>
  <c r="F861" i="14" s="1"/>
  <c r="B862" i="14"/>
  <c r="L859" i="14"/>
  <c r="M859" i="14"/>
  <c r="AL860" i="14"/>
  <c r="W860" i="14"/>
  <c r="AM860" i="14" s="1"/>
  <c r="AB860" i="14" l="1"/>
  <c r="AG860" i="14" s="1"/>
  <c r="AI860" i="14" s="1"/>
  <c r="AJ860" i="14" s="1"/>
  <c r="P862" i="14"/>
  <c r="H862" i="14"/>
  <c r="E862" i="14"/>
  <c r="F862" i="14" s="1"/>
  <c r="S862" i="14"/>
  <c r="X862" i="14" s="1"/>
  <c r="AC862" i="14" s="1"/>
  <c r="N862" i="14"/>
  <c r="C862" i="14"/>
  <c r="G862" i="14"/>
  <c r="J862" i="14"/>
  <c r="R862" i="14"/>
  <c r="T862" i="14"/>
  <c r="Y862" i="14" s="1"/>
  <c r="AD862" i="14" s="1"/>
  <c r="U862" i="14"/>
  <c r="Z862" i="14" s="1"/>
  <c r="AE862" i="14" s="1"/>
  <c r="B863" i="14"/>
  <c r="Q859" i="14"/>
  <c r="AJ859" i="14"/>
  <c r="Q860" i="14"/>
  <c r="M860" i="14"/>
  <c r="L860" i="14"/>
  <c r="AL861" i="14"/>
  <c r="W861" i="14"/>
  <c r="AM861" i="14" s="1"/>
  <c r="D861" i="14"/>
  <c r="I861" i="14"/>
  <c r="K861" i="14"/>
  <c r="AB861" i="14" l="1"/>
  <c r="AG861" i="14" s="1"/>
  <c r="AI861" i="14" s="1"/>
  <c r="AJ861" i="14" s="1"/>
  <c r="L861" i="14"/>
  <c r="M861" i="14"/>
  <c r="T863" i="14"/>
  <c r="Y863" i="14" s="1"/>
  <c r="AD863" i="14" s="1"/>
  <c r="E863" i="14"/>
  <c r="F863" i="14" s="1"/>
  <c r="P863" i="14"/>
  <c r="C863" i="14"/>
  <c r="H863" i="14"/>
  <c r="N863" i="14"/>
  <c r="R863" i="14"/>
  <c r="S863" i="14"/>
  <c r="X863" i="14" s="1"/>
  <c r="AC863" i="14" s="1"/>
  <c r="G863" i="14"/>
  <c r="J863" i="14"/>
  <c r="U863" i="14"/>
  <c r="Z863" i="14" s="1"/>
  <c r="AE863" i="14" s="1"/>
  <c r="B864" i="14"/>
  <c r="AL862" i="14"/>
  <c r="W862" i="14"/>
  <c r="AM862" i="14" s="1"/>
  <c r="I862" i="14"/>
  <c r="K862" i="14"/>
  <c r="D862" i="14"/>
  <c r="Q861" i="14" l="1"/>
  <c r="K863" i="14"/>
  <c r="I863" i="14"/>
  <c r="D863" i="14"/>
  <c r="W863" i="14"/>
  <c r="AM863" i="14" s="1"/>
  <c r="AL863" i="14"/>
  <c r="C864" i="14"/>
  <c r="E864" i="14"/>
  <c r="F864" i="14" s="1"/>
  <c r="J864" i="14"/>
  <c r="S864" i="14"/>
  <c r="X864" i="14" s="1"/>
  <c r="AC864" i="14" s="1"/>
  <c r="U864" i="14"/>
  <c r="Z864" i="14" s="1"/>
  <c r="AE864" i="14" s="1"/>
  <c r="H864" i="14"/>
  <c r="T864" i="14"/>
  <c r="Y864" i="14" s="1"/>
  <c r="AD864" i="14" s="1"/>
  <c r="G864" i="14"/>
  <c r="R864" i="14"/>
  <c r="P864" i="14"/>
  <c r="N864" i="14"/>
  <c r="B865" i="14"/>
  <c r="M862" i="14"/>
  <c r="L862" i="14"/>
  <c r="AB862" i="14"/>
  <c r="AG862" i="14" s="1"/>
  <c r="AI862" i="14" s="1"/>
  <c r="S865" i="14" l="1"/>
  <c r="X865" i="14" s="1"/>
  <c r="AC865" i="14" s="1"/>
  <c r="U865" i="14"/>
  <c r="Z865" i="14" s="1"/>
  <c r="AE865" i="14" s="1"/>
  <c r="N865" i="14"/>
  <c r="R865" i="14"/>
  <c r="P865" i="14"/>
  <c r="E865" i="14"/>
  <c r="F865" i="14" s="1"/>
  <c r="J865" i="14"/>
  <c r="T865" i="14"/>
  <c r="Y865" i="14" s="1"/>
  <c r="AD865" i="14" s="1"/>
  <c r="C865" i="14"/>
  <c r="H865" i="14"/>
  <c r="G865" i="14"/>
  <c r="B866" i="14"/>
  <c r="AB863" i="14"/>
  <c r="AG863" i="14" s="1"/>
  <c r="AI863" i="14" s="1"/>
  <c r="Q862" i="14"/>
  <c r="AJ862" i="14"/>
  <c r="AL864" i="14"/>
  <c r="W864" i="14"/>
  <c r="AM864" i="14" s="1"/>
  <c r="M863" i="14"/>
  <c r="L863" i="14"/>
  <c r="D864" i="14"/>
  <c r="K864" i="14"/>
  <c r="I864" i="14"/>
  <c r="H866" i="14" l="1"/>
  <c r="P866" i="14"/>
  <c r="R866" i="14"/>
  <c r="J866" i="14"/>
  <c r="E866" i="14"/>
  <c r="F866" i="14" s="1"/>
  <c r="U866" i="14"/>
  <c r="Z866" i="14" s="1"/>
  <c r="AE866" i="14" s="1"/>
  <c r="C866" i="14"/>
  <c r="T866" i="14"/>
  <c r="Y866" i="14" s="1"/>
  <c r="AD866" i="14" s="1"/>
  <c r="S866" i="14"/>
  <c r="X866" i="14" s="1"/>
  <c r="AC866" i="14" s="1"/>
  <c r="N866" i="14"/>
  <c r="G866" i="14"/>
  <c r="B867" i="14"/>
  <c r="AB864" i="14"/>
  <c r="AG864" i="14" s="1"/>
  <c r="AI864" i="14" s="1"/>
  <c r="W865" i="14"/>
  <c r="AM865" i="14" s="1"/>
  <c r="AL865" i="14"/>
  <c r="K865" i="14"/>
  <c r="I865" i="14"/>
  <c r="D865" i="14"/>
  <c r="L864" i="14"/>
  <c r="M864" i="14"/>
  <c r="AJ863" i="14"/>
  <c r="Q863" i="14"/>
  <c r="W866" i="14" l="1"/>
  <c r="AM866" i="14" s="1"/>
  <c r="AL866" i="14"/>
  <c r="M865" i="14"/>
  <c r="L865" i="14"/>
  <c r="H867" i="14"/>
  <c r="C867" i="14"/>
  <c r="U867" i="14"/>
  <c r="Z867" i="14" s="1"/>
  <c r="AE867" i="14" s="1"/>
  <c r="E867" i="14"/>
  <c r="F867" i="14" s="1"/>
  <c r="P867" i="14"/>
  <c r="J867" i="14"/>
  <c r="T867" i="14"/>
  <c r="Y867" i="14" s="1"/>
  <c r="AD867" i="14" s="1"/>
  <c r="N867" i="14"/>
  <c r="G867" i="14"/>
  <c r="S867" i="14"/>
  <c r="X867" i="14" s="1"/>
  <c r="AC867" i="14" s="1"/>
  <c r="R867" i="14"/>
  <c r="B868" i="14"/>
  <c r="AB865" i="14"/>
  <c r="AG865" i="14" s="1"/>
  <c r="AI865" i="14" s="1"/>
  <c r="Q864" i="14"/>
  <c r="AJ864" i="14"/>
  <c r="D866" i="14"/>
  <c r="I866" i="14"/>
  <c r="K866" i="14"/>
  <c r="AB866" i="14" l="1"/>
  <c r="AG866" i="14" s="1"/>
  <c r="AI866" i="14" s="1"/>
  <c r="Q866" i="14" s="1"/>
  <c r="L866" i="14"/>
  <c r="M866" i="14"/>
  <c r="W867" i="14"/>
  <c r="AM867" i="14" s="1"/>
  <c r="AL867" i="14"/>
  <c r="AJ865" i="14"/>
  <c r="Q865" i="14"/>
  <c r="P868" i="14"/>
  <c r="E868" i="14"/>
  <c r="F868" i="14" s="1"/>
  <c r="T868" i="14"/>
  <c r="Y868" i="14" s="1"/>
  <c r="AD868" i="14" s="1"/>
  <c r="J868" i="14"/>
  <c r="R868" i="14"/>
  <c r="U868" i="14"/>
  <c r="Z868" i="14" s="1"/>
  <c r="AE868" i="14" s="1"/>
  <c r="C868" i="14"/>
  <c r="S868" i="14"/>
  <c r="X868" i="14" s="1"/>
  <c r="AC868" i="14" s="1"/>
  <c r="G868" i="14"/>
  <c r="N868" i="14"/>
  <c r="H868" i="14"/>
  <c r="B869" i="14"/>
  <c r="I867" i="14"/>
  <c r="D867" i="14"/>
  <c r="K867" i="14"/>
  <c r="AJ866" i="14" l="1"/>
  <c r="AB867" i="14"/>
  <c r="AG867" i="14" s="1"/>
  <c r="AI867" i="14" s="1"/>
  <c r="Q867" i="14" s="1"/>
  <c r="M867" i="14"/>
  <c r="L867" i="14"/>
  <c r="K868" i="14"/>
  <c r="I868" i="14"/>
  <c r="D868" i="14"/>
  <c r="H869" i="14"/>
  <c r="P869" i="14"/>
  <c r="J869" i="14"/>
  <c r="C869" i="14"/>
  <c r="S869" i="14"/>
  <c r="X869" i="14" s="1"/>
  <c r="AC869" i="14" s="1"/>
  <c r="R869" i="14"/>
  <c r="G869" i="14"/>
  <c r="E869" i="14"/>
  <c r="F869" i="14" s="1"/>
  <c r="N869" i="14"/>
  <c r="U869" i="14"/>
  <c r="Z869" i="14" s="1"/>
  <c r="AE869" i="14" s="1"/>
  <c r="T869" i="14"/>
  <c r="Y869" i="14" s="1"/>
  <c r="AD869" i="14" s="1"/>
  <c r="B870" i="14"/>
  <c r="W868" i="14"/>
  <c r="AM868" i="14" s="1"/>
  <c r="AL868" i="14"/>
  <c r="AB868" i="14" l="1"/>
  <c r="AG868" i="14" s="1"/>
  <c r="AI868" i="14" s="1"/>
  <c r="Q868" i="14" s="1"/>
  <c r="AJ867" i="14"/>
  <c r="L868" i="14"/>
  <c r="M868" i="14"/>
  <c r="I869" i="14"/>
  <c r="K869" i="14"/>
  <c r="D869" i="14"/>
  <c r="P870" i="14"/>
  <c r="U870" i="14"/>
  <c r="Z870" i="14" s="1"/>
  <c r="AE870" i="14" s="1"/>
  <c r="R870" i="14"/>
  <c r="G870" i="14"/>
  <c r="J870" i="14"/>
  <c r="N870" i="14"/>
  <c r="H870" i="14"/>
  <c r="T870" i="14"/>
  <c r="Y870" i="14" s="1"/>
  <c r="AD870" i="14" s="1"/>
  <c r="S870" i="14"/>
  <c r="X870" i="14" s="1"/>
  <c r="AC870" i="14" s="1"/>
  <c r="E870" i="14"/>
  <c r="F870" i="14" s="1"/>
  <c r="C870" i="14"/>
  <c r="B871" i="14"/>
  <c r="W869" i="14"/>
  <c r="AM869" i="14" s="1"/>
  <c r="AL869" i="14"/>
  <c r="AB869" i="14" l="1"/>
  <c r="AG869" i="14" s="1"/>
  <c r="AI869" i="14" s="1"/>
  <c r="AJ868" i="14"/>
  <c r="I870" i="14"/>
  <c r="D870" i="14"/>
  <c r="K870" i="14"/>
  <c r="W870" i="14"/>
  <c r="AM870" i="14" s="1"/>
  <c r="AL870" i="14"/>
  <c r="Q869" i="14"/>
  <c r="AJ869" i="14"/>
  <c r="M869" i="14"/>
  <c r="L869" i="14"/>
  <c r="J871" i="14"/>
  <c r="G871" i="14"/>
  <c r="U871" i="14"/>
  <c r="Z871" i="14" s="1"/>
  <c r="AE871" i="14" s="1"/>
  <c r="P871" i="14"/>
  <c r="H871" i="14"/>
  <c r="C871" i="14"/>
  <c r="T871" i="14"/>
  <c r="Y871" i="14" s="1"/>
  <c r="AD871" i="14" s="1"/>
  <c r="R871" i="14"/>
  <c r="N871" i="14"/>
  <c r="E871" i="14"/>
  <c r="F871" i="14" s="1"/>
  <c r="S871" i="14"/>
  <c r="X871" i="14" s="1"/>
  <c r="AC871" i="14" s="1"/>
  <c r="B872" i="14"/>
  <c r="AB870" i="14" l="1"/>
  <c r="AG870" i="14" s="1"/>
  <c r="AI870" i="14" s="1"/>
  <c r="Q870" i="14" s="1"/>
  <c r="D871" i="14"/>
  <c r="I871" i="14"/>
  <c r="K871" i="14"/>
  <c r="W871" i="14"/>
  <c r="AM871" i="14" s="1"/>
  <c r="AL871" i="14"/>
  <c r="N872" i="14"/>
  <c r="R872" i="14"/>
  <c r="J872" i="14"/>
  <c r="G872" i="14"/>
  <c r="P872" i="14"/>
  <c r="U872" i="14"/>
  <c r="Z872" i="14" s="1"/>
  <c r="AE872" i="14" s="1"/>
  <c r="T872" i="14"/>
  <c r="Y872" i="14" s="1"/>
  <c r="AD872" i="14" s="1"/>
  <c r="H872" i="14"/>
  <c r="C872" i="14"/>
  <c r="E872" i="14"/>
  <c r="F872" i="14" s="1"/>
  <c r="S872" i="14"/>
  <c r="X872" i="14" s="1"/>
  <c r="AC872" i="14" s="1"/>
  <c r="B873" i="14"/>
  <c r="L870" i="14"/>
  <c r="M870" i="14"/>
  <c r="AJ870" i="14" l="1"/>
  <c r="K872" i="14"/>
  <c r="D872" i="14"/>
  <c r="I872" i="14"/>
  <c r="W872" i="14"/>
  <c r="AM872" i="14" s="1"/>
  <c r="AL872" i="14"/>
  <c r="M871" i="14"/>
  <c r="L871" i="14"/>
  <c r="S873" i="14"/>
  <c r="X873" i="14" s="1"/>
  <c r="AC873" i="14" s="1"/>
  <c r="E873" i="14"/>
  <c r="F873" i="14" s="1"/>
  <c r="N873" i="14"/>
  <c r="P873" i="14"/>
  <c r="R873" i="14"/>
  <c r="G873" i="14"/>
  <c r="C873" i="14"/>
  <c r="T873" i="14"/>
  <c r="Y873" i="14" s="1"/>
  <c r="AD873" i="14" s="1"/>
  <c r="J873" i="14"/>
  <c r="H873" i="14"/>
  <c r="U873" i="14"/>
  <c r="Z873" i="14" s="1"/>
  <c r="AE873" i="14" s="1"/>
  <c r="B874" i="14"/>
  <c r="AB871" i="14"/>
  <c r="AG871" i="14" s="1"/>
  <c r="AI871" i="14" s="1"/>
  <c r="AB872" i="14" l="1"/>
  <c r="AG872" i="14" s="1"/>
  <c r="AI872" i="14" s="1"/>
  <c r="Q871" i="14"/>
  <c r="AJ871" i="14"/>
  <c r="K873" i="14"/>
  <c r="D873" i="14"/>
  <c r="I873" i="14"/>
  <c r="M872" i="14"/>
  <c r="L872" i="14"/>
  <c r="C874" i="14"/>
  <c r="U874" i="14"/>
  <c r="Z874" i="14" s="1"/>
  <c r="AE874" i="14" s="1"/>
  <c r="H874" i="14"/>
  <c r="E874" i="14"/>
  <c r="F874" i="14" s="1"/>
  <c r="P874" i="14"/>
  <c r="T874" i="14"/>
  <c r="Y874" i="14" s="1"/>
  <c r="AD874" i="14" s="1"/>
  <c r="N874" i="14"/>
  <c r="J874" i="14"/>
  <c r="S874" i="14"/>
  <c r="X874" i="14" s="1"/>
  <c r="AC874" i="14" s="1"/>
  <c r="R874" i="14"/>
  <c r="G874" i="14"/>
  <c r="B875" i="14"/>
  <c r="W873" i="14"/>
  <c r="AM873" i="14" s="1"/>
  <c r="AL873" i="14"/>
  <c r="AB873" i="14" l="1"/>
  <c r="AG873" i="14" s="1"/>
  <c r="AI873" i="14" s="1"/>
  <c r="Q873" i="14" s="1"/>
  <c r="AL874" i="14"/>
  <c r="W874" i="14"/>
  <c r="AM874" i="14" s="1"/>
  <c r="M873" i="14"/>
  <c r="L873" i="14"/>
  <c r="K874" i="14"/>
  <c r="I874" i="14"/>
  <c r="D874" i="14"/>
  <c r="S875" i="14"/>
  <c r="X875" i="14" s="1"/>
  <c r="AC875" i="14" s="1"/>
  <c r="C875" i="14"/>
  <c r="P875" i="14"/>
  <c r="E875" i="14"/>
  <c r="F875" i="14" s="1"/>
  <c r="N875" i="14"/>
  <c r="H875" i="14"/>
  <c r="T875" i="14"/>
  <c r="Y875" i="14" s="1"/>
  <c r="AD875" i="14" s="1"/>
  <c r="R875" i="14"/>
  <c r="J875" i="14"/>
  <c r="U875" i="14"/>
  <c r="Z875" i="14" s="1"/>
  <c r="AE875" i="14" s="1"/>
  <c r="G875" i="14"/>
  <c r="B876" i="14"/>
  <c r="Q872" i="14"/>
  <c r="AJ872" i="14"/>
  <c r="AJ873" i="14" l="1"/>
  <c r="AB874" i="14"/>
  <c r="AG874" i="14" s="1"/>
  <c r="AI874" i="14" s="1"/>
  <c r="W875" i="14"/>
  <c r="AM875" i="14" s="1"/>
  <c r="AL875" i="14"/>
  <c r="K875" i="14"/>
  <c r="D875" i="14"/>
  <c r="I875" i="14"/>
  <c r="U876" i="14"/>
  <c r="Z876" i="14" s="1"/>
  <c r="AE876" i="14" s="1"/>
  <c r="E876" i="14"/>
  <c r="F876" i="14" s="1"/>
  <c r="P876" i="14"/>
  <c r="N876" i="14"/>
  <c r="T876" i="14"/>
  <c r="Y876" i="14" s="1"/>
  <c r="AD876" i="14" s="1"/>
  <c r="J876" i="14"/>
  <c r="H876" i="14"/>
  <c r="R876" i="14"/>
  <c r="G876" i="14"/>
  <c r="S876" i="14"/>
  <c r="X876" i="14" s="1"/>
  <c r="AC876" i="14" s="1"/>
  <c r="C876" i="14"/>
  <c r="B877" i="14"/>
  <c r="L874" i="14"/>
  <c r="M874" i="14"/>
  <c r="AJ874" i="14"/>
  <c r="Q874" i="14"/>
  <c r="AB875" i="14" l="1"/>
  <c r="AG875" i="14" s="1"/>
  <c r="AI875" i="14" s="1"/>
  <c r="Q875" i="14" s="1"/>
  <c r="S877" i="14"/>
  <c r="X877" i="14" s="1"/>
  <c r="AC877" i="14" s="1"/>
  <c r="N877" i="14"/>
  <c r="R877" i="14"/>
  <c r="P877" i="14"/>
  <c r="T877" i="14"/>
  <c r="Y877" i="14" s="1"/>
  <c r="AD877" i="14" s="1"/>
  <c r="H877" i="14"/>
  <c r="C877" i="14"/>
  <c r="J877" i="14"/>
  <c r="E877" i="14"/>
  <c r="F877" i="14" s="1"/>
  <c r="G877" i="14"/>
  <c r="U877" i="14"/>
  <c r="Z877" i="14" s="1"/>
  <c r="AE877" i="14" s="1"/>
  <c r="B878" i="14"/>
  <c r="M875" i="14"/>
  <c r="L875" i="14"/>
  <c r="I876" i="14"/>
  <c r="K876" i="14"/>
  <c r="D876" i="14"/>
  <c r="AJ875" i="14"/>
  <c r="AL876" i="14"/>
  <c r="W876" i="14"/>
  <c r="AM876" i="14" s="1"/>
  <c r="AB876" i="14" l="1"/>
  <c r="AG876" i="14" s="1"/>
  <c r="AI876" i="14" s="1"/>
  <c r="AJ876" i="14" s="1"/>
  <c r="C878" i="14"/>
  <c r="R878" i="14"/>
  <c r="T878" i="14"/>
  <c r="Y878" i="14" s="1"/>
  <c r="AD878" i="14" s="1"/>
  <c r="U878" i="14"/>
  <c r="Z878" i="14" s="1"/>
  <c r="AE878" i="14" s="1"/>
  <c r="P878" i="14"/>
  <c r="J878" i="14"/>
  <c r="S878" i="14"/>
  <c r="X878" i="14" s="1"/>
  <c r="AC878" i="14" s="1"/>
  <c r="G878" i="14"/>
  <c r="E878" i="14"/>
  <c r="F878" i="14" s="1"/>
  <c r="N878" i="14"/>
  <c r="H878" i="14"/>
  <c r="B879" i="14"/>
  <c r="M876" i="14"/>
  <c r="L876" i="14"/>
  <c r="AL877" i="14"/>
  <c r="W877" i="14"/>
  <c r="AM877" i="14" s="1"/>
  <c r="D877" i="14"/>
  <c r="K877" i="14"/>
  <c r="I877" i="14"/>
  <c r="Q876" i="14" l="1"/>
  <c r="J879" i="14"/>
  <c r="R879" i="14"/>
  <c r="T879" i="14"/>
  <c r="Y879" i="14" s="1"/>
  <c r="AD879" i="14" s="1"/>
  <c r="C879" i="14"/>
  <c r="E879" i="14"/>
  <c r="F879" i="14" s="1"/>
  <c r="U879" i="14"/>
  <c r="Z879" i="14" s="1"/>
  <c r="AE879" i="14" s="1"/>
  <c r="P879" i="14"/>
  <c r="N879" i="14"/>
  <c r="G879" i="14"/>
  <c r="S879" i="14"/>
  <c r="X879" i="14" s="1"/>
  <c r="AC879" i="14" s="1"/>
  <c r="H879" i="14"/>
  <c r="B880" i="14"/>
  <c r="M877" i="14"/>
  <c r="L877" i="14"/>
  <c r="W878" i="14"/>
  <c r="AM878" i="14" s="1"/>
  <c r="AL878" i="14"/>
  <c r="AB877" i="14"/>
  <c r="AG877" i="14" s="1"/>
  <c r="AI877" i="14" s="1"/>
  <c r="I878" i="14"/>
  <c r="D878" i="14"/>
  <c r="K878" i="14"/>
  <c r="AB878" i="14" l="1"/>
  <c r="AG878" i="14" s="1"/>
  <c r="AI878" i="14" s="1"/>
  <c r="AJ878" i="14" s="1"/>
  <c r="D879" i="14"/>
  <c r="I879" i="14"/>
  <c r="K879" i="14"/>
  <c r="AJ877" i="14"/>
  <c r="Q877" i="14"/>
  <c r="E880" i="14"/>
  <c r="F880" i="14" s="1"/>
  <c r="T880" i="14"/>
  <c r="Y880" i="14" s="1"/>
  <c r="AD880" i="14" s="1"/>
  <c r="R880" i="14"/>
  <c r="U880" i="14"/>
  <c r="Z880" i="14" s="1"/>
  <c r="AE880" i="14" s="1"/>
  <c r="P880" i="14"/>
  <c r="G880" i="14"/>
  <c r="C880" i="14"/>
  <c r="N880" i="14"/>
  <c r="S880" i="14"/>
  <c r="X880" i="14" s="1"/>
  <c r="AC880" i="14" s="1"/>
  <c r="H880" i="14"/>
  <c r="J880" i="14"/>
  <c r="B881" i="14"/>
  <c r="W879" i="14"/>
  <c r="AM879" i="14" s="1"/>
  <c r="AL879" i="14"/>
  <c r="M878" i="14"/>
  <c r="L878" i="14"/>
  <c r="AB879" i="14" l="1"/>
  <c r="AG879" i="14" s="1"/>
  <c r="AI879" i="14" s="1"/>
  <c r="AJ879" i="14" s="1"/>
  <c r="Q878" i="14"/>
  <c r="AL880" i="14"/>
  <c r="W880" i="14"/>
  <c r="AM880" i="14" s="1"/>
  <c r="M879" i="14"/>
  <c r="L879" i="14"/>
  <c r="Q879" i="14"/>
  <c r="D880" i="14"/>
  <c r="I880" i="14"/>
  <c r="K880" i="14"/>
  <c r="G881" i="14"/>
  <c r="C881" i="14"/>
  <c r="E881" i="14"/>
  <c r="F881" i="14" s="1"/>
  <c r="N881" i="14"/>
  <c r="S881" i="14"/>
  <c r="X881" i="14" s="1"/>
  <c r="AC881" i="14" s="1"/>
  <c r="H881" i="14"/>
  <c r="J881" i="14"/>
  <c r="T881" i="14"/>
  <c r="Y881" i="14" s="1"/>
  <c r="AD881" i="14" s="1"/>
  <c r="R881" i="14"/>
  <c r="P881" i="14"/>
  <c r="U881" i="14"/>
  <c r="Z881" i="14" s="1"/>
  <c r="AE881" i="14" s="1"/>
  <c r="B882" i="14"/>
  <c r="AB880" i="14" l="1"/>
  <c r="AG880" i="14" s="1"/>
  <c r="AI880" i="14" s="1"/>
  <c r="Q880" i="14" s="1"/>
  <c r="I881" i="14"/>
  <c r="D881" i="14"/>
  <c r="K881" i="14"/>
  <c r="N882" i="14"/>
  <c r="E882" i="14"/>
  <c r="F882" i="14" s="1"/>
  <c r="C882" i="14"/>
  <c r="P882" i="14"/>
  <c r="R882" i="14"/>
  <c r="G882" i="14"/>
  <c r="S882" i="14"/>
  <c r="X882" i="14" s="1"/>
  <c r="AC882" i="14" s="1"/>
  <c r="J882" i="14"/>
  <c r="T882" i="14"/>
  <c r="Y882" i="14" s="1"/>
  <c r="AD882" i="14" s="1"/>
  <c r="H882" i="14"/>
  <c r="U882" i="14"/>
  <c r="Z882" i="14" s="1"/>
  <c r="AE882" i="14" s="1"/>
  <c r="B883" i="14"/>
  <c r="L880" i="14"/>
  <c r="M880" i="14"/>
  <c r="W881" i="14"/>
  <c r="AM881" i="14" s="1"/>
  <c r="AL881" i="14"/>
  <c r="AB881" i="14" l="1"/>
  <c r="AG881" i="14" s="1"/>
  <c r="AI881" i="14" s="1"/>
  <c r="AJ880" i="14"/>
  <c r="K882" i="14"/>
  <c r="I882" i="14"/>
  <c r="D882" i="14"/>
  <c r="AJ881" i="14"/>
  <c r="Q881" i="14"/>
  <c r="P883" i="14"/>
  <c r="U883" i="14"/>
  <c r="Z883" i="14" s="1"/>
  <c r="AE883" i="14" s="1"/>
  <c r="T883" i="14"/>
  <c r="Y883" i="14" s="1"/>
  <c r="AD883" i="14" s="1"/>
  <c r="H883" i="14"/>
  <c r="G883" i="14"/>
  <c r="S883" i="14"/>
  <c r="X883" i="14" s="1"/>
  <c r="AC883" i="14" s="1"/>
  <c r="E883" i="14"/>
  <c r="F883" i="14" s="1"/>
  <c r="N883" i="14"/>
  <c r="R883" i="14"/>
  <c r="J883" i="14"/>
  <c r="C883" i="14"/>
  <c r="B884" i="14"/>
  <c r="W882" i="14"/>
  <c r="AM882" i="14" s="1"/>
  <c r="AL882" i="14"/>
  <c r="M881" i="14"/>
  <c r="L881" i="14"/>
  <c r="U884" i="14" l="1"/>
  <c r="Z884" i="14" s="1"/>
  <c r="AE884" i="14" s="1"/>
  <c r="G884" i="14"/>
  <c r="R884" i="14"/>
  <c r="S884" i="14"/>
  <c r="X884" i="14" s="1"/>
  <c r="AC884" i="14" s="1"/>
  <c r="J884" i="14"/>
  <c r="H884" i="14"/>
  <c r="N884" i="14"/>
  <c r="T884" i="14"/>
  <c r="Y884" i="14" s="1"/>
  <c r="AD884" i="14" s="1"/>
  <c r="E884" i="14"/>
  <c r="F884" i="14" s="1"/>
  <c r="C884" i="14"/>
  <c r="P884" i="14"/>
  <c r="B885" i="14"/>
  <c r="I883" i="14"/>
  <c r="D883" i="14"/>
  <c r="K883" i="14"/>
  <c r="AB882" i="14"/>
  <c r="AG882" i="14" s="1"/>
  <c r="AI882" i="14" s="1"/>
  <c r="AL883" i="14"/>
  <c r="W883" i="14"/>
  <c r="AM883" i="14" s="1"/>
  <c r="M882" i="14"/>
  <c r="L882" i="14"/>
  <c r="J885" i="14" l="1"/>
  <c r="T885" i="14"/>
  <c r="Y885" i="14" s="1"/>
  <c r="AD885" i="14" s="1"/>
  <c r="H885" i="14"/>
  <c r="E885" i="14"/>
  <c r="F885" i="14" s="1"/>
  <c r="P885" i="14"/>
  <c r="C885" i="14"/>
  <c r="G885" i="14"/>
  <c r="U885" i="14"/>
  <c r="Z885" i="14" s="1"/>
  <c r="AE885" i="14" s="1"/>
  <c r="S885" i="14"/>
  <c r="X885" i="14" s="1"/>
  <c r="AC885" i="14" s="1"/>
  <c r="N885" i="14"/>
  <c r="R885" i="14"/>
  <c r="B886" i="14"/>
  <c r="AJ882" i="14"/>
  <c r="Q882" i="14"/>
  <c r="AL884" i="14"/>
  <c r="W884" i="14"/>
  <c r="AM884" i="14" s="1"/>
  <c r="K884" i="14"/>
  <c r="I884" i="14"/>
  <c r="D884" i="14"/>
  <c r="AB883" i="14"/>
  <c r="AG883" i="14" s="1"/>
  <c r="AI883" i="14" s="1"/>
  <c r="M883" i="14"/>
  <c r="L883" i="14"/>
  <c r="AB884" i="14" l="1"/>
  <c r="AG884" i="14" s="1"/>
  <c r="AI884" i="14" s="1"/>
  <c r="AJ884" i="14" s="1"/>
  <c r="U886" i="14"/>
  <c r="Z886" i="14" s="1"/>
  <c r="AE886" i="14" s="1"/>
  <c r="E886" i="14"/>
  <c r="F886" i="14" s="1"/>
  <c r="G886" i="14"/>
  <c r="S886" i="14"/>
  <c r="X886" i="14" s="1"/>
  <c r="AC886" i="14" s="1"/>
  <c r="N886" i="14"/>
  <c r="T886" i="14"/>
  <c r="Y886" i="14" s="1"/>
  <c r="AD886" i="14" s="1"/>
  <c r="R886" i="14"/>
  <c r="P886" i="14"/>
  <c r="J886" i="14"/>
  <c r="H886" i="14"/>
  <c r="C886" i="14"/>
  <c r="B887" i="14"/>
  <c r="D885" i="14"/>
  <c r="K885" i="14"/>
  <c r="I885" i="14"/>
  <c r="AL885" i="14"/>
  <c r="W885" i="14"/>
  <c r="AM885" i="14" s="1"/>
  <c r="AJ883" i="14"/>
  <c r="Q883" i="14"/>
  <c r="M884" i="14"/>
  <c r="L884" i="14"/>
  <c r="Q884" i="14" l="1"/>
  <c r="AB885" i="14"/>
  <c r="AG885" i="14" s="1"/>
  <c r="AI885" i="14" s="1"/>
  <c r="H887" i="14"/>
  <c r="N887" i="14"/>
  <c r="E887" i="14"/>
  <c r="F887" i="14" s="1"/>
  <c r="U887" i="14"/>
  <c r="Z887" i="14" s="1"/>
  <c r="AE887" i="14" s="1"/>
  <c r="R887" i="14"/>
  <c r="J887" i="14"/>
  <c r="S887" i="14"/>
  <c r="X887" i="14" s="1"/>
  <c r="AC887" i="14" s="1"/>
  <c r="T887" i="14"/>
  <c r="Y887" i="14" s="1"/>
  <c r="AD887" i="14" s="1"/>
  <c r="P887" i="14"/>
  <c r="C887" i="14"/>
  <c r="G887" i="14"/>
  <c r="B888" i="14"/>
  <c r="I886" i="14"/>
  <c r="D886" i="14"/>
  <c r="K886" i="14"/>
  <c r="M885" i="14"/>
  <c r="L885" i="14"/>
  <c r="AJ885" i="14"/>
  <c r="Q885" i="14"/>
  <c r="AL886" i="14"/>
  <c r="W886" i="14"/>
  <c r="AM886" i="14" s="1"/>
  <c r="AB886" i="14" l="1"/>
  <c r="AG886" i="14" s="1"/>
  <c r="AI886" i="14" s="1"/>
  <c r="Q886" i="14" s="1"/>
  <c r="P888" i="14"/>
  <c r="J888" i="14"/>
  <c r="E888" i="14"/>
  <c r="F888" i="14" s="1"/>
  <c r="G888" i="14"/>
  <c r="U888" i="14"/>
  <c r="Z888" i="14" s="1"/>
  <c r="AE888" i="14" s="1"/>
  <c r="N888" i="14"/>
  <c r="C888" i="14"/>
  <c r="S888" i="14"/>
  <c r="X888" i="14" s="1"/>
  <c r="AC888" i="14" s="1"/>
  <c r="H888" i="14"/>
  <c r="T888" i="14"/>
  <c r="Y888" i="14" s="1"/>
  <c r="AD888" i="14" s="1"/>
  <c r="R888" i="14"/>
  <c r="B889" i="14"/>
  <c r="AL887" i="14"/>
  <c r="W887" i="14"/>
  <c r="AM887" i="14" s="1"/>
  <c r="I887" i="14"/>
  <c r="D887" i="14"/>
  <c r="K887" i="14"/>
  <c r="L886" i="14"/>
  <c r="M886" i="14"/>
  <c r="AJ886" i="14" l="1"/>
  <c r="J889" i="14"/>
  <c r="S889" i="14"/>
  <c r="X889" i="14" s="1"/>
  <c r="AC889" i="14" s="1"/>
  <c r="T889" i="14"/>
  <c r="Y889" i="14" s="1"/>
  <c r="AD889" i="14" s="1"/>
  <c r="N889" i="14"/>
  <c r="G889" i="14"/>
  <c r="C889" i="14"/>
  <c r="H889" i="14"/>
  <c r="U889" i="14"/>
  <c r="Z889" i="14" s="1"/>
  <c r="AE889" i="14" s="1"/>
  <c r="P889" i="14"/>
  <c r="E889" i="14"/>
  <c r="F889" i="14" s="1"/>
  <c r="R889" i="14"/>
  <c r="B890" i="14"/>
  <c r="W888" i="14"/>
  <c r="AM888" i="14" s="1"/>
  <c r="AL888" i="14"/>
  <c r="AB887" i="14"/>
  <c r="AG887" i="14" s="1"/>
  <c r="AI887" i="14" s="1"/>
  <c r="M887" i="14"/>
  <c r="L887" i="14"/>
  <c r="K888" i="14"/>
  <c r="D888" i="14"/>
  <c r="I888" i="14"/>
  <c r="AB888" i="14" l="1"/>
  <c r="AG888" i="14" s="1"/>
  <c r="AI888" i="14" s="1"/>
  <c r="U890" i="14"/>
  <c r="Z890" i="14" s="1"/>
  <c r="AE890" i="14" s="1"/>
  <c r="E890" i="14"/>
  <c r="F890" i="14" s="1"/>
  <c r="R890" i="14"/>
  <c r="P890" i="14"/>
  <c r="J890" i="14"/>
  <c r="C890" i="14"/>
  <c r="G890" i="14"/>
  <c r="N890" i="14"/>
  <c r="T890" i="14"/>
  <c r="Y890" i="14" s="1"/>
  <c r="AD890" i="14" s="1"/>
  <c r="H890" i="14"/>
  <c r="S890" i="14"/>
  <c r="X890" i="14" s="1"/>
  <c r="AC890" i="14" s="1"/>
  <c r="B891" i="14"/>
  <c r="K889" i="14"/>
  <c r="D889" i="14"/>
  <c r="I889" i="14"/>
  <c r="AL889" i="14"/>
  <c r="W889" i="14"/>
  <c r="AM889" i="14" s="1"/>
  <c r="AJ887" i="14"/>
  <c r="Q887" i="14"/>
  <c r="M888" i="14"/>
  <c r="L888" i="14"/>
  <c r="AJ888" i="14"/>
  <c r="Q888" i="14"/>
  <c r="AB889" i="14" l="1"/>
  <c r="AG889" i="14" s="1"/>
  <c r="AI889" i="14" s="1"/>
  <c r="Q889" i="14" s="1"/>
  <c r="E891" i="14"/>
  <c r="F891" i="14" s="1"/>
  <c r="G891" i="14"/>
  <c r="U891" i="14"/>
  <c r="Z891" i="14" s="1"/>
  <c r="AE891" i="14" s="1"/>
  <c r="R891" i="14"/>
  <c r="S891" i="14"/>
  <c r="X891" i="14" s="1"/>
  <c r="AC891" i="14" s="1"/>
  <c r="N891" i="14"/>
  <c r="T891" i="14"/>
  <c r="Y891" i="14" s="1"/>
  <c r="AD891" i="14" s="1"/>
  <c r="J891" i="14"/>
  <c r="P891" i="14"/>
  <c r="H891" i="14"/>
  <c r="C891" i="14"/>
  <c r="B892" i="14"/>
  <c r="I890" i="14"/>
  <c r="K890" i="14"/>
  <c r="D890" i="14"/>
  <c r="L889" i="14"/>
  <c r="M889" i="14"/>
  <c r="AL890" i="14"/>
  <c r="W890" i="14"/>
  <c r="AM890" i="14" s="1"/>
  <c r="AJ889" i="14" l="1"/>
  <c r="H892" i="14"/>
  <c r="P892" i="14"/>
  <c r="N892" i="14"/>
  <c r="J892" i="14"/>
  <c r="E892" i="14"/>
  <c r="F892" i="14" s="1"/>
  <c r="C892" i="14"/>
  <c r="T892" i="14"/>
  <c r="Y892" i="14" s="1"/>
  <c r="AD892" i="14" s="1"/>
  <c r="U892" i="14"/>
  <c r="Z892" i="14" s="1"/>
  <c r="AE892" i="14" s="1"/>
  <c r="S892" i="14"/>
  <c r="X892" i="14" s="1"/>
  <c r="AC892" i="14" s="1"/>
  <c r="R892" i="14"/>
  <c r="G892" i="14"/>
  <c r="B893" i="14"/>
  <c r="I891" i="14"/>
  <c r="D891" i="14"/>
  <c r="K891" i="14"/>
  <c r="AL891" i="14"/>
  <c r="W891" i="14"/>
  <c r="AM891" i="14" s="1"/>
  <c r="AB890" i="14"/>
  <c r="AG890" i="14" s="1"/>
  <c r="AI890" i="14" s="1"/>
  <c r="M890" i="14"/>
  <c r="L890" i="14"/>
  <c r="AB891" i="14" l="1"/>
  <c r="AG891" i="14" s="1"/>
  <c r="AI891" i="14" s="1"/>
  <c r="Q891" i="14" s="1"/>
  <c r="C893" i="14"/>
  <c r="J893" i="14"/>
  <c r="N893" i="14"/>
  <c r="H893" i="14"/>
  <c r="T893" i="14"/>
  <c r="Y893" i="14" s="1"/>
  <c r="AD893" i="14" s="1"/>
  <c r="G893" i="14"/>
  <c r="R893" i="14"/>
  <c r="S893" i="14"/>
  <c r="X893" i="14" s="1"/>
  <c r="AC893" i="14" s="1"/>
  <c r="E893" i="14"/>
  <c r="F893" i="14" s="1"/>
  <c r="P893" i="14"/>
  <c r="U893" i="14"/>
  <c r="Z893" i="14" s="1"/>
  <c r="AE893" i="14" s="1"/>
  <c r="B894" i="14"/>
  <c r="I892" i="14"/>
  <c r="K892" i="14"/>
  <c r="D892" i="14"/>
  <c r="W892" i="14"/>
  <c r="AM892" i="14" s="1"/>
  <c r="AL892" i="14"/>
  <c r="AJ890" i="14"/>
  <c r="Q890" i="14"/>
  <c r="M891" i="14"/>
  <c r="L891" i="14"/>
  <c r="AB892" i="14" l="1"/>
  <c r="AG892" i="14" s="1"/>
  <c r="AI892" i="14" s="1"/>
  <c r="Q892" i="14" s="1"/>
  <c r="AJ891" i="14"/>
  <c r="R894" i="14"/>
  <c r="N894" i="14"/>
  <c r="C894" i="14"/>
  <c r="P894" i="14"/>
  <c r="E894" i="14"/>
  <c r="F894" i="14" s="1"/>
  <c r="T894" i="14"/>
  <c r="Y894" i="14" s="1"/>
  <c r="AD894" i="14" s="1"/>
  <c r="G894" i="14"/>
  <c r="H894" i="14"/>
  <c r="U894" i="14"/>
  <c r="Z894" i="14" s="1"/>
  <c r="AE894" i="14" s="1"/>
  <c r="S894" i="14"/>
  <c r="X894" i="14" s="1"/>
  <c r="AC894" i="14" s="1"/>
  <c r="J894" i="14"/>
  <c r="B895" i="14"/>
  <c r="M892" i="14"/>
  <c r="L892" i="14"/>
  <c r="AL893" i="14"/>
  <c r="W893" i="14"/>
  <c r="AM893" i="14" s="1"/>
  <c r="D893" i="14"/>
  <c r="I893" i="14"/>
  <c r="K893" i="14"/>
  <c r="AJ892" i="14" l="1"/>
  <c r="T895" i="14"/>
  <c r="Y895" i="14" s="1"/>
  <c r="AD895" i="14" s="1"/>
  <c r="E895" i="14"/>
  <c r="F895" i="14" s="1"/>
  <c r="U895" i="14"/>
  <c r="Z895" i="14" s="1"/>
  <c r="AE895" i="14" s="1"/>
  <c r="G895" i="14"/>
  <c r="N895" i="14"/>
  <c r="H895" i="14"/>
  <c r="C895" i="14"/>
  <c r="S895" i="14"/>
  <c r="X895" i="14" s="1"/>
  <c r="AC895" i="14" s="1"/>
  <c r="P895" i="14"/>
  <c r="R895" i="14"/>
  <c r="J895" i="14"/>
  <c r="B896" i="14"/>
  <c r="L893" i="14"/>
  <c r="M893" i="14"/>
  <c r="D894" i="14"/>
  <c r="I894" i="14"/>
  <c r="K894" i="14"/>
  <c r="AB893" i="14"/>
  <c r="AG893" i="14" s="1"/>
  <c r="AI893" i="14" s="1"/>
  <c r="W894" i="14"/>
  <c r="AM894" i="14" s="1"/>
  <c r="AL894" i="14"/>
  <c r="AB894" i="14" l="1"/>
  <c r="AG894" i="14" s="1"/>
  <c r="AI894" i="14" s="1"/>
  <c r="U896" i="14"/>
  <c r="Z896" i="14" s="1"/>
  <c r="AE896" i="14" s="1"/>
  <c r="C896" i="14"/>
  <c r="N896" i="14"/>
  <c r="G896" i="14"/>
  <c r="J896" i="14"/>
  <c r="H896" i="14"/>
  <c r="R896" i="14"/>
  <c r="P896" i="14"/>
  <c r="E896" i="14"/>
  <c r="F896" i="14" s="1"/>
  <c r="S896" i="14"/>
  <c r="X896" i="14" s="1"/>
  <c r="AC896" i="14" s="1"/>
  <c r="T896" i="14"/>
  <c r="Y896" i="14" s="1"/>
  <c r="AD896" i="14" s="1"/>
  <c r="B897" i="14"/>
  <c r="AJ893" i="14"/>
  <c r="Q893" i="14"/>
  <c r="L894" i="14"/>
  <c r="M894" i="14"/>
  <c r="W895" i="14"/>
  <c r="AM895" i="14" s="1"/>
  <c r="AL895" i="14"/>
  <c r="AJ894" i="14"/>
  <c r="Q894" i="14"/>
  <c r="K895" i="14"/>
  <c r="I895" i="14"/>
  <c r="D895" i="14"/>
  <c r="S897" i="14" l="1"/>
  <c r="X897" i="14" s="1"/>
  <c r="AC897" i="14" s="1"/>
  <c r="T897" i="14"/>
  <c r="Y897" i="14" s="1"/>
  <c r="AD897" i="14" s="1"/>
  <c r="R897" i="14"/>
  <c r="J897" i="14"/>
  <c r="H897" i="14"/>
  <c r="E897" i="14"/>
  <c r="F897" i="14" s="1"/>
  <c r="C897" i="14"/>
  <c r="P897" i="14"/>
  <c r="U897" i="14"/>
  <c r="Z897" i="14" s="1"/>
  <c r="AE897" i="14" s="1"/>
  <c r="N897" i="14"/>
  <c r="G897" i="14"/>
  <c r="B898" i="14"/>
  <c r="L895" i="14"/>
  <c r="M895" i="14"/>
  <c r="I896" i="14"/>
  <c r="K896" i="14"/>
  <c r="D896" i="14"/>
  <c r="AB895" i="14"/>
  <c r="AG895" i="14" s="1"/>
  <c r="AI895" i="14" s="1"/>
  <c r="W896" i="14"/>
  <c r="AM896" i="14" s="1"/>
  <c r="AL896" i="14"/>
  <c r="AB896" i="14" l="1"/>
  <c r="AG896" i="14" s="1"/>
  <c r="AI896" i="14" s="1"/>
  <c r="AJ896" i="14" s="1"/>
  <c r="AJ895" i="14"/>
  <c r="Q895" i="14"/>
  <c r="L896" i="14"/>
  <c r="M896" i="14"/>
  <c r="W897" i="14"/>
  <c r="AM897" i="14" s="1"/>
  <c r="AL897" i="14"/>
  <c r="N898" i="14"/>
  <c r="C898" i="14"/>
  <c r="T898" i="14"/>
  <c r="Y898" i="14" s="1"/>
  <c r="AD898" i="14" s="1"/>
  <c r="S898" i="14"/>
  <c r="X898" i="14" s="1"/>
  <c r="AC898" i="14" s="1"/>
  <c r="P898" i="14"/>
  <c r="U898" i="14"/>
  <c r="Z898" i="14" s="1"/>
  <c r="AE898" i="14" s="1"/>
  <c r="R898" i="14"/>
  <c r="J898" i="14"/>
  <c r="E898" i="14"/>
  <c r="F898" i="14" s="1"/>
  <c r="H898" i="14"/>
  <c r="G898" i="14"/>
  <c r="B899" i="14"/>
  <c r="D897" i="14"/>
  <c r="I897" i="14"/>
  <c r="K897" i="14"/>
  <c r="Q896" i="14" l="1"/>
  <c r="L897" i="14"/>
  <c r="M897" i="14"/>
  <c r="D898" i="14"/>
  <c r="K898" i="14"/>
  <c r="I898" i="14"/>
  <c r="AL898" i="14"/>
  <c r="W898" i="14"/>
  <c r="AM898" i="14" s="1"/>
  <c r="T899" i="14"/>
  <c r="Y899" i="14" s="1"/>
  <c r="AD899" i="14" s="1"/>
  <c r="C899" i="14"/>
  <c r="R899" i="14"/>
  <c r="J899" i="14"/>
  <c r="H899" i="14"/>
  <c r="S899" i="14"/>
  <c r="X899" i="14" s="1"/>
  <c r="AC899" i="14" s="1"/>
  <c r="E899" i="14"/>
  <c r="F899" i="14" s="1"/>
  <c r="P899" i="14"/>
  <c r="G899" i="14"/>
  <c r="N899" i="14"/>
  <c r="U899" i="14"/>
  <c r="Z899" i="14" s="1"/>
  <c r="AE899" i="14" s="1"/>
  <c r="B900" i="14"/>
  <c r="AB897" i="14"/>
  <c r="AG897" i="14" s="1"/>
  <c r="AI897" i="14" s="1"/>
  <c r="AL899" i="14" l="1"/>
  <c r="W899" i="14"/>
  <c r="AM899" i="14" s="1"/>
  <c r="L898" i="14"/>
  <c r="M898" i="14"/>
  <c r="D899" i="14"/>
  <c r="K899" i="14"/>
  <c r="I899" i="14"/>
  <c r="Q897" i="14"/>
  <c r="AJ897" i="14"/>
  <c r="U900" i="14"/>
  <c r="Z900" i="14" s="1"/>
  <c r="AE900" i="14" s="1"/>
  <c r="E900" i="14"/>
  <c r="F900" i="14" s="1"/>
  <c r="H900" i="14"/>
  <c r="G900" i="14"/>
  <c r="C900" i="14"/>
  <c r="P900" i="14"/>
  <c r="T900" i="14"/>
  <c r="Y900" i="14" s="1"/>
  <c r="AD900" i="14" s="1"/>
  <c r="S900" i="14"/>
  <c r="X900" i="14" s="1"/>
  <c r="AC900" i="14" s="1"/>
  <c r="N900" i="14"/>
  <c r="J900" i="14"/>
  <c r="R900" i="14"/>
  <c r="B901" i="14"/>
  <c r="AB898" i="14"/>
  <c r="AG898" i="14" s="1"/>
  <c r="AI898" i="14" s="1"/>
  <c r="K900" i="14" l="1"/>
  <c r="D900" i="14"/>
  <c r="I900" i="14"/>
  <c r="AB899" i="14"/>
  <c r="AG899" i="14" s="1"/>
  <c r="AI899" i="14" s="1"/>
  <c r="Q898" i="14"/>
  <c r="AJ898" i="14"/>
  <c r="H901" i="14"/>
  <c r="E901" i="14"/>
  <c r="F901" i="14" s="1"/>
  <c r="S901" i="14"/>
  <c r="X901" i="14" s="1"/>
  <c r="AC901" i="14" s="1"/>
  <c r="C901" i="14"/>
  <c r="R901" i="14"/>
  <c r="P901" i="14"/>
  <c r="J901" i="14"/>
  <c r="T901" i="14"/>
  <c r="Y901" i="14" s="1"/>
  <c r="AD901" i="14" s="1"/>
  <c r="U901" i="14"/>
  <c r="Z901" i="14" s="1"/>
  <c r="AE901" i="14" s="1"/>
  <c r="G901" i="14"/>
  <c r="N901" i="14"/>
  <c r="B902" i="14"/>
  <c r="AL900" i="14"/>
  <c r="W900" i="14"/>
  <c r="AM900" i="14" s="1"/>
  <c r="M899" i="14"/>
  <c r="L899" i="14"/>
  <c r="AB900" i="14" l="1"/>
  <c r="AG900" i="14" s="1"/>
  <c r="AI900" i="14" s="1"/>
  <c r="AJ900" i="14" s="1"/>
  <c r="AL901" i="14"/>
  <c r="W901" i="14"/>
  <c r="AM901" i="14" s="1"/>
  <c r="Q899" i="14"/>
  <c r="AJ899" i="14"/>
  <c r="M900" i="14"/>
  <c r="L900" i="14"/>
  <c r="C902" i="14"/>
  <c r="H902" i="14"/>
  <c r="P902" i="14"/>
  <c r="U902" i="14"/>
  <c r="Z902" i="14" s="1"/>
  <c r="AE902" i="14" s="1"/>
  <c r="N902" i="14"/>
  <c r="S902" i="14"/>
  <c r="X902" i="14" s="1"/>
  <c r="AC902" i="14" s="1"/>
  <c r="G902" i="14"/>
  <c r="R902" i="14"/>
  <c r="T902" i="14"/>
  <c r="Y902" i="14" s="1"/>
  <c r="AD902" i="14" s="1"/>
  <c r="E902" i="14"/>
  <c r="F902" i="14" s="1"/>
  <c r="J902" i="14"/>
  <c r="B903" i="14"/>
  <c r="I901" i="14"/>
  <c r="K901" i="14"/>
  <c r="D901" i="14"/>
  <c r="Q900" i="14" l="1"/>
  <c r="AB901" i="14"/>
  <c r="AG901" i="14" s="1"/>
  <c r="AI901" i="14" s="1"/>
  <c r="AJ901" i="14" s="1"/>
  <c r="AL902" i="14"/>
  <c r="W902" i="14"/>
  <c r="AM902" i="14" s="1"/>
  <c r="L901" i="14"/>
  <c r="M901" i="14"/>
  <c r="I902" i="14"/>
  <c r="K902" i="14"/>
  <c r="D902" i="14"/>
  <c r="C903" i="14"/>
  <c r="H903" i="14"/>
  <c r="U903" i="14"/>
  <c r="Z903" i="14" s="1"/>
  <c r="AE903" i="14" s="1"/>
  <c r="P903" i="14"/>
  <c r="R903" i="14"/>
  <c r="S903" i="14"/>
  <c r="X903" i="14" s="1"/>
  <c r="AC903" i="14" s="1"/>
  <c r="J903" i="14"/>
  <c r="T903" i="14"/>
  <c r="Y903" i="14" s="1"/>
  <c r="AD903" i="14" s="1"/>
  <c r="G903" i="14"/>
  <c r="N903" i="14"/>
  <c r="E903" i="14"/>
  <c r="F903" i="14" s="1"/>
  <c r="B904" i="14"/>
  <c r="Q901" i="14" l="1"/>
  <c r="AB902" i="14"/>
  <c r="AG902" i="14" s="1"/>
  <c r="AI902" i="14" s="1"/>
  <c r="Q902" i="14" s="1"/>
  <c r="L902" i="14"/>
  <c r="M902" i="14"/>
  <c r="K903" i="14"/>
  <c r="D903" i="14"/>
  <c r="I903" i="14"/>
  <c r="AJ902" i="14"/>
  <c r="N904" i="14"/>
  <c r="S904" i="14"/>
  <c r="X904" i="14" s="1"/>
  <c r="AC904" i="14" s="1"/>
  <c r="J904" i="14"/>
  <c r="G904" i="14"/>
  <c r="H904" i="14"/>
  <c r="P904" i="14"/>
  <c r="U904" i="14"/>
  <c r="Z904" i="14" s="1"/>
  <c r="AE904" i="14" s="1"/>
  <c r="R904" i="14"/>
  <c r="C904" i="14"/>
  <c r="E904" i="14"/>
  <c r="F904" i="14" s="1"/>
  <c r="T904" i="14"/>
  <c r="Y904" i="14" s="1"/>
  <c r="AD904" i="14" s="1"/>
  <c r="B905" i="14"/>
  <c r="W903" i="14"/>
  <c r="AM903" i="14" s="1"/>
  <c r="AL903" i="14"/>
  <c r="AB903" i="14" l="1"/>
  <c r="AG903" i="14" s="1"/>
  <c r="AI903" i="14" s="1"/>
  <c r="AJ903" i="14" s="1"/>
  <c r="L903" i="14"/>
  <c r="M903" i="14"/>
  <c r="K904" i="14"/>
  <c r="I904" i="14"/>
  <c r="D904" i="14"/>
  <c r="AL904" i="14"/>
  <c r="W904" i="14"/>
  <c r="AM904" i="14" s="1"/>
  <c r="U905" i="14"/>
  <c r="Z905" i="14" s="1"/>
  <c r="AE905" i="14" s="1"/>
  <c r="E905" i="14"/>
  <c r="F905" i="14" s="1"/>
  <c r="G905" i="14"/>
  <c r="C905" i="14"/>
  <c r="P905" i="14"/>
  <c r="S905" i="14"/>
  <c r="X905" i="14" s="1"/>
  <c r="AC905" i="14" s="1"/>
  <c r="R905" i="14"/>
  <c r="J905" i="14"/>
  <c r="T905" i="14"/>
  <c r="Y905" i="14" s="1"/>
  <c r="AD905" i="14" s="1"/>
  <c r="H905" i="14"/>
  <c r="N905" i="14"/>
  <c r="B906" i="14"/>
  <c r="Q903" i="14" l="1"/>
  <c r="M904" i="14"/>
  <c r="L904" i="14"/>
  <c r="AB904" i="14"/>
  <c r="AG904" i="14" s="1"/>
  <c r="AI904" i="14" s="1"/>
  <c r="H906" i="14"/>
  <c r="E906" i="14"/>
  <c r="G906" i="14"/>
  <c r="R906" i="14"/>
  <c r="T906" i="14"/>
  <c r="C906" i="14"/>
  <c r="P906" i="14"/>
  <c r="U906" i="14"/>
  <c r="N906" i="14"/>
  <c r="N907" i="14" s="1"/>
  <c r="S906" i="14"/>
  <c r="J906" i="14"/>
  <c r="D905" i="14"/>
  <c r="K905" i="14"/>
  <c r="I905" i="14"/>
  <c r="AL905" i="14"/>
  <c r="W905" i="14"/>
  <c r="AM905" i="14" s="1"/>
  <c r="AB905" i="14" l="1"/>
  <c r="AG905" i="14" s="1"/>
  <c r="AI905" i="14" s="1"/>
  <c r="F906" i="14"/>
  <c r="R916" i="14"/>
  <c r="AC918" i="14"/>
  <c r="AE926" i="14"/>
  <c r="T920" i="14"/>
  <c r="T925" i="14"/>
  <c r="AB919" i="14"/>
  <c r="Y926" i="14"/>
  <c r="AB926" i="14"/>
  <c r="S925" i="14"/>
  <c r="Z923" i="14"/>
  <c r="AB921" i="14"/>
  <c r="N922" i="14"/>
  <c r="S918" i="14"/>
  <c r="T923" i="14"/>
  <c r="T919" i="14"/>
  <c r="N918" i="14"/>
  <c r="X921" i="14"/>
  <c r="Z922" i="14"/>
  <c r="Y921" i="14"/>
  <c r="Z918" i="14"/>
  <c r="R923" i="14"/>
  <c r="R926" i="14"/>
  <c r="W920" i="14"/>
  <c r="AD927" i="14"/>
  <c r="AC916" i="14"/>
  <c r="W922" i="14"/>
  <c r="AD925" i="14"/>
  <c r="Z916" i="14"/>
  <c r="S921" i="14"/>
  <c r="X920" i="14"/>
  <c r="Y917" i="14"/>
  <c r="Z920" i="14"/>
  <c r="AC920" i="14"/>
  <c r="AC921" i="14"/>
  <c r="Y927" i="14"/>
  <c r="AD920" i="14"/>
  <c r="T921" i="14"/>
  <c r="AD924" i="14"/>
  <c r="AE922" i="14"/>
  <c r="Y922" i="14"/>
  <c r="AC922" i="14"/>
  <c r="Y920" i="14"/>
  <c r="AB918" i="14"/>
  <c r="R925" i="14"/>
  <c r="AE916" i="14"/>
  <c r="N926" i="14"/>
  <c r="AC923" i="14"/>
  <c r="S922" i="14"/>
  <c r="AB917" i="14"/>
  <c r="N921" i="14"/>
  <c r="U921" i="14"/>
  <c r="X917" i="14"/>
  <c r="R924" i="14"/>
  <c r="AE918" i="14"/>
  <c r="AB924" i="14"/>
  <c r="U927" i="14"/>
  <c r="AE920" i="14"/>
  <c r="W921" i="14"/>
  <c r="AC919" i="14"/>
  <c r="X923" i="14"/>
  <c r="AE923" i="14"/>
  <c r="N919" i="14"/>
  <c r="Y925" i="14"/>
  <c r="AC924" i="14"/>
  <c r="Y923" i="14"/>
  <c r="Z926" i="14"/>
  <c r="AB920" i="14"/>
  <c r="AB927" i="14"/>
  <c r="AE924" i="14"/>
  <c r="Z917" i="14"/>
  <c r="S927" i="14"/>
  <c r="R917" i="14"/>
  <c r="W923" i="14"/>
  <c r="W918" i="14"/>
  <c r="X925" i="14"/>
  <c r="S923" i="14"/>
  <c r="Z927" i="14"/>
  <c r="R921" i="14"/>
  <c r="U923" i="14"/>
  <c r="X918" i="14"/>
  <c r="W917" i="14"/>
  <c r="U918" i="14"/>
  <c r="X927" i="14"/>
  <c r="R920" i="14"/>
  <c r="Y918" i="14"/>
  <c r="X924" i="14"/>
  <c r="U924" i="14"/>
  <c r="U925" i="14"/>
  <c r="T918" i="14"/>
  <c r="S926" i="14"/>
  <c r="AC926" i="14"/>
  <c r="S924" i="14"/>
  <c r="AB922" i="14"/>
  <c r="U916" i="14"/>
  <c r="Z925" i="14"/>
  <c r="AC925" i="14"/>
  <c r="U919" i="14"/>
  <c r="X922" i="14"/>
  <c r="X939" i="14" s="1"/>
  <c r="W916" i="14"/>
  <c r="R918" i="14"/>
  <c r="N917" i="14"/>
  <c r="X916" i="14"/>
  <c r="R919" i="14"/>
  <c r="N924" i="14"/>
  <c r="R922" i="14"/>
  <c r="AD917" i="14"/>
  <c r="T917" i="14"/>
  <c r="S917" i="14"/>
  <c r="R927" i="14"/>
  <c r="U926" i="14"/>
  <c r="S919" i="14"/>
  <c r="Z919" i="14"/>
  <c r="AD923" i="14"/>
  <c r="W927" i="14"/>
  <c r="S916" i="14"/>
  <c r="U922" i="14"/>
  <c r="W925" i="14"/>
  <c r="Z924" i="14"/>
  <c r="T927" i="14"/>
  <c r="AE919" i="14"/>
  <c r="AC927" i="14"/>
  <c r="AD918" i="14"/>
  <c r="AC917" i="14"/>
  <c r="S920" i="14"/>
  <c r="AD926" i="14"/>
  <c r="W924" i="14"/>
  <c r="AD919" i="14"/>
  <c r="X926" i="14"/>
  <c r="T926" i="14"/>
  <c r="AE925" i="14"/>
  <c r="N923" i="14"/>
  <c r="AD916" i="14"/>
  <c r="AB923" i="14"/>
  <c r="N927" i="14"/>
  <c r="T924" i="14"/>
  <c r="U920" i="14"/>
  <c r="AD922" i="14"/>
  <c r="AD939" i="14" s="1"/>
  <c r="AB925" i="14"/>
  <c r="N916" i="14"/>
  <c r="U917" i="14"/>
  <c r="Z921" i="14"/>
  <c r="AE921" i="14"/>
  <c r="T922" i="14"/>
  <c r="AE917" i="14"/>
  <c r="Y916" i="14"/>
  <c r="N920" i="14"/>
  <c r="N925" i="14"/>
  <c r="AB916" i="14"/>
  <c r="W926" i="14"/>
  <c r="AD921" i="14"/>
  <c r="Y924" i="14"/>
  <c r="X919" i="14"/>
  <c r="X938" i="14" s="1"/>
  <c r="W919" i="14"/>
  <c r="Y919" i="14"/>
  <c r="Y938" i="14" s="1"/>
  <c r="T916" i="14"/>
  <c r="AE927" i="14"/>
  <c r="AJ904" i="14"/>
  <c r="Q904" i="14"/>
  <c r="AJ905" i="14"/>
  <c r="Q905" i="14"/>
  <c r="Y906" i="14"/>
  <c r="Y907" i="14" s="1"/>
  <c r="T907" i="14"/>
  <c r="L905" i="14"/>
  <c r="M905" i="14"/>
  <c r="Z906" i="14"/>
  <c r="Z907" i="14" s="1"/>
  <c r="U907" i="14"/>
  <c r="D906" i="14"/>
  <c r="K906" i="14"/>
  <c r="I906" i="14"/>
  <c r="X906" i="14"/>
  <c r="X907" i="14" s="1"/>
  <c r="S907" i="14"/>
  <c r="AL906" i="14"/>
  <c r="AL907" i="14" s="1"/>
  <c r="W906" i="14"/>
  <c r="R907" i="14"/>
  <c r="AM927" i="14" l="1"/>
  <c r="Y940" i="14"/>
  <c r="AG923" i="14"/>
  <c r="U939" i="14"/>
  <c r="AG920" i="14"/>
  <c r="AL921" i="14"/>
  <c r="AM926" i="14"/>
  <c r="AL918" i="14"/>
  <c r="AM923" i="14"/>
  <c r="Z940" i="14"/>
  <c r="N940" i="14"/>
  <c r="AI923" i="14"/>
  <c r="AJ923" i="14" s="1"/>
  <c r="AD906" i="14"/>
  <c r="AD907" i="14" s="1"/>
  <c r="Z938" i="14"/>
  <c r="AL927" i="14"/>
  <c r="AG924" i="14"/>
  <c r="AC938" i="14"/>
  <c r="Y937" i="14"/>
  <c r="Y929" i="14"/>
  <c r="AC906" i="14"/>
  <c r="AC907" i="14" s="1"/>
  <c r="AE906" i="14"/>
  <c r="AE907" i="14" s="1"/>
  <c r="T929" i="14"/>
  <c r="T937" i="14"/>
  <c r="T939" i="14"/>
  <c r="AL924" i="14"/>
  <c r="AC939" i="14"/>
  <c r="AM920" i="14"/>
  <c r="AG921" i="14"/>
  <c r="AI921" i="14" s="1"/>
  <c r="AJ921" i="14" s="1"/>
  <c r="T940" i="14"/>
  <c r="U929" i="14"/>
  <c r="U937" i="14"/>
  <c r="U940" i="14"/>
  <c r="AM921" i="14"/>
  <c r="Y939" i="14"/>
  <c r="Z937" i="14"/>
  <c r="Z929" i="14"/>
  <c r="AL926" i="14"/>
  <c r="AB929" i="14"/>
  <c r="AB937" i="14"/>
  <c r="AG916" i="14"/>
  <c r="AE940" i="14"/>
  <c r="AM919" i="14"/>
  <c r="W938" i="14"/>
  <c r="AM925" i="14"/>
  <c r="W940" i="14"/>
  <c r="S938" i="14"/>
  <c r="AL922" i="14"/>
  <c r="R939" i="14"/>
  <c r="AM916" i="14"/>
  <c r="W937" i="14"/>
  <c r="W929" i="14"/>
  <c r="AG922" i="14"/>
  <c r="AI922" i="14" s="1"/>
  <c r="AJ922" i="14" s="1"/>
  <c r="AB939" i="14"/>
  <c r="AM917" i="14"/>
  <c r="X940" i="14"/>
  <c r="AE937" i="14"/>
  <c r="AE929" i="14"/>
  <c r="AE939" i="14"/>
  <c r="AD940" i="14"/>
  <c r="AL923" i="14"/>
  <c r="T938" i="14"/>
  <c r="S940" i="14"/>
  <c r="R909" i="14"/>
  <c r="L906" i="14"/>
  <c r="M906" i="14"/>
  <c r="AB906" i="14"/>
  <c r="AM906" i="14"/>
  <c r="AM907" i="14" s="1"/>
  <c r="AL909" i="14" s="1"/>
  <c r="W907" i="14"/>
  <c r="W909" i="14" s="1"/>
  <c r="AM918" i="14"/>
  <c r="AG927" i="14"/>
  <c r="AI927" i="14" s="1"/>
  <c r="AJ927" i="14" s="1"/>
  <c r="N938" i="14"/>
  <c r="R940" i="14"/>
  <c r="AL925" i="14"/>
  <c r="W939" i="14"/>
  <c r="AM922" i="14"/>
  <c r="AG926" i="14"/>
  <c r="AI926" i="14" s="1"/>
  <c r="AJ926" i="14" s="1"/>
  <c r="N937" i="14"/>
  <c r="C916" i="14"/>
  <c r="N929" i="14"/>
  <c r="N930" i="14" s="1"/>
  <c r="AI916" i="14"/>
  <c r="AJ916" i="14" s="1"/>
  <c r="AD938" i="14"/>
  <c r="S937" i="14"/>
  <c r="S929" i="14"/>
  <c r="AL919" i="14"/>
  <c r="R938" i="14"/>
  <c r="U938" i="14"/>
  <c r="AI920" i="14"/>
  <c r="AJ920" i="14" s="1"/>
  <c r="AI924" i="14"/>
  <c r="AJ924" i="14" s="1"/>
  <c r="AG917" i="14"/>
  <c r="AI917" i="14" s="1"/>
  <c r="AJ917" i="14" s="1"/>
  <c r="AG918" i="14"/>
  <c r="AI918" i="14" s="1"/>
  <c r="AJ918" i="14" s="1"/>
  <c r="AC929" i="14"/>
  <c r="AC937" i="14"/>
  <c r="R929" i="14"/>
  <c r="AL916" i="14"/>
  <c r="R937" i="14"/>
  <c r="AB940" i="14"/>
  <c r="AG925" i="14"/>
  <c r="AI925" i="14" s="1"/>
  <c r="AJ925" i="14" s="1"/>
  <c r="AD937" i="14"/>
  <c r="AD929" i="14"/>
  <c r="AM924" i="14"/>
  <c r="AE938" i="14"/>
  <c r="X937" i="14"/>
  <c r="X929" i="14"/>
  <c r="AC940" i="14"/>
  <c r="AL920" i="14"/>
  <c r="AL917" i="14"/>
  <c r="S939" i="14"/>
  <c r="Z939" i="14"/>
  <c r="N939" i="14"/>
  <c r="AB938" i="14"/>
  <c r="AG919" i="14"/>
  <c r="AI919" i="14" s="1"/>
  <c r="AJ919" i="14" s="1"/>
  <c r="AM939" i="14" l="1"/>
  <c r="AM938" i="14"/>
  <c r="R930" i="14"/>
  <c r="AE942" i="14"/>
  <c r="AG938" i="14"/>
  <c r="AI938" i="14" s="1"/>
  <c r="AJ938" i="14" s="1"/>
  <c r="AD942" i="14"/>
  <c r="AL929" i="14"/>
  <c r="S942" i="14"/>
  <c r="Z942" i="14"/>
  <c r="T942" i="14"/>
  <c r="W930" i="14"/>
  <c r="AM940" i="14"/>
  <c r="AG929" i="14"/>
  <c r="AI929" i="14" s="1"/>
  <c r="AJ929" i="14" s="1"/>
  <c r="AC942" i="14"/>
  <c r="AG937" i="14"/>
  <c r="AI937" i="14" s="1"/>
  <c r="AJ937" i="14" s="1"/>
  <c r="AB942" i="14"/>
  <c r="AM937" i="14"/>
  <c r="W942" i="14"/>
  <c r="AB930" i="14"/>
  <c r="AL938" i="14"/>
  <c r="X942" i="14"/>
  <c r="C917" i="14"/>
  <c r="C918" i="14" s="1"/>
  <c r="AL940" i="14"/>
  <c r="AG906" i="14"/>
  <c r="AI906" i="14" s="1"/>
  <c r="AB907" i="14"/>
  <c r="AL939" i="14"/>
  <c r="U942" i="14"/>
  <c r="AM929" i="14"/>
  <c r="AG940" i="14"/>
  <c r="AI940" i="14" s="1"/>
  <c r="AJ940" i="14" s="1"/>
  <c r="AL937" i="14"/>
  <c r="R942" i="14"/>
  <c r="C937" i="14"/>
  <c r="C938" i="14" s="1"/>
  <c r="C939" i="14" s="1"/>
  <c r="C940" i="14" s="1"/>
  <c r="N942" i="14"/>
  <c r="AG939" i="14"/>
  <c r="AI939" i="14" s="1"/>
  <c r="AJ939" i="14" s="1"/>
  <c r="Y942" i="14"/>
  <c r="R943" i="14" l="1"/>
  <c r="AB943" i="14"/>
  <c r="W943" i="14"/>
  <c r="N943" i="14"/>
  <c r="C919" i="14"/>
  <c r="C920" i="14" s="1"/>
  <c r="C921" i="14" s="1"/>
  <c r="C922" i="14" s="1"/>
  <c r="C923" i="14" s="1"/>
  <c r="AM942" i="14"/>
  <c r="AG907" i="14"/>
  <c r="AI907" i="14" s="1"/>
  <c r="AJ907" i="14" s="1"/>
  <c r="AB909" i="14"/>
  <c r="AG942" i="14"/>
  <c r="AI942" i="14" s="1"/>
  <c r="AJ942" i="14" s="1"/>
  <c r="AL942" i="14"/>
  <c r="Q906" i="14"/>
  <c r="AJ906" i="14"/>
  <c r="AL930" i="14"/>
  <c r="AL943" i="14" l="1"/>
  <c r="C924" i="14"/>
  <c r="C925" i="14" s="1"/>
  <c r="C926" i="14" s="1"/>
  <c r="C927" i="14" s="1"/>
</calcChain>
</file>

<file path=xl/sharedStrings.xml><?xml version="1.0" encoding="utf-8"?>
<sst xmlns="http://schemas.openxmlformats.org/spreadsheetml/2006/main" count="1003" uniqueCount="122">
  <si>
    <t>Referencia</t>
  </si>
  <si>
    <t>Producto</t>
  </si>
  <si>
    <t>Tipo</t>
  </si>
  <si>
    <t>Uds.</t>
  </si>
  <si>
    <t>Precio Ud.</t>
  </si>
  <si>
    <t>Cantidad</t>
  </si>
  <si>
    <t>Precio</t>
  </si>
  <si>
    <t>Importe</t>
  </si>
  <si>
    <t>Nº Factura</t>
  </si>
  <si>
    <t>Fecha Factura</t>
  </si>
  <si>
    <t>:</t>
  </si>
  <si>
    <t>Reg. Merc. de Madrid, T. 3.669 L. O. F. 86, Secc. 8.ª H. M-61.688</t>
  </si>
  <si>
    <t>NIF</t>
  </si>
  <si>
    <t>Telf.</t>
  </si>
  <si>
    <t>IVA</t>
  </si>
  <si>
    <t>Id.</t>
  </si>
  <si>
    <t>FA</t>
  </si>
  <si>
    <t>Id. IVA</t>
  </si>
  <si>
    <t>Imp. IVA</t>
  </si>
  <si>
    <t>Imp. Final</t>
  </si>
  <si>
    <t>MP</t>
  </si>
  <si>
    <t>B</t>
  </si>
  <si>
    <t>E</t>
  </si>
  <si>
    <t>TOTAL</t>
  </si>
  <si>
    <t>TOTAL FACTURA</t>
  </si>
  <si>
    <t>-</t>
  </si>
  <si>
    <t>CONCEPTO</t>
  </si>
  <si>
    <t>Concepto</t>
  </si>
  <si>
    <t>D</t>
  </si>
  <si>
    <t>Bebidas</t>
  </si>
  <si>
    <t>Materias Primas</t>
  </si>
  <si>
    <t>Envases</t>
  </si>
  <si>
    <t>Decoración</t>
  </si>
  <si>
    <t>Maq. y Utensilios</t>
  </si>
  <si>
    <t>DETALLE FACTURA</t>
  </si>
  <si>
    <t>Descripción</t>
  </si>
  <si>
    <t>Año</t>
  </si>
  <si>
    <t>01/01/2021   -   31/12/2021</t>
  </si>
  <si>
    <t>Fechas</t>
  </si>
  <si>
    <t>Fecha</t>
  </si>
  <si>
    <t>Factura</t>
  </si>
  <si>
    <t>Base</t>
  </si>
  <si>
    <t>Total</t>
  </si>
  <si>
    <t>Factura:</t>
  </si>
  <si>
    <t>FA:</t>
  </si>
  <si>
    <t>Fecha:</t>
  </si>
  <si>
    <t>U</t>
  </si>
  <si>
    <t>RESUMEN FACTURAS MERCADONA</t>
  </si>
  <si>
    <t>TOTAL MERCADONA</t>
  </si>
  <si>
    <t>GASTO</t>
  </si>
  <si>
    <t>IMP.</t>
  </si>
  <si>
    <t>Control</t>
  </si>
  <si>
    <t>Ind.</t>
  </si>
  <si>
    <t>FECHA</t>
  </si>
  <si>
    <t>Cód. Prov.</t>
  </si>
  <si>
    <t>Cód. Gasto</t>
  </si>
  <si>
    <t>Tipo Gasto</t>
  </si>
  <si>
    <t>IMPORTE</t>
  </si>
  <si>
    <t>F.P</t>
  </si>
  <si>
    <t>Día</t>
  </si>
  <si>
    <t>Mes</t>
  </si>
  <si>
    <t>MERCADONA</t>
  </si>
  <si>
    <t>TOTALES</t>
  </si>
  <si>
    <t>MES</t>
  </si>
  <si>
    <t>ACUM. GASTO</t>
  </si>
  <si>
    <t>GASTO ANTERIOR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</si>
  <si>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</si>
  <si>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</si>
  <si>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</si>
  <si>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</si>
  <si>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</si>
  <si>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</si>
  <si>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</si>
  <si>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</si>
  <si>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</si>
  <si>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</si>
  <si>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</si>
  <si>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</si>
  <si>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TOTAL ANTERIOR</t>
  </si>
  <si>
    <t>TOTAL FINAL</t>
  </si>
  <si>
    <t>TRIMESTRE</t>
  </si>
  <si>
    <t>T</t>
  </si>
  <si>
    <t>Final</t>
  </si>
  <si>
    <t>Nº</t>
  </si>
  <si>
    <t>Fact.</t>
  </si>
  <si>
    <t>/</t>
  </si>
  <si>
    <t>GV</t>
  </si>
  <si>
    <t>.</t>
  </si>
  <si>
    <t>P</t>
  </si>
  <si>
    <t>Panadería</t>
  </si>
  <si>
    <t>Gasto</t>
  </si>
  <si>
    <t>Id. Gasto</t>
  </si>
  <si>
    <t>TIPO de GASTO</t>
  </si>
  <si>
    <t>Id. Concept.</t>
  </si>
  <si>
    <t>GV.</t>
  </si>
  <si>
    <t>Fecha Fact.</t>
  </si>
  <si>
    <t>Nº Fact.</t>
  </si>
  <si>
    <t>Gastos V.Zotz</t>
  </si>
  <si>
    <t>VZ</t>
  </si>
  <si>
    <t>V</t>
  </si>
  <si>
    <t>CÓDIGO GASTO GENERAL</t>
  </si>
  <si>
    <t>Sum.</t>
  </si>
  <si>
    <t>Suministros</t>
  </si>
  <si>
    <t>Gasto General</t>
  </si>
  <si>
    <t>Cont. Ud.</t>
  </si>
  <si>
    <t>Cant.</t>
  </si>
  <si>
    <t>Imp. Precio</t>
  </si>
  <si>
    <t>MAKRO AUTOSERVICIO MAYORISTA, S.A.</t>
  </si>
  <si>
    <t>MAKRO BILBAO</t>
  </si>
  <si>
    <t>PASEO IMPERIAL 40</t>
  </si>
  <si>
    <t>CTRA. FORAL BI-1035 LUTXANA</t>
  </si>
  <si>
    <t>28005, MADRID</t>
  </si>
  <si>
    <t>LUTXANA - ASUA, 36</t>
  </si>
  <si>
    <t>48950, ERANDIO</t>
  </si>
  <si>
    <t>A-28/647451</t>
  </si>
  <si>
    <t>BIZKAIA</t>
  </si>
  <si>
    <t>94 471 14 24</t>
  </si>
  <si>
    <t>Fax</t>
  </si>
  <si>
    <t>94 453 25 77</t>
  </si>
  <si>
    <t>MAKRO</t>
  </si>
  <si>
    <t>001-00006</t>
  </si>
  <si>
    <t>YYYY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</si>
</sst>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7" formatCode="#,##0.00\ &quot;€&quot;;\-#,##0.00\ &quot;€&quot;"/>
    <numFmt numFmtId="164" formatCode="000000000000000"/>
    <numFmt numFmtId="165" formatCode="#,##0.00\ &quot;€&quot;"/>
    <numFmt numFmtId="166" formatCode="0000"/>
    <numFmt numFmtId="167" formatCode="&quot;OF-&quot;\1\1\-00000"/>
    <numFmt numFmtId="168" formatCode="\2000"/>
    <numFmt numFmtId="169" formatCode="00"/>
    <numFmt numFmtId="170" formatCode="0000000"/>
    <numFmt numFmtId="171" formatCode="&quot;PE-&quot;\10\-00000"/>
    <numFmt numFmtId="172" formatCode="&quot;TRIM.&quot;00"/>
    <numFmt numFmtId="173" formatCode="\(\ @\ \)"/>
  </numFmts>
  <fonts count="53" x14ac:knownFonts="1">
    <font>
      <sz val="11"/>
      <color theme="1"/>
      <name val="Calibri"/>
      <family val="2"/>
    </font>
    <font>
      <sz val="15"/>
      <color rgb="FF7A0C16"/>
      <name val="Pristina"/>
      <family val="4"/>
    </font>
    <font>
      <b/>
      <sz val="15"/>
      <color rgb="FF7A0C16"/>
      <name val="Pristina"/>
      <family val="4"/>
    </font>
    <font>
      <sz val="11"/>
      <color rgb="FF7A0C16"/>
      <name val="Calibri"/>
      <family val="2"/>
    </font>
    <font>
      <b/>
      <sz val="11"/>
      <color rgb="FF7A0C16"/>
      <name val="Calibri"/>
      <family val="2"/>
    </font>
    <font>
      <sz val="13"/>
      <color rgb="FF7A0C16"/>
      <name val="Pristina"/>
      <family val="4"/>
    </font>
    <font>
      <i/>
      <sz val="11"/>
      <color rgb="FF7A0C16"/>
      <name val="Calibri"/>
      <family val="2"/>
    </font>
    <font>
      <b/>
      <i/>
      <sz val="11"/>
      <color rgb="FF7A0C16"/>
      <name val="Calibri"/>
      <family val="2"/>
    </font>
    <font>
      <sz val="10"/>
      <color rgb="FF000000"/>
      <name val="Times New Roman"/>
      <family val="1"/>
    </font>
    <font>
      <sz val="7"/>
      <name val="Courier New"/>
      <family val="3"/>
    </font>
    <font>
      <sz val="7"/>
      <color rgb="FF000000"/>
      <name val="Courier New"/>
      <family val="2"/>
    </font>
    <font>
      <b/>
      <sz val="13"/>
      <color rgb="FF7A0C16"/>
      <name val="Pristina"/>
      <family val="4"/>
    </font>
    <font>
      <b/>
      <i/>
      <sz val="10"/>
      <color rgb="FF7A0C16"/>
      <name val="Times New Roman"/>
      <family val="1"/>
    </font>
    <font>
      <b/>
      <sz val="19"/>
      <color rgb="FF7A0C16"/>
      <name val="Pristina"/>
      <family val="4"/>
    </font>
    <font>
      <i/>
      <sz val="11"/>
      <color theme="1"/>
      <name val="Calibri"/>
      <family val="2"/>
    </font>
    <font>
      <b/>
      <i/>
      <sz val="15"/>
      <color rgb="FF7A0C16"/>
      <name val="Pristina"/>
      <family val="4"/>
    </font>
    <font>
      <b/>
      <i/>
      <sz val="13"/>
      <color rgb="FF7A0C16"/>
      <name val="Pristina"/>
      <family val="4"/>
    </font>
    <font>
      <sz val="11"/>
      <color rgb="FF056437"/>
      <name val="Calibri"/>
      <family val="2"/>
    </font>
    <font>
      <sz val="11"/>
      <color theme="1"/>
      <name val="Calibri"/>
      <family val="2"/>
      <scheme val="minor"/>
    </font>
    <font>
      <b/>
      <sz val="28"/>
      <color rgb="FF967300"/>
      <name val="Calibri"/>
      <family val="2"/>
      <scheme val="minor"/>
    </font>
    <font>
      <sz val="11"/>
      <color theme="1"/>
      <name val="Wingdings"/>
      <charset val="2"/>
    </font>
    <font>
      <b/>
      <sz val="11"/>
      <color rgb="FF967300"/>
      <name val="Calibri"/>
      <family val="2"/>
      <scheme val="minor"/>
    </font>
    <font>
      <b/>
      <sz val="11"/>
      <color rgb="FF7A0C16"/>
      <name val="Calibri"/>
      <family val="2"/>
      <scheme val="minor"/>
    </font>
    <font>
      <i/>
      <sz val="6"/>
      <color rgb="FF967300"/>
      <name val="Calibri"/>
      <family val="2"/>
      <scheme val="minor"/>
    </font>
    <font>
      <sz val="11"/>
      <color rgb="FF967300"/>
      <name val="Calibri"/>
      <family val="2"/>
      <scheme val="minor"/>
    </font>
    <font>
      <sz val="12"/>
      <color theme="1"/>
      <name val="Wingdings"/>
      <charset val="2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rgb="FF967300"/>
      <name val="Calibri"/>
      <family val="2"/>
      <scheme val="minor"/>
    </font>
    <font>
      <sz val="9"/>
      <color rgb="FF7A0C16"/>
      <name val="Pristina"/>
      <family val="4"/>
    </font>
    <font>
      <sz val="11"/>
      <color rgb="FF7A0C16"/>
      <name val="Pristina"/>
      <family val="4"/>
    </font>
    <font>
      <i/>
      <sz val="8.5"/>
      <color theme="1"/>
      <name val="Calibri"/>
      <family val="2"/>
    </font>
    <font>
      <sz val="8"/>
      <name val="Calibri"/>
      <family val="2"/>
    </font>
    <font>
      <i/>
      <sz val="7"/>
      <color rgb="FF7A0C16"/>
      <name val="Pristina"/>
      <family val="4"/>
    </font>
    <font>
      <b/>
      <sz val="25"/>
      <color rgb="FF7A0C16"/>
      <name val="Pristina"/>
      <family val="4"/>
    </font>
    <font>
      <b/>
      <sz val="9"/>
      <color rgb="FF967300"/>
      <name val="Calibri"/>
      <family val="2"/>
      <scheme val="minor"/>
    </font>
    <font>
      <b/>
      <i/>
      <sz val="11"/>
      <color theme="5" tint="-0.249977111117893"/>
      <name val="Calibri"/>
      <family val="2"/>
    </font>
    <font>
      <sz val="11"/>
      <color theme="5" tint="-0.249977111117893"/>
      <name val="Calibri"/>
      <family val="2"/>
    </font>
    <font>
      <b/>
      <i/>
      <sz val="11"/>
      <color theme="5" tint="-0.249977111117893"/>
      <name val="Wingdings"/>
      <charset val="2"/>
    </font>
    <font>
      <b/>
      <sz val="13"/>
      <color theme="5" tint="-0.249977111117893"/>
      <name val="Pristina"/>
      <family val="4"/>
    </font>
    <font>
      <sz val="9"/>
      <color theme="5" tint="-0.249977111117893"/>
      <name val="Pristina"/>
      <family val="4"/>
    </font>
    <font>
      <sz val="13"/>
      <color theme="5" tint="-0.249977111117893"/>
      <name val="Pristina"/>
      <family val="4"/>
    </font>
    <font>
      <i/>
      <sz val="7"/>
      <color theme="5" tint="-0.249977111117893"/>
      <name val="Pristina"/>
      <family val="4"/>
    </font>
    <font>
      <i/>
      <sz val="11"/>
      <color theme="5" tint="-0.24994659260841701"/>
      <name val="Calibri"/>
      <family val="2"/>
    </font>
    <font>
      <sz val="15"/>
      <color rgb="FF002D6E"/>
      <name val="Pristina"/>
      <family val="4"/>
    </font>
    <font>
      <sz val="11"/>
      <color rgb="FF002D6E"/>
      <name val="Calibri"/>
      <family val="2"/>
    </font>
    <font>
      <b/>
      <sz val="15"/>
      <color rgb="FF002D6E"/>
      <name val="Pristina"/>
      <family val="4"/>
    </font>
    <font>
      <b/>
      <sz val="13"/>
      <color rgb="FF002D6E"/>
      <name val="Pristina"/>
      <family val="4"/>
    </font>
    <font>
      <i/>
      <u/>
      <sz val="11"/>
      <color rgb="FF7A0C16"/>
      <name val="Calibri"/>
      <family val="2"/>
    </font>
    <font>
      <u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30">
    <border>
      <left/>
      <right/>
      <top/>
      <bottom/>
      <diagonal/>
    </border>
    <border>
      <left style="medium">
        <color rgb="FF7A0C16"/>
      </left>
      <right style="medium">
        <color rgb="FF7A0C16"/>
      </right>
      <top style="medium">
        <color rgb="FF7A0C16"/>
      </top>
      <bottom style="medium">
        <color rgb="FF7A0C16"/>
      </bottom>
      <diagonal/>
    </border>
    <border>
      <left style="medium">
        <color rgb="FF7A0C16"/>
      </left>
      <right style="thin">
        <color rgb="FF7A0C16"/>
      </right>
      <top style="medium">
        <color rgb="FF7A0C16"/>
      </top>
      <bottom style="thin">
        <color rgb="FF7A0C16"/>
      </bottom>
      <diagonal/>
    </border>
    <border>
      <left style="thin">
        <color rgb="FF7A0C16"/>
      </left>
      <right style="medium">
        <color rgb="FF7A0C16"/>
      </right>
      <top style="medium">
        <color rgb="FF7A0C16"/>
      </top>
      <bottom style="thin">
        <color rgb="FF7A0C16"/>
      </bottom>
      <diagonal/>
    </border>
    <border>
      <left style="medium">
        <color rgb="FF7A0C16"/>
      </left>
      <right style="thin">
        <color rgb="FF7A0C16"/>
      </right>
      <top style="thin">
        <color rgb="FF7A0C16"/>
      </top>
      <bottom style="medium">
        <color rgb="FF7A0C16"/>
      </bottom>
      <diagonal/>
    </border>
    <border>
      <left style="thin">
        <color rgb="FF7A0C16"/>
      </left>
      <right style="medium">
        <color rgb="FF7A0C16"/>
      </right>
      <top style="thin">
        <color rgb="FF7A0C16"/>
      </top>
      <bottom style="medium">
        <color rgb="FF7A0C16"/>
      </bottom>
      <diagonal/>
    </border>
    <border>
      <left style="medium">
        <color rgb="FF7A0C16"/>
      </left>
      <right style="thin">
        <color rgb="FF7A0C16"/>
      </right>
      <top style="medium">
        <color rgb="FF7A0C16"/>
      </top>
      <bottom style="hair">
        <color rgb="FF7A0C16"/>
      </bottom>
      <diagonal/>
    </border>
    <border>
      <left style="thin">
        <color rgb="FF7A0C16"/>
      </left>
      <right style="medium">
        <color rgb="FF7A0C16"/>
      </right>
      <top style="medium">
        <color rgb="FF7A0C16"/>
      </top>
      <bottom style="hair">
        <color rgb="FF7A0C16"/>
      </bottom>
      <diagonal/>
    </border>
    <border>
      <left style="medium">
        <color rgb="FF7A0C16"/>
      </left>
      <right style="thin">
        <color rgb="FF7A0C16"/>
      </right>
      <top style="hair">
        <color rgb="FF7A0C16"/>
      </top>
      <bottom style="hair">
        <color rgb="FF7A0C16"/>
      </bottom>
      <diagonal/>
    </border>
    <border>
      <left style="thin">
        <color rgb="FF7A0C16"/>
      </left>
      <right style="medium">
        <color rgb="FF7A0C16"/>
      </right>
      <top style="hair">
        <color rgb="FF7A0C16"/>
      </top>
      <bottom style="hair">
        <color rgb="FF7A0C16"/>
      </bottom>
      <diagonal/>
    </border>
    <border>
      <left style="medium">
        <color rgb="FF7A0C16"/>
      </left>
      <right style="thin">
        <color rgb="FF7A0C16"/>
      </right>
      <top style="hair">
        <color rgb="FF7A0C16"/>
      </top>
      <bottom style="medium">
        <color rgb="FF7A0C16"/>
      </bottom>
      <diagonal/>
    </border>
    <border>
      <left style="thin">
        <color rgb="FF7A0C16"/>
      </left>
      <right style="medium">
        <color rgb="FF7A0C16"/>
      </right>
      <top style="hair">
        <color rgb="FF7A0C16"/>
      </top>
      <bottom style="medium">
        <color rgb="FF7A0C16"/>
      </bottom>
      <diagonal/>
    </border>
    <border>
      <left/>
      <right/>
      <top style="thick">
        <color rgb="FF7A0C16"/>
      </top>
      <bottom style="thick">
        <color rgb="FF7A0C16"/>
      </bottom>
      <diagonal/>
    </border>
    <border>
      <left style="medium">
        <color rgb="FF7A0C16"/>
      </left>
      <right style="thin">
        <color rgb="FF7A0C16"/>
      </right>
      <top/>
      <bottom style="hair">
        <color rgb="FF7A0C16"/>
      </bottom>
      <diagonal/>
    </border>
    <border>
      <left style="thin">
        <color rgb="FF7A0C16"/>
      </left>
      <right style="thin">
        <color rgb="FF7A0C16"/>
      </right>
      <top style="medium">
        <color rgb="FF7A0C16"/>
      </top>
      <bottom style="thin">
        <color rgb="FF7A0C16"/>
      </bottom>
      <diagonal/>
    </border>
    <border>
      <left style="thin">
        <color rgb="FF7A0C16"/>
      </left>
      <right style="thin">
        <color rgb="FF7A0C16"/>
      </right>
      <top style="thin">
        <color rgb="FF7A0C16"/>
      </top>
      <bottom style="medium">
        <color rgb="FF7A0C16"/>
      </bottom>
      <diagonal/>
    </border>
    <border>
      <left style="thin">
        <color rgb="FF7A0C16"/>
      </left>
      <right/>
      <top style="medium">
        <color rgb="FF7A0C16"/>
      </top>
      <bottom style="hair">
        <color rgb="FF7A0C16"/>
      </bottom>
      <diagonal/>
    </border>
    <border>
      <left/>
      <right style="medium">
        <color rgb="FF7A0C16"/>
      </right>
      <top style="medium">
        <color rgb="FF7A0C16"/>
      </top>
      <bottom style="hair">
        <color rgb="FF7A0C16"/>
      </bottom>
      <diagonal/>
    </border>
    <border>
      <left style="thin">
        <color rgb="FF7A0C16"/>
      </left>
      <right/>
      <top style="hair">
        <color rgb="FF7A0C16"/>
      </top>
      <bottom style="hair">
        <color rgb="FF7A0C16"/>
      </bottom>
      <diagonal/>
    </border>
    <border>
      <left/>
      <right style="medium">
        <color rgb="FF7A0C16"/>
      </right>
      <top style="hair">
        <color rgb="FF7A0C16"/>
      </top>
      <bottom style="hair">
        <color rgb="FF7A0C16"/>
      </bottom>
      <diagonal/>
    </border>
    <border>
      <left style="thin">
        <color rgb="FF7A0C16"/>
      </left>
      <right/>
      <top style="hair">
        <color rgb="FF7A0C16"/>
      </top>
      <bottom style="medium">
        <color rgb="FF7A0C16"/>
      </bottom>
      <diagonal/>
    </border>
    <border>
      <left/>
      <right style="medium">
        <color rgb="FF7A0C16"/>
      </right>
      <top style="hair">
        <color rgb="FF7A0C16"/>
      </top>
      <bottom style="medium">
        <color rgb="FF7A0C16"/>
      </bottom>
      <diagonal/>
    </border>
    <border>
      <left/>
      <right/>
      <top style="thin">
        <color rgb="FF7A0C16"/>
      </top>
      <bottom/>
      <diagonal/>
    </border>
    <border>
      <left/>
      <right/>
      <top style="hair">
        <color rgb="FF7A0C16"/>
      </top>
      <bottom style="hair">
        <color rgb="FF7A0C16"/>
      </bottom>
      <diagonal/>
    </border>
    <border>
      <left/>
      <right/>
      <top style="hair">
        <color rgb="FF7A0C16"/>
      </top>
      <bottom/>
      <diagonal/>
    </border>
    <border>
      <left/>
      <right/>
      <top style="thin">
        <color rgb="FF7A0C16"/>
      </top>
      <bottom style="hair">
        <color rgb="FF7A0C16"/>
      </bottom>
      <diagonal/>
    </border>
    <border>
      <left/>
      <right style="hair">
        <color rgb="FF7A0C16"/>
      </right>
      <top style="thin">
        <color rgb="FF7A0C16"/>
      </top>
      <bottom style="thin">
        <color rgb="FF7A0C16"/>
      </bottom>
      <diagonal/>
    </border>
    <border>
      <left style="hair">
        <color rgb="FF7A0C16"/>
      </left>
      <right/>
      <top style="thin">
        <color rgb="FF7A0C16"/>
      </top>
      <bottom style="thin">
        <color rgb="FF7A0C16"/>
      </bottom>
      <diagonal/>
    </border>
    <border>
      <left/>
      <right/>
      <top/>
      <bottom style="thin">
        <color rgb="FF7A0C16"/>
      </bottom>
      <diagonal/>
    </border>
    <border>
      <left/>
      <right/>
      <top style="hair">
        <color rgb="FF7A0C16"/>
      </top>
      <bottom style="thin">
        <color rgb="FF7A0C16"/>
      </bottom>
      <diagonal/>
    </border>
    <border>
      <left style="thin">
        <color rgb="FF7A0C16"/>
      </left>
      <right/>
      <top style="thin">
        <color rgb="FF7A0C16"/>
      </top>
      <bottom style="thin">
        <color rgb="FF7A0C16"/>
      </bottom>
      <diagonal/>
    </border>
    <border>
      <left/>
      <right/>
      <top/>
      <bottom style="thick">
        <color rgb="FF7A0C16"/>
      </bottom>
      <diagonal/>
    </border>
    <border>
      <left style="thin">
        <color rgb="FF7A0C16"/>
      </left>
      <right style="hair">
        <color rgb="FF7A0C16"/>
      </right>
      <top/>
      <bottom/>
      <diagonal/>
    </border>
    <border>
      <left style="medium">
        <color rgb="FF7A0C16"/>
      </left>
      <right style="medium">
        <color rgb="FF7A0C16"/>
      </right>
      <top/>
      <bottom style="medium">
        <color rgb="FF7A0C16"/>
      </bottom>
      <diagonal/>
    </border>
    <border>
      <left style="medium">
        <color rgb="FF7A0C16"/>
      </left>
      <right style="thin">
        <color rgb="FF7A0C16"/>
      </right>
      <top style="hair">
        <color rgb="FF7A0C16"/>
      </top>
      <bottom/>
      <diagonal/>
    </border>
    <border>
      <left style="medium">
        <color rgb="FF7A0C16"/>
      </left>
      <right/>
      <top style="hair">
        <color rgb="FF7A0C16"/>
      </top>
      <bottom/>
      <diagonal/>
    </border>
    <border>
      <left style="thin">
        <color rgb="FF7A0C16"/>
      </left>
      <right style="hair">
        <color rgb="FF7A0C16"/>
      </right>
      <top style="hair">
        <color rgb="FF7A0C16"/>
      </top>
      <bottom style="thin">
        <color rgb="FF7A0C16"/>
      </bottom>
      <diagonal/>
    </border>
    <border>
      <left style="hair">
        <color rgb="FF7A0C16"/>
      </left>
      <right style="hair">
        <color rgb="FF7A0C16"/>
      </right>
      <top style="hair">
        <color rgb="FF7A0C16"/>
      </top>
      <bottom style="thin">
        <color rgb="FF7A0C16"/>
      </bottom>
      <diagonal/>
    </border>
    <border>
      <left style="hair">
        <color rgb="FF7A0C16"/>
      </left>
      <right style="thin">
        <color rgb="FF7A0C16"/>
      </right>
      <top style="hair">
        <color rgb="FF7A0C16"/>
      </top>
      <bottom style="thin">
        <color rgb="FF7A0C16"/>
      </bottom>
      <diagonal/>
    </border>
    <border>
      <left style="thin">
        <color rgb="FF7A0C16"/>
      </left>
      <right/>
      <top style="hair">
        <color rgb="FF7A0C16"/>
      </top>
      <bottom style="thin">
        <color rgb="FF7A0C16"/>
      </bottom>
      <diagonal/>
    </border>
    <border>
      <left/>
      <right style="hair">
        <color rgb="FF7A0C16"/>
      </right>
      <top style="hair">
        <color rgb="FF7A0C16"/>
      </top>
      <bottom style="thin">
        <color rgb="FF7A0C16"/>
      </bottom>
      <diagonal/>
    </border>
    <border>
      <left style="hair">
        <color rgb="FF7A0C16"/>
      </left>
      <right style="hair">
        <color rgb="FF7A0C16"/>
      </right>
      <top style="medium">
        <color rgb="FF7A0C16"/>
      </top>
      <bottom style="hair">
        <color rgb="FF7A0C16"/>
      </bottom>
      <diagonal/>
    </border>
    <border>
      <left style="hair">
        <color rgb="FF7A0C16"/>
      </left>
      <right style="thin">
        <color rgb="FF7A0C16"/>
      </right>
      <top style="medium">
        <color rgb="FF7A0C16"/>
      </top>
      <bottom style="hair">
        <color rgb="FF7A0C16"/>
      </bottom>
      <diagonal/>
    </border>
    <border>
      <left style="thin">
        <color rgb="FF7A0C16"/>
      </left>
      <right style="hair">
        <color rgb="FF7A0C16"/>
      </right>
      <top style="medium">
        <color rgb="FF7A0C16"/>
      </top>
      <bottom style="hair">
        <color rgb="FF7A0C16"/>
      </bottom>
      <diagonal/>
    </border>
    <border>
      <left style="hair">
        <color rgb="FF7A0C16"/>
      </left>
      <right style="medium">
        <color rgb="FF7A0C16"/>
      </right>
      <top style="medium">
        <color rgb="FF7A0C16"/>
      </top>
      <bottom style="hair">
        <color rgb="FF7A0C16"/>
      </bottom>
      <diagonal/>
    </border>
    <border>
      <left style="hair">
        <color rgb="FF7A0C16"/>
      </left>
      <right style="medium">
        <color rgb="FF7A0C16"/>
      </right>
      <top style="hair">
        <color rgb="FF7A0C16"/>
      </top>
      <bottom style="thin">
        <color rgb="FF7A0C16"/>
      </bottom>
      <diagonal/>
    </border>
    <border>
      <left style="medium">
        <color rgb="FF7A0C16"/>
      </left>
      <right/>
      <top style="medium">
        <color rgb="FF7A0C16"/>
      </top>
      <bottom style="hair">
        <color rgb="FF7A0C16"/>
      </bottom>
      <diagonal/>
    </border>
    <border>
      <left style="thin">
        <color rgb="FF7A0C16"/>
      </left>
      <right style="hair">
        <color rgb="FF7A0C16"/>
      </right>
      <top style="medium">
        <color rgb="FF7A0C16"/>
      </top>
      <bottom/>
      <diagonal/>
    </border>
    <border>
      <left style="hair">
        <color rgb="FF7A0C16"/>
      </left>
      <right style="medium">
        <color rgb="FF7A0C16"/>
      </right>
      <top style="medium">
        <color rgb="FF7A0C16"/>
      </top>
      <bottom/>
      <diagonal/>
    </border>
    <border>
      <left style="hair">
        <color rgb="FF7A0C16"/>
      </left>
      <right style="medium">
        <color rgb="FF7A0C16"/>
      </right>
      <top/>
      <bottom/>
      <diagonal/>
    </border>
    <border>
      <left style="thin">
        <color rgb="FF7A0C16"/>
      </left>
      <right style="thin">
        <color rgb="FF7A0C16"/>
      </right>
      <top style="hair">
        <color rgb="FF7A0C16"/>
      </top>
      <bottom style="medium">
        <color rgb="FF7A0C16"/>
      </bottom>
      <diagonal/>
    </border>
    <border>
      <left style="thick">
        <color rgb="FF7A0C16"/>
      </left>
      <right style="thin">
        <color rgb="FF7A0C16"/>
      </right>
      <top style="thick">
        <color rgb="FF7A0C16"/>
      </top>
      <bottom style="hair">
        <color rgb="FF7A0C16"/>
      </bottom>
      <diagonal/>
    </border>
    <border>
      <left style="thin">
        <color rgb="FF7A0C16"/>
      </left>
      <right style="thin">
        <color rgb="FF7A0C16"/>
      </right>
      <top style="thick">
        <color rgb="FF7A0C16"/>
      </top>
      <bottom style="hair">
        <color rgb="FF7A0C16"/>
      </bottom>
      <diagonal/>
    </border>
    <border>
      <left style="thin">
        <color rgb="FF7A0C16"/>
      </left>
      <right style="medium">
        <color rgb="FF7A0C16"/>
      </right>
      <top style="thick">
        <color rgb="FF7A0C16"/>
      </top>
      <bottom style="hair">
        <color rgb="FF7A0C16"/>
      </bottom>
      <diagonal/>
    </border>
    <border>
      <left style="medium">
        <color rgb="FF7A0C16"/>
      </left>
      <right style="thin">
        <color rgb="FF7A0C16"/>
      </right>
      <top style="thick">
        <color rgb="FF7A0C16"/>
      </top>
      <bottom style="hair">
        <color rgb="FF7A0C16"/>
      </bottom>
      <diagonal/>
    </border>
    <border>
      <left style="thin">
        <color rgb="FF7A0C16"/>
      </left>
      <right style="thick">
        <color rgb="FF7A0C16"/>
      </right>
      <top style="thick">
        <color rgb="FF7A0C16"/>
      </top>
      <bottom style="hair">
        <color rgb="FF7A0C16"/>
      </bottom>
      <diagonal/>
    </border>
    <border>
      <left style="thick">
        <color rgb="FF7A0C16"/>
      </left>
      <right style="thin">
        <color rgb="FF7A0C16"/>
      </right>
      <top style="hair">
        <color rgb="FF7A0C16"/>
      </top>
      <bottom style="medium">
        <color rgb="FF7A0C16"/>
      </bottom>
      <diagonal/>
    </border>
    <border>
      <left style="thin">
        <color rgb="FF7A0C16"/>
      </left>
      <right style="thick">
        <color rgb="FF7A0C16"/>
      </right>
      <top style="hair">
        <color rgb="FF7A0C16"/>
      </top>
      <bottom style="medium">
        <color rgb="FF7A0C16"/>
      </bottom>
      <diagonal/>
    </border>
    <border>
      <left style="thick">
        <color rgb="FF7A0C16"/>
      </left>
      <right style="hair">
        <color rgb="FF7A0C16"/>
      </right>
      <top style="medium">
        <color rgb="FF7A0C16"/>
      </top>
      <bottom style="thick">
        <color rgb="FF7A0C16"/>
      </bottom>
      <diagonal/>
    </border>
    <border>
      <left style="hair">
        <color rgb="FF7A0C16"/>
      </left>
      <right style="hair">
        <color rgb="FF7A0C16"/>
      </right>
      <top style="medium">
        <color rgb="FF7A0C16"/>
      </top>
      <bottom style="thick">
        <color rgb="FF7A0C16"/>
      </bottom>
      <diagonal/>
    </border>
    <border>
      <left style="hair">
        <color rgb="FF7A0C16"/>
      </left>
      <right style="medium">
        <color rgb="FF7A0C16"/>
      </right>
      <top style="medium">
        <color rgb="FF7A0C16"/>
      </top>
      <bottom style="thick">
        <color rgb="FF7A0C16"/>
      </bottom>
      <diagonal/>
    </border>
    <border>
      <left style="medium">
        <color rgb="FF7A0C16"/>
      </left>
      <right style="hair">
        <color rgb="FF7A0C16"/>
      </right>
      <top style="medium">
        <color rgb="FF7A0C16"/>
      </top>
      <bottom style="thick">
        <color rgb="FF7A0C16"/>
      </bottom>
      <diagonal/>
    </border>
    <border>
      <left style="hair">
        <color rgb="FF7A0C16"/>
      </left>
      <right style="thin">
        <color rgb="FF7A0C16"/>
      </right>
      <top style="medium">
        <color rgb="FF7A0C16"/>
      </top>
      <bottom style="thick">
        <color rgb="FF7A0C16"/>
      </bottom>
      <diagonal/>
    </border>
    <border>
      <left style="thin">
        <color rgb="FF7A0C16"/>
      </left>
      <right style="hair">
        <color rgb="FF7A0C16"/>
      </right>
      <top style="medium">
        <color rgb="FF7A0C16"/>
      </top>
      <bottom style="thick">
        <color rgb="FF7A0C16"/>
      </bottom>
      <diagonal/>
    </border>
    <border>
      <left style="hair">
        <color rgb="FF7A0C16"/>
      </left>
      <right style="thick">
        <color rgb="FF7A0C16"/>
      </right>
      <top style="medium">
        <color rgb="FF7A0C16"/>
      </top>
      <bottom style="thick">
        <color rgb="FF7A0C16"/>
      </bottom>
      <diagonal/>
    </border>
    <border>
      <left style="thick">
        <color rgb="FF7A0C16"/>
      </left>
      <right style="thin">
        <color rgb="FF7A0C16"/>
      </right>
      <top style="thick">
        <color rgb="FF7A0C16"/>
      </top>
      <bottom/>
      <diagonal/>
    </border>
    <border>
      <left style="medium">
        <color rgb="FF7A0C16"/>
      </left>
      <right/>
      <top style="thick">
        <color rgb="FF7A0C16"/>
      </top>
      <bottom style="hair">
        <color rgb="FF7A0C16"/>
      </bottom>
      <diagonal/>
    </border>
    <border>
      <left style="hair">
        <color rgb="FF7A0C16"/>
      </left>
      <right style="hair">
        <color rgb="FF7A0C16"/>
      </right>
      <top style="thick">
        <color rgb="FF7A0C16"/>
      </top>
      <bottom style="hair">
        <color rgb="FF7A0C16"/>
      </bottom>
      <diagonal/>
    </border>
    <border>
      <left style="hair">
        <color rgb="FF7A0C16"/>
      </left>
      <right style="thin">
        <color rgb="FF7A0C16"/>
      </right>
      <top style="thick">
        <color rgb="FF7A0C16"/>
      </top>
      <bottom style="hair">
        <color rgb="FF7A0C16"/>
      </bottom>
      <diagonal/>
    </border>
    <border>
      <left style="thin">
        <color rgb="FF7A0C16"/>
      </left>
      <right style="hair">
        <color rgb="FF7A0C16"/>
      </right>
      <top style="thick">
        <color rgb="FF7A0C16"/>
      </top>
      <bottom style="hair">
        <color rgb="FF7A0C16"/>
      </bottom>
      <diagonal/>
    </border>
    <border>
      <left style="hair">
        <color rgb="FF7A0C16"/>
      </left>
      <right style="thick">
        <color rgb="FF7A0C16"/>
      </right>
      <top style="thick">
        <color rgb="FF7A0C16"/>
      </top>
      <bottom style="hair">
        <color rgb="FF7A0C16"/>
      </bottom>
      <diagonal/>
    </border>
    <border>
      <left style="thick">
        <color rgb="FF7A0C16"/>
      </left>
      <right style="thin">
        <color rgb="FF7A0C16"/>
      </right>
      <top/>
      <bottom/>
      <diagonal/>
    </border>
    <border>
      <left style="hair">
        <color rgb="FF7A0C16"/>
      </left>
      <right style="thick">
        <color rgb="FF7A0C16"/>
      </right>
      <top style="hair">
        <color rgb="FF7A0C16"/>
      </top>
      <bottom style="thin">
        <color rgb="FF7A0C16"/>
      </bottom>
      <diagonal/>
    </border>
    <border>
      <left style="thick">
        <color rgb="FF7A0C16"/>
      </left>
      <right style="thin">
        <color rgb="FF7A0C16"/>
      </right>
      <top style="medium">
        <color rgb="FF7A0C16"/>
      </top>
      <bottom/>
      <diagonal/>
    </border>
    <border>
      <left style="hair">
        <color rgb="FF7A0C16"/>
      </left>
      <right style="thick">
        <color rgb="FF7A0C16"/>
      </right>
      <top style="medium">
        <color rgb="FF7A0C16"/>
      </top>
      <bottom style="hair">
        <color rgb="FF7A0C16"/>
      </bottom>
      <diagonal/>
    </border>
    <border>
      <left style="thick">
        <color rgb="FF7A0C16"/>
      </left>
      <right style="thin">
        <color rgb="FF7A0C16"/>
      </right>
      <top/>
      <bottom style="thick">
        <color rgb="FF7A0C16"/>
      </bottom>
      <diagonal/>
    </border>
    <border>
      <left style="thin">
        <color rgb="FF7A0C16"/>
      </left>
      <right style="hair">
        <color rgb="FF7A0C16"/>
      </right>
      <top/>
      <bottom style="thick">
        <color rgb="FF7A0C16"/>
      </bottom>
      <diagonal/>
    </border>
    <border>
      <left style="hair">
        <color rgb="FF7A0C16"/>
      </left>
      <right style="medium">
        <color rgb="FF7A0C16"/>
      </right>
      <top/>
      <bottom style="thick">
        <color rgb="FF7A0C16"/>
      </bottom>
      <diagonal/>
    </border>
    <border>
      <left/>
      <right style="hair">
        <color rgb="FF7A0C16"/>
      </right>
      <top style="thick">
        <color rgb="FF7A0C16"/>
      </top>
      <bottom style="hair">
        <color rgb="FF7A0C16"/>
      </bottom>
      <diagonal/>
    </border>
    <border>
      <left/>
      <right style="hair">
        <color rgb="FF7A0C16"/>
      </right>
      <top style="medium">
        <color rgb="FF7A0C16"/>
      </top>
      <bottom style="hair">
        <color rgb="FF7A0C16"/>
      </bottom>
      <diagonal/>
    </border>
    <border>
      <left style="hair">
        <color rgb="FF7A0C16"/>
      </left>
      <right style="medium">
        <color rgb="FF7A0C16"/>
      </right>
      <top style="thick">
        <color rgb="FF7A0C16"/>
      </top>
      <bottom style="hair">
        <color rgb="FF7A0C16"/>
      </bottom>
      <diagonal/>
    </border>
    <border>
      <left style="medium">
        <color rgb="FF7A0C16"/>
      </left>
      <right style="medium">
        <color rgb="FF7A0C16"/>
      </right>
      <top style="thick">
        <color rgb="FF7A0C16"/>
      </top>
      <bottom style="medium">
        <color rgb="FF7A0C16"/>
      </bottom>
      <diagonal/>
    </border>
    <border>
      <left style="medium">
        <color rgb="FF7A0C16"/>
      </left>
      <right style="medium">
        <color rgb="FF7A0C16"/>
      </right>
      <top style="medium">
        <color rgb="FF7A0C16"/>
      </top>
      <bottom style="thick">
        <color rgb="FF7A0C16"/>
      </bottom>
      <diagonal/>
    </border>
    <border>
      <left style="medium">
        <color rgb="FF7A0C16"/>
      </left>
      <right/>
      <top style="hair">
        <color rgb="FF7A0C16"/>
      </top>
      <bottom style="thick">
        <color rgb="FF7A0C16"/>
      </bottom>
      <diagonal/>
    </border>
    <border>
      <left style="hair">
        <color rgb="FF7A0C16"/>
      </left>
      <right style="hair">
        <color rgb="FF7A0C16"/>
      </right>
      <top style="hair">
        <color rgb="FF7A0C16"/>
      </top>
      <bottom style="thick">
        <color rgb="FF7A0C16"/>
      </bottom>
      <diagonal/>
    </border>
    <border>
      <left style="hair">
        <color rgb="FF7A0C16"/>
      </left>
      <right style="medium">
        <color rgb="FF7A0C16"/>
      </right>
      <top style="hair">
        <color rgb="FF7A0C16"/>
      </top>
      <bottom style="thick">
        <color rgb="FF7A0C16"/>
      </bottom>
      <diagonal/>
    </border>
    <border>
      <left/>
      <right style="hair">
        <color rgb="FF7A0C16"/>
      </right>
      <top style="hair">
        <color rgb="FF7A0C16"/>
      </top>
      <bottom style="thick">
        <color rgb="FF7A0C16"/>
      </bottom>
      <diagonal/>
    </border>
    <border>
      <left style="hair">
        <color rgb="FF7A0C16"/>
      </left>
      <right style="thin">
        <color rgb="FF7A0C16"/>
      </right>
      <top style="hair">
        <color rgb="FF7A0C16"/>
      </top>
      <bottom style="thick">
        <color rgb="FF7A0C16"/>
      </bottom>
      <diagonal/>
    </border>
    <border>
      <left style="thin">
        <color rgb="FF7A0C16"/>
      </left>
      <right style="hair">
        <color rgb="FF7A0C16"/>
      </right>
      <top style="hair">
        <color rgb="FF7A0C16"/>
      </top>
      <bottom style="thick">
        <color rgb="FF7A0C16"/>
      </bottom>
      <diagonal/>
    </border>
    <border>
      <left style="hair">
        <color rgb="FF7A0C16"/>
      </left>
      <right style="thick">
        <color rgb="FF7A0C16"/>
      </right>
      <top style="hair">
        <color rgb="FF7A0C16"/>
      </top>
      <bottom style="thick">
        <color rgb="FF7A0C16"/>
      </bottom>
      <diagonal/>
    </border>
    <border>
      <left style="thick">
        <color rgb="FF7A0C16"/>
      </left>
      <right/>
      <top style="thick">
        <color rgb="FF7A0C16"/>
      </top>
      <bottom/>
      <diagonal/>
    </border>
    <border>
      <left/>
      <right/>
      <top style="thick">
        <color rgb="FF7A0C16"/>
      </top>
      <bottom/>
      <diagonal/>
    </border>
    <border>
      <left/>
      <right style="medium">
        <color rgb="FF7A0C16"/>
      </right>
      <top style="thick">
        <color rgb="FF7A0C16"/>
      </top>
      <bottom/>
      <diagonal/>
    </border>
    <border>
      <left style="thick">
        <color rgb="FF7A0C16"/>
      </left>
      <right/>
      <top/>
      <bottom style="thick">
        <color rgb="FF7A0C16"/>
      </bottom>
      <diagonal/>
    </border>
    <border>
      <left/>
      <right style="medium">
        <color rgb="FF7A0C16"/>
      </right>
      <top/>
      <bottom style="thick">
        <color rgb="FF7A0C16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rgb="FF967300"/>
      </left>
      <right style="hair">
        <color rgb="FF967300"/>
      </right>
      <top style="medium">
        <color rgb="FF967300"/>
      </top>
      <bottom style="thin">
        <color rgb="FFFF0000"/>
      </bottom>
      <diagonal/>
    </border>
    <border>
      <left style="hair">
        <color rgb="FF967300"/>
      </left>
      <right style="hair">
        <color rgb="FF967300"/>
      </right>
      <top style="medium">
        <color rgb="FF967300"/>
      </top>
      <bottom style="thin">
        <color rgb="FFFF0000"/>
      </bottom>
      <diagonal/>
    </border>
    <border>
      <left style="hair">
        <color rgb="FF967300"/>
      </left>
      <right style="hair">
        <color rgb="FF967300"/>
      </right>
      <top style="medium">
        <color rgb="FF967300"/>
      </top>
      <bottom/>
      <diagonal/>
    </border>
    <border>
      <left style="hair">
        <color rgb="FF967300"/>
      </left>
      <right style="medium">
        <color rgb="FF967300"/>
      </right>
      <top style="medium">
        <color rgb="FF967300"/>
      </top>
      <bottom/>
      <diagonal/>
    </border>
    <border>
      <left style="medium">
        <color rgb="FF967300"/>
      </left>
      <right style="hair">
        <color rgb="FF967300"/>
      </right>
      <top style="medium">
        <color rgb="FF967300"/>
      </top>
      <bottom style="medium">
        <color rgb="FF967300"/>
      </bottom>
      <diagonal/>
    </border>
    <border>
      <left style="hair">
        <color rgb="FF967300"/>
      </left>
      <right style="hair">
        <color rgb="FF967300"/>
      </right>
      <top style="medium">
        <color rgb="FF967300"/>
      </top>
      <bottom style="medium">
        <color rgb="FF967300"/>
      </bottom>
      <diagonal/>
    </border>
    <border>
      <left style="hair">
        <color rgb="FF967300"/>
      </left>
      <right style="medium">
        <color rgb="FF967300"/>
      </right>
      <top style="medium">
        <color rgb="FF967300"/>
      </top>
      <bottom style="medium">
        <color rgb="FF967300"/>
      </bottom>
      <diagonal/>
    </border>
    <border>
      <left style="medium">
        <color rgb="FF967300"/>
      </left>
      <right style="hair">
        <color rgb="FF967300"/>
      </right>
      <top style="thin">
        <color rgb="FFFF0000"/>
      </top>
      <bottom style="thin">
        <color rgb="FFFF0000"/>
      </bottom>
      <diagonal/>
    </border>
    <border>
      <left style="hair">
        <color rgb="FF967300"/>
      </left>
      <right style="hair">
        <color rgb="FF967300"/>
      </right>
      <top style="thin">
        <color rgb="FFFF0000"/>
      </top>
      <bottom style="thin">
        <color rgb="FFFF0000"/>
      </bottom>
      <diagonal/>
    </border>
    <border>
      <left style="hair">
        <color rgb="FF967300"/>
      </left>
      <right style="hair">
        <color rgb="FF967300"/>
      </right>
      <top/>
      <bottom/>
      <diagonal/>
    </border>
    <border>
      <left style="hair">
        <color rgb="FF967300"/>
      </left>
      <right style="medium">
        <color rgb="FF967300"/>
      </right>
      <top/>
      <bottom/>
      <diagonal/>
    </border>
    <border>
      <left style="medium">
        <color rgb="FF967300"/>
      </left>
      <right style="hair">
        <color rgb="FF967300"/>
      </right>
      <top style="thin">
        <color rgb="FFFF0000"/>
      </top>
      <bottom style="medium">
        <color rgb="FF967300"/>
      </bottom>
      <diagonal/>
    </border>
    <border>
      <left style="hair">
        <color rgb="FF967300"/>
      </left>
      <right style="hair">
        <color rgb="FF967300"/>
      </right>
      <top style="thin">
        <color rgb="FFFF0000"/>
      </top>
      <bottom style="medium">
        <color rgb="FF967300"/>
      </bottom>
      <diagonal/>
    </border>
    <border>
      <left style="hair">
        <color rgb="FF967300"/>
      </left>
      <right style="hair">
        <color rgb="FF967300"/>
      </right>
      <top/>
      <bottom style="medium">
        <color rgb="FF967300"/>
      </bottom>
      <diagonal/>
    </border>
    <border>
      <left style="hair">
        <color rgb="FF967300"/>
      </left>
      <right style="medium">
        <color rgb="FF967300"/>
      </right>
      <top/>
      <bottom style="medium">
        <color rgb="FF967300"/>
      </bottom>
      <diagonal/>
    </border>
    <border>
      <left style="medium">
        <color rgb="FF967300"/>
      </left>
      <right style="medium">
        <color rgb="FF967300"/>
      </right>
      <top style="medium">
        <color rgb="FF967300"/>
      </top>
      <bottom style="thin">
        <color rgb="FF967300"/>
      </bottom>
      <diagonal/>
    </border>
    <border>
      <left style="medium">
        <color rgb="FF967300"/>
      </left>
      <right style="hair">
        <color rgb="FF967300"/>
      </right>
      <top style="medium">
        <color rgb="FF967300"/>
      </top>
      <bottom style="thin">
        <color rgb="FF967300"/>
      </bottom>
      <diagonal/>
    </border>
    <border>
      <left style="hair">
        <color rgb="FF967300"/>
      </left>
      <right style="medium">
        <color rgb="FF967300"/>
      </right>
      <top style="medium">
        <color rgb="FF967300"/>
      </top>
      <bottom style="thin">
        <color rgb="FF967300"/>
      </bottom>
      <diagonal/>
    </border>
    <border>
      <left style="medium">
        <color rgb="FF967300"/>
      </left>
      <right style="medium">
        <color rgb="FF967300"/>
      </right>
      <top style="medium">
        <color rgb="FF967300"/>
      </top>
      <bottom style="medium">
        <color rgb="FF967300"/>
      </bottom>
      <diagonal/>
    </border>
    <border>
      <left style="medium">
        <color rgb="FF967300"/>
      </left>
      <right/>
      <top style="medium">
        <color rgb="FF967300"/>
      </top>
      <bottom style="medium">
        <color rgb="FF967300"/>
      </bottom>
      <diagonal/>
    </border>
    <border>
      <left/>
      <right/>
      <top style="medium">
        <color rgb="FF967300"/>
      </top>
      <bottom style="medium">
        <color rgb="FF967300"/>
      </bottom>
      <diagonal/>
    </border>
    <border>
      <left/>
      <right style="medium">
        <color rgb="FF967300"/>
      </right>
      <top style="medium">
        <color rgb="FF967300"/>
      </top>
      <bottom style="medium">
        <color rgb="FF967300"/>
      </bottom>
      <diagonal/>
    </border>
    <border>
      <left style="medium">
        <color rgb="FF967300"/>
      </left>
      <right style="medium">
        <color rgb="FF967300"/>
      </right>
      <top style="thin">
        <color rgb="FF967300"/>
      </top>
      <bottom style="medium">
        <color rgb="FF967300"/>
      </bottom>
      <diagonal/>
    </border>
    <border>
      <left style="medium">
        <color rgb="FF967300"/>
      </left>
      <right style="hair">
        <color rgb="FF967300"/>
      </right>
      <top style="thin">
        <color rgb="FF967300"/>
      </top>
      <bottom style="medium">
        <color rgb="FF967300"/>
      </bottom>
      <diagonal/>
    </border>
    <border>
      <left style="hair">
        <color rgb="FF967300"/>
      </left>
      <right style="medium">
        <color rgb="FF967300"/>
      </right>
      <top style="thin">
        <color rgb="FF967300"/>
      </top>
      <bottom style="medium">
        <color rgb="FF967300"/>
      </bottom>
      <diagonal/>
    </border>
    <border>
      <left style="medium">
        <color rgb="FF967300"/>
      </left>
      <right style="medium">
        <color rgb="FF967300"/>
      </right>
      <top style="medium">
        <color rgb="FF967300"/>
      </top>
      <bottom/>
      <diagonal/>
    </border>
    <border>
      <left style="medium">
        <color rgb="FF967300"/>
      </left>
      <right/>
      <top style="medium">
        <color rgb="FF967300"/>
      </top>
      <bottom/>
      <diagonal/>
    </border>
    <border>
      <left/>
      <right/>
      <top style="medium">
        <color rgb="FF967300"/>
      </top>
      <bottom/>
      <diagonal/>
    </border>
    <border>
      <left/>
      <right style="medium">
        <color rgb="FF967300"/>
      </right>
      <top style="medium">
        <color rgb="FF967300"/>
      </top>
      <bottom/>
      <diagonal/>
    </border>
    <border>
      <left/>
      <right style="medium">
        <color rgb="FF967300"/>
      </right>
      <top style="medium">
        <color rgb="FF967300"/>
      </top>
      <bottom style="thin">
        <color rgb="FF967300"/>
      </bottom>
      <diagonal/>
    </border>
    <border>
      <left style="hair">
        <color rgb="FF967300"/>
      </left>
      <right style="hair">
        <color rgb="FF967300"/>
      </right>
      <top style="medium">
        <color rgb="FF967300"/>
      </top>
      <bottom style="thin">
        <color rgb="FF967300"/>
      </bottom>
      <diagonal/>
    </border>
    <border>
      <left style="medium">
        <color rgb="FF967300"/>
      </left>
      <right style="medium">
        <color rgb="FF967300"/>
      </right>
      <top style="thin">
        <color rgb="FF967300"/>
      </top>
      <bottom style="thin">
        <color rgb="FF967300"/>
      </bottom>
      <diagonal/>
    </border>
    <border>
      <left style="medium">
        <color rgb="FF967300"/>
      </left>
      <right/>
      <top style="thin">
        <color rgb="FF967300"/>
      </top>
      <bottom style="thin">
        <color rgb="FF967300"/>
      </bottom>
      <diagonal/>
    </border>
    <border>
      <left/>
      <right/>
      <top style="thin">
        <color rgb="FF967300"/>
      </top>
      <bottom style="thin">
        <color rgb="FF967300"/>
      </bottom>
      <diagonal/>
    </border>
    <border>
      <left/>
      <right style="medium">
        <color rgb="FF967300"/>
      </right>
      <top style="thin">
        <color rgb="FF967300"/>
      </top>
      <bottom style="thin">
        <color rgb="FF967300"/>
      </bottom>
      <diagonal/>
    </border>
    <border>
      <left style="medium">
        <color rgb="FF967300"/>
      </left>
      <right style="hair">
        <color rgb="FF967300"/>
      </right>
      <top style="thin">
        <color rgb="FF967300"/>
      </top>
      <bottom style="thin">
        <color rgb="FF967300"/>
      </bottom>
      <diagonal/>
    </border>
    <border>
      <left style="hair">
        <color rgb="FF967300"/>
      </left>
      <right style="hair">
        <color rgb="FF967300"/>
      </right>
      <top style="thin">
        <color rgb="FF967300"/>
      </top>
      <bottom style="thin">
        <color rgb="FF967300"/>
      </bottom>
      <diagonal/>
    </border>
    <border>
      <left style="hair">
        <color rgb="FF967300"/>
      </left>
      <right style="medium">
        <color rgb="FF967300"/>
      </right>
      <top style="thin">
        <color rgb="FF967300"/>
      </top>
      <bottom style="thin">
        <color rgb="FF967300"/>
      </bottom>
      <diagonal/>
    </border>
    <border>
      <left/>
      <right style="medium">
        <color rgb="FF967300"/>
      </right>
      <top style="thin">
        <color rgb="FF967300"/>
      </top>
      <bottom style="medium">
        <color rgb="FF967300"/>
      </bottom>
      <diagonal/>
    </border>
    <border>
      <left style="hair">
        <color rgb="FF967300"/>
      </left>
      <right style="hair">
        <color rgb="FF967300"/>
      </right>
      <top style="thin">
        <color rgb="FF967300"/>
      </top>
      <bottom style="medium">
        <color rgb="FF967300"/>
      </bottom>
      <diagonal/>
    </border>
    <border>
      <left style="medium">
        <color rgb="FF967300"/>
      </left>
      <right style="thin">
        <color rgb="FF7A0C16"/>
      </right>
      <top style="medium">
        <color rgb="FF967300"/>
      </top>
      <bottom style="medium">
        <color rgb="FF967300"/>
      </bottom>
      <diagonal/>
    </border>
    <border>
      <left style="thin">
        <color rgb="FF7A0C16"/>
      </left>
      <right style="thin">
        <color rgb="FF7A0C16"/>
      </right>
      <top style="medium">
        <color rgb="FF967300"/>
      </top>
      <bottom style="medium">
        <color rgb="FF967300"/>
      </bottom>
      <diagonal/>
    </border>
    <border>
      <left style="thin">
        <color rgb="FF7A0C16"/>
      </left>
      <right style="medium">
        <color rgb="FF967300"/>
      </right>
      <top style="medium">
        <color rgb="FF967300"/>
      </top>
      <bottom style="medium">
        <color rgb="FF967300"/>
      </bottom>
      <diagonal/>
    </border>
    <border>
      <left style="medium">
        <color rgb="FF967300"/>
      </left>
      <right style="thin">
        <color rgb="FF7A0C16"/>
      </right>
      <top style="medium">
        <color rgb="FF967300"/>
      </top>
      <bottom style="thin">
        <color rgb="FF967300"/>
      </bottom>
      <diagonal/>
    </border>
    <border>
      <left style="thin">
        <color rgb="FF7A0C16"/>
      </left>
      <right style="thin">
        <color rgb="FF7A0C16"/>
      </right>
      <top style="medium">
        <color rgb="FF967300"/>
      </top>
      <bottom style="thin">
        <color rgb="FF967300"/>
      </bottom>
      <diagonal/>
    </border>
    <border>
      <left style="thin">
        <color rgb="FF7A0C16"/>
      </left>
      <right/>
      <top style="medium">
        <color rgb="FF967300"/>
      </top>
      <bottom style="thin">
        <color rgb="FF967300"/>
      </bottom>
      <diagonal/>
    </border>
    <border>
      <left/>
      <right style="hair">
        <color rgb="FF967300"/>
      </right>
      <top style="medium">
        <color rgb="FF967300"/>
      </top>
      <bottom style="thin">
        <color rgb="FF967300"/>
      </bottom>
      <diagonal/>
    </border>
    <border>
      <left style="hair">
        <color rgb="FF967300"/>
      </left>
      <right/>
      <top style="medium">
        <color rgb="FF967300"/>
      </top>
      <bottom style="thin">
        <color rgb="FF967300"/>
      </bottom>
      <diagonal/>
    </border>
    <border>
      <left style="medium">
        <color rgb="FF967300"/>
      </left>
      <right style="thin">
        <color rgb="FF7A0C16"/>
      </right>
      <top style="thin">
        <color rgb="FF967300"/>
      </top>
      <bottom style="thin">
        <color rgb="FF967300"/>
      </bottom>
      <diagonal/>
    </border>
    <border>
      <left style="thin">
        <color rgb="FF7A0C16"/>
      </left>
      <right style="thin">
        <color rgb="FF7A0C16"/>
      </right>
      <top style="thin">
        <color rgb="FF967300"/>
      </top>
      <bottom style="thin">
        <color rgb="FF967300"/>
      </bottom>
      <diagonal/>
    </border>
    <border>
      <left style="thin">
        <color rgb="FF7A0C16"/>
      </left>
      <right/>
      <top style="thin">
        <color rgb="FF967300"/>
      </top>
      <bottom style="thin">
        <color rgb="FF967300"/>
      </bottom>
      <diagonal/>
    </border>
    <border>
      <left style="medium">
        <color rgb="FF967300"/>
      </left>
      <right style="medium">
        <color rgb="FF967300"/>
      </right>
      <top/>
      <bottom/>
      <diagonal/>
    </border>
    <border>
      <left/>
      <right style="hair">
        <color rgb="FF967300"/>
      </right>
      <top style="thin">
        <color rgb="FF967300"/>
      </top>
      <bottom style="thin">
        <color rgb="FF967300"/>
      </bottom>
      <diagonal/>
    </border>
    <border>
      <left style="hair">
        <color rgb="FF967300"/>
      </left>
      <right/>
      <top style="thin">
        <color rgb="FF967300"/>
      </top>
      <bottom style="thin">
        <color rgb="FF967300"/>
      </bottom>
      <diagonal/>
    </border>
    <border>
      <left style="medium">
        <color rgb="FF967300"/>
      </left>
      <right/>
      <top/>
      <bottom/>
      <diagonal/>
    </border>
    <border>
      <left/>
      <right style="medium">
        <color rgb="FF967300"/>
      </right>
      <top/>
      <bottom/>
      <diagonal/>
    </border>
    <border>
      <left style="medium">
        <color rgb="FF967300"/>
      </left>
      <right style="thin">
        <color rgb="FF7A0C16"/>
      </right>
      <top style="thin">
        <color rgb="FF967300"/>
      </top>
      <bottom style="medium">
        <color rgb="FF967300"/>
      </bottom>
      <diagonal/>
    </border>
    <border>
      <left style="thin">
        <color rgb="FF7A0C16"/>
      </left>
      <right style="thin">
        <color rgb="FF7A0C16"/>
      </right>
      <top style="thin">
        <color rgb="FF967300"/>
      </top>
      <bottom style="medium">
        <color rgb="FF967300"/>
      </bottom>
      <diagonal/>
    </border>
    <border>
      <left style="thin">
        <color rgb="FF7A0C16"/>
      </left>
      <right/>
      <top style="thin">
        <color rgb="FF967300"/>
      </top>
      <bottom style="medium">
        <color rgb="FF967300"/>
      </bottom>
      <diagonal/>
    </border>
    <border>
      <left style="medium">
        <color rgb="FF967300"/>
      </left>
      <right style="medium">
        <color rgb="FF967300"/>
      </right>
      <top/>
      <bottom style="medium">
        <color rgb="FF967300"/>
      </bottom>
      <diagonal/>
    </border>
    <border>
      <left/>
      <right style="hair">
        <color rgb="FF967300"/>
      </right>
      <top style="thin">
        <color rgb="FF967300"/>
      </top>
      <bottom style="medium">
        <color rgb="FF967300"/>
      </bottom>
      <diagonal/>
    </border>
    <border>
      <left style="hair">
        <color rgb="FF967300"/>
      </left>
      <right/>
      <top style="thin">
        <color rgb="FF967300"/>
      </top>
      <bottom style="medium">
        <color rgb="FF967300"/>
      </bottom>
      <diagonal/>
    </border>
    <border>
      <left style="medium">
        <color rgb="FF967300"/>
      </left>
      <right/>
      <top/>
      <bottom style="medium">
        <color rgb="FF967300"/>
      </bottom>
      <diagonal/>
    </border>
    <border>
      <left/>
      <right style="medium">
        <color rgb="FF967300"/>
      </right>
      <top/>
      <bottom style="medium">
        <color rgb="FF967300"/>
      </bottom>
      <diagonal/>
    </border>
    <border>
      <left/>
      <right/>
      <top/>
      <bottom style="medium">
        <color rgb="FF967300"/>
      </bottom>
      <diagonal/>
    </border>
    <border>
      <left style="medium">
        <color rgb="FF7A0C16"/>
      </left>
      <right style="hair">
        <color rgb="FF7A0C16"/>
      </right>
      <top style="thick">
        <color rgb="FF7A0C16"/>
      </top>
      <bottom style="thick">
        <color rgb="FF7A0C16"/>
      </bottom>
      <diagonal/>
    </border>
    <border>
      <left style="hair">
        <color rgb="FF7A0C16"/>
      </left>
      <right style="hair">
        <color rgb="FF7A0C16"/>
      </right>
      <top style="thick">
        <color rgb="FF7A0C16"/>
      </top>
      <bottom style="thick">
        <color rgb="FF7A0C16"/>
      </bottom>
      <diagonal/>
    </border>
    <border>
      <left style="hair">
        <color rgb="FF7A0C16"/>
      </left>
      <right style="medium">
        <color rgb="FF7A0C16"/>
      </right>
      <top style="thick">
        <color rgb="FF7A0C16"/>
      </top>
      <bottom style="thick">
        <color rgb="FF7A0C16"/>
      </bottom>
      <diagonal/>
    </border>
    <border>
      <left style="thin">
        <color rgb="FF7A0C16"/>
      </left>
      <right/>
      <top style="thick">
        <color rgb="FF7A0C16"/>
      </top>
      <bottom style="hair">
        <color rgb="FF7A0C16"/>
      </bottom>
      <diagonal/>
    </border>
    <border>
      <left style="thin">
        <color rgb="FF7A0C16"/>
      </left>
      <right/>
      <top style="hair">
        <color rgb="FF7A0C16"/>
      </top>
      <bottom style="thick">
        <color rgb="FF7A0C16"/>
      </bottom>
      <diagonal/>
    </border>
    <border>
      <left style="thick">
        <color rgb="FF7A0C16"/>
      </left>
      <right style="hair">
        <color rgb="FF7A0C16"/>
      </right>
      <top style="thick">
        <color rgb="FF7A0C16"/>
      </top>
      <bottom style="thick">
        <color rgb="FF7A0C16"/>
      </bottom>
      <diagonal/>
    </border>
    <border>
      <left style="hair">
        <color rgb="FF7A0C16"/>
      </left>
      <right style="thick">
        <color rgb="FF7A0C16"/>
      </right>
      <top style="thick">
        <color rgb="FF7A0C16"/>
      </top>
      <bottom style="thick">
        <color rgb="FF7A0C16"/>
      </bottom>
      <diagonal/>
    </border>
    <border>
      <left style="thick">
        <color rgb="FF7A0C16"/>
      </left>
      <right style="hair">
        <color rgb="FF7A0C16"/>
      </right>
      <top style="thick">
        <color rgb="FF7A0C16"/>
      </top>
      <bottom style="hair">
        <color rgb="FF7A0C16"/>
      </bottom>
      <diagonal/>
    </border>
    <border>
      <left style="thick">
        <color rgb="FF7A0C16"/>
      </left>
      <right style="hair">
        <color rgb="FF7A0C16"/>
      </right>
      <top style="hair">
        <color rgb="FF7A0C16"/>
      </top>
      <bottom style="thin">
        <color rgb="FF7A0C16"/>
      </bottom>
      <diagonal/>
    </border>
    <border>
      <left style="thick">
        <color rgb="FF7A0C16"/>
      </left>
      <right style="hair">
        <color rgb="FF7A0C16"/>
      </right>
      <top style="medium">
        <color rgb="FF7A0C16"/>
      </top>
      <bottom style="hair">
        <color rgb="FF7A0C16"/>
      </bottom>
      <diagonal/>
    </border>
    <border>
      <left style="thick">
        <color rgb="FF7A0C16"/>
      </left>
      <right style="hair">
        <color rgb="FF7A0C16"/>
      </right>
      <top style="hair">
        <color rgb="FF7A0C16"/>
      </top>
      <bottom style="thick">
        <color rgb="FF7A0C16"/>
      </bottom>
      <diagonal/>
    </border>
    <border>
      <left style="thin">
        <color rgb="FF7A0C16"/>
      </left>
      <right style="thick">
        <color rgb="FF7A0C16"/>
      </right>
      <top style="hair">
        <color rgb="FF7A0C16"/>
      </top>
      <bottom style="hair">
        <color rgb="FF7A0C16"/>
      </bottom>
      <diagonal/>
    </border>
    <border>
      <left style="thin">
        <color rgb="FF7A0C16"/>
      </left>
      <right style="thick">
        <color rgb="FF7A0C16"/>
      </right>
      <top style="hair">
        <color rgb="FF7A0C16"/>
      </top>
      <bottom/>
      <diagonal/>
    </border>
    <border>
      <left style="medium">
        <color rgb="FF7A0C16"/>
      </left>
      <right/>
      <top style="hair">
        <color rgb="FF7A0C16"/>
      </top>
      <bottom style="medium">
        <color rgb="FF7A0C16"/>
      </bottom>
      <diagonal/>
    </border>
    <border>
      <left/>
      <right/>
      <top style="hair">
        <color rgb="FF7A0C16"/>
      </top>
      <bottom style="medium">
        <color rgb="FF7A0C16"/>
      </bottom>
      <diagonal/>
    </border>
    <border>
      <left/>
      <right/>
      <top style="thick">
        <color rgb="FF7A0C16"/>
      </top>
      <bottom style="hair">
        <color rgb="FF7A0C16"/>
      </bottom>
      <diagonal/>
    </border>
    <border>
      <left style="thick">
        <color rgb="FF7A0C16"/>
      </left>
      <right style="hair">
        <color rgb="FF7A0C16"/>
      </right>
      <top style="hair">
        <color rgb="FF7A0C16"/>
      </top>
      <bottom style="hair">
        <color rgb="FF7A0C16"/>
      </bottom>
      <diagonal/>
    </border>
    <border>
      <left style="hair">
        <color rgb="FF7A0C16"/>
      </left>
      <right style="hair">
        <color rgb="FF7A0C16"/>
      </right>
      <top style="hair">
        <color rgb="FF7A0C16"/>
      </top>
      <bottom style="hair">
        <color rgb="FF7A0C16"/>
      </bottom>
      <diagonal/>
    </border>
    <border>
      <left style="hair">
        <color rgb="FF7A0C16"/>
      </left>
      <right style="thick">
        <color rgb="FF7A0C16"/>
      </right>
      <top style="hair">
        <color rgb="FF7A0C16"/>
      </top>
      <bottom style="hair">
        <color rgb="FF7A0C16"/>
      </bottom>
      <diagonal/>
    </border>
    <border>
      <left style="thick">
        <color rgb="FF7A0C16"/>
      </left>
      <right style="hair">
        <color rgb="FF7A0C16"/>
      </right>
      <top style="hair">
        <color rgb="FF7A0C16"/>
      </top>
      <bottom style="medium">
        <color rgb="FF7A0C16"/>
      </bottom>
      <diagonal/>
    </border>
    <border>
      <left style="hair">
        <color rgb="FF7A0C16"/>
      </left>
      <right style="hair">
        <color rgb="FF7A0C16"/>
      </right>
      <top style="hair">
        <color rgb="FF7A0C16"/>
      </top>
      <bottom style="medium">
        <color rgb="FF7A0C16"/>
      </bottom>
      <diagonal/>
    </border>
    <border>
      <left style="hair">
        <color rgb="FF7A0C16"/>
      </left>
      <right style="thick">
        <color rgb="FF7A0C16"/>
      </right>
      <top style="hair">
        <color rgb="FF7A0C16"/>
      </top>
      <bottom style="medium">
        <color rgb="FF7A0C16"/>
      </bottom>
      <diagonal/>
    </border>
    <border>
      <left style="thick">
        <color rgb="FF7A0C16"/>
      </left>
      <right style="thick">
        <color rgb="FF7A0C16"/>
      </right>
      <top style="thick">
        <color rgb="FF7A0C16"/>
      </top>
      <bottom/>
      <diagonal/>
    </border>
    <border>
      <left style="thin">
        <color rgb="FF7A0C16"/>
      </left>
      <right style="thin">
        <color rgb="FF7A0C16"/>
      </right>
      <top style="thick">
        <color rgb="FF7A0C16"/>
      </top>
      <bottom/>
      <diagonal/>
    </border>
    <border>
      <left style="thick">
        <color rgb="FF7A0C16"/>
      </left>
      <right style="thick">
        <color rgb="FF7A0C16"/>
      </right>
      <top style="thick">
        <color rgb="FF7A0C16"/>
      </top>
      <bottom style="hair">
        <color rgb="FF7A0C16"/>
      </bottom>
      <diagonal/>
    </border>
    <border>
      <left style="thick">
        <color rgb="FF7A0C16"/>
      </left>
      <right style="thick">
        <color rgb="FF7A0C16"/>
      </right>
      <top style="hair">
        <color rgb="FF7A0C16"/>
      </top>
      <bottom style="hair">
        <color rgb="FF7A0C16"/>
      </bottom>
      <diagonal/>
    </border>
    <border>
      <left style="thick">
        <color rgb="FF7A0C16"/>
      </left>
      <right style="thick">
        <color rgb="FF7A0C16"/>
      </right>
      <top style="hair">
        <color rgb="FF7A0C16"/>
      </top>
      <bottom style="thick">
        <color rgb="FF7A0C16"/>
      </bottom>
      <diagonal/>
    </border>
    <border>
      <left style="thick">
        <color rgb="FF7A0C16"/>
      </left>
      <right style="thick">
        <color rgb="FF7A0C16"/>
      </right>
      <top style="hair">
        <color rgb="FF7A0C16"/>
      </top>
      <bottom style="medium">
        <color rgb="FF7A0C16"/>
      </bottom>
      <diagonal/>
    </border>
    <border>
      <left style="thick">
        <color rgb="FF7A0C16"/>
      </left>
      <right style="thin">
        <color rgb="FF7A0C16"/>
      </right>
      <top style="hair">
        <color rgb="FF7A0C16"/>
      </top>
      <bottom style="hair">
        <color rgb="FF7A0C16"/>
      </bottom>
      <diagonal/>
    </border>
    <border>
      <left style="thin">
        <color rgb="FF7A0C16"/>
      </left>
      <right style="thin">
        <color rgb="FF7A0C16"/>
      </right>
      <top style="hair">
        <color rgb="FF7A0C16"/>
      </top>
      <bottom style="hair">
        <color rgb="FF7A0C16"/>
      </bottom>
      <diagonal/>
    </border>
    <border>
      <left style="thick">
        <color rgb="FF7A0C16"/>
      </left>
      <right style="thin">
        <color rgb="FF7A0C16"/>
      </right>
      <top style="hair">
        <color rgb="FF7A0C16"/>
      </top>
      <bottom style="thick">
        <color rgb="FF7A0C16"/>
      </bottom>
      <diagonal/>
    </border>
    <border>
      <left style="thin">
        <color rgb="FF7A0C16"/>
      </left>
      <right style="thin">
        <color rgb="FF7A0C16"/>
      </right>
      <top style="hair">
        <color rgb="FF7A0C16"/>
      </top>
      <bottom style="thick">
        <color rgb="FF7A0C16"/>
      </bottom>
      <diagonal/>
    </border>
    <border>
      <left style="thin">
        <color rgb="FF7A0C16"/>
      </left>
      <right style="thick">
        <color rgb="FF7A0C16"/>
      </right>
      <top style="hair">
        <color rgb="FF7A0C16"/>
      </top>
      <bottom style="thick">
        <color rgb="FF7A0C16"/>
      </bottom>
      <diagonal/>
    </border>
    <border>
      <left style="thin">
        <color rgb="FF7A0C16"/>
      </left>
      <right style="thin">
        <color rgb="FF7A0C16"/>
      </right>
      <top style="medium">
        <color rgb="FF7A0C16"/>
      </top>
      <bottom style="hair">
        <color rgb="FF7A0C16"/>
      </bottom>
      <diagonal/>
    </border>
    <border>
      <left style="thin">
        <color rgb="FF7A0C16"/>
      </left>
      <right style="thick">
        <color rgb="FF7A0C16"/>
      </right>
      <top style="medium">
        <color rgb="FF7A0C16"/>
      </top>
      <bottom style="hair">
        <color rgb="FF7A0C16"/>
      </bottom>
      <diagonal/>
    </border>
    <border>
      <left style="thin">
        <color rgb="FF7A0C16"/>
      </left>
      <right/>
      <top style="thick">
        <color rgb="FF7A0C16"/>
      </top>
      <bottom/>
      <diagonal/>
    </border>
    <border>
      <left/>
      <right style="thick">
        <color rgb="FF7A0C16"/>
      </right>
      <top style="thick">
        <color rgb="FF7A0C16"/>
      </top>
      <bottom/>
      <diagonal/>
    </border>
    <border>
      <left/>
      <right style="thick">
        <color rgb="FF7A0C16"/>
      </right>
      <top style="thick">
        <color rgb="FF7A0C16"/>
      </top>
      <bottom style="hair">
        <color rgb="FF7A0C16"/>
      </bottom>
      <diagonal/>
    </border>
    <border>
      <left/>
      <right style="thick">
        <color rgb="FF7A0C16"/>
      </right>
      <top style="hair">
        <color rgb="FF7A0C16"/>
      </top>
      <bottom style="hair">
        <color rgb="FF7A0C16"/>
      </bottom>
      <diagonal/>
    </border>
    <border>
      <left/>
      <right/>
      <top style="hair">
        <color rgb="FF7A0C16"/>
      </top>
      <bottom style="thick">
        <color rgb="FF7A0C16"/>
      </bottom>
      <diagonal/>
    </border>
    <border>
      <left/>
      <right style="thick">
        <color rgb="FF7A0C16"/>
      </right>
      <top style="hair">
        <color rgb="FF7A0C16"/>
      </top>
      <bottom style="thick">
        <color rgb="FF7A0C16"/>
      </bottom>
      <diagonal/>
    </border>
    <border>
      <left/>
      <right style="thick">
        <color rgb="FF7A0C16"/>
      </right>
      <top style="hair">
        <color rgb="FF7A0C16"/>
      </top>
      <bottom style="medium">
        <color rgb="FF7A0C16"/>
      </bottom>
      <diagonal/>
    </border>
    <border>
      <left/>
      <right/>
      <top style="medium">
        <color rgb="FF7A0C16"/>
      </top>
      <bottom style="hair">
        <color rgb="FF7A0C16"/>
      </bottom>
      <diagonal/>
    </border>
    <border>
      <left/>
      <right style="thick">
        <color rgb="FF7A0C16"/>
      </right>
      <top style="medium">
        <color rgb="FF7A0C16"/>
      </top>
      <bottom style="hair">
        <color rgb="FF7A0C16"/>
      </bottom>
      <diagonal/>
    </border>
    <border>
      <left/>
      <right style="hair">
        <color rgb="FF7A0C16"/>
      </right>
      <top/>
      <bottom/>
      <diagonal/>
    </border>
    <border>
      <left style="medium">
        <color rgb="FF7A0C16"/>
      </left>
      <right style="medium">
        <color rgb="FF7A0C16"/>
      </right>
      <top style="medium">
        <color rgb="FF7A0C16"/>
      </top>
      <bottom/>
      <diagonal/>
    </border>
    <border>
      <left style="thick">
        <color rgb="FF7A0C16"/>
      </left>
      <right style="hair">
        <color rgb="FF7A0C16"/>
      </right>
      <top style="hair">
        <color rgb="FF7A0C16"/>
      </top>
      <bottom/>
      <diagonal/>
    </border>
    <border>
      <left style="hair">
        <color rgb="FF7A0C16"/>
      </left>
      <right style="hair">
        <color rgb="FF7A0C16"/>
      </right>
      <top style="hair">
        <color rgb="FF7A0C16"/>
      </top>
      <bottom/>
      <diagonal/>
    </border>
    <border>
      <left style="hair">
        <color rgb="FF7A0C16"/>
      </left>
      <right style="thick">
        <color rgb="FF7A0C16"/>
      </right>
      <top style="hair">
        <color rgb="FF7A0C16"/>
      </top>
      <bottom/>
      <diagonal/>
    </border>
    <border>
      <left style="thick">
        <color rgb="FF7A0C16"/>
      </left>
      <right style="thick">
        <color rgb="FF7A0C16"/>
      </right>
      <top style="hair">
        <color rgb="FF7A0C16"/>
      </top>
      <bottom/>
      <diagonal/>
    </border>
    <border>
      <left style="thick">
        <color rgb="FF7A0C16"/>
      </left>
      <right style="thin">
        <color rgb="FF7A0C16"/>
      </right>
      <top style="hair">
        <color rgb="FF7A0C16"/>
      </top>
      <bottom/>
      <diagonal/>
    </border>
    <border>
      <left style="thin">
        <color rgb="FF7A0C16"/>
      </left>
      <right style="thin">
        <color rgb="FF7A0C16"/>
      </right>
      <top style="hair">
        <color rgb="FF7A0C16"/>
      </top>
      <bottom/>
      <diagonal/>
    </border>
    <border>
      <left style="thin">
        <color rgb="FF7A0C16"/>
      </left>
      <right/>
      <top style="hair">
        <color rgb="FF7A0C16"/>
      </top>
      <bottom/>
      <diagonal/>
    </border>
    <border>
      <left/>
      <right style="thick">
        <color rgb="FF7A0C16"/>
      </right>
      <top style="hair">
        <color rgb="FF7A0C16"/>
      </top>
      <bottom/>
      <diagonal/>
    </border>
    <border>
      <left style="thick">
        <color rgb="FF7A0C16"/>
      </left>
      <right style="thick">
        <color rgb="FF7A0C16"/>
      </right>
      <top style="medium">
        <color rgb="FF7A0C16"/>
      </top>
      <bottom style="hair">
        <color rgb="FF7A0C16"/>
      </bottom>
      <diagonal/>
    </border>
    <border>
      <left style="thick">
        <color rgb="FF7A0C16"/>
      </left>
      <right style="thin">
        <color rgb="FF7A0C16"/>
      </right>
      <top style="medium">
        <color rgb="FF7A0C16"/>
      </top>
      <bottom style="hair">
        <color rgb="FF7A0C16"/>
      </bottom>
      <diagonal/>
    </border>
    <border>
      <left style="thick">
        <color rgb="FF7A0C16"/>
      </left>
      <right style="thin">
        <color rgb="FF7A0C16"/>
      </right>
      <top style="thick">
        <color rgb="FF7A0C16"/>
      </top>
      <bottom style="medium">
        <color rgb="FF7A0C16"/>
      </bottom>
      <diagonal/>
    </border>
    <border>
      <left style="thin">
        <color rgb="FF7A0C16"/>
      </left>
      <right style="hair">
        <color rgb="FF7A0C16"/>
      </right>
      <top style="thick">
        <color rgb="FF7A0C16"/>
      </top>
      <bottom style="medium">
        <color rgb="FF7A0C16"/>
      </bottom>
      <diagonal/>
    </border>
    <border>
      <left style="hair">
        <color rgb="FF7A0C16"/>
      </left>
      <right style="medium">
        <color rgb="FF7A0C16"/>
      </right>
      <top style="thick">
        <color rgb="FF7A0C16"/>
      </top>
      <bottom style="medium">
        <color rgb="FF7A0C16"/>
      </bottom>
      <diagonal/>
    </border>
    <border>
      <left style="thick">
        <color rgb="FF7A0C16"/>
      </left>
      <right style="thin">
        <color rgb="FF7A0C16"/>
      </right>
      <top style="medium">
        <color rgb="FF7A0C16"/>
      </top>
      <bottom style="medium">
        <color rgb="FF7A0C16"/>
      </bottom>
      <diagonal/>
    </border>
    <border>
      <left style="thin">
        <color rgb="FF7A0C16"/>
      </left>
      <right style="hair">
        <color rgb="FF7A0C16"/>
      </right>
      <top style="medium">
        <color rgb="FF7A0C16"/>
      </top>
      <bottom style="medium">
        <color rgb="FF7A0C16"/>
      </bottom>
      <diagonal/>
    </border>
    <border>
      <left style="hair">
        <color rgb="FF7A0C16"/>
      </left>
      <right style="medium">
        <color rgb="FF7A0C16"/>
      </right>
      <top style="medium">
        <color rgb="FF7A0C16"/>
      </top>
      <bottom style="medium">
        <color rgb="FF7A0C16"/>
      </bottom>
      <diagonal/>
    </border>
    <border>
      <left style="thick">
        <color rgb="FF7A0C16"/>
      </left>
      <right style="thin">
        <color rgb="FF7A0C16"/>
      </right>
      <top style="medium">
        <color rgb="FF7A0C16"/>
      </top>
      <bottom style="thick">
        <color rgb="FF7A0C16"/>
      </bottom>
      <diagonal/>
    </border>
    <border>
      <left style="medium">
        <color rgb="FF7A0C16"/>
      </left>
      <right style="thin">
        <color rgb="FF7A0C16"/>
      </right>
      <top style="hair">
        <color rgb="FF7A0C16"/>
      </top>
      <bottom style="thick">
        <color rgb="FF7A0C16"/>
      </bottom>
      <diagonal/>
    </border>
    <border>
      <left style="thick">
        <color rgb="FF7A0C16"/>
      </left>
      <right/>
      <top/>
      <bottom/>
      <diagonal/>
    </border>
    <border>
      <left/>
      <right style="hair">
        <color rgb="FF7A0C16"/>
      </right>
      <top/>
      <bottom style="thick">
        <color rgb="FF7A0C16"/>
      </bottom>
      <diagonal/>
    </border>
    <border>
      <left style="medium">
        <color rgb="FF7A0C16"/>
      </left>
      <right/>
      <top style="medium">
        <color rgb="FF7A0C16"/>
      </top>
      <bottom style="thin">
        <color rgb="FF7A0C16"/>
      </bottom>
      <diagonal/>
    </border>
    <border>
      <left/>
      <right/>
      <top style="medium">
        <color rgb="FF7A0C16"/>
      </top>
      <bottom style="thin">
        <color rgb="FF7A0C16"/>
      </bottom>
      <diagonal/>
    </border>
    <border>
      <left/>
      <right style="medium">
        <color rgb="FF7A0C16"/>
      </right>
      <top style="medium">
        <color rgb="FF7A0C16"/>
      </top>
      <bottom style="thin">
        <color rgb="FF7A0C16"/>
      </bottom>
      <diagonal/>
    </border>
    <border>
      <left style="medium">
        <color rgb="FF7A0C16"/>
      </left>
      <right/>
      <top style="thin">
        <color rgb="FF7A0C16"/>
      </top>
      <bottom style="medium">
        <color rgb="FF7A0C16"/>
      </bottom>
      <diagonal/>
    </border>
    <border>
      <left/>
      <right/>
      <top style="thin">
        <color rgb="FF7A0C16"/>
      </top>
      <bottom style="medium">
        <color rgb="FF7A0C16"/>
      </bottom>
      <diagonal/>
    </border>
    <border>
      <left/>
      <right style="medium">
        <color rgb="FF7A0C16"/>
      </right>
      <top style="thin">
        <color rgb="FF7A0C16"/>
      </top>
      <bottom style="medium">
        <color rgb="FF7A0C16"/>
      </bottom>
      <diagonal/>
    </border>
    <border>
      <left style="thin">
        <color rgb="FF7A0C16"/>
      </left>
      <right/>
      <top style="medium">
        <color rgb="FF7A0C16"/>
      </top>
      <bottom style="thin">
        <color rgb="FF7A0C16"/>
      </bottom>
      <diagonal/>
    </border>
    <border>
      <left style="thin">
        <color rgb="FF7A0C16"/>
      </left>
      <right/>
      <top style="thin">
        <color rgb="FF7A0C16"/>
      </top>
      <bottom style="medium">
        <color rgb="FF7A0C16"/>
      </bottom>
      <diagonal/>
    </border>
    <border>
      <left style="medium">
        <color rgb="FF7A0C16"/>
      </left>
      <right/>
      <top style="hair">
        <color rgb="FF7A0C16"/>
      </top>
      <bottom style="hair">
        <color rgb="FF7A0C16"/>
      </bottom>
      <diagonal/>
    </border>
    <border>
      <left style="medium">
        <color rgb="FF967300"/>
      </left>
      <right style="medium">
        <color rgb="FF967300"/>
      </right>
      <top/>
      <bottom style="thin">
        <color rgb="FF967300"/>
      </bottom>
      <diagonal/>
    </border>
    <border>
      <left style="medium">
        <color rgb="FF967300"/>
      </left>
      <right/>
      <top/>
      <bottom style="thin">
        <color rgb="FF967300"/>
      </bottom>
      <diagonal/>
    </border>
    <border>
      <left/>
      <right/>
      <top/>
      <bottom style="thin">
        <color rgb="FF967300"/>
      </bottom>
      <diagonal/>
    </border>
    <border>
      <left/>
      <right style="medium">
        <color rgb="FF967300"/>
      </right>
      <top/>
      <bottom style="thin">
        <color rgb="FF967300"/>
      </bottom>
      <diagonal/>
    </border>
    <border>
      <left style="thick">
        <color rgb="FF7A0C16"/>
      </left>
      <right/>
      <top style="thick">
        <color rgb="FF7A0C16"/>
      </top>
      <bottom style="hair">
        <color rgb="FF7A0C16"/>
      </bottom>
      <diagonal/>
    </border>
    <border>
      <left style="thick">
        <color rgb="FF7A0C16"/>
      </left>
      <right/>
      <top style="hair">
        <color rgb="FF7A0C16"/>
      </top>
      <bottom style="medium">
        <color rgb="FF7A0C16"/>
      </bottom>
      <diagonal/>
    </border>
    <border>
      <left/>
      <right style="medium">
        <color rgb="FF7A0C16"/>
      </right>
      <top style="hair">
        <color rgb="FF7A0C16"/>
      </top>
      <bottom/>
      <diagonal/>
    </border>
    <border>
      <left style="hair">
        <color rgb="FF7A0C16"/>
      </left>
      <right/>
      <top style="thick">
        <color rgb="FF7A0C16"/>
      </top>
      <bottom style="thick">
        <color rgb="FF7A0C16"/>
      </bottom>
      <diagonal/>
    </border>
    <border>
      <left style="thin">
        <color rgb="FF7A0C16"/>
      </left>
      <right style="hair">
        <color rgb="FF7A0C16"/>
      </right>
      <top style="thick">
        <color rgb="FF7A0C16"/>
      </top>
      <bottom style="thick">
        <color rgb="FF7A0C16"/>
      </bottom>
      <diagonal/>
    </border>
    <border>
      <left style="hair">
        <color rgb="FF7A0C16"/>
      </left>
      <right style="thin">
        <color rgb="FF7A0C16"/>
      </right>
      <top style="thick">
        <color rgb="FF7A0C16"/>
      </top>
      <bottom style="thick">
        <color rgb="FF7A0C16"/>
      </bottom>
      <diagonal/>
    </border>
    <border>
      <left style="medium">
        <color rgb="FF7A0C16"/>
      </left>
      <right style="medium">
        <color rgb="FF7A0C16"/>
      </right>
      <top/>
      <bottom/>
      <diagonal/>
    </border>
    <border>
      <left style="medium">
        <color theme="5" tint="-0.24994659260841701"/>
      </left>
      <right style="hair">
        <color theme="5" tint="-0.24994659260841701"/>
      </right>
      <top style="medium">
        <color theme="5" tint="-0.24994659260841701"/>
      </top>
      <bottom style="medium">
        <color theme="5" tint="-0.24994659260841701"/>
      </bottom>
      <diagonal/>
    </border>
    <border>
      <left style="hair">
        <color theme="5" tint="-0.24994659260841701"/>
      </left>
      <right style="medium">
        <color theme="5" tint="-0.24994659260841701"/>
      </right>
      <top style="medium">
        <color theme="5" tint="-0.24994659260841701"/>
      </top>
      <bottom style="medium">
        <color theme="5" tint="-0.24994659260841701"/>
      </bottom>
      <diagonal/>
    </border>
    <border>
      <left style="medium">
        <color theme="5" tint="-0.24994659260841701"/>
      </left>
      <right style="hair">
        <color theme="5" tint="-0.24994659260841701"/>
      </right>
      <top style="medium">
        <color theme="5" tint="-0.24994659260841701"/>
      </top>
      <bottom style="thin">
        <color theme="5" tint="-0.24994659260841701"/>
      </bottom>
      <diagonal/>
    </border>
    <border>
      <left style="hair">
        <color theme="5" tint="-0.24994659260841701"/>
      </left>
      <right style="hair">
        <color theme="5" tint="-0.24994659260841701"/>
      </right>
      <top style="medium">
        <color theme="5" tint="-0.24994659260841701"/>
      </top>
      <bottom style="thin">
        <color theme="5" tint="-0.24994659260841701"/>
      </bottom>
      <diagonal/>
    </border>
    <border>
      <left style="hair">
        <color theme="5" tint="-0.24994659260841701"/>
      </left>
      <right style="medium">
        <color theme="5" tint="-0.24994659260841701"/>
      </right>
      <top style="medium">
        <color theme="5" tint="-0.24994659260841701"/>
      </top>
      <bottom style="thin">
        <color theme="5" tint="-0.24994659260841701"/>
      </bottom>
      <diagonal/>
    </border>
    <border>
      <left style="medium">
        <color theme="5" tint="-0.24994659260841701"/>
      </left>
      <right style="medium">
        <color theme="5" tint="-0.24994659260841701"/>
      </right>
      <top style="medium">
        <color theme="5" tint="-0.24994659260841701"/>
      </top>
      <bottom style="thin">
        <color theme="5" tint="-0.24994659260841701"/>
      </bottom>
      <diagonal/>
    </border>
    <border>
      <left style="medium">
        <color theme="5" tint="-0.24994659260841701"/>
      </left>
      <right style="medium">
        <color theme="5" tint="-0.24994659260841701"/>
      </right>
      <top/>
      <bottom/>
      <diagonal/>
    </border>
    <border>
      <left style="medium">
        <color theme="5" tint="-0.24994659260841701"/>
      </left>
      <right style="medium">
        <color theme="5" tint="-0.24994659260841701"/>
      </right>
      <top/>
      <bottom style="medium">
        <color theme="5" tint="-0.24994659260841701"/>
      </bottom>
      <diagonal/>
    </border>
    <border>
      <left style="medium">
        <color theme="5" tint="-0.24994659260841701"/>
      </left>
      <right style="hair">
        <color theme="5" tint="-0.24994659260841701"/>
      </right>
      <top/>
      <bottom/>
      <diagonal/>
    </border>
    <border>
      <left style="hair">
        <color theme="5" tint="-0.24994659260841701"/>
      </left>
      <right style="medium">
        <color theme="5" tint="-0.24994659260841701"/>
      </right>
      <top/>
      <bottom/>
      <diagonal/>
    </border>
    <border>
      <left style="medium">
        <color theme="5" tint="-0.24994659260841701"/>
      </left>
      <right style="hair">
        <color theme="5" tint="-0.24994659260841701"/>
      </right>
      <top/>
      <bottom style="medium">
        <color theme="5" tint="-0.24994659260841701"/>
      </bottom>
      <diagonal/>
    </border>
    <border>
      <left style="hair">
        <color theme="5" tint="-0.24994659260841701"/>
      </left>
      <right style="medium">
        <color theme="5" tint="-0.24994659260841701"/>
      </right>
      <top/>
      <bottom style="medium">
        <color theme="5" tint="-0.24994659260841701"/>
      </bottom>
      <diagonal/>
    </border>
    <border>
      <left style="hair">
        <color theme="5" tint="-0.24994659260841701"/>
      </left>
      <right style="hair">
        <color theme="5" tint="-0.24994659260841701"/>
      </right>
      <top/>
      <bottom/>
      <diagonal/>
    </border>
    <border>
      <left style="hair">
        <color theme="5" tint="-0.24994659260841701"/>
      </left>
      <right style="hair">
        <color theme="5" tint="-0.24994659260841701"/>
      </right>
      <top/>
      <bottom style="medium">
        <color theme="5" tint="-0.24994659260841701"/>
      </bottom>
      <diagonal/>
    </border>
    <border>
      <left style="thin">
        <color rgb="FF7A0C16"/>
      </left>
      <right style="thin">
        <color rgb="FF7A0C16"/>
      </right>
      <top/>
      <bottom/>
      <diagonal/>
    </border>
    <border>
      <left style="thin">
        <color rgb="FF7A0C16"/>
      </left>
      <right style="thin">
        <color rgb="FF7A0C16"/>
      </right>
      <top/>
      <bottom style="thick">
        <color rgb="FF7A0C16"/>
      </bottom>
      <diagonal/>
    </border>
    <border>
      <left/>
      <right style="thick">
        <color rgb="FF7A0C16"/>
      </right>
      <top/>
      <bottom/>
      <diagonal/>
    </border>
    <border>
      <left/>
      <right style="thick">
        <color rgb="FF7A0C16"/>
      </right>
      <top/>
      <bottom style="thick">
        <color rgb="FF7A0C16"/>
      </bottom>
      <diagonal/>
    </border>
    <border>
      <left/>
      <right/>
      <top style="medium">
        <color rgb="FF7A0C16"/>
      </top>
      <bottom/>
      <diagonal/>
    </border>
    <border>
      <left style="thin">
        <color rgb="FF7A0C16"/>
      </left>
      <right/>
      <top/>
      <bottom/>
      <diagonal/>
    </border>
    <border>
      <left style="thin">
        <color rgb="FF7A0C16"/>
      </left>
      <right/>
      <top/>
      <bottom style="thick">
        <color rgb="FF7A0C16"/>
      </bottom>
      <diagonal/>
    </border>
    <border>
      <left/>
      <right style="hair">
        <color rgb="FF7A0C16"/>
      </right>
      <top style="thick">
        <color rgb="FF7A0C16"/>
      </top>
      <bottom/>
      <diagonal/>
    </border>
    <border>
      <left style="hair">
        <color theme="5" tint="-0.24994659260841701"/>
      </left>
      <right/>
      <top style="medium">
        <color theme="5" tint="-0.24994659260841701"/>
      </top>
      <bottom style="medium">
        <color theme="5" tint="-0.24994659260841701"/>
      </bottom>
      <diagonal/>
    </border>
    <border>
      <left style="hair">
        <color theme="5" tint="-0.24994659260841701"/>
      </left>
      <right/>
      <top style="medium">
        <color theme="5" tint="-0.24994659260841701"/>
      </top>
      <bottom style="thin">
        <color theme="5" tint="-0.24994659260841701"/>
      </bottom>
      <diagonal/>
    </border>
    <border>
      <left style="hair">
        <color theme="5" tint="-0.24994659260841701"/>
      </left>
      <right/>
      <top/>
      <bottom/>
      <diagonal/>
    </border>
    <border>
      <left style="hair">
        <color theme="5" tint="-0.24994659260841701"/>
      </left>
      <right/>
      <top/>
      <bottom style="medium">
        <color theme="5" tint="-0.24994659260841701"/>
      </bottom>
      <diagonal/>
    </border>
    <border>
      <left style="medium">
        <color theme="5" tint="-0.24994659260841701"/>
      </left>
      <right style="hair">
        <color theme="5" tint="-0.24994659260841701"/>
      </right>
      <top style="medium">
        <color theme="5" tint="-0.24994659260841701"/>
      </top>
      <bottom style="hair">
        <color theme="5" tint="-0.24994659260841701"/>
      </bottom>
      <diagonal/>
    </border>
    <border>
      <left style="hair">
        <color theme="5" tint="-0.24994659260841701"/>
      </left>
      <right style="medium">
        <color theme="5" tint="-0.24994659260841701"/>
      </right>
      <top style="medium">
        <color theme="5" tint="-0.24994659260841701"/>
      </top>
      <bottom style="hair">
        <color theme="5" tint="-0.24994659260841701"/>
      </bottom>
      <diagonal/>
    </border>
    <border>
      <left style="medium">
        <color theme="5" tint="-0.24994659260841701"/>
      </left>
      <right style="hair">
        <color theme="5" tint="-0.24994659260841701"/>
      </right>
      <top style="hair">
        <color theme="5" tint="-0.24994659260841701"/>
      </top>
      <bottom style="medium">
        <color theme="5" tint="-0.24994659260841701"/>
      </bottom>
      <diagonal/>
    </border>
    <border>
      <left style="hair">
        <color theme="5" tint="-0.24994659260841701"/>
      </left>
      <right style="medium">
        <color theme="5" tint="-0.24994659260841701"/>
      </right>
      <top style="hair">
        <color theme="5" tint="-0.24994659260841701"/>
      </top>
      <bottom style="medium">
        <color theme="5" tint="-0.24994659260841701"/>
      </bottom>
      <diagonal/>
    </border>
    <border>
      <left style="hair">
        <color theme="5" tint="-0.24994659260841701"/>
      </left>
      <right style="hair">
        <color theme="5" tint="-0.24994659260841701"/>
      </right>
      <top style="medium">
        <color theme="5" tint="-0.24994659260841701"/>
      </top>
      <bottom style="hair">
        <color theme="5" tint="-0.24994659260841701"/>
      </bottom>
      <diagonal/>
    </border>
    <border>
      <left style="hair">
        <color theme="5" tint="-0.24994659260841701"/>
      </left>
      <right style="hair">
        <color theme="5" tint="-0.24994659260841701"/>
      </right>
      <top style="hair">
        <color theme="5" tint="-0.24994659260841701"/>
      </top>
      <bottom style="medium">
        <color theme="5" tint="-0.24994659260841701"/>
      </bottom>
      <diagonal/>
    </border>
    <border>
      <left style="medium">
        <color theme="5" tint="-0.24994659260841701"/>
      </left>
      <right style="hair">
        <color theme="5" tint="-0.24994659260841701"/>
      </right>
      <top style="medium">
        <color theme="5" tint="-0.24994659260841701"/>
      </top>
      <bottom/>
      <diagonal/>
    </border>
    <border>
      <left style="hair">
        <color theme="5" tint="-0.24994659260841701"/>
      </left>
      <right style="medium">
        <color theme="5" tint="-0.24994659260841701"/>
      </right>
      <top style="medium">
        <color theme="5" tint="-0.24994659260841701"/>
      </top>
      <bottom/>
      <diagonal/>
    </border>
    <border>
      <left style="medium">
        <color theme="5" tint="-0.24994659260841701"/>
      </left>
      <right style="medium">
        <color theme="5" tint="-0.24994659260841701"/>
      </right>
      <top style="medium">
        <color theme="5" tint="-0.24994659260841701"/>
      </top>
      <bottom/>
      <diagonal/>
    </border>
    <border>
      <left/>
      <right/>
      <top style="medium">
        <color theme="5" tint="-0.24994659260841701"/>
      </top>
      <bottom style="medium">
        <color theme="5" tint="-0.24994659260841701"/>
      </bottom>
      <diagonal/>
    </border>
    <border>
      <left/>
      <right style="hair">
        <color theme="5" tint="-0.24994659260841701"/>
      </right>
      <top style="medium">
        <color theme="5" tint="-0.24994659260841701"/>
      </top>
      <bottom style="medium">
        <color theme="5" tint="-0.24994659260841701"/>
      </bottom>
      <diagonal/>
    </border>
    <border>
      <left/>
      <right/>
      <top style="medium">
        <color theme="5" tint="-0.24994659260841701"/>
      </top>
      <bottom style="thin">
        <color theme="5" tint="-0.24994659260841701"/>
      </bottom>
      <diagonal/>
    </border>
    <border>
      <left/>
      <right style="hair">
        <color theme="5" tint="-0.24994659260841701"/>
      </right>
      <top/>
      <bottom/>
      <diagonal/>
    </border>
    <border>
      <left/>
      <right/>
      <top/>
      <bottom style="medium">
        <color theme="5" tint="-0.24994659260841701"/>
      </bottom>
      <diagonal/>
    </border>
    <border>
      <left/>
      <right style="hair">
        <color theme="5" tint="-0.24994659260841701"/>
      </right>
      <top/>
      <bottom style="medium">
        <color theme="5" tint="-0.24994659260841701"/>
      </bottom>
      <diagonal/>
    </border>
    <border>
      <left style="medium">
        <color rgb="FF967300"/>
      </left>
      <right/>
      <top style="medium">
        <color rgb="FF967300"/>
      </top>
      <bottom style="thin">
        <color rgb="FF967300"/>
      </bottom>
      <diagonal/>
    </border>
    <border>
      <left/>
      <right/>
      <top style="medium">
        <color rgb="FF967300"/>
      </top>
      <bottom style="thin">
        <color rgb="FF967300"/>
      </bottom>
      <diagonal/>
    </border>
    <border>
      <left style="medium">
        <color rgb="FF967300"/>
      </left>
      <right/>
      <top style="thin">
        <color rgb="FF967300"/>
      </top>
      <bottom style="medium">
        <color rgb="FF967300"/>
      </bottom>
      <diagonal/>
    </border>
    <border>
      <left/>
      <right/>
      <top style="thin">
        <color rgb="FF967300"/>
      </top>
      <bottom style="medium">
        <color rgb="FF967300"/>
      </bottom>
      <diagonal/>
    </border>
    <border>
      <left style="medium">
        <color rgb="FF7A0C16"/>
      </left>
      <right/>
      <top style="medium">
        <color rgb="FF7A0C16"/>
      </top>
      <bottom/>
      <diagonal/>
    </border>
    <border>
      <left/>
      <right style="medium">
        <color rgb="FF7A0C16"/>
      </right>
      <top style="medium">
        <color rgb="FF7A0C16"/>
      </top>
      <bottom/>
      <diagonal/>
    </border>
    <border>
      <left style="medium">
        <color rgb="FF7A0C16"/>
      </left>
      <right/>
      <top/>
      <bottom/>
      <diagonal/>
    </border>
    <border>
      <left/>
      <right style="medium">
        <color rgb="FF7A0C16"/>
      </right>
      <top/>
      <bottom/>
      <diagonal/>
    </border>
    <border>
      <left style="medium">
        <color rgb="FF7A0C16"/>
      </left>
      <right/>
      <top/>
      <bottom style="medium">
        <color rgb="FF7A0C16"/>
      </bottom>
      <diagonal/>
    </border>
    <border>
      <left/>
      <right/>
      <top/>
      <bottom style="medium">
        <color rgb="FF7A0C16"/>
      </bottom>
      <diagonal/>
    </border>
    <border>
      <left/>
      <right style="medium">
        <color rgb="FF7A0C16"/>
      </right>
      <top/>
      <bottom style="medium">
        <color rgb="FF7A0C16"/>
      </bottom>
      <diagonal/>
    </border>
    <border>
      <left style="thick">
        <color rgb="FF7A0C16"/>
      </left>
      <right style="thin">
        <color rgb="FF7A0C16"/>
      </right>
      <top/>
      <bottom style="medium">
        <color rgb="FF7A0C16"/>
      </bottom>
      <diagonal/>
    </border>
    <border>
      <left style="thin">
        <color rgb="FF7A0C16"/>
      </left>
      <right style="hair">
        <color rgb="FF7A0C16"/>
      </right>
      <top/>
      <bottom style="medium">
        <color rgb="FF7A0C16"/>
      </bottom>
      <diagonal/>
    </border>
    <border>
      <left style="hair">
        <color rgb="FF7A0C16"/>
      </left>
      <right style="medium">
        <color rgb="FF7A0C16"/>
      </right>
      <top/>
      <bottom style="medium">
        <color rgb="FF7A0C16"/>
      </bottom>
      <diagonal/>
    </border>
    <border>
      <left style="medium">
        <color rgb="FF002D6E"/>
      </left>
      <right style="hair">
        <color rgb="FF002D6E"/>
      </right>
      <top style="medium">
        <color rgb="FF002D6E"/>
      </top>
      <bottom/>
      <diagonal/>
    </border>
    <border>
      <left style="hair">
        <color rgb="FF002D6E"/>
      </left>
      <right style="hair">
        <color rgb="FF002D6E"/>
      </right>
      <top style="medium">
        <color rgb="FF002D6E"/>
      </top>
      <bottom/>
      <diagonal/>
    </border>
    <border>
      <left style="hair">
        <color rgb="FF002D6E"/>
      </left>
      <right style="medium">
        <color rgb="FF002D6E"/>
      </right>
      <top style="medium">
        <color rgb="FF002D6E"/>
      </top>
      <bottom/>
      <diagonal/>
    </border>
    <border>
      <left style="medium">
        <color rgb="FF002D6E"/>
      </left>
      <right style="hair">
        <color rgb="FF002D6E"/>
      </right>
      <top/>
      <bottom/>
      <diagonal/>
    </border>
    <border>
      <left style="hair">
        <color rgb="FF002D6E"/>
      </left>
      <right style="hair">
        <color rgb="FF002D6E"/>
      </right>
      <top/>
      <bottom/>
      <diagonal/>
    </border>
    <border>
      <left style="hair">
        <color rgb="FF002D6E"/>
      </left>
      <right style="medium">
        <color rgb="FF002D6E"/>
      </right>
      <top/>
      <bottom/>
      <diagonal/>
    </border>
    <border>
      <left style="medium">
        <color rgb="FF002D6E"/>
      </left>
      <right style="hair">
        <color rgb="FF002D6E"/>
      </right>
      <top/>
      <bottom style="medium">
        <color rgb="FF002D6E"/>
      </bottom>
      <diagonal/>
    </border>
    <border>
      <left style="hair">
        <color rgb="FF002D6E"/>
      </left>
      <right style="hair">
        <color rgb="FF002D6E"/>
      </right>
      <top/>
      <bottom style="medium">
        <color rgb="FF002D6E"/>
      </bottom>
      <diagonal/>
    </border>
    <border>
      <left style="hair">
        <color rgb="FF002D6E"/>
      </left>
      <right style="medium">
        <color rgb="FF002D6E"/>
      </right>
      <top/>
      <bottom style="medium">
        <color rgb="FF002D6E"/>
      </bottom>
      <diagonal/>
    </border>
    <border>
      <left style="thick">
        <color rgb="FF7A0C16"/>
      </left>
      <right style="thick">
        <color rgb="FF7A0C16"/>
      </right>
      <top style="medium">
        <color rgb="FF7A0C16"/>
      </top>
      <bottom style="thick">
        <color rgb="FF7A0C16"/>
      </bottom>
      <diagonal/>
    </border>
    <border>
      <left style="thick">
        <color rgb="FF7A0C16"/>
      </left>
      <right style="thick">
        <color rgb="FF7A0C16"/>
      </right>
      <top/>
      <bottom/>
      <diagonal/>
    </border>
    <border>
      <left style="thin">
        <color rgb="FF7A0C16"/>
      </left>
      <right style="thin">
        <color rgb="FF7A0C16"/>
      </right>
      <top style="medium">
        <color rgb="FF7A0C16"/>
      </top>
      <bottom style="thick">
        <color rgb="FF7A0C16"/>
      </bottom>
      <diagonal/>
    </border>
    <border>
      <left style="thin">
        <color rgb="FF7A0C16"/>
      </left>
      <right/>
      <top style="medium">
        <color rgb="FF7A0C16"/>
      </top>
      <bottom style="thick">
        <color rgb="FF7A0C16"/>
      </bottom>
      <diagonal/>
    </border>
    <border>
      <left/>
      <right/>
      <top style="medium">
        <color rgb="FF7A0C16"/>
      </top>
      <bottom style="thick">
        <color rgb="FF7A0C16"/>
      </bottom>
      <diagonal/>
    </border>
    <border>
      <left/>
      <right style="thick">
        <color rgb="FF7A0C16"/>
      </right>
      <top style="medium">
        <color rgb="FF7A0C16"/>
      </top>
      <bottom style="thick">
        <color rgb="FF7A0C16"/>
      </bottom>
      <diagonal/>
    </border>
    <border>
      <left style="hair">
        <color rgb="FF7A0C16"/>
      </left>
      <right/>
      <top/>
      <bottom/>
      <diagonal/>
    </border>
    <border>
      <left/>
      <right style="hair">
        <color rgb="FF7A0C16"/>
      </right>
      <top/>
      <bottom style="thin">
        <color rgb="FF7A0C16"/>
      </bottom>
      <diagonal/>
    </border>
    <border>
      <left style="hair">
        <color rgb="FF7A0C16"/>
      </left>
      <right/>
      <top/>
      <bottom style="thin">
        <color rgb="FF7A0C16"/>
      </bottom>
      <diagonal/>
    </border>
    <border>
      <left style="thin">
        <color rgb="FF7A0C16"/>
      </left>
      <right/>
      <top/>
      <bottom style="thin">
        <color rgb="FF7A0C16"/>
      </bottom>
      <diagonal/>
    </border>
    <border>
      <left style="medium">
        <color rgb="FF002D6E"/>
      </left>
      <right/>
      <top style="medium">
        <color rgb="FF002D6E"/>
      </top>
      <bottom/>
      <diagonal/>
    </border>
    <border>
      <left/>
      <right/>
      <top style="medium">
        <color rgb="FF002D6E"/>
      </top>
      <bottom/>
      <diagonal/>
    </border>
    <border>
      <left style="medium">
        <color rgb="FF002D6E"/>
      </left>
      <right/>
      <top/>
      <bottom/>
      <diagonal/>
    </border>
    <border>
      <left style="medium">
        <color rgb="FF002D6E"/>
      </left>
      <right/>
      <top/>
      <bottom style="medium">
        <color rgb="FF002D6E"/>
      </bottom>
      <diagonal/>
    </border>
    <border>
      <left/>
      <right/>
      <top/>
      <bottom style="medium">
        <color rgb="FF002D6E"/>
      </bottom>
      <diagonal/>
    </border>
    <border>
      <left/>
      <right style="medium">
        <color rgb="FF002D6E"/>
      </right>
      <top style="medium">
        <color rgb="FF002D6E"/>
      </top>
      <bottom/>
      <diagonal/>
    </border>
    <border>
      <left/>
      <right style="medium">
        <color rgb="FF002D6E"/>
      </right>
      <top/>
      <bottom/>
      <diagonal/>
    </border>
    <border>
      <left/>
      <right style="medium">
        <color rgb="FF002D6E"/>
      </right>
      <top/>
      <bottom style="medium">
        <color rgb="FF002D6E"/>
      </bottom>
      <diagonal/>
    </border>
  </borders>
  <cellStyleXfs count="3">
    <xf numFmtId="0" fontId="0" fillId="0" borderId="0"/>
    <xf numFmtId="0" fontId="8" fillId="0" borderId="0"/>
    <xf numFmtId="0" fontId="18" fillId="0" borderId="0"/>
  </cellStyleXfs>
  <cellXfs count="802">
    <xf numFmtId="0" fontId="0" fillId="0" borderId="0" xfId="0"/>
    <xf numFmtId="0" fontId="0" fillId="0" borderId="0" xfId="0" applyAlignment="1">
      <alignment horizontal="left" vertical="center" indent="1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right" vertical="center" inden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right" vertical="center" inden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9" fontId="0" fillId="0" borderId="7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8" fillId="0" borderId="0" xfId="1" applyAlignment="1">
      <alignment horizontal="left" vertical="top"/>
    </xf>
    <xf numFmtId="0" fontId="11" fillId="0" borderId="0" xfId="0" applyFont="1" applyAlignment="1">
      <alignment horizontal="center" vertical="center"/>
    </xf>
    <xf numFmtId="165" fontId="5" fillId="0" borderId="0" xfId="0" applyNumberFormat="1" applyFont="1" applyAlignment="1">
      <alignment horizontal="right" vertical="center" indent="1"/>
    </xf>
    <xf numFmtId="9" fontId="6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right" vertical="center" indent="1"/>
    </xf>
    <xf numFmtId="0" fontId="0" fillId="0" borderId="12" xfId="0" applyBorder="1" applyAlignment="1">
      <alignment horizontal="left" vertical="center" indent="1"/>
    </xf>
    <xf numFmtId="0" fontId="0" fillId="0" borderId="12" xfId="0" applyBorder="1" applyAlignment="1">
      <alignment horizontal="center" vertical="center"/>
    </xf>
    <xf numFmtId="165" fontId="0" fillId="0" borderId="12" xfId="0" applyNumberFormat="1" applyBorder="1" applyAlignment="1">
      <alignment horizontal="right" vertical="center" indent="1"/>
    </xf>
    <xf numFmtId="0" fontId="0" fillId="0" borderId="12" xfId="0" applyBorder="1" applyAlignment="1">
      <alignment horizontal="center"/>
    </xf>
    <xf numFmtId="0" fontId="0" fillId="0" borderId="12" xfId="0" applyBorder="1"/>
    <xf numFmtId="0" fontId="0" fillId="0" borderId="13" xfId="0" applyBorder="1" applyAlignment="1">
      <alignment horizontal="center" vertical="center"/>
    </xf>
    <xf numFmtId="165" fontId="0" fillId="0" borderId="22" xfId="0" applyNumberFormat="1" applyBorder="1" applyAlignment="1">
      <alignment horizontal="right" vertical="center" indent="1"/>
    </xf>
    <xf numFmtId="0" fontId="11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2" fillId="0" borderId="22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right" vertical="center" indent="1"/>
    </xf>
    <xf numFmtId="9" fontId="6" fillId="0" borderId="23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right" vertical="center" indent="1"/>
    </xf>
    <xf numFmtId="165" fontId="5" fillId="0" borderId="24" xfId="0" applyNumberFormat="1" applyFont="1" applyBorder="1" applyAlignment="1">
      <alignment horizontal="right" vertical="center" indent="1"/>
    </xf>
    <xf numFmtId="9" fontId="6" fillId="0" borderId="24" xfId="0" applyNumberFormat="1" applyFont="1" applyBorder="1" applyAlignment="1">
      <alignment horizontal="center" vertical="center"/>
    </xf>
    <xf numFmtId="165" fontId="11" fillId="0" borderId="24" xfId="0" applyNumberFormat="1" applyFont="1" applyBorder="1" applyAlignment="1">
      <alignment horizontal="right" vertical="center" indent="1"/>
    </xf>
    <xf numFmtId="165" fontId="5" fillId="0" borderId="25" xfId="0" applyNumberFormat="1" applyFont="1" applyBorder="1" applyAlignment="1">
      <alignment horizontal="right" vertical="center" indent="1"/>
    </xf>
    <xf numFmtId="9" fontId="6" fillId="0" borderId="25" xfId="0" applyNumberFormat="1" applyFont="1" applyBorder="1" applyAlignment="1">
      <alignment horizontal="center" vertical="center"/>
    </xf>
    <xf numFmtId="165" fontId="11" fillId="0" borderId="25" xfId="0" applyNumberFormat="1" applyFont="1" applyBorder="1" applyAlignment="1">
      <alignment horizontal="right" vertical="center" indent="1"/>
    </xf>
    <xf numFmtId="165" fontId="0" fillId="0" borderId="28" xfId="0" applyNumberFormat="1" applyBorder="1" applyAlignment="1">
      <alignment horizontal="right" vertical="center" indent="1"/>
    </xf>
    <xf numFmtId="0" fontId="11" fillId="0" borderId="28" xfId="0" applyFont="1" applyBorder="1" applyAlignment="1">
      <alignment horizontal="center" vertical="center"/>
    </xf>
    <xf numFmtId="0" fontId="0" fillId="0" borderId="28" xfId="0" applyBorder="1" applyAlignment="1">
      <alignment horizontal="center"/>
    </xf>
    <xf numFmtId="0" fontId="2" fillId="0" borderId="28" xfId="0" applyFont="1" applyBorder="1" applyAlignment="1">
      <alignment horizontal="center" vertical="center"/>
    </xf>
    <xf numFmtId="165" fontId="5" fillId="0" borderId="29" xfId="0" applyNumberFormat="1" applyFont="1" applyBorder="1" applyAlignment="1">
      <alignment horizontal="right" vertical="center" indent="1"/>
    </xf>
    <xf numFmtId="9" fontId="6" fillId="0" borderId="29" xfId="0" applyNumberFormat="1" applyFont="1" applyBorder="1" applyAlignment="1">
      <alignment horizontal="center" vertical="center"/>
    </xf>
    <xf numFmtId="165" fontId="11" fillId="0" borderId="29" xfId="0" applyNumberFormat="1" applyFont="1" applyBorder="1" applyAlignment="1">
      <alignment horizontal="right" vertical="center" indent="1"/>
    </xf>
    <xf numFmtId="0" fontId="0" fillId="0" borderId="0" xfId="0" applyFont="1"/>
    <xf numFmtId="165" fontId="5" fillId="0" borderId="26" xfId="0" applyNumberFormat="1" applyFont="1" applyBorder="1" applyAlignment="1">
      <alignment horizontal="right" vertical="center" indent="1"/>
    </xf>
    <xf numFmtId="165" fontId="5" fillId="0" borderId="27" xfId="0" applyNumberFormat="1" applyFont="1" applyBorder="1" applyAlignment="1">
      <alignment horizontal="right" vertical="center" indent="1"/>
    </xf>
    <xf numFmtId="165" fontId="11" fillId="0" borderId="30" xfId="0" applyNumberFormat="1" applyFont="1" applyBorder="1" applyAlignment="1">
      <alignment horizontal="right" vertical="center" indent="1"/>
    </xf>
    <xf numFmtId="164" fontId="0" fillId="0" borderId="12" xfId="0" applyNumberFormat="1" applyBorder="1" applyAlignment="1">
      <alignment horizontal="center" vertical="center"/>
    </xf>
    <xf numFmtId="0" fontId="0" fillId="0" borderId="0" xfId="0" applyBorder="1" applyAlignment="1">
      <alignment horizontal="left" vertical="center" indent="1"/>
    </xf>
    <xf numFmtId="165" fontId="0" fillId="0" borderId="0" xfId="0" applyNumberFormat="1" applyBorder="1" applyAlignment="1">
      <alignment horizontal="right" vertical="center" indent="1"/>
    </xf>
    <xf numFmtId="0" fontId="0" fillId="0" borderId="0" xfId="0" applyBorder="1"/>
    <xf numFmtId="0" fontId="8" fillId="0" borderId="0" xfId="1" applyAlignment="1">
      <alignment horizontal="center" vertical="center" wrapText="1"/>
    </xf>
    <xf numFmtId="0" fontId="12" fillId="0" borderId="0" xfId="1" applyFont="1" applyAlignment="1">
      <alignment horizontal="left" vertical="top"/>
    </xf>
    <xf numFmtId="0" fontId="8" fillId="0" borderId="0" xfId="1" applyAlignment="1">
      <alignment horizontal="center" vertical="center"/>
    </xf>
    <xf numFmtId="0" fontId="12" fillId="0" borderId="0" xfId="1" applyFont="1" applyAlignment="1">
      <alignment horizontal="center" vertical="center"/>
    </xf>
    <xf numFmtId="0" fontId="9" fillId="0" borderId="0" xfId="1" applyFont="1" applyAlignment="1">
      <alignment horizontal="center" vertical="center" wrapText="1"/>
    </xf>
    <xf numFmtId="1" fontId="10" fillId="0" borderId="0" xfId="1" applyNumberFormat="1" applyFont="1" applyAlignment="1">
      <alignment horizontal="center" vertical="center" shrinkToFit="1"/>
    </xf>
    <xf numFmtId="0" fontId="9" fillId="0" borderId="0" xfId="1" applyFont="1" applyBorder="1" applyAlignment="1">
      <alignment horizontal="center" vertical="center" wrapText="1"/>
    </xf>
    <xf numFmtId="2" fontId="10" fillId="0" borderId="0" xfId="1" applyNumberFormat="1" applyFont="1" applyBorder="1" applyAlignment="1">
      <alignment horizontal="center" vertical="center" shrinkToFit="1"/>
    </xf>
    <xf numFmtId="0" fontId="8" fillId="0" borderId="0" xfId="1" applyBorder="1" applyAlignment="1">
      <alignment horizontal="center" vertical="center" wrapText="1"/>
    </xf>
    <xf numFmtId="0" fontId="0" fillId="0" borderId="31" xfId="0" applyBorder="1" applyAlignment="1">
      <alignment horizontal="right" vertical="center" indent="1"/>
    </xf>
    <xf numFmtId="164" fontId="0" fillId="0" borderId="31" xfId="0" applyNumberFormat="1" applyBorder="1" applyAlignment="1">
      <alignment horizontal="center" vertical="center"/>
    </xf>
    <xf numFmtId="0" fontId="0" fillId="0" borderId="31" xfId="0" applyBorder="1" applyAlignment="1">
      <alignment horizontal="left" vertical="center" indent="1"/>
    </xf>
    <xf numFmtId="0" fontId="0" fillId="0" borderId="31" xfId="0" applyBorder="1" applyAlignment="1">
      <alignment horizontal="center" vertical="center"/>
    </xf>
    <xf numFmtId="165" fontId="0" fillId="0" borderId="31" xfId="0" applyNumberFormat="1" applyBorder="1" applyAlignment="1">
      <alignment horizontal="right" vertical="center" indent="1"/>
    </xf>
    <xf numFmtId="0" fontId="0" fillId="0" borderId="31" xfId="0" applyBorder="1" applyAlignment="1">
      <alignment horizontal="center"/>
    </xf>
    <xf numFmtId="0" fontId="0" fillId="0" borderId="31" xfId="0" applyBorder="1"/>
    <xf numFmtId="9" fontId="0" fillId="0" borderId="11" xfId="0" applyNumberFormat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12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165" fontId="0" fillId="0" borderId="36" xfId="0" applyNumberFormat="1" applyBorder="1" applyAlignment="1">
      <alignment horizontal="right" vertical="center" indent="1"/>
    </xf>
    <xf numFmtId="165" fontId="0" fillId="0" borderId="37" xfId="0" applyNumberFormat="1" applyBorder="1" applyAlignment="1">
      <alignment horizontal="right" vertical="center" indent="1"/>
    </xf>
    <xf numFmtId="165" fontId="0" fillId="0" borderId="38" xfId="0" applyNumberFormat="1" applyBorder="1" applyAlignment="1">
      <alignment horizontal="right" vertical="center" indent="1"/>
    </xf>
    <xf numFmtId="165" fontId="0" fillId="0" borderId="39" xfId="0" applyNumberFormat="1" applyBorder="1" applyAlignment="1">
      <alignment horizontal="right" vertical="center" indent="1"/>
    </xf>
    <xf numFmtId="165" fontId="0" fillId="0" borderId="40" xfId="0" applyNumberFormat="1" applyBorder="1" applyAlignment="1">
      <alignment horizontal="right" vertical="center" indent="1"/>
    </xf>
    <xf numFmtId="165" fontId="0" fillId="0" borderId="41" xfId="0" applyNumberFormat="1" applyBorder="1" applyAlignment="1">
      <alignment horizontal="right" vertical="center" indent="1"/>
    </xf>
    <xf numFmtId="165" fontId="0" fillId="0" borderId="42" xfId="0" applyNumberFormat="1" applyBorder="1" applyAlignment="1">
      <alignment horizontal="right" vertical="center" indent="1"/>
    </xf>
    <xf numFmtId="165" fontId="0" fillId="0" borderId="43" xfId="0" applyNumberFormat="1" applyBorder="1" applyAlignment="1">
      <alignment horizontal="right" vertical="center" indent="1"/>
    </xf>
    <xf numFmtId="165" fontId="0" fillId="0" borderId="44" xfId="0" applyNumberFormat="1" applyBorder="1" applyAlignment="1">
      <alignment horizontal="right" vertical="center" indent="1"/>
    </xf>
    <xf numFmtId="165" fontId="0" fillId="0" borderId="45" xfId="0" applyNumberFormat="1" applyBorder="1" applyAlignment="1">
      <alignment horizontal="right" vertical="center" indent="1"/>
    </xf>
    <xf numFmtId="0" fontId="14" fillId="0" borderId="46" xfId="0" applyFont="1" applyBorder="1" applyAlignment="1">
      <alignment horizontal="center" vertical="center"/>
    </xf>
    <xf numFmtId="9" fontId="5" fillId="0" borderId="58" xfId="0" applyNumberFormat="1" applyFont="1" applyBorder="1" applyAlignment="1">
      <alignment horizontal="center" vertical="center"/>
    </xf>
    <xf numFmtId="9" fontId="5" fillId="0" borderId="59" xfId="0" applyNumberFormat="1" applyFont="1" applyBorder="1" applyAlignment="1">
      <alignment horizontal="center" vertical="center"/>
    </xf>
    <xf numFmtId="9" fontId="5" fillId="0" borderId="60" xfId="0" applyNumberFormat="1" applyFont="1" applyBorder="1" applyAlignment="1">
      <alignment horizontal="center" vertical="center"/>
    </xf>
    <xf numFmtId="9" fontId="5" fillId="0" borderId="61" xfId="0" applyNumberFormat="1" applyFont="1" applyBorder="1" applyAlignment="1">
      <alignment horizontal="center" vertical="center"/>
    </xf>
    <xf numFmtId="9" fontId="5" fillId="0" borderId="62" xfId="0" applyNumberFormat="1" applyFont="1" applyBorder="1" applyAlignment="1">
      <alignment horizontal="center" vertical="center"/>
    </xf>
    <xf numFmtId="9" fontId="5" fillId="0" borderId="63" xfId="0" applyNumberFormat="1" applyFont="1" applyBorder="1" applyAlignment="1">
      <alignment horizontal="center" vertical="center"/>
    </xf>
    <xf numFmtId="9" fontId="5" fillId="0" borderId="64" xfId="0" applyNumberFormat="1" applyFont="1" applyBorder="1" applyAlignment="1">
      <alignment horizontal="center" vertical="center"/>
    </xf>
    <xf numFmtId="0" fontId="14" fillId="0" borderId="66" xfId="0" applyFont="1" applyBorder="1" applyAlignment="1">
      <alignment horizontal="center" vertical="center"/>
    </xf>
    <xf numFmtId="165" fontId="0" fillId="0" borderId="67" xfId="0" applyNumberFormat="1" applyBorder="1" applyAlignment="1">
      <alignment horizontal="right" vertical="center" indent="1"/>
    </xf>
    <xf numFmtId="165" fontId="0" fillId="0" borderId="68" xfId="0" applyNumberFormat="1" applyBorder="1" applyAlignment="1">
      <alignment horizontal="right" vertical="center" indent="1"/>
    </xf>
    <xf numFmtId="165" fontId="0" fillId="0" borderId="69" xfId="0" applyNumberFormat="1" applyBorder="1" applyAlignment="1">
      <alignment horizontal="right" vertical="center" indent="1"/>
    </xf>
    <xf numFmtId="165" fontId="0" fillId="0" borderId="70" xfId="0" applyNumberFormat="1" applyBorder="1" applyAlignment="1">
      <alignment horizontal="right" vertical="center" indent="1"/>
    </xf>
    <xf numFmtId="165" fontId="0" fillId="0" borderId="72" xfId="0" applyNumberFormat="1" applyBorder="1" applyAlignment="1">
      <alignment horizontal="right" vertical="center" indent="1"/>
    </xf>
    <xf numFmtId="165" fontId="0" fillId="0" borderId="74" xfId="0" applyNumberFormat="1" applyBorder="1" applyAlignment="1">
      <alignment horizontal="right" vertical="center" indent="1"/>
    </xf>
    <xf numFmtId="165" fontId="0" fillId="0" borderId="78" xfId="0" applyNumberFormat="1" applyBorder="1" applyAlignment="1">
      <alignment horizontal="right" vertical="center" indent="1"/>
    </xf>
    <xf numFmtId="165" fontId="0" fillId="0" borderId="79" xfId="0" applyNumberFormat="1" applyBorder="1" applyAlignment="1">
      <alignment horizontal="right" vertical="center" indent="1"/>
    </xf>
    <xf numFmtId="165" fontId="0" fillId="0" borderId="80" xfId="0" applyNumberFormat="1" applyBorder="1" applyAlignment="1">
      <alignment horizontal="right" vertical="center" indent="1"/>
    </xf>
    <xf numFmtId="0" fontId="14" fillId="0" borderId="83" xfId="0" applyFont="1" applyBorder="1" applyAlignment="1">
      <alignment horizontal="center" vertical="center"/>
    </xf>
    <xf numFmtId="165" fontId="0" fillId="0" borderId="84" xfId="0" applyNumberFormat="1" applyBorder="1" applyAlignment="1">
      <alignment horizontal="right" vertical="center" indent="1"/>
    </xf>
    <xf numFmtId="165" fontId="0" fillId="0" borderId="85" xfId="0" applyNumberFormat="1" applyBorder="1" applyAlignment="1">
      <alignment horizontal="right" vertical="center" indent="1"/>
    </xf>
    <xf numFmtId="165" fontId="0" fillId="0" borderId="86" xfId="0" applyNumberFormat="1" applyBorder="1" applyAlignment="1">
      <alignment horizontal="right" vertical="center" indent="1"/>
    </xf>
    <xf numFmtId="165" fontId="0" fillId="0" borderId="87" xfId="0" applyNumberFormat="1" applyBorder="1" applyAlignment="1">
      <alignment horizontal="right" vertical="center" indent="1"/>
    </xf>
    <xf numFmtId="165" fontId="0" fillId="0" borderId="88" xfId="0" applyNumberFormat="1" applyBorder="1" applyAlignment="1">
      <alignment horizontal="right" vertical="center" indent="1"/>
    </xf>
    <xf numFmtId="165" fontId="0" fillId="0" borderId="89" xfId="0" applyNumberFormat="1" applyBorder="1" applyAlignment="1">
      <alignment horizontal="right" vertical="center" indent="1"/>
    </xf>
    <xf numFmtId="0" fontId="8" fillId="0" borderId="95" xfId="1" applyBorder="1" applyAlignment="1">
      <alignment horizontal="center" vertical="center"/>
    </xf>
    <xf numFmtId="0" fontId="8" fillId="0" borderId="95" xfId="1" applyBorder="1" applyAlignment="1">
      <alignment horizontal="left" vertical="top"/>
    </xf>
    <xf numFmtId="1" fontId="9" fillId="0" borderId="96" xfId="1" applyNumberFormat="1" applyFont="1" applyBorder="1" applyAlignment="1">
      <alignment horizontal="center" vertical="center" shrinkToFit="1"/>
    </xf>
    <xf numFmtId="0" fontId="9" fillId="0" borderId="96" xfId="1" applyFont="1" applyBorder="1" applyAlignment="1">
      <alignment horizontal="center" vertical="center" wrapText="1"/>
    </xf>
    <xf numFmtId="1" fontId="10" fillId="0" borderId="96" xfId="1" applyNumberFormat="1" applyFont="1" applyBorder="1" applyAlignment="1">
      <alignment horizontal="center" vertical="center" shrinkToFit="1"/>
    </xf>
    <xf numFmtId="0" fontId="8" fillId="0" borderId="96" xfId="1" applyBorder="1" applyAlignment="1">
      <alignment horizontal="center" vertical="center" wrapText="1"/>
    </xf>
    <xf numFmtId="0" fontId="8" fillId="0" borderId="96" xfId="1" applyBorder="1" applyAlignment="1">
      <alignment horizontal="left" vertical="top"/>
    </xf>
    <xf numFmtId="0" fontId="12" fillId="0" borderId="95" xfId="1" applyFont="1" applyBorder="1" applyAlignment="1">
      <alignment horizontal="left" vertical="top"/>
    </xf>
    <xf numFmtId="0" fontId="12" fillId="0" borderId="0" xfId="1" applyFont="1" applyBorder="1" applyAlignment="1">
      <alignment horizontal="left" vertical="top"/>
    </xf>
    <xf numFmtId="0" fontId="8" fillId="0" borderId="0" xfId="1" applyBorder="1" applyAlignment="1">
      <alignment horizontal="left" vertical="top"/>
    </xf>
    <xf numFmtId="14" fontId="8" fillId="0" borderId="95" xfId="1" applyNumberFormat="1" applyBorder="1" applyAlignment="1">
      <alignment horizontal="left" vertical="top"/>
    </xf>
    <xf numFmtId="0" fontId="17" fillId="0" borderId="0" xfId="0" applyFont="1" applyAlignment="1">
      <alignment vertical="center"/>
    </xf>
    <xf numFmtId="0" fontId="18" fillId="0" borderId="0" xfId="2" applyAlignment="1">
      <alignment vertical="center"/>
    </xf>
    <xf numFmtId="0" fontId="18" fillId="0" borderId="0" xfId="2" applyAlignment="1">
      <alignment horizontal="center" vertical="center"/>
    </xf>
    <xf numFmtId="0" fontId="20" fillId="0" borderId="0" xfId="2" applyFont="1" applyAlignment="1">
      <alignment vertical="center"/>
    </xf>
    <xf numFmtId="9" fontId="21" fillId="0" borderId="101" xfId="2" applyNumberFormat="1" applyFont="1" applyBorder="1" applyAlignment="1">
      <alignment horizontal="center" vertical="center"/>
    </xf>
    <xf numFmtId="9" fontId="21" fillId="0" borderId="102" xfId="2" applyNumberFormat="1" applyFont="1" applyBorder="1" applyAlignment="1">
      <alignment horizontal="center" vertical="center"/>
    </xf>
    <xf numFmtId="9" fontId="21" fillId="0" borderId="103" xfId="2" applyNumberFormat="1" applyFont="1" applyBorder="1" applyAlignment="1">
      <alignment horizontal="center" vertical="center"/>
    </xf>
    <xf numFmtId="9" fontId="22" fillId="0" borderId="0" xfId="2" applyNumberFormat="1" applyFont="1" applyAlignment="1">
      <alignment horizontal="center" vertical="center"/>
    </xf>
    <xf numFmtId="169" fontId="18" fillId="0" borderId="0" xfId="2" applyNumberFormat="1" applyAlignment="1">
      <alignment horizontal="center" vertical="center"/>
    </xf>
    <xf numFmtId="168" fontId="18" fillId="0" borderId="0" xfId="2" applyNumberFormat="1" applyAlignment="1">
      <alignment horizontal="center" vertical="center"/>
    </xf>
    <xf numFmtId="0" fontId="18" fillId="0" borderId="0" xfId="2" applyAlignment="1">
      <alignment horizontal="left" vertical="center" indent="1"/>
    </xf>
    <xf numFmtId="1" fontId="18" fillId="0" borderId="0" xfId="2" applyNumberFormat="1" applyAlignment="1">
      <alignment horizontal="center" vertical="center"/>
    </xf>
    <xf numFmtId="0" fontId="21" fillId="0" borderId="115" xfId="2" applyFont="1" applyBorder="1" applyAlignment="1">
      <alignment horizontal="center" vertical="center"/>
    </xf>
    <xf numFmtId="169" fontId="21" fillId="0" borderId="115" xfId="2" applyNumberFormat="1" applyFont="1" applyBorder="1" applyAlignment="1">
      <alignment horizontal="center" vertical="center"/>
    </xf>
    <xf numFmtId="0" fontId="21" fillId="0" borderId="115" xfId="2" applyFont="1" applyBorder="1" applyAlignment="1">
      <alignment horizontal="left" vertical="center" indent="3"/>
    </xf>
    <xf numFmtId="1" fontId="21" fillId="0" borderId="115" xfId="2" applyNumberFormat="1" applyFont="1" applyBorder="1" applyAlignment="1">
      <alignment horizontal="center" vertical="center"/>
    </xf>
    <xf numFmtId="0" fontId="24" fillId="0" borderId="122" xfId="2" applyFont="1" applyBorder="1" applyAlignment="1">
      <alignment horizontal="center" vertical="center"/>
    </xf>
    <xf numFmtId="0" fontId="18" fillId="0" borderId="123" xfId="2" applyBorder="1" applyAlignment="1">
      <alignment vertical="center"/>
    </xf>
    <xf numFmtId="0" fontId="18" fillId="0" borderId="124" xfId="2" applyBorder="1" applyAlignment="1">
      <alignment vertical="center"/>
    </xf>
    <xf numFmtId="0" fontId="18" fillId="0" borderId="125" xfId="2" applyBorder="1" applyAlignment="1">
      <alignment vertical="center"/>
    </xf>
    <xf numFmtId="0" fontId="18" fillId="0" borderId="115" xfId="2" applyBorder="1" applyAlignment="1">
      <alignment vertical="center"/>
    </xf>
    <xf numFmtId="0" fontId="18" fillId="0" borderId="116" xfId="2" applyBorder="1" applyAlignment="1">
      <alignment vertical="center"/>
    </xf>
    <xf numFmtId="0" fontId="18" fillId="0" borderId="118" xfId="2" applyBorder="1" applyAlignment="1">
      <alignment vertical="center"/>
    </xf>
    <xf numFmtId="1" fontId="18" fillId="0" borderId="122" xfId="2" applyNumberFormat="1" applyBorder="1" applyAlignment="1">
      <alignment horizontal="center" vertical="center"/>
    </xf>
    <xf numFmtId="165" fontId="18" fillId="0" borderId="112" xfId="2" applyNumberFormat="1" applyBorder="1" applyAlignment="1">
      <alignment horizontal="right" vertical="center" indent="1"/>
    </xf>
    <xf numFmtId="165" fontId="18" fillId="0" borderId="113" xfId="2" applyNumberFormat="1" applyBorder="1" applyAlignment="1">
      <alignment horizontal="right" vertical="center" indent="1"/>
    </xf>
    <xf numFmtId="165" fontId="18" fillId="0" borderId="127" xfId="2" applyNumberFormat="1" applyBorder="1" applyAlignment="1">
      <alignment horizontal="right" vertical="center" indent="1"/>
    </xf>
    <xf numFmtId="165" fontId="18" fillId="0" borderId="114" xfId="2" applyNumberFormat="1" applyBorder="1" applyAlignment="1">
      <alignment horizontal="right" vertical="center" indent="1"/>
    </xf>
    <xf numFmtId="165" fontId="18" fillId="0" borderId="0" xfId="2" applyNumberFormat="1" applyAlignment="1">
      <alignment horizontal="right" vertical="center" indent="1"/>
    </xf>
    <xf numFmtId="165" fontId="25" fillId="0" borderId="113" xfId="2" applyNumberFormat="1" applyFont="1" applyBorder="1" applyAlignment="1">
      <alignment horizontal="center" vertical="center"/>
    </xf>
    <xf numFmtId="165" fontId="26" fillId="0" borderId="114" xfId="2" applyNumberFormat="1" applyFont="1" applyBorder="1" applyAlignment="1">
      <alignment horizontal="right" vertical="center" indent="1"/>
    </xf>
    <xf numFmtId="165" fontId="18" fillId="0" borderId="128" xfId="2" applyNumberFormat="1" applyBorder="1" applyAlignment="1">
      <alignment horizontal="right" vertical="center" indent="1"/>
    </xf>
    <xf numFmtId="165" fontId="18" fillId="0" borderId="132" xfId="2" applyNumberFormat="1" applyBorder="1" applyAlignment="1">
      <alignment horizontal="right" vertical="center" indent="1"/>
    </xf>
    <xf numFmtId="165" fontId="18" fillId="0" borderId="133" xfId="2" applyNumberFormat="1" applyBorder="1" applyAlignment="1">
      <alignment horizontal="right" vertical="center" indent="1"/>
    </xf>
    <xf numFmtId="165" fontId="18" fillId="0" borderId="134" xfId="2" applyNumberFormat="1" applyBorder="1" applyAlignment="1">
      <alignment horizontal="right" vertical="center" indent="1"/>
    </xf>
    <xf numFmtId="165" fontId="25" fillId="0" borderId="132" xfId="2" applyNumberFormat="1" applyFont="1" applyBorder="1" applyAlignment="1">
      <alignment horizontal="center" vertical="center"/>
    </xf>
    <xf numFmtId="165" fontId="26" fillId="0" borderId="134" xfId="2" applyNumberFormat="1" applyFont="1" applyBorder="1" applyAlignment="1">
      <alignment horizontal="right" vertical="center" indent="1"/>
    </xf>
    <xf numFmtId="165" fontId="18" fillId="0" borderId="119" xfId="2" applyNumberFormat="1" applyBorder="1" applyAlignment="1">
      <alignment horizontal="right" vertical="center" indent="1"/>
    </xf>
    <xf numFmtId="165" fontId="18" fillId="0" borderId="120" xfId="2" applyNumberFormat="1" applyBorder="1" applyAlignment="1">
      <alignment horizontal="right" vertical="center" indent="1"/>
    </xf>
    <xf numFmtId="165" fontId="18" fillId="0" borderId="136" xfId="2" applyNumberFormat="1" applyBorder="1" applyAlignment="1">
      <alignment horizontal="right" vertical="center" indent="1"/>
    </xf>
    <xf numFmtId="165" fontId="18" fillId="0" borderId="121" xfId="2" applyNumberFormat="1" applyBorder="1" applyAlignment="1">
      <alignment horizontal="right" vertical="center" indent="1"/>
    </xf>
    <xf numFmtId="165" fontId="25" fillId="0" borderId="120" xfId="2" applyNumberFormat="1" applyFont="1" applyBorder="1" applyAlignment="1">
      <alignment horizontal="center" vertical="center"/>
    </xf>
    <xf numFmtId="165" fontId="26" fillId="0" borderId="121" xfId="2" applyNumberFormat="1" applyFont="1" applyBorder="1" applyAlignment="1">
      <alignment horizontal="right" vertical="center" indent="1"/>
    </xf>
    <xf numFmtId="1" fontId="27" fillId="0" borderId="118" xfId="2" applyNumberFormat="1" applyFont="1" applyBorder="1" applyAlignment="1">
      <alignment horizontal="center" vertical="center"/>
    </xf>
    <xf numFmtId="1" fontId="27" fillId="0" borderId="116" xfId="2" applyNumberFormat="1" applyFont="1" applyBorder="1" applyAlignment="1">
      <alignment horizontal="center" vertical="center"/>
    </xf>
    <xf numFmtId="1" fontId="27" fillId="0" borderId="115" xfId="2" applyNumberFormat="1" applyFont="1" applyBorder="1" applyAlignment="1">
      <alignment horizontal="center" vertical="center"/>
    </xf>
    <xf numFmtId="165" fontId="27" fillId="0" borderId="115" xfId="2" applyNumberFormat="1" applyFont="1" applyBorder="1" applyAlignment="1">
      <alignment horizontal="right" vertical="center" indent="1"/>
    </xf>
    <xf numFmtId="165" fontId="18" fillId="0" borderId="0" xfId="2" applyNumberFormat="1" applyAlignment="1">
      <alignment horizontal="center" vertical="center"/>
    </xf>
    <xf numFmtId="165" fontId="20" fillId="0" borderId="0" xfId="2" applyNumberFormat="1" applyFont="1" applyAlignment="1">
      <alignment vertical="center"/>
    </xf>
    <xf numFmtId="165" fontId="28" fillId="0" borderId="101" xfId="2" applyNumberFormat="1" applyFont="1" applyBorder="1" applyAlignment="1">
      <alignment horizontal="right" vertical="center" indent="1"/>
    </xf>
    <xf numFmtId="165" fontId="28" fillId="0" borderId="102" xfId="2" applyNumberFormat="1" applyFont="1" applyBorder="1" applyAlignment="1">
      <alignment horizontal="right" vertical="center" indent="1"/>
    </xf>
    <xf numFmtId="165" fontId="28" fillId="0" borderId="103" xfId="2" applyNumberFormat="1" applyFont="1" applyBorder="1" applyAlignment="1">
      <alignment horizontal="right" vertical="center" indent="1"/>
    </xf>
    <xf numFmtId="165" fontId="28" fillId="0" borderId="115" xfId="2" applyNumberFormat="1" applyFont="1" applyBorder="1" applyAlignment="1">
      <alignment horizontal="right" vertical="center" indent="1"/>
    </xf>
    <xf numFmtId="165" fontId="25" fillId="0" borderId="101" xfId="2" applyNumberFormat="1" applyFont="1" applyBorder="1" applyAlignment="1">
      <alignment horizontal="center" vertical="center"/>
    </xf>
    <xf numFmtId="165" fontId="29" fillId="0" borderId="103" xfId="2" applyNumberFormat="1" applyFont="1" applyBorder="1" applyAlignment="1">
      <alignment horizontal="right" vertical="center" indent="1"/>
    </xf>
    <xf numFmtId="0" fontId="26" fillId="0" borderId="0" xfId="2" applyFont="1" applyAlignment="1">
      <alignment vertical="center"/>
    </xf>
    <xf numFmtId="1" fontId="26" fillId="0" borderId="0" xfId="2" applyNumberFormat="1" applyFont="1" applyAlignment="1">
      <alignment horizontal="center" vertical="center"/>
    </xf>
    <xf numFmtId="171" fontId="18" fillId="0" borderId="0" xfId="2" applyNumberFormat="1" applyAlignment="1">
      <alignment horizontal="center" vertical="center"/>
    </xf>
    <xf numFmtId="168" fontId="27" fillId="0" borderId="0" xfId="2" applyNumberFormat="1" applyFont="1" applyAlignment="1">
      <alignment vertical="center"/>
    </xf>
    <xf numFmtId="1" fontId="21" fillId="0" borderId="116" xfId="2" applyNumberFormat="1" applyFont="1" applyBorder="1" applyAlignment="1">
      <alignment horizontal="center" vertical="center"/>
    </xf>
    <xf numFmtId="1" fontId="21" fillId="0" borderId="118" xfId="2" applyNumberFormat="1" applyFont="1" applyBorder="1" applyAlignment="1">
      <alignment horizontal="center" vertical="center"/>
    </xf>
    <xf numFmtId="169" fontId="18" fillId="0" borderId="123" xfId="2" applyNumberFormat="1" applyBorder="1" applyAlignment="1">
      <alignment horizontal="center" vertical="center"/>
    </xf>
    <xf numFmtId="0" fontId="30" fillId="0" borderId="101" xfId="2" applyFont="1" applyBorder="1" applyAlignment="1">
      <alignment horizontal="left" vertical="center" indent="5"/>
    </xf>
    <xf numFmtId="1" fontId="30" fillId="0" borderId="103" xfId="2" applyNumberFormat="1" applyFont="1" applyBorder="1" applyAlignment="1">
      <alignment horizontal="center" vertical="center"/>
    </xf>
    <xf numFmtId="1" fontId="30" fillId="0" borderId="124" xfId="2" applyNumberFormat="1" applyFont="1" applyBorder="1" applyAlignment="1">
      <alignment horizontal="center" vertical="center"/>
    </xf>
    <xf numFmtId="1" fontId="30" fillId="0" borderId="125" xfId="2" applyNumberFormat="1" applyFont="1" applyBorder="1" applyAlignment="1">
      <alignment horizontal="center" vertical="center"/>
    </xf>
    <xf numFmtId="1" fontId="30" fillId="0" borderId="122" xfId="2" applyNumberFormat="1" applyFont="1" applyBorder="1" applyAlignment="1">
      <alignment horizontal="center" vertical="center"/>
    </xf>
    <xf numFmtId="0" fontId="18" fillId="0" borderId="115" xfId="2" applyBorder="1" applyAlignment="1">
      <alignment horizontal="center" vertical="center"/>
    </xf>
    <xf numFmtId="165" fontId="18" fillId="0" borderId="122" xfId="2" applyNumberFormat="1" applyBorder="1" applyAlignment="1">
      <alignment horizontal="center" vertical="center"/>
    </xf>
    <xf numFmtId="0" fontId="18" fillId="0" borderId="143" xfId="2" applyBorder="1" applyAlignment="1">
      <alignment horizontal="left" vertical="center" indent="5"/>
    </xf>
    <xf numFmtId="169" fontId="18" fillId="0" borderId="144" xfId="2" applyNumberFormat="1" applyBorder="1" applyAlignment="1">
      <alignment horizontal="center" vertical="center"/>
    </xf>
    <xf numFmtId="1" fontId="18" fillId="0" borderId="123" xfId="2" applyNumberFormat="1" applyBorder="1" applyAlignment="1">
      <alignment horizontal="center" vertical="center"/>
    </xf>
    <xf numFmtId="1" fontId="18" fillId="0" borderId="125" xfId="2" applyNumberFormat="1" applyBorder="1" applyAlignment="1">
      <alignment horizontal="center" vertical="center"/>
    </xf>
    <xf numFmtId="165" fontId="18" fillId="0" borderId="126" xfId="2" applyNumberFormat="1" applyBorder="1" applyAlignment="1">
      <alignment horizontal="right" vertical="center" indent="1"/>
    </xf>
    <xf numFmtId="165" fontId="18" fillId="0" borderId="148" xfId="2" applyNumberFormat="1" applyBorder="1" applyAlignment="1">
      <alignment horizontal="center" vertical="center"/>
    </xf>
    <xf numFmtId="0" fontId="18" fillId="0" borderId="149" xfId="2" applyBorder="1" applyAlignment="1">
      <alignment horizontal="left" vertical="center" indent="5"/>
    </xf>
    <xf numFmtId="169" fontId="18" fillId="0" borderId="150" xfId="2" applyNumberFormat="1" applyBorder="1" applyAlignment="1">
      <alignment horizontal="center" vertical="center"/>
    </xf>
    <xf numFmtId="1" fontId="18" fillId="0" borderId="151" xfId="2" applyNumberFormat="1" applyBorder="1" applyAlignment="1">
      <alignment horizontal="center" vertical="center"/>
    </xf>
    <xf numFmtId="1" fontId="18" fillId="0" borderId="152" xfId="2" applyNumberFormat="1" applyBorder="1" applyAlignment="1">
      <alignment horizontal="center" vertical="center"/>
    </xf>
    <xf numFmtId="1" fontId="18" fillId="0" borderId="148" xfId="2" applyNumberFormat="1" applyBorder="1" applyAlignment="1">
      <alignment horizontal="center" vertical="center"/>
    </xf>
    <xf numFmtId="165" fontId="18" fillId="0" borderId="131" xfId="2" applyNumberFormat="1" applyBorder="1" applyAlignment="1">
      <alignment horizontal="right" vertical="center" indent="1"/>
    </xf>
    <xf numFmtId="171" fontId="20" fillId="0" borderId="0" xfId="2" applyNumberFormat="1" applyFont="1" applyAlignment="1">
      <alignment horizontal="center" vertical="center"/>
    </xf>
    <xf numFmtId="7" fontId="18" fillId="0" borderId="0" xfId="2" applyNumberFormat="1" applyAlignment="1">
      <alignment horizontal="center" vertical="center"/>
    </xf>
    <xf numFmtId="7" fontId="20" fillId="0" borderId="0" xfId="2" applyNumberFormat="1" applyFont="1" applyAlignment="1">
      <alignment horizontal="center" vertical="center"/>
    </xf>
    <xf numFmtId="165" fontId="18" fillId="0" borderId="156" xfId="2" applyNumberFormat="1" applyBorder="1" applyAlignment="1">
      <alignment horizontal="center" vertical="center"/>
    </xf>
    <xf numFmtId="0" fontId="18" fillId="0" borderId="157" xfId="2" applyBorder="1" applyAlignment="1">
      <alignment horizontal="left" vertical="center" indent="5"/>
    </xf>
    <xf numFmtId="169" fontId="18" fillId="0" borderId="158" xfId="2" applyNumberFormat="1" applyBorder="1" applyAlignment="1">
      <alignment horizontal="center" vertical="center"/>
    </xf>
    <xf numFmtId="1" fontId="18" fillId="0" borderId="159" xfId="2" applyNumberFormat="1" applyBorder="1" applyAlignment="1">
      <alignment horizontal="center" vertical="center"/>
    </xf>
    <xf numFmtId="1" fontId="18" fillId="0" borderId="160" xfId="2" applyNumberFormat="1" applyBorder="1" applyAlignment="1">
      <alignment horizontal="center" vertical="center"/>
    </xf>
    <xf numFmtId="1" fontId="18" fillId="0" borderId="156" xfId="2" applyNumberFormat="1" applyBorder="1" applyAlignment="1">
      <alignment horizontal="center" vertical="center"/>
    </xf>
    <xf numFmtId="165" fontId="18" fillId="0" borderId="135" xfId="2" applyNumberFormat="1" applyBorder="1" applyAlignment="1">
      <alignment horizontal="right" vertical="center" indent="1"/>
    </xf>
    <xf numFmtId="0" fontId="24" fillId="0" borderId="113" xfId="2" applyFont="1" applyBorder="1" applyAlignment="1">
      <alignment horizontal="center" vertical="center"/>
    </xf>
    <xf numFmtId="1" fontId="24" fillId="0" borderId="144" xfId="2" applyNumberFormat="1" applyFont="1" applyBorder="1" applyAlignment="1">
      <alignment horizontal="center" vertical="center"/>
    </xf>
    <xf numFmtId="1" fontId="24" fillId="0" borderId="123" xfId="2" applyNumberFormat="1" applyFont="1" applyBorder="1" applyAlignment="1">
      <alignment horizontal="center" vertical="center"/>
    </xf>
    <xf numFmtId="1" fontId="24" fillId="0" borderId="125" xfId="2" applyNumberFormat="1" applyFont="1" applyBorder="1" applyAlignment="1">
      <alignment horizontal="center" vertical="center"/>
    </xf>
    <xf numFmtId="1" fontId="24" fillId="0" borderId="122" xfId="2" applyNumberFormat="1" applyFont="1" applyBorder="1" applyAlignment="1">
      <alignment horizontal="center" vertical="center"/>
    </xf>
    <xf numFmtId="0" fontId="24" fillId="0" borderId="126" xfId="2" applyFont="1" applyBorder="1" applyAlignment="1">
      <alignment horizontal="center" vertical="center"/>
    </xf>
    <xf numFmtId="0" fontId="20" fillId="0" borderId="0" xfId="2" applyFont="1" applyAlignment="1">
      <alignment horizontal="center" vertical="center"/>
    </xf>
    <xf numFmtId="0" fontId="24" fillId="0" borderId="120" xfId="2" applyFont="1" applyBorder="1" applyAlignment="1">
      <alignment horizontal="center" vertical="center"/>
    </xf>
    <xf numFmtId="1" fontId="24" fillId="0" borderId="158" xfId="2" applyNumberFormat="1" applyFont="1" applyBorder="1" applyAlignment="1">
      <alignment horizontal="center" vertical="center"/>
    </xf>
    <xf numFmtId="1" fontId="24" fillId="0" borderId="159" xfId="2" applyNumberFormat="1" applyFont="1" applyBorder="1" applyAlignment="1">
      <alignment horizontal="center" vertical="center"/>
    </xf>
    <xf numFmtId="1" fontId="24" fillId="0" borderId="160" xfId="2" applyNumberFormat="1" applyFont="1" applyBorder="1" applyAlignment="1">
      <alignment horizontal="center" vertical="center"/>
    </xf>
    <xf numFmtId="1" fontId="24" fillId="0" borderId="156" xfId="2" applyNumberFormat="1" applyFont="1" applyBorder="1" applyAlignment="1">
      <alignment horizontal="center" vertical="center"/>
    </xf>
    <xf numFmtId="165" fontId="24" fillId="0" borderId="135" xfId="2" applyNumberFormat="1" applyFont="1" applyBorder="1" applyAlignment="1">
      <alignment horizontal="right" vertical="center" indent="1"/>
    </xf>
    <xf numFmtId="165" fontId="26" fillId="0" borderId="103" xfId="2" applyNumberFormat="1" applyFont="1" applyBorder="1" applyAlignment="1">
      <alignment horizontal="right" vertical="center" indent="1"/>
    </xf>
    <xf numFmtId="0" fontId="31" fillId="0" borderId="101" xfId="2" applyFont="1" applyBorder="1" applyAlignment="1">
      <alignment horizontal="center" vertical="center"/>
    </xf>
    <xf numFmtId="1" fontId="31" fillId="0" borderId="103" xfId="2" applyNumberFormat="1" applyFont="1" applyBorder="1" applyAlignment="1">
      <alignment horizontal="center" vertical="center"/>
    </xf>
    <xf numFmtId="1" fontId="31" fillId="0" borderId="161" xfId="2" applyNumberFormat="1" applyFont="1" applyBorder="1" applyAlignment="1">
      <alignment horizontal="center" vertical="center"/>
    </xf>
    <xf numFmtId="1" fontId="31" fillId="0" borderId="160" xfId="2" applyNumberFormat="1" applyFont="1" applyBorder="1" applyAlignment="1">
      <alignment horizontal="center" vertical="center"/>
    </xf>
    <xf numFmtId="1" fontId="31" fillId="0" borderId="156" xfId="2" applyNumberFormat="1" applyFont="1" applyBorder="1" applyAlignment="1">
      <alignment horizontal="center" vertical="center"/>
    </xf>
    <xf numFmtId="165" fontId="31" fillId="0" borderId="115" xfId="2" applyNumberFormat="1" applyFont="1" applyBorder="1" applyAlignment="1">
      <alignment horizontal="right" vertical="center" indent="1"/>
    </xf>
    <xf numFmtId="172" fontId="18" fillId="0" borderId="143" xfId="2" applyNumberFormat="1" applyBorder="1" applyAlignment="1">
      <alignment horizontal="left" vertical="center" indent="5"/>
    </xf>
    <xf numFmtId="172" fontId="18" fillId="0" borderId="149" xfId="2" applyNumberFormat="1" applyBorder="1" applyAlignment="1">
      <alignment horizontal="left" vertical="center" indent="5"/>
    </xf>
    <xf numFmtId="172" fontId="18" fillId="0" borderId="157" xfId="2" applyNumberFormat="1" applyBorder="1" applyAlignment="1">
      <alignment horizontal="left" vertical="center" indent="5"/>
    </xf>
    <xf numFmtId="165" fontId="24" fillId="0" borderId="126" xfId="2" applyNumberFormat="1" applyFont="1" applyBorder="1" applyAlignment="1">
      <alignment horizontal="right" vertical="center" indent="1"/>
    </xf>
    <xf numFmtId="0" fontId="33" fillId="0" borderId="162" xfId="0" applyFont="1" applyBorder="1" applyAlignment="1">
      <alignment horizontal="center" vertical="center"/>
    </xf>
    <xf numFmtId="0" fontId="33" fillId="0" borderId="163" xfId="0" applyFont="1" applyBorder="1" applyAlignment="1">
      <alignment horizontal="center" vertical="center"/>
    </xf>
    <xf numFmtId="0" fontId="33" fillId="0" borderId="164" xfId="0" applyFont="1" applyBorder="1" applyAlignment="1">
      <alignment horizontal="center" vertical="center"/>
    </xf>
    <xf numFmtId="165" fontId="0" fillId="0" borderId="165" xfId="0" applyNumberFormat="1" applyBorder="1" applyAlignment="1">
      <alignment horizontal="right" vertical="center" indent="1"/>
    </xf>
    <xf numFmtId="165" fontId="0" fillId="0" borderId="16" xfId="0" applyNumberFormat="1" applyBorder="1" applyAlignment="1">
      <alignment horizontal="right" vertical="center" indent="1"/>
    </xf>
    <xf numFmtId="165" fontId="0" fillId="0" borderId="166" xfId="0" applyNumberFormat="1" applyBorder="1" applyAlignment="1">
      <alignment horizontal="right" vertical="center" indent="1"/>
    </xf>
    <xf numFmtId="0" fontId="33" fillId="0" borderId="167" xfId="0" applyFont="1" applyBorder="1" applyAlignment="1">
      <alignment horizontal="center" vertical="center"/>
    </xf>
    <xf numFmtId="0" fontId="33" fillId="0" borderId="168" xfId="0" applyFont="1" applyBorder="1" applyAlignment="1">
      <alignment horizontal="center" vertical="center"/>
    </xf>
    <xf numFmtId="165" fontId="0" fillId="0" borderId="169" xfId="0" applyNumberFormat="1" applyBorder="1" applyAlignment="1">
      <alignment horizontal="right" vertical="center" indent="1"/>
    </xf>
    <xf numFmtId="165" fontId="0" fillId="0" borderId="170" xfId="0" applyNumberFormat="1" applyBorder="1" applyAlignment="1">
      <alignment horizontal="right" vertical="center" indent="1"/>
    </xf>
    <xf numFmtId="165" fontId="0" fillId="0" borderId="171" xfId="0" applyNumberFormat="1" applyBorder="1" applyAlignment="1">
      <alignment horizontal="right" vertical="center" indent="1"/>
    </xf>
    <xf numFmtId="165" fontId="0" fillId="0" borderId="172" xfId="0" applyNumberFormat="1" applyBorder="1" applyAlignment="1">
      <alignment horizontal="right" vertical="center" indent="1"/>
    </xf>
    <xf numFmtId="0" fontId="14" fillId="0" borderId="54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9" fontId="34" fillId="0" borderId="55" xfId="0" applyNumberFormat="1" applyFont="1" applyBorder="1" applyAlignment="1">
      <alignment horizontal="center" vertical="center"/>
    </xf>
    <xf numFmtId="9" fontId="34" fillId="0" borderId="173" xfId="0" applyNumberFormat="1" applyFont="1" applyBorder="1" applyAlignment="1">
      <alignment horizontal="center" vertical="center"/>
    </xf>
    <xf numFmtId="9" fontId="34" fillId="0" borderId="174" xfId="0" applyNumberFormat="1" applyFont="1" applyBorder="1" applyAlignment="1">
      <alignment horizontal="center" vertical="center"/>
    </xf>
    <xf numFmtId="9" fontId="34" fillId="0" borderId="57" xfId="0" applyNumberFormat="1" applyFont="1" applyBorder="1" applyAlignment="1">
      <alignment horizontal="center" vertical="center"/>
    </xf>
    <xf numFmtId="0" fontId="33" fillId="0" borderId="169" xfId="0" applyFont="1" applyBorder="1" applyAlignment="1">
      <alignment horizontal="center" vertical="center"/>
    </xf>
    <xf numFmtId="0" fontId="33" fillId="0" borderId="67" xfId="0" applyFont="1" applyBorder="1" applyAlignment="1">
      <alignment horizontal="center" vertical="center"/>
    </xf>
    <xf numFmtId="0" fontId="33" fillId="0" borderId="70" xfId="0" applyFont="1" applyBorder="1" applyAlignment="1">
      <alignment horizontal="center" vertical="center"/>
    </xf>
    <xf numFmtId="0" fontId="33" fillId="0" borderId="178" xfId="0" applyFont="1" applyBorder="1" applyAlignment="1">
      <alignment horizontal="center" vertical="center"/>
    </xf>
    <xf numFmtId="0" fontId="33" fillId="0" borderId="179" xfId="0" applyFont="1" applyBorder="1" applyAlignment="1">
      <alignment horizontal="center" vertical="center"/>
    </xf>
    <xf numFmtId="0" fontId="33" fillId="0" borderId="180" xfId="0" applyFont="1" applyBorder="1" applyAlignment="1">
      <alignment horizontal="center" vertical="center"/>
    </xf>
    <xf numFmtId="0" fontId="33" fillId="0" borderId="172" xfId="0" applyFont="1" applyBorder="1" applyAlignment="1">
      <alignment horizontal="center" vertical="center"/>
    </xf>
    <xf numFmtId="0" fontId="33" fillId="0" borderId="84" xfId="0" applyFont="1" applyBorder="1" applyAlignment="1">
      <alignment horizontal="center" vertical="center"/>
    </xf>
    <xf numFmtId="0" fontId="33" fillId="0" borderId="89" xfId="0" applyFont="1" applyBorder="1" applyAlignment="1">
      <alignment horizontal="center" vertical="center"/>
    </xf>
    <xf numFmtId="165" fontId="0" fillId="0" borderId="178" xfId="0" applyNumberFormat="1" applyBorder="1" applyAlignment="1">
      <alignment horizontal="right" vertical="center" indent="1"/>
    </xf>
    <xf numFmtId="165" fontId="0" fillId="0" borderId="179" xfId="0" applyNumberFormat="1" applyBorder="1" applyAlignment="1">
      <alignment horizontal="right" vertical="center" indent="1"/>
    </xf>
    <xf numFmtId="165" fontId="0" fillId="0" borderId="180" xfId="0" applyNumberFormat="1" applyBorder="1" applyAlignment="1">
      <alignment horizontal="right" vertical="center" indent="1"/>
    </xf>
    <xf numFmtId="165" fontId="0" fillId="0" borderId="181" xfId="0" applyNumberFormat="1" applyBorder="1" applyAlignment="1">
      <alignment horizontal="right" vertical="center" indent="1"/>
    </xf>
    <xf numFmtId="165" fontId="0" fillId="0" borderId="182" xfId="0" applyNumberFormat="1" applyBorder="1" applyAlignment="1">
      <alignment horizontal="right" vertical="center" indent="1"/>
    </xf>
    <xf numFmtId="165" fontId="0" fillId="0" borderId="183" xfId="0" applyNumberFormat="1" applyBorder="1" applyAlignment="1">
      <alignment horizontal="right" vertical="center" indent="1"/>
    </xf>
    <xf numFmtId="0" fontId="33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9" fontId="5" fillId="0" borderId="0" xfId="0" applyNumberFormat="1" applyFont="1" applyBorder="1" applyAlignment="1">
      <alignment horizontal="center" vertical="center"/>
    </xf>
    <xf numFmtId="9" fontId="11" fillId="0" borderId="0" xfId="0" applyNumberFormat="1" applyFont="1" applyBorder="1" applyAlignment="1">
      <alignment horizontal="center" vertical="center"/>
    </xf>
    <xf numFmtId="164" fontId="13" fillId="0" borderId="0" xfId="0" applyNumberFormat="1" applyFont="1" applyBorder="1" applyAlignment="1">
      <alignment horizontal="center" vertical="center"/>
    </xf>
    <xf numFmtId="9" fontId="34" fillId="0" borderId="0" xfId="0" applyNumberFormat="1" applyFont="1" applyBorder="1" applyAlignment="1">
      <alignment horizontal="center" vertical="center"/>
    </xf>
    <xf numFmtId="166" fontId="2" fillId="0" borderId="0" xfId="0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14" fontId="11" fillId="0" borderId="0" xfId="0" applyNumberFormat="1" applyFont="1" applyAlignment="1">
      <alignment vertical="center"/>
    </xf>
    <xf numFmtId="0" fontId="32" fillId="0" borderId="0" xfId="0" applyFont="1" applyBorder="1" applyAlignment="1">
      <alignment horizontal="center" vertical="center"/>
    </xf>
    <xf numFmtId="165" fontId="6" fillId="0" borderId="169" xfId="0" applyNumberFormat="1" applyFont="1" applyBorder="1" applyAlignment="1">
      <alignment horizontal="right" vertical="center" indent="1"/>
    </xf>
    <xf numFmtId="165" fontId="6" fillId="0" borderId="67" xfId="0" applyNumberFormat="1" applyFont="1" applyBorder="1" applyAlignment="1">
      <alignment horizontal="right" vertical="center" indent="1"/>
    </xf>
    <xf numFmtId="165" fontId="6" fillId="0" borderId="70" xfId="0" applyNumberFormat="1" applyFont="1" applyBorder="1" applyAlignment="1">
      <alignment horizontal="right" vertical="center" indent="1"/>
    </xf>
    <xf numFmtId="165" fontId="6" fillId="0" borderId="178" xfId="0" applyNumberFormat="1" applyFont="1" applyBorder="1" applyAlignment="1">
      <alignment horizontal="right" vertical="center" indent="1"/>
    </xf>
    <xf numFmtId="165" fontId="6" fillId="0" borderId="179" xfId="0" applyNumberFormat="1" applyFont="1" applyBorder="1" applyAlignment="1">
      <alignment horizontal="right" vertical="center" indent="1"/>
    </xf>
    <xf numFmtId="165" fontId="6" fillId="0" borderId="180" xfId="0" applyNumberFormat="1" applyFont="1" applyBorder="1" applyAlignment="1">
      <alignment horizontal="right" vertical="center" indent="1"/>
    </xf>
    <xf numFmtId="165" fontId="6" fillId="0" borderId="181" xfId="0" applyNumberFormat="1" applyFont="1" applyBorder="1" applyAlignment="1">
      <alignment horizontal="right" vertical="center" indent="1"/>
    </xf>
    <xf numFmtId="165" fontId="6" fillId="0" borderId="182" xfId="0" applyNumberFormat="1" applyFont="1" applyBorder="1" applyAlignment="1">
      <alignment horizontal="right" vertical="center" indent="1"/>
    </xf>
    <xf numFmtId="165" fontId="6" fillId="0" borderId="183" xfId="0" applyNumberFormat="1" applyFont="1" applyBorder="1" applyAlignment="1">
      <alignment horizontal="right" vertical="center" indent="1"/>
    </xf>
    <xf numFmtId="164" fontId="33" fillId="0" borderId="0" xfId="0" applyNumberFormat="1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11" fillId="0" borderId="0" xfId="0" applyFont="1" applyBorder="1" applyAlignment="1">
      <alignment vertical="center"/>
    </xf>
    <xf numFmtId="9" fontId="11" fillId="0" borderId="184" xfId="0" applyNumberFormat="1" applyFont="1" applyBorder="1" applyAlignment="1">
      <alignment horizontal="center" vertical="center"/>
    </xf>
    <xf numFmtId="0" fontId="33" fillId="0" borderId="186" xfId="0" applyFont="1" applyBorder="1" applyAlignment="1">
      <alignment horizontal="center" vertical="center"/>
    </xf>
    <xf numFmtId="0" fontId="33" fillId="0" borderId="187" xfId="0" applyFont="1" applyBorder="1" applyAlignment="1">
      <alignment horizontal="center" vertical="center"/>
    </xf>
    <xf numFmtId="0" fontId="33" fillId="0" borderId="188" xfId="0" applyFont="1" applyBorder="1" applyAlignment="1">
      <alignment horizontal="center" vertical="center"/>
    </xf>
    <xf numFmtId="165" fontId="6" fillId="0" borderId="186" xfId="0" applyNumberFormat="1" applyFont="1" applyBorder="1" applyAlignment="1">
      <alignment horizontal="right" vertical="center" indent="1"/>
    </xf>
    <xf numFmtId="165" fontId="6" fillId="0" borderId="187" xfId="0" applyNumberFormat="1" applyFont="1" applyBorder="1" applyAlignment="1">
      <alignment horizontal="right" vertical="center" indent="1"/>
    </xf>
    <xf numFmtId="165" fontId="6" fillId="0" borderId="189" xfId="0" applyNumberFormat="1" applyFont="1" applyBorder="1" applyAlignment="1">
      <alignment horizontal="right" vertical="center" indent="1"/>
    </xf>
    <xf numFmtId="9" fontId="11" fillId="0" borderId="65" xfId="0" applyNumberFormat="1" applyFont="1" applyBorder="1" applyAlignment="1">
      <alignment horizontal="center" vertical="center"/>
    </xf>
    <xf numFmtId="9" fontId="11" fillId="0" borderId="185" xfId="0" applyNumberFormat="1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52" xfId="0" applyFont="1" applyBorder="1" applyAlignment="1">
      <alignment horizontal="center" vertical="center"/>
    </xf>
    <xf numFmtId="0" fontId="33" fillId="0" borderId="190" xfId="0" applyFont="1" applyBorder="1" applyAlignment="1">
      <alignment horizontal="center" vertical="center"/>
    </xf>
    <xf numFmtId="0" fontId="33" fillId="0" borderId="191" xfId="0" applyFont="1" applyBorder="1" applyAlignment="1">
      <alignment horizontal="center" vertical="center"/>
    </xf>
    <xf numFmtId="0" fontId="33" fillId="0" borderId="192" xfId="0" applyFont="1" applyBorder="1" applyAlignment="1">
      <alignment horizontal="center" vertical="center"/>
    </xf>
    <xf numFmtId="0" fontId="33" fillId="0" borderId="193" xfId="0" applyFont="1" applyBorder="1" applyAlignment="1">
      <alignment horizontal="center" vertical="center"/>
    </xf>
    <xf numFmtId="3" fontId="6" fillId="0" borderId="51" xfId="0" applyNumberFormat="1" applyFont="1" applyBorder="1" applyAlignment="1">
      <alignment horizontal="center" vertical="center"/>
    </xf>
    <xf numFmtId="3" fontId="6" fillId="0" borderId="52" xfId="0" applyNumberFormat="1" applyFont="1" applyBorder="1" applyAlignment="1">
      <alignment horizontal="left" vertical="center" indent="1"/>
    </xf>
    <xf numFmtId="3" fontId="6" fillId="0" borderId="190" xfId="0" applyNumberFormat="1" applyFont="1" applyBorder="1" applyAlignment="1">
      <alignment horizontal="center" vertical="center"/>
    </xf>
    <xf numFmtId="3" fontId="6" fillId="0" borderId="191" xfId="0" applyNumberFormat="1" applyFont="1" applyBorder="1" applyAlignment="1">
      <alignment horizontal="left" vertical="center" indent="1"/>
    </xf>
    <xf numFmtId="3" fontId="6" fillId="0" borderId="50" xfId="0" applyNumberFormat="1" applyFont="1" applyBorder="1" applyAlignment="1">
      <alignment horizontal="left" vertical="center" indent="1"/>
    </xf>
    <xf numFmtId="0" fontId="33" fillId="0" borderId="165" xfId="0" applyFont="1" applyBorder="1" applyAlignment="1">
      <alignment horizontal="center" vertical="center"/>
    </xf>
    <xf numFmtId="0" fontId="33" fillId="0" borderId="177" xfId="0" applyFont="1" applyBorder="1" applyAlignment="1">
      <alignment horizontal="center" vertical="center"/>
    </xf>
    <xf numFmtId="0" fontId="33" fillId="0" borderId="199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33" fillId="0" borderId="200" xfId="0" applyFont="1" applyBorder="1" applyAlignment="1">
      <alignment horizontal="center" vertical="center"/>
    </xf>
    <xf numFmtId="0" fontId="33" fillId="0" borderId="166" xfId="0" applyFont="1" applyBorder="1" applyAlignment="1">
      <alignment horizontal="center" vertical="center"/>
    </xf>
    <xf numFmtId="0" fontId="33" fillId="0" borderId="201" xfId="0" applyFont="1" applyBorder="1" applyAlignment="1">
      <alignment horizontal="center" vertical="center"/>
    </xf>
    <xf numFmtId="0" fontId="33" fillId="0" borderId="202" xfId="0" applyFont="1" applyBorder="1" applyAlignment="1">
      <alignment horizontal="center" vertical="center"/>
    </xf>
    <xf numFmtId="14" fontId="6" fillId="0" borderId="177" xfId="0" applyNumberFormat="1" applyFont="1" applyBorder="1" applyAlignment="1">
      <alignment horizontal="center" vertical="center"/>
    </xf>
    <xf numFmtId="14" fontId="6" fillId="0" borderId="23" xfId="0" applyNumberFormat="1" applyFont="1" applyBorder="1" applyAlignment="1">
      <alignment horizontal="center" vertical="center"/>
    </xf>
    <xf numFmtId="14" fontId="6" fillId="0" borderId="176" xfId="0" applyNumberFormat="1" applyFont="1" applyBorder="1" applyAlignment="1">
      <alignment horizontal="center" vertical="center"/>
    </xf>
    <xf numFmtId="169" fontId="6" fillId="0" borderId="177" xfId="0" applyNumberFormat="1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166" fontId="6" fillId="0" borderId="199" xfId="0" applyNumberFormat="1" applyFont="1" applyBorder="1" applyAlignment="1">
      <alignment horizontal="left" vertical="center"/>
    </xf>
    <xf numFmtId="0" fontId="0" fillId="0" borderId="0" xfId="0" applyAlignment="1">
      <alignment horizontal="right" vertical="center"/>
    </xf>
    <xf numFmtId="169" fontId="6" fillId="0" borderId="165" xfId="0" applyNumberFormat="1" applyFont="1" applyBorder="1" applyAlignment="1">
      <alignment horizontal="right" vertical="center"/>
    </xf>
    <xf numFmtId="169" fontId="6" fillId="0" borderId="18" xfId="0" applyNumberFormat="1" applyFont="1" applyBorder="1" applyAlignment="1">
      <alignment horizontal="right" vertical="center"/>
    </xf>
    <xf numFmtId="169" fontId="6" fillId="0" borderId="23" xfId="0" applyNumberFormat="1" applyFont="1" applyBorder="1" applyAlignment="1">
      <alignment horizontal="center" vertical="center"/>
    </xf>
    <xf numFmtId="166" fontId="6" fillId="0" borderId="200" xfId="0" applyNumberFormat="1" applyFont="1" applyBorder="1" applyAlignment="1">
      <alignment horizontal="left" vertical="center"/>
    </xf>
    <xf numFmtId="169" fontId="6" fillId="0" borderId="20" xfId="0" applyNumberFormat="1" applyFont="1" applyBorder="1" applyAlignment="1">
      <alignment horizontal="right" vertical="center"/>
    </xf>
    <xf numFmtId="169" fontId="6" fillId="0" borderId="176" xfId="0" applyNumberFormat="1" applyFont="1" applyBorder="1" applyAlignment="1">
      <alignment horizontal="center" vertical="center"/>
    </xf>
    <xf numFmtId="166" fontId="6" fillId="0" borderId="203" xfId="0" applyNumberFormat="1" applyFont="1" applyBorder="1" applyAlignment="1">
      <alignment horizontal="left" vertical="center"/>
    </xf>
    <xf numFmtId="9" fontId="23" fillId="0" borderId="101" xfId="2" applyNumberFormat="1" applyFont="1" applyBorder="1" applyAlignment="1">
      <alignment horizontal="center" vertical="center"/>
    </xf>
    <xf numFmtId="9" fontId="23" fillId="0" borderId="102" xfId="2" applyNumberFormat="1" applyFont="1" applyBorder="1" applyAlignment="1">
      <alignment horizontal="center" vertical="center"/>
    </xf>
    <xf numFmtId="9" fontId="23" fillId="0" borderId="103" xfId="2" applyNumberFormat="1" applyFont="1" applyBorder="1" applyAlignment="1">
      <alignment horizontal="center" vertical="center"/>
    </xf>
    <xf numFmtId="9" fontId="5" fillId="0" borderId="0" xfId="0" quotePrefix="1" applyNumberFormat="1" applyFont="1" applyBorder="1" applyAlignment="1">
      <alignment horizontal="center" vertical="center"/>
    </xf>
    <xf numFmtId="0" fontId="0" fillId="0" borderId="0" xfId="0" applyBorder="1" applyAlignment="1">
      <alignment horizontal="right" vertical="center" indent="1"/>
    </xf>
    <xf numFmtId="9" fontId="36" fillId="0" borderId="0" xfId="0" applyNumberFormat="1" applyFont="1" applyBorder="1" applyAlignment="1">
      <alignment horizontal="center" vertical="center"/>
    </xf>
    <xf numFmtId="165" fontId="0" fillId="0" borderId="208" xfId="0" applyNumberFormat="1" applyBorder="1" applyAlignment="1">
      <alignment horizontal="right" vertical="center" indent="1"/>
    </xf>
    <xf numFmtId="165" fontId="0" fillId="0" borderId="209" xfId="0" applyNumberFormat="1" applyBorder="1" applyAlignment="1">
      <alignment horizontal="right" vertical="center" indent="1"/>
    </xf>
    <xf numFmtId="165" fontId="0" fillId="0" borderId="210" xfId="0" applyNumberFormat="1" applyBorder="1" applyAlignment="1">
      <alignment horizontal="right" vertical="center" indent="1"/>
    </xf>
    <xf numFmtId="165" fontId="6" fillId="0" borderId="208" xfId="0" applyNumberFormat="1" applyFont="1" applyBorder="1" applyAlignment="1">
      <alignment horizontal="right" vertical="center" indent="1"/>
    </xf>
    <xf numFmtId="165" fontId="6" fillId="0" borderId="209" xfId="0" applyNumberFormat="1" applyFont="1" applyBorder="1" applyAlignment="1">
      <alignment horizontal="right" vertical="center" indent="1"/>
    </xf>
    <xf numFmtId="165" fontId="6" fillId="0" borderId="210" xfId="0" applyNumberFormat="1" applyFont="1" applyBorder="1" applyAlignment="1">
      <alignment horizontal="right" vertical="center" indent="1"/>
    </xf>
    <xf numFmtId="165" fontId="6" fillId="0" borderId="211" xfId="0" applyNumberFormat="1" applyFont="1" applyBorder="1" applyAlignment="1">
      <alignment horizontal="right" vertical="center" indent="1"/>
    </xf>
    <xf numFmtId="3" fontId="6" fillId="0" borderId="212" xfId="0" applyNumberFormat="1" applyFont="1" applyBorder="1" applyAlignment="1">
      <alignment horizontal="center" vertical="center"/>
    </xf>
    <xf numFmtId="3" fontId="6" fillId="0" borderId="213" xfId="0" applyNumberFormat="1" applyFont="1" applyBorder="1" applyAlignment="1">
      <alignment horizontal="left" vertical="center" indent="1"/>
    </xf>
    <xf numFmtId="169" fontId="6" fillId="0" borderId="214" xfId="0" applyNumberFormat="1" applyFont="1" applyBorder="1" applyAlignment="1">
      <alignment horizontal="right" vertical="center"/>
    </xf>
    <xf numFmtId="14" fontId="6" fillId="0" borderId="24" xfId="0" applyNumberFormat="1" applyFont="1" applyBorder="1" applyAlignment="1">
      <alignment horizontal="center" vertical="center"/>
    </xf>
    <xf numFmtId="169" fontId="6" fillId="0" borderId="24" xfId="0" applyNumberFormat="1" applyFont="1" applyBorder="1" applyAlignment="1">
      <alignment horizontal="center" vertical="center"/>
    </xf>
    <xf numFmtId="166" fontId="6" fillId="0" borderId="215" xfId="0" applyNumberFormat="1" applyFont="1" applyBorder="1" applyAlignment="1">
      <alignment horizontal="left" vertical="center"/>
    </xf>
    <xf numFmtId="0" fontId="14" fillId="0" borderId="6" xfId="0" applyFont="1" applyBorder="1" applyAlignment="1">
      <alignment horizontal="center" vertical="center"/>
    </xf>
    <xf numFmtId="9" fontId="34" fillId="0" borderId="196" xfId="0" applyNumberFormat="1" applyFont="1" applyBorder="1" applyAlignment="1">
      <alignment horizontal="center" vertical="center"/>
    </xf>
    <xf numFmtId="165" fontId="6" fillId="0" borderId="171" xfId="0" applyNumberFormat="1" applyFont="1" applyBorder="1" applyAlignment="1">
      <alignment horizontal="right" vertical="center" indent="1"/>
    </xf>
    <xf numFmtId="165" fontId="6" fillId="0" borderId="41" xfId="0" applyNumberFormat="1" applyFont="1" applyBorder="1" applyAlignment="1">
      <alignment horizontal="right" vertical="center" indent="1"/>
    </xf>
    <xf numFmtId="165" fontId="6" fillId="0" borderId="74" xfId="0" applyNumberFormat="1" applyFont="1" applyBorder="1" applyAlignment="1">
      <alignment horizontal="right" vertical="center" indent="1"/>
    </xf>
    <xf numFmtId="165" fontId="6" fillId="0" borderId="216" xfId="0" applyNumberFormat="1" applyFont="1" applyBorder="1" applyAlignment="1">
      <alignment horizontal="right" vertical="center" indent="1"/>
    </xf>
    <xf numFmtId="3" fontId="6" fillId="0" borderId="217" xfId="0" applyNumberFormat="1" applyFont="1" applyBorder="1" applyAlignment="1">
      <alignment horizontal="center" vertical="center"/>
    </xf>
    <xf numFmtId="3" fontId="6" fillId="0" borderId="195" xfId="0" applyNumberFormat="1" applyFont="1" applyBorder="1" applyAlignment="1">
      <alignment horizontal="left" vertical="center" indent="1"/>
    </xf>
    <xf numFmtId="169" fontId="6" fillId="0" borderId="16" xfId="0" applyNumberFormat="1" applyFont="1" applyBorder="1" applyAlignment="1">
      <alignment horizontal="right" vertical="center"/>
    </xf>
    <xf numFmtId="14" fontId="6" fillId="0" borderId="204" xfId="0" applyNumberFormat="1" applyFont="1" applyBorder="1" applyAlignment="1">
      <alignment horizontal="center" vertical="center"/>
    </xf>
    <xf numFmtId="169" fontId="6" fillId="0" borderId="204" xfId="0" applyNumberFormat="1" applyFont="1" applyBorder="1" applyAlignment="1">
      <alignment horizontal="center" vertical="center"/>
    </xf>
    <xf numFmtId="166" fontId="6" fillId="0" borderId="205" xfId="0" applyNumberFormat="1" applyFont="1" applyBorder="1" applyAlignment="1">
      <alignment horizontal="left" vertical="center"/>
    </xf>
    <xf numFmtId="0" fontId="14" fillId="0" borderId="225" xfId="0" applyFont="1" applyBorder="1" applyAlignment="1">
      <alignment horizontal="center" vertical="center"/>
    </xf>
    <xf numFmtId="9" fontId="34" fillId="0" borderId="194" xfId="0" applyNumberFormat="1" applyFont="1" applyBorder="1" applyAlignment="1">
      <alignment horizontal="center" vertical="center"/>
    </xf>
    <xf numFmtId="165" fontId="6" fillId="0" borderId="172" xfId="0" applyNumberFormat="1" applyFont="1" applyBorder="1" applyAlignment="1">
      <alignment horizontal="right" vertical="center" indent="1"/>
    </xf>
    <xf numFmtId="165" fontId="6" fillId="0" borderId="84" xfId="0" applyNumberFormat="1" applyFont="1" applyBorder="1" applyAlignment="1">
      <alignment horizontal="right" vertical="center" indent="1"/>
    </xf>
    <xf numFmtId="165" fontId="6" fillId="0" borderId="89" xfId="0" applyNumberFormat="1" applyFont="1" applyBorder="1" applyAlignment="1">
      <alignment horizontal="right" vertical="center" indent="1"/>
    </xf>
    <xf numFmtId="165" fontId="6" fillId="0" borderId="188" xfId="0" applyNumberFormat="1" applyFont="1" applyBorder="1" applyAlignment="1">
      <alignment horizontal="right" vertical="center" indent="1"/>
    </xf>
    <xf numFmtId="3" fontId="6" fillId="0" borderId="192" xfId="0" applyNumberFormat="1" applyFont="1" applyBorder="1" applyAlignment="1">
      <alignment horizontal="center" vertical="center"/>
    </xf>
    <xf numFmtId="3" fontId="6" fillId="0" borderId="193" xfId="0" applyNumberFormat="1" applyFont="1" applyBorder="1" applyAlignment="1">
      <alignment horizontal="left" vertical="center" indent="1"/>
    </xf>
    <xf numFmtId="169" fontId="6" fillId="0" borderId="166" xfId="0" applyNumberFormat="1" applyFont="1" applyBorder="1" applyAlignment="1">
      <alignment horizontal="right" vertical="center"/>
    </xf>
    <xf numFmtId="14" fontId="6" fillId="0" borderId="201" xfId="0" applyNumberFormat="1" applyFont="1" applyBorder="1" applyAlignment="1">
      <alignment horizontal="center" vertical="center"/>
    </xf>
    <xf numFmtId="169" fontId="6" fillId="0" borderId="201" xfId="0" applyNumberFormat="1" applyFont="1" applyBorder="1" applyAlignment="1">
      <alignment horizontal="center" vertical="center"/>
    </xf>
    <xf numFmtId="166" fontId="6" fillId="0" borderId="202" xfId="0" applyNumberFormat="1" applyFont="1" applyBorder="1" applyAlignment="1">
      <alignment horizontal="left" vertical="center"/>
    </xf>
    <xf numFmtId="0" fontId="0" fillId="0" borderId="204" xfId="0" applyBorder="1" applyAlignment="1">
      <alignment horizontal="center" vertical="center"/>
    </xf>
    <xf numFmtId="0" fontId="0" fillId="0" borderId="17" xfId="0" applyBorder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176" xfId="0" applyBorder="1" applyAlignment="1">
      <alignment horizontal="center" vertical="center"/>
    </xf>
    <xf numFmtId="0" fontId="0" fillId="0" borderId="21" xfId="0" applyBorder="1" applyAlignment="1">
      <alignment horizontal="left" vertical="center"/>
    </xf>
    <xf numFmtId="0" fontId="6" fillId="0" borderId="231" xfId="0" applyFont="1" applyBorder="1" applyAlignment="1">
      <alignment horizontal="center" vertical="center"/>
    </xf>
    <xf numFmtId="0" fontId="6" fillId="0" borderId="233" xfId="0" applyFont="1" applyBorder="1" applyAlignment="1">
      <alignment horizontal="center" vertical="center"/>
    </xf>
    <xf numFmtId="0" fontId="0" fillId="0" borderId="46" xfId="0" applyBorder="1" applyAlignment="1">
      <alignment horizontal="right" vertical="center"/>
    </xf>
    <xf numFmtId="0" fontId="0" fillId="0" borderId="236" xfId="0" applyBorder="1" applyAlignment="1">
      <alignment horizontal="right" vertical="center"/>
    </xf>
    <xf numFmtId="0" fontId="0" fillId="0" borderId="175" xfId="0" applyBorder="1" applyAlignment="1">
      <alignment horizontal="right" vertical="center"/>
    </xf>
    <xf numFmtId="173" fontId="6" fillId="0" borderId="232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0" fontId="18" fillId="0" borderId="128" xfId="2" applyNumberFormat="1" applyFill="1" applyBorder="1" applyAlignment="1">
      <alignment horizontal="center" vertical="center"/>
    </xf>
    <xf numFmtId="169" fontId="18" fillId="0" borderId="129" xfId="2" applyNumberFormat="1" applyFill="1" applyBorder="1" applyAlignment="1">
      <alignment horizontal="center" vertical="center"/>
    </xf>
    <xf numFmtId="14" fontId="18" fillId="0" borderId="130" xfId="2" applyNumberFormat="1" applyFill="1" applyBorder="1" applyAlignment="1">
      <alignment horizontal="center" vertical="center"/>
    </xf>
    <xf numFmtId="169" fontId="18" fillId="0" borderId="130" xfId="2" applyNumberFormat="1" applyFill="1" applyBorder="1" applyAlignment="1">
      <alignment horizontal="center" vertical="center"/>
    </xf>
    <xf numFmtId="169" fontId="18" fillId="0" borderId="131" xfId="2" applyNumberFormat="1" applyFill="1" applyBorder="1" applyAlignment="1">
      <alignment horizontal="center" vertical="center"/>
    </xf>
    <xf numFmtId="168" fontId="18" fillId="0" borderId="128" xfId="2" applyNumberFormat="1" applyFill="1" applyBorder="1" applyAlignment="1">
      <alignment horizontal="center" vertical="center"/>
    </xf>
    <xf numFmtId="0" fontId="18" fillId="0" borderId="128" xfId="2" applyFill="1" applyBorder="1" applyAlignment="1">
      <alignment horizontal="left" vertical="center" indent="1"/>
    </xf>
    <xf numFmtId="169" fontId="18" fillId="0" borderId="128" xfId="2" applyNumberFormat="1" applyFill="1" applyBorder="1" applyAlignment="1">
      <alignment horizontal="center" vertical="center"/>
    </xf>
    <xf numFmtId="0" fontId="18" fillId="0" borderId="129" xfId="2" applyFill="1" applyBorder="1" applyAlignment="1">
      <alignment horizontal="right" vertical="center"/>
    </xf>
    <xf numFmtId="169" fontId="18" fillId="0" borderId="131" xfId="2" applyNumberFormat="1" applyFill="1" applyBorder="1" applyAlignment="1">
      <alignment horizontal="left" vertical="center"/>
    </xf>
    <xf numFmtId="165" fontId="18" fillId="0" borderId="128" xfId="2" applyNumberFormat="1" applyFill="1" applyBorder="1" applyAlignment="1">
      <alignment horizontal="right" vertical="center" indent="1"/>
    </xf>
    <xf numFmtId="0" fontId="18" fillId="0" borderId="0" xfId="2" applyFill="1" applyAlignment="1">
      <alignment horizontal="center" vertical="center"/>
    </xf>
    <xf numFmtId="0" fontId="18" fillId="0" borderId="128" xfId="2" applyFill="1" applyBorder="1" applyAlignment="1">
      <alignment horizontal="center" vertical="center"/>
    </xf>
    <xf numFmtId="165" fontId="20" fillId="0" borderId="0" xfId="2" applyNumberFormat="1" applyFont="1" applyFill="1" applyAlignment="1">
      <alignment horizontal="center" vertical="center"/>
    </xf>
    <xf numFmtId="165" fontId="18" fillId="0" borderId="132" xfId="2" applyNumberFormat="1" applyFill="1" applyBorder="1" applyAlignment="1">
      <alignment horizontal="right" vertical="center" indent="1"/>
    </xf>
    <xf numFmtId="165" fontId="18" fillId="0" borderId="133" xfId="2" applyNumberFormat="1" applyFill="1" applyBorder="1" applyAlignment="1">
      <alignment horizontal="right" vertical="center" indent="1"/>
    </xf>
    <xf numFmtId="165" fontId="18" fillId="0" borderId="134" xfId="2" applyNumberFormat="1" applyFill="1" applyBorder="1" applyAlignment="1">
      <alignment horizontal="right" vertical="center" indent="1"/>
    </xf>
    <xf numFmtId="165" fontId="18" fillId="0" borderId="0" xfId="2" applyNumberFormat="1" applyFill="1" applyAlignment="1">
      <alignment horizontal="right" vertical="center" indent="1"/>
    </xf>
    <xf numFmtId="165" fontId="25" fillId="0" borderId="132" xfId="2" applyNumberFormat="1" applyFont="1" applyFill="1" applyBorder="1" applyAlignment="1">
      <alignment horizontal="center" vertical="center"/>
    </xf>
    <xf numFmtId="165" fontId="26" fillId="0" borderId="134" xfId="2" applyNumberFormat="1" applyFont="1" applyFill="1" applyBorder="1" applyAlignment="1">
      <alignment horizontal="right" vertical="center" indent="1"/>
    </xf>
    <xf numFmtId="0" fontId="18" fillId="0" borderId="112" xfId="2" applyFill="1" applyBorder="1" applyAlignment="1">
      <alignment horizontal="center" vertical="center"/>
    </xf>
    <xf numFmtId="165" fontId="18" fillId="0" borderId="113" xfId="2" applyNumberFormat="1" applyFill="1" applyBorder="1" applyAlignment="1">
      <alignment horizontal="right" vertical="center" indent="1"/>
    </xf>
    <xf numFmtId="165" fontId="18" fillId="0" borderId="127" xfId="2" applyNumberFormat="1" applyFill="1" applyBorder="1" applyAlignment="1">
      <alignment horizontal="right" vertical="center" indent="1"/>
    </xf>
    <xf numFmtId="165" fontId="18" fillId="0" borderId="114" xfId="2" applyNumberFormat="1" applyFill="1" applyBorder="1" applyAlignment="1">
      <alignment horizontal="right" vertical="center" indent="1"/>
    </xf>
    <xf numFmtId="165" fontId="18" fillId="0" borderId="112" xfId="2" applyNumberFormat="1" applyFill="1" applyBorder="1" applyAlignment="1">
      <alignment horizontal="right" vertical="center" indent="1"/>
    </xf>
    <xf numFmtId="165" fontId="25" fillId="0" borderId="113" xfId="2" applyNumberFormat="1" applyFont="1" applyFill="1" applyBorder="1" applyAlignment="1">
      <alignment horizontal="center" vertical="center"/>
    </xf>
    <xf numFmtId="165" fontId="26" fillId="0" borderId="114" xfId="2" applyNumberFormat="1" applyFont="1" applyFill="1" applyBorder="1" applyAlignment="1">
      <alignment horizontal="right" vertical="center" indent="1"/>
    </xf>
    <xf numFmtId="0" fontId="18" fillId="0" borderId="119" xfId="2" applyFill="1" applyBorder="1" applyAlignment="1">
      <alignment horizontal="center" vertical="center"/>
    </xf>
    <xf numFmtId="170" fontId="18" fillId="0" borderId="237" xfId="2" applyNumberFormat="1" applyFill="1" applyBorder="1" applyAlignment="1">
      <alignment horizontal="center" vertical="center"/>
    </xf>
    <xf numFmtId="169" fontId="18" fillId="0" borderId="238" xfId="2" applyNumberFormat="1" applyFill="1" applyBorder="1" applyAlignment="1">
      <alignment horizontal="center" vertical="center"/>
    </xf>
    <xf numFmtId="14" fontId="18" fillId="0" borderId="239" xfId="2" applyNumberFormat="1" applyFill="1" applyBorder="1" applyAlignment="1">
      <alignment horizontal="center" vertical="center"/>
    </xf>
    <xf numFmtId="169" fontId="18" fillId="0" borderId="239" xfId="2" applyNumberFormat="1" applyFill="1" applyBorder="1" applyAlignment="1">
      <alignment horizontal="center" vertical="center"/>
    </xf>
    <xf numFmtId="169" fontId="18" fillId="0" borderId="240" xfId="2" applyNumberFormat="1" applyFill="1" applyBorder="1" applyAlignment="1">
      <alignment horizontal="center" vertical="center"/>
    </xf>
    <xf numFmtId="168" fontId="18" fillId="0" borderId="237" xfId="2" applyNumberFormat="1" applyFill="1" applyBorder="1" applyAlignment="1">
      <alignment horizontal="center" vertical="center"/>
    </xf>
    <xf numFmtId="0" fontId="18" fillId="0" borderId="237" xfId="2" applyFill="1" applyBorder="1" applyAlignment="1">
      <alignment horizontal="left" vertical="center" indent="1"/>
    </xf>
    <xf numFmtId="169" fontId="18" fillId="0" borderId="237" xfId="2" applyNumberFormat="1" applyFill="1" applyBorder="1" applyAlignment="1">
      <alignment horizontal="center" vertical="center"/>
    </xf>
    <xf numFmtId="0" fontId="18" fillId="0" borderId="238" xfId="2" applyFill="1" applyBorder="1" applyAlignment="1">
      <alignment horizontal="right" vertical="center"/>
    </xf>
    <xf numFmtId="169" fontId="18" fillId="0" borderId="240" xfId="2" applyNumberFormat="1" applyFill="1" applyBorder="1" applyAlignment="1">
      <alignment horizontal="left" vertical="center"/>
    </xf>
    <xf numFmtId="165" fontId="18" fillId="0" borderId="237" xfId="2" applyNumberFormat="1" applyFill="1" applyBorder="1" applyAlignment="1">
      <alignment horizontal="right" vertical="center" indent="1"/>
    </xf>
    <xf numFmtId="169" fontId="23" fillId="0" borderId="116" xfId="2" applyNumberFormat="1" applyFont="1" applyBorder="1" applyAlignment="1">
      <alignment horizontal="center" vertical="center"/>
    </xf>
    <xf numFmtId="169" fontId="23" fillId="0" borderId="117" xfId="2" applyNumberFormat="1" applyFont="1" applyBorder="1" applyAlignment="1">
      <alignment horizontal="center" vertical="center"/>
    </xf>
    <xf numFmtId="169" fontId="23" fillId="0" borderId="118" xfId="2" applyNumberFormat="1" applyFont="1" applyBorder="1" applyAlignment="1">
      <alignment horizontal="center" vertical="center"/>
    </xf>
    <xf numFmtId="1" fontId="23" fillId="0" borderId="115" xfId="2" applyNumberFormat="1" applyFont="1" applyBorder="1" applyAlignment="1">
      <alignment horizontal="center" vertical="center"/>
    </xf>
    <xf numFmtId="1" fontId="23" fillId="0" borderId="118" xfId="2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" fontId="21" fillId="0" borderId="116" xfId="2" applyNumberFormat="1" applyFont="1" applyBorder="1" applyAlignment="1">
      <alignment horizontal="center" vertical="center"/>
    </xf>
    <xf numFmtId="1" fontId="21" fillId="0" borderId="118" xfId="2" applyNumberFormat="1" applyFon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9" fontId="0" fillId="0" borderId="214" xfId="0" applyNumberFormat="1" applyBorder="1" applyAlignment="1">
      <alignment horizontal="left" vertical="center" indent="1"/>
    </xf>
    <xf numFmtId="9" fontId="0" fillId="0" borderId="24" xfId="0" applyNumberFormat="1" applyBorder="1" applyAlignment="1">
      <alignment horizontal="left" vertical="center" indent="1"/>
    </xf>
    <xf numFmtId="0" fontId="0" fillId="0" borderId="35" xfId="0" applyBorder="1" applyAlignment="1">
      <alignment horizontal="right" vertical="center"/>
    </xf>
    <xf numFmtId="0" fontId="0" fillId="0" borderId="24" xfId="0" applyBorder="1" applyAlignment="1">
      <alignment horizontal="center" vertical="center"/>
    </xf>
    <xf numFmtId="0" fontId="0" fillId="0" borderId="243" xfId="0" applyBorder="1" applyAlignment="1">
      <alignment horizontal="left" vertical="center"/>
    </xf>
    <xf numFmtId="0" fontId="33" fillId="0" borderId="244" xfId="0" applyFont="1" applyBorder="1" applyAlignment="1">
      <alignment horizontal="center" vertical="center"/>
    </xf>
    <xf numFmtId="0" fontId="33" fillId="0" borderId="245" xfId="0" applyFont="1" applyBorder="1" applyAlignment="1">
      <alignment horizontal="center" vertical="center"/>
    </xf>
    <xf numFmtId="0" fontId="33" fillId="0" borderId="246" xfId="0" applyFont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40" fillId="0" borderId="0" xfId="0" applyFont="1"/>
    <xf numFmtId="0" fontId="39" fillId="0" borderId="248" xfId="0" applyFont="1" applyBorder="1" applyAlignment="1">
      <alignment horizontal="center" vertical="center"/>
    </xf>
    <xf numFmtId="0" fontId="39" fillId="0" borderId="249" xfId="0" applyFont="1" applyBorder="1" applyAlignment="1">
      <alignment horizontal="center" vertical="center"/>
    </xf>
    <xf numFmtId="0" fontId="39" fillId="0" borderId="250" xfId="0" applyFont="1" applyBorder="1" applyAlignment="1">
      <alignment horizontal="center" vertical="center"/>
    </xf>
    <xf numFmtId="0" fontId="39" fillId="0" borderId="252" xfId="0" applyFont="1" applyBorder="1" applyAlignment="1">
      <alignment horizontal="left" vertical="center" indent="1"/>
    </xf>
    <xf numFmtId="165" fontId="39" fillId="0" borderId="250" xfId="0" applyNumberFormat="1" applyFont="1" applyBorder="1" applyAlignment="1">
      <alignment horizontal="right" vertical="center" indent="1"/>
    </xf>
    <xf numFmtId="165" fontId="39" fillId="0" borderId="251" xfId="0" applyNumberFormat="1" applyFont="1" applyBorder="1" applyAlignment="1">
      <alignment horizontal="right" vertical="center" indent="1"/>
    </xf>
    <xf numFmtId="165" fontId="39" fillId="0" borderId="252" xfId="0" applyNumberFormat="1" applyFont="1" applyBorder="1" applyAlignment="1">
      <alignment horizontal="right" vertical="center" indent="1"/>
    </xf>
    <xf numFmtId="165" fontId="39" fillId="0" borderId="253" xfId="0" applyNumberFormat="1" applyFont="1" applyBorder="1" applyAlignment="1">
      <alignment horizontal="right" vertical="center" indent="1"/>
    </xf>
    <xf numFmtId="0" fontId="0" fillId="0" borderId="254" xfId="0" applyBorder="1"/>
    <xf numFmtId="0" fontId="0" fillId="0" borderId="255" xfId="0" applyBorder="1"/>
    <xf numFmtId="0" fontId="0" fillId="0" borderId="256" xfId="0" applyBorder="1"/>
    <xf numFmtId="0" fontId="0" fillId="0" borderId="257" xfId="0" applyBorder="1"/>
    <xf numFmtId="0" fontId="0" fillId="0" borderId="258" xfId="0" applyBorder="1"/>
    <xf numFmtId="0" fontId="0" fillId="0" borderId="259" xfId="0" applyBorder="1"/>
    <xf numFmtId="0" fontId="0" fillId="0" borderId="260" xfId="0" applyBorder="1"/>
    <xf numFmtId="0" fontId="0" fillId="0" borderId="261" xfId="0" applyBorder="1"/>
    <xf numFmtId="0" fontId="41" fillId="0" borderId="0" xfId="0" applyFont="1" applyAlignment="1">
      <alignment horizontal="center" vertical="center"/>
    </xf>
    <xf numFmtId="170" fontId="18" fillId="0" borderId="119" xfId="2" applyNumberFormat="1" applyFill="1" applyBorder="1" applyAlignment="1">
      <alignment horizontal="center" vertical="center"/>
    </xf>
    <xf numFmtId="0" fontId="39" fillId="0" borderId="258" xfId="0" applyFont="1" applyBorder="1" applyAlignment="1">
      <alignment horizontal="center" vertical="center"/>
    </xf>
    <xf numFmtId="0" fontId="39" fillId="0" borderId="259" xfId="0" applyFont="1" applyBorder="1" applyAlignment="1">
      <alignment horizontal="center" vertical="center"/>
    </xf>
    <xf numFmtId="9" fontId="42" fillId="0" borderId="0" xfId="0" applyNumberFormat="1" applyFont="1" applyBorder="1" applyAlignment="1">
      <alignment horizontal="center" vertical="center"/>
    </xf>
    <xf numFmtId="9" fontId="42" fillId="0" borderId="280" xfId="0" applyNumberFormat="1" applyFont="1" applyBorder="1" applyAlignment="1">
      <alignment horizontal="center" vertical="center"/>
    </xf>
    <xf numFmtId="9" fontId="42" fillId="0" borderId="281" xfId="0" applyNumberFormat="1" applyFont="1" applyBorder="1" applyAlignment="1">
      <alignment horizontal="center" vertical="center"/>
    </xf>
    <xf numFmtId="9" fontId="42" fillId="0" borderId="282" xfId="0" applyNumberFormat="1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9" fontId="42" fillId="0" borderId="258" xfId="0" applyNumberFormat="1" applyFont="1" applyBorder="1" applyAlignment="1">
      <alignment horizontal="center" vertical="center"/>
    </xf>
    <xf numFmtId="9" fontId="42" fillId="0" borderId="259" xfId="0" applyNumberFormat="1" applyFont="1" applyBorder="1" applyAlignment="1">
      <alignment horizontal="center" vertical="center"/>
    </xf>
    <xf numFmtId="9" fontId="42" fillId="0" borderId="255" xfId="0" applyNumberFormat="1" applyFont="1" applyBorder="1" applyAlignment="1">
      <alignment horizontal="center" vertical="center"/>
    </xf>
    <xf numFmtId="9" fontId="44" fillId="0" borderId="258" xfId="0" applyNumberFormat="1" applyFont="1" applyBorder="1" applyAlignment="1">
      <alignment horizontal="center" vertical="center"/>
    </xf>
    <xf numFmtId="9" fontId="44" fillId="0" borderId="261" xfId="0" applyNumberFormat="1" applyFont="1" applyBorder="1" applyAlignment="1">
      <alignment horizontal="center" vertical="center"/>
    </xf>
    <xf numFmtId="9" fontId="44" fillId="0" borderId="259" xfId="0" applyNumberFormat="1" applyFont="1" applyBorder="1" applyAlignment="1">
      <alignment horizontal="center" vertical="center"/>
    </xf>
    <xf numFmtId="9" fontId="44" fillId="0" borderId="0" xfId="0" applyNumberFormat="1" applyFont="1" applyBorder="1" applyAlignment="1">
      <alignment horizontal="center" vertical="center"/>
    </xf>
    <xf numFmtId="9" fontId="44" fillId="0" borderId="255" xfId="0" applyNumberFormat="1" applyFont="1" applyBorder="1" applyAlignment="1">
      <alignment horizontal="center" vertical="center"/>
    </xf>
    <xf numFmtId="9" fontId="45" fillId="0" borderId="0" xfId="0" applyNumberFormat="1" applyFont="1" applyBorder="1" applyAlignment="1">
      <alignment horizontal="center" vertical="center"/>
    </xf>
    <xf numFmtId="0" fontId="40" fillId="0" borderId="0" xfId="0" applyFont="1" applyBorder="1"/>
    <xf numFmtId="9" fontId="45" fillId="0" borderId="0" xfId="0" quotePrefix="1" applyNumberFormat="1" applyFont="1" applyBorder="1" applyAlignment="1">
      <alignment horizontal="center" vertical="center"/>
    </xf>
    <xf numFmtId="9" fontId="45" fillId="0" borderId="0" xfId="0" applyNumberFormat="1" applyFont="1" applyBorder="1" applyAlignment="1">
      <alignment horizontal="right" vertical="center"/>
    </xf>
    <xf numFmtId="9" fontId="45" fillId="0" borderId="0" xfId="0" applyNumberFormat="1" applyFont="1" applyBorder="1" applyAlignment="1">
      <alignment horizontal="left" vertical="center"/>
    </xf>
    <xf numFmtId="0" fontId="0" fillId="0" borderId="272" xfId="0" applyBorder="1" applyAlignment="1">
      <alignment horizontal="right" vertical="center"/>
    </xf>
    <xf numFmtId="0" fontId="0" fillId="0" borderId="0" xfId="0" applyBorder="1" applyAlignment="1">
      <alignment horizontal="center" vertical="center"/>
    </xf>
    <xf numFmtId="0" fontId="0" fillId="0" borderId="286" xfId="0" applyBorder="1" applyAlignment="1">
      <alignment horizontal="left" vertical="center"/>
    </xf>
    <xf numFmtId="0" fontId="0" fillId="0" borderId="273" xfId="0" applyBorder="1" applyAlignment="1">
      <alignment horizontal="right" vertical="center"/>
    </xf>
    <xf numFmtId="0" fontId="0" fillId="0" borderId="287" xfId="0" applyBorder="1" applyAlignment="1">
      <alignment horizontal="center" vertical="center"/>
    </xf>
    <xf numFmtId="0" fontId="0" fillId="0" borderId="288" xfId="0" applyBorder="1" applyAlignment="1">
      <alignment horizontal="left" vertical="center"/>
    </xf>
    <xf numFmtId="169" fontId="39" fillId="0" borderId="271" xfId="0" applyNumberFormat="1" applyFont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0" xfId="0" applyBorder="1" applyAlignment="1">
      <alignment horizontal="left" vertical="center"/>
    </xf>
    <xf numFmtId="0" fontId="46" fillId="0" borderId="285" xfId="0" applyNumberFormat="1" applyFont="1" applyBorder="1" applyAlignment="1">
      <alignment horizontal="center" vertical="center"/>
    </xf>
    <xf numFmtId="169" fontId="39" fillId="0" borderId="285" xfId="0" applyNumberFormat="1" applyFont="1" applyBorder="1" applyAlignment="1">
      <alignment horizontal="center" vertical="center"/>
    </xf>
    <xf numFmtId="169" fontId="39" fillId="0" borderId="285" xfId="0" applyNumberFormat="1" applyFont="1" applyBorder="1" applyAlignment="1">
      <alignment horizontal="left" vertical="center"/>
    </xf>
    <xf numFmtId="169" fontId="18" fillId="0" borderId="289" xfId="2" applyNumberFormat="1" applyFill="1" applyBorder="1" applyAlignment="1">
      <alignment horizontal="center" vertical="center"/>
    </xf>
    <xf numFmtId="14" fontId="18" fillId="0" borderId="290" xfId="2" applyNumberFormat="1" applyFill="1" applyBorder="1" applyAlignment="1">
      <alignment horizontal="center" vertical="center"/>
    </xf>
    <xf numFmtId="169" fontId="18" fillId="0" borderId="290" xfId="2" applyNumberFormat="1" applyFill="1" applyBorder="1" applyAlignment="1">
      <alignment horizontal="center" vertical="center"/>
    </xf>
    <xf numFmtId="169" fontId="18" fillId="0" borderId="126" xfId="2" applyNumberFormat="1" applyFill="1" applyBorder="1" applyAlignment="1">
      <alignment horizontal="center" vertical="center"/>
    </xf>
    <xf numFmtId="169" fontId="18" fillId="0" borderId="291" xfId="2" applyNumberFormat="1" applyFill="1" applyBorder="1" applyAlignment="1">
      <alignment horizontal="center" vertical="center"/>
    </xf>
    <xf numFmtId="14" fontId="18" fillId="0" borderId="292" xfId="2" applyNumberFormat="1" applyFill="1" applyBorder="1" applyAlignment="1">
      <alignment horizontal="center" vertical="center"/>
    </xf>
    <xf numFmtId="169" fontId="18" fillId="0" borderId="292" xfId="2" applyNumberFormat="1" applyFill="1" applyBorder="1" applyAlignment="1">
      <alignment horizontal="center" vertical="center"/>
    </xf>
    <xf numFmtId="169" fontId="18" fillId="0" borderId="135" xfId="2" applyNumberFormat="1" applyFill="1" applyBorder="1" applyAlignment="1">
      <alignment horizontal="center" vertical="center"/>
    </xf>
    <xf numFmtId="169" fontId="18" fillId="0" borderId="112" xfId="2" applyNumberFormat="1" applyFill="1" applyBorder="1" applyAlignment="1">
      <alignment horizontal="center" vertical="center"/>
    </xf>
    <xf numFmtId="169" fontId="18" fillId="0" borderId="119" xfId="2" applyNumberFormat="1" applyFill="1" applyBorder="1" applyAlignment="1">
      <alignment horizontal="center" vertical="center"/>
    </xf>
    <xf numFmtId="169" fontId="18" fillId="0" borderId="126" xfId="2" applyNumberFormat="1" applyFill="1" applyBorder="1" applyAlignment="1">
      <alignment horizontal="left" vertical="center"/>
    </xf>
    <xf numFmtId="169" fontId="18" fillId="0" borderId="135" xfId="2" applyNumberFormat="1" applyFill="1" applyBorder="1" applyAlignment="1">
      <alignment horizontal="left" vertical="center"/>
    </xf>
    <xf numFmtId="165" fontId="18" fillId="0" borderId="119" xfId="2" applyNumberFormat="1" applyFill="1" applyBorder="1" applyAlignment="1">
      <alignment horizontal="right" vertical="center" indent="1"/>
    </xf>
    <xf numFmtId="165" fontId="18" fillId="0" borderId="120" xfId="2" applyNumberFormat="1" applyFill="1" applyBorder="1" applyAlignment="1">
      <alignment horizontal="right" vertical="center" indent="1"/>
    </xf>
    <xf numFmtId="165" fontId="18" fillId="0" borderId="136" xfId="2" applyNumberFormat="1" applyFill="1" applyBorder="1" applyAlignment="1">
      <alignment horizontal="right" vertical="center" indent="1"/>
    </xf>
    <xf numFmtId="165" fontId="18" fillId="0" borderId="121" xfId="2" applyNumberFormat="1" applyFill="1" applyBorder="1" applyAlignment="1">
      <alignment horizontal="right" vertical="center" indent="1"/>
    </xf>
    <xf numFmtId="0" fontId="39" fillId="0" borderId="256" xfId="0" applyFont="1" applyBorder="1" applyAlignment="1">
      <alignment horizontal="center" vertical="center"/>
    </xf>
    <xf numFmtId="169" fontId="39" fillId="0" borderId="272" xfId="0" applyNumberFormat="1" applyFont="1" applyBorder="1" applyAlignment="1">
      <alignment horizontal="right" vertical="center"/>
    </xf>
    <xf numFmtId="0" fontId="46" fillId="0" borderId="0" xfId="0" applyNumberFormat="1" applyFont="1" applyBorder="1" applyAlignment="1">
      <alignment horizontal="center" vertical="center"/>
    </xf>
    <xf numFmtId="169" fontId="39" fillId="0" borderId="0" xfId="0" applyNumberFormat="1" applyFont="1" applyBorder="1" applyAlignment="1">
      <alignment horizontal="center" vertical="center"/>
    </xf>
    <xf numFmtId="169" fontId="39" fillId="0" borderId="0" xfId="0" applyNumberFormat="1" applyFont="1" applyBorder="1" applyAlignment="1">
      <alignment horizontal="left" vertical="center"/>
    </xf>
    <xf numFmtId="0" fontId="39" fillId="0" borderId="257" xfId="0" applyFont="1" applyBorder="1" applyAlignment="1">
      <alignment horizontal="left" vertical="center" indent="1"/>
    </xf>
    <xf numFmtId="165" fontId="39" fillId="0" borderId="256" xfId="0" applyNumberFormat="1" applyFont="1" applyBorder="1" applyAlignment="1">
      <alignment horizontal="right" vertical="center" indent="1"/>
    </xf>
    <xf numFmtId="165" fontId="39" fillId="0" borderId="260" xfId="0" applyNumberFormat="1" applyFont="1" applyBorder="1" applyAlignment="1">
      <alignment horizontal="right" vertical="center" indent="1"/>
    </xf>
    <xf numFmtId="165" fontId="39" fillId="0" borderId="257" xfId="0" applyNumberFormat="1" applyFont="1" applyBorder="1" applyAlignment="1">
      <alignment horizontal="right" vertical="center" indent="1"/>
    </xf>
    <xf numFmtId="165" fontId="39" fillId="0" borderId="254" xfId="0" applyNumberFormat="1" applyFont="1" applyBorder="1" applyAlignment="1">
      <alignment horizontal="right" vertical="center" indent="1"/>
    </xf>
    <xf numFmtId="0" fontId="41" fillId="0" borderId="0" xfId="0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47" fillId="0" borderId="0" xfId="0" applyFont="1" applyAlignment="1">
      <alignment vertical="center"/>
    </xf>
    <xf numFmtId="0" fontId="48" fillId="0" borderId="0" xfId="0" applyFont="1" applyAlignment="1">
      <alignment vertic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right" vertical="center"/>
    </xf>
    <xf numFmtId="9" fontId="11" fillId="0" borderId="313" xfId="0" applyNumberFormat="1" applyFont="1" applyBorder="1" applyAlignment="1">
      <alignment horizontal="center" vertical="center"/>
    </xf>
    <xf numFmtId="9" fontId="11" fillId="0" borderId="71" xfId="0" applyNumberFormat="1" applyFont="1" applyBorder="1" applyAlignment="1">
      <alignment horizontal="center" vertical="center"/>
    </xf>
    <xf numFmtId="9" fontId="11" fillId="0" borderId="262" xfId="0" applyNumberFormat="1" applyFont="1" applyBorder="1" applyAlignment="1">
      <alignment horizontal="center" vertical="center"/>
    </xf>
    <xf numFmtId="9" fontId="5" fillId="0" borderId="312" xfId="0" applyNumberFormat="1" applyFont="1" applyBorder="1" applyAlignment="1">
      <alignment horizontal="center" vertical="center"/>
    </xf>
    <xf numFmtId="9" fontId="5" fillId="0" borderId="224" xfId="0" applyNumberFormat="1" applyFont="1" applyBorder="1" applyAlignment="1">
      <alignment horizontal="center" vertical="center"/>
    </xf>
    <xf numFmtId="9" fontId="5" fillId="0" borderId="314" xfId="0" applyNumberFormat="1" applyFont="1" applyBorder="1" applyAlignment="1">
      <alignment horizontal="center" vertical="center"/>
    </xf>
    <xf numFmtId="9" fontId="5" fillId="0" borderId="315" xfId="0" applyNumberFormat="1" applyFont="1" applyBorder="1" applyAlignment="1">
      <alignment horizontal="center" vertical="center"/>
    </xf>
    <xf numFmtId="9" fontId="5" fillId="0" borderId="316" xfId="0" quotePrefix="1" applyNumberFormat="1" applyFont="1" applyBorder="1" applyAlignment="1">
      <alignment horizontal="center" vertical="center"/>
    </xf>
    <xf numFmtId="9" fontId="5" fillId="0" borderId="316" xfId="0" applyNumberFormat="1" applyFont="1" applyBorder="1" applyAlignment="1">
      <alignment horizontal="center" vertical="center"/>
    </xf>
    <xf numFmtId="9" fontId="5" fillId="0" borderId="317" xfId="0" applyNumberFormat="1" applyFont="1" applyBorder="1" applyAlignment="1">
      <alignment horizontal="center" vertical="center"/>
    </xf>
    <xf numFmtId="165" fontId="7" fillId="0" borderId="0" xfId="0" applyNumberFormat="1" applyFont="1" applyAlignment="1">
      <alignment horizontal="right" vertical="center" indent="1"/>
    </xf>
    <xf numFmtId="0" fontId="7" fillId="0" borderId="0" xfId="0" applyFont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4" fontId="8" fillId="0" borderId="0" xfId="1" applyNumberFormat="1" applyAlignment="1">
      <alignment horizontal="center" vertical="center"/>
    </xf>
    <xf numFmtId="4" fontId="12" fillId="0" borderId="0" xfId="1" applyNumberFormat="1" applyFont="1" applyAlignment="1">
      <alignment horizontal="center" vertical="center"/>
    </xf>
    <xf numFmtId="4" fontId="8" fillId="0" borderId="95" xfId="1" applyNumberFormat="1" applyBorder="1" applyAlignment="1">
      <alignment horizontal="center" vertical="center"/>
    </xf>
    <xf numFmtId="4" fontId="10" fillId="0" borderId="96" xfId="1" applyNumberFormat="1" applyFont="1" applyBorder="1" applyAlignment="1">
      <alignment horizontal="center" vertical="center" shrinkToFit="1"/>
    </xf>
    <xf numFmtId="4" fontId="10" fillId="0" borderId="0" xfId="1" applyNumberFormat="1" applyFont="1" applyAlignment="1">
      <alignment horizontal="center" vertical="center" shrinkToFit="1"/>
    </xf>
    <xf numFmtId="1" fontId="12" fillId="0" borderId="0" xfId="1" applyNumberFormat="1" applyFont="1" applyAlignment="1">
      <alignment horizontal="center" vertical="center"/>
    </xf>
    <xf numFmtId="1" fontId="8" fillId="0" borderId="0" xfId="1" applyNumberFormat="1" applyAlignment="1">
      <alignment horizontal="center" vertical="center"/>
    </xf>
    <xf numFmtId="1" fontId="8" fillId="0" borderId="95" xfId="1" applyNumberFormat="1" applyBorder="1" applyAlignment="1">
      <alignment horizontal="center" vertical="center"/>
    </xf>
    <xf numFmtId="2" fontId="10" fillId="0" borderId="96" xfId="1" applyNumberFormat="1" applyFont="1" applyBorder="1" applyAlignment="1">
      <alignment horizontal="center" vertical="center" shrinkToFit="1"/>
    </xf>
    <xf numFmtId="2" fontId="10" fillId="0" borderId="0" xfId="1" applyNumberFormat="1" applyFont="1" applyAlignment="1">
      <alignment horizontal="center" vertical="center" shrinkToFit="1"/>
    </xf>
    <xf numFmtId="3" fontId="12" fillId="0" borderId="0" xfId="1" applyNumberFormat="1" applyFont="1" applyAlignment="1">
      <alignment horizontal="center" vertical="center"/>
    </xf>
    <xf numFmtId="3" fontId="8" fillId="0" borderId="0" xfId="1" applyNumberFormat="1" applyAlignment="1">
      <alignment horizontal="center" vertical="center"/>
    </xf>
    <xf numFmtId="3" fontId="8" fillId="0" borderId="95" xfId="1" applyNumberFormat="1" applyBorder="1" applyAlignment="1">
      <alignment horizontal="center" vertical="center"/>
    </xf>
    <xf numFmtId="3" fontId="10" fillId="0" borderId="96" xfId="1" applyNumberFormat="1" applyFont="1" applyBorder="1" applyAlignment="1">
      <alignment horizontal="center" vertical="center" shrinkToFit="1"/>
    </xf>
    <xf numFmtId="3" fontId="10" fillId="0" borderId="0" xfId="1" applyNumberFormat="1" applyFont="1" applyAlignment="1">
      <alignment horizontal="center" vertical="center" shrinkToFit="1"/>
    </xf>
    <xf numFmtId="0" fontId="51" fillId="0" borderId="4" xfId="0" applyFont="1" applyBorder="1" applyAlignment="1">
      <alignment horizontal="center" vertical="center"/>
    </xf>
    <xf numFmtId="0" fontId="52" fillId="0" borderId="13" xfId="0" applyFont="1" applyBorder="1" applyAlignment="1">
      <alignment horizontal="center" vertical="center"/>
    </xf>
    <xf numFmtId="0" fontId="52" fillId="0" borderId="8" xfId="0" applyFont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228" xfId="0" applyFont="1" applyBorder="1" applyAlignment="1">
      <alignment horizontal="center" vertical="center"/>
    </xf>
    <xf numFmtId="0" fontId="7" fillId="0" borderId="229" xfId="0" applyFont="1" applyBorder="1" applyAlignment="1">
      <alignment horizontal="center" vertical="center"/>
    </xf>
    <xf numFmtId="0" fontId="7" fillId="0" borderId="230" xfId="0" applyFont="1" applyBorder="1" applyAlignment="1">
      <alignment horizontal="center" vertical="center"/>
    </xf>
    <xf numFmtId="0" fontId="49" fillId="0" borderId="303" xfId="0" applyFont="1" applyBorder="1" applyAlignment="1">
      <alignment horizontal="center" vertical="center"/>
    </xf>
    <xf numFmtId="0" fontId="49" fillId="0" borderId="304" xfId="0" applyFont="1" applyBorder="1" applyAlignment="1">
      <alignment horizontal="center" vertical="center"/>
    </xf>
    <xf numFmtId="0" fontId="49" fillId="0" borderId="306" xfId="0" applyFont="1" applyBorder="1" applyAlignment="1">
      <alignment horizontal="center" vertical="center"/>
    </xf>
    <xf numFmtId="0" fontId="49" fillId="0" borderId="307" xfId="0" applyFont="1" applyBorder="1" applyAlignment="1">
      <alignment horizontal="center" vertical="center"/>
    </xf>
    <xf numFmtId="0" fontId="49" fillId="0" borderId="309" xfId="0" applyFont="1" applyBorder="1" applyAlignment="1">
      <alignment horizontal="center" vertical="center"/>
    </xf>
    <xf numFmtId="0" fontId="49" fillId="0" borderId="310" xfId="0" applyFont="1" applyBorder="1" applyAlignment="1">
      <alignment horizontal="center" vertical="center"/>
    </xf>
    <xf numFmtId="0" fontId="50" fillId="0" borderId="305" xfId="0" applyFont="1" applyBorder="1" applyAlignment="1">
      <alignment horizontal="center" vertical="center"/>
    </xf>
    <xf numFmtId="0" fontId="50" fillId="0" borderId="308" xfId="0" applyFont="1" applyBorder="1" applyAlignment="1">
      <alignment horizontal="center" vertical="center"/>
    </xf>
    <xf numFmtId="0" fontId="50" fillId="0" borderId="31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0" fillId="0" borderId="20" xfId="0" applyBorder="1" applyAlignment="1">
      <alignment horizontal="left" vertical="center" indent="1"/>
    </xf>
    <xf numFmtId="0" fontId="0" fillId="0" borderId="176" xfId="0" applyBorder="1" applyAlignment="1">
      <alignment horizontal="left" vertical="center" indent="1"/>
    </xf>
    <xf numFmtId="9" fontId="0" fillId="0" borderId="18" xfId="0" applyNumberFormat="1" applyBorder="1" applyAlignment="1">
      <alignment horizontal="left" vertical="center" indent="1"/>
    </xf>
    <xf numFmtId="9" fontId="0" fillId="0" borderId="23" xfId="0" applyNumberFormat="1" applyBorder="1" applyAlignment="1">
      <alignment horizontal="left" vertical="center" indent="1"/>
    </xf>
    <xf numFmtId="9" fontId="0" fillId="0" borderId="16" xfId="0" applyNumberFormat="1" applyBorder="1" applyAlignment="1">
      <alignment horizontal="left" vertical="center" indent="1"/>
    </xf>
    <xf numFmtId="9" fontId="0" fillId="0" borderId="204" xfId="0" applyNumberFormat="1" applyBorder="1" applyAlignment="1">
      <alignment horizontal="left" vertical="center" indent="1"/>
    </xf>
    <xf numFmtId="0" fontId="6" fillId="0" borderId="15" xfId="0" applyFont="1" applyBorder="1" applyAlignment="1">
      <alignment horizontal="center" vertical="center"/>
    </xf>
    <xf numFmtId="0" fontId="6" fillId="0" borderId="235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234" xfId="0" applyFont="1" applyBorder="1" applyAlignment="1">
      <alignment horizontal="center" vertical="center"/>
    </xf>
    <xf numFmtId="0" fontId="7" fillId="0" borderId="294" xfId="0" applyFont="1" applyBorder="1" applyAlignment="1">
      <alignment horizontal="left" vertical="center"/>
    </xf>
    <xf numFmtId="0" fontId="7" fillId="0" borderId="296" xfId="0" applyFont="1" applyBorder="1" applyAlignment="1">
      <alignment horizontal="left" vertical="center"/>
    </xf>
    <xf numFmtId="0" fontId="7" fillId="0" borderId="299" xfId="0" applyFont="1" applyBorder="1" applyAlignment="1">
      <alignment horizontal="left" vertical="center"/>
    </xf>
    <xf numFmtId="0" fontId="7" fillId="0" borderId="266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298" xfId="0" applyFont="1" applyBorder="1" applyAlignment="1">
      <alignment horizontal="center" vertical="center"/>
    </xf>
    <xf numFmtId="0" fontId="7" fillId="0" borderId="293" xfId="0" applyFont="1" applyBorder="1" applyAlignment="1">
      <alignment horizontal="right" vertical="center"/>
    </xf>
    <xf numFmtId="0" fontId="7" fillId="0" borderId="295" xfId="0" applyFont="1" applyBorder="1" applyAlignment="1">
      <alignment horizontal="right" vertical="center"/>
    </xf>
    <xf numFmtId="0" fontId="7" fillId="0" borderId="297" xfId="0" applyFont="1" applyBorder="1" applyAlignment="1">
      <alignment horizontal="right" vertical="center"/>
    </xf>
    <xf numFmtId="0" fontId="7" fillId="0" borderId="207" xfId="0" applyFont="1" applyBorder="1" applyAlignment="1">
      <alignment horizontal="center" vertical="center"/>
    </xf>
    <xf numFmtId="0" fontId="7" fillId="0" borderId="247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right" vertical="center" indent="1"/>
    </xf>
    <xf numFmtId="0" fontId="0" fillId="0" borderId="0" xfId="0" applyAlignment="1">
      <alignment horizontal="center"/>
    </xf>
    <xf numFmtId="0" fontId="0" fillId="0" borderId="0" xfId="0"/>
    <xf numFmtId="165" fontId="1" fillId="0" borderId="26" xfId="0" applyNumberFormat="1" applyFont="1" applyBorder="1" applyAlignment="1">
      <alignment horizontal="right" vertical="center" indent="1"/>
    </xf>
    <xf numFmtId="0" fontId="0" fillId="0" borderId="206" xfId="0" applyBorder="1"/>
    <xf numFmtId="0" fontId="0" fillId="0" borderId="319" xfId="0" applyBorder="1"/>
    <xf numFmtId="165" fontId="1" fillId="0" borderId="27" xfId="0" applyNumberFormat="1" applyFont="1" applyBorder="1" applyAlignment="1">
      <alignment horizontal="right" vertical="center" indent="1"/>
    </xf>
    <xf numFmtId="0" fontId="0" fillId="0" borderId="318" xfId="0" applyBorder="1"/>
    <xf numFmtId="0" fontId="0" fillId="0" borderId="320" xfId="0" applyBorder="1"/>
    <xf numFmtId="165" fontId="2" fillId="0" borderId="30" xfId="0" applyNumberFormat="1" applyFont="1" applyBorder="1" applyAlignment="1">
      <alignment horizontal="right" vertical="center" indent="1"/>
    </xf>
    <xf numFmtId="0" fontId="0" fillId="0" borderId="267" xfId="0" applyBorder="1"/>
    <xf numFmtId="0" fontId="0" fillId="0" borderId="321" xfId="0" applyBorder="1"/>
    <xf numFmtId="9" fontId="1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right" vertical="center" indent="1"/>
    </xf>
    <xf numFmtId="165" fontId="4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right" vertical="center" indent="1"/>
    </xf>
    <xf numFmtId="165" fontId="3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65" fontId="7" fillId="0" borderId="81" xfId="0" applyNumberFormat="1" applyFont="1" applyBorder="1" applyAlignment="1">
      <alignment horizontal="right" vertical="center" indent="1"/>
    </xf>
    <xf numFmtId="0" fontId="7" fillId="0" borderId="82" xfId="0" applyFont="1" applyBorder="1" applyAlignment="1">
      <alignment horizontal="right" vertical="center" indent="1"/>
    </xf>
    <xf numFmtId="0" fontId="13" fillId="0" borderId="90" xfId="0" applyFont="1" applyBorder="1" applyAlignment="1">
      <alignment horizontal="center" vertical="center"/>
    </xf>
    <xf numFmtId="0" fontId="13" fillId="0" borderId="91" xfId="0" applyFont="1" applyBorder="1" applyAlignment="1">
      <alignment horizontal="center" vertical="center"/>
    </xf>
    <xf numFmtId="0" fontId="13" fillId="0" borderId="92" xfId="0" applyFont="1" applyBorder="1" applyAlignment="1">
      <alignment horizontal="center" vertical="center"/>
    </xf>
    <xf numFmtId="0" fontId="13" fillId="0" borderId="93" xfId="0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94" xfId="0" applyFont="1" applyBorder="1" applyAlignment="1">
      <alignment horizontal="center" vertical="center"/>
    </xf>
    <xf numFmtId="0" fontId="0" fillId="0" borderId="73" xfId="0" applyBorder="1" applyAlignment="1">
      <alignment horizontal="right" vertical="center" indent="1"/>
    </xf>
    <xf numFmtId="0" fontId="0" fillId="0" borderId="71" xfId="0" applyBorder="1" applyAlignment="1">
      <alignment horizontal="right" vertical="center" indent="1"/>
    </xf>
    <xf numFmtId="14" fontId="0" fillId="0" borderId="47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165" fontId="7" fillId="0" borderId="1" xfId="0" applyNumberFormat="1" applyFont="1" applyBorder="1" applyAlignment="1">
      <alignment horizontal="right" vertical="center" indent="1"/>
    </xf>
    <xf numFmtId="0" fontId="7" fillId="0" borderId="1" xfId="0" applyFont="1" applyBorder="1" applyAlignment="1">
      <alignment horizontal="right" vertical="center" indent="1"/>
    </xf>
    <xf numFmtId="0" fontId="0" fillId="0" borderId="75" xfId="0" applyBorder="1" applyAlignment="1">
      <alignment horizontal="right" vertical="center" indent="1"/>
    </xf>
    <xf numFmtId="14" fontId="0" fillId="0" borderId="76" xfId="0" applyNumberFormat="1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0" fillId="0" borderId="65" xfId="0" applyBorder="1" applyAlignment="1">
      <alignment horizontal="right" vertical="center" indent="1"/>
    </xf>
    <xf numFmtId="9" fontId="11" fillId="0" borderId="52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0" fontId="11" fillId="0" borderId="57" xfId="0" applyFont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9" fontId="11" fillId="0" borderId="54" xfId="0" applyNumberFormat="1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9" fontId="11" fillId="0" borderId="51" xfId="0" applyNumberFormat="1" applyFont="1" applyBorder="1" applyAlignment="1">
      <alignment horizontal="center" vertical="center"/>
    </xf>
    <xf numFmtId="0" fontId="11" fillId="0" borderId="53" xfId="0" applyFont="1" applyBorder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1" fillId="0" borderId="27" xfId="0" applyFont="1" applyBorder="1" applyAlignment="1">
      <alignment horizontal="right" vertical="center" indent="1"/>
    </xf>
    <xf numFmtId="0" fontId="2" fillId="0" borderId="30" xfId="0" applyFont="1" applyBorder="1" applyAlignment="1">
      <alignment horizontal="right" vertical="center" indent="1"/>
    </xf>
    <xf numFmtId="0" fontId="1" fillId="0" borderId="26" xfId="0" applyFont="1" applyBorder="1" applyAlignment="1">
      <alignment horizontal="right" vertical="center" indent="1"/>
    </xf>
    <xf numFmtId="165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4" fontId="11" fillId="0" borderId="0" xfId="0" applyNumberFormat="1" applyFont="1" applyAlignment="1">
      <alignment horizontal="center" vertical="center"/>
    </xf>
    <xf numFmtId="0" fontId="0" fillId="0" borderId="221" xfId="0" applyBorder="1" applyAlignment="1">
      <alignment horizontal="right" vertical="center" indent="1"/>
    </xf>
    <xf numFmtId="14" fontId="0" fillId="0" borderId="222" xfId="0" applyNumberFormat="1" applyBorder="1" applyAlignment="1">
      <alignment horizontal="center" vertical="center"/>
    </xf>
    <xf numFmtId="0" fontId="0" fillId="0" borderId="223" xfId="0" applyBorder="1" applyAlignment="1">
      <alignment horizontal="center" vertical="center"/>
    </xf>
    <xf numFmtId="165" fontId="7" fillId="0" borderId="33" xfId="0" applyNumberFormat="1" applyFont="1" applyBorder="1" applyAlignment="1">
      <alignment horizontal="right" vertical="center" indent="1"/>
    </xf>
    <xf numFmtId="0" fontId="0" fillId="0" borderId="218" xfId="0" applyBorder="1" applyAlignment="1">
      <alignment horizontal="right" vertical="center" indent="1"/>
    </xf>
    <xf numFmtId="0" fontId="0" fillId="0" borderId="300" xfId="0" applyBorder="1" applyAlignment="1">
      <alignment horizontal="right" vertical="center" indent="1"/>
    </xf>
    <xf numFmtId="14" fontId="0" fillId="0" borderId="219" xfId="0" applyNumberFormat="1" applyBorder="1" applyAlignment="1">
      <alignment horizontal="center" vertical="center"/>
    </xf>
    <xf numFmtId="14" fontId="0" fillId="0" borderId="301" xfId="0" applyNumberFormat="1" applyBorder="1" applyAlignment="1">
      <alignment horizontal="center" vertical="center"/>
    </xf>
    <xf numFmtId="0" fontId="0" fillId="0" borderId="220" xfId="0" applyBorder="1" applyAlignment="1">
      <alignment horizontal="center" vertical="center"/>
    </xf>
    <xf numFmtId="0" fontId="0" fillId="0" borderId="302" xfId="0" applyBorder="1" applyAlignment="1">
      <alignment horizontal="center" vertical="center"/>
    </xf>
    <xf numFmtId="165" fontId="7" fillId="0" borderId="247" xfId="0" applyNumberFormat="1" applyFont="1" applyBorder="1" applyAlignment="1">
      <alignment horizontal="right" vertical="center" indent="1"/>
    </xf>
    <xf numFmtId="0" fontId="7" fillId="0" borderId="207" xfId="0" applyFont="1" applyBorder="1" applyAlignment="1">
      <alignment horizontal="right" vertical="center" indent="1"/>
    </xf>
    <xf numFmtId="9" fontId="11" fillId="0" borderId="267" xfId="0" applyNumberFormat="1" applyFont="1" applyBorder="1" applyAlignment="1">
      <alignment horizontal="center" vertical="center"/>
    </xf>
    <xf numFmtId="9" fontId="11" fillId="0" borderId="0" xfId="0" applyNumberFormat="1" applyFont="1" applyBorder="1" applyAlignment="1">
      <alignment horizontal="center" vertical="center"/>
    </xf>
    <xf numFmtId="9" fontId="11" fillId="0" borderId="264" xfId="0" applyNumberFormat="1" applyFont="1" applyBorder="1" applyAlignment="1">
      <alignment horizontal="center" vertical="center"/>
    </xf>
    <xf numFmtId="9" fontId="11" fillId="0" borderId="197" xfId="0" applyNumberFormat="1" applyFont="1" applyBorder="1" applyAlignment="1">
      <alignment horizontal="center" vertical="center"/>
    </xf>
    <xf numFmtId="9" fontId="11" fillId="0" borderId="91" xfId="0" applyNumberFormat="1" applyFont="1" applyBorder="1" applyAlignment="1">
      <alignment horizontal="center" vertical="center"/>
    </xf>
    <xf numFmtId="9" fontId="11" fillId="0" borderId="198" xfId="0" applyNumberFormat="1" applyFont="1" applyBorder="1" applyAlignment="1">
      <alignment horizontal="center" vertical="center"/>
    </xf>
    <xf numFmtId="173" fontId="32" fillId="0" borderId="242" xfId="0" applyNumberFormat="1" applyFont="1" applyBorder="1" applyAlignment="1">
      <alignment horizontal="center" vertical="center"/>
    </xf>
    <xf numFmtId="173" fontId="32" fillId="0" borderId="176" xfId="0" applyNumberFormat="1" applyFont="1" applyBorder="1" applyAlignment="1">
      <alignment horizontal="center" vertical="center"/>
    </xf>
    <xf numFmtId="173" fontId="32" fillId="0" borderId="203" xfId="0" applyNumberFormat="1" applyFont="1" applyBorder="1" applyAlignment="1">
      <alignment horizontal="center" vertical="center"/>
    </xf>
    <xf numFmtId="173" fontId="32" fillId="0" borderId="212" xfId="0" applyNumberFormat="1" applyFont="1" applyBorder="1" applyAlignment="1">
      <alignment horizontal="center" vertical="center"/>
    </xf>
    <xf numFmtId="173" fontId="32" fillId="0" borderId="213" xfId="0" applyNumberFormat="1" applyFont="1" applyBorder="1" applyAlignment="1">
      <alignment horizontal="center" vertical="center"/>
    </xf>
    <xf numFmtId="173" fontId="32" fillId="0" borderId="174" xfId="0" applyNumberFormat="1" applyFont="1" applyBorder="1" applyAlignment="1">
      <alignment horizontal="center" vertical="center"/>
    </xf>
    <xf numFmtId="9" fontId="11" fillId="0" borderId="241" xfId="0" applyNumberFormat="1" applyFont="1" applyBorder="1" applyAlignment="1">
      <alignment horizontal="center" vertical="center"/>
    </xf>
    <xf numFmtId="9" fontId="11" fillId="0" borderId="177" xfId="0" applyNumberFormat="1" applyFont="1" applyBorder="1" applyAlignment="1">
      <alignment horizontal="center" vertical="center"/>
    </xf>
    <xf numFmtId="9" fontId="11" fillId="0" borderId="199" xfId="0" applyNumberFormat="1" applyFont="1" applyBorder="1" applyAlignment="1">
      <alignment horizontal="center" vertical="center"/>
    </xf>
    <xf numFmtId="0" fontId="0" fillId="0" borderId="224" xfId="0" applyBorder="1" applyAlignment="1">
      <alignment horizontal="right" vertical="center" indent="1"/>
    </xf>
    <xf numFmtId="14" fontId="0" fillId="0" borderId="63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13" fillId="0" borderId="220" xfId="0" applyFont="1" applyBorder="1" applyAlignment="1">
      <alignment horizontal="center" vertical="center"/>
    </xf>
    <xf numFmtId="0" fontId="13" fillId="0" borderId="302" xfId="0" applyFont="1" applyBorder="1" applyAlignment="1">
      <alignment horizontal="center" vertical="center"/>
    </xf>
    <xf numFmtId="0" fontId="13" fillId="0" borderId="223" xfId="0" applyFont="1" applyBorder="1" applyAlignment="1">
      <alignment horizontal="center" vertical="center"/>
    </xf>
    <xf numFmtId="0" fontId="13" fillId="0" borderId="48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166" fontId="37" fillId="0" borderId="90" xfId="0" applyNumberFormat="1" applyFont="1" applyBorder="1" applyAlignment="1">
      <alignment horizontal="center" vertical="center"/>
    </xf>
    <xf numFmtId="166" fontId="37" fillId="0" borderId="269" xfId="0" applyNumberFormat="1" applyFont="1" applyBorder="1" applyAlignment="1">
      <alignment horizontal="center" vertical="center"/>
    </xf>
    <xf numFmtId="166" fontId="37" fillId="0" borderId="226" xfId="0" applyNumberFormat="1" applyFont="1" applyBorder="1" applyAlignment="1">
      <alignment horizontal="center" vertical="center"/>
    </xf>
    <xf numFmtId="166" fontId="37" fillId="0" borderId="206" xfId="0" applyNumberFormat="1" applyFont="1" applyBorder="1" applyAlignment="1">
      <alignment horizontal="center" vertical="center"/>
    </xf>
    <xf numFmtId="166" fontId="37" fillId="0" borderId="93" xfId="0" applyNumberFormat="1" applyFont="1" applyBorder="1" applyAlignment="1">
      <alignment horizontal="center" vertical="center"/>
    </xf>
    <xf numFmtId="166" fontId="37" fillId="0" borderId="227" xfId="0" applyNumberFormat="1" applyFont="1" applyBorder="1" applyAlignment="1">
      <alignment horizontal="center" vertical="center"/>
    </xf>
    <xf numFmtId="9" fontId="42" fillId="0" borderId="274" xfId="0" applyNumberFormat="1" applyFont="1" applyBorder="1" applyAlignment="1">
      <alignment horizontal="center" vertical="center"/>
    </xf>
    <xf numFmtId="0" fontId="42" fillId="0" borderId="278" xfId="0" applyFont="1" applyBorder="1" applyAlignment="1">
      <alignment horizontal="center" vertical="center"/>
    </xf>
    <xf numFmtId="0" fontId="42" fillId="0" borderId="275" xfId="0" applyFont="1" applyBorder="1" applyAlignment="1">
      <alignment horizontal="center" vertical="center"/>
    </xf>
    <xf numFmtId="173" fontId="43" fillId="0" borderId="276" xfId="0" applyNumberFormat="1" applyFont="1" applyBorder="1" applyAlignment="1">
      <alignment horizontal="center" vertical="center"/>
    </xf>
    <xf numFmtId="173" fontId="43" fillId="0" borderId="279" xfId="0" applyNumberFormat="1" applyFont="1" applyBorder="1" applyAlignment="1">
      <alignment horizontal="center" vertical="center"/>
    </xf>
    <xf numFmtId="173" fontId="43" fillId="0" borderId="277" xfId="0" applyNumberFormat="1" applyFont="1" applyBorder="1" applyAlignment="1">
      <alignment horizontal="center" vertical="center"/>
    </xf>
    <xf numFmtId="0" fontId="39" fillId="0" borderId="270" xfId="0" applyFont="1" applyBorder="1" applyAlignment="1">
      <alignment horizontal="center" vertical="center"/>
    </xf>
    <xf numFmtId="0" fontId="39" fillId="0" borderId="283" xfId="0" applyFont="1" applyBorder="1" applyAlignment="1">
      <alignment horizontal="center" vertical="center"/>
    </xf>
    <xf numFmtId="0" fontId="39" fillId="0" borderId="284" xfId="0" applyFont="1" applyBorder="1" applyAlignment="1">
      <alignment horizontal="center" vertical="center"/>
    </xf>
    <xf numFmtId="3" fontId="6" fillId="0" borderId="185" xfId="0" applyNumberFormat="1" applyFont="1" applyBorder="1" applyAlignment="1">
      <alignment horizontal="center" vertical="center"/>
    </xf>
    <xf numFmtId="3" fontId="6" fillId="0" borderId="262" xfId="0" applyNumberFormat="1" applyFont="1" applyBorder="1" applyAlignment="1">
      <alignment horizontal="center" vertical="center"/>
    </xf>
    <xf numFmtId="3" fontId="6" fillId="0" borderId="263" xfId="0" applyNumberFormat="1" applyFont="1" applyBorder="1" applyAlignment="1">
      <alignment horizontal="center" vertical="center"/>
    </xf>
    <xf numFmtId="3" fontId="6" fillId="0" borderId="65" xfId="0" applyNumberFormat="1" applyFont="1" applyBorder="1" applyAlignment="1">
      <alignment horizontal="center" vertical="center"/>
    </xf>
    <xf numFmtId="3" fontId="6" fillId="0" borderId="71" xfId="0" applyNumberFormat="1" applyFont="1" applyBorder="1" applyAlignment="1">
      <alignment horizontal="center" vertical="center"/>
    </xf>
    <xf numFmtId="3" fontId="6" fillId="0" borderId="75" xfId="0" applyNumberFormat="1" applyFont="1" applyBorder="1" applyAlignment="1">
      <alignment horizontal="center" vertical="center"/>
    </xf>
    <xf numFmtId="166" fontId="6" fillId="0" borderId="198" xfId="0" applyNumberFormat="1" applyFont="1" applyBorder="1" applyAlignment="1">
      <alignment horizontal="center" vertical="center"/>
    </xf>
    <xf numFmtId="166" fontId="6" fillId="0" borderId="264" xfId="0" applyNumberFormat="1" applyFont="1" applyBorder="1" applyAlignment="1">
      <alignment horizontal="center" vertical="center"/>
    </xf>
    <xf numFmtId="166" fontId="6" fillId="0" borderId="265" xfId="0" applyNumberFormat="1" applyFont="1" applyBorder="1" applyAlignment="1">
      <alignment horizontal="center" vertical="center"/>
    </xf>
    <xf numFmtId="14" fontId="6" fillId="0" borderId="91" xfId="0" applyNumberFormat="1" applyFont="1" applyBorder="1" applyAlignment="1">
      <alignment horizontal="center" vertical="center"/>
    </xf>
    <xf numFmtId="14" fontId="6" fillId="0" borderId="0" xfId="0" applyNumberFormat="1" applyFont="1" applyBorder="1" applyAlignment="1">
      <alignment horizontal="center" vertical="center"/>
    </xf>
    <xf numFmtId="14" fontId="6" fillId="0" borderId="31" xfId="0" applyNumberFormat="1" applyFont="1" applyBorder="1" applyAlignment="1">
      <alignment horizontal="center" vertical="center"/>
    </xf>
    <xf numFmtId="169" fontId="6" fillId="0" borderId="91" xfId="0" applyNumberFormat="1" applyFont="1" applyBorder="1" applyAlignment="1">
      <alignment horizontal="center" vertical="center"/>
    </xf>
    <xf numFmtId="169" fontId="6" fillId="0" borderId="0" xfId="0" applyNumberFormat="1" applyFont="1" applyBorder="1" applyAlignment="1">
      <alignment horizontal="center" vertical="center"/>
    </xf>
    <xf numFmtId="169" fontId="6" fillId="0" borderId="31" xfId="0" applyNumberFormat="1" applyFont="1" applyBorder="1" applyAlignment="1">
      <alignment horizontal="center" vertical="center"/>
    </xf>
    <xf numFmtId="169" fontId="6" fillId="0" borderId="197" xfId="0" applyNumberFormat="1" applyFont="1" applyBorder="1" applyAlignment="1">
      <alignment horizontal="center" vertical="center"/>
    </xf>
    <xf numFmtId="169" fontId="6" fillId="0" borderId="267" xfId="0" applyNumberFormat="1" applyFont="1" applyBorder="1" applyAlignment="1">
      <alignment horizontal="center" vertical="center"/>
    </xf>
    <xf numFmtId="169" fontId="6" fillId="0" borderId="268" xfId="0" applyNumberFormat="1" applyFont="1" applyBorder="1" applyAlignment="1">
      <alignment horizontal="center" vertical="center"/>
    </xf>
    <xf numFmtId="9" fontId="42" fillId="0" borderId="278" xfId="0" applyNumberFormat="1" applyFont="1" applyBorder="1" applyAlignment="1">
      <alignment horizontal="center" vertical="center"/>
    </xf>
    <xf numFmtId="9" fontId="42" fillId="0" borderId="275" xfId="0" applyNumberFormat="1" applyFont="1" applyBorder="1" applyAlignment="1">
      <alignment horizontal="center" vertical="center"/>
    </xf>
    <xf numFmtId="169" fontId="27" fillId="0" borderId="116" xfId="2" applyNumberFormat="1" applyFont="1" applyBorder="1" applyAlignment="1">
      <alignment horizontal="center" vertical="center"/>
    </xf>
    <xf numFmtId="169" fontId="27" fillId="0" borderId="117" xfId="2" applyNumberFormat="1" applyFont="1" applyBorder="1" applyAlignment="1">
      <alignment horizontal="center" vertical="center"/>
    </xf>
    <xf numFmtId="167" fontId="38" fillId="0" borderId="97" xfId="2" applyNumberFormat="1" applyFont="1" applyBorder="1" applyAlignment="1">
      <alignment horizontal="center" vertical="center"/>
    </xf>
    <xf numFmtId="167" fontId="38" fillId="0" borderId="98" xfId="2" applyNumberFormat="1" applyFont="1" applyBorder="1" applyAlignment="1">
      <alignment horizontal="center" vertical="center"/>
    </xf>
    <xf numFmtId="167" fontId="38" fillId="0" borderId="104" xfId="2" applyNumberFormat="1" applyFont="1" applyBorder="1" applyAlignment="1">
      <alignment horizontal="center" vertical="center"/>
    </xf>
    <xf numFmtId="167" fontId="38" fillId="0" borderId="105" xfId="2" applyNumberFormat="1" applyFont="1" applyBorder="1" applyAlignment="1">
      <alignment horizontal="center" vertical="center"/>
    </xf>
    <xf numFmtId="167" fontId="38" fillId="0" borderId="108" xfId="2" applyNumberFormat="1" applyFont="1" applyBorder="1" applyAlignment="1">
      <alignment horizontal="center" vertical="center"/>
    </xf>
    <xf numFmtId="167" fontId="38" fillId="0" borderId="109" xfId="2" applyNumberFormat="1" applyFont="1" applyBorder="1" applyAlignment="1">
      <alignment horizontal="center" vertical="center"/>
    </xf>
    <xf numFmtId="168" fontId="19" fillId="0" borderId="99" xfId="2" applyNumberFormat="1" applyFont="1" applyBorder="1" applyAlignment="1">
      <alignment horizontal="center" vertical="center"/>
    </xf>
    <xf numFmtId="168" fontId="19" fillId="0" borderId="100" xfId="2" applyNumberFormat="1" applyFont="1" applyBorder="1" applyAlignment="1">
      <alignment horizontal="center" vertical="center"/>
    </xf>
    <xf numFmtId="168" fontId="19" fillId="0" borderId="106" xfId="2" applyNumberFormat="1" applyFont="1" applyBorder="1" applyAlignment="1">
      <alignment horizontal="center" vertical="center"/>
    </xf>
    <xf numFmtId="168" fontId="19" fillId="0" borderId="107" xfId="2" applyNumberFormat="1" applyFont="1" applyBorder="1" applyAlignment="1">
      <alignment horizontal="center" vertical="center"/>
    </xf>
    <xf numFmtId="168" fontId="19" fillId="0" borderId="110" xfId="2" applyNumberFormat="1" applyFont="1" applyBorder="1" applyAlignment="1">
      <alignment horizontal="center" vertical="center"/>
    </xf>
    <xf numFmtId="168" fontId="19" fillId="0" borderId="111" xfId="2" applyNumberFormat="1" applyFont="1" applyBorder="1" applyAlignment="1">
      <alignment horizontal="center" vertical="center"/>
    </xf>
    <xf numFmtId="0" fontId="21" fillId="0" borderId="101" xfId="2" applyFont="1" applyBorder="1" applyAlignment="1">
      <alignment horizontal="center" vertical="center"/>
    </xf>
    <xf numFmtId="0" fontId="21" fillId="0" borderId="102" xfId="2" applyFont="1" applyBorder="1" applyAlignment="1">
      <alignment horizontal="center" vertical="center"/>
    </xf>
    <xf numFmtId="0" fontId="21" fillId="0" borderId="103" xfId="2" applyFont="1" applyBorder="1" applyAlignment="1">
      <alignment horizontal="center" vertical="center"/>
    </xf>
    <xf numFmtId="0" fontId="21" fillId="0" borderId="113" xfId="2" applyFont="1" applyBorder="1" applyAlignment="1">
      <alignment horizontal="center" vertical="center"/>
    </xf>
    <xf numFmtId="0" fontId="21" fillId="0" borderId="114" xfId="2" applyFont="1" applyBorder="1" applyAlignment="1">
      <alignment horizontal="center" vertical="center"/>
    </xf>
    <xf numFmtId="0" fontId="21" fillId="0" borderId="120" xfId="2" applyFont="1" applyBorder="1" applyAlignment="1">
      <alignment horizontal="center" vertical="center"/>
    </xf>
    <xf numFmtId="0" fontId="21" fillId="0" borderId="121" xfId="2" applyFont="1" applyBorder="1" applyAlignment="1">
      <alignment horizontal="center" vertical="center"/>
    </xf>
    <xf numFmtId="9" fontId="21" fillId="0" borderId="113" xfId="2" applyNumberFormat="1" applyFont="1" applyBorder="1" applyAlignment="1">
      <alignment horizontal="center" vertical="center"/>
    </xf>
    <xf numFmtId="9" fontId="21" fillId="0" borderId="120" xfId="2" applyNumberFormat="1" applyFont="1" applyBorder="1" applyAlignment="1">
      <alignment horizontal="center" vertical="center"/>
    </xf>
    <xf numFmtId="9" fontId="21" fillId="0" borderId="114" xfId="2" applyNumberFormat="1" applyFont="1" applyBorder="1" applyAlignment="1">
      <alignment horizontal="center" vertical="center"/>
    </xf>
    <xf numFmtId="9" fontId="21" fillId="0" borderId="121" xfId="2" applyNumberFormat="1" applyFont="1" applyBorder="1" applyAlignment="1">
      <alignment horizontal="center" vertical="center"/>
    </xf>
    <xf numFmtId="169" fontId="21" fillId="0" borderId="116" xfId="2" applyNumberFormat="1" applyFont="1" applyBorder="1" applyAlignment="1">
      <alignment horizontal="center" vertical="center"/>
    </xf>
    <xf numFmtId="169" fontId="21" fillId="0" borderId="117" xfId="2" applyNumberFormat="1" applyFont="1" applyBorder="1" applyAlignment="1">
      <alignment horizontal="center" vertical="center"/>
    </xf>
    <xf numFmtId="169" fontId="21" fillId="0" borderId="118" xfId="2" applyNumberFormat="1" applyFont="1" applyBorder="1" applyAlignment="1">
      <alignment horizontal="center" vertical="center"/>
    </xf>
    <xf numFmtId="1" fontId="21" fillId="0" borderId="116" xfId="2" applyNumberFormat="1" applyFont="1" applyBorder="1" applyAlignment="1">
      <alignment horizontal="center" vertical="center"/>
    </xf>
    <xf numFmtId="1" fontId="21" fillId="0" borderId="118" xfId="2" applyNumberFormat="1" applyFont="1" applyBorder="1" applyAlignment="1">
      <alignment horizontal="center" vertical="center"/>
    </xf>
    <xf numFmtId="0" fontId="21" fillId="0" borderId="112" xfId="2" applyFont="1" applyBorder="1" applyAlignment="1">
      <alignment horizontal="center" vertical="center"/>
    </xf>
    <xf numFmtId="0" fontId="21" fillId="0" borderId="119" xfId="2" applyFont="1" applyBorder="1" applyAlignment="1">
      <alignment horizontal="center" vertical="center"/>
    </xf>
    <xf numFmtId="165" fontId="28" fillId="0" borderId="101" xfId="2" applyNumberFormat="1" applyFont="1" applyBorder="1" applyAlignment="1">
      <alignment horizontal="center" vertical="center"/>
    </xf>
    <xf numFmtId="165" fontId="28" fillId="0" borderId="102" xfId="2" applyNumberFormat="1" applyFont="1" applyBorder="1" applyAlignment="1">
      <alignment horizontal="center" vertical="center"/>
    </xf>
    <xf numFmtId="165" fontId="28" fillId="0" borderId="103" xfId="2" applyNumberFormat="1" applyFont="1" applyBorder="1" applyAlignment="1">
      <alignment horizontal="center" vertical="center"/>
    </xf>
    <xf numFmtId="165" fontId="18" fillId="0" borderId="145" xfId="2" applyNumberFormat="1" applyBorder="1" applyAlignment="1">
      <alignment horizontal="right" vertical="center" indent="1"/>
    </xf>
    <xf numFmtId="165" fontId="18" fillId="0" borderId="146" xfId="2" applyNumberFormat="1" applyBorder="1" applyAlignment="1">
      <alignment horizontal="right" vertical="center" indent="1"/>
    </xf>
    <xf numFmtId="165" fontId="18" fillId="0" borderId="147" xfId="2" applyNumberFormat="1" applyBorder="1" applyAlignment="1">
      <alignment horizontal="right" vertical="center" indent="1"/>
    </xf>
    <xf numFmtId="0" fontId="21" fillId="0" borderId="123" xfId="2" applyFont="1" applyBorder="1" applyAlignment="1">
      <alignment horizontal="center" vertical="center"/>
    </xf>
    <xf numFmtId="0" fontId="21" fillId="0" borderId="125" xfId="2" applyFont="1" applyBorder="1" applyAlignment="1">
      <alignment horizontal="center" vertical="center"/>
    </xf>
    <xf numFmtId="169" fontId="18" fillId="0" borderId="137" xfId="2" applyNumberFormat="1" applyBorder="1" applyAlignment="1">
      <alignment horizontal="center" vertical="center"/>
    </xf>
    <xf numFmtId="169" fontId="18" fillId="0" borderId="138" xfId="2" applyNumberFormat="1" applyBorder="1" applyAlignment="1">
      <alignment horizontal="center" vertical="center"/>
    </xf>
    <xf numFmtId="169" fontId="18" fillId="0" borderId="139" xfId="2" applyNumberFormat="1" applyBorder="1" applyAlignment="1">
      <alignment horizontal="center" vertical="center"/>
    </xf>
    <xf numFmtId="165" fontId="18" fillId="0" borderId="140" xfId="2" applyNumberFormat="1" applyBorder="1" applyAlignment="1">
      <alignment horizontal="right" vertical="center" indent="1"/>
    </xf>
    <xf numFmtId="165" fontId="18" fillId="0" borderId="141" xfId="2" applyNumberFormat="1" applyBorder="1" applyAlignment="1">
      <alignment horizontal="right" vertical="center" indent="1"/>
    </xf>
    <xf numFmtId="165" fontId="18" fillId="0" borderId="142" xfId="2" applyNumberFormat="1" applyBorder="1" applyAlignment="1">
      <alignment horizontal="right" vertical="center" indent="1"/>
    </xf>
    <xf numFmtId="165" fontId="18" fillId="0" borderId="153" xfId="2" applyNumberFormat="1" applyBorder="1" applyAlignment="1">
      <alignment horizontal="right" vertical="center" indent="1"/>
    </xf>
    <xf numFmtId="165" fontId="18" fillId="0" borderId="154" xfId="2" applyNumberFormat="1" applyBorder="1" applyAlignment="1">
      <alignment horizontal="right" vertical="center" indent="1"/>
    </xf>
    <xf numFmtId="165" fontId="18" fillId="0" borderId="155" xfId="2" applyNumberFormat="1" applyBorder="1" applyAlignment="1">
      <alignment horizontal="right" vertical="center" indent="1"/>
    </xf>
    <xf numFmtId="0" fontId="49" fillId="0" borderId="322" xfId="0" applyFont="1" applyBorder="1" applyAlignment="1">
      <alignment horizontal="center" vertical="center"/>
    </xf>
    <xf numFmtId="0" fontId="49" fillId="0" borderId="323" xfId="0" applyFont="1" applyBorder="1" applyAlignment="1">
      <alignment horizontal="center" vertical="center"/>
    </xf>
    <xf numFmtId="0" fontId="49" fillId="0" borderId="324" xfId="0" applyFont="1" applyBorder="1" applyAlignment="1">
      <alignment horizontal="center" vertical="center"/>
    </xf>
    <xf numFmtId="0" fontId="49" fillId="0" borderId="0" xfId="0" applyFont="1" applyBorder="1" applyAlignment="1">
      <alignment horizontal="center" vertical="center"/>
    </xf>
    <xf numFmtId="0" fontId="49" fillId="0" borderId="325" xfId="0" applyFont="1" applyBorder="1" applyAlignment="1">
      <alignment horizontal="center" vertical="center"/>
    </xf>
    <xf numFmtId="0" fontId="49" fillId="0" borderId="326" xfId="0" applyFont="1" applyBorder="1" applyAlignment="1">
      <alignment horizontal="center" vertical="center"/>
    </xf>
    <xf numFmtId="0" fontId="49" fillId="0" borderId="327" xfId="0" applyFont="1" applyBorder="1" applyAlignment="1">
      <alignment horizontal="center" vertical="center"/>
    </xf>
    <xf numFmtId="0" fontId="49" fillId="0" borderId="328" xfId="0" applyFont="1" applyBorder="1" applyAlignment="1">
      <alignment horizontal="center" vertical="center"/>
    </xf>
    <xf numFmtId="0" fontId="49" fillId="0" borderId="329" xfId="0" applyFont="1" applyBorder="1" applyAlignment="1">
      <alignment horizontal="center" vertical="center"/>
    </xf>
  </cellXfs>
  <cellStyles count="3">
    <cellStyle name="Normal" xfId="0" builtinId="0"/>
    <cellStyle name="Normal 2" xfId="1" xr:uid="{4C2B2078-516C-4FD0-88CA-E6EF7C2343F2}"/>
    <cellStyle name="Normal 3" xfId="2" xr:uid="{94975AE2-0302-4BC4-97E0-AE2341878C8A}"/>
  </cellStyles>
  <dxfs count="380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  <strike val="0"/>
        <color rgb="FFFF0000"/>
      </font>
    </dxf>
    <dxf>
      <font>
        <b/>
        <i val="0"/>
        <color rgb="FF008000"/>
      </font>
    </dxf>
    <dxf>
      <font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  <strike val="0"/>
        <color rgb="FFFF0000"/>
      </font>
    </dxf>
    <dxf>
      <font>
        <b/>
        <i val="0"/>
        <color rgb="FF008000"/>
      </font>
    </dxf>
    <dxf>
      <font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</dxfs>
  <tableStyles count="0" defaultTableStyle="TableStyleMedium2" defaultPivotStyle="PivotStyleLight16"/>
  <colors>
    <mruColors>
      <color rgb="FF002D6E"/>
      <color rgb="FF7A0C16"/>
      <color rgb="FF008000"/>
      <color rgb="FF0564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523875</xdr:colOff>
      <xdr:row>1</xdr:row>
      <xdr:rowOff>9525</xdr:rowOff>
    </xdr:from>
    <xdr:to>
      <xdr:col>8</xdr:col>
      <xdr:colOff>248049</xdr:colOff>
      <xdr:row>5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75DF85-39D6-4450-A571-AD2197EA7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200025"/>
          <a:ext cx="2002554" cy="752475"/>
        </a:xfrm>
        <a:prstGeom prst="rect">
          <a:avLst/>
        </a:prstGeom>
        <a:ln>
          <a:noFill/>
        </a:ln>
        <a:effectLst>
          <a:softEdge rad="63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7</xdr:row>
      <xdr:rowOff>28575</xdr:rowOff>
    </xdr:from>
    <xdr:to>
      <xdr:col>3</xdr:col>
      <xdr:colOff>314325</xdr:colOff>
      <xdr:row>10</xdr:row>
      <xdr:rowOff>266700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2272694D-8D8A-4CC6-B746-F7DF2C6C1C35}"/>
            </a:ext>
          </a:extLst>
        </xdr:cNvPr>
        <xdr:cNvSpPr/>
      </xdr:nvSpPr>
      <xdr:spPr>
        <a:xfrm>
          <a:off x="4191000" y="159067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114300</xdr:colOff>
      <xdr:row>18</xdr:row>
      <xdr:rowOff>28575</xdr:rowOff>
    </xdr:from>
    <xdr:to>
      <xdr:col>3</xdr:col>
      <xdr:colOff>314325</xdr:colOff>
      <xdr:row>45</xdr:row>
      <xdr:rowOff>266700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4A8F14FD-7CDB-4806-8D71-F2F861B4FE8F}"/>
            </a:ext>
          </a:extLst>
        </xdr:cNvPr>
        <xdr:cNvSpPr/>
      </xdr:nvSpPr>
      <xdr:spPr>
        <a:xfrm>
          <a:off x="4191000" y="3857625"/>
          <a:ext cx="200025" cy="473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18</xdr:row>
      <xdr:rowOff>28575</xdr:rowOff>
    </xdr:from>
    <xdr:to>
      <xdr:col>8</xdr:col>
      <xdr:colOff>495300</xdr:colOff>
      <xdr:row>21</xdr:row>
      <xdr:rowOff>266700</xdr:rowOff>
    </xdr:to>
    <xdr:sp macro="" textlink="">
      <xdr:nvSpPr>
        <xdr:cNvPr id="5" name="Abrir llave 4">
          <a:extLst>
            <a:ext uri="{FF2B5EF4-FFF2-40B4-BE49-F238E27FC236}">
              <a16:creationId xmlns:a16="http://schemas.microsoft.com/office/drawing/2014/main" id="{F8962644-6336-485A-A856-ED17B0B873AD}"/>
            </a:ext>
          </a:extLst>
        </xdr:cNvPr>
        <xdr:cNvSpPr/>
      </xdr:nvSpPr>
      <xdr:spPr>
        <a:xfrm>
          <a:off x="7610475" y="3857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26</xdr:row>
      <xdr:rowOff>28575</xdr:rowOff>
    </xdr:from>
    <xdr:to>
      <xdr:col>8</xdr:col>
      <xdr:colOff>495300</xdr:colOff>
      <xdr:row>29</xdr:row>
      <xdr:rowOff>266700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02B963E3-C528-4E97-A015-6DFE61B280E3}"/>
            </a:ext>
          </a:extLst>
        </xdr:cNvPr>
        <xdr:cNvSpPr/>
      </xdr:nvSpPr>
      <xdr:spPr>
        <a:xfrm>
          <a:off x="7610475" y="4810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30</xdr:row>
      <xdr:rowOff>28575</xdr:rowOff>
    </xdr:from>
    <xdr:to>
      <xdr:col>8</xdr:col>
      <xdr:colOff>495300</xdr:colOff>
      <xdr:row>33</xdr:row>
      <xdr:rowOff>266700</xdr:rowOff>
    </xdr:to>
    <xdr:sp macro="" textlink="">
      <xdr:nvSpPr>
        <xdr:cNvPr id="7" name="Abrir llave 6">
          <a:extLst>
            <a:ext uri="{FF2B5EF4-FFF2-40B4-BE49-F238E27FC236}">
              <a16:creationId xmlns:a16="http://schemas.microsoft.com/office/drawing/2014/main" id="{D2FFFDCD-774C-414E-A8ED-1A336F64A2ED}"/>
            </a:ext>
          </a:extLst>
        </xdr:cNvPr>
        <xdr:cNvSpPr/>
      </xdr:nvSpPr>
      <xdr:spPr>
        <a:xfrm>
          <a:off x="7610475" y="5762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34</xdr:row>
      <xdr:rowOff>28575</xdr:rowOff>
    </xdr:from>
    <xdr:to>
      <xdr:col>8</xdr:col>
      <xdr:colOff>495300</xdr:colOff>
      <xdr:row>37</xdr:row>
      <xdr:rowOff>266700</xdr:rowOff>
    </xdr:to>
    <xdr:sp macro="" textlink="">
      <xdr:nvSpPr>
        <xdr:cNvPr id="8" name="Abrir llave 7">
          <a:extLst>
            <a:ext uri="{FF2B5EF4-FFF2-40B4-BE49-F238E27FC236}">
              <a16:creationId xmlns:a16="http://schemas.microsoft.com/office/drawing/2014/main" id="{55849884-84C8-43FB-9C0B-8ECF846016AC}"/>
            </a:ext>
          </a:extLst>
        </xdr:cNvPr>
        <xdr:cNvSpPr/>
      </xdr:nvSpPr>
      <xdr:spPr>
        <a:xfrm>
          <a:off x="7610475" y="6715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42</xdr:row>
      <xdr:rowOff>28575</xdr:rowOff>
    </xdr:from>
    <xdr:to>
      <xdr:col>8</xdr:col>
      <xdr:colOff>495300</xdr:colOff>
      <xdr:row>45</xdr:row>
      <xdr:rowOff>266700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EA7756BA-3B2A-46D2-AB61-2A1D55ECECA7}"/>
            </a:ext>
          </a:extLst>
        </xdr:cNvPr>
        <xdr:cNvSpPr/>
      </xdr:nvSpPr>
      <xdr:spPr>
        <a:xfrm>
          <a:off x="7610475" y="7667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38</xdr:row>
      <xdr:rowOff>28575</xdr:rowOff>
    </xdr:from>
    <xdr:to>
      <xdr:col>8</xdr:col>
      <xdr:colOff>495300</xdr:colOff>
      <xdr:row>41</xdr:row>
      <xdr:rowOff>266700</xdr:rowOff>
    </xdr:to>
    <xdr:sp macro="" textlink="">
      <xdr:nvSpPr>
        <xdr:cNvPr id="11" name="Abrir llave 10">
          <a:extLst>
            <a:ext uri="{FF2B5EF4-FFF2-40B4-BE49-F238E27FC236}">
              <a16:creationId xmlns:a16="http://schemas.microsoft.com/office/drawing/2014/main" id="{84B57B12-000B-4FCE-AECE-91610691790D}"/>
            </a:ext>
          </a:extLst>
        </xdr:cNvPr>
        <xdr:cNvSpPr/>
      </xdr:nvSpPr>
      <xdr:spPr>
        <a:xfrm>
          <a:off x="7610475" y="6715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22</xdr:row>
      <xdr:rowOff>28575</xdr:rowOff>
    </xdr:from>
    <xdr:to>
      <xdr:col>8</xdr:col>
      <xdr:colOff>495300</xdr:colOff>
      <xdr:row>25</xdr:row>
      <xdr:rowOff>266700</xdr:rowOff>
    </xdr:to>
    <xdr:sp macro="" textlink="">
      <xdr:nvSpPr>
        <xdr:cNvPr id="13" name="Abrir llave 12">
          <a:extLst>
            <a:ext uri="{FF2B5EF4-FFF2-40B4-BE49-F238E27FC236}">
              <a16:creationId xmlns:a16="http://schemas.microsoft.com/office/drawing/2014/main" id="{F0EAADD5-0D52-4821-9CB8-832288CF5297}"/>
            </a:ext>
          </a:extLst>
        </xdr:cNvPr>
        <xdr:cNvSpPr/>
      </xdr:nvSpPr>
      <xdr:spPr>
        <a:xfrm>
          <a:off x="7610475" y="6715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</xdr:col>
      <xdr:colOff>314325</xdr:colOff>
      <xdr:row>1</xdr:row>
      <xdr:rowOff>47624</xdr:rowOff>
    </xdr:from>
    <xdr:to>
      <xdr:col>2</xdr:col>
      <xdr:colOff>1006239</xdr:colOff>
      <xdr:row>3</xdr:row>
      <xdr:rowOff>228599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0700B61-BFDC-4282-A8CB-A9BA16349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4"/>
          <a:ext cx="2002554" cy="752475"/>
        </a:xfrm>
        <a:prstGeom prst="rect">
          <a:avLst/>
        </a:prstGeom>
        <a:ln>
          <a:noFill/>
        </a:ln>
        <a:effectLst>
          <a:softEdge rad="63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7</xdr:row>
      <xdr:rowOff>28575</xdr:rowOff>
    </xdr:from>
    <xdr:to>
      <xdr:col>4</xdr:col>
      <xdr:colOff>314325</xdr:colOff>
      <xdr:row>10</xdr:row>
      <xdr:rowOff>266700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4C44CF3D-0BA4-4EC1-B28D-5F0FB9EF949B}"/>
            </a:ext>
          </a:extLst>
        </xdr:cNvPr>
        <xdr:cNvSpPr/>
      </xdr:nvSpPr>
      <xdr:spPr>
        <a:xfrm>
          <a:off x="4191000" y="159067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114300</xdr:colOff>
      <xdr:row>18</xdr:row>
      <xdr:rowOff>28575</xdr:rowOff>
    </xdr:from>
    <xdr:to>
      <xdr:col>4</xdr:col>
      <xdr:colOff>314325</xdr:colOff>
      <xdr:row>41</xdr:row>
      <xdr:rowOff>266700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67145500-7F62-4862-8C2F-3490A23DC516}"/>
            </a:ext>
          </a:extLst>
        </xdr:cNvPr>
        <xdr:cNvSpPr/>
      </xdr:nvSpPr>
      <xdr:spPr>
        <a:xfrm>
          <a:off x="4191000" y="3857625"/>
          <a:ext cx="200025" cy="473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295275</xdr:colOff>
      <xdr:row>18</xdr:row>
      <xdr:rowOff>28575</xdr:rowOff>
    </xdr:from>
    <xdr:to>
      <xdr:col>9</xdr:col>
      <xdr:colOff>495300</xdr:colOff>
      <xdr:row>21</xdr:row>
      <xdr:rowOff>266700</xdr:rowOff>
    </xdr:to>
    <xdr:sp macro="" textlink="">
      <xdr:nvSpPr>
        <xdr:cNvPr id="5" name="Abrir llave 4">
          <a:extLst>
            <a:ext uri="{FF2B5EF4-FFF2-40B4-BE49-F238E27FC236}">
              <a16:creationId xmlns:a16="http://schemas.microsoft.com/office/drawing/2014/main" id="{4B9F92C5-74B4-4BF4-8155-41398A1A4505}"/>
            </a:ext>
          </a:extLst>
        </xdr:cNvPr>
        <xdr:cNvSpPr/>
      </xdr:nvSpPr>
      <xdr:spPr>
        <a:xfrm>
          <a:off x="7610475" y="3857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295275</xdr:colOff>
      <xdr:row>22</xdr:row>
      <xdr:rowOff>28575</xdr:rowOff>
    </xdr:from>
    <xdr:to>
      <xdr:col>9</xdr:col>
      <xdr:colOff>495300</xdr:colOff>
      <xdr:row>25</xdr:row>
      <xdr:rowOff>266700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4EF21680-7091-4981-AAF4-ECE60F9B63F1}"/>
            </a:ext>
          </a:extLst>
        </xdr:cNvPr>
        <xdr:cNvSpPr/>
      </xdr:nvSpPr>
      <xdr:spPr>
        <a:xfrm>
          <a:off x="7610475" y="4810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295275</xdr:colOff>
      <xdr:row>26</xdr:row>
      <xdr:rowOff>28575</xdr:rowOff>
    </xdr:from>
    <xdr:to>
      <xdr:col>9</xdr:col>
      <xdr:colOff>495300</xdr:colOff>
      <xdr:row>29</xdr:row>
      <xdr:rowOff>266700</xdr:rowOff>
    </xdr:to>
    <xdr:sp macro="" textlink="">
      <xdr:nvSpPr>
        <xdr:cNvPr id="7" name="Abrir llave 6">
          <a:extLst>
            <a:ext uri="{FF2B5EF4-FFF2-40B4-BE49-F238E27FC236}">
              <a16:creationId xmlns:a16="http://schemas.microsoft.com/office/drawing/2014/main" id="{BCD1B0BE-83DB-4F02-B38F-07E9371B14B7}"/>
            </a:ext>
          </a:extLst>
        </xdr:cNvPr>
        <xdr:cNvSpPr/>
      </xdr:nvSpPr>
      <xdr:spPr>
        <a:xfrm>
          <a:off x="7610475" y="5762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295275</xdr:colOff>
      <xdr:row>30</xdr:row>
      <xdr:rowOff>28575</xdr:rowOff>
    </xdr:from>
    <xdr:to>
      <xdr:col>9</xdr:col>
      <xdr:colOff>495300</xdr:colOff>
      <xdr:row>33</xdr:row>
      <xdr:rowOff>266700</xdr:rowOff>
    </xdr:to>
    <xdr:sp macro="" textlink="">
      <xdr:nvSpPr>
        <xdr:cNvPr id="8" name="Abrir llave 7">
          <a:extLst>
            <a:ext uri="{FF2B5EF4-FFF2-40B4-BE49-F238E27FC236}">
              <a16:creationId xmlns:a16="http://schemas.microsoft.com/office/drawing/2014/main" id="{FEAEDF4F-1DE4-4C60-A3B6-7F660854709B}"/>
            </a:ext>
          </a:extLst>
        </xdr:cNvPr>
        <xdr:cNvSpPr/>
      </xdr:nvSpPr>
      <xdr:spPr>
        <a:xfrm>
          <a:off x="7610475" y="6715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295275</xdr:colOff>
      <xdr:row>38</xdr:row>
      <xdr:rowOff>28575</xdr:rowOff>
    </xdr:from>
    <xdr:to>
      <xdr:col>9</xdr:col>
      <xdr:colOff>495300</xdr:colOff>
      <xdr:row>41</xdr:row>
      <xdr:rowOff>266700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C1107B2A-C9DD-4925-884C-F6C244AE72AD}"/>
            </a:ext>
          </a:extLst>
        </xdr:cNvPr>
        <xdr:cNvSpPr/>
      </xdr:nvSpPr>
      <xdr:spPr>
        <a:xfrm>
          <a:off x="7610475" y="7667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295275</xdr:colOff>
      <xdr:row>34</xdr:row>
      <xdr:rowOff>28575</xdr:rowOff>
    </xdr:from>
    <xdr:to>
      <xdr:col>9</xdr:col>
      <xdr:colOff>495300</xdr:colOff>
      <xdr:row>37</xdr:row>
      <xdr:rowOff>266700</xdr:rowOff>
    </xdr:to>
    <xdr:sp macro="" textlink="">
      <xdr:nvSpPr>
        <xdr:cNvPr id="10" name="Abrir llave 9">
          <a:extLst>
            <a:ext uri="{FF2B5EF4-FFF2-40B4-BE49-F238E27FC236}">
              <a16:creationId xmlns:a16="http://schemas.microsoft.com/office/drawing/2014/main" id="{CE4337C4-5E65-4219-A2AF-7E47F76FD67D}"/>
            </a:ext>
          </a:extLst>
        </xdr:cNvPr>
        <xdr:cNvSpPr/>
      </xdr:nvSpPr>
      <xdr:spPr>
        <a:xfrm>
          <a:off x="8391525" y="6715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</xdr:col>
      <xdr:colOff>314325</xdr:colOff>
      <xdr:row>1</xdr:row>
      <xdr:rowOff>47624</xdr:rowOff>
    </xdr:from>
    <xdr:to>
      <xdr:col>2</xdr:col>
      <xdr:colOff>1389144</xdr:colOff>
      <xdr:row>3</xdr:row>
      <xdr:rowOff>228599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831EA32-43C7-4E22-82B7-8562504C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4"/>
          <a:ext cx="2002554" cy="752475"/>
        </a:xfrm>
        <a:prstGeom prst="rect">
          <a:avLst/>
        </a:prstGeom>
        <a:ln>
          <a:noFill/>
        </a:ln>
        <a:effectLst>
          <a:softEdge rad="6350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314325</xdr:colOff>
      <xdr:row>1</xdr:row>
      <xdr:rowOff>47624</xdr:rowOff>
    </xdr:from>
    <xdr:to>
      <xdr:col>2</xdr:col>
      <xdr:colOff>1402479</xdr:colOff>
      <xdr:row>3</xdr:row>
      <xdr:rowOff>228599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5EAFC72-8195-4F1A-BBEF-2A4889FAF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4"/>
          <a:ext cx="2002554" cy="752475"/>
        </a:xfrm>
        <a:prstGeom prst="rect">
          <a:avLst/>
        </a:prstGeom>
        <a:ln>
          <a:noFill/>
        </a:ln>
        <a:effectLst>
          <a:softEdge rad="63500"/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285750</xdr:colOff>
      <xdr:row>0</xdr:row>
      <xdr:rowOff>9525</xdr:rowOff>
    </xdr:from>
    <xdr:to>
      <xdr:col>8</xdr:col>
      <xdr:colOff>743850</xdr:colOff>
      <xdr:row>2</xdr:row>
      <xdr:rowOff>187201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26B75B5-4C0A-4309-8075-7F079EDBA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525"/>
          <a:ext cx="1486800" cy="558676"/>
        </a:xfrm>
        <a:prstGeom prst="rect">
          <a:avLst/>
        </a:prstGeom>
        <a:ln>
          <a:noFill/>
        </a:ln>
        <a:effectLst>
          <a:softEdge rad="63500"/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285750</xdr:colOff>
      <xdr:row>0</xdr:row>
      <xdr:rowOff>9525</xdr:rowOff>
    </xdr:from>
    <xdr:to>
      <xdr:col>8</xdr:col>
      <xdr:colOff>743850</xdr:colOff>
      <xdr:row>2</xdr:row>
      <xdr:rowOff>187201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DCF86A4-46D6-45ED-8A0F-6C111747E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525"/>
          <a:ext cx="1486800" cy="558676"/>
        </a:xfrm>
        <a:prstGeom prst="rect">
          <a:avLst/>
        </a:prstGeom>
        <a:ln>
          <a:noFill/>
        </a:ln>
        <a:effectLst>
          <a:softEdge rad="63500"/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7</xdr:row>
      <xdr:rowOff>28575</xdr:rowOff>
    </xdr:from>
    <xdr:to>
      <xdr:col>3</xdr:col>
      <xdr:colOff>314325</xdr:colOff>
      <xdr:row>10</xdr:row>
      <xdr:rowOff>266700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9CCA111-8D78-4FD7-BA65-F8B0F1D1688C}"/>
            </a:ext>
          </a:extLst>
        </xdr:cNvPr>
        <xdr:cNvSpPr/>
      </xdr:nvSpPr>
      <xdr:spPr>
        <a:xfrm>
          <a:off x="4191000" y="159067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114300</xdr:colOff>
      <xdr:row>18</xdr:row>
      <xdr:rowOff>28575</xdr:rowOff>
    </xdr:from>
    <xdr:to>
      <xdr:col>3</xdr:col>
      <xdr:colOff>314325</xdr:colOff>
      <xdr:row>45</xdr:row>
      <xdr:rowOff>266700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6E31D688-0FE8-43F3-B2F0-9B0F97F47F2F}"/>
            </a:ext>
          </a:extLst>
        </xdr:cNvPr>
        <xdr:cNvSpPr/>
      </xdr:nvSpPr>
      <xdr:spPr>
        <a:xfrm>
          <a:off x="4191000" y="3857625"/>
          <a:ext cx="200025" cy="56864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18</xdr:row>
      <xdr:rowOff>28575</xdr:rowOff>
    </xdr:from>
    <xdr:to>
      <xdr:col>8</xdr:col>
      <xdr:colOff>495300</xdr:colOff>
      <xdr:row>21</xdr:row>
      <xdr:rowOff>266700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402892F3-B835-4485-9D91-59A9ADE24239}"/>
            </a:ext>
          </a:extLst>
        </xdr:cNvPr>
        <xdr:cNvSpPr/>
      </xdr:nvSpPr>
      <xdr:spPr>
        <a:xfrm>
          <a:off x="7610475" y="3857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26</xdr:row>
      <xdr:rowOff>28575</xdr:rowOff>
    </xdr:from>
    <xdr:to>
      <xdr:col>8</xdr:col>
      <xdr:colOff>495300</xdr:colOff>
      <xdr:row>29</xdr:row>
      <xdr:rowOff>266700</xdr:rowOff>
    </xdr:to>
    <xdr:sp macro="" textlink="">
      <xdr:nvSpPr>
        <xdr:cNvPr id="5" name="Abrir llave 4">
          <a:extLst>
            <a:ext uri="{FF2B5EF4-FFF2-40B4-BE49-F238E27FC236}">
              <a16:creationId xmlns:a16="http://schemas.microsoft.com/office/drawing/2014/main" id="{365BB5B3-6005-4E17-8CE7-06BCF0F0F9BE}"/>
            </a:ext>
          </a:extLst>
        </xdr:cNvPr>
        <xdr:cNvSpPr/>
      </xdr:nvSpPr>
      <xdr:spPr>
        <a:xfrm>
          <a:off x="7610475" y="4810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30</xdr:row>
      <xdr:rowOff>28575</xdr:rowOff>
    </xdr:from>
    <xdr:to>
      <xdr:col>8</xdr:col>
      <xdr:colOff>495300</xdr:colOff>
      <xdr:row>33</xdr:row>
      <xdr:rowOff>266700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5B7A0486-9A06-4AEB-93B3-27DA9488AB18}"/>
            </a:ext>
          </a:extLst>
        </xdr:cNvPr>
        <xdr:cNvSpPr/>
      </xdr:nvSpPr>
      <xdr:spPr>
        <a:xfrm>
          <a:off x="7610475" y="5762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34</xdr:row>
      <xdr:rowOff>28575</xdr:rowOff>
    </xdr:from>
    <xdr:to>
      <xdr:col>8</xdr:col>
      <xdr:colOff>495300</xdr:colOff>
      <xdr:row>37</xdr:row>
      <xdr:rowOff>266700</xdr:rowOff>
    </xdr:to>
    <xdr:sp macro="" textlink="">
      <xdr:nvSpPr>
        <xdr:cNvPr id="7" name="Abrir llave 6">
          <a:extLst>
            <a:ext uri="{FF2B5EF4-FFF2-40B4-BE49-F238E27FC236}">
              <a16:creationId xmlns:a16="http://schemas.microsoft.com/office/drawing/2014/main" id="{EE30F840-4661-49AA-B403-BE730CE46AE6}"/>
            </a:ext>
          </a:extLst>
        </xdr:cNvPr>
        <xdr:cNvSpPr/>
      </xdr:nvSpPr>
      <xdr:spPr>
        <a:xfrm>
          <a:off x="7610475" y="6715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42</xdr:row>
      <xdr:rowOff>28575</xdr:rowOff>
    </xdr:from>
    <xdr:to>
      <xdr:col>8</xdr:col>
      <xdr:colOff>495300</xdr:colOff>
      <xdr:row>45</xdr:row>
      <xdr:rowOff>266700</xdr:rowOff>
    </xdr:to>
    <xdr:sp macro="" textlink="">
      <xdr:nvSpPr>
        <xdr:cNvPr id="8" name="Abrir llave 7">
          <a:extLst>
            <a:ext uri="{FF2B5EF4-FFF2-40B4-BE49-F238E27FC236}">
              <a16:creationId xmlns:a16="http://schemas.microsoft.com/office/drawing/2014/main" id="{955F142A-A404-4C31-80A1-635DE30F43F5}"/>
            </a:ext>
          </a:extLst>
        </xdr:cNvPr>
        <xdr:cNvSpPr/>
      </xdr:nvSpPr>
      <xdr:spPr>
        <a:xfrm>
          <a:off x="7610475" y="8620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38</xdr:row>
      <xdr:rowOff>28575</xdr:rowOff>
    </xdr:from>
    <xdr:to>
      <xdr:col>8</xdr:col>
      <xdr:colOff>495300</xdr:colOff>
      <xdr:row>41</xdr:row>
      <xdr:rowOff>266700</xdr:rowOff>
    </xdr:to>
    <xdr:sp macro="" textlink="">
      <xdr:nvSpPr>
        <xdr:cNvPr id="10" name="Abrir llave 9">
          <a:extLst>
            <a:ext uri="{FF2B5EF4-FFF2-40B4-BE49-F238E27FC236}">
              <a16:creationId xmlns:a16="http://schemas.microsoft.com/office/drawing/2014/main" id="{AF63CED4-D4B5-4DFF-A23E-EF6449514144}"/>
            </a:ext>
          </a:extLst>
        </xdr:cNvPr>
        <xdr:cNvSpPr/>
      </xdr:nvSpPr>
      <xdr:spPr>
        <a:xfrm>
          <a:off x="7610475" y="7667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22</xdr:row>
      <xdr:rowOff>28575</xdr:rowOff>
    </xdr:from>
    <xdr:to>
      <xdr:col>8</xdr:col>
      <xdr:colOff>495300</xdr:colOff>
      <xdr:row>25</xdr:row>
      <xdr:rowOff>266700</xdr:rowOff>
    </xdr:to>
    <xdr:sp macro="" textlink="">
      <xdr:nvSpPr>
        <xdr:cNvPr id="12" name="Abrir llave 11">
          <a:extLst>
            <a:ext uri="{FF2B5EF4-FFF2-40B4-BE49-F238E27FC236}">
              <a16:creationId xmlns:a16="http://schemas.microsoft.com/office/drawing/2014/main" id="{A3EB962A-1046-4C4B-A1A3-093D42E8B027}"/>
            </a:ext>
          </a:extLst>
        </xdr:cNvPr>
        <xdr:cNvSpPr/>
      </xdr:nvSpPr>
      <xdr:spPr>
        <a:xfrm>
          <a:off x="7610475" y="6715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</xdr:col>
      <xdr:colOff>314325</xdr:colOff>
      <xdr:row>1</xdr:row>
      <xdr:rowOff>47624</xdr:rowOff>
    </xdr:from>
    <xdr:to>
      <xdr:col>2</xdr:col>
      <xdr:colOff>1002429</xdr:colOff>
      <xdr:row>3</xdr:row>
      <xdr:rowOff>228599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B762AB3-6EE6-48FF-8A16-6FA2CBEF7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4"/>
          <a:ext cx="2002554" cy="752475"/>
        </a:xfrm>
        <a:prstGeom prst="rect">
          <a:avLst/>
        </a:prstGeom>
        <a:ln>
          <a:noFill/>
        </a:ln>
        <a:effectLst>
          <a:softEdge rad="63500"/>
        </a:effec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6EFC7-411C-433A-8637-CA9725FE0C1F}">
  <dimension ref="B7:X33"/>
  <sheetViews>
    <sheetView topLeftCell="A13" workbookViewId="0">
      <selection activeCell="N3" sqref="N3"/>
    </sheetView>
  </sheetViews>
  <sheetFormatPr baseColWidth="10" defaultColWidth="11.44140625" defaultRowHeight="14.4" x14ac:dyDescent="0.3"/>
  <cols>
    <col min="1" max="1" width="11.44140625" style="4"/>
    <col min="2" max="3" width="5.6640625" style="4" customWidth="1"/>
    <col min="4" max="9" width="11.44140625" style="4"/>
    <col min="10" max="11" width="5.6640625" style="4" customWidth="1"/>
    <col min="12" max="12" width="14.109375" style="4" bestFit="1" customWidth="1"/>
    <col min="13" max="14" width="11.44140625" style="4"/>
    <col min="15" max="15" width="13.6640625" style="4" customWidth="1"/>
    <col min="16" max="16384" width="11.44140625" style="4"/>
  </cols>
  <sheetData>
    <row r="7" spans="2:15" ht="22.2" x14ac:dyDescent="0.3">
      <c r="B7" s="537" t="s">
        <v>107</v>
      </c>
      <c r="C7" s="537"/>
      <c r="D7" s="537"/>
      <c r="E7" s="537"/>
      <c r="F7" s="537"/>
      <c r="G7" s="538"/>
      <c r="H7" s="538"/>
      <c r="I7" s="538"/>
      <c r="J7" s="537" t="s">
        <v>108</v>
      </c>
      <c r="K7" s="537"/>
      <c r="L7" s="537"/>
      <c r="M7" s="131"/>
      <c r="N7" s="131"/>
    </row>
    <row r="8" spans="2:15" ht="22.2" x14ac:dyDescent="0.3">
      <c r="B8" s="537" t="s">
        <v>109</v>
      </c>
      <c r="C8" s="537"/>
      <c r="D8" s="537"/>
      <c r="E8" s="537"/>
      <c r="F8" s="537"/>
      <c r="G8" s="538"/>
      <c r="H8" s="538"/>
      <c r="I8" s="538"/>
      <c r="J8" s="537" t="s">
        <v>110</v>
      </c>
      <c r="K8" s="537"/>
      <c r="L8" s="537"/>
      <c r="M8" s="131"/>
      <c r="N8" s="131"/>
    </row>
    <row r="9" spans="2:15" ht="22.2" x14ac:dyDescent="0.3">
      <c r="B9" s="537" t="s">
        <v>111</v>
      </c>
      <c r="C9" s="537"/>
      <c r="D9" s="537"/>
      <c r="E9" s="537"/>
      <c r="F9" s="537"/>
      <c r="G9" s="538"/>
      <c r="H9" s="538"/>
      <c r="I9" s="538"/>
      <c r="J9" s="537" t="s">
        <v>112</v>
      </c>
      <c r="K9" s="537"/>
      <c r="L9" s="537"/>
      <c r="M9" s="131"/>
      <c r="N9" s="131"/>
    </row>
    <row r="10" spans="2:15" ht="22.2" x14ac:dyDescent="0.3">
      <c r="B10" s="537"/>
      <c r="C10" s="537"/>
      <c r="D10" s="537"/>
      <c r="E10" s="537"/>
      <c r="F10" s="537"/>
      <c r="G10" s="538"/>
      <c r="H10" s="538"/>
      <c r="I10" s="538"/>
      <c r="J10" s="537" t="s">
        <v>113</v>
      </c>
      <c r="K10" s="537"/>
      <c r="L10" s="537"/>
      <c r="M10" s="131"/>
      <c r="N10" s="131"/>
    </row>
    <row r="11" spans="2:15" ht="22.2" x14ac:dyDescent="0.3">
      <c r="B11" s="537" t="s">
        <v>12</v>
      </c>
      <c r="C11" s="539" t="s">
        <v>10</v>
      </c>
      <c r="D11" s="537" t="s">
        <v>114</v>
      </c>
      <c r="E11" s="537"/>
      <c r="F11" s="537"/>
      <c r="G11" s="538"/>
      <c r="H11" s="538"/>
      <c r="I11" s="538"/>
      <c r="J11" s="537" t="s">
        <v>115</v>
      </c>
      <c r="K11" s="537"/>
      <c r="L11" s="537"/>
      <c r="M11" s="131"/>
      <c r="N11" s="131"/>
    </row>
    <row r="12" spans="2:15" ht="22.2" x14ac:dyDescent="0.3">
      <c r="B12" s="537"/>
      <c r="C12" s="537"/>
      <c r="D12" s="537"/>
      <c r="E12" s="537"/>
      <c r="F12" s="537"/>
      <c r="G12" s="538"/>
      <c r="H12" s="538"/>
      <c r="I12" s="538"/>
      <c r="J12" s="537" t="s">
        <v>13</v>
      </c>
      <c r="K12" s="539" t="s">
        <v>10</v>
      </c>
      <c r="L12" s="540" t="s">
        <v>116</v>
      </c>
      <c r="M12" s="131"/>
      <c r="N12" s="131"/>
    </row>
    <row r="13" spans="2:15" ht="22.2" x14ac:dyDescent="0.3">
      <c r="B13" s="537" t="s">
        <v>11</v>
      </c>
      <c r="C13" s="537"/>
      <c r="D13" s="537"/>
      <c r="E13" s="537"/>
      <c r="F13" s="537"/>
      <c r="G13" s="538"/>
      <c r="H13" s="538"/>
      <c r="I13" s="538"/>
      <c r="J13" s="537" t="s">
        <v>117</v>
      </c>
      <c r="K13" s="539" t="s">
        <v>10</v>
      </c>
      <c r="L13" s="540" t="s">
        <v>118</v>
      </c>
      <c r="M13" s="131"/>
      <c r="N13" s="131"/>
    </row>
    <row r="15" spans="2:15" ht="15" thickBot="1" x14ac:dyDescent="0.35"/>
    <row r="16" spans="2:15" ht="15" customHeight="1" x14ac:dyDescent="0.3">
      <c r="D16" s="588" t="s">
        <v>14</v>
      </c>
      <c r="E16" s="589"/>
      <c r="G16" s="579" t="s">
        <v>119</v>
      </c>
      <c r="H16" s="580"/>
      <c r="I16" s="585" t="s">
        <v>120</v>
      </c>
      <c r="L16" s="793" t="s">
        <v>121</v>
      </c>
      <c r="M16" s="794"/>
      <c r="N16" s="794"/>
      <c r="O16" s="799"/>
    </row>
    <row r="17" spans="4:24" ht="15.75" customHeight="1" thickBot="1" x14ac:dyDescent="0.35">
      <c r="D17" s="14" t="s">
        <v>15</v>
      </c>
      <c r="E17" s="15" t="s">
        <v>14</v>
      </c>
      <c r="G17" s="581"/>
      <c r="H17" s="582"/>
      <c r="I17" s="586"/>
      <c r="L17" s="795"/>
      <c r="M17" s="796"/>
      <c r="N17" s="796"/>
      <c r="O17" s="800"/>
    </row>
    <row r="18" spans="4:24" ht="15" customHeight="1" x14ac:dyDescent="0.3">
      <c r="D18" s="16">
        <v>1</v>
      </c>
      <c r="E18" s="17">
        <v>0.1</v>
      </c>
      <c r="G18" s="581"/>
      <c r="H18" s="582"/>
      <c r="I18" s="586"/>
      <c r="L18" s="795"/>
      <c r="M18" s="796"/>
      <c r="N18" s="796"/>
      <c r="O18" s="800"/>
    </row>
    <row r="19" spans="4:24" ht="15" customHeight="1" x14ac:dyDescent="0.3">
      <c r="D19" s="18">
        <v>2</v>
      </c>
      <c r="E19" s="19">
        <v>0.21</v>
      </c>
      <c r="G19" s="581"/>
      <c r="H19" s="582"/>
      <c r="I19" s="586"/>
      <c r="L19" s="795"/>
      <c r="M19" s="796"/>
      <c r="N19" s="796"/>
      <c r="O19" s="800"/>
    </row>
    <row r="20" spans="4:24" ht="15" customHeight="1" x14ac:dyDescent="0.3">
      <c r="D20" s="18">
        <v>3</v>
      </c>
      <c r="E20" s="19" t="s">
        <v>25</v>
      </c>
      <c r="G20" s="581"/>
      <c r="H20" s="582"/>
      <c r="I20" s="586"/>
      <c r="L20" s="795"/>
      <c r="M20" s="796"/>
      <c r="N20" s="796"/>
      <c r="O20" s="800"/>
    </row>
    <row r="21" spans="4:24" ht="15" customHeight="1" x14ac:dyDescent="0.3">
      <c r="D21" s="18">
        <v>4</v>
      </c>
      <c r="E21" s="19" t="s">
        <v>25</v>
      </c>
      <c r="G21" s="581"/>
      <c r="H21" s="582"/>
      <c r="I21" s="586"/>
      <c r="L21" s="795"/>
      <c r="M21" s="796"/>
      <c r="N21" s="796"/>
      <c r="O21" s="800"/>
    </row>
    <row r="22" spans="4:24" ht="15" customHeight="1" x14ac:dyDescent="0.3">
      <c r="D22" s="448">
        <v>5</v>
      </c>
      <c r="E22" s="19">
        <v>0.04</v>
      </c>
      <c r="G22" s="581"/>
      <c r="H22" s="582"/>
      <c r="I22" s="586"/>
      <c r="L22" s="795"/>
      <c r="M22" s="796"/>
      <c r="N22" s="796"/>
      <c r="O22" s="800"/>
    </row>
    <row r="23" spans="4:24" ht="15.75" customHeight="1" thickBot="1" x14ac:dyDescent="0.35">
      <c r="D23" s="20">
        <v>6</v>
      </c>
      <c r="E23" s="76">
        <v>0</v>
      </c>
      <c r="G23" s="583"/>
      <c r="H23" s="584"/>
      <c r="I23" s="587"/>
      <c r="L23" s="797"/>
      <c r="M23" s="798"/>
      <c r="N23" s="798"/>
      <c r="O23" s="801"/>
    </row>
    <row r="24" spans="4:24" ht="15" thickBot="1" x14ac:dyDescent="0.35"/>
    <row r="25" spans="4:24" ht="15" thickBot="1" x14ac:dyDescent="0.35">
      <c r="D25" s="588" t="s">
        <v>26</v>
      </c>
      <c r="E25" s="598"/>
      <c r="F25" s="599"/>
      <c r="G25" s="576" t="s">
        <v>92</v>
      </c>
      <c r="H25" s="577"/>
      <c r="I25" s="578"/>
      <c r="L25" s="576" t="s">
        <v>100</v>
      </c>
      <c r="M25" s="577"/>
      <c r="N25" s="577"/>
      <c r="O25" s="578"/>
      <c r="Q25" s="569" t="s">
        <v>93</v>
      </c>
      <c r="R25" s="570" t="s">
        <v>20</v>
      </c>
      <c r="S25" s="571" t="s">
        <v>88</v>
      </c>
      <c r="T25" s="571" t="s">
        <v>21</v>
      </c>
      <c r="U25" s="571" t="s">
        <v>22</v>
      </c>
      <c r="V25" s="571" t="s">
        <v>28</v>
      </c>
      <c r="W25" s="572" t="s">
        <v>46</v>
      </c>
      <c r="X25" s="573" t="s">
        <v>99</v>
      </c>
    </row>
    <row r="26" spans="4:24" ht="15" thickBot="1" x14ac:dyDescent="0.35">
      <c r="D26" s="14" t="s">
        <v>93</v>
      </c>
      <c r="E26" s="596" t="s">
        <v>27</v>
      </c>
      <c r="F26" s="597"/>
      <c r="G26" s="393" t="s">
        <v>90</v>
      </c>
      <c r="H26" s="398" t="s">
        <v>94</v>
      </c>
      <c r="I26" s="394" t="s">
        <v>91</v>
      </c>
      <c r="L26" s="393" t="s">
        <v>90</v>
      </c>
      <c r="M26" s="398" t="s">
        <v>94</v>
      </c>
      <c r="N26" s="394" t="s">
        <v>91</v>
      </c>
      <c r="O26" s="394" t="s">
        <v>103</v>
      </c>
    </row>
    <row r="27" spans="4:24" x14ac:dyDescent="0.3">
      <c r="D27" s="31" t="s">
        <v>20</v>
      </c>
      <c r="E27" s="594" t="s">
        <v>30</v>
      </c>
      <c r="F27" s="595"/>
      <c r="G27" s="395" t="s">
        <v>86</v>
      </c>
      <c r="H27" s="387" t="s">
        <v>87</v>
      </c>
      <c r="I27" s="388">
        <v>1</v>
      </c>
      <c r="L27" s="606" t="s">
        <v>86</v>
      </c>
      <c r="M27" s="603" t="s">
        <v>87</v>
      </c>
      <c r="N27" s="600" t="s">
        <v>101</v>
      </c>
      <c r="O27" s="609" t="s">
        <v>102</v>
      </c>
    </row>
    <row r="28" spans="4:24" x14ac:dyDescent="0.3">
      <c r="D28" s="18" t="s">
        <v>88</v>
      </c>
      <c r="E28" s="592" t="s">
        <v>89</v>
      </c>
      <c r="F28" s="593"/>
      <c r="G28" s="396" t="s">
        <v>86</v>
      </c>
      <c r="H28" s="389" t="s">
        <v>87</v>
      </c>
      <c r="I28" s="390">
        <v>2</v>
      </c>
      <c r="L28" s="607"/>
      <c r="M28" s="604"/>
      <c r="N28" s="601"/>
      <c r="O28" s="610"/>
    </row>
    <row r="29" spans="4:24" x14ac:dyDescent="0.3">
      <c r="D29" s="18" t="s">
        <v>21</v>
      </c>
      <c r="E29" s="592" t="s">
        <v>29</v>
      </c>
      <c r="F29" s="593"/>
      <c r="G29" s="396" t="s">
        <v>86</v>
      </c>
      <c r="H29" s="389" t="s">
        <v>87</v>
      </c>
      <c r="I29" s="390">
        <v>3</v>
      </c>
      <c r="L29" s="607"/>
      <c r="M29" s="604"/>
      <c r="N29" s="601"/>
      <c r="O29" s="610"/>
    </row>
    <row r="30" spans="4:24" x14ac:dyDescent="0.3">
      <c r="D30" s="18" t="s">
        <v>22</v>
      </c>
      <c r="E30" s="592" t="s">
        <v>31</v>
      </c>
      <c r="F30" s="593"/>
      <c r="G30" s="396" t="s">
        <v>86</v>
      </c>
      <c r="H30" s="389" t="s">
        <v>87</v>
      </c>
      <c r="I30" s="390">
        <v>4</v>
      </c>
      <c r="L30" s="607"/>
      <c r="M30" s="604"/>
      <c r="N30" s="601"/>
      <c r="O30" s="610"/>
    </row>
    <row r="31" spans="4:24" x14ac:dyDescent="0.3">
      <c r="D31" s="18" t="s">
        <v>28</v>
      </c>
      <c r="E31" s="592" t="s">
        <v>32</v>
      </c>
      <c r="F31" s="593"/>
      <c r="G31" s="396" t="s">
        <v>86</v>
      </c>
      <c r="H31" s="389" t="s">
        <v>87</v>
      </c>
      <c r="I31" s="390">
        <v>5</v>
      </c>
      <c r="L31" s="607"/>
      <c r="M31" s="604"/>
      <c r="N31" s="601"/>
      <c r="O31" s="610"/>
    </row>
    <row r="32" spans="4:24" x14ac:dyDescent="0.3">
      <c r="D32" s="448" t="s">
        <v>46</v>
      </c>
      <c r="E32" s="449" t="s">
        <v>33</v>
      </c>
      <c r="F32" s="450"/>
      <c r="G32" s="451" t="s">
        <v>86</v>
      </c>
      <c r="H32" s="452" t="s">
        <v>87</v>
      </c>
      <c r="I32" s="453">
        <v>6</v>
      </c>
      <c r="L32" s="607"/>
      <c r="M32" s="604"/>
      <c r="N32" s="601"/>
      <c r="O32" s="610"/>
    </row>
    <row r="33" spans="4:15" ht="15" thickBot="1" x14ac:dyDescent="0.35">
      <c r="D33" s="20" t="s">
        <v>99</v>
      </c>
      <c r="E33" s="590" t="s">
        <v>97</v>
      </c>
      <c r="F33" s="591"/>
      <c r="G33" s="397" t="s">
        <v>86</v>
      </c>
      <c r="H33" s="391" t="s">
        <v>87</v>
      </c>
      <c r="I33" s="392" t="s">
        <v>98</v>
      </c>
      <c r="L33" s="608"/>
      <c r="M33" s="605"/>
      <c r="N33" s="602"/>
      <c r="O33" s="611"/>
    </row>
  </sheetData>
  <mergeCells count="18">
    <mergeCell ref="L16:O23"/>
    <mergeCell ref="N27:N33"/>
    <mergeCell ref="M27:M33"/>
    <mergeCell ref="L27:L33"/>
    <mergeCell ref="O27:O33"/>
    <mergeCell ref="L25:O25"/>
    <mergeCell ref="G25:I25"/>
    <mergeCell ref="G16:H23"/>
    <mergeCell ref="I16:I23"/>
    <mergeCell ref="D16:E16"/>
    <mergeCell ref="E33:F33"/>
    <mergeCell ref="E31:F31"/>
    <mergeCell ref="E30:F30"/>
    <mergeCell ref="E29:F29"/>
    <mergeCell ref="E27:F27"/>
    <mergeCell ref="E26:F26"/>
    <mergeCell ref="D25:F25"/>
    <mergeCell ref="E28:F2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E1BC9-5A09-42A8-A2BB-AC7D64572AD3}">
  <dimension ref="A1:O128"/>
  <sheetViews>
    <sheetView workbookViewId="0">
      <selection activeCell="M4" sqref="M4"/>
    </sheetView>
  </sheetViews>
  <sheetFormatPr baseColWidth="10" defaultColWidth="8" defaultRowHeight="13.2" x14ac:dyDescent="0.3"/>
  <cols>
    <col min="1" max="1" width="15.6640625" style="62" customWidth="1"/>
    <col min="2" max="2" width="29.6640625" style="62" customWidth="1"/>
    <col min="3" max="3" width="9.6640625" style="62" customWidth="1"/>
    <col min="4" max="4" width="11.6640625" style="554" customWidth="1"/>
    <col min="5" max="5" width="5.6640625" style="62" customWidth="1"/>
    <col min="6" max="6" width="7.6640625" style="62" customWidth="1"/>
    <col min="7" max="7" width="9.6640625" style="565" customWidth="1"/>
    <col min="8" max="8" width="7.6640625" style="554" customWidth="1"/>
    <col min="9" max="9" width="9.6640625" style="560" customWidth="1"/>
    <col min="10" max="10" width="5.6640625" style="62" customWidth="1"/>
    <col min="11" max="12" width="8" style="21"/>
    <col min="13" max="13" width="9" style="21" bestFit="1" customWidth="1"/>
    <col min="14" max="16384" width="8" style="21"/>
  </cols>
  <sheetData>
    <row r="1" spans="1:15" ht="13.8" x14ac:dyDescent="0.3">
      <c r="L1" s="61" t="s">
        <v>43</v>
      </c>
      <c r="M1" s="21" t="s">
        <v>25</v>
      </c>
    </row>
    <row r="2" spans="1:15" ht="13.8" x14ac:dyDescent="0.3">
      <c r="A2" s="63" t="s">
        <v>0</v>
      </c>
      <c r="B2" s="63" t="s">
        <v>35</v>
      </c>
      <c r="C2" s="63" t="s">
        <v>2</v>
      </c>
      <c r="D2" s="555" t="s">
        <v>4</v>
      </c>
      <c r="E2" s="63" t="s">
        <v>104</v>
      </c>
      <c r="F2" s="63" t="s">
        <v>6</v>
      </c>
      <c r="G2" s="564" t="s">
        <v>105</v>
      </c>
      <c r="H2" s="555" t="s">
        <v>7</v>
      </c>
      <c r="I2" s="559" t="s">
        <v>106</v>
      </c>
      <c r="L2" s="128" t="s">
        <v>44</v>
      </c>
      <c r="M2" s="129" t="s">
        <v>25</v>
      </c>
    </row>
    <row r="3" spans="1:15" ht="13.8" x14ac:dyDescent="0.3">
      <c r="A3" s="120"/>
      <c r="B3" s="120"/>
      <c r="C3" s="120"/>
      <c r="D3" s="556"/>
      <c r="E3" s="120"/>
      <c r="F3" s="120"/>
      <c r="G3" s="566"/>
      <c r="H3" s="556"/>
      <c r="I3" s="561"/>
      <c r="J3" s="120"/>
      <c r="K3" s="121"/>
      <c r="L3" s="127" t="s">
        <v>45</v>
      </c>
      <c r="M3" s="130" t="s">
        <v>25</v>
      </c>
      <c r="N3" s="121"/>
      <c r="O3" s="121"/>
    </row>
    <row r="4" spans="1:15" ht="12.9" customHeight="1" x14ac:dyDescent="0.3">
      <c r="A4" s="122"/>
      <c r="B4" s="124"/>
      <c r="C4" s="562"/>
      <c r="D4" s="557"/>
      <c r="E4" s="123"/>
      <c r="F4" s="123"/>
      <c r="G4" s="567"/>
      <c r="H4" s="557"/>
      <c r="I4" s="124"/>
      <c r="J4" s="125"/>
      <c r="K4" s="126"/>
      <c r="L4" s="126"/>
      <c r="M4" s="126"/>
      <c r="N4" s="126"/>
      <c r="O4" s="126"/>
    </row>
    <row r="5" spans="1:15" ht="12.9" customHeight="1" x14ac:dyDescent="0.3">
      <c r="A5" s="65"/>
      <c r="B5" s="65"/>
      <c r="C5" s="563"/>
      <c r="D5" s="558"/>
      <c r="E5" s="64"/>
      <c r="F5" s="64"/>
      <c r="G5" s="568"/>
      <c r="H5" s="558"/>
      <c r="I5" s="65"/>
      <c r="J5" s="60"/>
    </row>
    <row r="6" spans="1:15" ht="12.9" customHeight="1" x14ac:dyDescent="0.3">
      <c r="A6" s="65"/>
      <c r="B6" s="65"/>
      <c r="C6" s="563"/>
      <c r="D6" s="558"/>
      <c r="E6" s="64"/>
      <c r="F6" s="64"/>
      <c r="G6" s="568"/>
      <c r="H6" s="558"/>
      <c r="I6" s="65"/>
      <c r="J6" s="60"/>
    </row>
    <row r="7" spans="1:15" ht="12.9" customHeight="1" x14ac:dyDescent="0.3">
      <c r="A7" s="65"/>
      <c r="B7" s="65"/>
      <c r="C7" s="563"/>
      <c r="D7" s="558"/>
      <c r="E7" s="64"/>
      <c r="F7" s="64"/>
      <c r="G7" s="568"/>
      <c r="H7" s="558"/>
      <c r="I7" s="65"/>
      <c r="J7" s="60"/>
    </row>
    <row r="8" spans="1:15" ht="12.9" customHeight="1" x14ac:dyDescent="0.3">
      <c r="A8" s="65"/>
      <c r="B8" s="65"/>
      <c r="C8" s="563"/>
      <c r="D8" s="558"/>
      <c r="E8" s="64"/>
      <c r="F8" s="64"/>
      <c r="G8" s="568"/>
      <c r="H8" s="558"/>
      <c r="I8" s="65"/>
      <c r="J8" s="60"/>
    </row>
    <row r="9" spans="1:15" ht="12.9" customHeight="1" x14ac:dyDescent="0.3">
      <c r="A9" s="65"/>
      <c r="B9" s="65"/>
      <c r="C9" s="563"/>
      <c r="D9" s="558"/>
      <c r="E9" s="64"/>
      <c r="F9" s="64"/>
      <c r="G9" s="568"/>
      <c r="H9" s="558"/>
      <c r="I9" s="65"/>
      <c r="J9" s="60"/>
    </row>
    <row r="10" spans="1:15" ht="12.9" customHeight="1" x14ac:dyDescent="0.3">
      <c r="A10" s="65"/>
      <c r="B10" s="65"/>
      <c r="C10" s="563"/>
      <c r="D10" s="558"/>
      <c r="E10" s="64"/>
      <c r="F10" s="64"/>
      <c r="G10" s="568"/>
      <c r="H10" s="558"/>
      <c r="I10" s="65"/>
      <c r="J10" s="60"/>
    </row>
    <row r="11" spans="1:15" ht="12.9" customHeight="1" x14ac:dyDescent="0.3">
      <c r="A11" s="65"/>
      <c r="B11" s="65"/>
      <c r="C11" s="563"/>
      <c r="D11" s="558"/>
      <c r="E11" s="64"/>
      <c r="F11" s="64"/>
      <c r="G11" s="568"/>
      <c r="H11" s="558"/>
      <c r="I11" s="65"/>
      <c r="J11" s="60"/>
    </row>
    <row r="12" spans="1:15" ht="12.9" customHeight="1" x14ac:dyDescent="0.3">
      <c r="A12" s="65"/>
      <c r="B12" s="65"/>
      <c r="C12" s="563"/>
      <c r="D12" s="558"/>
      <c r="E12" s="64"/>
      <c r="F12" s="64"/>
      <c r="G12" s="568"/>
      <c r="H12" s="558"/>
      <c r="I12" s="65"/>
      <c r="J12" s="60"/>
    </row>
    <row r="13" spans="1:15" ht="12.9" customHeight="1" x14ac:dyDescent="0.3">
      <c r="A13" s="65"/>
      <c r="B13" s="65"/>
      <c r="C13" s="563"/>
      <c r="D13" s="558"/>
      <c r="E13" s="64"/>
      <c r="F13" s="64"/>
      <c r="G13" s="568"/>
      <c r="H13" s="558"/>
      <c r="I13" s="65"/>
      <c r="J13" s="60"/>
    </row>
    <row r="14" spans="1:15" ht="12.9" customHeight="1" x14ac:dyDescent="0.3">
      <c r="A14" s="65"/>
      <c r="B14" s="65"/>
      <c r="C14" s="563"/>
      <c r="D14" s="558"/>
      <c r="E14" s="64"/>
      <c r="F14" s="64"/>
      <c r="G14" s="568"/>
      <c r="H14" s="558"/>
      <c r="I14" s="65"/>
      <c r="J14" s="60"/>
    </row>
    <row r="15" spans="1:15" ht="12.9" customHeight="1" x14ac:dyDescent="0.3">
      <c r="A15" s="65"/>
      <c r="B15" s="65"/>
      <c r="C15" s="563"/>
      <c r="D15" s="558"/>
      <c r="E15" s="64"/>
      <c r="F15" s="64"/>
      <c r="G15" s="568"/>
      <c r="H15" s="558"/>
      <c r="I15" s="65"/>
      <c r="J15" s="60"/>
    </row>
    <row r="16" spans="1:15" ht="12.9" customHeight="1" x14ac:dyDescent="0.3">
      <c r="A16" s="65"/>
      <c r="B16" s="65"/>
      <c r="C16" s="563"/>
      <c r="D16" s="558"/>
      <c r="E16" s="64"/>
      <c r="F16" s="64"/>
      <c r="G16" s="568"/>
      <c r="H16" s="558"/>
      <c r="I16" s="65"/>
      <c r="J16" s="60"/>
    </row>
    <row r="17" spans="1:10" ht="12.9" customHeight="1" x14ac:dyDescent="0.3">
      <c r="A17" s="65"/>
      <c r="B17" s="65"/>
      <c r="C17" s="563"/>
      <c r="D17" s="558"/>
      <c r="E17" s="64"/>
      <c r="F17" s="64"/>
      <c r="G17" s="568"/>
      <c r="H17" s="558"/>
      <c r="I17" s="65"/>
      <c r="J17" s="60"/>
    </row>
    <row r="18" spans="1:10" ht="12.9" customHeight="1" x14ac:dyDescent="0.3">
      <c r="A18" s="65"/>
      <c r="B18" s="65"/>
      <c r="C18" s="563"/>
      <c r="D18" s="558"/>
      <c r="E18" s="64"/>
      <c r="F18" s="64"/>
      <c r="G18" s="568"/>
      <c r="H18" s="558"/>
      <c r="I18" s="65"/>
      <c r="J18" s="60"/>
    </row>
    <row r="19" spans="1:10" ht="12.9" customHeight="1" x14ac:dyDescent="0.3">
      <c r="A19" s="65"/>
      <c r="B19" s="65"/>
      <c r="C19" s="563"/>
      <c r="D19" s="558"/>
      <c r="E19" s="64"/>
      <c r="F19" s="64"/>
      <c r="G19" s="568"/>
      <c r="H19" s="558"/>
      <c r="I19" s="65"/>
      <c r="J19" s="60"/>
    </row>
    <row r="20" spans="1:10" ht="12.9" customHeight="1" x14ac:dyDescent="0.3">
      <c r="A20" s="65"/>
      <c r="B20" s="65"/>
      <c r="C20" s="563"/>
      <c r="D20" s="558"/>
      <c r="E20" s="64"/>
      <c r="F20" s="64"/>
      <c r="G20" s="568"/>
      <c r="H20" s="558"/>
      <c r="I20" s="65"/>
      <c r="J20" s="67"/>
    </row>
    <row r="21" spans="1:10" ht="12.9" customHeight="1" x14ac:dyDescent="0.3">
      <c r="A21" s="65"/>
      <c r="B21" s="65"/>
      <c r="C21" s="563"/>
      <c r="D21" s="558"/>
      <c r="E21" s="64"/>
      <c r="F21" s="64"/>
      <c r="G21" s="568"/>
      <c r="H21" s="558"/>
      <c r="I21" s="65"/>
      <c r="J21" s="66"/>
    </row>
    <row r="22" spans="1:10" ht="12.9" customHeight="1" x14ac:dyDescent="0.3">
      <c r="A22" s="65"/>
      <c r="B22" s="65"/>
      <c r="C22" s="563"/>
      <c r="D22" s="558"/>
      <c r="E22" s="64"/>
      <c r="F22" s="64"/>
      <c r="G22" s="568"/>
      <c r="H22" s="558"/>
      <c r="I22" s="65"/>
      <c r="J22" s="68"/>
    </row>
    <row r="23" spans="1:10" ht="12.9" customHeight="1" x14ac:dyDescent="0.3">
      <c r="A23" s="65"/>
      <c r="B23" s="65"/>
      <c r="C23" s="563"/>
      <c r="D23" s="558"/>
      <c r="E23" s="64"/>
      <c r="F23" s="64"/>
      <c r="G23" s="568"/>
      <c r="H23" s="558"/>
      <c r="I23" s="65"/>
      <c r="J23" s="68"/>
    </row>
    <row r="24" spans="1:10" ht="12.9" customHeight="1" x14ac:dyDescent="0.3">
      <c r="A24" s="65"/>
      <c r="B24" s="65"/>
      <c r="C24" s="563"/>
      <c r="D24" s="558"/>
      <c r="E24" s="64"/>
      <c r="F24" s="64"/>
      <c r="G24" s="568"/>
      <c r="H24" s="558"/>
      <c r="I24" s="65"/>
      <c r="J24" s="68"/>
    </row>
    <row r="25" spans="1:10" ht="12.9" customHeight="1" x14ac:dyDescent="0.3">
      <c r="A25" s="65"/>
      <c r="B25" s="65"/>
      <c r="C25" s="563"/>
      <c r="D25" s="558"/>
      <c r="E25" s="64"/>
      <c r="F25" s="64"/>
      <c r="G25" s="568"/>
      <c r="H25" s="558"/>
      <c r="I25" s="65"/>
      <c r="J25" s="68"/>
    </row>
    <row r="26" spans="1:10" ht="12.9" customHeight="1" x14ac:dyDescent="0.3">
      <c r="A26" s="65"/>
      <c r="B26" s="65"/>
      <c r="C26" s="563"/>
      <c r="D26" s="558"/>
      <c r="E26" s="64"/>
      <c r="F26" s="64"/>
      <c r="G26" s="568"/>
      <c r="H26" s="558"/>
      <c r="I26" s="65"/>
    </row>
    <row r="27" spans="1:10" ht="12.9" customHeight="1" x14ac:dyDescent="0.3">
      <c r="A27" s="65"/>
      <c r="B27" s="65"/>
      <c r="C27" s="563"/>
      <c r="D27" s="558"/>
      <c r="E27" s="64"/>
      <c r="F27" s="64"/>
      <c r="G27" s="568"/>
      <c r="H27" s="558"/>
      <c r="I27" s="65"/>
    </row>
    <row r="28" spans="1:10" ht="12.9" customHeight="1" x14ac:dyDescent="0.3">
      <c r="A28" s="65"/>
      <c r="B28" s="65"/>
      <c r="C28" s="563"/>
      <c r="D28" s="558"/>
      <c r="E28" s="64"/>
      <c r="F28" s="64"/>
      <c r="G28" s="568"/>
      <c r="H28" s="558"/>
      <c r="I28" s="65"/>
    </row>
    <row r="29" spans="1:10" ht="12.9" customHeight="1" x14ac:dyDescent="0.3">
      <c r="A29" s="65"/>
      <c r="B29" s="65"/>
      <c r="C29" s="563"/>
      <c r="D29" s="558"/>
      <c r="E29" s="64"/>
      <c r="F29" s="64"/>
      <c r="G29" s="568"/>
      <c r="H29" s="558"/>
      <c r="I29" s="65"/>
    </row>
    <row r="30" spans="1:10" ht="12.9" customHeight="1" x14ac:dyDescent="0.3">
      <c r="A30" s="65"/>
      <c r="B30" s="65"/>
      <c r="C30" s="563"/>
      <c r="D30" s="558"/>
      <c r="E30" s="64"/>
      <c r="F30" s="64"/>
      <c r="G30" s="568"/>
      <c r="H30" s="558"/>
      <c r="I30" s="65"/>
    </row>
    <row r="31" spans="1:10" ht="12.9" customHeight="1" x14ac:dyDescent="0.3">
      <c r="A31" s="65"/>
      <c r="B31" s="65"/>
      <c r="C31" s="563"/>
      <c r="D31" s="558"/>
      <c r="E31" s="64"/>
      <c r="F31" s="64"/>
      <c r="G31" s="568"/>
      <c r="H31" s="558"/>
      <c r="I31" s="65"/>
    </row>
    <row r="32" spans="1:10" ht="12.9" customHeight="1" x14ac:dyDescent="0.3">
      <c r="A32" s="65"/>
      <c r="B32" s="65"/>
      <c r="C32" s="563"/>
      <c r="D32" s="558"/>
      <c r="E32" s="64"/>
      <c r="F32" s="64"/>
      <c r="G32" s="568"/>
      <c r="H32" s="558"/>
      <c r="I32" s="65"/>
    </row>
    <row r="33" spans="1:9" ht="12.9" customHeight="1" x14ac:dyDescent="0.3">
      <c r="A33" s="65"/>
      <c r="B33" s="65"/>
      <c r="C33" s="563"/>
      <c r="D33" s="558"/>
      <c r="E33" s="64"/>
      <c r="F33" s="64"/>
      <c r="G33" s="568"/>
      <c r="H33" s="558"/>
      <c r="I33" s="65"/>
    </row>
    <row r="34" spans="1:9" ht="12.9" customHeight="1" x14ac:dyDescent="0.3">
      <c r="A34" s="65"/>
      <c r="B34" s="65"/>
      <c r="C34" s="563"/>
      <c r="D34" s="558"/>
      <c r="E34" s="64"/>
      <c r="F34" s="64"/>
      <c r="G34" s="568"/>
      <c r="H34" s="558"/>
      <c r="I34" s="65"/>
    </row>
    <row r="35" spans="1:9" ht="12.9" customHeight="1" x14ac:dyDescent="0.3">
      <c r="A35" s="65"/>
      <c r="B35" s="65"/>
      <c r="C35" s="563"/>
      <c r="D35" s="558"/>
      <c r="E35" s="64"/>
      <c r="F35" s="64"/>
      <c r="G35" s="568"/>
      <c r="H35" s="558"/>
      <c r="I35" s="65"/>
    </row>
    <row r="36" spans="1:9" ht="12.9" customHeight="1" x14ac:dyDescent="0.3">
      <c r="A36" s="65"/>
      <c r="B36" s="65"/>
      <c r="C36" s="563"/>
      <c r="D36" s="558"/>
      <c r="E36" s="64"/>
      <c r="F36" s="64"/>
      <c r="G36" s="568"/>
      <c r="H36" s="558"/>
      <c r="I36" s="65"/>
    </row>
    <row r="37" spans="1:9" ht="12.9" customHeight="1" x14ac:dyDescent="0.3">
      <c r="A37" s="65"/>
      <c r="B37" s="65"/>
      <c r="C37" s="563"/>
      <c r="D37" s="558"/>
      <c r="E37" s="64"/>
      <c r="F37" s="64"/>
      <c r="G37" s="568"/>
      <c r="H37" s="558"/>
      <c r="I37" s="65"/>
    </row>
    <row r="38" spans="1:9" ht="12.9" customHeight="1" x14ac:dyDescent="0.3">
      <c r="A38" s="65"/>
      <c r="B38" s="65"/>
      <c r="C38" s="563"/>
      <c r="D38" s="558"/>
      <c r="E38" s="64"/>
      <c r="F38" s="64"/>
      <c r="G38" s="568"/>
      <c r="H38" s="558"/>
      <c r="I38" s="65"/>
    </row>
    <row r="39" spans="1:9" ht="12.9" customHeight="1" x14ac:dyDescent="0.3">
      <c r="A39" s="65"/>
      <c r="B39" s="65"/>
      <c r="C39" s="563"/>
      <c r="D39" s="558"/>
      <c r="E39" s="64"/>
      <c r="F39" s="64"/>
      <c r="G39" s="568"/>
      <c r="H39" s="558"/>
      <c r="I39" s="65"/>
    </row>
    <row r="40" spans="1:9" x14ac:dyDescent="0.3">
      <c r="A40" s="65"/>
      <c r="B40" s="65"/>
      <c r="C40" s="563"/>
      <c r="D40" s="558"/>
      <c r="E40" s="64"/>
      <c r="F40" s="64"/>
      <c r="G40" s="568"/>
      <c r="H40" s="558"/>
      <c r="I40" s="65"/>
    </row>
    <row r="41" spans="1:9" x14ac:dyDescent="0.3">
      <c r="A41" s="65"/>
      <c r="B41" s="65"/>
      <c r="C41" s="563"/>
      <c r="D41" s="558"/>
      <c r="E41" s="64"/>
      <c r="F41" s="64"/>
      <c r="G41" s="568"/>
      <c r="H41" s="558"/>
      <c r="I41" s="65"/>
    </row>
    <row r="42" spans="1:9" x14ac:dyDescent="0.3">
      <c r="A42" s="65"/>
      <c r="B42" s="65"/>
      <c r="C42" s="563"/>
      <c r="D42" s="558"/>
      <c r="E42" s="64"/>
      <c r="F42" s="64"/>
      <c r="G42" s="568"/>
      <c r="H42" s="558"/>
      <c r="I42" s="65"/>
    </row>
    <row r="43" spans="1:9" x14ac:dyDescent="0.3">
      <c r="A43" s="65"/>
      <c r="B43" s="65"/>
      <c r="C43" s="563"/>
      <c r="D43" s="558"/>
      <c r="E43" s="64"/>
      <c r="F43" s="64"/>
      <c r="G43" s="568"/>
      <c r="H43" s="558"/>
      <c r="I43" s="65"/>
    </row>
    <row r="44" spans="1:9" x14ac:dyDescent="0.3">
      <c r="A44" s="65"/>
      <c r="B44" s="65"/>
      <c r="C44" s="563"/>
      <c r="D44" s="558"/>
      <c r="E44" s="64"/>
      <c r="F44" s="64"/>
      <c r="G44" s="568"/>
      <c r="H44" s="558"/>
      <c r="I44" s="65"/>
    </row>
    <row r="45" spans="1:9" x14ac:dyDescent="0.3">
      <c r="A45" s="65"/>
      <c r="B45" s="65"/>
      <c r="C45" s="563"/>
      <c r="D45" s="558"/>
      <c r="E45" s="64"/>
      <c r="F45" s="64"/>
      <c r="G45" s="568"/>
      <c r="H45" s="558"/>
      <c r="I45" s="65"/>
    </row>
    <row r="46" spans="1:9" x14ac:dyDescent="0.3">
      <c r="A46" s="65"/>
      <c r="B46" s="65"/>
      <c r="C46" s="563"/>
      <c r="D46" s="558"/>
      <c r="E46" s="64"/>
      <c r="F46" s="64"/>
      <c r="G46" s="568"/>
      <c r="H46" s="558"/>
      <c r="I46" s="65"/>
    </row>
    <row r="47" spans="1:9" x14ac:dyDescent="0.3">
      <c r="A47" s="65"/>
      <c r="B47" s="65"/>
      <c r="C47" s="563"/>
      <c r="D47" s="558"/>
      <c r="E47" s="64"/>
      <c r="F47" s="64"/>
      <c r="G47" s="568"/>
      <c r="H47" s="558"/>
      <c r="I47" s="65"/>
    </row>
    <row r="48" spans="1:9" x14ac:dyDescent="0.3">
      <c r="A48" s="65"/>
      <c r="B48" s="65"/>
      <c r="C48" s="563"/>
      <c r="D48" s="558"/>
      <c r="E48" s="64"/>
      <c r="F48" s="64"/>
      <c r="G48" s="568"/>
      <c r="H48" s="558"/>
      <c r="I48" s="65"/>
    </row>
    <row r="49" spans="1:9" x14ac:dyDescent="0.3">
      <c r="A49" s="65"/>
      <c r="B49" s="65"/>
      <c r="C49" s="563"/>
      <c r="D49" s="558"/>
      <c r="E49" s="64"/>
      <c r="F49" s="64"/>
      <c r="G49" s="568"/>
      <c r="H49" s="558"/>
      <c r="I49" s="65"/>
    </row>
    <row r="50" spans="1:9" x14ac:dyDescent="0.3">
      <c r="A50" s="65"/>
      <c r="B50" s="65"/>
      <c r="C50" s="563"/>
      <c r="D50" s="558"/>
      <c r="E50" s="64"/>
      <c r="F50" s="64"/>
      <c r="G50" s="568"/>
      <c r="H50" s="558"/>
      <c r="I50" s="65"/>
    </row>
    <row r="51" spans="1:9" x14ac:dyDescent="0.3">
      <c r="A51" s="65"/>
      <c r="B51" s="65"/>
      <c r="C51" s="563"/>
      <c r="D51" s="558"/>
      <c r="E51" s="64"/>
      <c r="F51" s="64"/>
      <c r="G51" s="568"/>
      <c r="H51" s="558"/>
      <c r="I51" s="65"/>
    </row>
    <row r="52" spans="1:9" x14ac:dyDescent="0.3">
      <c r="A52" s="65"/>
      <c r="B52" s="65"/>
      <c r="C52" s="563"/>
      <c r="D52" s="558"/>
      <c r="E52" s="64"/>
      <c r="F52" s="64"/>
      <c r="G52" s="568"/>
      <c r="H52" s="558"/>
      <c r="I52" s="65"/>
    </row>
    <row r="53" spans="1:9" x14ac:dyDescent="0.3">
      <c r="A53" s="65"/>
      <c r="B53" s="65"/>
      <c r="C53" s="563"/>
      <c r="D53" s="558"/>
      <c r="E53" s="64"/>
      <c r="F53" s="64"/>
      <c r="G53" s="568"/>
      <c r="H53" s="558"/>
      <c r="I53" s="65"/>
    </row>
    <row r="54" spans="1:9" x14ac:dyDescent="0.3">
      <c r="A54" s="65"/>
      <c r="B54" s="65"/>
      <c r="C54" s="563"/>
      <c r="D54" s="558"/>
      <c r="E54" s="64"/>
      <c r="F54" s="64"/>
      <c r="G54" s="568"/>
      <c r="H54" s="558"/>
      <c r="I54" s="65"/>
    </row>
    <row r="55" spans="1:9" x14ac:dyDescent="0.3">
      <c r="A55" s="65"/>
      <c r="B55" s="65"/>
      <c r="C55" s="563"/>
      <c r="D55" s="558"/>
      <c r="E55" s="64"/>
      <c r="F55" s="64"/>
      <c r="G55" s="568"/>
      <c r="H55" s="558"/>
      <c r="I55" s="65"/>
    </row>
    <row r="56" spans="1:9" x14ac:dyDescent="0.3">
      <c r="A56" s="65"/>
      <c r="B56" s="65"/>
      <c r="C56" s="563"/>
      <c r="D56" s="558"/>
      <c r="E56" s="64"/>
      <c r="F56" s="64"/>
      <c r="G56" s="568"/>
      <c r="H56" s="558"/>
      <c r="I56" s="65"/>
    </row>
    <row r="57" spans="1:9" x14ac:dyDescent="0.3">
      <c r="A57" s="65"/>
      <c r="B57" s="65"/>
      <c r="C57" s="563"/>
      <c r="D57" s="558"/>
      <c r="E57" s="64"/>
      <c r="F57" s="64"/>
      <c r="G57" s="568"/>
      <c r="H57" s="558"/>
      <c r="I57" s="65"/>
    </row>
    <row r="58" spans="1:9" x14ac:dyDescent="0.3">
      <c r="A58" s="65"/>
      <c r="B58" s="65"/>
      <c r="C58" s="563"/>
      <c r="D58" s="558"/>
      <c r="E58" s="64"/>
      <c r="F58" s="64"/>
      <c r="G58" s="568"/>
      <c r="H58" s="558"/>
      <c r="I58" s="65"/>
    </row>
    <row r="59" spans="1:9" x14ac:dyDescent="0.3">
      <c r="A59" s="65"/>
      <c r="B59" s="65"/>
      <c r="C59" s="563"/>
      <c r="D59" s="558"/>
      <c r="E59" s="64"/>
      <c r="F59" s="64"/>
      <c r="G59" s="568"/>
      <c r="H59" s="558"/>
      <c r="I59" s="65"/>
    </row>
    <row r="60" spans="1:9" x14ac:dyDescent="0.3">
      <c r="A60" s="65"/>
      <c r="B60" s="65"/>
      <c r="C60" s="563"/>
      <c r="D60" s="558"/>
      <c r="E60" s="64"/>
      <c r="F60" s="64"/>
      <c r="G60" s="568"/>
      <c r="H60" s="558"/>
      <c r="I60" s="65"/>
    </row>
    <row r="61" spans="1:9" x14ac:dyDescent="0.3">
      <c r="A61" s="65"/>
      <c r="B61" s="65"/>
      <c r="C61" s="563"/>
      <c r="D61" s="558"/>
      <c r="E61" s="64"/>
      <c r="F61" s="64"/>
      <c r="G61" s="568"/>
      <c r="H61" s="558"/>
      <c r="I61" s="65"/>
    </row>
    <row r="62" spans="1:9" x14ac:dyDescent="0.3">
      <c r="A62" s="65"/>
      <c r="B62" s="65"/>
      <c r="C62" s="563"/>
      <c r="D62" s="558"/>
      <c r="E62" s="64"/>
      <c r="F62" s="64"/>
      <c r="G62" s="568"/>
      <c r="H62" s="558"/>
      <c r="I62" s="65"/>
    </row>
    <row r="63" spans="1:9" x14ac:dyDescent="0.3">
      <c r="A63" s="65"/>
      <c r="B63" s="65"/>
      <c r="C63" s="563"/>
      <c r="D63" s="558"/>
      <c r="E63" s="64"/>
      <c r="F63" s="64"/>
      <c r="G63" s="568"/>
      <c r="H63" s="558"/>
      <c r="I63" s="65"/>
    </row>
    <row r="64" spans="1:9" x14ac:dyDescent="0.3">
      <c r="A64" s="65"/>
      <c r="B64" s="65"/>
      <c r="C64" s="563"/>
      <c r="D64" s="558"/>
      <c r="E64" s="64"/>
      <c r="F64" s="64"/>
      <c r="G64" s="568"/>
      <c r="H64" s="558"/>
      <c r="I64" s="65"/>
    </row>
    <row r="65" spans="1:9" x14ac:dyDescent="0.3">
      <c r="A65" s="65"/>
      <c r="B65" s="65"/>
      <c r="C65" s="563"/>
      <c r="D65" s="558"/>
      <c r="E65" s="64"/>
      <c r="F65" s="64"/>
      <c r="G65" s="568"/>
      <c r="H65" s="558"/>
      <c r="I65" s="65"/>
    </row>
    <row r="66" spans="1:9" x14ac:dyDescent="0.3">
      <c r="A66" s="65"/>
      <c r="B66" s="65"/>
      <c r="C66" s="563"/>
      <c r="D66" s="558"/>
      <c r="E66" s="64"/>
      <c r="F66" s="64"/>
      <c r="G66" s="568"/>
      <c r="H66" s="558"/>
      <c r="I66" s="65"/>
    </row>
    <row r="67" spans="1:9" x14ac:dyDescent="0.3">
      <c r="A67" s="65"/>
      <c r="B67" s="65"/>
      <c r="C67" s="563"/>
      <c r="D67" s="558"/>
      <c r="E67" s="64"/>
      <c r="F67" s="64"/>
      <c r="G67" s="568"/>
      <c r="H67" s="558"/>
      <c r="I67" s="65"/>
    </row>
    <row r="68" spans="1:9" x14ac:dyDescent="0.3">
      <c r="A68" s="65"/>
      <c r="B68" s="65"/>
      <c r="C68" s="563"/>
      <c r="D68" s="558"/>
      <c r="E68" s="64"/>
      <c r="F68" s="64"/>
      <c r="G68" s="568"/>
      <c r="H68" s="558"/>
      <c r="I68" s="65"/>
    </row>
    <row r="69" spans="1:9" x14ac:dyDescent="0.3">
      <c r="A69" s="65"/>
      <c r="B69" s="65"/>
      <c r="C69" s="563"/>
      <c r="D69" s="558"/>
      <c r="E69" s="64"/>
      <c r="F69" s="64"/>
      <c r="G69" s="568"/>
      <c r="H69" s="558"/>
      <c r="I69" s="65"/>
    </row>
    <row r="70" spans="1:9" x14ac:dyDescent="0.3">
      <c r="A70" s="65"/>
      <c r="B70" s="65"/>
      <c r="C70" s="563"/>
      <c r="D70" s="558"/>
      <c r="E70" s="64"/>
      <c r="F70" s="64"/>
      <c r="G70" s="568"/>
      <c r="H70" s="558"/>
      <c r="I70" s="65"/>
    </row>
    <row r="71" spans="1:9" x14ac:dyDescent="0.3">
      <c r="A71" s="65"/>
      <c r="B71" s="65"/>
      <c r="C71" s="563"/>
      <c r="D71" s="558"/>
      <c r="E71" s="64"/>
      <c r="F71" s="64"/>
      <c r="G71" s="568"/>
      <c r="H71" s="558"/>
      <c r="I71" s="65"/>
    </row>
    <row r="72" spans="1:9" x14ac:dyDescent="0.3">
      <c r="A72" s="65"/>
      <c r="B72" s="65"/>
      <c r="C72" s="563"/>
      <c r="D72" s="558"/>
      <c r="E72" s="64"/>
      <c r="F72" s="64"/>
      <c r="G72" s="568"/>
      <c r="H72" s="558"/>
      <c r="I72" s="65"/>
    </row>
    <row r="73" spans="1:9" x14ac:dyDescent="0.3">
      <c r="A73" s="65"/>
      <c r="B73" s="65"/>
      <c r="C73" s="563"/>
      <c r="D73" s="558"/>
      <c r="E73" s="64"/>
      <c r="F73" s="64"/>
      <c r="G73" s="568"/>
      <c r="H73" s="558"/>
      <c r="I73" s="65"/>
    </row>
    <row r="74" spans="1:9" x14ac:dyDescent="0.3">
      <c r="A74" s="65"/>
      <c r="B74" s="65"/>
      <c r="C74" s="563"/>
      <c r="D74" s="558"/>
      <c r="E74" s="64"/>
      <c r="F74" s="64"/>
      <c r="G74" s="568"/>
      <c r="H74" s="558"/>
      <c r="I74" s="65"/>
    </row>
    <row r="75" spans="1:9" x14ac:dyDescent="0.3">
      <c r="A75" s="65"/>
      <c r="B75" s="65"/>
      <c r="C75" s="563"/>
      <c r="D75" s="558"/>
      <c r="E75" s="64"/>
      <c r="F75" s="64"/>
      <c r="G75" s="568"/>
      <c r="H75" s="558"/>
      <c r="I75" s="65"/>
    </row>
    <row r="76" spans="1:9" x14ac:dyDescent="0.3">
      <c r="A76" s="65"/>
      <c r="B76" s="65"/>
      <c r="C76" s="563"/>
      <c r="D76" s="558"/>
      <c r="E76" s="64"/>
      <c r="F76" s="64"/>
      <c r="G76" s="568"/>
      <c r="H76" s="558"/>
      <c r="I76" s="65"/>
    </row>
    <row r="77" spans="1:9" x14ac:dyDescent="0.3">
      <c r="A77" s="65"/>
      <c r="B77" s="65"/>
      <c r="C77" s="563"/>
      <c r="D77" s="558"/>
      <c r="E77" s="64"/>
      <c r="F77" s="64"/>
      <c r="G77" s="568"/>
      <c r="H77" s="558"/>
      <c r="I77" s="65"/>
    </row>
    <row r="78" spans="1:9" x14ac:dyDescent="0.3">
      <c r="A78" s="65"/>
      <c r="B78" s="65"/>
      <c r="C78" s="563"/>
      <c r="D78" s="558"/>
      <c r="E78" s="64"/>
      <c r="F78" s="64"/>
      <c r="G78" s="568"/>
      <c r="H78" s="558"/>
      <c r="I78" s="65"/>
    </row>
    <row r="79" spans="1:9" x14ac:dyDescent="0.3">
      <c r="A79" s="65"/>
      <c r="B79" s="65"/>
      <c r="C79" s="563"/>
      <c r="D79" s="558"/>
      <c r="E79" s="64"/>
      <c r="F79" s="64"/>
      <c r="G79" s="568"/>
      <c r="H79" s="558"/>
      <c r="I79" s="65"/>
    </row>
    <row r="80" spans="1:9" x14ac:dyDescent="0.3">
      <c r="A80" s="65"/>
      <c r="B80" s="65"/>
      <c r="C80" s="563"/>
      <c r="D80" s="558"/>
      <c r="E80" s="64"/>
      <c r="F80" s="64"/>
      <c r="G80" s="568"/>
      <c r="H80" s="558"/>
      <c r="I80" s="65"/>
    </row>
    <row r="81" spans="1:9" x14ac:dyDescent="0.3">
      <c r="A81" s="65"/>
      <c r="B81" s="65"/>
      <c r="C81" s="563"/>
      <c r="D81" s="558"/>
      <c r="E81" s="64"/>
      <c r="F81" s="64"/>
      <c r="G81" s="568"/>
      <c r="H81" s="558"/>
      <c r="I81" s="65"/>
    </row>
    <row r="82" spans="1:9" x14ac:dyDescent="0.3">
      <c r="A82" s="65"/>
      <c r="B82" s="65"/>
      <c r="C82" s="563"/>
      <c r="D82" s="558"/>
      <c r="E82" s="64"/>
      <c r="F82" s="64"/>
      <c r="G82" s="568"/>
      <c r="H82" s="558"/>
      <c r="I82" s="65"/>
    </row>
    <row r="83" spans="1:9" x14ac:dyDescent="0.3">
      <c r="A83" s="65"/>
      <c r="B83" s="65"/>
      <c r="C83" s="563"/>
      <c r="D83" s="558"/>
      <c r="E83" s="64"/>
      <c r="F83" s="64"/>
      <c r="G83" s="568"/>
      <c r="H83" s="558"/>
      <c r="I83" s="65"/>
    </row>
    <row r="84" spans="1:9" x14ac:dyDescent="0.3">
      <c r="A84" s="65"/>
      <c r="B84" s="65"/>
      <c r="C84" s="563"/>
      <c r="D84" s="558"/>
      <c r="E84" s="64"/>
      <c r="F84" s="64"/>
      <c r="G84" s="568"/>
      <c r="H84" s="558"/>
      <c r="I84" s="65"/>
    </row>
    <row r="85" spans="1:9" x14ac:dyDescent="0.3">
      <c r="A85" s="65"/>
      <c r="B85" s="65"/>
      <c r="C85" s="563"/>
      <c r="D85" s="558"/>
      <c r="E85" s="64"/>
      <c r="F85" s="64"/>
      <c r="G85" s="568"/>
      <c r="H85" s="558"/>
      <c r="I85" s="65"/>
    </row>
    <row r="86" spans="1:9" x14ac:dyDescent="0.3">
      <c r="A86" s="65"/>
      <c r="B86" s="65"/>
      <c r="C86" s="563"/>
      <c r="D86" s="558"/>
      <c r="E86" s="64"/>
      <c r="F86" s="64"/>
      <c r="G86" s="568"/>
      <c r="H86" s="558"/>
      <c r="I86" s="65"/>
    </row>
    <row r="87" spans="1:9" x14ac:dyDescent="0.3">
      <c r="A87" s="65"/>
      <c r="B87" s="65"/>
      <c r="C87" s="563"/>
      <c r="D87" s="558"/>
      <c r="E87" s="64"/>
      <c r="F87" s="64"/>
      <c r="G87" s="568"/>
      <c r="H87" s="558"/>
      <c r="I87" s="65"/>
    </row>
    <row r="88" spans="1:9" x14ac:dyDescent="0.3">
      <c r="A88" s="65"/>
      <c r="B88" s="65"/>
      <c r="C88" s="563"/>
      <c r="D88" s="558"/>
      <c r="E88" s="64"/>
      <c r="F88" s="64"/>
      <c r="G88" s="568"/>
      <c r="H88" s="558"/>
      <c r="I88" s="65"/>
    </row>
    <row r="89" spans="1:9" x14ac:dyDescent="0.3">
      <c r="A89" s="65"/>
      <c r="B89" s="65"/>
      <c r="C89" s="563"/>
      <c r="D89" s="558"/>
      <c r="E89" s="64"/>
      <c r="F89" s="64"/>
      <c r="G89" s="568"/>
      <c r="H89" s="558"/>
      <c r="I89" s="65"/>
    </row>
    <row r="90" spans="1:9" x14ac:dyDescent="0.3">
      <c r="A90" s="65"/>
      <c r="B90" s="65"/>
      <c r="C90" s="563"/>
      <c r="D90" s="558"/>
      <c r="E90" s="64"/>
      <c r="F90" s="64"/>
      <c r="G90" s="568"/>
      <c r="H90" s="558"/>
      <c r="I90" s="65"/>
    </row>
    <row r="91" spans="1:9" x14ac:dyDescent="0.3">
      <c r="A91" s="65"/>
      <c r="B91" s="65"/>
      <c r="C91" s="563"/>
      <c r="D91" s="558"/>
      <c r="E91" s="64"/>
      <c r="F91" s="64"/>
      <c r="G91" s="568"/>
      <c r="H91" s="558"/>
      <c r="I91" s="65"/>
    </row>
    <row r="92" spans="1:9" x14ac:dyDescent="0.3">
      <c r="A92" s="65"/>
      <c r="B92" s="65"/>
      <c r="C92" s="563"/>
      <c r="D92" s="558"/>
      <c r="E92" s="64"/>
      <c r="F92" s="64"/>
      <c r="G92" s="568"/>
      <c r="H92" s="558"/>
      <c r="I92" s="65"/>
    </row>
    <row r="93" spans="1:9" x14ac:dyDescent="0.3">
      <c r="A93" s="65"/>
      <c r="B93" s="65"/>
      <c r="C93" s="563"/>
      <c r="D93" s="558"/>
      <c r="E93" s="64"/>
      <c r="F93" s="64"/>
      <c r="G93" s="568"/>
      <c r="H93" s="558"/>
      <c r="I93" s="65"/>
    </row>
    <row r="94" spans="1:9" x14ac:dyDescent="0.3">
      <c r="A94" s="65"/>
      <c r="B94" s="65"/>
      <c r="C94" s="563"/>
      <c r="D94" s="558"/>
      <c r="E94" s="64"/>
      <c r="F94" s="64"/>
      <c r="G94" s="568"/>
      <c r="H94" s="558"/>
      <c r="I94" s="65"/>
    </row>
    <row r="95" spans="1:9" x14ac:dyDescent="0.3">
      <c r="A95" s="65"/>
      <c r="B95" s="65"/>
      <c r="C95" s="563"/>
      <c r="D95" s="558"/>
      <c r="E95" s="64"/>
      <c r="F95" s="64"/>
      <c r="G95" s="568"/>
      <c r="H95" s="558"/>
      <c r="I95" s="65"/>
    </row>
    <row r="96" spans="1:9" x14ac:dyDescent="0.3">
      <c r="A96" s="65"/>
      <c r="B96" s="65"/>
      <c r="C96" s="563"/>
      <c r="D96" s="558"/>
      <c r="E96" s="64"/>
      <c r="F96" s="64"/>
      <c r="G96" s="568"/>
      <c r="H96" s="558"/>
      <c r="I96" s="65"/>
    </row>
    <row r="97" spans="1:9" x14ac:dyDescent="0.3">
      <c r="A97" s="65"/>
      <c r="B97" s="65"/>
      <c r="C97" s="563"/>
      <c r="D97" s="558"/>
      <c r="E97" s="64"/>
      <c r="F97" s="64"/>
      <c r="G97" s="568"/>
      <c r="H97" s="558"/>
      <c r="I97" s="65"/>
    </row>
    <row r="98" spans="1:9" x14ac:dyDescent="0.3">
      <c r="A98" s="65"/>
      <c r="B98" s="65"/>
      <c r="C98" s="563"/>
      <c r="D98" s="558"/>
      <c r="E98" s="64"/>
      <c r="F98" s="64"/>
      <c r="G98" s="568"/>
      <c r="H98" s="558"/>
      <c r="I98" s="65"/>
    </row>
    <row r="99" spans="1:9" x14ac:dyDescent="0.3">
      <c r="A99" s="65"/>
      <c r="B99" s="65"/>
      <c r="C99" s="563"/>
      <c r="D99" s="558"/>
      <c r="E99" s="64"/>
      <c r="F99" s="64"/>
      <c r="G99" s="568"/>
      <c r="H99" s="558"/>
      <c r="I99" s="65"/>
    </row>
    <row r="100" spans="1:9" x14ac:dyDescent="0.3">
      <c r="A100" s="65"/>
      <c r="B100" s="65"/>
      <c r="C100" s="563"/>
      <c r="D100" s="558"/>
      <c r="E100" s="64"/>
      <c r="F100" s="64"/>
      <c r="G100" s="568"/>
      <c r="H100" s="558"/>
      <c r="I100" s="65"/>
    </row>
    <row r="101" spans="1:9" x14ac:dyDescent="0.3">
      <c r="A101" s="65"/>
      <c r="B101" s="65"/>
      <c r="C101" s="563"/>
      <c r="D101" s="558"/>
      <c r="E101" s="64"/>
      <c r="F101" s="64"/>
      <c r="G101" s="568"/>
      <c r="H101" s="558"/>
      <c r="I101" s="65"/>
    </row>
    <row r="102" spans="1:9" x14ac:dyDescent="0.3">
      <c r="A102" s="65"/>
      <c r="B102" s="65"/>
      <c r="C102" s="563"/>
      <c r="D102" s="558"/>
      <c r="E102" s="64"/>
      <c r="F102" s="64"/>
      <c r="G102" s="568"/>
      <c r="H102" s="558"/>
      <c r="I102" s="65"/>
    </row>
    <row r="103" spans="1:9" x14ac:dyDescent="0.3">
      <c r="A103" s="65"/>
      <c r="B103" s="65"/>
      <c r="C103" s="563"/>
      <c r="D103" s="558"/>
      <c r="E103" s="64"/>
      <c r="F103" s="64"/>
      <c r="G103" s="568"/>
      <c r="H103" s="558"/>
      <c r="I103" s="65"/>
    </row>
    <row r="104" spans="1:9" x14ac:dyDescent="0.3">
      <c r="A104" s="65"/>
      <c r="B104" s="65"/>
      <c r="C104" s="563"/>
      <c r="D104" s="558"/>
      <c r="E104" s="64"/>
      <c r="F104" s="64"/>
      <c r="G104" s="568"/>
      <c r="H104" s="558"/>
      <c r="I104" s="65"/>
    </row>
    <row r="105" spans="1:9" x14ac:dyDescent="0.3">
      <c r="A105" s="65"/>
      <c r="B105" s="65"/>
      <c r="C105" s="563"/>
      <c r="D105" s="558"/>
      <c r="E105" s="64"/>
      <c r="F105" s="64"/>
      <c r="G105" s="568"/>
      <c r="H105" s="558"/>
      <c r="I105" s="65"/>
    </row>
    <row r="106" spans="1:9" x14ac:dyDescent="0.3">
      <c r="A106" s="65"/>
      <c r="B106" s="65"/>
      <c r="C106" s="563"/>
      <c r="D106" s="558"/>
      <c r="E106" s="64"/>
      <c r="F106" s="64"/>
      <c r="G106" s="568"/>
      <c r="H106" s="558"/>
      <c r="I106" s="65"/>
    </row>
    <row r="107" spans="1:9" x14ac:dyDescent="0.3">
      <c r="A107" s="65"/>
      <c r="B107" s="65"/>
      <c r="C107" s="563"/>
      <c r="D107" s="558"/>
      <c r="E107" s="64"/>
      <c r="F107" s="64"/>
      <c r="G107" s="568"/>
      <c r="H107" s="558"/>
      <c r="I107" s="65"/>
    </row>
    <row r="108" spans="1:9" x14ac:dyDescent="0.3">
      <c r="A108" s="65"/>
      <c r="B108" s="65"/>
      <c r="C108" s="563"/>
      <c r="D108" s="558"/>
      <c r="E108" s="64"/>
      <c r="F108" s="64"/>
      <c r="G108" s="568"/>
      <c r="H108" s="558"/>
      <c r="I108" s="65"/>
    </row>
    <row r="109" spans="1:9" x14ac:dyDescent="0.3">
      <c r="A109" s="65"/>
      <c r="B109" s="65"/>
      <c r="C109" s="563"/>
      <c r="D109" s="558"/>
      <c r="E109" s="64"/>
      <c r="F109" s="64"/>
      <c r="G109" s="568"/>
      <c r="H109" s="558"/>
      <c r="I109" s="65"/>
    </row>
    <row r="110" spans="1:9" x14ac:dyDescent="0.3">
      <c r="A110" s="65"/>
      <c r="B110" s="65"/>
      <c r="C110" s="563"/>
      <c r="D110" s="558"/>
      <c r="E110" s="64"/>
      <c r="F110" s="64"/>
      <c r="G110" s="568"/>
      <c r="H110" s="558"/>
      <c r="I110" s="65"/>
    </row>
    <row r="111" spans="1:9" x14ac:dyDescent="0.3">
      <c r="A111" s="65"/>
      <c r="B111" s="65"/>
      <c r="C111" s="563"/>
      <c r="D111" s="558"/>
      <c r="E111" s="64"/>
      <c r="F111" s="64"/>
      <c r="G111" s="568"/>
      <c r="H111" s="558"/>
      <c r="I111" s="65"/>
    </row>
    <row r="112" spans="1:9" x14ac:dyDescent="0.3">
      <c r="A112" s="65"/>
      <c r="B112" s="65"/>
      <c r="C112" s="563"/>
      <c r="D112" s="558"/>
      <c r="E112" s="64"/>
      <c r="F112" s="64"/>
      <c r="G112" s="568"/>
      <c r="H112" s="558"/>
      <c r="I112" s="65"/>
    </row>
    <row r="113" spans="1:9" x14ac:dyDescent="0.3">
      <c r="A113" s="65"/>
      <c r="B113" s="65"/>
      <c r="C113" s="563"/>
      <c r="D113" s="558"/>
      <c r="E113" s="64"/>
      <c r="F113" s="64"/>
      <c r="G113" s="568"/>
      <c r="H113" s="558"/>
      <c r="I113" s="65"/>
    </row>
    <row r="114" spans="1:9" x14ac:dyDescent="0.3">
      <c r="A114" s="65"/>
      <c r="B114" s="65"/>
      <c r="C114" s="563"/>
      <c r="D114" s="558"/>
      <c r="E114" s="64"/>
      <c r="F114" s="64"/>
      <c r="G114" s="568"/>
      <c r="H114" s="558"/>
      <c r="I114" s="65"/>
    </row>
    <row r="115" spans="1:9" x14ac:dyDescent="0.3">
      <c r="A115" s="65"/>
      <c r="B115" s="65"/>
      <c r="C115" s="563"/>
      <c r="D115" s="558"/>
      <c r="E115" s="64"/>
      <c r="F115" s="64"/>
      <c r="G115" s="568"/>
      <c r="H115" s="558"/>
      <c r="I115" s="65"/>
    </row>
    <row r="116" spans="1:9" x14ac:dyDescent="0.3">
      <c r="A116" s="65"/>
      <c r="B116" s="65"/>
      <c r="C116" s="563"/>
      <c r="D116" s="558"/>
      <c r="E116" s="64"/>
      <c r="F116" s="64"/>
      <c r="G116" s="568"/>
      <c r="H116" s="558"/>
      <c r="I116" s="65"/>
    </row>
    <row r="117" spans="1:9" x14ac:dyDescent="0.3">
      <c r="A117" s="65"/>
      <c r="B117" s="65"/>
      <c r="C117" s="563"/>
      <c r="D117" s="558"/>
      <c r="E117" s="64"/>
      <c r="F117" s="64"/>
      <c r="G117" s="568"/>
      <c r="H117" s="558"/>
      <c r="I117" s="65"/>
    </row>
    <row r="118" spans="1:9" x14ac:dyDescent="0.3">
      <c r="A118" s="65"/>
      <c r="B118" s="65"/>
      <c r="C118" s="563"/>
      <c r="D118" s="558"/>
      <c r="E118" s="64"/>
      <c r="F118" s="64"/>
      <c r="G118" s="568"/>
      <c r="H118" s="558"/>
      <c r="I118" s="65"/>
    </row>
    <row r="119" spans="1:9" x14ac:dyDescent="0.3">
      <c r="A119" s="65"/>
      <c r="B119" s="65"/>
      <c r="C119" s="563"/>
      <c r="D119" s="558"/>
      <c r="E119" s="64"/>
      <c r="F119" s="64"/>
      <c r="G119" s="568"/>
      <c r="H119" s="558"/>
      <c r="I119" s="65"/>
    </row>
    <row r="120" spans="1:9" x14ac:dyDescent="0.3">
      <c r="A120" s="65"/>
      <c r="B120" s="65"/>
      <c r="C120" s="563"/>
      <c r="D120" s="558"/>
      <c r="E120" s="64"/>
      <c r="F120" s="64"/>
      <c r="G120" s="568"/>
      <c r="H120" s="558"/>
      <c r="I120" s="65"/>
    </row>
    <row r="121" spans="1:9" x14ac:dyDescent="0.3">
      <c r="A121" s="65"/>
      <c r="B121" s="65"/>
      <c r="C121" s="563"/>
      <c r="D121" s="558"/>
      <c r="E121" s="64"/>
      <c r="F121" s="64"/>
      <c r="G121" s="568"/>
      <c r="H121" s="558"/>
      <c r="I121" s="65"/>
    </row>
    <row r="122" spans="1:9" x14ac:dyDescent="0.3">
      <c r="A122" s="65"/>
      <c r="B122" s="65"/>
      <c r="C122" s="563"/>
      <c r="D122" s="558"/>
      <c r="E122" s="64"/>
      <c r="F122" s="64"/>
      <c r="G122" s="568"/>
      <c r="H122" s="558"/>
      <c r="I122" s="65"/>
    </row>
    <row r="123" spans="1:9" x14ac:dyDescent="0.3">
      <c r="A123" s="65"/>
      <c r="B123" s="65"/>
      <c r="C123" s="563"/>
      <c r="D123" s="558"/>
      <c r="E123" s="64"/>
      <c r="F123" s="64"/>
      <c r="G123" s="568"/>
      <c r="H123" s="558"/>
      <c r="I123" s="65"/>
    </row>
    <row r="124" spans="1:9" x14ac:dyDescent="0.3">
      <c r="A124" s="65"/>
      <c r="B124" s="65"/>
      <c r="C124" s="563"/>
      <c r="D124" s="558"/>
      <c r="E124" s="64"/>
      <c r="F124" s="64"/>
      <c r="G124" s="568"/>
      <c r="H124" s="558"/>
      <c r="I124" s="65"/>
    </row>
    <row r="125" spans="1:9" x14ac:dyDescent="0.3">
      <c r="A125" s="65"/>
      <c r="B125" s="65"/>
      <c r="C125" s="563"/>
      <c r="D125" s="558"/>
      <c r="E125" s="64"/>
      <c r="F125" s="64"/>
      <c r="G125" s="568"/>
      <c r="H125" s="558"/>
      <c r="I125" s="65"/>
    </row>
    <row r="126" spans="1:9" x14ac:dyDescent="0.3">
      <c r="A126" s="65"/>
      <c r="B126" s="65"/>
      <c r="C126" s="563"/>
      <c r="D126" s="558"/>
      <c r="E126" s="64"/>
      <c r="F126" s="64"/>
      <c r="G126" s="568"/>
      <c r="H126" s="558"/>
      <c r="I126" s="65"/>
    </row>
    <row r="127" spans="1:9" x14ac:dyDescent="0.3">
      <c r="A127" s="65"/>
      <c r="B127" s="65"/>
      <c r="C127" s="563"/>
      <c r="D127" s="558"/>
      <c r="E127" s="64"/>
      <c r="F127" s="64"/>
      <c r="G127" s="568"/>
      <c r="H127" s="558"/>
      <c r="I127" s="65"/>
    </row>
    <row r="128" spans="1:9" x14ac:dyDescent="0.3">
      <c r="A128" s="65"/>
      <c r="B128" s="65"/>
      <c r="C128" s="563"/>
      <c r="D128" s="558"/>
      <c r="E128" s="64"/>
      <c r="F128" s="64"/>
      <c r="G128" s="568"/>
      <c r="H128" s="558"/>
      <c r="I128" s="6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ABCB1-73FF-4101-A2DD-3292029DAE8E}">
  <dimension ref="A2:Q67"/>
  <sheetViews>
    <sheetView workbookViewId="0">
      <selection activeCell="K62" sqref="K62"/>
    </sheetView>
  </sheetViews>
  <sheetFormatPr baseColWidth="10" defaultRowHeight="14.4" x14ac:dyDescent="0.3"/>
  <cols>
    <col min="1" max="1" width="5.6640625" style="7" customWidth="1"/>
    <col min="2" max="2" width="19.6640625" style="2" customWidth="1"/>
    <col min="3" max="3" width="35.6640625" style="1" customWidth="1"/>
    <col min="4" max="4" width="5.6640625" style="5" customWidth="1"/>
    <col min="5" max="5" width="11.6640625" style="3" customWidth="1"/>
    <col min="6" max="6" width="9.6640625" style="5" customWidth="1"/>
    <col min="7" max="7" width="11.6640625" style="3" customWidth="1"/>
    <col min="8" max="8" width="9.6640625" style="6" customWidth="1"/>
    <col min="9" max="9" width="11.6640625" style="3" customWidth="1"/>
    <col min="10" max="10" width="11.6640625" style="5" customWidth="1"/>
    <col min="13" max="13" width="13.6640625" customWidth="1"/>
    <col min="14" max="14" width="5.6640625" customWidth="1"/>
    <col min="15" max="17" width="15.6640625" customWidth="1"/>
  </cols>
  <sheetData>
    <row r="2" spans="2:13" ht="22.2" x14ac:dyDescent="0.3">
      <c r="D2" s="629" t="s">
        <v>8</v>
      </c>
      <c r="E2" s="615"/>
      <c r="F2" s="575" t="s">
        <v>10</v>
      </c>
      <c r="G2" s="630"/>
      <c r="H2" s="616"/>
      <c r="I2" s="615"/>
      <c r="J2" s="614"/>
    </row>
    <row r="3" spans="2:13" ht="22.2" x14ac:dyDescent="0.3">
      <c r="D3" s="631" t="s">
        <v>16</v>
      </c>
      <c r="E3" s="615"/>
      <c r="F3" s="8" t="s">
        <v>10</v>
      </c>
      <c r="G3" s="632"/>
      <c r="H3" s="616"/>
      <c r="I3" s="615"/>
      <c r="J3" s="614"/>
    </row>
    <row r="4" spans="2:13" ht="22.2" x14ac:dyDescent="0.3">
      <c r="D4" s="629" t="s">
        <v>9</v>
      </c>
      <c r="E4" s="615"/>
      <c r="F4" s="575" t="s">
        <v>10</v>
      </c>
      <c r="G4" s="633"/>
      <c r="H4" s="616"/>
      <c r="I4" s="615"/>
      <c r="J4" s="614"/>
    </row>
    <row r="5" spans="2:13" ht="15" thickBot="1" x14ac:dyDescent="0.35"/>
    <row r="6" spans="2:13" ht="9" customHeight="1" thickTop="1" thickBot="1" x14ac:dyDescent="0.35">
      <c r="B6" s="56"/>
      <c r="C6" s="26"/>
      <c r="D6" s="27"/>
      <c r="E6" s="28"/>
      <c r="F6" s="27"/>
      <c r="G6" s="28"/>
      <c r="H6" s="29"/>
      <c r="I6" s="28"/>
      <c r="J6" s="27"/>
      <c r="K6" s="30"/>
      <c r="L6" s="30"/>
      <c r="M6" s="30"/>
    </row>
    <row r="7" spans="2:13" ht="15" thickTop="1" x14ac:dyDescent="0.3"/>
    <row r="8" spans="2:13" ht="18.899999999999999" customHeight="1" x14ac:dyDescent="0.3">
      <c r="C8" s="628" t="s">
        <v>23</v>
      </c>
      <c r="D8" s="575"/>
      <c r="F8" s="574" t="str">
        <f>"IVA - ( "&amp;Datos!$D$23&amp;" ) - "&amp;TEXT(Datos!$E$23,"0%")</f>
        <v>IVA - ( 6 ) - 0%</v>
      </c>
      <c r="J8" s="23" t="str">
        <f>IF(SUMIFS($I$62:$I$62,$K$62:$K$62,$K8)=0,"-",SUMIFS($I$62:$I$62,$K$62:$K$62,$K8))</f>
        <v>-</v>
      </c>
      <c r="K8" s="24">
        <f>Datos!$E$23</f>
        <v>0</v>
      </c>
      <c r="L8" s="23" t="str">
        <f>IF(SUMIFS($L$62:$L$62,$K$62:$K$62,$K8)=0,"-",SUMIFS($L$62:$L$62,$K$62:$K$62,$K8))</f>
        <v>-</v>
      </c>
      <c r="M8" s="25" t="str">
        <f>IF(SUMIFS($M$62:$M$62,$K$62:$K$62,$K8)=0,"-",SUMIFS($M$62:$M$62,$K$62:$K$62,$K8))</f>
        <v>-</v>
      </c>
    </row>
    <row r="9" spans="2:13" ht="18.899999999999999" customHeight="1" x14ac:dyDescent="0.3">
      <c r="C9" s="613"/>
      <c r="D9" s="575"/>
      <c r="F9" s="574" t="str">
        <f>"IVA - ( "&amp;Datos!$D$22&amp;" ) - "&amp;TEXT(Datos!$E$22,"0%")</f>
        <v>IVA - ( 5 ) - 4%</v>
      </c>
      <c r="J9" s="23" t="str">
        <f>IF(SUMIFS($I$62:$I$62,$K$62:$K$62,$K9)=0,"-",SUMIFS($I$62:$I$62,$K$62:$K$62,$K9))</f>
        <v>-</v>
      </c>
      <c r="K9" s="24">
        <f>Datos!$E$22</f>
        <v>0.04</v>
      </c>
      <c r="L9" s="23" t="str">
        <f>IF(SUMIFS($L$62:$L$62,$K$62:$K$62,$K9)=0,"-",SUMIFS($L$62:$L$62,$K$62:$K$62,$K9))</f>
        <v>-</v>
      </c>
      <c r="M9" s="25" t="str">
        <f>IF(SUMIFS($M$62:$M$62,$K$62:$K$62,$K9)=0,"-",SUMIFS($M$62:$M$62,$K$62:$K$62,$K9))</f>
        <v>-</v>
      </c>
    </row>
    <row r="10" spans="2:13" ht="18.899999999999999" customHeight="1" x14ac:dyDescent="0.3">
      <c r="C10" s="613"/>
      <c r="D10" s="575"/>
      <c r="F10" s="574" t="str">
        <f>"IVA - ( "&amp;Datos!$D$18&amp;" ) - "&amp;TEXT(Datos!$E$18,"0%")</f>
        <v>IVA - ( 1 ) - 10%</v>
      </c>
      <c r="J10" s="23" t="str">
        <f>IF(SUMIFS($I$62:$I$62,$K$62:$K$62,$K10)=0,"-",SUMIFS($I$62:$I$62,$K$62:$K$62,$K10))</f>
        <v>-</v>
      </c>
      <c r="K10" s="24">
        <f>Datos!$E$18</f>
        <v>0.1</v>
      </c>
      <c r="L10" s="23" t="str">
        <f>IF(SUMIFS($L$62:$L$62,$K$62:$K$62,$K10)=0,"-",SUMIFS($L$62:$L$62,$K$62:$K$62,$K10))</f>
        <v>-</v>
      </c>
      <c r="M10" s="25" t="str">
        <f>IF(SUMIFS($M$62:$M$62,$K$62:$K$62,$K10)=0,"-",SUMIFS($M$62:$M$62,$K$62:$K$62,$K10))</f>
        <v>-</v>
      </c>
    </row>
    <row r="11" spans="2:13" ht="18.899999999999999" customHeight="1" x14ac:dyDescent="0.3">
      <c r="C11" s="613"/>
      <c r="D11" s="575"/>
      <c r="F11" s="574" t="str">
        <f>"IVA - ( "&amp;Datos!$D$19&amp;" ) - "&amp;TEXT(Datos!$E$19,"0%")</f>
        <v>IVA - ( 2 ) - 21%</v>
      </c>
      <c r="J11" s="23" t="str">
        <f>IF(SUMIFS($I$62:$I$62,$K$62:$K$62,$K11)=0,"-",SUMIFS($I$62:$I$62,$K$62:$K$62,$K11))</f>
        <v>-</v>
      </c>
      <c r="K11" s="24">
        <f>Datos!$E$19</f>
        <v>0.21</v>
      </c>
      <c r="L11" s="23" t="str">
        <f>IF(SUMIFS($L$62:$L$62,$K$62:$K$62,$K11)=0,"-",SUMIFS($L$62:$L$62,$K$62:$K$62,$K11))</f>
        <v>-</v>
      </c>
      <c r="M11" s="25" t="str">
        <f>IF(SUMIFS($M$62:$M$62,$K$62:$K$62,$K11)=0,"-",SUMIFS($M$62:$M$62,$K$62:$K$62,$K11))</f>
        <v>-</v>
      </c>
    </row>
    <row r="12" spans="2:13" ht="15" thickBot="1" x14ac:dyDescent="0.35"/>
    <row r="13" spans="2:13" ht="9" customHeight="1" thickTop="1" thickBot="1" x14ac:dyDescent="0.35">
      <c r="B13" s="56"/>
      <c r="C13" s="26"/>
      <c r="D13" s="27"/>
      <c r="E13" s="28"/>
      <c r="F13" s="27"/>
      <c r="G13" s="28"/>
      <c r="H13" s="29"/>
      <c r="I13" s="28"/>
      <c r="J13" s="27"/>
      <c r="K13" s="30"/>
      <c r="L13" s="30"/>
      <c r="M13" s="30"/>
    </row>
    <row r="14" spans="2:13" ht="15" thickTop="1" x14ac:dyDescent="0.3"/>
    <row r="15" spans="2:13" ht="22.2" x14ac:dyDescent="0.3">
      <c r="C15" s="574" t="s">
        <v>24</v>
      </c>
      <c r="D15" s="575"/>
      <c r="F15" s="574" t="s">
        <v>25</v>
      </c>
      <c r="J15" s="23" t="str">
        <f>IF(SUM(J8:J11)=0,"-",SUM(J8:J11))</f>
        <v>-</v>
      </c>
      <c r="K15" s="24" t="s">
        <v>25</v>
      </c>
      <c r="L15" s="23" t="str">
        <f>IF(SUM(L8:L11)=0,"-",SUM(L8:L11))</f>
        <v>-</v>
      </c>
      <c r="M15" s="25" t="str">
        <f>IF(SUM(M8:M11)=0,"-",SUM(M8:M11))</f>
        <v>-</v>
      </c>
    </row>
    <row r="16" spans="2:13" ht="15" thickBot="1" x14ac:dyDescent="0.35"/>
    <row r="17" spans="2:17" ht="9" customHeight="1" thickTop="1" thickBot="1" x14ac:dyDescent="0.35">
      <c r="B17" s="56"/>
      <c r="C17" s="26"/>
      <c r="D17" s="27"/>
      <c r="E17" s="28"/>
      <c r="F17" s="27"/>
      <c r="G17" s="28"/>
      <c r="H17" s="29"/>
      <c r="I17" s="28"/>
      <c r="J17" s="27"/>
      <c r="K17" s="30"/>
      <c r="L17" s="30"/>
      <c r="M17" s="30"/>
    </row>
    <row r="18" spans="2:17" ht="15" thickTop="1" x14ac:dyDescent="0.3"/>
    <row r="19" spans="2:17" ht="18.899999999999999" customHeight="1" x14ac:dyDescent="0.3">
      <c r="C19" s="628" t="s">
        <v>23</v>
      </c>
      <c r="D19" s="575"/>
      <c r="E19" s="32"/>
      <c r="F19" s="33"/>
      <c r="G19" s="32"/>
      <c r="H19" s="34"/>
      <c r="I19" s="35"/>
      <c r="J19" s="42" t="str">
        <f>IF(SUMIFS($I$62:$I$62,$K$62:$K$62,$K19,$D$62:$D$62,$H20)=0,"-",SUMIFS($I$62:$I$62,$K$62:$K$62,$K19,$D$62:$D$62,$H20))</f>
        <v>-</v>
      </c>
      <c r="K19" s="43">
        <f>Datos!$E$23</f>
        <v>0</v>
      </c>
      <c r="L19" s="42" t="str">
        <f>IF(SUMIFS($L$62:$L$62,$K$62:$K$62,$K19,$D$62:$D$62,$H20)=0,"-",SUMIFS($L$62:$L$62,$K$62:$K$62,$K19,$D$62:$D$62,$H20))</f>
        <v>-</v>
      </c>
      <c r="M19" s="44" t="str">
        <f>IF(SUMIFS($M$62:$M$62,$K$62:$K$62,$K19,$D$62:$D$62,$H20)=0,"-",SUMIFS($M$62:$M$62,$K$62:$K$62,$K19,$D$62:$D$62,$H20))</f>
        <v>-</v>
      </c>
      <c r="O19" s="618" t="str">
        <f>IF(SUM(J19:J22)=0,"-",SUM(J19:J22))</f>
        <v>-</v>
      </c>
      <c r="P19" s="621" t="str">
        <f>IF(SUM(L19:L22)=0,"-",SUM(L19:L22))</f>
        <v>-</v>
      </c>
      <c r="Q19" s="624" t="str">
        <f>IF(SUM(M19:M22)=0,"-",SUM(M19:M22))</f>
        <v>-</v>
      </c>
    </row>
    <row r="20" spans="2:17" ht="18.899999999999999" customHeight="1" x14ac:dyDescent="0.3">
      <c r="C20" s="613"/>
      <c r="D20" s="575"/>
      <c r="E20" s="627" t="str">
        <f>Datos!$E$27</f>
        <v>Materias Primas</v>
      </c>
      <c r="F20" s="614"/>
      <c r="G20" s="612" t="s">
        <v>25</v>
      </c>
      <c r="H20" s="612" t="str">
        <f>Datos!$D$27</f>
        <v>MP</v>
      </c>
      <c r="I20" s="575"/>
      <c r="J20" s="36" t="str">
        <f>IF(SUMIFS($I$62:$I$62,$K$62:$K$62,$K20,$D$62:$D$62,$H20)=0,"-",SUMIFS($I$62:$I$62,$K$62:$K$62,$K20,$D$62:$D$62,$H20))</f>
        <v>-</v>
      </c>
      <c r="K20" s="37">
        <f>Datos!$E$22</f>
        <v>0.04</v>
      </c>
      <c r="L20" s="36" t="str">
        <f>IF(SUMIFS($L$62:$L$62,$K$62:$K$62,$K20,$D$62:$D$62,$H20)=0,"-",SUMIFS($L$62:$L$62,$K$62:$K$62,$K20,$D$62:$D$62,$H20))</f>
        <v>-</v>
      </c>
      <c r="M20" s="38" t="str">
        <f>IF(SUMIFS($M$62:$M$62,$K$62:$K$62,$K20,$D$62:$D$62,$H20)=0,"-",SUMIFS($M$62:$M$62,$K$62:$K$62,$K20,$D$62:$D$62,$H20))</f>
        <v>-</v>
      </c>
      <c r="O20" s="619"/>
      <c r="P20" s="622"/>
      <c r="Q20" s="625"/>
    </row>
    <row r="21" spans="2:17" ht="18.899999999999999" customHeight="1" x14ac:dyDescent="0.3">
      <c r="C21" s="613"/>
      <c r="D21" s="575"/>
      <c r="E21" s="615"/>
      <c r="F21" s="614"/>
      <c r="G21" s="615"/>
      <c r="H21" s="616"/>
      <c r="I21" s="575"/>
      <c r="J21" s="36" t="str">
        <f>IF(SUMIFS($I$62:$I$62,$K$62:$K$62,$K21,$D$62:$D$62,$H20)=0,"-",SUMIFS($I$62:$I$62,$K$62:$K$62,$K21,$D$62:$D$62,$H20))</f>
        <v>-</v>
      </c>
      <c r="K21" s="37">
        <f>Datos!$E$18</f>
        <v>0.1</v>
      </c>
      <c r="L21" s="36" t="str">
        <f>IF(SUMIFS($L$62:$L$62,$K$62:$K$62,$K21,$D$62:$D$62,$H20)=0,"-",SUMIFS($L$62:$L$62,$K$62:$K$62,$K21,$D$62:$D$62,$H20))</f>
        <v>-</v>
      </c>
      <c r="M21" s="38" t="str">
        <f>IF(SUMIFS($M$62:$M$62,$K$62:$K$62,$K21,$D$62:$D$62,$H20)=0,"-",SUMIFS($M$62:$M$62,$K$62:$K$62,$K21,$D$62:$D$62,$H20))</f>
        <v>-</v>
      </c>
      <c r="O21" s="619"/>
      <c r="P21" s="622"/>
      <c r="Q21" s="625"/>
    </row>
    <row r="22" spans="2:17" ht="18.899999999999999" customHeight="1" x14ac:dyDescent="0.3">
      <c r="C22" s="613"/>
      <c r="D22" s="575"/>
      <c r="I22" s="575"/>
      <c r="J22" s="39" t="str">
        <f>IF(SUMIFS($I$62:$I$62,$K$62:$K$62,$K22,$D$62:$D$62,$H20)=0,"-",SUMIFS($I$62:$I$62,$K$62:$K$62,$K22,$D$62:$D$62,$H20))</f>
        <v>-</v>
      </c>
      <c r="K22" s="40">
        <f>Datos!$E$19</f>
        <v>0.21</v>
      </c>
      <c r="L22" s="39" t="str">
        <f>IF(SUMIFS($L$62:$L$62,$K$62:$K$62,$K22,$D$62:$D$62,$H20)=0,"-",SUMIFS($L$62:$L$62,$K$62:$K$62,$K22,$D$62:$D$62,$H20))</f>
        <v>-</v>
      </c>
      <c r="M22" s="41" t="str">
        <f>IF(SUMIFS($M$62:$M$62,$K$62:$K$62,$K22,$D$62:$D$62,$H20)=0,"-",SUMIFS($M$62:$M$62,$K$62:$K$62,$K22,$D$62:$D$62,$H20))</f>
        <v>-</v>
      </c>
      <c r="O22" s="620"/>
      <c r="P22" s="623"/>
      <c r="Q22" s="626"/>
    </row>
    <row r="23" spans="2:17" ht="18.899999999999999" customHeight="1" x14ac:dyDescent="0.3">
      <c r="C23" s="613"/>
      <c r="D23" s="575"/>
      <c r="E23" s="32"/>
      <c r="F23" s="33"/>
      <c r="G23" s="32"/>
      <c r="H23" s="34"/>
      <c r="I23" s="35"/>
      <c r="J23" s="42" t="str">
        <f>IF(SUMIFS($I$62:$I$62,$K$62:$K$62,$K23,$D$62:$D$62,$H24)=0,"-",SUMIFS($I$62:$I$62,$K$62:$K$62,$K23,$D$62:$D$62,$H24))</f>
        <v>-</v>
      </c>
      <c r="K23" s="43">
        <f>Datos!$E$23</f>
        <v>0</v>
      </c>
      <c r="L23" s="42" t="str">
        <f>IF(SUMIFS($L$62:$L$62,$K$62:$K$62,$K23,$D$62:$D$62,$H24)=0,"-",SUMIFS($L$62:$L$62,$K$62:$K$62,$K23,$D$62:$D$62,$H24))</f>
        <v>-</v>
      </c>
      <c r="M23" s="44" t="str">
        <f>IF(SUMIFS($M$62:$M$62,$K$62:$K$62,$K23,$D$62:$D$62,$H24)=0,"-",SUMIFS($M$62:$M$62,$K$62:$K$62,$K23,$D$62:$D$62,$H24))</f>
        <v>-</v>
      </c>
      <c r="O23" s="618" t="str">
        <f>IF(SUM(J23:J26)=0,"-",SUM(J23:J26))</f>
        <v>-</v>
      </c>
      <c r="P23" s="621" t="str">
        <f>IF(SUM(L23:L26)=0,"-",SUM(L23:L26))</f>
        <v>-</v>
      </c>
      <c r="Q23" s="624" t="str">
        <f>IF(SUM(M23:M26)=0,"-",SUM(M23:M26))</f>
        <v>-</v>
      </c>
    </row>
    <row r="24" spans="2:17" ht="18.899999999999999" customHeight="1" x14ac:dyDescent="0.3">
      <c r="C24" s="613"/>
      <c r="D24" s="575"/>
      <c r="E24" s="627" t="str">
        <f>Datos!$E$28</f>
        <v>Panadería</v>
      </c>
      <c r="F24" s="614"/>
      <c r="G24" s="612" t="s">
        <v>25</v>
      </c>
      <c r="H24" s="612" t="str">
        <f>Datos!$D$28</f>
        <v>P</v>
      </c>
      <c r="I24" s="575"/>
      <c r="J24" s="36" t="str">
        <f>IF(SUMIFS($I$62:$I$62,$K$62:$K$62,$K24,$D$62:$D$62,$H24)=0,"-",SUMIFS($I$62:$I$62,$K$62:$K$62,$K24,$D$62:$D$62,$H24))</f>
        <v>-</v>
      </c>
      <c r="K24" s="37">
        <f>Datos!$E$22</f>
        <v>0.04</v>
      </c>
      <c r="L24" s="36" t="str">
        <f>IF(SUMIFS($L$62:$L$62,$K$62:$K$62,$K24,$D$62:$D$62,$H24)=0,"-",SUMIFS($L$62:$L$62,$K$62:$K$62,$K24,$D$62:$D$62,$H24))</f>
        <v>-</v>
      </c>
      <c r="M24" s="38" t="str">
        <f>IF(SUMIFS($M$62:$M$62,$K$62:$K$62,$K24,$D$62:$D$62,$H24)=0,"-",SUMIFS($M$62:$M$62,$K$62:$K$62,$K24,$D$62:$D$62,$H24))</f>
        <v>-</v>
      </c>
      <c r="O24" s="619"/>
      <c r="P24" s="622"/>
      <c r="Q24" s="625"/>
    </row>
    <row r="25" spans="2:17" ht="18.899999999999999" customHeight="1" x14ac:dyDescent="0.3">
      <c r="C25" s="613"/>
      <c r="D25" s="575"/>
      <c r="E25" s="615"/>
      <c r="F25" s="614"/>
      <c r="G25" s="615"/>
      <c r="H25" s="616"/>
      <c r="I25" s="575"/>
      <c r="J25" s="36" t="str">
        <f>IF(SUMIFS($I$62:$I$62,$K$62:$K$62,$K25,$D$62:$D$62,$H24)=0,"-",SUMIFS($I$62:$I$62,$K$62:$K$62,$K25,$D$62:$D$62,$H24))</f>
        <v>-</v>
      </c>
      <c r="K25" s="37">
        <f>Datos!$E$18</f>
        <v>0.1</v>
      </c>
      <c r="L25" s="36" t="str">
        <f>IF(SUMIFS($L$62:$L$62,$K$62:$K$62,$K25,$D$62:$D$62,$H24)=0,"-",SUMIFS($L$62:$L$62,$K$62:$K$62,$K25,$D$62:$D$62,$H24))</f>
        <v>-</v>
      </c>
      <c r="M25" s="38" t="str">
        <f>IF(SUMIFS($M$62:$M$62,$K$62:$K$62,$K25,$D$62:$D$62,$H24)=0,"-",SUMIFS($M$62:$M$62,$K$62:$K$62,$K25,$D$62:$D$62,$H24))</f>
        <v>-</v>
      </c>
      <c r="O25" s="619"/>
      <c r="P25" s="622"/>
      <c r="Q25" s="625"/>
    </row>
    <row r="26" spans="2:17" ht="18.899999999999999" customHeight="1" x14ac:dyDescent="0.3">
      <c r="C26" s="613"/>
      <c r="D26" s="575"/>
      <c r="F26" s="574"/>
      <c r="I26" s="575"/>
      <c r="J26" s="39" t="str">
        <f>IF(SUMIFS($I$62:$I$62,$K$62:$K$62,$K26,$D$62:$D$62,$H24)=0,"-",SUMIFS($I$62:$I$62,$K$62:$K$62,$K26,$D$62:$D$62,$H24))</f>
        <v>-</v>
      </c>
      <c r="K26" s="40">
        <f>Datos!$E$19</f>
        <v>0.21</v>
      </c>
      <c r="L26" s="39" t="str">
        <f>IF(SUMIFS($L$62:$L$62,$K$62:$K$62,$K26,$D$62:$D$62,$H24)=0,"-",SUMIFS($L$62:$L$62,$K$62:$K$62,$K26,$D$62:$D$62,$H24))</f>
        <v>-</v>
      </c>
      <c r="M26" s="41" t="str">
        <f>IF(SUMIFS($M$62:$M$62,$K$62:$K$62,$K26,$D$62:$D$62,$H24)=0,"-",SUMIFS($M$62:$M$62,$K$62:$K$62,$K26,$D$62:$D$62,$H24))</f>
        <v>-</v>
      </c>
      <c r="O26" s="620"/>
      <c r="P26" s="623"/>
      <c r="Q26" s="626"/>
    </row>
    <row r="27" spans="2:17" ht="18.899999999999999" customHeight="1" x14ac:dyDescent="0.3">
      <c r="C27" s="613"/>
      <c r="D27" s="575"/>
      <c r="E27" s="32"/>
      <c r="F27" s="33"/>
      <c r="G27" s="32"/>
      <c r="H27" s="34"/>
      <c r="I27" s="35"/>
      <c r="J27" s="42" t="str">
        <f>IF(SUMIFS($I$62:$I$62,$K$62:$K$62,$K27,$D$62:$D$62,$H28)=0,"-",SUMIFS($I$62:$I$62,$K$62:$K$62,$K27,$D$62:$D$62,$H28))</f>
        <v>-</v>
      </c>
      <c r="K27" s="43">
        <f>Datos!$E$23</f>
        <v>0</v>
      </c>
      <c r="L27" s="42" t="str">
        <f>IF(SUMIFS($L$62:$L$62,$K$62:$K$62,$K27,$D$62:$D$62,$H28)=0,"-",SUMIFS($L$62:$L$62,$K$62:$K$62,$K27,$D$62:$D$62,$H28))</f>
        <v>-</v>
      </c>
      <c r="M27" s="44" t="str">
        <f>IF(SUMIFS($M$62:$M$62,$K$62:$K$62,$K27,$D$62:$D$62,$H28)=0,"-",SUMIFS($M$62:$M$62,$K$62:$K$62,$K27,$D$62:$D$62,$H28))</f>
        <v>-</v>
      </c>
      <c r="O27" s="618" t="str">
        <f>IF(SUM(J27:J30)=0,"-",SUM(J27:J30))</f>
        <v>-</v>
      </c>
      <c r="P27" s="621" t="str">
        <f>IF(SUM(L27:L30)=0,"-",SUM(L27:L30))</f>
        <v>-</v>
      </c>
      <c r="Q27" s="624" t="str">
        <f>IF(SUM(M27:M30)=0,"-",SUM(M27:M30))</f>
        <v>-</v>
      </c>
    </row>
    <row r="28" spans="2:17" ht="18.899999999999999" customHeight="1" x14ac:dyDescent="0.3">
      <c r="C28" s="613"/>
      <c r="D28" s="575"/>
      <c r="E28" s="627" t="str">
        <f>Datos!$E$29</f>
        <v>Bebidas</v>
      </c>
      <c r="F28" s="614"/>
      <c r="G28" s="612" t="s">
        <v>25</v>
      </c>
      <c r="H28" s="612" t="str">
        <f>Datos!$D$29</f>
        <v>B</v>
      </c>
      <c r="I28" s="575"/>
      <c r="J28" s="36" t="str">
        <f>IF(SUMIFS($I$62:$I$62,$K$62:$K$62,$K28,$D$62:$D$62,$H28)=0,"-",SUMIFS($I$62:$I$62,$K$62:$K$62,$K28,$D$62:$D$62,$H28))</f>
        <v>-</v>
      </c>
      <c r="K28" s="37">
        <f>Datos!$E$22</f>
        <v>0.04</v>
      </c>
      <c r="L28" s="36" t="str">
        <f>IF(SUMIFS($L$62:$L$62,$K$62:$K$62,$K28,$D$62:$D$62,$H28)=0,"-",SUMIFS($L$62:$L$62,$K$62:$K$62,$K28,$D$62:$D$62,$H28))</f>
        <v>-</v>
      </c>
      <c r="M28" s="38" t="str">
        <f>IF(SUMIFS($M$62:$M$62,$K$62:$K$62,$K28,$D$62:$D$62,$H28)=0,"-",SUMIFS($M$62:$M$62,$K$62:$K$62,$K28,$D$62:$D$62,$H28))</f>
        <v>-</v>
      </c>
      <c r="O28" s="619"/>
      <c r="P28" s="622"/>
      <c r="Q28" s="625"/>
    </row>
    <row r="29" spans="2:17" ht="18.899999999999999" customHeight="1" x14ac:dyDescent="0.3">
      <c r="C29" s="613"/>
      <c r="D29" s="575"/>
      <c r="E29" s="615"/>
      <c r="F29" s="614"/>
      <c r="G29" s="615"/>
      <c r="H29" s="616"/>
      <c r="I29" s="575"/>
      <c r="J29" s="36" t="str">
        <f>IF(SUMIFS($I$62:$I$62,$K$62:$K$62,$K29,$D$62:$D$62,$H28)=0,"-",SUMIFS($I$62:$I$62,$K$62:$K$62,$K29,$D$62:$D$62,$H28))</f>
        <v>-</v>
      </c>
      <c r="K29" s="37">
        <f>Datos!$E$18</f>
        <v>0.1</v>
      </c>
      <c r="L29" s="36" t="str">
        <f>IF(SUMIFS($L$62:$L$62,$K$62:$K$62,$K29,$D$62:$D$62,$H28)=0,"-",SUMIFS($L$62:$L$62,$K$62:$K$62,$K29,$D$62:$D$62,$H28))</f>
        <v>-</v>
      </c>
      <c r="M29" s="38" t="str">
        <f>IF(SUMIFS($M$62:$M$62,$K$62:$K$62,$K29,$D$62:$D$62,$H28)=0,"-",SUMIFS($M$62:$M$62,$K$62:$K$62,$K29,$D$62:$D$62,$H28))</f>
        <v>-</v>
      </c>
      <c r="O29" s="619"/>
      <c r="P29" s="622"/>
      <c r="Q29" s="625"/>
    </row>
    <row r="30" spans="2:17" ht="18.899999999999999" customHeight="1" x14ac:dyDescent="0.3">
      <c r="C30" s="613"/>
      <c r="D30" s="575"/>
      <c r="F30" s="574"/>
      <c r="I30" s="575"/>
      <c r="J30" s="39" t="str">
        <f>IF(SUMIFS($I$62:$I$62,$K$62:$K$62,$K30,$D$62:$D$62,$H28)=0,"-",SUMIFS($I$62:$I$62,$K$62:$K$62,$K30,$D$62:$D$62,$H28))</f>
        <v>-</v>
      </c>
      <c r="K30" s="40">
        <f>Datos!$E$19</f>
        <v>0.21</v>
      </c>
      <c r="L30" s="39" t="str">
        <f>IF(SUMIFS($L$62:$L$62,$K$62:$K$62,$K30,$D$62:$D$62,$H28)=0,"-",SUMIFS($L$62:$L$62,$K$62:$K$62,$K30,$D$62:$D$62,$H28))</f>
        <v>-</v>
      </c>
      <c r="M30" s="41" t="str">
        <f>IF(SUMIFS($M$62:$M$62,$K$62:$K$62,$K30,$D$62:$D$62,$H28)=0,"-",SUMIFS($M$62:$M$62,$K$62:$K$62,$K30,$D$62:$D$62,$H28))</f>
        <v>-</v>
      </c>
      <c r="O30" s="620"/>
      <c r="P30" s="623"/>
      <c r="Q30" s="626"/>
    </row>
    <row r="31" spans="2:17" ht="18.899999999999999" customHeight="1" x14ac:dyDescent="0.3">
      <c r="C31" s="613"/>
      <c r="D31" s="575"/>
      <c r="E31" s="32"/>
      <c r="F31" s="33"/>
      <c r="G31" s="32"/>
      <c r="H31" s="34"/>
      <c r="I31" s="35"/>
      <c r="J31" s="42" t="str">
        <f>IF(SUMIFS($I$62:$I$62,$K$62:$K$62,$K31,$D$62:$D$62,$H32)=0,"-",SUMIFS($I$62:$I$62,$K$62:$K$62,$K31,$D$62:$D$62,$H32))</f>
        <v>-</v>
      </c>
      <c r="K31" s="43">
        <f>Datos!$E$23</f>
        <v>0</v>
      </c>
      <c r="L31" s="42" t="str">
        <f>IF(SUMIFS($L$62:$L$62,$K$62:$K$62,$K31,$D$62:$D$62,$H32)=0,"-",SUMIFS($L$62:$L$62,$K$62:$K$62,$K31,$D$62:$D$62,$H32))</f>
        <v>-</v>
      </c>
      <c r="M31" s="44" t="str">
        <f>IF(SUMIFS($M$62:$M$62,$K$62:$K$62,$K31,$D$62:$D$62,$H32)=0,"-",SUMIFS($M$62:$M$62,$K$62:$K$62,$K31,$D$62:$D$62,$H32))</f>
        <v>-</v>
      </c>
      <c r="O31" s="618" t="str">
        <f>IF(SUM(J31:J34)=0,"-",SUM(J31:J34))</f>
        <v>-</v>
      </c>
      <c r="P31" s="621" t="str">
        <f>IF(SUM(L31:L34)=0,"-",SUM(L31:L34))</f>
        <v>-</v>
      </c>
      <c r="Q31" s="624" t="str">
        <f>IF(SUM(M31:M34)=0,"-",SUM(M31:M34))</f>
        <v>-</v>
      </c>
    </row>
    <row r="32" spans="2:17" ht="18.899999999999999" customHeight="1" x14ac:dyDescent="0.3">
      <c r="C32" s="613"/>
      <c r="D32" s="575"/>
      <c r="E32" s="627" t="str">
        <f>Datos!$E$30</f>
        <v>Envases</v>
      </c>
      <c r="F32" s="614"/>
      <c r="G32" s="612" t="s">
        <v>25</v>
      </c>
      <c r="H32" s="612" t="str">
        <f>Datos!$D$30</f>
        <v>E</v>
      </c>
      <c r="I32" s="575"/>
      <c r="J32" s="36" t="str">
        <f>IF(SUMIFS($I$62:$I$62,$K$62:$K$62,$K32,$D$62:$D$62,$H32)=0,"-",SUMIFS($I$62:$I$62,$K$62:$K$62,$K32,$D$62:$D$62,$H32))</f>
        <v>-</v>
      </c>
      <c r="K32" s="37">
        <f>Datos!$E$22</f>
        <v>0.04</v>
      </c>
      <c r="L32" s="36" t="str">
        <f>IF(SUMIFS($L$62:$L$62,$K$62:$K$62,$K32,$D$62:$D$62,$H32)=0,"-",SUMIFS($L$62:$L$62,$K$62:$K$62,$K32,$D$62:$D$62,$H32))</f>
        <v>-</v>
      </c>
      <c r="M32" s="38" t="str">
        <f>IF(SUMIFS($M$62:$M$62,$K$62:$K$62,$K32,$D$62:$D$62,$H32)=0,"-",SUMIFS($M$62:$M$62,$K$62:$K$62,$K32,$D$62:$D$62,$H32))</f>
        <v>-</v>
      </c>
      <c r="O32" s="619"/>
      <c r="P32" s="622"/>
      <c r="Q32" s="625"/>
    </row>
    <row r="33" spans="2:17" ht="18.899999999999999" customHeight="1" x14ac:dyDescent="0.3">
      <c r="C33" s="613"/>
      <c r="D33" s="575"/>
      <c r="E33" s="615"/>
      <c r="F33" s="614"/>
      <c r="G33" s="615"/>
      <c r="H33" s="616"/>
      <c r="I33" s="575"/>
      <c r="J33" s="36" t="str">
        <f>IF(SUMIFS($I$62:$I$62,$K$62:$K$62,$K33,$D$62:$D$62,$H32)=0,"-",SUMIFS($I$62:$I$62,$K$62:$K$62,$K33,$D$62:$D$62,$H32))</f>
        <v>-</v>
      </c>
      <c r="K33" s="37">
        <f>Datos!$E$18</f>
        <v>0.1</v>
      </c>
      <c r="L33" s="36" t="str">
        <f>IF(SUMIFS($L$62:$L$62,$K$62:$K$62,$K33,$D$62:$D$62,$H32)=0,"-",SUMIFS($L$62:$L$62,$K$62:$K$62,$K33,$D$62:$D$62,$H32))</f>
        <v>-</v>
      </c>
      <c r="M33" s="38" t="str">
        <f>IF(SUMIFS($M$62:$M$62,$K$62:$K$62,$K33,$D$62:$D$62,$H32)=0,"-",SUMIFS($M$62:$M$62,$K$62:$K$62,$K33,$D$62:$D$62,$H32))</f>
        <v>-</v>
      </c>
      <c r="O33" s="619"/>
      <c r="P33" s="622"/>
      <c r="Q33" s="625"/>
    </row>
    <row r="34" spans="2:17" ht="18.899999999999999" customHeight="1" x14ac:dyDescent="0.3">
      <c r="C34" s="613"/>
      <c r="D34" s="575"/>
      <c r="F34" s="574"/>
      <c r="I34" s="575"/>
      <c r="J34" s="39" t="str">
        <f>IF(SUMIFS($I$62:$I$62,$K$62:$K$62,$K34,$D$62:$D$62,$H32)=0,"-",SUMIFS($I$62:$I$62,$K$62:$K$62,$K34,$D$62:$D$62,$H32))</f>
        <v>-</v>
      </c>
      <c r="K34" s="40">
        <f>Datos!$E$19</f>
        <v>0.21</v>
      </c>
      <c r="L34" s="39" t="str">
        <f>IF(SUMIFS($L$62:$L$62,$K$62:$K$62,$K34,$D$62:$D$62,$H32)=0,"-",SUMIFS($L$62:$L$62,$K$62:$K$62,$K34,$D$62:$D$62,$H32))</f>
        <v>-</v>
      </c>
      <c r="M34" s="41" t="str">
        <f>IF(SUMIFS($M$62:$M$62,$K$62:$K$62,$K34,$D$62:$D$62,$H32)=0,"-",SUMIFS($M$62:$M$62,$K$62:$K$62,$K34,$D$62:$D$62,$H32))</f>
        <v>-</v>
      </c>
      <c r="O34" s="620"/>
      <c r="P34" s="623"/>
      <c r="Q34" s="626"/>
    </row>
    <row r="35" spans="2:17" ht="18.899999999999999" customHeight="1" x14ac:dyDescent="0.3">
      <c r="C35" s="613"/>
      <c r="D35" s="575"/>
      <c r="E35" s="32"/>
      <c r="F35" s="33"/>
      <c r="G35" s="32"/>
      <c r="H35" s="34"/>
      <c r="I35" s="35"/>
      <c r="J35" s="42" t="str">
        <f>IF(SUMIFS($I$62:$I$62,$K$62:$K$62,$K35,$D$62:$D$62,$H36)=0,"-",SUMIFS($I$62:$I$62,$K$62:$K$62,$K35,$D$62:$D$62,$H36))</f>
        <v>-</v>
      </c>
      <c r="K35" s="43">
        <f>Datos!$E$23</f>
        <v>0</v>
      </c>
      <c r="L35" s="42" t="str">
        <f>IF(SUMIFS($L$62:$L$62,$K$62:$K$62,$K35,$D$62:$D$62,$H36)=0,"-",SUMIFS($L$62:$L$62,$K$62:$K$62,$K35,$D$62:$D$62,$H36))</f>
        <v>-</v>
      </c>
      <c r="M35" s="44" t="str">
        <f>IF(SUMIFS($M$62:$M$62,$K$62:$K$62,$K35,$D$62:$D$62,$H36)=0,"-",SUMIFS($M$62:$M$62,$K$62:$K$62,$K35,$D$62:$D$62,$H36))</f>
        <v>-</v>
      </c>
      <c r="O35" s="618" t="str">
        <f>IF(SUM(J35:J38)=0,"-",SUM(J35:J38))</f>
        <v>-</v>
      </c>
      <c r="P35" s="621" t="str">
        <f>IF(SUM(L35:L38)=0,"-",SUM(L35:L38))</f>
        <v>-</v>
      </c>
      <c r="Q35" s="624" t="str">
        <f>IF(SUM(M35:M38)=0,"-",SUM(M35:M38))</f>
        <v>-</v>
      </c>
    </row>
    <row r="36" spans="2:17" ht="18.899999999999999" customHeight="1" x14ac:dyDescent="0.3">
      <c r="C36" s="613"/>
      <c r="D36" s="575"/>
      <c r="E36" s="627" t="str">
        <f>Datos!$E$31</f>
        <v>Decoración</v>
      </c>
      <c r="F36" s="614"/>
      <c r="G36" s="612" t="s">
        <v>25</v>
      </c>
      <c r="H36" s="612" t="str">
        <f>Datos!$D$31</f>
        <v>D</v>
      </c>
      <c r="I36" s="575"/>
      <c r="J36" s="36" t="str">
        <f>IF(SUMIFS($I$62:$I$62,$K$62:$K$62,$K36,$D$62:$D$62,$H36)=0,"-",SUMIFS($I$62:$I$62,$K$62:$K$62,$K36,$D$62:$D$62,$H36))</f>
        <v>-</v>
      </c>
      <c r="K36" s="37">
        <f>Datos!$E$22</f>
        <v>0.04</v>
      </c>
      <c r="L36" s="36" t="str">
        <f>IF(SUMIFS($L$62:$L$62,$K$62:$K$62,$K36,$D$62:$D$62,$H36)=0,"-",SUMIFS($L$62:$L$62,$K$62:$K$62,$K36,$D$62:$D$62,$H36))</f>
        <v>-</v>
      </c>
      <c r="M36" s="38" t="str">
        <f>IF(SUMIFS($M$62:$M$62,$K$62:$K$62,$K36,$D$62:$D$62,$H36)=0,"-",SUMIFS($M$62:$M$62,$K$62:$K$62,$K36,$D$62:$D$62,$H36))</f>
        <v>-</v>
      </c>
      <c r="O36" s="619"/>
      <c r="P36" s="622"/>
      <c r="Q36" s="625"/>
    </row>
    <row r="37" spans="2:17" ht="18.899999999999999" customHeight="1" x14ac:dyDescent="0.3">
      <c r="C37" s="613"/>
      <c r="D37" s="575"/>
      <c r="E37" s="615"/>
      <c r="F37" s="614"/>
      <c r="G37" s="615"/>
      <c r="H37" s="616"/>
      <c r="I37" s="575"/>
      <c r="J37" s="36" t="str">
        <f>IF(SUMIFS($I$62:$I$62,$K$62:$K$62,$K37,$D$62:$D$62,$H36)=0,"-",SUMIFS($I$62:$I$62,$K$62:$K$62,$K37,$D$62:$D$62,$H36))</f>
        <v>-</v>
      </c>
      <c r="K37" s="37">
        <f>Datos!$E$18</f>
        <v>0.1</v>
      </c>
      <c r="L37" s="36" t="str">
        <f>IF(SUMIFS($L$62:$L$62,$K$62:$K$62,$K37,$D$62:$D$62,$H36)=0,"-",SUMIFS($L$62:$L$62,$K$62:$K$62,$K37,$D$62:$D$62,$H36))</f>
        <v>-</v>
      </c>
      <c r="M37" s="38" t="str">
        <f>IF(SUMIFS($M$62:$M$62,$K$62:$K$62,$K37,$D$62:$D$62,$H36)=0,"-",SUMIFS($M$62:$M$62,$K$62:$K$62,$K37,$D$62:$D$62,$H36))</f>
        <v>-</v>
      </c>
      <c r="O37" s="619"/>
      <c r="P37" s="622"/>
      <c r="Q37" s="625"/>
    </row>
    <row r="38" spans="2:17" ht="18.899999999999999" customHeight="1" x14ac:dyDescent="0.3">
      <c r="C38" s="613"/>
      <c r="D38" s="575"/>
      <c r="F38" s="574"/>
      <c r="I38" s="575"/>
      <c r="J38" s="39" t="str">
        <f>IF(SUMIFS($I$62:$I$62,$K$62:$K$62,$K38,$D$62:$D$62,$H36)=0,"-",SUMIFS($I$62:$I$62,$K$62:$K$62,$K38,$D$62:$D$62,$H36))</f>
        <v>-</v>
      </c>
      <c r="K38" s="40">
        <f>Datos!$E$19</f>
        <v>0.21</v>
      </c>
      <c r="L38" s="39" t="str">
        <f>IF(SUMIFS($L$62:$L$62,$K$62:$K$62,$K38,$D$62:$D$62,$H36)=0,"-",SUMIFS($L$62:$L$62,$K$62:$K$62,$K38,$D$62:$D$62,$H36))</f>
        <v>-</v>
      </c>
      <c r="M38" s="41" t="str">
        <f>IF(SUMIFS($M$62:$M$62,$K$62:$K$62,$K38,$D$62:$D$62,$H36)=0,"-",SUMIFS($M$62:$M$62,$K$62:$K$62,$K38,$D$62:$D$62,$H36))</f>
        <v>-</v>
      </c>
      <c r="O38" s="620"/>
      <c r="P38" s="623"/>
      <c r="Q38" s="626"/>
    </row>
    <row r="39" spans="2:17" ht="18.899999999999999" customHeight="1" x14ac:dyDescent="0.3">
      <c r="C39" s="613"/>
      <c r="D39" s="575"/>
      <c r="E39" s="32"/>
      <c r="F39" s="33"/>
      <c r="G39" s="32"/>
      <c r="H39" s="34"/>
      <c r="I39" s="35"/>
      <c r="J39" s="42" t="str">
        <f>IF(SUMIFS($I$62:$I$62,$K$62:$K$62,$K39,$D$62:$D$62,$H40)=0,"-",SUMIFS($I$62:$I$62,$K$62:$K$62,$K39,$D$62:$D$62,$H40))</f>
        <v>-</v>
      </c>
      <c r="K39" s="43">
        <f>Datos!$E$23</f>
        <v>0</v>
      </c>
      <c r="L39" s="42" t="str">
        <f>IF(SUMIFS($L$62:$L$62,$K$62:$K$62,$K39,$D$62:$D$62,$H40)=0,"-",SUMIFS($L$62:$L$62,$K$62:$K$62,$K39,$D$62:$D$62,$H40))</f>
        <v>-</v>
      </c>
      <c r="M39" s="44" t="str">
        <f>IF(SUMIFS($M$62:$M$62,$K$62:$K$62,$K39,$D$62:$D$62,$H40)=0,"-",SUMIFS($M$62:$M$62,$K$62:$K$62,$K39,$D$62:$D$62,$H40))</f>
        <v>-</v>
      </c>
      <c r="O39" s="618" t="str">
        <f>IF(SUM(J39:J42)=0,"-",SUM(J39:J42))</f>
        <v>-</v>
      </c>
      <c r="P39" s="621" t="str">
        <f>IF(SUM(L39:L42)=0,"-",SUM(L39:L42))</f>
        <v>-</v>
      </c>
      <c r="Q39" s="624" t="str">
        <f>IF(SUM(M39:M42)=0,"-",SUM(M39:M42))</f>
        <v>-</v>
      </c>
    </row>
    <row r="40" spans="2:17" ht="18.899999999999999" customHeight="1" x14ac:dyDescent="0.3">
      <c r="C40" s="613"/>
      <c r="D40" s="575"/>
      <c r="E40" s="627" t="str">
        <f>Datos!$E$32</f>
        <v>Maq. y Utensilios</v>
      </c>
      <c r="F40" s="614"/>
      <c r="G40" s="612" t="s">
        <v>25</v>
      </c>
      <c r="H40" s="612" t="str">
        <f>Datos!$D$32</f>
        <v>U</v>
      </c>
      <c r="I40" s="575"/>
      <c r="J40" s="36" t="str">
        <f>IF(SUMIFS($I$62:$I$62,$K$62:$K$62,$K40,$D$62:$D$62,$H40)=0,"-",SUMIFS($I$62:$I$62,$K$62:$K$62,$K40,$D$62:$D$62,$H40))</f>
        <v>-</v>
      </c>
      <c r="K40" s="37">
        <f>Datos!$E$22</f>
        <v>0.04</v>
      </c>
      <c r="L40" s="36" t="str">
        <f>IF(SUMIFS($L$62:L$62,$K$62:K$62,$K40,$D$62:D$62,$H40)=0,"-",SUMIFS($L$62:L$62,$K$62:K$62,$K40,$D$62:D$62,$H40))</f>
        <v>-</v>
      </c>
      <c r="M40" s="38" t="str">
        <f>IF(SUMIFS($M$62:$M$62,$K$62:$K$62,$K40,$D$62:$D$62,$H40)=0,"-",SUMIFS($M$62:$M$62,$K$62:$K$62,$K40,$D$62:$D$62,$H40))</f>
        <v>-</v>
      </c>
      <c r="O40" s="619"/>
      <c r="P40" s="622"/>
      <c r="Q40" s="625"/>
    </row>
    <row r="41" spans="2:17" ht="18.899999999999999" customHeight="1" x14ac:dyDescent="0.3">
      <c r="C41" s="613"/>
      <c r="D41" s="575"/>
      <c r="E41" s="615"/>
      <c r="F41" s="614"/>
      <c r="G41" s="615"/>
      <c r="H41" s="616"/>
      <c r="I41" s="575"/>
      <c r="J41" s="36" t="str">
        <f>IF(SUMIFS($I$62:$I$62,$K$62:$K$62,$K41,$D$62:$D$62,$H40)=0,"-",SUMIFS($I$62:$I$62,$K$62:$K$62,$K41,$D$62:$D$62,$H40))</f>
        <v>-</v>
      </c>
      <c r="K41" s="37">
        <f>Datos!$E$18</f>
        <v>0.1</v>
      </c>
      <c r="L41" s="36" t="str">
        <f>IF(SUMIFS($L$62:$L$62,$K$62:$K$62,$K41,$D$62:$D$62,$H40)=0,"-",SUMIFS($L$62:$L$62,$K$62:$K$62,$K41,$D$62:$D$62,$H40))</f>
        <v>-</v>
      </c>
      <c r="M41" s="38" t="str">
        <f>IF(SUMIFS($M$62:$M$62,$K$62:$K$62,$K41,$D$62:$D$62,$H40)=0,"-",SUMIFS($M$62:$M$62,$K$62:$K$62,$K41,$D$62:$D$62,$H40))</f>
        <v>-</v>
      </c>
      <c r="O41" s="619"/>
      <c r="P41" s="622"/>
      <c r="Q41" s="625"/>
    </row>
    <row r="42" spans="2:17" ht="18.899999999999999" customHeight="1" x14ac:dyDescent="0.3">
      <c r="C42" s="613"/>
      <c r="D42" s="575"/>
      <c r="F42" s="574"/>
      <c r="I42" s="575"/>
      <c r="J42" s="39" t="str">
        <f>IF(SUMIFS($I$62:$I$62,$K$62:$K$62,$K42,$D$62:$D$62,$H40)=0,"-",SUMIFS($I$62:$I$62,$K$62:$K$62,$K42,$D$62:$D$62,$H40))</f>
        <v>-</v>
      </c>
      <c r="K42" s="40">
        <f>Datos!$E$19</f>
        <v>0.21</v>
      </c>
      <c r="L42" s="39" t="str">
        <f>IF(SUMIFS($L$62:$L$62,$K$62:$K$62,$K42,$D$62:$D$62,$H40)=0,"-",SUMIFS($L$62:$L$62,$K$62:$K$62,$K42,$D$62:$D$62,$H40))</f>
        <v>-</v>
      </c>
      <c r="M42" s="41" t="str">
        <f>IF(SUMIFS($M$62:$M$62,$K$62:$K$62,$K42,$D$62:$D$62,$H40)=0,"-",SUMIFS($M$62:$M$62,$K$62:$K$62,$K42,$D$62:$D$62,$H40))</f>
        <v>-</v>
      </c>
      <c r="O42" s="620"/>
      <c r="P42" s="623"/>
      <c r="Q42" s="626"/>
    </row>
    <row r="43" spans="2:17" ht="18.899999999999999" customHeight="1" x14ac:dyDescent="0.3">
      <c r="C43" s="613"/>
      <c r="D43" s="575"/>
      <c r="E43" s="32"/>
      <c r="F43" s="33"/>
      <c r="G43" s="32"/>
      <c r="H43" s="34"/>
      <c r="I43" s="35"/>
      <c r="J43" s="42" t="str">
        <f>IF(SUMIFS($I$62:$I$62,$K$62:$K$62,$K43,$D$62:$D$62,$H44)=0,"-",SUMIFS($I$62:$I$62,$K$62:$K$62,$K43,$D$62:$D$62,$H44))</f>
        <v>-</v>
      </c>
      <c r="K43" s="43">
        <f>Datos!$E$23</f>
        <v>0</v>
      </c>
      <c r="L43" s="42" t="str">
        <f>IF(SUMIFS($L$62:$L$62,$K$62:$K$62,$K43,$D$62:$D$62,$H44)=0,"-",SUMIFS($L$62:$L$62,$K$62:$K$62,$K43,$D$62:$D$62,$H44))</f>
        <v>-</v>
      </c>
      <c r="M43" s="44" t="str">
        <f>IF(SUMIFS($M$62:$M$62,$K$62:$K$62,$K43,$D$62:$D$62,$H44)=0,"-",SUMIFS($M$62:$M$62,$K$62:$K$62,$K43,$D$62:$D$62,$H44))</f>
        <v>-</v>
      </c>
      <c r="O43" s="618" t="str">
        <f>IF(SUM(J43:J46)=0,"-",SUM(J43:J46))</f>
        <v>-</v>
      </c>
      <c r="P43" s="621" t="str">
        <f>IF(SUM(L43:L46)=0,"-",SUM(L43:L46))</f>
        <v>-</v>
      </c>
      <c r="Q43" s="624" t="str">
        <f>IF(SUM(M43:M46)=0,"-",SUM(M43:M46))</f>
        <v>-</v>
      </c>
    </row>
    <row r="44" spans="2:17" ht="18.899999999999999" customHeight="1" x14ac:dyDescent="0.3">
      <c r="C44" s="613"/>
      <c r="D44" s="575"/>
      <c r="E44" s="627" t="str">
        <f>Datos!$E$33</f>
        <v>Gastos V.Zotz</v>
      </c>
      <c r="F44" s="614"/>
      <c r="G44" s="612" t="s">
        <v>25</v>
      </c>
      <c r="H44" s="612" t="str">
        <f>Datos!$D$33</f>
        <v>V</v>
      </c>
      <c r="I44" s="575"/>
      <c r="J44" s="36" t="str">
        <f>IF(SUMIFS($I$62:$I$62,$K$62:$K$62,$K44,$D$62:$D$62,$H44)=0,"-",SUMIFS($I$62:$I$62,$K$62:$K$62,$K44,$D$62:$D$62,$H44))</f>
        <v>-</v>
      </c>
      <c r="K44" s="37">
        <f>Datos!$E$22</f>
        <v>0.04</v>
      </c>
      <c r="L44" s="36" t="str">
        <f>IF(SUMIFS($L$62:$L$62,$K$62:$K$62,$K44,$D$62:$D$62,$H44)=0,"-",SUMIFS($L$62:$L$62,$K$62:$K$62,$K44,$D$62:$D$62,$H44))</f>
        <v>-</v>
      </c>
      <c r="M44" s="38" t="str">
        <f>IF(SUMIFS($M$62:$M$62,$K$62:$K$62,$K44,$D$62:$D$62,$H44)=0,"-",SUMIFS($M$62:$M$62,$K$62:$K$62,$K44,$D$62:$D$62,$H44))</f>
        <v>-</v>
      </c>
      <c r="O44" s="619"/>
      <c r="P44" s="622"/>
      <c r="Q44" s="625"/>
    </row>
    <row r="45" spans="2:17" ht="18.899999999999999" customHeight="1" x14ac:dyDescent="0.3">
      <c r="C45" s="613"/>
      <c r="D45" s="575"/>
      <c r="E45" s="615"/>
      <c r="F45" s="614"/>
      <c r="G45" s="615"/>
      <c r="H45" s="616"/>
      <c r="I45" s="575"/>
      <c r="J45" s="36" t="str">
        <f>IF(SUMIFS($I$62:$I$62,$K$62:$K$62,$K45,$D$62:$D$62,$H44)=0,"-",SUMIFS($I$62:$I$62,$K$62:$K$62,$K45,$D$62:$D$62,$H44))</f>
        <v>-</v>
      </c>
      <c r="K45" s="37">
        <f>Datos!$E$18</f>
        <v>0.1</v>
      </c>
      <c r="L45" s="36" t="str">
        <f>IF(SUMIFS($L$62:$L$62,$K$62:$K$62,$K45,$D$62:$D$62,$H44)=0,"-",SUMIFS($L$62:$L$62,$K$62:$K$62,$K45,$D$62:$D$62,$H44))</f>
        <v>-</v>
      </c>
      <c r="M45" s="38" t="str">
        <f>IF(SUMIFS($M$62:$M$62,$K$62:$K$62,$K45,$D$62:$D$62,$H44)=0,"-",SUMIFS($M$62:$M$62,$K$62:$K$62,$K45,$D$62:$D$62,$H44))</f>
        <v>-</v>
      </c>
      <c r="O45" s="619"/>
      <c r="P45" s="622"/>
      <c r="Q45" s="625"/>
    </row>
    <row r="46" spans="2:17" ht="18.899999999999999" customHeight="1" x14ac:dyDescent="0.3">
      <c r="C46" s="613"/>
      <c r="D46" s="575"/>
      <c r="E46" s="45"/>
      <c r="F46" s="46"/>
      <c r="G46" s="45"/>
      <c r="H46" s="47"/>
      <c r="I46" s="48"/>
      <c r="J46" s="49" t="str">
        <f>IF(SUMIFS($I$62:$I$62,$K$62:$K$62,$K46,$D$62:$D$62,$H44)=0,"-",SUMIFS($I$62:$I$62,$K$62:$K$62,$K46,$D$62:$D$62,$H44))</f>
        <v>-</v>
      </c>
      <c r="K46" s="50">
        <f>Datos!$E$19</f>
        <v>0.21</v>
      </c>
      <c r="L46" s="49" t="str">
        <f>IF(SUMIFS($L$62:$L$62,$K$62:$K$62,$K46,$D$62:$D$62,$H44)=0,"-",SUMIFS($L$62:$L$62,$K$62:$K$62,$K46,$D$62:$D$62,$H44))</f>
        <v>-</v>
      </c>
      <c r="M46" s="51" t="str">
        <f>IF(SUMIFS($M$62:$M$62,$K$62:$K$62,$K46,$D$62:$D$62,$H44)=0,"-",SUMIFS($M$62:$M$62,$K$62:$K$62,$K46,$D$62:$D$62,$H44))</f>
        <v>-</v>
      </c>
      <c r="O46" s="620"/>
      <c r="P46" s="623"/>
      <c r="Q46" s="626"/>
    </row>
    <row r="47" spans="2:17" ht="15" thickBot="1" x14ac:dyDescent="0.35"/>
    <row r="48" spans="2:17" ht="9" customHeight="1" thickTop="1" thickBot="1" x14ac:dyDescent="0.35">
      <c r="B48" s="56"/>
      <c r="C48" s="26"/>
      <c r="D48" s="27"/>
      <c r="E48" s="28"/>
      <c r="F48" s="27"/>
      <c r="G48" s="28"/>
      <c r="H48" s="29"/>
      <c r="I48" s="28"/>
      <c r="J48" s="27"/>
      <c r="K48" s="30"/>
      <c r="L48" s="30"/>
      <c r="M48" s="30"/>
    </row>
    <row r="49" spans="1:17" ht="15" thickTop="1" x14ac:dyDescent="0.3"/>
    <row r="50" spans="1:17" ht="22.2" x14ac:dyDescent="0.3">
      <c r="C50" s="574" t="s">
        <v>24</v>
      </c>
      <c r="D50" s="575"/>
      <c r="F50" s="574" t="s">
        <v>25</v>
      </c>
      <c r="J50" s="23" t="str">
        <f>IF(SUM(J19:J46)=0,"-",SUM(J19:J46))</f>
        <v>-</v>
      </c>
      <c r="K50" s="24" t="s">
        <v>25</v>
      </c>
      <c r="L50" s="23" t="str">
        <f>IF(SUM(L19:L46)=0,"-",SUM(L19:L46))</f>
        <v>-</v>
      </c>
      <c r="M50" s="25" t="str">
        <f>IF(SUM(M19:M46)=0,"-",SUM(M19:M46))</f>
        <v>-</v>
      </c>
      <c r="O50" s="53" t="str">
        <f>IF(SUM(O19:O46)=0,"-",SUM(O19:O46))</f>
        <v>-</v>
      </c>
      <c r="P50" s="54" t="str">
        <f>IF(SUM(P19:P46)=0,"-",SUM(P19:P46))</f>
        <v>-</v>
      </c>
      <c r="Q50" s="55" t="str">
        <f>IF(SUM(Q19:Q46)=0,"-",SUM(Q19:Q46))</f>
        <v>-</v>
      </c>
    </row>
    <row r="51" spans="1:17" ht="15" thickBot="1" x14ac:dyDescent="0.35"/>
    <row r="52" spans="1:17" ht="9" customHeight="1" thickTop="1" thickBot="1" x14ac:dyDescent="0.35">
      <c r="B52" s="56"/>
      <c r="C52" s="26"/>
      <c r="D52" s="27"/>
      <c r="E52" s="28"/>
      <c r="F52" s="27"/>
      <c r="G52" s="28"/>
      <c r="H52" s="29"/>
      <c r="I52" s="28"/>
      <c r="J52" s="27"/>
      <c r="K52" s="30"/>
      <c r="L52" s="30"/>
      <c r="M52" s="30"/>
    </row>
    <row r="53" spans="1:17" ht="21" customHeight="1" thickTop="1" thickBot="1" x14ac:dyDescent="0.35"/>
    <row r="54" spans="1:17" ht="9" customHeight="1" thickTop="1" thickBot="1" x14ac:dyDescent="0.35">
      <c r="B54" s="56"/>
      <c r="C54" s="26"/>
      <c r="D54" s="27"/>
      <c r="E54" s="28"/>
      <c r="F54" s="27"/>
      <c r="G54" s="28"/>
      <c r="H54" s="29"/>
      <c r="I54" s="28"/>
      <c r="J54" s="27"/>
      <c r="K54" s="30"/>
      <c r="L54" s="30"/>
      <c r="M54" s="30"/>
    </row>
    <row r="55" spans="1:17" ht="15" thickTop="1" x14ac:dyDescent="0.3"/>
    <row r="56" spans="1:17" ht="22.5" customHeight="1" x14ac:dyDescent="0.3">
      <c r="B56" s="612" t="s">
        <v>34</v>
      </c>
      <c r="C56" s="613"/>
      <c r="D56" s="614"/>
      <c r="E56" s="615"/>
      <c r="F56" s="614"/>
      <c r="G56" s="615"/>
      <c r="H56" s="616"/>
      <c r="I56" s="615"/>
      <c r="J56" s="614"/>
      <c r="K56" s="617"/>
      <c r="L56" s="617"/>
      <c r="M56" s="617"/>
      <c r="O56" s="53" t="str">
        <f>IF(SUM(O29:O52)=0,"-",SUM(O29:O52))</f>
        <v>-</v>
      </c>
      <c r="P56" s="54" t="str">
        <f>IF(SUM(P29:P52)=0,"-",SUM(P29:P52))</f>
        <v>-</v>
      </c>
      <c r="Q56" s="55" t="str">
        <f>IF(SUM(Q29:Q52)=0,"-",SUM(Q29:Q52))</f>
        <v>-</v>
      </c>
    </row>
    <row r="57" spans="1:17" ht="15" thickBot="1" x14ac:dyDescent="0.35"/>
    <row r="58" spans="1:17" ht="9" customHeight="1" thickTop="1" thickBot="1" x14ac:dyDescent="0.35">
      <c r="B58" s="56"/>
      <c r="C58" s="26"/>
      <c r="D58" s="27"/>
      <c r="E58" s="28"/>
      <c r="F58" s="27"/>
      <c r="G58" s="28"/>
      <c r="H58" s="29"/>
      <c r="I58" s="28"/>
      <c r="J58" s="27"/>
      <c r="K58" s="30"/>
      <c r="L58" s="30"/>
      <c r="M58" s="30"/>
    </row>
    <row r="59" spans="1:17" ht="15" thickTop="1" x14ac:dyDescent="0.3"/>
    <row r="60" spans="1:17" ht="19.8" x14ac:dyDescent="0.3">
      <c r="B60" s="10" t="s">
        <v>0</v>
      </c>
      <c r="C60" s="11" t="s">
        <v>1</v>
      </c>
      <c r="D60" s="11" t="s">
        <v>2</v>
      </c>
      <c r="E60" s="12" t="s">
        <v>6</v>
      </c>
      <c r="F60" s="11" t="s">
        <v>3</v>
      </c>
      <c r="G60" s="12" t="s">
        <v>4</v>
      </c>
      <c r="H60" s="11" t="s">
        <v>5</v>
      </c>
      <c r="I60" s="12" t="s">
        <v>7</v>
      </c>
      <c r="J60" s="11" t="s">
        <v>17</v>
      </c>
      <c r="K60" s="12" t="s">
        <v>14</v>
      </c>
      <c r="L60" s="11" t="s">
        <v>18</v>
      </c>
      <c r="M60" s="12" t="s">
        <v>19</v>
      </c>
    </row>
    <row r="62" spans="1:17" x14ac:dyDescent="0.3">
      <c r="A62" s="7">
        <v>1</v>
      </c>
      <c r="K62" s="13" t="str">
        <f>IF(OR($G$2="",$G$2="-",$G$2=0),"",IF($J62=0,"-",INDEX(Datos!$D$17:$E$23,MATCH($J62,Datos!$D$17:$D$23,0),MATCH($K$60,Datos!$D$17:$E$17,0))))</f>
        <v/>
      </c>
      <c r="L62" s="3" t="str">
        <f>IF($K62="","",IF($K62="-","-",($I62*$K62)))</f>
        <v/>
      </c>
      <c r="M62" s="3" t="str">
        <f>IF(SUM($I62,$L62)=0,"-",SUM($I62,$L62))</f>
        <v>-</v>
      </c>
    </row>
    <row r="63" spans="1:17" ht="15" thickBot="1" x14ac:dyDescent="0.35">
      <c r="A63" s="69"/>
      <c r="B63" s="70"/>
      <c r="C63" s="71"/>
      <c r="D63" s="72"/>
      <c r="E63" s="73"/>
      <c r="F63" s="72"/>
      <c r="G63" s="73"/>
      <c r="H63" s="74"/>
      <c r="I63" s="73"/>
      <c r="J63" s="72"/>
      <c r="K63" s="75"/>
      <c r="L63" s="75"/>
      <c r="M63" s="75"/>
    </row>
    <row r="64" spans="1:17" ht="15" thickTop="1" x14ac:dyDescent="0.3"/>
    <row r="65" spans="1:13" x14ac:dyDescent="0.3">
      <c r="F65" s="553" t="str">
        <f>IF(SUM($F$62:F62)=0,"-",SUM($F$62:F62))</f>
        <v>-</v>
      </c>
      <c r="H65" s="553" t="str">
        <f>IF(SUM($H$62:H62)=0,"-",SUM($H$62:H62))</f>
        <v>-</v>
      </c>
      <c r="I65" s="551" t="str">
        <f>IF(SUM($I$62:I62)=0,"-",SUM($I$62:I62))</f>
        <v>-</v>
      </c>
      <c r="J65" s="552"/>
      <c r="K65" s="551" t="s">
        <v>25</v>
      </c>
      <c r="L65" s="551" t="str">
        <f>IF(SUM($L$62:L62)=0,"-",SUM($L$62:L62))</f>
        <v>-</v>
      </c>
      <c r="M65" s="551" t="str">
        <f>IF(SUM($M$62:M62)=0,"-",SUM($M$62:M62))</f>
        <v>-</v>
      </c>
    </row>
    <row r="66" spans="1:13" ht="15" thickBot="1" x14ac:dyDescent="0.35">
      <c r="A66" s="69"/>
      <c r="B66" s="70"/>
      <c r="C66" s="71"/>
      <c r="D66" s="72"/>
      <c r="E66" s="73"/>
      <c r="F66" s="72"/>
      <c r="G66" s="73"/>
      <c r="H66" s="74"/>
      <c r="I66" s="73"/>
      <c r="J66" s="72"/>
      <c r="K66" s="75"/>
      <c r="L66" s="75"/>
      <c r="M66" s="75"/>
    </row>
    <row r="67" spans="1:13" ht="15" thickTop="1" x14ac:dyDescent="0.3"/>
  </sheetData>
  <mergeCells count="51">
    <mergeCell ref="O23:O26"/>
    <mergeCell ref="P23:P26"/>
    <mergeCell ref="Q23:Q26"/>
    <mergeCell ref="E24:F25"/>
    <mergeCell ref="G24:G25"/>
    <mergeCell ref="H24:H25"/>
    <mergeCell ref="O39:O42"/>
    <mergeCell ref="P39:P42"/>
    <mergeCell ref="Q39:Q42"/>
    <mergeCell ref="E40:F41"/>
    <mergeCell ref="G40:G41"/>
    <mergeCell ref="H40:H41"/>
    <mergeCell ref="D2:E2"/>
    <mergeCell ref="G2:J2"/>
    <mergeCell ref="D3:E3"/>
    <mergeCell ref="G3:J3"/>
    <mergeCell ref="D4:E4"/>
    <mergeCell ref="G4:J4"/>
    <mergeCell ref="C8:C11"/>
    <mergeCell ref="C19:C46"/>
    <mergeCell ref="O19:O22"/>
    <mergeCell ref="P19:P22"/>
    <mergeCell ref="Q19:Q22"/>
    <mergeCell ref="E20:F21"/>
    <mergeCell ref="G20:G21"/>
    <mergeCell ref="H20:H21"/>
    <mergeCell ref="O27:O30"/>
    <mergeCell ref="P27:P30"/>
    <mergeCell ref="Q27:Q30"/>
    <mergeCell ref="E28:F29"/>
    <mergeCell ref="G28:G29"/>
    <mergeCell ref="H28:H29"/>
    <mergeCell ref="O31:O34"/>
    <mergeCell ref="P31:P34"/>
    <mergeCell ref="Q31:Q34"/>
    <mergeCell ref="E32:F33"/>
    <mergeCell ref="G32:G33"/>
    <mergeCell ref="H32:H33"/>
    <mergeCell ref="O35:O38"/>
    <mergeCell ref="P35:P38"/>
    <mergeCell ref="Q35:Q38"/>
    <mergeCell ref="E36:F37"/>
    <mergeCell ref="G36:G37"/>
    <mergeCell ref="H36:H37"/>
    <mergeCell ref="B56:M56"/>
    <mergeCell ref="O43:O46"/>
    <mergeCell ref="P43:P46"/>
    <mergeCell ref="Q43:Q46"/>
    <mergeCell ref="E44:F45"/>
    <mergeCell ref="G44:G45"/>
    <mergeCell ref="H44:H4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12CF1-1411-45DA-A216-452390B7937E}">
  <dimension ref="A2:AN263"/>
  <sheetViews>
    <sheetView tabSelected="1" topLeftCell="A53" workbookViewId="0">
      <selection activeCell="C60" sqref="C60:C61"/>
    </sheetView>
  </sheetViews>
  <sheetFormatPr baseColWidth="10" defaultRowHeight="14.4" x14ac:dyDescent="0.3"/>
  <cols>
    <col min="1" max="1" width="5.6640625" style="7" customWidth="1"/>
    <col min="2" max="2" width="13.6640625" style="2" customWidth="1"/>
    <col min="3" max="3" width="29.6640625" style="1" customWidth="1"/>
    <col min="4" max="4" width="11.6640625" style="78" customWidth="1"/>
    <col min="5" max="5" width="13.6640625" style="5" customWidth="1"/>
    <col min="6" max="6" width="11.6640625" style="3" customWidth="1"/>
    <col min="7" max="7" width="11.6640625" style="5" customWidth="1"/>
    <col min="8" max="8" width="11.6640625" style="3" customWidth="1"/>
    <col min="9" max="9" width="11.6640625" style="6" customWidth="1"/>
    <col min="10" max="10" width="11.6640625" style="3" customWidth="1"/>
    <col min="11" max="11" width="13.6640625" style="5" customWidth="1"/>
    <col min="12" max="12" width="11.6640625" customWidth="1"/>
    <col min="13" max="14" width="13.6640625" customWidth="1"/>
    <col min="15" max="15" width="11.6640625" customWidth="1"/>
    <col min="16" max="22" width="13.6640625" customWidth="1"/>
    <col min="23" max="28" width="11.6640625" customWidth="1"/>
    <col min="31" max="32" width="11.6640625" customWidth="1"/>
  </cols>
  <sheetData>
    <row r="2" spans="2:14" ht="22.2" x14ac:dyDescent="0.3">
      <c r="E2" s="670" t="s">
        <v>36</v>
      </c>
      <c r="F2" s="670"/>
      <c r="G2" s="9" t="s">
        <v>10</v>
      </c>
      <c r="H2" s="671">
        <v>2021</v>
      </c>
      <c r="I2" s="671"/>
      <c r="J2" s="671"/>
      <c r="K2" s="671"/>
    </row>
    <row r="3" spans="2:14" ht="22.2" x14ac:dyDescent="0.3">
      <c r="E3" s="672" t="s">
        <v>25</v>
      </c>
      <c r="F3" s="672"/>
      <c r="G3" s="8" t="s">
        <v>25</v>
      </c>
      <c r="H3" s="632" t="s">
        <v>25</v>
      </c>
      <c r="I3" s="632"/>
      <c r="J3" s="632"/>
      <c r="K3" s="632"/>
    </row>
    <row r="4" spans="2:14" ht="22.2" x14ac:dyDescent="0.3">
      <c r="E4" s="670" t="s">
        <v>38</v>
      </c>
      <c r="F4" s="670"/>
      <c r="G4" s="9" t="s">
        <v>10</v>
      </c>
      <c r="H4" s="673" t="s">
        <v>37</v>
      </c>
      <c r="I4" s="673"/>
      <c r="J4" s="673"/>
      <c r="K4" s="673"/>
    </row>
    <row r="5" spans="2:14" ht="15" thickBot="1" x14ac:dyDescent="0.35"/>
    <row r="6" spans="2:14" ht="9" customHeight="1" thickTop="1" thickBot="1" x14ac:dyDescent="0.35">
      <c r="B6" s="56"/>
      <c r="C6" s="26"/>
      <c r="D6" s="79"/>
      <c r="E6" s="27"/>
      <c r="F6" s="28"/>
      <c r="G6" s="27"/>
      <c r="H6" s="28"/>
      <c r="I6" s="29"/>
      <c r="J6" s="28"/>
      <c r="K6" s="27"/>
      <c r="L6" s="30"/>
      <c r="M6" s="30"/>
      <c r="N6" s="30"/>
    </row>
    <row r="7" spans="2:14" ht="15" thickTop="1" x14ac:dyDescent="0.3"/>
    <row r="8" spans="2:14" ht="18.899999999999999" customHeight="1" x14ac:dyDescent="0.3">
      <c r="C8" s="628" t="s">
        <v>23</v>
      </c>
      <c r="D8" s="80"/>
      <c r="E8" s="9"/>
      <c r="G8" s="22" t="str">
        <f>"IVA - ( "&amp;Datos!$D$23&amp;" ) - "&amp;TEXT(Datos!$E$23,"0%")</f>
        <v>IVA - ( 6 ) - 0%</v>
      </c>
      <c r="K8" s="23" t="str">
        <f>IF(SUMIFS(K$19:K$42,$L$19:$L$42,$L8)=0,"-",SUMIFS(K$19:K$42,$L$19:$L$42,$L8))</f>
        <v>-</v>
      </c>
      <c r="L8" s="24">
        <f>Datos!$E$23</f>
        <v>0</v>
      </c>
      <c r="M8" s="23" t="str">
        <f t="shared" ref="M8:N11" si="0">IF(SUMIFS(M$19:M$42,$L$19:$L$42,$L8)=0,"-",SUMIFS(M$19:M$42,$L$19:$L$42,$L8))</f>
        <v>-</v>
      </c>
      <c r="N8" s="25" t="str">
        <f t="shared" si="0"/>
        <v>-</v>
      </c>
    </row>
    <row r="9" spans="2:14" ht="18.899999999999999" customHeight="1" x14ac:dyDescent="0.3">
      <c r="C9" s="628"/>
      <c r="D9" s="80"/>
      <c r="E9" s="9"/>
      <c r="G9" s="22" t="str">
        <f>"IVA - ( "&amp;Datos!$D$22&amp;" ) - "&amp;TEXT(Datos!$E$22,"0%")</f>
        <v>IVA - ( 5 ) - 4%</v>
      </c>
      <c r="K9" s="23" t="str">
        <f>IF(SUMIFS(K$19:K$42,$L$19:$L$42,$L9)=0,"-",SUMIFS(K$19:K$42,$L$19:$L$42,$L9))</f>
        <v>-</v>
      </c>
      <c r="L9" s="24">
        <f>Datos!$E$22</f>
        <v>0.04</v>
      </c>
      <c r="M9" s="23" t="str">
        <f t="shared" si="0"/>
        <v>-</v>
      </c>
      <c r="N9" s="25" t="str">
        <f t="shared" si="0"/>
        <v>-</v>
      </c>
    </row>
    <row r="10" spans="2:14" ht="18.899999999999999" customHeight="1" x14ac:dyDescent="0.3">
      <c r="C10" s="628"/>
      <c r="D10" s="80"/>
      <c r="E10" s="9"/>
      <c r="G10" s="22" t="str">
        <f>"IVA - ( "&amp;Datos!$D$18&amp;" ) - "&amp;TEXT(Datos!$E$18,"0%")</f>
        <v>IVA - ( 1 ) - 10%</v>
      </c>
      <c r="K10" s="23" t="str">
        <f>IF(SUMIFS(K$19:K$42,$L$19:$L$42,$L10)=0,"-",SUMIFS(K$19:K$42,$L$19:$L$42,$L10))</f>
        <v>-</v>
      </c>
      <c r="L10" s="24">
        <f>Datos!$E$18</f>
        <v>0.1</v>
      </c>
      <c r="M10" s="23" t="str">
        <f t="shared" si="0"/>
        <v>-</v>
      </c>
      <c r="N10" s="25" t="str">
        <f t="shared" si="0"/>
        <v>-</v>
      </c>
    </row>
    <row r="11" spans="2:14" ht="18.899999999999999" customHeight="1" x14ac:dyDescent="0.3">
      <c r="C11" s="628"/>
      <c r="D11" s="80"/>
      <c r="E11" s="9"/>
      <c r="G11" s="22" t="str">
        <f>"IVA - ( "&amp;Datos!$D$19&amp;" ) - "&amp;TEXT(Datos!$E$19,"0%")</f>
        <v>IVA - ( 2 ) - 21%</v>
      </c>
      <c r="K11" s="23" t="str">
        <f>IF(SUMIFS(K$19:K$42,$L$19:$L$42,$L11)=0,"-",SUMIFS(K$19:K$42,$L$19:$L$42,$L11))</f>
        <v>-</v>
      </c>
      <c r="L11" s="24">
        <f>Datos!$E$19</f>
        <v>0.21</v>
      </c>
      <c r="M11" s="23" t="str">
        <f t="shared" si="0"/>
        <v>-</v>
      </c>
      <c r="N11" s="25" t="str">
        <f t="shared" si="0"/>
        <v>-</v>
      </c>
    </row>
    <row r="12" spans="2:14" ht="15" thickBot="1" x14ac:dyDescent="0.35"/>
    <row r="13" spans="2:14" ht="9" customHeight="1" thickTop="1" thickBot="1" x14ac:dyDescent="0.35">
      <c r="B13" s="56"/>
      <c r="C13" s="26"/>
      <c r="D13" s="79"/>
      <c r="E13" s="27"/>
      <c r="F13" s="28"/>
      <c r="G13" s="27"/>
      <c r="H13" s="28"/>
      <c r="I13" s="29"/>
      <c r="J13" s="28"/>
      <c r="K13" s="27"/>
      <c r="L13" s="30"/>
      <c r="M13" s="30"/>
      <c r="N13" s="30"/>
    </row>
    <row r="14" spans="2:14" ht="15" thickTop="1" x14ac:dyDescent="0.3"/>
    <row r="15" spans="2:14" ht="22.2" x14ac:dyDescent="0.3">
      <c r="C15" s="22" t="s">
        <v>24</v>
      </c>
      <c r="D15" s="81"/>
      <c r="E15" s="9"/>
      <c r="G15" s="22" t="s">
        <v>25</v>
      </c>
      <c r="K15" s="23" t="str">
        <f>IF(SUM(K8:K11)=0,"-",SUM(K8:K11))</f>
        <v>-</v>
      </c>
      <c r="L15" s="24" t="s">
        <v>25</v>
      </c>
      <c r="M15" s="23" t="str">
        <f>IF(SUM(M8:M11)=0,"-",SUM(M8:M11))</f>
        <v>-</v>
      </c>
      <c r="N15" s="25" t="str">
        <f>IF(SUM(N8:N11)=0,"-",SUM(N8:N11))</f>
        <v>-</v>
      </c>
    </row>
    <row r="16" spans="2:14" ht="15" thickBot="1" x14ac:dyDescent="0.35"/>
    <row r="17" spans="2:18" ht="9" customHeight="1" thickTop="1" thickBot="1" x14ac:dyDescent="0.35">
      <c r="B17" s="56"/>
      <c r="C17" s="26"/>
      <c r="D17" s="79"/>
      <c r="E17" s="27"/>
      <c r="F17" s="28"/>
      <c r="G17" s="27"/>
      <c r="H17" s="28"/>
      <c r="I17" s="29"/>
      <c r="J17" s="28"/>
      <c r="K17" s="27"/>
      <c r="L17" s="30"/>
      <c r="M17" s="30"/>
      <c r="N17" s="30"/>
    </row>
    <row r="18" spans="2:18" ht="15" thickTop="1" x14ac:dyDescent="0.3"/>
    <row r="19" spans="2:18" ht="18.899999999999999" customHeight="1" x14ac:dyDescent="0.3">
      <c r="C19" s="628" t="s">
        <v>23</v>
      </c>
      <c r="D19" s="80"/>
      <c r="E19" s="9"/>
      <c r="F19" s="32"/>
      <c r="G19" s="33"/>
      <c r="H19" s="32"/>
      <c r="I19" s="34"/>
      <c r="J19" s="35"/>
      <c r="K19" s="42" t="str">
        <f>$K$261</f>
        <v>-</v>
      </c>
      <c r="L19" s="43">
        <f>Datos!$E$23</f>
        <v>0</v>
      </c>
      <c r="M19" s="42" t="str">
        <f>$K$262</f>
        <v>-</v>
      </c>
      <c r="N19" s="44" t="str">
        <f t="shared" ref="N19:N42" si="1">IF(SUM(K19,M19)=0,"-",SUM(K19,M19))</f>
        <v>-</v>
      </c>
      <c r="P19" s="618" t="str">
        <f>IF(SUM(K19:K22)=0,"-",SUM(K19:K22))</f>
        <v>-</v>
      </c>
      <c r="Q19" s="621" t="str">
        <f>IF(SUM(M19:M22)=0,"-",SUM(M19:M22))</f>
        <v>-</v>
      </c>
      <c r="R19" s="624" t="str">
        <f>IF(SUM(N19:N22)=0,"-",SUM(N19:N22))</f>
        <v>-</v>
      </c>
    </row>
    <row r="20" spans="2:18" ht="18.899999999999999" customHeight="1" x14ac:dyDescent="0.3">
      <c r="C20" s="628"/>
      <c r="D20" s="80"/>
      <c r="E20" s="9"/>
      <c r="F20" s="627" t="str">
        <f>Datos!$E$27</f>
        <v>Materias Primas</v>
      </c>
      <c r="G20" s="627"/>
      <c r="H20" s="612" t="s">
        <v>25</v>
      </c>
      <c r="I20" s="612" t="str">
        <f>Datos!$D$27</f>
        <v>MP</v>
      </c>
      <c r="J20" s="9"/>
      <c r="K20" s="36" t="str">
        <f>$L$261</f>
        <v>-</v>
      </c>
      <c r="L20" s="37">
        <f>Datos!$E$22</f>
        <v>0.04</v>
      </c>
      <c r="M20" s="36" t="str">
        <f>$L$262</f>
        <v>-</v>
      </c>
      <c r="N20" s="38" t="str">
        <f t="shared" si="1"/>
        <v>-</v>
      </c>
      <c r="P20" s="669"/>
      <c r="Q20" s="667"/>
      <c r="R20" s="668"/>
    </row>
    <row r="21" spans="2:18" ht="18.899999999999999" customHeight="1" x14ac:dyDescent="0.3">
      <c r="C21" s="628"/>
      <c r="D21" s="80"/>
      <c r="E21" s="9"/>
      <c r="F21" s="627"/>
      <c r="G21" s="627"/>
      <c r="H21" s="612"/>
      <c r="I21" s="612"/>
      <c r="J21" s="9"/>
      <c r="K21" s="36" t="str">
        <f>$M$261</f>
        <v>-</v>
      </c>
      <c r="L21" s="37">
        <f>Datos!$E$18</f>
        <v>0.1</v>
      </c>
      <c r="M21" s="36" t="str">
        <f>$M$262</f>
        <v>-</v>
      </c>
      <c r="N21" s="38" t="str">
        <f t="shared" si="1"/>
        <v>-</v>
      </c>
      <c r="P21" s="669"/>
      <c r="Q21" s="667"/>
      <c r="R21" s="668"/>
    </row>
    <row r="22" spans="2:18" ht="18.899999999999999" customHeight="1" x14ac:dyDescent="0.3">
      <c r="C22" s="628"/>
      <c r="D22" s="80"/>
      <c r="E22" s="9"/>
      <c r="J22" s="9"/>
      <c r="K22" s="39" t="str">
        <f>$N$261</f>
        <v>-</v>
      </c>
      <c r="L22" s="40">
        <f>Datos!$E$19</f>
        <v>0.21</v>
      </c>
      <c r="M22" s="39" t="str">
        <f>$N$262</f>
        <v>-</v>
      </c>
      <c r="N22" s="41" t="str">
        <f t="shared" si="1"/>
        <v>-</v>
      </c>
      <c r="P22" s="669"/>
      <c r="Q22" s="667"/>
      <c r="R22" s="668"/>
    </row>
    <row r="23" spans="2:18" ht="18.899999999999999" customHeight="1" x14ac:dyDescent="0.3">
      <c r="C23" s="628"/>
      <c r="D23" s="80"/>
      <c r="E23" s="9"/>
      <c r="F23" s="32"/>
      <c r="G23" s="33"/>
      <c r="H23" s="32"/>
      <c r="I23" s="34"/>
      <c r="J23" s="35"/>
      <c r="K23" s="42" t="str">
        <f>$S$261</f>
        <v>-</v>
      </c>
      <c r="L23" s="43">
        <f>Datos!$E$23</f>
        <v>0</v>
      </c>
      <c r="M23" s="42" t="str">
        <f>$S$262</f>
        <v>-</v>
      </c>
      <c r="N23" s="44" t="str">
        <f t="shared" si="1"/>
        <v>-</v>
      </c>
      <c r="P23" s="618" t="str">
        <f>IF(SUM(K23:K26)=0,"-",SUM(K23:K26))</f>
        <v>-</v>
      </c>
      <c r="Q23" s="621" t="str">
        <f>IF(SUM(M23:M26)=0,"-",SUM(M23:M26))</f>
        <v>-</v>
      </c>
      <c r="R23" s="624" t="str">
        <f>IF(SUM(N23:N26)=0,"-",SUM(N23:N26))</f>
        <v>-</v>
      </c>
    </row>
    <row r="24" spans="2:18" ht="18.899999999999999" customHeight="1" x14ac:dyDescent="0.3">
      <c r="C24" s="628"/>
      <c r="D24" s="80"/>
      <c r="E24" s="9"/>
      <c r="F24" s="627" t="str">
        <f>Datos!$E$29</f>
        <v>Bebidas</v>
      </c>
      <c r="G24" s="627"/>
      <c r="H24" s="612" t="s">
        <v>25</v>
      </c>
      <c r="I24" s="612" t="str">
        <f>Datos!$D$29</f>
        <v>B</v>
      </c>
      <c r="J24" s="9"/>
      <c r="K24" s="36" t="str">
        <f>$T$261</f>
        <v>-</v>
      </c>
      <c r="L24" s="37">
        <f>Datos!$E$22</f>
        <v>0.04</v>
      </c>
      <c r="M24" s="36" t="str">
        <f>$T$262</f>
        <v>-</v>
      </c>
      <c r="N24" s="38" t="str">
        <f t="shared" si="1"/>
        <v>-</v>
      </c>
      <c r="P24" s="669"/>
      <c r="Q24" s="667"/>
      <c r="R24" s="668"/>
    </row>
    <row r="25" spans="2:18" ht="18.899999999999999" customHeight="1" x14ac:dyDescent="0.3">
      <c r="C25" s="628"/>
      <c r="D25" s="80"/>
      <c r="E25" s="9"/>
      <c r="F25" s="627"/>
      <c r="G25" s="627"/>
      <c r="H25" s="612"/>
      <c r="I25" s="612"/>
      <c r="J25" s="9"/>
      <c r="K25" s="36" t="str">
        <f>$U$261</f>
        <v>-</v>
      </c>
      <c r="L25" s="37">
        <f>Datos!$E$18</f>
        <v>0.1</v>
      </c>
      <c r="M25" s="36" t="str">
        <f>$U$262</f>
        <v>-</v>
      </c>
      <c r="N25" s="38" t="str">
        <f t="shared" si="1"/>
        <v>-</v>
      </c>
      <c r="P25" s="669"/>
      <c r="Q25" s="667"/>
      <c r="R25" s="668"/>
    </row>
    <row r="26" spans="2:18" ht="18.899999999999999" customHeight="1" x14ac:dyDescent="0.3">
      <c r="C26" s="628"/>
      <c r="D26" s="80"/>
      <c r="E26" s="9"/>
      <c r="G26" s="22"/>
      <c r="J26" s="9"/>
      <c r="K26" s="39" t="str">
        <f>$V$261</f>
        <v>-</v>
      </c>
      <c r="L26" s="40">
        <f>Datos!$E$19</f>
        <v>0.21</v>
      </c>
      <c r="M26" s="39" t="str">
        <f>$V$262</f>
        <v>-</v>
      </c>
      <c r="N26" s="41" t="str">
        <f t="shared" si="1"/>
        <v>-</v>
      </c>
      <c r="P26" s="669"/>
      <c r="Q26" s="667"/>
      <c r="R26" s="668"/>
    </row>
    <row r="27" spans="2:18" ht="18.899999999999999" customHeight="1" x14ac:dyDescent="0.3">
      <c r="C27" s="628"/>
      <c r="D27" s="80"/>
      <c r="E27" s="9"/>
      <c r="F27" s="32"/>
      <c r="G27" s="33"/>
      <c r="H27" s="32"/>
      <c r="I27" s="34"/>
      <c r="J27" s="35"/>
      <c r="K27" s="42" t="str">
        <f>$W$261</f>
        <v>-</v>
      </c>
      <c r="L27" s="43">
        <f>Datos!$E$23</f>
        <v>0</v>
      </c>
      <c r="M27" s="42" t="str">
        <f>$W$262</f>
        <v>-</v>
      </c>
      <c r="N27" s="44" t="str">
        <f t="shared" si="1"/>
        <v>-</v>
      </c>
      <c r="P27" s="618" t="str">
        <f>IF(SUM(K27:K30)=0,"-",SUM(K27:K30))</f>
        <v>-</v>
      </c>
      <c r="Q27" s="621" t="str">
        <f>IF(SUM(M27:M30)=0,"-",SUM(M27:M30))</f>
        <v>-</v>
      </c>
      <c r="R27" s="624" t="str">
        <f>IF(SUM(N27:N30)=0,"-",SUM(N27:N30))</f>
        <v>-</v>
      </c>
    </row>
    <row r="28" spans="2:18" ht="18.899999999999999" customHeight="1" x14ac:dyDescent="0.3">
      <c r="C28" s="628"/>
      <c r="D28" s="80"/>
      <c r="E28" s="9"/>
      <c r="F28" s="627" t="str">
        <f>Datos!$E$30</f>
        <v>Envases</v>
      </c>
      <c r="G28" s="627"/>
      <c r="H28" s="612" t="s">
        <v>25</v>
      </c>
      <c r="I28" s="612" t="str">
        <f>Datos!$D$30</f>
        <v>E</v>
      </c>
      <c r="J28" s="9"/>
      <c r="K28" s="36" t="str">
        <f>$X$261</f>
        <v>-</v>
      </c>
      <c r="L28" s="37">
        <f>Datos!$E$22</f>
        <v>0.04</v>
      </c>
      <c r="M28" s="36" t="str">
        <f>$X$262</f>
        <v>-</v>
      </c>
      <c r="N28" s="38" t="str">
        <f t="shared" si="1"/>
        <v>-</v>
      </c>
      <c r="P28" s="669"/>
      <c r="Q28" s="667"/>
      <c r="R28" s="668"/>
    </row>
    <row r="29" spans="2:18" ht="18.899999999999999" customHeight="1" x14ac:dyDescent="0.3">
      <c r="C29" s="628"/>
      <c r="D29" s="80"/>
      <c r="E29" s="9"/>
      <c r="F29" s="627"/>
      <c r="G29" s="627"/>
      <c r="H29" s="612"/>
      <c r="I29" s="612"/>
      <c r="J29" s="9"/>
      <c r="K29" s="36" t="str">
        <f>$Y$261</f>
        <v>-</v>
      </c>
      <c r="L29" s="37">
        <f>Datos!$E$18</f>
        <v>0.1</v>
      </c>
      <c r="M29" s="36" t="str">
        <f>$Y$262</f>
        <v>-</v>
      </c>
      <c r="N29" s="38" t="str">
        <f t="shared" si="1"/>
        <v>-</v>
      </c>
      <c r="P29" s="669"/>
      <c r="Q29" s="667"/>
      <c r="R29" s="668"/>
    </row>
    <row r="30" spans="2:18" ht="18.899999999999999" customHeight="1" x14ac:dyDescent="0.3">
      <c r="C30" s="628"/>
      <c r="D30" s="80"/>
      <c r="E30" s="9"/>
      <c r="G30" s="22"/>
      <c r="J30" s="9"/>
      <c r="K30" s="39" t="str">
        <f>$Z$261</f>
        <v>-</v>
      </c>
      <c r="L30" s="40">
        <f>Datos!$E$19</f>
        <v>0.21</v>
      </c>
      <c r="M30" s="39" t="str">
        <f>$Z$262</f>
        <v>-</v>
      </c>
      <c r="N30" s="41" t="str">
        <f t="shared" si="1"/>
        <v>-</v>
      </c>
      <c r="P30" s="669"/>
      <c r="Q30" s="667"/>
      <c r="R30" s="668"/>
    </row>
    <row r="31" spans="2:18" ht="18.899999999999999" customHeight="1" x14ac:dyDescent="0.3">
      <c r="C31" s="628"/>
      <c r="D31" s="80"/>
      <c r="E31" s="9"/>
      <c r="F31" s="32"/>
      <c r="G31" s="33"/>
      <c r="H31" s="32"/>
      <c r="I31" s="34"/>
      <c r="J31" s="35"/>
      <c r="K31" s="42" t="str">
        <f>$AA$261</f>
        <v>-</v>
      </c>
      <c r="L31" s="43">
        <f>Datos!$E$23</f>
        <v>0</v>
      </c>
      <c r="M31" s="42" t="str">
        <f>$AA$262</f>
        <v>-</v>
      </c>
      <c r="N31" s="44" t="str">
        <f t="shared" si="1"/>
        <v>-</v>
      </c>
      <c r="P31" s="618" t="str">
        <f>IF(SUM(K31:K34)=0,"-",SUM(K31:K34))</f>
        <v>-</v>
      </c>
      <c r="Q31" s="621" t="str">
        <f>IF(SUM(M31:M34)=0,"-",SUM(M31:M34))</f>
        <v>-</v>
      </c>
      <c r="R31" s="624" t="str">
        <f>IF(SUM(N31:N34)=0,"-",SUM(N31:N34))</f>
        <v>-</v>
      </c>
    </row>
    <row r="32" spans="2:18" ht="18.899999999999999" customHeight="1" x14ac:dyDescent="0.3">
      <c r="C32" s="628"/>
      <c r="D32" s="80"/>
      <c r="E32" s="9"/>
      <c r="F32" s="627" t="str">
        <f>Datos!$E$31</f>
        <v>Decoración</v>
      </c>
      <c r="G32" s="627"/>
      <c r="H32" s="612" t="s">
        <v>25</v>
      </c>
      <c r="I32" s="612" t="str">
        <f>Datos!$D$31</f>
        <v>D</v>
      </c>
      <c r="J32" s="9"/>
      <c r="K32" s="36" t="str">
        <f>$AB$261</f>
        <v>-</v>
      </c>
      <c r="L32" s="37">
        <f>Datos!$E$22</f>
        <v>0.04</v>
      </c>
      <c r="M32" s="36" t="str">
        <f>$AB$262</f>
        <v>-</v>
      </c>
      <c r="N32" s="38" t="str">
        <f t="shared" si="1"/>
        <v>-</v>
      </c>
      <c r="P32" s="669"/>
      <c r="Q32" s="667"/>
      <c r="R32" s="668"/>
    </row>
    <row r="33" spans="2:18" ht="18.899999999999999" customHeight="1" x14ac:dyDescent="0.3">
      <c r="C33" s="628"/>
      <c r="D33" s="80"/>
      <c r="E33" s="9"/>
      <c r="F33" s="627"/>
      <c r="G33" s="627"/>
      <c r="H33" s="612"/>
      <c r="I33" s="612"/>
      <c r="J33" s="9"/>
      <c r="K33" s="36" t="str">
        <f>$AC$261</f>
        <v>-</v>
      </c>
      <c r="L33" s="37">
        <f>Datos!$E$18</f>
        <v>0.1</v>
      </c>
      <c r="M33" s="36" t="str">
        <f>$AC$262</f>
        <v>-</v>
      </c>
      <c r="N33" s="38" t="str">
        <f t="shared" si="1"/>
        <v>-</v>
      </c>
      <c r="P33" s="669"/>
      <c r="Q33" s="667"/>
      <c r="R33" s="668"/>
    </row>
    <row r="34" spans="2:18" ht="18.899999999999999" customHeight="1" x14ac:dyDescent="0.3">
      <c r="C34" s="628"/>
      <c r="D34" s="80"/>
      <c r="E34" s="9"/>
      <c r="G34" s="22"/>
      <c r="J34" s="9"/>
      <c r="K34" s="39" t="str">
        <f>$AD$261</f>
        <v>-</v>
      </c>
      <c r="L34" s="40">
        <f>Datos!$E$19</f>
        <v>0.21</v>
      </c>
      <c r="M34" s="39" t="str">
        <f>$AD$262</f>
        <v>-</v>
      </c>
      <c r="N34" s="41" t="str">
        <f t="shared" si="1"/>
        <v>-</v>
      </c>
      <c r="P34" s="669"/>
      <c r="Q34" s="667"/>
      <c r="R34" s="668"/>
    </row>
    <row r="35" spans="2:18" ht="18.899999999999999" customHeight="1" x14ac:dyDescent="0.3">
      <c r="C35" s="628"/>
      <c r="D35" s="80"/>
      <c r="E35" s="444"/>
      <c r="F35" s="32"/>
      <c r="G35" s="33"/>
      <c r="H35" s="32"/>
      <c r="I35" s="34"/>
      <c r="J35" s="35"/>
      <c r="K35" s="42" t="str">
        <f>$AE$261</f>
        <v>-</v>
      </c>
      <c r="L35" s="43">
        <f>Datos!$E$23</f>
        <v>0</v>
      </c>
      <c r="M35" s="42" t="str">
        <f>$AE$262</f>
        <v>-</v>
      </c>
      <c r="N35" s="44" t="str">
        <f t="shared" ref="N35:N38" si="2">IF(SUM(K35,M35)=0,"-",SUM(K35,M35))</f>
        <v>-</v>
      </c>
      <c r="P35" s="618" t="str">
        <f>IF(SUM(K35:K38)=0,"-",SUM(K35:K38))</f>
        <v>-</v>
      </c>
      <c r="Q35" s="621" t="str">
        <f>IF(SUM(M35:M38)=0,"-",SUM(M35:M38))</f>
        <v>-</v>
      </c>
      <c r="R35" s="624" t="str">
        <f>IF(SUM(N35:N38)=0,"-",SUM(N35:N38))</f>
        <v>-</v>
      </c>
    </row>
    <row r="36" spans="2:18" ht="18.899999999999999" customHeight="1" x14ac:dyDescent="0.3">
      <c r="C36" s="628"/>
      <c r="D36" s="80"/>
      <c r="E36" s="444"/>
      <c r="F36" s="627" t="str">
        <f>Datos!$E$32</f>
        <v>Maq. y Utensilios</v>
      </c>
      <c r="G36" s="627"/>
      <c r="H36" s="612" t="s">
        <v>25</v>
      </c>
      <c r="I36" s="612" t="str">
        <f>Datos!$D$32</f>
        <v>U</v>
      </c>
      <c r="J36" s="444"/>
      <c r="K36" s="36" t="str">
        <f>$AF$261</f>
        <v>-</v>
      </c>
      <c r="L36" s="37">
        <f>Datos!$E$22</f>
        <v>0.04</v>
      </c>
      <c r="M36" s="36" t="str">
        <f>$AF$262</f>
        <v>-</v>
      </c>
      <c r="N36" s="38" t="str">
        <f t="shared" si="2"/>
        <v>-</v>
      </c>
      <c r="P36" s="669"/>
      <c r="Q36" s="667"/>
      <c r="R36" s="668"/>
    </row>
    <row r="37" spans="2:18" ht="18.899999999999999" customHeight="1" x14ac:dyDescent="0.3">
      <c r="C37" s="628"/>
      <c r="D37" s="80"/>
      <c r="E37" s="444"/>
      <c r="F37" s="627"/>
      <c r="G37" s="627"/>
      <c r="H37" s="612"/>
      <c r="I37" s="612"/>
      <c r="J37" s="444"/>
      <c r="K37" s="36" t="str">
        <f>$AG$261</f>
        <v>-</v>
      </c>
      <c r="L37" s="37">
        <f>Datos!$E$18</f>
        <v>0.1</v>
      </c>
      <c r="M37" s="36" t="str">
        <f>$AG$262</f>
        <v>-</v>
      </c>
      <c r="N37" s="38" t="str">
        <f t="shared" si="2"/>
        <v>-</v>
      </c>
      <c r="P37" s="669"/>
      <c r="Q37" s="667"/>
      <c r="R37" s="668"/>
    </row>
    <row r="38" spans="2:18" ht="18.899999999999999" customHeight="1" x14ac:dyDescent="0.3">
      <c r="C38" s="628"/>
      <c r="D38" s="80"/>
      <c r="E38" s="444"/>
      <c r="G38" s="445"/>
      <c r="J38" s="444"/>
      <c r="K38" s="39" t="str">
        <f>$AH$261</f>
        <v>-</v>
      </c>
      <c r="L38" s="40">
        <f>Datos!$E$19</f>
        <v>0.21</v>
      </c>
      <c r="M38" s="39" t="str">
        <f>$AH$262</f>
        <v>-</v>
      </c>
      <c r="N38" s="41" t="str">
        <f t="shared" si="2"/>
        <v>-</v>
      </c>
      <c r="P38" s="669"/>
      <c r="Q38" s="667"/>
      <c r="R38" s="668"/>
    </row>
    <row r="39" spans="2:18" ht="18.899999999999999" customHeight="1" x14ac:dyDescent="0.3">
      <c r="C39" s="628"/>
      <c r="D39" s="80"/>
      <c r="E39" s="9"/>
      <c r="F39" s="32"/>
      <c r="G39" s="33"/>
      <c r="H39" s="32"/>
      <c r="I39" s="34"/>
      <c r="J39" s="35"/>
      <c r="K39" s="42" t="str">
        <f>$AI$261</f>
        <v>-</v>
      </c>
      <c r="L39" s="43">
        <f>Datos!$E$23</f>
        <v>0</v>
      </c>
      <c r="M39" s="42" t="str">
        <f>$AI$262</f>
        <v>-</v>
      </c>
      <c r="N39" s="44" t="str">
        <f t="shared" si="1"/>
        <v>-</v>
      </c>
      <c r="P39" s="618" t="str">
        <f>IF(SUM(K39:K42)=0,"-",SUM(K39:K42))</f>
        <v>-</v>
      </c>
      <c r="Q39" s="621" t="str">
        <f>IF(SUM(M39:M42)=0,"-",SUM(M39:M42))</f>
        <v>-</v>
      </c>
      <c r="R39" s="624" t="str">
        <f>IF(SUM(N39:N42)=0,"-",SUM(N39:N42))</f>
        <v>-</v>
      </c>
    </row>
    <row r="40" spans="2:18" ht="18.899999999999999" customHeight="1" x14ac:dyDescent="0.3">
      <c r="C40" s="628"/>
      <c r="D40" s="80"/>
      <c r="E40" s="9"/>
      <c r="F40" s="627" t="str">
        <f>Datos!$E$33</f>
        <v>Gastos V.Zotz</v>
      </c>
      <c r="G40" s="627"/>
      <c r="H40" s="612" t="s">
        <v>25</v>
      </c>
      <c r="I40" s="612" t="str">
        <f>Datos!$D$33</f>
        <v>V</v>
      </c>
      <c r="J40" s="9"/>
      <c r="K40" s="36" t="str">
        <f>$AJ$261</f>
        <v>-</v>
      </c>
      <c r="L40" s="37">
        <f>Datos!$E$22</f>
        <v>0.04</v>
      </c>
      <c r="M40" s="36" t="str">
        <f>$AJ$262</f>
        <v>-</v>
      </c>
      <c r="N40" s="38" t="str">
        <f t="shared" si="1"/>
        <v>-</v>
      </c>
      <c r="P40" s="669"/>
      <c r="Q40" s="667"/>
      <c r="R40" s="668"/>
    </row>
    <row r="41" spans="2:18" ht="18.899999999999999" customHeight="1" x14ac:dyDescent="0.3">
      <c r="C41" s="628"/>
      <c r="D41" s="80"/>
      <c r="E41" s="9"/>
      <c r="F41" s="627"/>
      <c r="G41" s="627"/>
      <c r="H41" s="612"/>
      <c r="I41" s="612"/>
      <c r="J41" s="9"/>
      <c r="K41" s="36" t="str">
        <f>$AK$261</f>
        <v>-</v>
      </c>
      <c r="L41" s="37">
        <f>Datos!$E$18</f>
        <v>0.1</v>
      </c>
      <c r="M41" s="36" t="str">
        <f>$AK$262</f>
        <v>-</v>
      </c>
      <c r="N41" s="38" t="str">
        <f t="shared" si="1"/>
        <v>-</v>
      </c>
      <c r="P41" s="669"/>
      <c r="Q41" s="667"/>
      <c r="R41" s="668"/>
    </row>
    <row r="42" spans="2:18" ht="18.899999999999999" customHeight="1" x14ac:dyDescent="0.3">
      <c r="C42" s="628"/>
      <c r="D42" s="80"/>
      <c r="E42" s="9"/>
      <c r="F42" s="45"/>
      <c r="G42" s="46"/>
      <c r="H42" s="45"/>
      <c r="I42" s="47"/>
      <c r="J42" s="48"/>
      <c r="K42" s="49" t="str">
        <f>$AL$261</f>
        <v>-</v>
      </c>
      <c r="L42" s="50">
        <f>Datos!$E$19</f>
        <v>0.21</v>
      </c>
      <c r="M42" s="49" t="str">
        <f>$AL$262</f>
        <v>-</v>
      </c>
      <c r="N42" s="51" t="str">
        <f t="shared" si="1"/>
        <v>-</v>
      </c>
      <c r="P42" s="669"/>
      <c r="Q42" s="667"/>
      <c r="R42" s="668"/>
    </row>
    <row r="43" spans="2:18" ht="15" thickBot="1" x14ac:dyDescent="0.35">
      <c r="P43" s="52"/>
      <c r="Q43" s="52"/>
    </row>
    <row r="44" spans="2:18" ht="9" customHeight="1" thickTop="1" thickBot="1" x14ac:dyDescent="0.35">
      <c r="B44" s="56"/>
      <c r="C44" s="26"/>
      <c r="D44" s="79"/>
      <c r="E44" s="27"/>
      <c r="F44" s="28"/>
      <c r="G44" s="27"/>
      <c r="H44" s="28"/>
      <c r="I44" s="29"/>
      <c r="J44" s="28"/>
      <c r="K44" s="27"/>
      <c r="L44" s="30"/>
      <c r="M44" s="30"/>
      <c r="N44" s="30"/>
      <c r="P44" s="52"/>
      <c r="Q44" s="52"/>
    </row>
    <row r="45" spans="2:18" ht="15" thickTop="1" x14ac:dyDescent="0.3">
      <c r="P45" s="52"/>
      <c r="Q45" s="52"/>
    </row>
    <row r="46" spans="2:18" ht="22.2" x14ac:dyDescent="0.3">
      <c r="C46" s="22" t="s">
        <v>48</v>
      </c>
      <c r="D46" s="81"/>
      <c r="E46" s="9"/>
      <c r="G46" s="22" t="s">
        <v>25</v>
      </c>
      <c r="K46" s="23" t="str">
        <f>IF(SUM(K19:K42)=0,"-",SUM(K19:K42))</f>
        <v>-</v>
      </c>
      <c r="L46" s="24" t="s">
        <v>25</v>
      </c>
      <c r="M46" s="23" t="str">
        <f>IF(SUM(M19:M42)=0,"-",SUM(M19:M42))</f>
        <v>-</v>
      </c>
      <c r="N46" s="25" t="str">
        <f>IF(SUM(N19:N42)=0,"-",SUM(N19:N42))</f>
        <v>-</v>
      </c>
      <c r="P46" s="53" t="str">
        <f>IF(SUM(P19:P42)=0,"-",SUM(P19:P42))</f>
        <v>-</v>
      </c>
      <c r="Q46" s="54" t="str">
        <f>IF(SUM(Q19:Q42)=0,"-",SUM(Q19:Q42))</f>
        <v>-</v>
      </c>
      <c r="R46" s="55" t="str">
        <f>IF(SUM(R19:R42)=0,"-",SUM(R19:R42))</f>
        <v>-</v>
      </c>
    </row>
    <row r="47" spans="2:18" ht="15" thickBot="1" x14ac:dyDescent="0.35"/>
    <row r="48" spans="2:18" ht="9" customHeight="1" thickTop="1" thickBot="1" x14ac:dyDescent="0.35">
      <c r="B48" s="56"/>
      <c r="C48" s="26"/>
      <c r="D48" s="79"/>
      <c r="E48" s="27"/>
      <c r="F48" s="28"/>
      <c r="G48" s="27"/>
      <c r="H48" s="28"/>
      <c r="I48" s="29"/>
      <c r="J48" s="28"/>
      <c r="K48" s="27"/>
      <c r="L48" s="30"/>
      <c r="M48" s="30"/>
      <c r="N48" s="30"/>
    </row>
    <row r="49" spans="1:40" ht="21" customHeight="1" thickTop="1" thickBot="1" x14ac:dyDescent="0.35">
      <c r="P49" s="52"/>
      <c r="Q49" s="52"/>
    </row>
    <row r="50" spans="1:40" ht="9" customHeight="1" thickTop="1" thickBot="1" x14ac:dyDescent="0.35">
      <c r="B50" s="56"/>
      <c r="C50" s="26"/>
      <c r="D50" s="79"/>
      <c r="E50" s="27"/>
      <c r="F50" s="28"/>
      <c r="G50" s="27"/>
      <c r="H50" s="28"/>
      <c r="I50" s="29"/>
      <c r="J50" s="28"/>
      <c r="K50" s="27"/>
      <c r="L50" s="30"/>
      <c r="M50" s="30"/>
      <c r="N50" s="30"/>
      <c r="P50" s="52"/>
      <c r="Q50" s="52"/>
    </row>
    <row r="51" spans="1:40" ht="15" thickTop="1" x14ac:dyDescent="0.3">
      <c r="P51" s="52"/>
      <c r="Q51" s="52"/>
    </row>
    <row r="52" spans="1:40" ht="22.5" customHeight="1" x14ac:dyDescent="0.3">
      <c r="B52" s="612" t="s">
        <v>47</v>
      </c>
      <c r="C52" s="612"/>
      <c r="D52" s="612"/>
      <c r="E52" s="612"/>
      <c r="F52" s="612"/>
      <c r="G52" s="612"/>
      <c r="H52" s="612"/>
      <c r="I52" s="612"/>
      <c r="J52" s="612"/>
      <c r="K52" s="612"/>
      <c r="L52" s="612"/>
      <c r="M52" s="612"/>
      <c r="N52" s="612"/>
      <c r="P52" s="53" t="str">
        <f>IF(SUM(P25:P48)=0,"-",SUM(P25:P48))</f>
        <v>-</v>
      </c>
      <c r="Q52" s="54" t="str">
        <f>IF(SUM(Q25:Q48)=0,"-",SUM(Q25:Q48))</f>
        <v>-</v>
      </c>
      <c r="R52" s="55" t="str">
        <f>IF(SUM(R25:R48)=0,"-",SUM(R25:R48))</f>
        <v>-</v>
      </c>
    </row>
    <row r="53" spans="1:40" ht="15" thickBot="1" x14ac:dyDescent="0.35"/>
    <row r="54" spans="1:40" ht="9" customHeight="1" thickTop="1" thickBot="1" x14ac:dyDescent="0.35">
      <c r="B54" s="56"/>
      <c r="C54" s="26"/>
      <c r="D54" s="79"/>
      <c r="E54" s="27"/>
      <c r="F54" s="28"/>
      <c r="G54" s="27"/>
      <c r="H54" s="28"/>
      <c r="I54" s="29"/>
      <c r="J54" s="28"/>
      <c r="K54" s="27"/>
      <c r="L54" s="30"/>
      <c r="M54" s="30"/>
      <c r="N54" s="30"/>
    </row>
    <row r="55" spans="1:40" ht="15.6" thickTop="1" thickBot="1" x14ac:dyDescent="0.35"/>
    <row r="56" spans="1:40" ht="28.8" thickTop="1" x14ac:dyDescent="0.3">
      <c r="B56" s="659" t="s">
        <v>39</v>
      </c>
      <c r="C56" s="659" t="s">
        <v>40</v>
      </c>
      <c r="D56" s="77"/>
      <c r="E56" s="77"/>
      <c r="F56" s="77"/>
      <c r="G56" s="662" t="s">
        <v>23</v>
      </c>
      <c r="H56" s="655"/>
      <c r="I56" s="655"/>
      <c r="J56" s="663"/>
      <c r="K56" s="660" t="str">
        <f>Datos!$E$27</f>
        <v>Materias Primas</v>
      </c>
      <c r="L56" s="655"/>
      <c r="M56" s="655"/>
      <c r="N56" s="655"/>
      <c r="O56" s="654" t="str">
        <f>Datos!$E$28</f>
        <v>Panadería</v>
      </c>
      <c r="P56" s="655"/>
      <c r="Q56" s="655"/>
      <c r="R56" s="655"/>
      <c r="S56" s="654" t="str">
        <f>Datos!$E$29</f>
        <v>Bebidas</v>
      </c>
      <c r="T56" s="655"/>
      <c r="U56" s="655"/>
      <c r="V56" s="655"/>
      <c r="W56" s="654" t="str">
        <f>Datos!$E$30</f>
        <v>Envases</v>
      </c>
      <c r="X56" s="655"/>
      <c r="Y56" s="655"/>
      <c r="Z56" s="655"/>
      <c r="AA56" s="654" t="str">
        <f>Datos!$E$31</f>
        <v>Decoración</v>
      </c>
      <c r="AB56" s="655"/>
      <c r="AC56" s="655"/>
      <c r="AD56" s="655"/>
      <c r="AE56" s="654" t="str">
        <f>Datos!$E$32</f>
        <v>Maq. y Utensilios</v>
      </c>
      <c r="AF56" s="655"/>
      <c r="AG56" s="655"/>
      <c r="AH56" s="655"/>
      <c r="AI56" s="654" t="str">
        <f>Datos!$E$33</f>
        <v>Gastos V.Zotz</v>
      </c>
      <c r="AJ56" s="655"/>
      <c r="AK56" s="655"/>
      <c r="AL56" s="657"/>
    </row>
    <row r="57" spans="1:40" ht="28.8" thickBot="1" x14ac:dyDescent="0.35">
      <c r="B57" s="659"/>
      <c r="C57" s="659"/>
      <c r="D57" s="77"/>
      <c r="E57" s="77"/>
      <c r="F57" s="77"/>
      <c r="G57" s="664" t="s">
        <v>42</v>
      </c>
      <c r="H57" s="665"/>
      <c r="I57" s="665"/>
      <c r="J57" s="666"/>
      <c r="K57" s="661" t="str">
        <f>Datos!$D$27</f>
        <v>MP</v>
      </c>
      <c r="L57" s="656"/>
      <c r="M57" s="656"/>
      <c r="N57" s="656"/>
      <c r="O57" s="656" t="str">
        <f>Datos!$D$28</f>
        <v>P</v>
      </c>
      <c r="P57" s="656"/>
      <c r="Q57" s="656"/>
      <c r="R57" s="656"/>
      <c r="S57" s="656" t="str">
        <f>Datos!$D$29</f>
        <v>B</v>
      </c>
      <c r="T57" s="656"/>
      <c r="U57" s="656"/>
      <c r="V57" s="656"/>
      <c r="W57" s="656" t="str">
        <f>Datos!$D$30</f>
        <v>E</v>
      </c>
      <c r="X57" s="656"/>
      <c r="Y57" s="656"/>
      <c r="Z57" s="656"/>
      <c r="AA57" s="656" t="str">
        <f>Datos!$D$31</f>
        <v>D</v>
      </c>
      <c r="AB57" s="656"/>
      <c r="AC57" s="656"/>
      <c r="AD57" s="656"/>
      <c r="AE57" s="656" t="str">
        <f>Datos!$D$32</f>
        <v>U</v>
      </c>
      <c r="AF57" s="656"/>
      <c r="AG57" s="656"/>
      <c r="AH57" s="656"/>
      <c r="AI57" s="656" t="str">
        <f>Datos!$D$33</f>
        <v>V</v>
      </c>
      <c r="AJ57" s="656"/>
      <c r="AK57" s="656"/>
      <c r="AL57" s="658"/>
    </row>
    <row r="58" spans="1:40" ht="28.8" thickBot="1" x14ac:dyDescent="0.35">
      <c r="B58" s="659"/>
      <c r="C58" s="659"/>
      <c r="D58" s="77"/>
      <c r="E58" s="77"/>
      <c r="F58" s="77"/>
      <c r="G58" s="96">
        <f>Datos!$E$23</f>
        <v>0</v>
      </c>
      <c r="H58" s="97">
        <f>Datos!$E$22</f>
        <v>0.04</v>
      </c>
      <c r="I58" s="97">
        <f>Datos!$E$18</f>
        <v>0.1</v>
      </c>
      <c r="J58" s="98">
        <f>Datos!$E$19</f>
        <v>0.21</v>
      </c>
      <c r="K58" s="99">
        <f>Datos!$E$23</f>
        <v>0</v>
      </c>
      <c r="L58" s="97">
        <f>Datos!$E$22</f>
        <v>0.04</v>
      </c>
      <c r="M58" s="97">
        <f>Datos!$E$18</f>
        <v>0.1</v>
      </c>
      <c r="N58" s="100">
        <f>Datos!$E$19</f>
        <v>0.21</v>
      </c>
      <c r="O58" s="101">
        <f>Datos!$E$23</f>
        <v>0</v>
      </c>
      <c r="P58" s="97">
        <f>Datos!$E$22</f>
        <v>0.04</v>
      </c>
      <c r="Q58" s="97">
        <f>Datos!$E$18</f>
        <v>0.1</v>
      </c>
      <c r="R58" s="100">
        <f>Datos!$E$19</f>
        <v>0.21</v>
      </c>
      <c r="S58" s="101">
        <f>Datos!$E$23</f>
        <v>0</v>
      </c>
      <c r="T58" s="97">
        <f>Datos!$E$22</f>
        <v>0.04</v>
      </c>
      <c r="U58" s="97">
        <f>Datos!$E$18</f>
        <v>0.1</v>
      </c>
      <c r="V58" s="100">
        <f>Datos!$E$19</f>
        <v>0.21</v>
      </c>
      <c r="W58" s="101">
        <f>Datos!$E$23</f>
        <v>0</v>
      </c>
      <c r="X58" s="97">
        <f>Datos!$E$22</f>
        <v>0.04</v>
      </c>
      <c r="Y58" s="97">
        <f>Datos!$E$18</f>
        <v>0.1</v>
      </c>
      <c r="Z58" s="100">
        <f>Datos!$E$19</f>
        <v>0.21</v>
      </c>
      <c r="AA58" s="101">
        <f>Datos!$E$23</f>
        <v>0</v>
      </c>
      <c r="AB58" s="97">
        <f>Datos!$E$22</f>
        <v>0.04</v>
      </c>
      <c r="AC58" s="97">
        <f>Datos!$E$18</f>
        <v>0.1</v>
      </c>
      <c r="AD58" s="100">
        <f>Datos!$E$19</f>
        <v>0.21</v>
      </c>
      <c r="AE58" s="101">
        <f>Datos!$E$23</f>
        <v>0</v>
      </c>
      <c r="AF58" s="97">
        <f>Datos!$E$22</f>
        <v>0.04</v>
      </c>
      <c r="AG58" s="97">
        <f>Datos!$E$18</f>
        <v>0.1</v>
      </c>
      <c r="AH58" s="100">
        <f>Datos!$E$19</f>
        <v>0.21</v>
      </c>
      <c r="AI58" s="101">
        <f>Datos!$E$23</f>
        <v>0</v>
      </c>
      <c r="AJ58" s="97">
        <f>Datos!$E$22</f>
        <v>0.04</v>
      </c>
      <c r="AK58" s="97">
        <f>Datos!$E$18</f>
        <v>0.1</v>
      </c>
      <c r="AL58" s="102">
        <f>Datos!$E$19</f>
        <v>0.21</v>
      </c>
    </row>
    <row r="59" spans="1:40" ht="17.399999999999999" thickTop="1" thickBot="1" x14ac:dyDescent="0.35">
      <c r="A59" s="299" t="s">
        <v>15</v>
      </c>
      <c r="B59" s="298" t="s">
        <v>39</v>
      </c>
      <c r="C59" s="299" t="s">
        <v>40</v>
      </c>
      <c r="D59" s="299" t="s">
        <v>7</v>
      </c>
      <c r="E59" s="1"/>
      <c r="F59" s="1"/>
      <c r="G59" s="252" t="str">
        <f>G57&amp;"-"&amp;TEXT(G58,"0%")</f>
        <v>Total-0%</v>
      </c>
      <c r="H59" s="247" t="str">
        <f>G57&amp;"-"&amp;TEXT(H58,"0%")</f>
        <v>Total-4%</v>
      </c>
      <c r="I59" s="247" t="str">
        <f>G57&amp;"-"&amp;TEXT(I58,"0%")</f>
        <v>Total-10%</v>
      </c>
      <c r="J59" s="248" t="str">
        <f>G57&amp;"-"&amp;TEXT(J58,"0%")</f>
        <v>Total-21%</v>
      </c>
      <c r="K59" s="246" t="str">
        <f>K57&amp;"-"&amp;TEXT(K58,"0%")</f>
        <v>MP-0%</v>
      </c>
      <c r="L59" s="247" t="str">
        <f>K57&amp;"-"&amp;TEXT(L58,"0%")</f>
        <v>MP-4%</v>
      </c>
      <c r="M59" s="247" t="str">
        <f>K57&amp;"-"&amp;TEXT(M58,"0%")</f>
        <v>MP-10%</v>
      </c>
      <c r="N59" s="454" t="str">
        <f>K57&amp;"-"&amp;TEXT(N58,"0%")</f>
        <v>MP-21%</v>
      </c>
      <c r="O59" s="455" t="str">
        <f>O57&amp;"-"&amp;TEXT(O58,"0%")</f>
        <v>P-0%</v>
      </c>
      <c r="P59" s="247" t="str">
        <f>O57&amp;"-"&amp;TEXT(P58,"0%")</f>
        <v>P-4%</v>
      </c>
      <c r="Q59" s="247" t="str">
        <f>O57&amp;"-"&amp;TEXT(Q58,"0%")</f>
        <v>P-10%</v>
      </c>
      <c r="R59" s="456" t="str">
        <f>O57&amp;"-"&amp;TEXT(R58,"0%")</f>
        <v>P-21%</v>
      </c>
      <c r="S59" s="455" t="str">
        <f>S57&amp;"-"&amp;TEXT(S58,"0%")</f>
        <v>B-0%</v>
      </c>
      <c r="T59" s="247" t="str">
        <f>S57&amp;"-"&amp;TEXT(T58,"0%")</f>
        <v>B-4%</v>
      </c>
      <c r="U59" s="247" t="str">
        <f>S57&amp;"-"&amp;TEXT(U58,"0%")</f>
        <v>B-10%</v>
      </c>
      <c r="V59" s="456" t="str">
        <f>S57&amp;"-"&amp;TEXT(V58,"0%")</f>
        <v>B-21%</v>
      </c>
      <c r="W59" s="455" t="str">
        <f>W57&amp;"-"&amp;TEXT(W58,"0%")</f>
        <v>E-0%</v>
      </c>
      <c r="X59" s="247" t="str">
        <f>W57&amp;"-"&amp;TEXT(X58,"0%")</f>
        <v>E-4%</v>
      </c>
      <c r="Y59" s="247" t="str">
        <f>W57&amp;"-"&amp;TEXT(Y58,"0%")</f>
        <v>E-10%</v>
      </c>
      <c r="Z59" s="456" t="str">
        <f>W57&amp;"-"&amp;TEXT(Z58,"0%")</f>
        <v>E-21%</v>
      </c>
      <c r="AA59" s="455" t="str">
        <f>AA57&amp;"-"&amp;TEXT(AA58,"0%")</f>
        <v>D-0%</v>
      </c>
      <c r="AB59" s="247" t="str">
        <f>AA57&amp;"-"&amp;TEXT(AB58,"0%")</f>
        <v>D-4%</v>
      </c>
      <c r="AC59" s="247" t="str">
        <f>AA57&amp;"-"&amp;TEXT(AC58,"0%")</f>
        <v>D-10%</v>
      </c>
      <c r="AD59" s="456" t="str">
        <f>AA57&amp;"-"&amp;TEXT(AD58,"0%")</f>
        <v>D-21%</v>
      </c>
      <c r="AE59" s="455" t="str">
        <f>AE57&amp;"-"&amp;TEXT(AE58,"0%")</f>
        <v>U-0%</v>
      </c>
      <c r="AF59" s="247" t="str">
        <f>AE57&amp;"-"&amp;TEXT(AF58,"0%")</f>
        <v>U-4%</v>
      </c>
      <c r="AG59" s="247" t="str">
        <f>AE57&amp;"-"&amp;TEXT(AG58,"0%")</f>
        <v>U-10%</v>
      </c>
      <c r="AH59" s="456" t="str">
        <f>AE57&amp;"-"&amp;TEXT(AH58,"0%")</f>
        <v>U-21%</v>
      </c>
      <c r="AI59" s="455" t="str">
        <f>AI57&amp;"-"&amp;TEXT(AI58,"0%")</f>
        <v>V-0%</v>
      </c>
      <c r="AJ59" s="247" t="str">
        <f>AI57&amp;"-"&amp;TEXT(AJ58,"0%")</f>
        <v>V-4%</v>
      </c>
      <c r="AK59" s="247" t="str">
        <f>AI57&amp;"-"&amp;TEXT(AK58,"0%")</f>
        <v>V-10%</v>
      </c>
      <c r="AL59" s="253" t="str">
        <f>AI57&amp;"-"&amp;TEXT(AL58,"0%")</f>
        <v>V-21%</v>
      </c>
    </row>
    <row r="60" spans="1:40" ht="15.6" thickTop="1" thickBot="1" x14ac:dyDescent="0.35">
      <c r="A60" s="653">
        <v>1</v>
      </c>
      <c r="B60" s="644">
        <f>Siguiente!$G$4</f>
        <v>0</v>
      </c>
      <c r="C60" s="646">
        <f>Siguiente!$G$2</f>
        <v>0</v>
      </c>
      <c r="D60" s="634" t="str">
        <f>IF(SUM(F60:F61)=0,"-",SUM(F60:F61))</f>
        <v>-</v>
      </c>
      <c r="E60" s="103" t="s">
        <v>41</v>
      </c>
      <c r="F60" s="249" t="str">
        <f t="shared" ref="F60:F91" si="3">IF(ROUND(SUM(G60:J60),2)=0,"-",ROUND(SUM(G60:J60),2))</f>
        <v>-</v>
      </c>
      <c r="G60" s="254" t="str">
        <f t="shared" ref="G60:J79" si="4">IF(SUMIFS($K60:$AL60,$K$58:$AL$58,G$58)=0,"-",SUMIFS($K60:$AL60,$K$58:$AL$58,G$58))</f>
        <v>-</v>
      </c>
      <c r="H60" s="104" t="str">
        <f t="shared" si="4"/>
        <v>-</v>
      </c>
      <c r="I60" s="104" t="str">
        <f t="shared" si="4"/>
        <v>-</v>
      </c>
      <c r="J60" s="112" t="str">
        <f t="shared" si="4"/>
        <v>-</v>
      </c>
      <c r="K60" s="111" t="str">
        <f>Siguiente!$J$19</f>
        <v>-</v>
      </c>
      <c r="L60" s="90" t="str">
        <f>Siguiente!$J$20</f>
        <v>-</v>
      </c>
      <c r="M60" s="90" t="str">
        <f>Siguiente!$J$21</f>
        <v>-</v>
      </c>
      <c r="N60" s="91" t="str">
        <f>Siguiente!$J$22</f>
        <v>-</v>
      </c>
      <c r="O60" s="92" t="str">
        <f>Siguiente!$J$23</f>
        <v>-</v>
      </c>
      <c r="P60" s="90" t="str">
        <f>Siguiente!$J$24</f>
        <v>-</v>
      </c>
      <c r="Q60" s="90" t="str">
        <f>Siguiente!$J$25</f>
        <v>-</v>
      </c>
      <c r="R60" s="91" t="str">
        <f>Siguiente!$J$26</f>
        <v>-</v>
      </c>
      <c r="S60" s="92" t="str">
        <f>Siguiente!$J$27</f>
        <v>-</v>
      </c>
      <c r="T60" s="90" t="str">
        <f>Siguiente!$J$28</f>
        <v>-</v>
      </c>
      <c r="U60" s="90" t="str">
        <f>Siguiente!$J$29</f>
        <v>-</v>
      </c>
      <c r="V60" s="91" t="str">
        <f>Siguiente!$J$30</f>
        <v>-</v>
      </c>
      <c r="W60" s="92" t="str">
        <f>Siguiente!$J$31</f>
        <v>-</v>
      </c>
      <c r="X60" s="90" t="str">
        <f>Siguiente!$J$32</f>
        <v>-</v>
      </c>
      <c r="Y60" s="90" t="str">
        <f>Siguiente!$J$33</f>
        <v>-</v>
      </c>
      <c r="Z60" s="91" t="str">
        <f>Siguiente!$J$34</f>
        <v>-</v>
      </c>
      <c r="AA60" s="92" t="str">
        <f>Siguiente!$J$35</f>
        <v>-</v>
      </c>
      <c r="AB60" s="90" t="str">
        <f>Siguiente!$J$36</f>
        <v>-</v>
      </c>
      <c r="AC60" s="90" t="str">
        <f>Siguiente!$J$37</f>
        <v>-</v>
      </c>
      <c r="AD60" s="91" t="str">
        <f>Siguiente!$J$38</f>
        <v>-</v>
      </c>
      <c r="AE60" s="92" t="str">
        <f>Siguiente!$J$39</f>
        <v>-</v>
      </c>
      <c r="AF60" s="90" t="str">
        <f>Siguiente!$J$40</f>
        <v>-</v>
      </c>
      <c r="AG60" s="90" t="str">
        <f>Siguiente!$J$41</f>
        <v>-</v>
      </c>
      <c r="AH60" s="91" t="str">
        <f>Siguiente!$J$42</f>
        <v>-</v>
      </c>
      <c r="AI60" s="92" t="str">
        <f>Siguiente!$J$43</f>
        <v>-</v>
      </c>
      <c r="AJ60" s="90" t="str">
        <f>Siguiente!$J$44</f>
        <v>-</v>
      </c>
      <c r="AK60" s="90" t="str">
        <f>Siguiente!$J$45</f>
        <v>-</v>
      </c>
      <c r="AL60" s="109" t="str">
        <f>Siguiente!$J$46</f>
        <v>-</v>
      </c>
      <c r="AM60" s="5"/>
      <c r="AN60" s="5"/>
    </row>
    <row r="61" spans="1:40" ht="15" thickBot="1" x14ac:dyDescent="0.35">
      <c r="A61" s="643"/>
      <c r="B61" s="645"/>
      <c r="C61" s="647"/>
      <c r="D61" s="649"/>
      <c r="E61" s="84" t="s">
        <v>14</v>
      </c>
      <c r="F61" s="88" t="str">
        <f t="shared" si="3"/>
        <v>-</v>
      </c>
      <c r="G61" s="255" t="str">
        <f t="shared" si="4"/>
        <v>-</v>
      </c>
      <c r="H61" s="86" t="str">
        <f t="shared" si="4"/>
        <v>-</v>
      </c>
      <c r="I61" s="86" t="str">
        <f t="shared" si="4"/>
        <v>-</v>
      </c>
      <c r="J61" s="94" t="str">
        <f t="shared" si="4"/>
        <v>-</v>
      </c>
      <c r="K61" s="89" t="str">
        <f>Siguiente!$L$19</f>
        <v>-</v>
      </c>
      <c r="L61" s="86" t="str">
        <f>Siguiente!$L$20</f>
        <v>-</v>
      </c>
      <c r="M61" s="86" t="str">
        <f>Siguiente!$L$21</f>
        <v>-</v>
      </c>
      <c r="N61" s="87" t="str">
        <f>Siguiente!$L$22</f>
        <v>-</v>
      </c>
      <c r="O61" s="85" t="str">
        <f>Siguiente!$L$23</f>
        <v>-</v>
      </c>
      <c r="P61" s="86" t="str">
        <f>Siguiente!$L$24</f>
        <v>-</v>
      </c>
      <c r="Q61" s="86" t="str">
        <f>Siguiente!$L$25</f>
        <v>-</v>
      </c>
      <c r="R61" s="87" t="str">
        <f>Siguiente!$L$26</f>
        <v>-</v>
      </c>
      <c r="S61" s="85" t="str">
        <f>Siguiente!$L$27</f>
        <v>-</v>
      </c>
      <c r="T61" s="86" t="str">
        <f>Siguiente!$L$28</f>
        <v>-</v>
      </c>
      <c r="U61" s="86" t="str">
        <f>Siguiente!$L$29</f>
        <v>-</v>
      </c>
      <c r="V61" s="87" t="str">
        <f>Siguiente!$L$30</f>
        <v>-</v>
      </c>
      <c r="W61" s="85" t="str">
        <f>Siguiente!$L$31</f>
        <v>-</v>
      </c>
      <c r="X61" s="86" t="str">
        <f>Siguiente!$L$32</f>
        <v>-</v>
      </c>
      <c r="Y61" s="86" t="str">
        <f>Siguiente!$L$33</f>
        <v>-</v>
      </c>
      <c r="Z61" s="87" t="str">
        <f>Siguiente!$L$34</f>
        <v>-</v>
      </c>
      <c r="AA61" s="85" t="str">
        <f>Siguiente!$L$35</f>
        <v>-</v>
      </c>
      <c r="AB61" s="86" t="str">
        <f>Siguiente!$L$36</f>
        <v>-</v>
      </c>
      <c r="AC61" s="86" t="str">
        <f>Siguiente!$L$37</f>
        <v>-</v>
      </c>
      <c r="AD61" s="87" t="str">
        <f>Siguiente!$L$38</f>
        <v>-</v>
      </c>
      <c r="AE61" s="85" t="str">
        <f>Siguiente!$L$39</f>
        <v>-</v>
      </c>
      <c r="AF61" s="86" t="str">
        <f>Siguiente!$L$40</f>
        <v>-</v>
      </c>
      <c r="AG61" s="86" t="str">
        <f>Siguiente!$L$41</f>
        <v>-</v>
      </c>
      <c r="AH61" s="87" t="str">
        <f>Siguiente!$L$42</f>
        <v>-</v>
      </c>
      <c r="AI61" s="85" t="str">
        <f>Siguiente!$L$43</f>
        <v>-</v>
      </c>
      <c r="AJ61" s="86" t="str">
        <f>Siguiente!$L$44</f>
        <v>-</v>
      </c>
      <c r="AK61" s="86" t="str">
        <f>Siguiente!$L$45</f>
        <v>-</v>
      </c>
      <c r="AL61" s="108" t="str">
        <f>Siguiente!$L$46</f>
        <v>-</v>
      </c>
    </row>
    <row r="62" spans="1:40" ht="15" thickBot="1" x14ac:dyDescent="0.35">
      <c r="A62" s="642">
        <f>A60+1</f>
        <v>2</v>
      </c>
      <c r="B62" s="644">
        <f>Siguiente!$G$4</f>
        <v>0</v>
      </c>
      <c r="C62" s="646">
        <f>Siguiente!$G$2</f>
        <v>0</v>
      </c>
      <c r="D62" s="648" t="str">
        <f>IF(SUM(F62:F63)=0,"-",SUM(F62:F63))</f>
        <v>-</v>
      </c>
      <c r="E62" s="95" t="s">
        <v>41</v>
      </c>
      <c r="F62" s="250" t="str">
        <f t="shared" si="3"/>
        <v>-</v>
      </c>
      <c r="G62" s="256" t="str">
        <f t="shared" si="4"/>
        <v>-</v>
      </c>
      <c r="H62" s="90" t="str">
        <f t="shared" si="4"/>
        <v>-</v>
      </c>
      <c r="I62" s="90" t="str">
        <f t="shared" si="4"/>
        <v>-</v>
      </c>
      <c r="J62" s="93" t="str">
        <f t="shared" si="4"/>
        <v>-</v>
      </c>
      <c r="K62" s="111" t="str">
        <f>Siguiente!$J$19</f>
        <v>-</v>
      </c>
      <c r="L62" s="90" t="str">
        <f>Siguiente!$J$20</f>
        <v>-</v>
      </c>
      <c r="M62" s="90" t="str">
        <f>Siguiente!$J$21</f>
        <v>-</v>
      </c>
      <c r="N62" s="91" t="str">
        <f>Siguiente!$J$22</f>
        <v>-</v>
      </c>
      <c r="O62" s="92" t="str">
        <f>Siguiente!$J$23</f>
        <v>-</v>
      </c>
      <c r="P62" s="90" t="str">
        <f>Siguiente!$J$24</f>
        <v>-</v>
      </c>
      <c r="Q62" s="90" t="str">
        <f>Siguiente!$J$25</f>
        <v>-</v>
      </c>
      <c r="R62" s="91" t="str">
        <f>Siguiente!$J$26</f>
        <v>-</v>
      </c>
      <c r="S62" s="92" t="str">
        <f>Siguiente!$J$27</f>
        <v>-</v>
      </c>
      <c r="T62" s="90" t="str">
        <f>Siguiente!$J$28</f>
        <v>-</v>
      </c>
      <c r="U62" s="90" t="str">
        <f>Siguiente!$J$29</f>
        <v>-</v>
      </c>
      <c r="V62" s="91" t="str">
        <f>Siguiente!$J$30</f>
        <v>-</v>
      </c>
      <c r="W62" s="92" t="str">
        <f>Siguiente!$J$31</f>
        <v>-</v>
      </c>
      <c r="X62" s="90" t="str">
        <f>Siguiente!$J$32</f>
        <v>-</v>
      </c>
      <c r="Y62" s="90" t="str">
        <f>Siguiente!$J$33</f>
        <v>-</v>
      </c>
      <c r="Z62" s="91" t="str">
        <f>Siguiente!$J$34</f>
        <v>-</v>
      </c>
      <c r="AA62" s="92" t="str">
        <f>Siguiente!$J$35</f>
        <v>-</v>
      </c>
      <c r="AB62" s="90" t="str">
        <f>Siguiente!$J$36</f>
        <v>-</v>
      </c>
      <c r="AC62" s="90" t="str">
        <f>Siguiente!$J$37</f>
        <v>-</v>
      </c>
      <c r="AD62" s="91" t="str">
        <f>Siguiente!$J$38</f>
        <v>-</v>
      </c>
      <c r="AE62" s="92" t="str">
        <f>Siguiente!$J$39</f>
        <v>-</v>
      </c>
      <c r="AF62" s="90" t="str">
        <f>Siguiente!$J$40</f>
        <v>-</v>
      </c>
      <c r="AG62" s="90" t="str">
        <f>Siguiente!$J$41</f>
        <v>-</v>
      </c>
      <c r="AH62" s="91" t="str">
        <f>Siguiente!$J$42</f>
        <v>-</v>
      </c>
      <c r="AI62" s="92" t="str">
        <f>Siguiente!$J$43</f>
        <v>-</v>
      </c>
      <c r="AJ62" s="90" t="str">
        <f>Siguiente!$J$44</f>
        <v>-</v>
      </c>
      <c r="AK62" s="90" t="str">
        <f>Siguiente!$J$45</f>
        <v>-</v>
      </c>
      <c r="AL62" s="109" t="str">
        <f>Siguiente!$J$46</f>
        <v>-</v>
      </c>
    </row>
    <row r="63" spans="1:40" ht="15" thickBot="1" x14ac:dyDescent="0.35">
      <c r="A63" s="643"/>
      <c r="B63" s="645"/>
      <c r="C63" s="647"/>
      <c r="D63" s="649"/>
      <c r="E63" s="84" t="s">
        <v>14</v>
      </c>
      <c r="F63" s="88" t="str">
        <f t="shared" si="3"/>
        <v>-</v>
      </c>
      <c r="G63" s="255" t="str">
        <f t="shared" si="4"/>
        <v>-</v>
      </c>
      <c r="H63" s="86" t="str">
        <f t="shared" si="4"/>
        <v>-</v>
      </c>
      <c r="I63" s="86" t="str">
        <f t="shared" si="4"/>
        <v>-</v>
      </c>
      <c r="J63" s="94" t="str">
        <f t="shared" si="4"/>
        <v>-</v>
      </c>
      <c r="K63" s="89" t="str">
        <f>Siguiente!$L$19</f>
        <v>-</v>
      </c>
      <c r="L63" s="86" t="str">
        <f>Siguiente!$L$20</f>
        <v>-</v>
      </c>
      <c r="M63" s="86" t="str">
        <f>Siguiente!$L$21</f>
        <v>-</v>
      </c>
      <c r="N63" s="87" t="str">
        <f>Siguiente!$L$22</f>
        <v>-</v>
      </c>
      <c r="O63" s="85" t="str">
        <f>Siguiente!$L$23</f>
        <v>-</v>
      </c>
      <c r="P63" s="86" t="str">
        <f>Siguiente!$L$24</f>
        <v>-</v>
      </c>
      <c r="Q63" s="86" t="str">
        <f>Siguiente!$L$25</f>
        <v>-</v>
      </c>
      <c r="R63" s="87" t="str">
        <f>Siguiente!$L$26</f>
        <v>-</v>
      </c>
      <c r="S63" s="85" t="str">
        <f>Siguiente!$L$27</f>
        <v>-</v>
      </c>
      <c r="T63" s="86" t="str">
        <f>Siguiente!$L$28</f>
        <v>-</v>
      </c>
      <c r="U63" s="86" t="str">
        <f>Siguiente!$L$29</f>
        <v>-</v>
      </c>
      <c r="V63" s="87" t="str">
        <f>Siguiente!$L$30</f>
        <v>-</v>
      </c>
      <c r="W63" s="85" t="str">
        <f>Siguiente!$L$31</f>
        <v>-</v>
      </c>
      <c r="X63" s="86" t="str">
        <f>Siguiente!$L$32</f>
        <v>-</v>
      </c>
      <c r="Y63" s="86" t="str">
        <f>Siguiente!$L$33</f>
        <v>-</v>
      </c>
      <c r="Z63" s="87" t="str">
        <f>Siguiente!$L$34</f>
        <v>-</v>
      </c>
      <c r="AA63" s="85" t="str">
        <f>Siguiente!$L$35</f>
        <v>-</v>
      </c>
      <c r="AB63" s="86" t="str">
        <f>Siguiente!$L$36</f>
        <v>-</v>
      </c>
      <c r="AC63" s="86" t="str">
        <f>Siguiente!$L$37</f>
        <v>-</v>
      </c>
      <c r="AD63" s="87" t="str">
        <f>Siguiente!$L$38</f>
        <v>-</v>
      </c>
      <c r="AE63" s="85" t="str">
        <f>Siguiente!$L$39</f>
        <v>-</v>
      </c>
      <c r="AF63" s="86" t="str">
        <f>Siguiente!$L$40</f>
        <v>-</v>
      </c>
      <c r="AG63" s="86" t="str">
        <f>Siguiente!$L$41</f>
        <v>-</v>
      </c>
      <c r="AH63" s="87" t="str">
        <f>Siguiente!$L$42</f>
        <v>-</v>
      </c>
      <c r="AI63" s="85" t="str">
        <f>Siguiente!$L$43</f>
        <v>-</v>
      </c>
      <c r="AJ63" s="86" t="str">
        <f>Siguiente!$L$44</f>
        <v>-</v>
      </c>
      <c r="AK63" s="86" t="str">
        <f>Siguiente!$L$45</f>
        <v>-</v>
      </c>
      <c r="AL63" s="108" t="str">
        <f>Siguiente!$L$46</f>
        <v>-</v>
      </c>
    </row>
    <row r="64" spans="1:40" ht="15" thickBot="1" x14ac:dyDescent="0.35">
      <c r="A64" s="642">
        <f>A62+1</f>
        <v>3</v>
      </c>
      <c r="B64" s="644">
        <f>Siguiente!$G$4</f>
        <v>0</v>
      </c>
      <c r="C64" s="646">
        <f>Siguiente!$G$2</f>
        <v>0</v>
      </c>
      <c r="D64" s="648" t="str">
        <f>IF(SUM(F64:F65)=0,"-",SUM(F64:F65))</f>
        <v>-</v>
      </c>
      <c r="E64" s="95" t="s">
        <v>41</v>
      </c>
      <c r="F64" s="250" t="str">
        <f t="shared" ref="F64:F65" si="5">IF(ROUND(SUM(G64:J64),2)=0,"-",ROUND(SUM(G64:J64),2))</f>
        <v>-</v>
      </c>
      <c r="G64" s="256" t="str">
        <f t="shared" si="4"/>
        <v>-</v>
      </c>
      <c r="H64" s="90" t="str">
        <f t="shared" si="4"/>
        <v>-</v>
      </c>
      <c r="I64" s="90" t="str">
        <f t="shared" si="4"/>
        <v>-</v>
      </c>
      <c r="J64" s="93" t="str">
        <f t="shared" si="4"/>
        <v>-</v>
      </c>
      <c r="K64" s="111" t="str">
        <f>Siguiente!$J$19</f>
        <v>-</v>
      </c>
      <c r="L64" s="90" t="str">
        <f>Siguiente!$J$20</f>
        <v>-</v>
      </c>
      <c r="M64" s="90" t="str">
        <f>Siguiente!$J$21</f>
        <v>-</v>
      </c>
      <c r="N64" s="91" t="str">
        <f>Siguiente!$J$22</f>
        <v>-</v>
      </c>
      <c r="O64" s="92" t="str">
        <f>Siguiente!$J$23</f>
        <v>-</v>
      </c>
      <c r="P64" s="90" t="str">
        <f>Siguiente!$J$24</f>
        <v>-</v>
      </c>
      <c r="Q64" s="90" t="str">
        <f>Siguiente!$J$25</f>
        <v>-</v>
      </c>
      <c r="R64" s="91" t="str">
        <f>Siguiente!$J$26</f>
        <v>-</v>
      </c>
      <c r="S64" s="92" t="str">
        <f>Siguiente!$J$27</f>
        <v>-</v>
      </c>
      <c r="T64" s="90" t="str">
        <f>Siguiente!$J$28</f>
        <v>-</v>
      </c>
      <c r="U64" s="90" t="str">
        <f>Siguiente!$J$29</f>
        <v>-</v>
      </c>
      <c r="V64" s="91" t="str">
        <f>Siguiente!$J$30</f>
        <v>-</v>
      </c>
      <c r="W64" s="92" t="str">
        <f>Siguiente!$J$31</f>
        <v>-</v>
      </c>
      <c r="X64" s="90" t="str">
        <f>Siguiente!$J$32</f>
        <v>-</v>
      </c>
      <c r="Y64" s="90" t="str">
        <f>Siguiente!$J$33</f>
        <v>-</v>
      </c>
      <c r="Z64" s="91" t="str">
        <f>Siguiente!$J$34</f>
        <v>-</v>
      </c>
      <c r="AA64" s="92" t="str">
        <f>Siguiente!$J$35</f>
        <v>-</v>
      </c>
      <c r="AB64" s="90" t="str">
        <f>Siguiente!$J$36</f>
        <v>-</v>
      </c>
      <c r="AC64" s="90" t="str">
        <f>Siguiente!$J$37</f>
        <v>-</v>
      </c>
      <c r="AD64" s="91" t="str">
        <f>Siguiente!$J$38</f>
        <v>-</v>
      </c>
      <c r="AE64" s="92" t="str">
        <f>Siguiente!$J$39</f>
        <v>-</v>
      </c>
      <c r="AF64" s="90" t="str">
        <f>Siguiente!$J$40</f>
        <v>-</v>
      </c>
      <c r="AG64" s="90" t="str">
        <f>Siguiente!$J$41</f>
        <v>-</v>
      </c>
      <c r="AH64" s="91" t="str">
        <f>Siguiente!$J$42</f>
        <v>-</v>
      </c>
      <c r="AI64" s="92" t="str">
        <f>Siguiente!$J$43</f>
        <v>-</v>
      </c>
      <c r="AJ64" s="90" t="str">
        <f>Siguiente!$J$44</f>
        <v>-</v>
      </c>
      <c r="AK64" s="90" t="str">
        <f>Siguiente!$J$45</f>
        <v>-</v>
      </c>
      <c r="AL64" s="109" t="str">
        <f>Siguiente!$J$46</f>
        <v>-</v>
      </c>
    </row>
    <row r="65" spans="1:38" ht="15" thickBot="1" x14ac:dyDescent="0.35">
      <c r="A65" s="643"/>
      <c r="B65" s="645"/>
      <c r="C65" s="647"/>
      <c r="D65" s="649"/>
      <c r="E65" s="84" t="s">
        <v>14</v>
      </c>
      <c r="F65" s="88" t="str">
        <f t="shared" si="5"/>
        <v>-</v>
      </c>
      <c r="G65" s="255" t="str">
        <f t="shared" si="4"/>
        <v>-</v>
      </c>
      <c r="H65" s="86" t="str">
        <f t="shared" si="4"/>
        <v>-</v>
      </c>
      <c r="I65" s="86" t="str">
        <f t="shared" si="4"/>
        <v>-</v>
      </c>
      <c r="J65" s="94" t="str">
        <f t="shared" si="4"/>
        <v>-</v>
      </c>
      <c r="K65" s="89" t="str">
        <f>Siguiente!$L$19</f>
        <v>-</v>
      </c>
      <c r="L65" s="86" t="str">
        <f>Siguiente!$L$20</f>
        <v>-</v>
      </c>
      <c r="M65" s="86" t="str">
        <f>Siguiente!$L$21</f>
        <v>-</v>
      </c>
      <c r="N65" s="87" t="str">
        <f>Siguiente!$L$22</f>
        <v>-</v>
      </c>
      <c r="O65" s="85" t="str">
        <f>Siguiente!$L$23</f>
        <v>-</v>
      </c>
      <c r="P65" s="86" t="str">
        <f>Siguiente!$L$24</f>
        <v>-</v>
      </c>
      <c r="Q65" s="86" t="str">
        <f>Siguiente!$L$25</f>
        <v>-</v>
      </c>
      <c r="R65" s="87" t="str">
        <f>Siguiente!$L$26</f>
        <v>-</v>
      </c>
      <c r="S65" s="85" t="str">
        <f>Siguiente!$L$27</f>
        <v>-</v>
      </c>
      <c r="T65" s="86" t="str">
        <f>Siguiente!$L$28</f>
        <v>-</v>
      </c>
      <c r="U65" s="86" t="str">
        <f>Siguiente!$L$29</f>
        <v>-</v>
      </c>
      <c r="V65" s="87" t="str">
        <f>Siguiente!$L$30</f>
        <v>-</v>
      </c>
      <c r="W65" s="85" t="str">
        <f>Siguiente!$L$31</f>
        <v>-</v>
      </c>
      <c r="X65" s="86" t="str">
        <f>Siguiente!$L$32</f>
        <v>-</v>
      </c>
      <c r="Y65" s="86" t="str">
        <f>Siguiente!$L$33</f>
        <v>-</v>
      </c>
      <c r="Z65" s="87" t="str">
        <f>Siguiente!$L$34</f>
        <v>-</v>
      </c>
      <c r="AA65" s="85" t="str">
        <f>Siguiente!$L$35</f>
        <v>-</v>
      </c>
      <c r="AB65" s="86" t="str">
        <f>Siguiente!$L$36</f>
        <v>-</v>
      </c>
      <c r="AC65" s="86" t="str">
        <f>Siguiente!$L$37</f>
        <v>-</v>
      </c>
      <c r="AD65" s="87" t="str">
        <f>Siguiente!$L$38</f>
        <v>-</v>
      </c>
      <c r="AE65" s="85" t="str">
        <f>Siguiente!$L$39</f>
        <v>-</v>
      </c>
      <c r="AF65" s="86" t="str">
        <f>Siguiente!$L$40</f>
        <v>-</v>
      </c>
      <c r="AG65" s="86" t="str">
        <f>Siguiente!$L$41</f>
        <v>-</v>
      </c>
      <c r="AH65" s="87" t="str">
        <f>Siguiente!$L$42</f>
        <v>-</v>
      </c>
      <c r="AI65" s="85" t="str">
        <f>Siguiente!$L$43</f>
        <v>-</v>
      </c>
      <c r="AJ65" s="86" t="str">
        <f>Siguiente!$L$44</f>
        <v>-</v>
      </c>
      <c r="AK65" s="86" t="str">
        <f>Siguiente!$L$45</f>
        <v>-</v>
      </c>
      <c r="AL65" s="108" t="str">
        <f>Siguiente!$L$46</f>
        <v>-</v>
      </c>
    </row>
    <row r="66" spans="1:38" ht="15" thickBot="1" x14ac:dyDescent="0.35">
      <c r="A66" s="642">
        <f>A64+1</f>
        <v>4</v>
      </c>
      <c r="B66" s="644">
        <f>Siguiente!$G$4</f>
        <v>0</v>
      </c>
      <c r="C66" s="646">
        <f>Siguiente!$G$2</f>
        <v>0</v>
      </c>
      <c r="D66" s="648" t="str">
        <f>IF(SUM(F66:F67)=0,"-",SUM(F66:F67))</f>
        <v>-</v>
      </c>
      <c r="E66" s="95" t="s">
        <v>41</v>
      </c>
      <c r="F66" s="250" t="str">
        <f t="shared" ref="F66:F67" si="6">IF(ROUND(SUM(G66:J66),2)=0,"-",ROUND(SUM(G66:J66),2))</f>
        <v>-</v>
      </c>
      <c r="G66" s="256" t="str">
        <f t="shared" si="4"/>
        <v>-</v>
      </c>
      <c r="H66" s="90" t="str">
        <f t="shared" si="4"/>
        <v>-</v>
      </c>
      <c r="I66" s="90" t="str">
        <f t="shared" si="4"/>
        <v>-</v>
      </c>
      <c r="J66" s="93" t="str">
        <f t="shared" si="4"/>
        <v>-</v>
      </c>
      <c r="K66" s="111" t="str">
        <f>Siguiente!$J$19</f>
        <v>-</v>
      </c>
      <c r="L66" s="90" t="str">
        <f>Siguiente!$J$20</f>
        <v>-</v>
      </c>
      <c r="M66" s="90" t="str">
        <f>Siguiente!$J$21</f>
        <v>-</v>
      </c>
      <c r="N66" s="91" t="str">
        <f>Siguiente!$J$22</f>
        <v>-</v>
      </c>
      <c r="O66" s="92" t="str">
        <f>Siguiente!$J$23</f>
        <v>-</v>
      </c>
      <c r="P66" s="90" t="str">
        <f>Siguiente!$J$24</f>
        <v>-</v>
      </c>
      <c r="Q66" s="90" t="str">
        <f>Siguiente!$J$25</f>
        <v>-</v>
      </c>
      <c r="R66" s="91" t="str">
        <f>Siguiente!$J$26</f>
        <v>-</v>
      </c>
      <c r="S66" s="92" t="str">
        <f>Siguiente!$J$27</f>
        <v>-</v>
      </c>
      <c r="T66" s="90" t="str">
        <f>Siguiente!$J$28</f>
        <v>-</v>
      </c>
      <c r="U66" s="90" t="str">
        <f>Siguiente!$J$29</f>
        <v>-</v>
      </c>
      <c r="V66" s="91" t="str">
        <f>Siguiente!$J$30</f>
        <v>-</v>
      </c>
      <c r="W66" s="92" t="str">
        <f>Siguiente!$J$31</f>
        <v>-</v>
      </c>
      <c r="X66" s="90" t="str">
        <f>Siguiente!$J$32</f>
        <v>-</v>
      </c>
      <c r="Y66" s="90" t="str">
        <f>Siguiente!$J$33</f>
        <v>-</v>
      </c>
      <c r="Z66" s="91" t="str">
        <f>Siguiente!$J$34</f>
        <v>-</v>
      </c>
      <c r="AA66" s="92" t="str">
        <f>Siguiente!$J$35</f>
        <v>-</v>
      </c>
      <c r="AB66" s="90" t="str">
        <f>Siguiente!$J$36</f>
        <v>-</v>
      </c>
      <c r="AC66" s="90" t="str">
        <f>Siguiente!$J$37</f>
        <v>-</v>
      </c>
      <c r="AD66" s="91" t="str">
        <f>Siguiente!$J$38</f>
        <v>-</v>
      </c>
      <c r="AE66" s="92" t="str">
        <f>Siguiente!$J$39</f>
        <v>-</v>
      </c>
      <c r="AF66" s="90" t="str">
        <f>Siguiente!$J$40</f>
        <v>-</v>
      </c>
      <c r="AG66" s="90" t="str">
        <f>Siguiente!$J$41</f>
        <v>-</v>
      </c>
      <c r="AH66" s="91" t="str">
        <f>Siguiente!$J$42</f>
        <v>-</v>
      </c>
      <c r="AI66" s="92" t="str">
        <f>Siguiente!$J$43</f>
        <v>-</v>
      </c>
      <c r="AJ66" s="90" t="str">
        <f>Siguiente!$J$44</f>
        <v>-</v>
      </c>
      <c r="AK66" s="90" t="str">
        <f>Siguiente!$J$45</f>
        <v>-</v>
      </c>
      <c r="AL66" s="109" t="str">
        <f>Siguiente!$J$46</f>
        <v>-</v>
      </c>
    </row>
    <row r="67" spans="1:38" ht="15" thickBot="1" x14ac:dyDescent="0.35">
      <c r="A67" s="643"/>
      <c r="B67" s="645"/>
      <c r="C67" s="647"/>
      <c r="D67" s="649"/>
      <c r="E67" s="84" t="s">
        <v>14</v>
      </c>
      <c r="F67" s="88" t="str">
        <f t="shared" si="6"/>
        <v>-</v>
      </c>
      <c r="G67" s="255" t="str">
        <f t="shared" si="4"/>
        <v>-</v>
      </c>
      <c r="H67" s="86" t="str">
        <f t="shared" si="4"/>
        <v>-</v>
      </c>
      <c r="I67" s="86" t="str">
        <f t="shared" si="4"/>
        <v>-</v>
      </c>
      <c r="J67" s="94" t="str">
        <f t="shared" si="4"/>
        <v>-</v>
      </c>
      <c r="K67" s="89" t="str">
        <f>Siguiente!$L$19</f>
        <v>-</v>
      </c>
      <c r="L67" s="86" t="str">
        <f>Siguiente!$L$20</f>
        <v>-</v>
      </c>
      <c r="M67" s="86" t="str">
        <f>Siguiente!$L$21</f>
        <v>-</v>
      </c>
      <c r="N67" s="87" t="str">
        <f>Siguiente!$L$22</f>
        <v>-</v>
      </c>
      <c r="O67" s="85" t="str">
        <f>Siguiente!$L$23</f>
        <v>-</v>
      </c>
      <c r="P67" s="86" t="str">
        <f>Siguiente!$L$24</f>
        <v>-</v>
      </c>
      <c r="Q67" s="86" t="str">
        <f>Siguiente!$L$25</f>
        <v>-</v>
      </c>
      <c r="R67" s="87" t="str">
        <f>Siguiente!$L$26</f>
        <v>-</v>
      </c>
      <c r="S67" s="85" t="str">
        <f>Siguiente!$L$27</f>
        <v>-</v>
      </c>
      <c r="T67" s="86" t="str">
        <f>Siguiente!$L$28</f>
        <v>-</v>
      </c>
      <c r="U67" s="86" t="str">
        <f>Siguiente!$L$29</f>
        <v>-</v>
      </c>
      <c r="V67" s="87" t="str">
        <f>Siguiente!$L$30</f>
        <v>-</v>
      </c>
      <c r="W67" s="85" t="str">
        <f>Siguiente!$L$31</f>
        <v>-</v>
      </c>
      <c r="X67" s="86" t="str">
        <f>Siguiente!$L$32</f>
        <v>-</v>
      </c>
      <c r="Y67" s="86" t="str">
        <f>Siguiente!$L$33</f>
        <v>-</v>
      </c>
      <c r="Z67" s="87" t="str">
        <f>Siguiente!$L$34</f>
        <v>-</v>
      </c>
      <c r="AA67" s="85" t="str">
        <f>Siguiente!$L$35</f>
        <v>-</v>
      </c>
      <c r="AB67" s="86" t="str">
        <f>Siguiente!$L$36</f>
        <v>-</v>
      </c>
      <c r="AC67" s="86" t="str">
        <f>Siguiente!$L$37</f>
        <v>-</v>
      </c>
      <c r="AD67" s="87" t="str">
        <f>Siguiente!$L$38</f>
        <v>-</v>
      </c>
      <c r="AE67" s="85" t="str">
        <f>Siguiente!$L$39</f>
        <v>-</v>
      </c>
      <c r="AF67" s="86" t="str">
        <f>Siguiente!$L$40</f>
        <v>-</v>
      </c>
      <c r="AG67" s="86" t="str">
        <f>Siguiente!$L$41</f>
        <v>-</v>
      </c>
      <c r="AH67" s="87" t="str">
        <f>Siguiente!$L$42</f>
        <v>-</v>
      </c>
      <c r="AI67" s="85" t="str">
        <f>Siguiente!$L$43</f>
        <v>-</v>
      </c>
      <c r="AJ67" s="86" t="str">
        <f>Siguiente!$L$44</f>
        <v>-</v>
      </c>
      <c r="AK67" s="86" t="str">
        <f>Siguiente!$L$45</f>
        <v>-</v>
      </c>
      <c r="AL67" s="108" t="str">
        <f>Siguiente!$L$46</f>
        <v>-</v>
      </c>
    </row>
    <row r="68" spans="1:38" ht="15" thickBot="1" x14ac:dyDescent="0.35">
      <c r="A68" s="642">
        <f>A66+1</f>
        <v>5</v>
      </c>
      <c r="B68" s="644">
        <f>Siguiente!$G$4</f>
        <v>0</v>
      </c>
      <c r="C68" s="646">
        <f>Siguiente!$G$2</f>
        <v>0</v>
      </c>
      <c r="D68" s="648" t="str">
        <f>IF(SUM(F68:F69)=0,"-",SUM(F68:F69))</f>
        <v>-</v>
      </c>
      <c r="E68" s="95" t="s">
        <v>41</v>
      </c>
      <c r="F68" s="250" t="str">
        <f t="shared" ref="F68:F69" si="7">IF(ROUND(SUM(G68:J68),2)=0,"-",ROUND(SUM(G68:J68),2))</f>
        <v>-</v>
      </c>
      <c r="G68" s="256" t="str">
        <f t="shared" si="4"/>
        <v>-</v>
      </c>
      <c r="H68" s="90" t="str">
        <f t="shared" si="4"/>
        <v>-</v>
      </c>
      <c r="I68" s="90" t="str">
        <f t="shared" si="4"/>
        <v>-</v>
      </c>
      <c r="J68" s="93" t="str">
        <f t="shared" si="4"/>
        <v>-</v>
      </c>
      <c r="K68" s="111" t="str">
        <f>Siguiente!$J$19</f>
        <v>-</v>
      </c>
      <c r="L68" s="90" t="str">
        <f>Siguiente!$J$20</f>
        <v>-</v>
      </c>
      <c r="M68" s="90" t="str">
        <f>Siguiente!$J$21</f>
        <v>-</v>
      </c>
      <c r="N68" s="91" t="str">
        <f>Siguiente!$J$22</f>
        <v>-</v>
      </c>
      <c r="O68" s="92" t="str">
        <f>Siguiente!$J$23</f>
        <v>-</v>
      </c>
      <c r="P68" s="90" t="str">
        <f>Siguiente!$J$24</f>
        <v>-</v>
      </c>
      <c r="Q68" s="90" t="str">
        <f>Siguiente!$J$25</f>
        <v>-</v>
      </c>
      <c r="R68" s="91" t="str">
        <f>Siguiente!$J$26</f>
        <v>-</v>
      </c>
      <c r="S68" s="92" t="str">
        <f>Siguiente!$J$27</f>
        <v>-</v>
      </c>
      <c r="T68" s="90" t="str">
        <f>Siguiente!$J$28</f>
        <v>-</v>
      </c>
      <c r="U68" s="90" t="str">
        <f>Siguiente!$J$29</f>
        <v>-</v>
      </c>
      <c r="V68" s="91" t="str">
        <f>Siguiente!$J$30</f>
        <v>-</v>
      </c>
      <c r="W68" s="92" t="str">
        <f>Siguiente!$J$31</f>
        <v>-</v>
      </c>
      <c r="X68" s="90" t="str">
        <f>Siguiente!$J$32</f>
        <v>-</v>
      </c>
      <c r="Y68" s="90" t="str">
        <f>Siguiente!$J$33</f>
        <v>-</v>
      </c>
      <c r="Z68" s="91" t="str">
        <f>Siguiente!$J$34</f>
        <v>-</v>
      </c>
      <c r="AA68" s="92" t="str">
        <f>Siguiente!$J$35</f>
        <v>-</v>
      </c>
      <c r="AB68" s="90" t="str">
        <f>Siguiente!$J$36</f>
        <v>-</v>
      </c>
      <c r="AC68" s="90" t="str">
        <f>Siguiente!$J$37</f>
        <v>-</v>
      </c>
      <c r="AD68" s="91" t="str">
        <f>Siguiente!$J$38</f>
        <v>-</v>
      </c>
      <c r="AE68" s="92" t="str">
        <f>Siguiente!$J$39</f>
        <v>-</v>
      </c>
      <c r="AF68" s="90" t="str">
        <f>Siguiente!$J$40</f>
        <v>-</v>
      </c>
      <c r="AG68" s="90" t="str">
        <f>Siguiente!$J$41</f>
        <v>-</v>
      </c>
      <c r="AH68" s="91" t="str">
        <f>Siguiente!$J$42</f>
        <v>-</v>
      </c>
      <c r="AI68" s="92" t="str">
        <f>Siguiente!$J$43</f>
        <v>-</v>
      </c>
      <c r="AJ68" s="90" t="str">
        <f>Siguiente!$J$44</f>
        <v>-</v>
      </c>
      <c r="AK68" s="90" t="str">
        <f>Siguiente!$J$45</f>
        <v>-</v>
      </c>
      <c r="AL68" s="109" t="str">
        <f>Siguiente!$J$46</f>
        <v>-</v>
      </c>
    </row>
    <row r="69" spans="1:38" ht="15" thickBot="1" x14ac:dyDescent="0.35">
      <c r="A69" s="643"/>
      <c r="B69" s="645"/>
      <c r="C69" s="647"/>
      <c r="D69" s="649"/>
      <c r="E69" s="84" t="s">
        <v>14</v>
      </c>
      <c r="F69" s="88" t="str">
        <f t="shared" si="7"/>
        <v>-</v>
      </c>
      <c r="G69" s="255" t="str">
        <f t="shared" si="4"/>
        <v>-</v>
      </c>
      <c r="H69" s="86" t="str">
        <f t="shared" si="4"/>
        <v>-</v>
      </c>
      <c r="I69" s="86" t="str">
        <f t="shared" si="4"/>
        <v>-</v>
      </c>
      <c r="J69" s="94" t="str">
        <f t="shared" si="4"/>
        <v>-</v>
      </c>
      <c r="K69" s="89" t="str">
        <f>Siguiente!$L$19</f>
        <v>-</v>
      </c>
      <c r="L69" s="86" t="str">
        <f>Siguiente!$L$20</f>
        <v>-</v>
      </c>
      <c r="M69" s="86" t="str">
        <f>Siguiente!$L$21</f>
        <v>-</v>
      </c>
      <c r="N69" s="87" t="str">
        <f>Siguiente!$L$22</f>
        <v>-</v>
      </c>
      <c r="O69" s="85" t="str">
        <f>Siguiente!$L$23</f>
        <v>-</v>
      </c>
      <c r="P69" s="86" t="str">
        <f>Siguiente!$L$24</f>
        <v>-</v>
      </c>
      <c r="Q69" s="86" t="str">
        <f>Siguiente!$L$25</f>
        <v>-</v>
      </c>
      <c r="R69" s="87" t="str">
        <f>Siguiente!$L$26</f>
        <v>-</v>
      </c>
      <c r="S69" s="85" t="str">
        <f>Siguiente!$L$27</f>
        <v>-</v>
      </c>
      <c r="T69" s="86" t="str">
        <f>Siguiente!$L$28</f>
        <v>-</v>
      </c>
      <c r="U69" s="86" t="str">
        <f>Siguiente!$L$29</f>
        <v>-</v>
      </c>
      <c r="V69" s="87" t="str">
        <f>Siguiente!$L$30</f>
        <v>-</v>
      </c>
      <c r="W69" s="85" t="str">
        <f>Siguiente!$L$31</f>
        <v>-</v>
      </c>
      <c r="X69" s="86" t="str">
        <f>Siguiente!$L$32</f>
        <v>-</v>
      </c>
      <c r="Y69" s="86" t="str">
        <f>Siguiente!$L$33</f>
        <v>-</v>
      </c>
      <c r="Z69" s="87" t="str">
        <f>Siguiente!$L$34</f>
        <v>-</v>
      </c>
      <c r="AA69" s="85" t="str">
        <f>Siguiente!$L$35</f>
        <v>-</v>
      </c>
      <c r="AB69" s="86" t="str">
        <f>Siguiente!$L$36</f>
        <v>-</v>
      </c>
      <c r="AC69" s="86" t="str">
        <f>Siguiente!$L$37</f>
        <v>-</v>
      </c>
      <c r="AD69" s="87" t="str">
        <f>Siguiente!$L$38</f>
        <v>-</v>
      </c>
      <c r="AE69" s="85" t="str">
        <f>Siguiente!$L$39</f>
        <v>-</v>
      </c>
      <c r="AF69" s="86" t="str">
        <f>Siguiente!$L$40</f>
        <v>-</v>
      </c>
      <c r="AG69" s="86" t="str">
        <f>Siguiente!$L$41</f>
        <v>-</v>
      </c>
      <c r="AH69" s="87" t="str">
        <f>Siguiente!$L$42</f>
        <v>-</v>
      </c>
      <c r="AI69" s="85" t="str">
        <f>Siguiente!$L$43</f>
        <v>-</v>
      </c>
      <c r="AJ69" s="86" t="str">
        <f>Siguiente!$L$44</f>
        <v>-</v>
      </c>
      <c r="AK69" s="86" t="str">
        <f>Siguiente!$L$45</f>
        <v>-</v>
      </c>
      <c r="AL69" s="108" t="str">
        <f>Siguiente!$L$46</f>
        <v>-</v>
      </c>
    </row>
    <row r="70" spans="1:38" ht="15" thickBot="1" x14ac:dyDescent="0.35">
      <c r="A70" s="642">
        <f>A68+1</f>
        <v>6</v>
      </c>
      <c r="B70" s="644">
        <f>Siguiente!$G$4</f>
        <v>0</v>
      </c>
      <c r="C70" s="646">
        <f>Siguiente!$G$2</f>
        <v>0</v>
      </c>
      <c r="D70" s="648" t="str">
        <f>IF(SUM(F70:F71)=0,"-",SUM(F70:F71))</f>
        <v>-</v>
      </c>
      <c r="E70" s="95" t="s">
        <v>41</v>
      </c>
      <c r="F70" s="250" t="str">
        <f t="shared" ref="F70:F71" si="8">IF(ROUND(SUM(G70:J70),2)=0,"-",ROUND(SUM(G70:J70),2))</f>
        <v>-</v>
      </c>
      <c r="G70" s="256" t="str">
        <f t="shared" si="4"/>
        <v>-</v>
      </c>
      <c r="H70" s="90" t="str">
        <f t="shared" si="4"/>
        <v>-</v>
      </c>
      <c r="I70" s="90" t="str">
        <f t="shared" si="4"/>
        <v>-</v>
      </c>
      <c r="J70" s="93" t="str">
        <f t="shared" si="4"/>
        <v>-</v>
      </c>
      <c r="K70" s="111" t="str">
        <f>Siguiente!$J$19</f>
        <v>-</v>
      </c>
      <c r="L70" s="90" t="str">
        <f>Siguiente!$J$20</f>
        <v>-</v>
      </c>
      <c r="M70" s="90" t="str">
        <f>Siguiente!$J$21</f>
        <v>-</v>
      </c>
      <c r="N70" s="91" t="str">
        <f>Siguiente!$J$22</f>
        <v>-</v>
      </c>
      <c r="O70" s="92" t="str">
        <f>Siguiente!$J$23</f>
        <v>-</v>
      </c>
      <c r="P70" s="90" t="str">
        <f>Siguiente!$J$24</f>
        <v>-</v>
      </c>
      <c r="Q70" s="90" t="str">
        <f>Siguiente!$J$25</f>
        <v>-</v>
      </c>
      <c r="R70" s="91" t="str">
        <f>Siguiente!$J$26</f>
        <v>-</v>
      </c>
      <c r="S70" s="92" t="str">
        <f>Siguiente!$J$27</f>
        <v>-</v>
      </c>
      <c r="T70" s="90" t="str">
        <f>Siguiente!$J$28</f>
        <v>-</v>
      </c>
      <c r="U70" s="90" t="str">
        <f>Siguiente!$J$29</f>
        <v>-</v>
      </c>
      <c r="V70" s="91" t="str">
        <f>Siguiente!$J$30</f>
        <v>-</v>
      </c>
      <c r="W70" s="92" t="str">
        <f>Siguiente!$J$31</f>
        <v>-</v>
      </c>
      <c r="X70" s="90" t="str">
        <f>Siguiente!$J$32</f>
        <v>-</v>
      </c>
      <c r="Y70" s="90" t="str">
        <f>Siguiente!$J$33</f>
        <v>-</v>
      </c>
      <c r="Z70" s="91" t="str">
        <f>Siguiente!$J$34</f>
        <v>-</v>
      </c>
      <c r="AA70" s="92" t="str">
        <f>Siguiente!$J$35</f>
        <v>-</v>
      </c>
      <c r="AB70" s="90" t="str">
        <f>Siguiente!$J$36</f>
        <v>-</v>
      </c>
      <c r="AC70" s="90" t="str">
        <f>Siguiente!$J$37</f>
        <v>-</v>
      </c>
      <c r="AD70" s="91" t="str">
        <f>Siguiente!$J$38</f>
        <v>-</v>
      </c>
      <c r="AE70" s="92" t="str">
        <f>Siguiente!$J$39</f>
        <v>-</v>
      </c>
      <c r="AF70" s="90" t="str">
        <f>Siguiente!$J$40</f>
        <v>-</v>
      </c>
      <c r="AG70" s="90" t="str">
        <f>Siguiente!$J$41</f>
        <v>-</v>
      </c>
      <c r="AH70" s="91" t="str">
        <f>Siguiente!$J$42</f>
        <v>-</v>
      </c>
      <c r="AI70" s="92" t="str">
        <f>Siguiente!$J$43</f>
        <v>-</v>
      </c>
      <c r="AJ70" s="90" t="str">
        <f>Siguiente!$J$44</f>
        <v>-</v>
      </c>
      <c r="AK70" s="90" t="str">
        <f>Siguiente!$J$45</f>
        <v>-</v>
      </c>
      <c r="AL70" s="109" t="str">
        <f>Siguiente!$J$46</f>
        <v>-</v>
      </c>
    </row>
    <row r="71" spans="1:38" ht="15" thickBot="1" x14ac:dyDescent="0.35">
      <c r="A71" s="643"/>
      <c r="B71" s="645"/>
      <c r="C71" s="647"/>
      <c r="D71" s="649"/>
      <c r="E71" s="84" t="s">
        <v>14</v>
      </c>
      <c r="F71" s="88" t="str">
        <f t="shared" si="8"/>
        <v>-</v>
      </c>
      <c r="G71" s="255" t="str">
        <f t="shared" si="4"/>
        <v>-</v>
      </c>
      <c r="H71" s="86" t="str">
        <f t="shared" si="4"/>
        <v>-</v>
      </c>
      <c r="I71" s="86" t="str">
        <f t="shared" si="4"/>
        <v>-</v>
      </c>
      <c r="J71" s="94" t="str">
        <f t="shared" si="4"/>
        <v>-</v>
      </c>
      <c r="K71" s="89" t="str">
        <f>Siguiente!$L$19</f>
        <v>-</v>
      </c>
      <c r="L71" s="86" t="str">
        <f>Siguiente!$L$20</f>
        <v>-</v>
      </c>
      <c r="M71" s="86" t="str">
        <f>Siguiente!$L$21</f>
        <v>-</v>
      </c>
      <c r="N71" s="87" t="str">
        <f>Siguiente!$L$22</f>
        <v>-</v>
      </c>
      <c r="O71" s="85" t="str">
        <f>Siguiente!$L$23</f>
        <v>-</v>
      </c>
      <c r="P71" s="86" t="str">
        <f>Siguiente!$L$24</f>
        <v>-</v>
      </c>
      <c r="Q71" s="86" t="str">
        <f>Siguiente!$L$25</f>
        <v>-</v>
      </c>
      <c r="R71" s="87" t="str">
        <f>Siguiente!$L$26</f>
        <v>-</v>
      </c>
      <c r="S71" s="85" t="str">
        <f>Siguiente!$L$27</f>
        <v>-</v>
      </c>
      <c r="T71" s="86" t="str">
        <f>Siguiente!$L$28</f>
        <v>-</v>
      </c>
      <c r="U71" s="86" t="str">
        <f>Siguiente!$L$29</f>
        <v>-</v>
      </c>
      <c r="V71" s="87" t="str">
        <f>Siguiente!$L$30</f>
        <v>-</v>
      </c>
      <c r="W71" s="85" t="str">
        <f>Siguiente!$L$31</f>
        <v>-</v>
      </c>
      <c r="X71" s="86" t="str">
        <f>Siguiente!$L$32</f>
        <v>-</v>
      </c>
      <c r="Y71" s="86" t="str">
        <f>Siguiente!$L$33</f>
        <v>-</v>
      </c>
      <c r="Z71" s="87" t="str">
        <f>Siguiente!$L$34</f>
        <v>-</v>
      </c>
      <c r="AA71" s="85" t="str">
        <f>Siguiente!$L$35</f>
        <v>-</v>
      </c>
      <c r="AB71" s="86" t="str">
        <f>Siguiente!$L$36</f>
        <v>-</v>
      </c>
      <c r="AC71" s="86" t="str">
        <f>Siguiente!$L$37</f>
        <v>-</v>
      </c>
      <c r="AD71" s="87" t="str">
        <f>Siguiente!$L$38</f>
        <v>-</v>
      </c>
      <c r="AE71" s="85" t="str">
        <f>Siguiente!$L$39</f>
        <v>-</v>
      </c>
      <c r="AF71" s="86" t="str">
        <f>Siguiente!$L$40</f>
        <v>-</v>
      </c>
      <c r="AG71" s="86" t="str">
        <f>Siguiente!$L$41</f>
        <v>-</v>
      </c>
      <c r="AH71" s="87" t="str">
        <f>Siguiente!$L$42</f>
        <v>-</v>
      </c>
      <c r="AI71" s="85" t="str">
        <f>Siguiente!$L$43</f>
        <v>-</v>
      </c>
      <c r="AJ71" s="86" t="str">
        <f>Siguiente!$L$44</f>
        <v>-</v>
      </c>
      <c r="AK71" s="86" t="str">
        <f>Siguiente!$L$45</f>
        <v>-</v>
      </c>
      <c r="AL71" s="108" t="str">
        <f>Siguiente!$L$46</f>
        <v>-</v>
      </c>
    </row>
    <row r="72" spans="1:38" ht="15" thickBot="1" x14ac:dyDescent="0.35">
      <c r="A72" s="642">
        <f>A70+1</f>
        <v>7</v>
      </c>
      <c r="B72" s="644">
        <f>Siguiente!$G$4</f>
        <v>0</v>
      </c>
      <c r="C72" s="646">
        <f>Siguiente!$G$2</f>
        <v>0</v>
      </c>
      <c r="D72" s="648" t="str">
        <f>IF(SUM(F72:F73)=0,"-",SUM(F72:F73))</f>
        <v>-</v>
      </c>
      <c r="E72" s="95" t="s">
        <v>41</v>
      </c>
      <c r="F72" s="250" t="str">
        <f t="shared" ref="F72:F73" si="9">IF(ROUND(SUM(G72:J72),2)=0,"-",ROUND(SUM(G72:J72),2))</f>
        <v>-</v>
      </c>
      <c r="G72" s="256" t="str">
        <f t="shared" si="4"/>
        <v>-</v>
      </c>
      <c r="H72" s="90" t="str">
        <f t="shared" si="4"/>
        <v>-</v>
      </c>
      <c r="I72" s="90" t="str">
        <f t="shared" si="4"/>
        <v>-</v>
      </c>
      <c r="J72" s="93" t="str">
        <f t="shared" si="4"/>
        <v>-</v>
      </c>
      <c r="K72" s="111" t="str">
        <f>Siguiente!$J$19</f>
        <v>-</v>
      </c>
      <c r="L72" s="90" t="str">
        <f>Siguiente!$J$20</f>
        <v>-</v>
      </c>
      <c r="M72" s="90" t="str">
        <f>Siguiente!$J$21</f>
        <v>-</v>
      </c>
      <c r="N72" s="91" t="str">
        <f>Siguiente!$J$22</f>
        <v>-</v>
      </c>
      <c r="O72" s="92" t="str">
        <f>Siguiente!$J$23</f>
        <v>-</v>
      </c>
      <c r="P72" s="90" t="str">
        <f>Siguiente!$J$24</f>
        <v>-</v>
      </c>
      <c r="Q72" s="90" t="str">
        <f>Siguiente!$J$25</f>
        <v>-</v>
      </c>
      <c r="R72" s="91" t="str">
        <f>Siguiente!$J$26</f>
        <v>-</v>
      </c>
      <c r="S72" s="92" t="str">
        <f>Siguiente!$J$27</f>
        <v>-</v>
      </c>
      <c r="T72" s="90" t="str">
        <f>Siguiente!$J$28</f>
        <v>-</v>
      </c>
      <c r="U72" s="90" t="str">
        <f>Siguiente!$J$29</f>
        <v>-</v>
      </c>
      <c r="V72" s="91" t="str">
        <f>Siguiente!$J$30</f>
        <v>-</v>
      </c>
      <c r="W72" s="92" t="str">
        <f>Siguiente!$J$31</f>
        <v>-</v>
      </c>
      <c r="X72" s="90" t="str">
        <f>Siguiente!$J$32</f>
        <v>-</v>
      </c>
      <c r="Y72" s="90" t="str">
        <f>Siguiente!$J$33</f>
        <v>-</v>
      </c>
      <c r="Z72" s="91" t="str">
        <f>Siguiente!$J$34</f>
        <v>-</v>
      </c>
      <c r="AA72" s="92" t="str">
        <f>Siguiente!$J$35</f>
        <v>-</v>
      </c>
      <c r="AB72" s="90" t="str">
        <f>Siguiente!$J$36</f>
        <v>-</v>
      </c>
      <c r="AC72" s="90" t="str">
        <f>Siguiente!$J$37</f>
        <v>-</v>
      </c>
      <c r="AD72" s="91" t="str">
        <f>Siguiente!$J$38</f>
        <v>-</v>
      </c>
      <c r="AE72" s="92" t="str">
        <f>Siguiente!$J$39</f>
        <v>-</v>
      </c>
      <c r="AF72" s="90" t="str">
        <f>Siguiente!$J$40</f>
        <v>-</v>
      </c>
      <c r="AG72" s="90" t="str">
        <f>Siguiente!$J$41</f>
        <v>-</v>
      </c>
      <c r="AH72" s="91" t="str">
        <f>Siguiente!$J$42</f>
        <v>-</v>
      </c>
      <c r="AI72" s="92" t="str">
        <f>Siguiente!$J$43</f>
        <v>-</v>
      </c>
      <c r="AJ72" s="90" t="str">
        <f>Siguiente!$J$44</f>
        <v>-</v>
      </c>
      <c r="AK72" s="90" t="str">
        <f>Siguiente!$J$45</f>
        <v>-</v>
      </c>
      <c r="AL72" s="109" t="str">
        <f>Siguiente!$J$46</f>
        <v>-</v>
      </c>
    </row>
    <row r="73" spans="1:38" ht="15" thickBot="1" x14ac:dyDescent="0.35">
      <c r="A73" s="643"/>
      <c r="B73" s="645"/>
      <c r="C73" s="647"/>
      <c r="D73" s="649"/>
      <c r="E73" s="84" t="s">
        <v>14</v>
      </c>
      <c r="F73" s="88" t="str">
        <f t="shared" si="9"/>
        <v>-</v>
      </c>
      <c r="G73" s="255" t="str">
        <f t="shared" si="4"/>
        <v>-</v>
      </c>
      <c r="H73" s="86" t="str">
        <f t="shared" si="4"/>
        <v>-</v>
      </c>
      <c r="I73" s="86" t="str">
        <f t="shared" si="4"/>
        <v>-</v>
      </c>
      <c r="J73" s="94" t="str">
        <f t="shared" si="4"/>
        <v>-</v>
      </c>
      <c r="K73" s="89" t="str">
        <f>Siguiente!$L$19</f>
        <v>-</v>
      </c>
      <c r="L73" s="86" t="str">
        <f>Siguiente!$L$20</f>
        <v>-</v>
      </c>
      <c r="M73" s="86" t="str">
        <f>Siguiente!$L$21</f>
        <v>-</v>
      </c>
      <c r="N73" s="87" t="str">
        <f>Siguiente!$L$22</f>
        <v>-</v>
      </c>
      <c r="O73" s="85" t="str">
        <f>Siguiente!$L$23</f>
        <v>-</v>
      </c>
      <c r="P73" s="86" t="str">
        <f>Siguiente!$L$24</f>
        <v>-</v>
      </c>
      <c r="Q73" s="86" t="str">
        <f>Siguiente!$L$25</f>
        <v>-</v>
      </c>
      <c r="R73" s="87" t="str">
        <f>Siguiente!$L$26</f>
        <v>-</v>
      </c>
      <c r="S73" s="85" t="str">
        <f>Siguiente!$L$27</f>
        <v>-</v>
      </c>
      <c r="T73" s="86" t="str">
        <f>Siguiente!$L$28</f>
        <v>-</v>
      </c>
      <c r="U73" s="86" t="str">
        <f>Siguiente!$L$29</f>
        <v>-</v>
      </c>
      <c r="V73" s="87" t="str">
        <f>Siguiente!$L$30</f>
        <v>-</v>
      </c>
      <c r="W73" s="85" t="str">
        <f>Siguiente!$L$31</f>
        <v>-</v>
      </c>
      <c r="X73" s="86" t="str">
        <f>Siguiente!$L$32</f>
        <v>-</v>
      </c>
      <c r="Y73" s="86" t="str">
        <f>Siguiente!$L$33</f>
        <v>-</v>
      </c>
      <c r="Z73" s="87" t="str">
        <f>Siguiente!$L$34</f>
        <v>-</v>
      </c>
      <c r="AA73" s="85" t="str">
        <f>Siguiente!$L$35</f>
        <v>-</v>
      </c>
      <c r="AB73" s="86" t="str">
        <f>Siguiente!$L$36</f>
        <v>-</v>
      </c>
      <c r="AC73" s="86" t="str">
        <f>Siguiente!$L$37</f>
        <v>-</v>
      </c>
      <c r="AD73" s="87" t="str">
        <f>Siguiente!$L$38</f>
        <v>-</v>
      </c>
      <c r="AE73" s="85" t="str">
        <f>Siguiente!$L$39</f>
        <v>-</v>
      </c>
      <c r="AF73" s="86" t="str">
        <f>Siguiente!$L$40</f>
        <v>-</v>
      </c>
      <c r="AG73" s="86" t="str">
        <f>Siguiente!$L$41</f>
        <v>-</v>
      </c>
      <c r="AH73" s="87" t="str">
        <f>Siguiente!$L$42</f>
        <v>-</v>
      </c>
      <c r="AI73" s="85" t="str">
        <f>Siguiente!$L$43</f>
        <v>-</v>
      </c>
      <c r="AJ73" s="86" t="str">
        <f>Siguiente!$L$44</f>
        <v>-</v>
      </c>
      <c r="AK73" s="86" t="str">
        <f>Siguiente!$L$45</f>
        <v>-</v>
      </c>
      <c r="AL73" s="108" t="str">
        <f>Siguiente!$L$46</f>
        <v>-</v>
      </c>
    </row>
    <row r="74" spans="1:38" ht="15" thickBot="1" x14ac:dyDescent="0.35">
      <c r="A74" s="642">
        <f>A72+1</f>
        <v>8</v>
      </c>
      <c r="B74" s="644">
        <f>Siguiente!$G$4</f>
        <v>0</v>
      </c>
      <c r="C74" s="646">
        <f>Siguiente!$G$2</f>
        <v>0</v>
      </c>
      <c r="D74" s="648" t="str">
        <f>IF(SUM(F74:F75)=0,"-",SUM(F74:F75))</f>
        <v>-</v>
      </c>
      <c r="E74" s="95" t="s">
        <v>41</v>
      </c>
      <c r="F74" s="250" t="str">
        <f t="shared" ref="F74:F75" si="10">IF(ROUND(SUM(G74:J74),2)=0,"-",ROUND(SUM(G74:J74),2))</f>
        <v>-</v>
      </c>
      <c r="G74" s="256" t="str">
        <f t="shared" si="4"/>
        <v>-</v>
      </c>
      <c r="H74" s="90" t="str">
        <f t="shared" si="4"/>
        <v>-</v>
      </c>
      <c r="I74" s="90" t="str">
        <f t="shared" si="4"/>
        <v>-</v>
      </c>
      <c r="J74" s="93" t="str">
        <f t="shared" si="4"/>
        <v>-</v>
      </c>
      <c r="K74" s="111" t="str">
        <f>Siguiente!$J$19</f>
        <v>-</v>
      </c>
      <c r="L74" s="90" t="str">
        <f>Siguiente!$J$20</f>
        <v>-</v>
      </c>
      <c r="M74" s="90" t="str">
        <f>Siguiente!$J$21</f>
        <v>-</v>
      </c>
      <c r="N74" s="91" t="str">
        <f>Siguiente!$J$22</f>
        <v>-</v>
      </c>
      <c r="O74" s="92" t="str">
        <f>Siguiente!$J$23</f>
        <v>-</v>
      </c>
      <c r="P74" s="90" t="str">
        <f>Siguiente!$J$24</f>
        <v>-</v>
      </c>
      <c r="Q74" s="90" t="str">
        <f>Siguiente!$J$25</f>
        <v>-</v>
      </c>
      <c r="R74" s="91" t="str">
        <f>Siguiente!$J$26</f>
        <v>-</v>
      </c>
      <c r="S74" s="92" t="str">
        <f>Siguiente!$J$27</f>
        <v>-</v>
      </c>
      <c r="T74" s="90" t="str">
        <f>Siguiente!$J$28</f>
        <v>-</v>
      </c>
      <c r="U74" s="90" t="str">
        <f>Siguiente!$J$29</f>
        <v>-</v>
      </c>
      <c r="V74" s="91" t="str">
        <f>Siguiente!$J$30</f>
        <v>-</v>
      </c>
      <c r="W74" s="92" t="str">
        <f>Siguiente!$J$31</f>
        <v>-</v>
      </c>
      <c r="X74" s="90" t="str">
        <f>Siguiente!$J$32</f>
        <v>-</v>
      </c>
      <c r="Y74" s="90" t="str">
        <f>Siguiente!$J$33</f>
        <v>-</v>
      </c>
      <c r="Z74" s="91" t="str">
        <f>Siguiente!$J$34</f>
        <v>-</v>
      </c>
      <c r="AA74" s="92" t="str">
        <f>Siguiente!$J$35</f>
        <v>-</v>
      </c>
      <c r="AB74" s="90" t="str">
        <f>Siguiente!$J$36</f>
        <v>-</v>
      </c>
      <c r="AC74" s="90" t="str">
        <f>Siguiente!$J$37</f>
        <v>-</v>
      </c>
      <c r="AD74" s="91" t="str">
        <f>Siguiente!$J$38</f>
        <v>-</v>
      </c>
      <c r="AE74" s="92" t="str">
        <f>Siguiente!$J$39</f>
        <v>-</v>
      </c>
      <c r="AF74" s="90" t="str">
        <f>Siguiente!$J$40</f>
        <v>-</v>
      </c>
      <c r="AG74" s="90" t="str">
        <f>Siguiente!$J$41</f>
        <v>-</v>
      </c>
      <c r="AH74" s="91" t="str">
        <f>Siguiente!$J$42</f>
        <v>-</v>
      </c>
      <c r="AI74" s="92" t="str">
        <f>Siguiente!$J$43</f>
        <v>-</v>
      </c>
      <c r="AJ74" s="90" t="str">
        <f>Siguiente!$J$44</f>
        <v>-</v>
      </c>
      <c r="AK74" s="90" t="str">
        <f>Siguiente!$J$45</f>
        <v>-</v>
      </c>
      <c r="AL74" s="109" t="str">
        <f>Siguiente!$J$46</f>
        <v>-</v>
      </c>
    </row>
    <row r="75" spans="1:38" ht="15" thickBot="1" x14ac:dyDescent="0.35">
      <c r="A75" s="643"/>
      <c r="B75" s="645"/>
      <c r="C75" s="647"/>
      <c r="D75" s="649"/>
      <c r="E75" s="84" t="s">
        <v>14</v>
      </c>
      <c r="F75" s="88" t="str">
        <f t="shared" si="10"/>
        <v>-</v>
      </c>
      <c r="G75" s="255" t="str">
        <f t="shared" si="4"/>
        <v>-</v>
      </c>
      <c r="H75" s="86" t="str">
        <f t="shared" si="4"/>
        <v>-</v>
      </c>
      <c r="I75" s="86" t="str">
        <f t="shared" si="4"/>
        <v>-</v>
      </c>
      <c r="J75" s="94" t="str">
        <f t="shared" si="4"/>
        <v>-</v>
      </c>
      <c r="K75" s="89" t="str">
        <f>Siguiente!$L$19</f>
        <v>-</v>
      </c>
      <c r="L75" s="86" t="str">
        <f>Siguiente!$L$20</f>
        <v>-</v>
      </c>
      <c r="M75" s="86" t="str">
        <f>Siguiente!$L$21</f>
        <v>-</v>
      </c>
      <c r="N75" s="87" t="str">
        <f>Siguiente!$L$22</f>
        <v>-</v>
      </c>
      <c r="O75" s="85" t="str">
        <f>Siguiente!$L$23</f>
        <v>-</v>
      </c>
      <c r="P75" s="86" t="str">
        <f>Siguiente!$L$24</f>
        <v>-</v>
      </c>
      <c r="Q75" s="86" t="str">
        <f>Siguiente!$L$25</f>
        <v>-</v>
      </c>
      <c r="R75" s="87" t="str">
        <f>Siguiente!$L$26</f>
        <v>-</v>
      </c>
      <c r="S75" s="85" t="str">
        <f>Siguiente!$L$27</f>
        <v>-</v>
      </c>
      <c r="T75" s="86" t="str">
        <f>Siguiente!$L$28</f>
        <v>-</v>
      </c>
      <c r="U75" s="86" t="str">
        <f>Siguiente!$L$29</f>
        <v>-</v>
      </c>
      <c r="V75" s="87" t="str">
        <f>Siguiente!$L$30</f>
        <v>-</v>
      </c>
      <c r="W75" s="85" t="str">
        <f>Siguiente!$L$31</f>
        <v>-</v>
      </c>
      <c r="X75" s="86" t="str">
        <f>Siguiente!$L$32</f>
        <v>-</v>
      </c>
      <c r="Y75" s="86" t="str">
        <f>Siguiente!$L$33</f>
        <v>-</v>
      </c>
      <c r="Z75" s="87" t="str">
        <f>Siguiente!$L$34</f>
        <v>-</v>
      </c>
      <c r="AA75" s="85" t="str">
        <f>Siguiente!$L$35</f>
        <v>-</v>
      </c>
      <c r="AB75" s="86" t="str">
        <f>Siguiente!$L$36</f>
        <v>-</v>
      </c>
      <c r="AC75" s="86" t="str">
        <f>Siguiente!$L$37</f>
        <v>-</v>
      </c>
      <c r="AD75" s="87" t="str">
        <f>Siguiente!$L$38</f>
        <v>-</v>
      </c>
      <c r="AE75" s="85" t="str">
        <f>Siguiente!$L$39</f>
        <v>-</v>
      </c>
      <c r="AF75" s="86" t="str">
        <f>Siguiente!$L$40</f>
        <v>-</v>
      </c>
      <c r="AG75" s="86" t="str">
        <f>Siguiente!$L$41</f>
        <v>-</v>
      </c>
      <c r="AH75" s="87" t="str">
        <f>Siguiente!$L$42</f>
        <v>-</v>
      </c>
      <c r="AI75" s="85" t="str">
        <f>Siguiente!$L$43</f>
        <v>-</v>
      </c>
      <c r="AJ75" s="86" t="str">
        <f>Siguiente!$L$44</f>
        <v>-</v>
      </c>
      <c r="AK75" s="86" t="str">
        <f>Siguiente!$L$45</f>
        <v>-</v>
      </c>
      <c r="AL75" s="108" t="str">
        <f>Siguiente!$L$46</f>
        <v>-</v>
      </c>
    </row>
    <row r="76" spans="1:38" ht="15" thickBot="1" x14ac:dyDescent="0.35">
      <c r="A76" s="642">
        <f>A74+1</f>
        <v>9</v>
      </c>
      <c r="B76" s="644">
        <f>Siguiente!$G$4</f>
        <v>0</v>
      </c>
      <c r="C76" s="646">
        <f>Siguiente!$G$2</f>
        <v>0</v>
      </c>
      <c r="D76" s="648" t="str">
        <f>IF(SUM(F76:F77)=0,"-",SUM(F76:F77))</f>
        <v>-</v>
      </c>
      <c r="E76" s="95" t="s">
        <v>41</v>
      </c>
      <c r="F76" s="250" t="str">
        <f t="shared" si="3"/>
        <v>-</v>
      </c>
      <c r="G76" s="256" t="str">
        <f t="shared" si="4"/>
        <v>-</v>
      </c>
      <c r="H76" s="90" t="str">
        <f t="shared" si="4"/>
        <v>-</v>
      </c>
      <c r="I76" s="90" t="str">
        <f t="shared" si="4"/>
        <v>-</v>
      </c>
      <c r="J76" s="93" t="str">
        <f t="shared" si="4"/>
        <v>-</v>
      </c>
      <c r="K76" s="111" t="str">
        <f>Siguiente!$J$19</f>
        <v>-</v>
      </c>
      <c r="L76" s="90" t="str">
        <f>Siguiente!$J$20</f>
        <v>-</v>
      </c>
      <c r="M76" s="90" t="str">
        <f>Siguiente!$J$21</f>
        <v>-</v>
      </c>
      <c r="N76" s="91" t="str">
        <f>Siguiente!$J$22</f>
        <v>-</v>
      </c>
      <c r="O76" s="92" t="str">
        <f>Siguiente!$J$23</f>
        <v>-</v>
      </c>
      <c r="P76" s="90" t="str">
        <f>Siguiente!$J$24</f>
        <v>-</v>
      </c>
      <c r="Q76" s="90" t="str">
        <f>Siguiente!$J$25</f>
        <v>-</v>
      </c>
      <c r="R76" s="91" t="str">
        <f>Siguiente!$J$26</f>
        <v>-</v>
      </c>
      <c r="S76" s="92" t="str">
        <f>Siguiente!$J$27</f>
        <v>-</v>
      </c>
      <c r="T76" s="90" t="str">
        <f>Siguiente!$J$28</f>
        <v>-</v>
      </c>
      <c r="U76" s="90" t="str">
        <f>Siguiente!$J$29</f>
        <v>-</v>
      </c>
      <c r="V76" s="91" t="str">
        <f>Siguiente!$J$30</f>
        <v>-</v>
      </c>
      <c r="W76" s="92" t="str">
        <f>Siguiente!$J$31</f>
        <v>-</v>
      </c>
      <c r="X76" s="90" t="str">
        <f>Siguiente!$J$32</f>
        <v>-</v>
      </c>
      <c r="Y76" s="90" t="str">
        <f>Siguiente!$J$33</f>
        <v>-</v>
      </c>
      <c r="Z76" s="91" t="str">
        <f>Siguiente!$J$34</f>
        <v>-</v>
      </c>
      <c r="AA76" s="92" t="str">
        <f>Siguiente!$J$35</f>
        <v>-</v>
      </c>
      <c r="AB76" s="90" t="str">
        <f>Siguiente!$J$36</f>
        <v>-</v>
      </c>
      <c r="AC76" s="90" t="str">
        <f>Siguiente!$J$37</f>
        <v>-</v>
      </c>
      <c r="AD76" s="91" t="str">
        <f>Siguiente!$J$38</f>
        <v>-</v>
      </c>
      <c r="AE76" s="92" t="str">
        <f>Siguiente!$J$39</f>
        <v>-</v>
      </c>
      <c r="AF76" s="90" t="str">
        <f>Siguiente!$J$40</f>
        <v>-</v>
      </c>
      <c r="AG76" s="90" t="str">
        <f>Siguiente!$J$41</f>
        <v>-</v>
      </c>
      <c r="AH76" s="91" t="str">
        <f>Siguiente!$J$42</f>
        <v>-</v>
      </c>
      <c r="AI76" s="92" t="str">
        <f>Siguiente!$J$43</f>
        <v>-</v>
      </c>
      <c r="AJ76" s="90" t="str">
        <f>Siguiente!$J$44</f>
        <v>-</v>
      </c>
      <c r="AK76" s="90" t="str">
        <f>Siguiente!$J$45</f>
        <v>-</v>
      </c>
      <c r="AL76" s="109" t="str">
        <f>Siguiente!$J$46</f>
        <v>-</v>
      </c>
    </row>
    <row r="77" spans="1:38" ht="15" thickBot="1" x14ac:dyDescent="0.35">
      <c r="A77" s="643"/>
      <c r="B77" s="645"/>
      <c r="C77" s="647"/>
      <c r="D77" s="649"/>
      <c r="E77" s="84" t="s">
        <v>14</v>
      </c>
      <c r="F77" s="88" t="str">
        <f t="shared" si="3"/>
        <v>-</v>
      </c>
      <c r="G77" s="255" t="str">
        <f t="shared" si="4"/>
        <v>-</v>
      </c>
      <c r="H77" s="86" t="str">
        <f t="shared" si="4"/>
        <v>-</v>
      </c>
      <c r="I77" s="86" t="str">
        <f t="shared" si="4"/>
        <v>-</v>
      </c>
      <c r="J77" s="94" t="str">
        <f t="shared" si="4"/>
        <v>-</v>
      </c>
      <c r="K77" s="89" t="str">
        <f>Siguiente!$L$19</f>
        <v>-</v>
      </c>
      <c r="L77" s="86" t="str">
        <f>Siguiente!$L$20</f>
        <v>-</v>
      </c>
      <c r="M77" s="86" t="str">
        <f>Siguiente!$L$21</f>
        <v>-</v>
      </c>
      <c r="N77" s="87" t="str">
        <f>Siguiente!$L$22</f>
        <v>-</v>
      </c>
      <c r="O77" s="85" t="str">
        <f>Siguiente!$L$23</f>
        <v>-</v>
      </c>
      <c r="P77" s="86" t="str">
        <f>Siguiente!$L$24</f>
        <v>-</v>
      </c>
      <c r="Q77" s="86" t="str">
        <f>Siguiente!$L$25</f>
        <v>-</v>
      </c>
      <c r="R77" s="87" t="str">
        <f>Siguiente!$L$26</f>
        <v>-</v>
      </c>
      <c r="S77" s="85" t="str">
        <f>Siguiente!$L$27</f>
        <v>-</v>
      </c>
      <c r="T77" s="86" t="str">
        <f>Siguiente!$L$28</f>
        <v>-</v>
      </c>
      <c r="U77" s="86" t="str">
        <f>Siguiente!$L$29</f>
        <v>-</v>
      </c>
      <c r="V77" s="87" t="str">
        <f>Siguiente!$L$30</f>
        <v>-</v>
      </c>
      <c r="W77" s="85" t="str">
        <f>Siguiente!$L$31</f>
        <v>-</v>
      </c>
      <c r="X77" s="86" t="str">
        <f>Siguiente!$L$32</f>
        <v>-</v>
      </c>
      <c r="Y77" s="86" t="str">
        <f>Siguiente!$L$33</f>
        <v>-</v>
      </c>
      <c r="Z77" s="87" t="str">
        <f>Siguiente!$L$34</f>
        <v>-</v>
      </c>
      <c r="AA77" s="85" t="str">
        <f>Siguiente!$L$35</f>
        <v>-</v>
      </c>
      <c r="AB77" s="86" t="str">
        <f>Siguiente!$L$36</f>
        <v>-</v>
      </c>
      <c r="AC77" s="86" t="str">
        <f>Siguiente!$L$37</f>
        <v>-</v>
      </c>
      <c r="AD77" s="87" t="str">
        <f>Siguiente!$L$38</f>
        <v>-</v>
      </c>
      <c r="AE77" s="85" t="str">
        <f>Siguiente!$L$39</f>
        <v>-</v>
      </c>
      <c r="AF77" s="86" t="str">
        <f>Siguiente!$L$40</f>
        <v>-</v>
      </c>
      <c r="AG77" s="86" t="str">
        <f>Siguiente!$L$41</f>
        <v>-</v>
      </c>
      <c r="AH77" s="87" t="str">
        <f>Siguiente!$L$42</f>
        <v>-</v>
      </c>
      <c r="AI77" s="85" t="str">
        <f>Siguiente!$L$43</f>
        <v>-</v>
      </c>
      <c r="AJ77" s="86" t="str">
        <f>Siguiente!$L$44</f>
        <v>-</v>
      </c>
      <c r="AK77" s="86" t="str">
        <f>Siguiente!$L$45</f>
        <v>-</v>
      </c>
      <c r="AL77" s="108" t="str">
        <f>Siguiente!$L$46</f>
        <v>-</v>
      </c>
    </row>
    <row r="78" spans="1:38" ht="15" thickBot="1" x14ac:dyDescent="0.35">
      <c r="A78" s="642">
        <f>A76+1</f>
        <v>10</v>
      </c>
      <c r="B78" s="644">
        <f>Siguiente!$G$4</f>
        <v>0</v>
      </c>
      <c r="C78" s="646">
        <f>Siguiente!$G$2</f>
        <v>0</v>
      </c>
      <c r="D78" s="648" t="str">
        <f>IF(SUM(F78:F79)=0,"-",SUM(F78:F79))</f>
        <v>-</v>
      </c>
      <c r="E78" s="95" t="s">
        <v>41</v>
      </c>
      <c r="F78" s="250" t="str">
        <f t="shared" si="3"/>
        <v>-</v>
      </c>
      <c r="G78" s="256" t="str">
        <f t="shared" si="4"/>
        <v>-</v>
      </c>
      <c r="H78" s="90" t="str">
        <f t="shared" si="4"/>
        <v>-</v>
      </c>
      <c r="I78" s="90" t="str">
        <f t="shared" si="4"/>
        <v>-</v>
      </c>
      <c r="J78" s="93" t="str">
        <f t="shared" si="4"/>
        <v>-</v>
      </c>
      <c r="K78" s="111" t="str">
        <f>Siguiente!$J$19</f>
        <v>-</v>
      </c>
      <c r="L78" s="90" t="str">
        <f>Siguiente!$J$20</f>
        <v>-</v>
      </c>
      <c r="M78" s="90" t="str">
        <f>Siguiente!$J$21</f>
        <v>-</v>
      </c>
      <c r="N78" s="91" t="str">
        <f>Siguiente!$J$22</f>
        <v>-</v>
      </c>
      <c r="O78" s="92" t="str">
        <f>Siguiente!$J$23</f>
        <v>-</v>
      </c>
      <c r="P78" s="90" t="str">
        <f>Siguiente!$J$24</f>
        <v>-</v>
      </c>
      <c r="Q78" s="90" t="str">
        <f>Siguiente!$J$25</f>
        <v>-</v>
      </c>
      <c r="R78" s="91" t="str">
        <f>Siguiente!$J$26</f>
        <v>-</v>
      </c>
      <c r="S78" s="92" t="str">
        <f>Siguiente!$J$27</f>
        <v>-</v>
      </c>
      <c r="T78" s="90" t="str">
        <f>Siguiente!$J$28</f>
        <v>-</v>
      </c>
      <c r="U78" s="90" t="str">
        <f>Siguiente!$J$29</f>
        <v>-</v>
      </c>
      <c r="V78" s="91" t="str">
        <f>Siguiente!$J$30</f>
        <v>-</v>
      </c>
      <c r="W78" s="92" t="str">
        <f>Siguiente!$J$31</f>
        <v>-</v>
      </c>
      <c r="X78" s="90" t="str">
        <f>Siguiente!$J$32</f>
        <v>-</v>
      </c>
      <c r="Y78" s="90" t="str">
        <f>Siguiente!$J$33</f>
        <v>-</v>
      </c>
      <c r="Z78" s="91" t="str">
        <f>Siguiente!$J$34</f>
        <v>-</v>
      </c>
      <c r="AA78" s="92" t="str">
        <f>Siguiente!$J$35</f>
        <v>-</v>
      </c>
      <c r="AB78" s="90" t="str">
        <f>Siguiente!$J$36</f>
        <v>-</v>
      </c>
      <c r="AC78" s="90" t="str">
        <f>Siguiente!$J$37</f>
        <v>-</v>
      </c>
      <c r="AD78" s="91" t="str">
        <f>Siguiente!$J$38</f>
        <v>-</v>
      </c>
      <c r="AE78" s="92" t="str">
        <f>Siguiente!$J$39</f>
        <v>-</v>
      </c>
      <c r="AF78" s="90" t="str">
        <f>Siguiente!$J$40</f>
        <v>-</v>
      </c>
      <c r="AG78" s="90" t="str">
        <f>Siguiente!$J$41</f>
        <v>-</v>
      </c>
      <c r="AH78" s="91" t="str">
        <f>Siguiente!$J$42</f>
        <v>-</v>
      </c>
      <c r="AI78" s="92" t="str">
        <f>Siguiente!$J$43</f>
        <v>-</v>
      </c>
      <c r="AJ78" s="90" t="str">
        <f>Siguiente!$J$44</f>
        <v>-</v>
      </c>
      <c r="AK78" s="90" t="str">
        <f>Siguiente!$J$45</f>
        <v>-</v>
      </c>
      <c r="AL78" s="109" t="str">
        <f>Siguiente!$J$46</f>
        <v>-</v>
      </c>
    </row>
    <row r="79" spans="1:38" ht="15" thickBot="1" x14ac:dyDescent="0.35">
      <c r="A79" s="643"/>
      <c r="B79" s="645"/>
      <c r="C79" s="647"/>
      <c r="D79" s="649"/>
      <c r="E79" s="84" t="s">
        <v>14</v>
      </c>
      <c r="F79" s="88" t="str">
        <f t="shared" si="3"/>
        <v>-</v>
      </c>
      <c r="G79" s="255" t="str">
        <f t="shared" si="4"/>
        <v>-</v>
      </c>
      <c r="H79" s="86" t="str">
        <f t="shared" si="4"/>
        <v>-</v>
      </c>
      <c r="I79" s="86" t="str">
        <f t="shared" si="4"/>
        <v>-</v>
      </c>
      <c r="J79" s="94" t="str">
        <f t="shared" si="4"/>
        <v>-</v>
      </c>
      <c r="K79" s="89" t="str">
        <f>Siguiente!$L$19</f>
        <v>-</v>
      </c>
      <c r="L79" s="86" t="str">
        <f>Siguiente!$L$20</f>
        <v>-</v>
      </c>
      <c r="M79" s="86" t="str">
        <f>Siguiente!$L$21</f>
        <v>-</v>
      </c>
      <c r="N79" s="87" t="str">
        <f>Siguiente!$L$22</f>
        <v>-</v>
      </c>
      <c r="O79" s="85" t="str">
        <f>Siguiente!$L$23</f>
        <v>-</v>
      </c>
      <c r="P79" s="86" t="str">
        <f>Siguiente!$L$24</f>
        <v>-</v>
      </c>
      <c r="Q79" s="86" t="str">
        <f>Siguiente!$L$25</f>
        <v>-</v>
      </c>
      <c r="R79" s="87" t="str">
        <f>Siguiente!$L$26</f>
        <v>-</v>
      </c>
      <c r="S79" s="85" t="str">
        <f>Siguiente!$L$27</f>
        <v>-</v>
      </c>
      <c r="T79" s="86" t="str">
        <f>Siguiente!$L$28</f>
        <v>-</v>
      </c>
      <c r="U79" s="86" t="str">
        <f>Siguiente!$L$29</f>
        <v>-</v>
      </c>
      <c r="V79" s="87" t="str">
        <f>Siguiente!$L$30</f>
        <v>-</v>
      </c>
      <c r="W79" s="85" t="str">
        <f>Siguiente!$L$31</f>
        <v>-</v>
      </c>
      <c r="X79" s="86" t="str">
        <f>Siguiente!$L$32</f>
        <v>-</v>
      </c>
      <c r="Y79" s="86" t="str">
        <f>Siguiente!$L$33</f>
        <v>-</v>
      </c>
      <c r="Z79" s="87" t="str">
        <f>Siguiente!$L$34</f>
        <v>-</v>
      </c>
      <c r="AA79" s="85" t="str">
        <f>Siguiente!$L$35</f>
        <v>-</v>
      </c>
      <c r="AB79" s="86" t="str">
        <f>Siguiente!$L$36</f>
        <v>-</v>
      </c>
      <c r="AC79" s="86" t="str">
        <f>Siguiente!$L$37</f>
        <v>-</v>
      </c>
      <c r="AD79" s="87" t="str">
        <f>Siguiente!$L$38</f>
        <v>-</v>
      </c>
      <c r="AE79" s="85" t="str">
        <f>Siguiente!$L$39</f>
        <v>-</v>
      </c>
      <c r="AF79" s="86" t="str">
        <f>Siguiente!$L$40</f>
        <v>-</v>
      </c>
      <c r="AG79" s="86" t="str">
        <f>Siguiente!$L$41</f>
        <v>-</v>
      </c>
      <c r="AH79" s="87" t="str">
        <f>Siguiente!$L$42</f>
        <v>-</v>
      </c>
      <c r="AI79" s="85" t="str">
        <f>Siguiente!$L$43</f>
        <v>-</v>
      </c>
      <c r="AJ79" s="86" t="str">
        <f>Siguiente!$L$44</f>
        <v>-</v>
      </c>
      <c r="AK79" s="86" t="str">
        <f>Siguiente!$L$45</f>
        <v>-</v>
      </c>
      <c r="AL79" s="108" t="str">
        <f>Siguiente!$L$46</f>
        <v>-</v>
      </c>
    </row>
    <row r="80" spans="1:38" ht="15" thickBot="1" x14ac:dyDescent="0.35">
      <c r="A80" s="642">
        <f>A78+1</f>
        <v>11</v>
      </c>
      <c r="B80" s="644">
        <f>Siguiente!$G$4</f>
        <v>0</v>
      </c>
      <c r="C80" s="646">
        <f>Siguiente!$G$2</f>
        <v>0</v>
      </c>
      <c r="D80" s="648" t="str">
        <f>IF(SUM(F80:F81)=0,"-",SUM(F80:F81))</f>
        <v>-</v>
      </c>
      <c r="E80" s="95" t="s">
        <v>41</v>
      </c>
      <c r="F80" s="250" t="str">
        <f t="shared" si="3"/>
        <v>-</v>
      </c>
      <c r="G80" s="256" t="str">
        <f t="shared" ref="G80:J99" si="11">IF(SUMIFS($K80:$AL80,$K$58:$AL$58,G$58)=0,"-",SUMIFS($K80:$AL80,$K$58:$AL$58,G$58))</f>
        <v>-</v>
      </c>
      <c r="H80" s="90" t="str">
        <f t="shared" si="11"/>
        <v>-</v>
      </c>
      <c r="I80" s="90" t="str">
        <f t="shared" si="11"/>
        <v>-</v>
      </c>
      <c r="J80" s="93" t="str">
        <f t="shared" si="11"/>
        <v>-</v>
      </c>
      <c r="K80" s="111" t="str">
        <f>Siguiente!$J$19</f>
        <v>-</v>
      </c>
      <c r="L80" s="90" t="str">
        <f>Siguiente!$J$20</f>
        <v>-</v>
      </c>
      <c r="M80" s="90" t="str">
        <f>Siguiente!$J$21</f>
        <v>-</v>
      </c>
      <c r="N80" s="91" t="str">
        <f>Siguiente!$J$22</f>
        <v>-</v>
      </c>
      <c r="O80" s="92" t="str">
        <f>Siguiente!$J$23</f>
        <v>-</v>
      </c>
      <c r="P80" s="90" t="str">
        <f>Siguiente!$J$24</f>
        <v>-</v>
      </c>
      <c r="Q80" s="90" t="str">
        <f>Siguiente!$J$25</f>
        <v>-</v>
      </c>
      <c r="R80" s="91" t="str">
        <f>Siguiente!$J$26</f>
        <v>-</v>
      </c>
      <c r="S80" s="92" t="str">
        <f>Siguiente!$J$27</f>
        <v>-</v>
      </c>
      <c r="T80" s="90" t="str">
        <f>Siguiente!$J$28</f>
        <v>-</v>
      </c>
      <c r="U80" s="90" t="str">
        <f>Siguiente!$J$29</f>
        <v>-</v>
      </c>
      <c r="V80" s="91" t="str">
        <f>Siguiente!$J$30</f>
        <v>-</v>
      </c>
      <c r="W80" s="92" t="str">
        <f>Siguiente!$J$31</f>
        <v>-</v>
      </c>
      <c r="X80" s="90" t="str">
        <f>Siguiente!$J$32</f>
        <v>-</v>
      </c>
      <c r="Y80" s="90" t="str">
        <f>Siguiente!$J$33</f>
        <v>-</v>
      </c>
      <c r="Z80" s="91" t="str">
        <f>Siguiente!$J$34</f>
        <v>-</v>
      </c>
      <c r="AA80" s="92" t="str">
        <f>Siguiente!$J$35</f>
        <v>-</v>
      </c>
      <c r="AB80" s="90" t="str">
        <f>Siguiente!$J$36</f>
        <v>-</v>
      </c>
      <c r="AC80" s="90" t="str">
        <f>Siguiente!$J$37</f>
        <v>-</v>
      </c>
      <c r="AD80" s="91" t="str">
        <f>Siguiente!$J$38</f>
        <v>-</v>
      </c>
      <c r="AE80" s="92" t="str">
        <f>Siguiente!$J$39</f>
        <v>-</v>
      </c>
      <c r="AF80" s="90" t="str">
        <f>Siguiente!$J$40</f>
        <v>-</v>
      </c>
      <c r="AG80" s="90" t="str">
        <f>Siguiente!$J$41</f>
        <v>-</v>
      </c>
      <c r="AH80" s="91" t="str">
        <f>Siguiente!$J$42</f>
        <v>-</v>
      </c>
      <c r="AI80" s="92" t="str">
        <f>Siguiente!$J$43</f>
        <v>-</v>
      </c>
      <c r="AJ80" s="90" t="str">
        <f>Siguiente!$J$44</f>
        <v>-</v>
      </c>
      <c r="AK80" s="90" t="str">
        <f>Siguiente!$J$45</f>
        <v>-</v>
      </c>
      <c r="AL80" s="109" t="str">
        <f>Siguiente!$J$46</f>
        <v>-</v>
      </c>
    </row>
    <row r="81" spans="1:38" ht="15" thickBot="1" x14ac:dyDescent="0.35">
      <c r="A81" s="643"/>
      <c r="B81" s="645"/>
      <c r="C81" s="647"/>
      <c r="D81" s="649"/>
      <c r="E81" s="84" t="s">
        <v>14</v>
      </c>
      <c r="F81" s="88" t="str">
        <f t="shared" si="3"/>
        <v>-</v>
      </c>
      <c r="G81" s="255" t="str">
        <f t="shared" si="11"/>
        <v>-</v>
      </c>
      <c r="H81" s="86" t="str">
        <f t="shared" si="11"/>
        <v>-</v>
      </c>
      <c r="I81" s="86" t="str">
        <f t="shared" si="11"/>
        <v>-</v>
      </c>
      <c r="J81" s="94" t="str">
        <f t="shared" si="11"/>
        <v>-</v>
      </c>
      <c r="K81" s="89" t="str">
        <f>Siguiente!$L$19</f>
        <v>-</v>
      </c>
      <c r="L81" s="86" t="str">
        <f>Siguiente!$L$20</f>
        <v>-</v>
      </c>
      <c r="M81" s="86" t="str">
        <f>Siguiente!$L$21</f>
        <v>-</v>
      </c>
      <c r="N81" s="87" t="str">
        <f>Siguiente!$L$22</f>
        <v>-</v>
      </c>
      <c r="O81" s="85" t="str">
        <f>Siguiente!$L$23</f>
        <v>-</v>
      </c>
      <c r="P81" s="86" t="str">
        <f>Siguiente!$L$24</f>
        <v>-</v>
      </c>
      <c r="Q81" s="86" t="str">
        <f>Siguiente!$L$25</f>
        <v>-</v>
      </c>
      <c r="R81" s="87" t="str">
        <f>Siguiente!$L$26</f>
        <v>-</v>
      </c>
      <c r="S81" s="85" t="str">
        <f>Siguiente!$L$27</f>
        <v>-</v>
      </c>
      <c r="T81" s="86" t="str">
        <f>Siguiente!$L$28</f>
        <v>-</v>
      </c>
      <c r="U81" s="86" t="str">
        <f>Siguiente!$L$29</f>
        <v>-</v>
      </c>
      <c r="V81" s="87" t="str">
        <f>Siguiente!$L$30</f>
        <v>-</v>
      </c>
      <c r="W81" s="85" t="str">
        <f>Siguiente!$L$31</f>
        <v>-</v>
      </c>
      <c r="X81" s="86" t="str">
        <f>Siguiente!$L$32</f>
        <v>-</v>
      </c>
      <c r="Y81" s="86" t="str">
        <f>Siguiente!$L$33</f>
        <v>-</v>
      </c>
      <c r="Z81" s="87" t="str">
        <f>Siguiente!$L$34</f>
        <v>-</v>
      </c>
      <c r="AA81" s="85" t="str">
        <f>Siguiente!$L$35</f>
        <v>-</v>
      </c>
      <c r="AB81" s="86" t="str">
        <f>Siguiente!$L$36</f>
        <v>-</v>
      </c>
      <c r="AC81" s="86" t="str">
        <f>Siguiente!$L$37</f>
        <v>-</v>
      </c>
      <c r="AD81" s="87" t="str">
        <f>Siguiente!$L$38</f>
        <v>-</v>
      </c>
      <c r="AE81" s="85" t="str">
        <f>Siguiente!$L$39</f>
        <v>-</v>
      </c>
      <c r="AF81" s="86" t="str">
        <f>Siguiente!$L$40</f>
        <v>-</v>
      </c>
      <c r="AG81" s="86" t="str">
        <f>Siguiente!$L$41</f>
        <v>-</v>
      </c>
      <c r="AH81" s="87" t="str">
        <f>Siguiente!$L$42</f>
        <v>-</v>
      </c>
      <c r="AI81" s="85" t="str">
        <f>Siguiente!$L$43</f>
        <v>-</v>
      </c>
      <c r="AJ81" s="86" t="str">
        <f>Siguiente!$L$44</f>
        <v>-</v>
      </c>
      <c r="AK81" s="86" t="str">
        <f>Siguiente!$L$45</f>
        <v>-</v>
      </c>
      <c r="AL81" s="108" t="str">
        <f>Siguiente!$L$46</f>
        <v>-</v>
      </c>
    </row>
    <row r="82" spans="1:38" ht="15" thickBot="1" x14ac:dyDescent="0.35">
      <c r="A82" s="642">
        <f>A80+1</f>
        <v>12</v>
      </c>
      <c r="B82" s="644">
        <f>Siguiente!$G$4</f>
        <v>0</v>
      </c>
      <c r="C82" s="646">
        <f>Siguiente!$G$2</f>
        <v>0</v>
      </c>
      <c r="D82" s="648" t="str">
        <f>IF(SUM(F82:F83)=0,"-",SUM(F82:F83))</f>
        <v>-</v>
      </c>
      <c r="E82" s="95" t="s">
        <v>41</v>
      </c>
      <c r="F82" s="250" t="str">
        <f t="shared" si="3"/>
        <v>-</v>
      </c>
      <c r="G82" s="256" t="str">
        <f t="shared" si="11"/>
        <v>-</v>
      </c>
      <c r="H82" s="90" t="str">
        <f t="shared" si="11"/>
        <v>-</v>
      </c>
      <c r="I82" s="90" t="str">
        <f t="shared" si="11"/>
        <v>-</v>
      </c>
      <c r="J82" s="93" t="str">
        <f t="shared" si="11"/>
        <v>-</v>
      </c>
      <c r="K82" s="111" t="str">
        <f>Siguiente!$J$19</f>
        <v>-</v>
      </c>
      <c r="L82" s="90" t="str">
        <f>Siguiente!$J$20</f>
        <v>-</v>
      </c>
      <c r="M82" s="90" t="str">
        <f>Siguiente!$J$21</f>
        <v>-</v>
      </c>
      <c r="N82" s="91" t="str">
        <f>Siguiente!$J$22</f>
        <v>-</v>
      </c>
      <c r="O82" s="92" t="str">
        <f>Siguiente!$J$23</f>
        <v>-</v>
      </c>
      <c r="P82" s="90" t="str">
        <f>Siguiente!$J$24</f>
        <v>-</v>
      </c>
      <c r="Q82" s="90" t="str">
        <f>Siguiente!$J$25</f>
        <v>-</v>
      </c>
      <c r="R82" s="91" t="str">
        <f>Siguiente!$J$26</f>
        <v>-</v>
      </c>
      <c r="S82" s="92" t="str">
        <f>Siguiente!$J$27</f>
        <v>-</v>
      </c>
      <c r="T82" s="90" t="str">
        <f>Siguiente!$J$28</f>
        <v>-</v>
      </c>
      <c r="U82" s="90" t="str">
        <f>Siguiente!$J$29</f>
        <v>-</v>
      </c>
      <c r="V82" s="91" t="str">
        <f>Siguiente!$J$30</f>
        <v>-</v>
      </c>
      <c r="W82" s="92" t="str">
        <f>Siguiente!$J$31</f>
        <v>-</v>
      </c>
      <c r="X82" s="90" t="str">
        <f>Siguiente!$J$32</f>
        <v>-</v>
      </c>
      <c r="Y82" s="90" t="str">
        <f>Siguiente!$J$33</f>
        <v>-</v>
      </c>
      <c r="Z82" s="91" t="str">
        <f>Siguiente!$J$34</f>
        <v>-</v>
      </c>
      <c r="AA82" s="92" t="str">
        <f>Siguiente!$J$35</f>
        <v>-</v>
      </c>
      <c r="AB82" s="90" t="str">
        <f>Siguiente!$J$36</f>
        <v>-</v>
      </c>
      <c r="AC82" s="90" t="str">
        <f>Siguiente!$J$37</f>
        <v>-</v>
      </c>
      <c r="AD82" s="91" t="str">
        <f>Siguiente!$J$38</f>
        <v>-</v>
      </c>
      <c r="AE82" s="92" t="str">
        <f>Siguiente!$J$39</f>
        <v>-</v>
      </c>
      <c r="AF82" s="90" t="str">
        <f>Siguiente!$J$40</f>
        <v>-</v>
      </c>
      <c r="AG82" s="90" t="str">
        <f>Siguiente!$J$41</f>
        <v>-</v>
      </c>
      <c r="AH82" s="91" t="str">
        <f>Siguiente!$J$42</f>
        <v>-</v>
      </c>
      <c r="AI82" s="92" t="str">
        <f>Siguiente!$J$43</f>
        <v>-</v>
      </c>
      <c r="AJ82" s="90" t="str">
        <f>Siguiente!$J$44</f>
        <v>-</v>
      </c>
      <c r="AK82" s="90" t="str">
        <f>Siguiente!$J$45</f>
        <v>-</v>
      </c>
      <c r="AL82" s="109" t="str">
        <f>Siguiente!$J$46</f>
        <v>-</v>
      </c>
    </row>
    <row r="83" spans="1:38" ht="15" thickBot="1" x14ac:dyDescent="0.35">
      <c r="A83" s="643"/>
      <c r="B83" s="645"/>
      <c r="C83" s="647"/>
      <c r="D83" s="649"/>
      <c r="E83" s="84" t="s">
        <v>14</v>
      </c>
      <c r="F83" s="88" t="str">
        <f t="shared" si="3"/>
        <v>-</v>
      </c>
      <c r="G83" s="255" t="str">
        <f t="shared" si="11"/>
        <v>-</v>
      </c>
      <c r="H83" s="86" t="str">
        <f t="shared" si="11"/>
        <v>-</v>
      </c>
      <c r="I83" s="86" t="str">
        <f t="shared" si="11"/>
        <v>-</v>
      </c>
      <c r="J83" s="94" t="str">
        <f t="shared" si="11"/>
        <v>-</v>
      </c>
      <c r="K83" s="89" t="str">
        <f>Siguiente!$L$19</f>
        <v>-</v>
      </c>
      <c r="L83" s="86" t="str">
        <f>Siguiente!$L$20</f>
        <v>-</v>
      </c>
      <c r="M83" s="86" t="str">
        <f>Siguiente!$L$21</f>
        <v>-</v>
      </c>
      <c r="N83" s="87" t="str">
        <f>Siguiente!$L$22</f>
        <v>-</v>
      </c>
      <c r="O83" s="85" t="str">
        <f>Siguiente!$L$23</f>
        <v>-</v>
      </c>
      <c r="P83" s="86" t="str">
        <f>Siguiente!$L$24</f>
        <v>-</v>
      </c>
      <c r="Q83" s="86" t="str">
        <f>Siguiente!$L$25</f>
        <v>-</v>
      </c>
      <c r="R83" s="87" t="str">
        <f>Siguiente!$L$26</f>
        <v>-</v>
      </c>
      <c r="S83" s="85" t="str">
        <f>Siguiente!$L$27</f>
        <v>-</v>
      </c>
      <c r="T83" s="86" t="str">
        <f>Siguiente!$L$28</f>
        <v>-</v>
      </c>
      <c r="U83" s="86" t="str">
        <f>Siguiente!$L$29</f>
        <v>-</v>
      </c>
      <c r="V83" s="87" t="str">
        <f>Siguiente!$L$30</f>
        <v>-</v>
      </c>
      <c r="W83" s="85" t="str">
        <f>Siguiente!$L$31</f>
        <v>-</v>
      </c>
      <c r="X83" s="86" t="str">
        <f>Siguiente!$L$32</f>
        <v>-</v>
      </c>
      <c r="Y83" s="86" t="str">
        <f>Siguiente!$L$33</f>
        <v>-</v>
      </c>
      <c r="Z83" s="87" t="str">
        <f>Siguiente!$L$34</f>
        <v>-</v>
      </c>
      <c r="AA83" s="85" t="str">
        <f>Siguiente!$L$35</f>
        <v>-</v>
      </c>
      <c r="AB83" s="86" t="str">
        <f>Siguiente!$L$36</f>
        <v>-</v>
      </c>
      <c r="AC83" s="86" t="str">
        <f>Siguiente!$L$37</f>
        <v>-</v>
      </c>
      <c r="AD83" s="87" t="str">
        <f>Siguiente!$L$38</f>
        <v>-</v>
      </c>
      <c r="AE83" s="85" t="str">
        <f>Siguiente!$L$39</f>
        <v>-</v>
      </c>
      <c r="AF83" s="86" t="str">
        <f>Siguiente!$L$40</f>
        <v>-</v>
      </c>
      <c r="AG83" s="86" t="str">
        <f>Siguiente!$L$41</f>
        <v>-</v>
      </c>
      <c r="AH83" s="87" t="str">
        <f>Siguiente!$L$42</f>
        <v>-</v>
      </c>
      <c r="AI83" s="85" t="str">
        <f>Siguiente!$L$43</f>
        <v>-</v>
      </c>
      <c r="AJ83" s="86" t="str">
        <f>Siguiente!$L$44</f>
        <v>-</v>
      </c>
      <c r="AK83" s="86" t="str">
        <f>Siguiente!$L$45</f>
        <v>-</v>
      </c>
      <c r="AL83" s="108" t="str">
        <f>Siguiente!$L$46</f>
        <v>-</v>
      </c>
    </row>
    <row r="84" spans="1:38" ht="15" thickBot="1" x14ac:dyDescent="0.35">
      <c r="A84" s="642">
        <f>A82+1</f>
        <v>13</v>
      </c>
      <c r="B84" s="644">
        <f>Siguiente!$G$4</f>
        <v>0</v>
      </c>
      <c r="C84" s="646">
        <f>Siguiente!$G$2</f>
        <v>0</v>
      </c>
      <c r="D84" s="648" t="str">
        <f>IF(SUM(F84:F85)=0,"-",SUM(F84:F85))</f>
        <v>-</v>
      </c>
      <c r="E84" s="95" t="s">
        <v>41</v>
      </c>
      <c r="F84" s="250" t="str">
        <f t="shared" si="3"/>
        <v>-</v>
      </c>
      <c r="G84" s="256" t="str">
        <f t="shared" si="11"/>
        <v>-</v>
      </c>
      <c r="H84" s="90" t="str">
        <f t="shared" si="11"/>
        <v>-</v>
      </c>
      <c r="I84" s="90" t="str">
        <f t="shared" si="11"/>
        <v>-</v>
      </c>
      <c r="J84" s="93" t="str">
        <f t="shared" si="11"/>
        <v>-</v>
      </c>
      <c r="K84" s="111" t="str">
        <f>Siguiente!$J$19</f>
        <v>-</v>
      </c>
      <c r="L84" s="90" t="str">
        <f>Siguiente!$J$20</f>
        <v>-</v>
      </c>
      <c r="M84" s="90" t="str">
        <f>Siguiente!$J$21</f>
        <v>-</v>
      </c>
      <c r="N84" s="91" t="str">
        <f>Siguiente!$J$22</f>
        <v>-</v>
      </c>
      <c r="O84" s="92" t="str">
        <f>Siguiente!$J$23</f>
        <v>-</v>
      </c>
      <c r="P84" s="90" t="str">
        <f>Siguiente!$J$24</f>
        <v>-</v>
      </c>
      <c r="Q84" s="90" t="str">
        <f>Siguiente!$J$25</f>
        <v>-</v>
      </c>
      <c r="R84" s="91" t="str">
        <f>Siguiente!$J$26</f>
        <v>-</v>
      </c>
      <c r="S84" s="92" t="str">
        <f>Siguiente!$J$27</f>
        <v>-</v>
      </c>
      <c r="T84" s="90" t="str">
        <f>Siguiente!$J$28</f>
        <v>-</v>
      </c>
      <c r="U84" s="90" t="str">
        <f>Siguiente!$J$29</f>
        <v>-</v>
      </c>
      <c r="V84" s="91" t="str">
        <f>Siguiente!$J$30</f>
        <v>-</v>
      </c>
      <c r="W84" s="92" t="str">
        <f>Siguiente!$J$31</f>
        <v>-</v>
      </c>
      <c r="X84" s="90" t="str">
        <f>Siguiente!$J$32</f>
        <v>-</v>
      </c>
      <c r="Y84" s="90" t="str">
        <f>Siguiente!$J$33</f>
        <v>-</v>
      </c>
      <c r="Z84" s="91" t="str">
        <f>Siguiente!$J$34</f>
        <v>-</v>
      </c>
      <c r="AA84" s="92" t="str">
        <f>Siguiente!$J$35</f>
        <v>-</v>
      </c>
      <c r="AB84" s="90" t="str">
        <f>Siguiente!$J$36</f>
        <v>-</v>
      </c>
      <c r="AC84" s="90" t="str">
        <f>Siguiente!$J$37</f>
        <v>-</v>
      </c>
      <c r="AD84" s="91" t="str">
        <f>Siguiente!$J$38</f>
        <v>-</v>
      </c>
      <c r="AE84" s="92" t="str">
        <f>Siguiente!$J$39</f>
        <v>-</v>
      </c>
      <c r="AF84" s="90" t="str">
        <f>Siguiente!$J$40</f>
        <v>-</v>
      </c>
      <c r="AG84" s="90" t="str">
        <f>Siguiente!$J$41</f>
        <v>-</v>
      </c>
      <c r="AH84" s="91" t="str">
        <f>Siguiente!$J$42</f>
        <v>-</v>
      </c>
      <c r="AI84" s="92" t="str">
        <f>Siguiente!$J$43</f>
        <v>-</v>
      </c>
      <c r="AJ84" s="90" t="str">
        <f>Siguiente!$J$44</f>
        <v>-</v>
      </c>
      <c r="AK84" s="90" t="str">
        <f>Siguiente!$J$45</f>
        <v>-</v>
      </c>
      <c r="AL84" s="109" t="str">
        <f>Siguiente!$J$46</f>
        <v>-</v>
      </c>
    </row>
    <row r="85" spans="1:38" ht="15" thickBot="1" x14ac:dyDescent="0.35">
      <c r="A85" s="643"/>
      <c r="B85" s="645"/>
      <c r="C85" s="647"/>
      <c r="D85" s="649"/>
      <c r="E85" s="84" t="s">
        <v>14</v>
      </c>
      <c r="F85" s="88" t="str">
        <f t="shared" si="3"/>
        <v>-</v>
      </c>
      <c r="G85" s="255" t="str">
        <f t="shared" si="11"/>
        <v>-</v>
      </c>
      <c r="H85" s="86" t="str">
        <f t="shared" si="11"/>
        <v>-</v>
      </c>
      <c r="I85" s="86" t="str">
        <f t="shared" si="11"/>
        <v>-</v>
      </c>
      <c r="J85" s="94" t="str">
        <f t="shared" si="11"/>
        <v>-</v>
      </c>
      <c r="K85" s="89" t="str">
        <f>Siguiente!$L$19</f>
        <v>-</v>
      </c>
      <c r="L85" s="86" t="str">
        <f>Siguiente!$L$20</f>
        <v>-</v>
      </c>
      <c r="M85" s="86" t="str">
        <f>Siguiente!$L$21</f>
        <v>-</v>
      </c>
      <c r="N85" s="87" t="str">
        <f>Siguiente!$L$22</f>
        <v>-</v>
      </c>
      <c r="O85" s="85" t="str">
        <f>Siguiente!$L$23</f>
        <v>-</v>
      </c>
      <c r="P85" s="86" t="str">
        <f>Siguiente!$L$24</f>
        <v>-</v>
      </c>
      <c r="Q85" s="86" t="str">
        <f>Siguiente!$L$25</f>
        <v>-</v>
      </c>
      <c r="R85" s="87" t="str">
        <f>Siguiente!$L$26</f>
        <v>-</v>
      </c>
      <c r="S85" s="85" t="str">
        <f>Siguiente!$L$27</f>
        <v>-</v>
      </c>
      <c r="T85" s="86" t="str">
        <f>Siguiente!$L$28</f>
        <v>-</v>
      </c>
      <c r="U85" s="86" t="str">
        <f>Siguiente!$L$29</f>
        <v>-</v>
      </c>
      <c r="V85" s="87" t="str">
        <f>Siguiente!$L$30</f>
        <v>-</v>
      </c>
      <c r="W85" s="85" t="str">
        <f>Siguiente!$L$31</f>
        <v>-</v>
      </c>
      <c r="X85" s="86" t="str">
        <f>Siguiente!$L$32</f>
        <v>-</v>
      </c>
      <c r="Y85" s="86" t="str">
        <f>Siguiente!$L$33</f>
        <v>-</v>
      </c>
      <c r="Z85" s="87" t="str">
        <f>Siguiente!$L$34</f>
        <v>-</v>
      </c>
      <c r="AA85" s="85" t="str">
        <f>Siguiente!$L$35</f>
        <v>-</v>
      </c>
      <c r="AB85" s="86" t="str">
        <f>Siguiente!$L$36</f>
        <v>-</v>
      </c>
      <c r="AC85" s="86" t="str">
        <f>Siguiente!$L$37</f>
        <v>-</v>
      </c>
      <c r="AD85" s="87" t="str">
        <f>Siguiente!$L$38</f>
        <v>-</v>
      </c>
      <c r="AE85" s="85" t="str">
        <f>Siguiente!$L$39</f>
        <v>-</v>
      </c>
      <c r="AF85" s="86" t="str">
        <f>Siguiente!$L$40</f>
        <v>-</v>
      </c>
      <c r="AG85" s="86" t="str">
        <f>Siguiente!$L$41</f>
        <v>-</v>
      </c>
      <c r="AH85" s="87" t="str">
        <f>Siguiente!$L$42</f>
        <v>-</v>
      </c>
      <c r="AI85" s="85" t="str">
        <f>Siguiente!$L$43</f>
        <v>-</v>
      </c>
      <c r="AJ85" s="86" t="str">
        <f>Siguiente!$L$44</f>
        <v>-</v>
      </c>
      <c r="AK85" s="86" t="str">
        <f>Siguiente!$L$45</f>
        <v>-</v>
      </c>
      <c r="AL85" s="108" t="str">
        <f>Siguiente!$L$46</f>
        <v>-</v>
      </c>
    </row>
    <row r="86" spans="1:38" ht="15" thickBot="1" x14ac:dyDescent="0.35">
      <c r="A86" s="642">
        <f>A84+1</f>
        <v>14</v>
      </c>
      <c r="B86" s="644">
        <f>Siguiente!$G$4</f>
        <v>0</v>
      </c>
      <c r="C86" s="646">
        <f>Siguiente!$G$2</f>
        <v>0</v>
      </c>
      <c r="D86" s="648" t="str">
        <f>IF(SUM(F86:F87)=0,"-",SUM(F86:F87))</f>
        <v>-</v>
      </c>
      <c r="E86" s="95" t="s">
        <v>41</v>
      </c>
      <c r="F86" s="250" t="str">
        <f t="shared" si="3"/>
        <v>-</v>
      </c>
      <c r="G86" s="256" t="str">
        <f t="shared" si="11"/>
        <v>-</v>
      </c>
      <c r="H86" s="90" t="str">
        <f t="shared" si="11"/>
        <v>-</v>
      </c>
      <c r="I86" s="90" t="str">
        <f t="shared" si="11"/>
        <v>-</v>
      </c>
      <c r="J86" s="93" t="str">
        <f t="shared" si="11"/>
        <v>-</v>
      </c>
      <c r="K86" s="111" t="str">
        <f>Siguiente!$J$19</f>
        <v>-</v>
      </c>
      <c r="L86" s="90" t="str">
        <f>Siguiente!$J$20</f>
        <v>-</v>
      </c>
      <c r="M86" s="90" t="str">
        <f>Siguiente!$J$21</f>
        <v>-</v>
      </c>
      <c r="N86" s="91" t="str">
        <f>Siguiente!$J$22</f>
        <v>-</v>
      </c>
      <c r="O86" s="92" t="str">
        <f>Siguiente!$J$23</f>
        <v>-</v>
      </c>
      <c r="P86" s="90" t="str">
        <f>Siguiente!$J$24</f>
        <v>-</v>
      </c>
      <c r="Q86" s="90" t="str">
        <f>Siguiente!$J$25</f>
        <v>-</v>
      </c>
      <c r="R86" s="91" t="str">
        <f>Siguiente!$J$26</f>
        <v>-</v>
      </c>
      <c r="S86" s="92" t="str">
        <f>Siguiente!$J$27</f>
        <v>-</v>
      </c>
      <c r="T86" s="90" t="str">
        <f>Siguiente!$J$28</f>
        <v>-</v>
      </c>
      <c r="U86" s="90" t="str">
        <f>Siguiente!$J$29</f>
        <v>-</v>
      </c>
      <c r="V86" s="91" t="str">
        <f>Siguiente!$J$30</f>
        <v>-</v>
      </c>
      <c r="W86" s="92" t="str">
        <f>Siguiente!$J$31</f>
        <v>-</v>
      </c>
      <c r="X86" s="90" t="str">
        <f>Siguiente!$J$32</f>
        <v>-</v>
      </c>
      <c r="Y86" s="90" t="str">
        <f>Siguiente!$J$33</f>
        <v>-</v>
      </c>
      <c r="Z86" s="91" t="str">
        <f>Siguiente!$J$34</f>
        <v>-</v>
      </c>
      <c r="AA86" s="92" t="str">
        <f>Siguiente!$J$35</f>
        <v>-</v>
      </c>
      <c r="AB86" s="90" t="str">
        <f>Siguiente!$J$36</f>
        <v>-</v>
      </c>
      <c r="AC86" s="90" t="str">
        <f>Siguiente!$J$37</f>
        <v>-</v>
      </c>
      <c r="AD86" s="91" t="str">
        <f>Siguiente!$J$38</f>
        <v>-</v>
      </c>
      <c r="AE86" s="92" t="str">
        <f>Siguiente!$J$39</f>
        <v>-</v>
      </c>
      <c r="AF86" s="90" t="str">
        <f>Siguiente!$J$40</f>
        <v>-</v>
      </c>
      <c r="AG86" s="90" t="str">
        <f>Siguiente!$J$41</f>
        <v>-</v>
      </c>
      <c r="AH86" s="91" t="str">
        <f>Siguiente!$J$42</f>
        <v>-</v>
      </c>
      <c r="AI86" s="92" t="str">
        <f>Siguiente!$J$43</f>
        <v>-</v>
      </c>
      <c r="AJ86" s="90" t="str">
        <f>Siguiente!$J$44</f>
        <v>-</v>
      </c>
      <c r="AK86" s="90" t="str">
        <f>Siguiente!$J$45</f>
        <v>-</v>
      </c>
      <c r="AL86" s="109" t="str">
        <f>Siguiente!$J$46</f>
        <v>-</v>
      </c>
    </row>
    <row r="87" spans="1:38" ht="15" thickBot="1" x14ac:dyDescent="0.35">
      <c r="A87" s="643"/>
      <c r="B87" s="645"/>
      <c r="C87" s="647"/>
      <c r="D87" s="649"/>
      <c r="E87" s="84" t="s">
        <v>14</v>
      </c>
      <c r="F87" s="88" t="str">
        <f t="shared" si="3"/>
        <v>-</v>
      </c>
      <c r="G87" s="255" t="str">
        <f t="shared" si="11"/>
        <v>-</v>
      </c>
      <c r="H87" s="86" t="str">
        <f t="shared" si="11"/>
        <v>-</v>
      </c>
      <c r="I87" s="86" t="str">
        <f t="shared" si="11"/>
        <v>-</v>
      </c>
      <c r="J87" s="94" t="str">
        <f t="shared" si="11"/>
        <v>-</v>
      </c>
      <c r="K87" s="89" t="str">
        <f>Siguiente!$L$19</f>
        <v>-</v>
      </c>
      <c r="L87" s="86" t="str">
        <f>Siguiente!$L$20</f>
        <v>-</v>
      </c>
      <c r="M87" s="86" t="str">
        <f>Siguiente!$L$21</f>
        <v>-</v>
      </c>
      <c r="N87" s="87" t="str">
        <f>Siguiente!$L$22</f>
        <v>-</v>
      </c>
      <c r="O87" s="85" t="str">
        <f>Siguiente!$L$23</f>
        <v>-</v>
      </c>
      <c r="P87" s="86" t="str">
        <f>Siguiente!$L$24</f>
        <v>-</v>
      </c>
      <c r="Q87" s="86" t="str">
        <f>Siguiente!$L$25</f>
        <v>-</v>
      </c>
      <c r="R87" s="87" t="str">
        <f>Siguiente!$L$26</f>
        <v>-</v>
      </c>
      <c r="S87" s="85" t="str">
        <f>Siguiente!$L$27</f>
        <v>-</v>
      </c>
      <c r="T87" s="86" t="str">
        <f>Siguiente!$L$28</f>
        <v>-</v>
      </c>
      <c r="U87" s="86" t="str">
        <f>Siguiente!$L$29</f>
        <v>-</v>
      </c>
      <c r="V87" s="87" t="str">
        <f>Siguiente!$L$30</f>
        <v>-</v>
      </c>
      <c r="W87" s="85" t="str">
        <f>Siguiente!$L$31</f>
        <v>-</v>
      </c>
      <c r="X87" s="86" t="str">
        <f>Siguiente!$L$32</f>
        <v>-</v>
      </c>
      <c r="Y87" s="86" t="str">
        <f>Siguiente!$L$33</f>
        <v>-</v>
      </c>
      <c r="Z87" s="87" t="str">
        <f>Siguiente!$L$34</f>
        <v>-</v>
      </c>
      <c r="AA87" s="85" t="str">
        <f>Siguiente!$L$35</f>
        <v>-</v>
      </c>
      <c r="AB87" s="86" t="str">
        <f>Siguiente!$L$36</f>
        <v>-</v>
      </c>
      <c r="AC87" s="86" t="str">
        <f>Siguiente!$L$37</f>
        <v>-</v>
      </c>
      <c r="AD87" s="87" t="str">
        <f>Siguiente!$L$38</f>
        <v>-</v>
      </c>
      <c r="AE87" s="85" t="str">
        <f>Siguiente!$L$39</f>
        <v>-</v>
      </c>
      <c r="AF87" s="86" t="str">
        <f>Siguiente!$L$40</f>
        <v>-</v>
      </c>
      <c r="AG87" s="86" t="str">
        <f>Siguiente!$L$41</f>
        <v>-</v>
      </c>
      <c r="AH87" s="87" t="str">
        <f>Siguiente!$L$42</f>
        <v>-</v>
      </c>
      <c r="AI87" s="85" t="str">
        <f>Siguiente!$L$43</f>
        <v>-</v>
      </c>
      <c r="AJ87" s="86" t="str">
        <f>Siguiente!$L$44</f>
        <v>-</v>
      </c>
      <c r="AK87" s="86" t="str">
        <f>Siguiente!$L$45</f>
        <v>-</v>
      </c>
      <c r="AL87" s="108" t="str">
        <f>Siguiente!$L$46</f>
        <v>-</v>
      </c>
    </row>
    <row r="88" spans="1:38" ht="15" thickBot="1" x14ac:dyDescent="0.35">
      <c r="A88" s="642">
        <f>A86+1</f>
        <v>15</v>
      </c>
      <c r="B88" s="644">
        <f>Siguiente!$G$4</f>
        <v>0</v>
      </c>
      <c r="C88" s="646">
        <f>Siguiente!$G$2</f>
        <v>0</v>
      </c>
      <c r="D88" s="648" t="str">
        <f>IF(SUM(F88:F89)=0,"-",SUM(F88:F89))</f>
        <v>-</v>
      </c>
      <c r="E88" s="95" t="s">
        <v>41</v>
      </c>
      <c r="F88" s="250" t="str">
        <f t="shared" si="3"/>
        <v>-</v>
      </c>
      <c r="G88" s="256" t="str">
        <f t="shared" si="11"/>
        <v>-</v>
      </c>
      <c r="H88" s="90" t="str">
        <f t="shared" si="11"/>
        <v>-</v>
      </c>
      <c r="I88" s="90" t="str">
        <f t="shared" si="11"/>
        <v>-</v>
      </c>
      <c r="J88" s="93" t="str">
        <f t="shared" si="11"/>
        <v>-</v>
      </c>
      <c r="K88" s="111" t="str">
        <f>Siguiente!$J$19</f>
        <v>-</v>
      </c>
      <c r="L88" s="90" t="str">
        <f>Siguiente!$J$20</f>
        <v>-</v>
      </c>
      <c r="M88" s="90" t="str">
        <f>Siguiente!$J$21</f>
        <v>-</v>
      </c>
      <c r="N88" s="91" t="str">
        <f>Siguiente!$J$22</f>
        <v>-</v>
      </c>
      <c r="O88" s="92" t="str">
        <f>Siguiente!$J$23</f>
        <v>-</v>
      </c>
      <c r="P88" s="90" t="str">
        <f>Siguiente!$J$24</f>
        <v>-</v>
      </c>
      <c r="Q88" s="90" t="str">
        <f>Siguiente!$J$25</f>
        <v>-</v>
      </c>
      <c r="R88" s="91" t="str">
        <f>Siguiente!$J$26</f>
        <v>-</v>
      </c>
      <c r="S88" s="92" t="str">
        <f>Siguiente!$J$27</f>
        <v>-</v>
      </c>
      <c r="T88" s="90" t="str">
        <f>Siguiente!$J$28</f>
        <v>-</v>
      </c>
      <c r="U88" s="90" t="str">
        <f>Siguiente!$J$29</f>
        <v>-</v>
      </c>
      <c r="V88" s="91" t="str">
        <f>Siguiente!$J$30</f>
        <v>-</v>
      </c>
      <c r="W88" s="92" t="str">
        <f>Siguiente!$J$31</f>
        <v>-</v>
      </c>
      <c r="X88" s="90" t="str">
        <f>Siguiente!$J$32</f>
        <v>-</v>
      </c>
      <c r="Y88" s="90" t="str">
        <f>Siguiente!$J$33</f>
        <v>-</v>
      </c>
      <c r="Z88" s="91" t="str">
        <f>Siguiente!$J$34</f>
        <v>-</v>
      </c>
      <c r="AA88" s="92" t="str">
        <f>Siguiente!$J$35</f>
        <v>-</v>
      </c>
      <c r="AB88" s="90" t="str">
        <f>Siguiente!$J$36</f>
        <v>-</v>
      </c>
      <c r="AC88" s="90" t="str">
        <f>Siguiente!$J$37</f>
        <v>-</v>
      </c>
      <c r="AD88" s="91" t="str">
        <f>Siguiente!$J$38</f>
        <v>-</v>
      </c>
      <c r="AE88" s="92" t="str">
        <f>Siguiente!$J$39</f>
        <v>-</v>
      </c>
      <c r="AF88" s="90" t="str">
        <f>Siguiente!$J$40</f>
        <v>-</v>
      </c>
      <c r="AG88" s="90" t="str">
        <f>Siguiente!$J$41</f>
        <v>-</v>
      </c>
      <c r="AH88" s="91" t="str">
        <f>Siguiente!$J$42</f>
        <v>-</v>
      </c>
      <c r="AI88" s="92" t="str">
        <f>Siguiente!$J$43</f>
        <v>-</v>
      </c>
      <c r="AJ88" s="90" t="str">
        <f>Siguiente!$J$44</f>
        <v>-</v>
      </c>
      <c r="AK88" s="90" t="str">
        <f>Siguiente!$J$45</f>
        <v>-</v>
      </c>
      <c r="AL88" s="109" t="str">
        <f>Siguiente!$J$46</f>
        <v>-</v>
      </c>
    </row>
    <row r="89" spans="1:38" ht="15" thickBot="1" x14ac:dyDescent="0.35">
      <c r="A89" s="643"/>
      <c r="B89" s="645"/>
      <c r="C89" s="647"/>
      <c r="D89" s="649"/>
      <c r="E89" s="84" t="s">
        <v>14</v>
      </c>
      <c r="F89" s="88" t="str">
        <f t="shared" si="3"/>
        <v>-</v>
      </c>
      <c r="G89" s="255" t="str">
        <f t="shared" si="11"/>
        <v>-</v>
      </c>
      <c r="H89" s="86" t="str">
        <f t="shared" si="11"/>
        <v>-</v>
      </c>
      <c r="I89" s="86" t="str">
        <f t="shared" si="11"/>
        <v>-</v>
      </c>
      <c r="J89" s="94" t="str">
        <f t="shared" si="11"/>
        <v>-</v>
      </c>
      <c r="K89" s="89" t="str">
        <f>Siguiente!$L$19</f>
        <v>-</v>
      </c>
      <c r="L89" s="86" t="str">
        <f>Siguiente!$L$20</f>
        <v>-</v>
      </c>
      <c r="M89" s="86" t="str">
        <f>Siguiente!$L$21</f>
        <v>-</v>
      </c>
      <c r="N89" s="87" t="str">
        <f>Siguiente!$L$22</f>
        <v>-</v>
      </c>
      <c r="O89" s="85" t="str">
        <f>Siguiente!$L$23</f>
        <v>-</v>
      </c>
      <c r="P89" s="86" t="str">
        <f>Siguiente!$L$24</f>
        <v>-</v>
      </c>
      <c r="Q89" s="86" t="str">
        <f>Siguiente!$L$25</f>
        <v>-</v>
      </c>
      <c r="R89" s="87" t="str">
        <f>Siguiente!$L$26</f>
        <v>-</v>
      </c>
      <c r="S89" s="85" t="str">
        <f>Siguiente!$L$27</f>
        <v>-</v>
      </c>
      <c r="T89" s="86" t="str">
        <f>Siguiente!$L$28</f>
        <v>-</v>
      </c>
      <c r="U89" s="86" t="str">
        <f>Siguiente!$L$29</f>
        <v>-</v>
      </c>
      <c r="V89" s="87" t="str">
        <f>Siguiente!$L$30</f>
        <v>-</v>
      </c>
      <c r="W89" s="85" t="str">
        <f>Siguiente!$L$31</f>
        <v>-</v>
      </c>
      <c r="X89" s="86" t="str">
        <f>Siguiente!$L$32</f>
        <v>-</v>
      </c>
      <c r="Y89" s="86" t="str">
        <f>Siguiente!$L$33</f>
        <v>-</v>
      </c>
      <c r="Z89" s="87" t="str">
        <f>Siguiente!$L$34</f>
        <v>-</v>
      </c>
      <c r="AA89" s="85" t="str">
        <f>Siguiente!$L$35</f>
        <v>-</v>
      </c>
      <c r="AB89" s="86" t="str">
        <f>Siguiente!$L$36</f>
        <v>-</v>
      </c>
      <c r="AC89" s="86" t="str">
        <f>Siguiente!$L$37</f>
        <v>-</v>
      </c>
      <c r="AD89" s="87" t="str">
        <f>Siguiente!$L$38</f>
        <v>-</v>
      </c>
      <c r="AE89" s="85" t="str">
        <f>Siguiente!$L$39</f>
        <v>-</v>
      </c>
      <c r="AF89" s="86" t="str">
        <f>Siguiente!$L$40</f>
        <v>-</v>
      </c>
      <c r="AG89" s="86" t="str">
        <f>Siguiente!$L$41</f>
        <v>-</v>
      </c>
      <c r="AH89" s="87" t="str">
        <f>Siguiente!$L$42</f>
        <v>-</v>
      </c>
      <c r="AI89" s="85" t="str">
        <f>Siguiente!$L$43</f>
        <v>-</v>
      </c>
      <c r="AJ89" s="86" t="str">
        <f>Siguiente!$L$44</f>
        <v>-</v>
      </c>
      <c r="AK89" s="86" t="str">
        <f>Siguiente!$L$45</f>
        <v>-</v>
      </c>
      <c r="AL89" s="108" t="str">
        <f>Siguiente!$L$46</f>
        <v>-</v>
      </c>
    </row>
    <row r="90" spans="1:38" ht="15" thickBot="1" x14ac:dyDescent="0.35">
      <c r="A90" s="642">
        <f>A88+1</f>
        <v>16</v>
      </c>
      <c r="B90" s="644">
        <f>Siguiente!$G$4</f>
        <v>0</v>
      </c>
      <c r="C90" s="646">
        <f>Siguiente!$G$2</f>
        <v>0</v>
      </c>
      <c r="D90" s="648" t="str">
        <f>IF(SUM(F90:F91)=0,"-",SUM(F90:F91))</f>
        <v>-</v>
      </c>
      <c r="E90" s="95" t="s">
        <v>41</v>
      </c>
      <c r="F90" s="250" t="str">
        <f t="shared" si="3"/>
        <v>-</v>
      </c>
      <c r="G90" s="256" t="str">
        <f t="shared" si="11"/>
        <v>-</v>
      </c>
      <c r="H90" s="90" t="str">
        <f t="shared" si="11"/>
        <v>-</v>
      </c>
      <c r="I90" s="90" t="str">
        <f t="shared" si="11"/>
        <v>-</v>
      </c>
      <c r="J90" s="93" t="str">
        <f t="shared" si="11"/>
        <v>-</v>
      </c>
      <c r="K90" s="111" t="str">
        <f>Siguiente!$J$19</f>
        <v>-</v>
      </c>
      <c r="L90" s="90" t="str">
        <f>Siguiente!$J$20</f>
        <v>-</v>
      </c>
      <c r="M90" s="90" t="str">
        <f>Siguiente!$J$21</f>
        <v>-</v>
      </c>
      <c r="N90" s="91" t="str">
        <f>Siguiente!$J$22</f>
        <v>-</v>
      </c>
      <c r="O90" s="92" t="str">
        <f>Siguiente!$J$23</f>
        <v>-</v>
      </c>
      <c r="P90" s="90" t="str">
        <f>Siguiente!$J$24</f>
        <v>-</v>
      </c>
      <c r="Q90" s="90" t="str">
        <f>Siguiente!$J$25</f>
        <v>-</v>
      </c>
      <c r="R90" s="91" t="str">
        <f>Siguiente!$J$26</f>
        <v>-</v>
      </c>
      <c r="S90" s="92" t="str">
        <f>Siguiente!$J$27</f>
        <v>-</v>
      </c>
      <c r="T90" s="90" t="str">
        <f>Siguiente!$J$28</f>
        <v>-</v>
      </c>
      <c r="U90" s="90" t="str">
        <f>Siguiente!$J$29</f>
        <v>-</v>
      </c>
      <c r="V90" s="91" t="str">
        <f>Siguiente!$J$30</f>
        <v>-</v>
      </c>
      <c r="W90" s="92" t="str">
        <f>Siguiente!$J$31</f>
        <v>-</v>
      </c>
      <c r="X90" s="90" t="str">
        <f>Siguiente!$J$32</f>
        <v>-</v>
      </c>
      <c r="Y90" s="90" t="str">
        <f>Siguiente!$J$33</f>
        <v>-</v>
      </c>
      <c r="Z90" s="91" t="str">
        <f>Siguiente!$J$34</f>
        <v>-</v>
      </c>
      <c r="AA90" s="92" t="str">
        <f>Siguiente!$J$35</f>
        <v>-</v>
      </c>
      <c r="AB90" s="90" t="str">
        <f>Siguiente!$J$36</f>
        <v>-</v>
      </c>
      <c r="AC90" s="90" t="str">
        <f>Siguiente!$J$37</f>
        <v>-</v>
      </c>
      <c r="AD90" s="91" t="str">
        <f>Siguiente!$J$38</f>
        <v>-</v>
      </c>
      <c r="AE90" s="92" t="str">
        <f>Siguiente!$J$39</f>
        <v>-</v>
      </c>
      <c r="AF90" s="90" t="str">
        <f>Siguiente!$J$40</f>
        <v>-</v>
      </c>
      <c r="AG90" s="90" t="str">
        <f>Siguiente!$J$41</f>
        <v>-</v>
      </c>
      <c r="AH90" s="91" t="str">
        <f>Siguiente!$J$42</f>
        <v>-</v>
      </c>
      <c r="AI90" s="92" t="str">
        <f>Siguiente!$J$43</f>
        <v>-</v>
      </c>
      <c r="AJ90" s="90" t="str">
        <f>Siguiente!$J$44</f>
        <v>-</v>
      </c>
      <c r="AK90" s="90" t="str">
        <f>Siguiente!$J$45</f>
        <v>-</v>
      </c>
      <c r="AL90" s="109" t="str">
        <f>Siguiente!$J$46</f>
        <v>-</v>
      </c>
    </row>
    <row r="91" spans="1:38" ht="15" thickBot="1" x14ac:dyDescent="0.35">
      <c r="A91" s="643"/>
      <c r="B91" s="645"/>
      <c r="C91" s="647"/>
      <c r="D91" s="649"/>
      <c r="E91" s="84" t="s">
        <v>14</v>
      </c>
      <c r="F91" s="88" t="str">
        <f t="shared" si="3"/>
        <v>-</v>
      </c>
      <c r="G91" s="255" t="str">
        <f t="shared" si="11"/>
        <v>-</v>
      </c>
      <c r="H91" s="86" t="str">
        <f t="shared" si="11"/>
        <v>-</v>
      </c>
      <c r="I91" s="86" t="str">
        <f t="shared" si="11"/>
        <v>-</v>
      </c>
      <c r="J91" s="94" t="str">
        <f t="shared" si="11"/>
        <v>-</v>
      </c>
      <c r="K91" s="89" t="str">
        <f>Siguiente!$L$19</f>
        <v>-</v>
      </c>
      <c r="L91" s="86" t="str">
        <f>Siguiente!$L$20</f>
        <v>-</v>
      </c>
      <c r="M91" s="86" t="str">
        <f>Siguiente!$L$21</f>
        <v>-</v>
      </c>
      <c r="N91" s="87" t="str">
        <f>Siguiente!$L$22</f>
        <v>-</v>
      </c>
      <c r="O91" s="85" t="str">
        <f>Siguiente!$L$23</f>
        <v>-</v>
      </c>
      <c r="P91" s="86" t="str">
        <f>Siguiente!$L$24</f>
        <v>-</v>
      </c>
      <c r="Q91" s="86" t="str">
        <f>Siguiente!$L$25</f>
        <v>-</v>
      </c>
      <c r="R91" s="87" t="str">
        <f>Siguiente!$L$26</f>
        <v>-</v>
      </c>
      <c r="S91" s="85" t="str">
        <f>Siguiente!$L$27</f>
        <v>-</v>
      </c>
      <c r="T91" s="86" t="str">
        <f>Siguiente!$L$28</f>
        <v>-</v>
      </c>
      <c r="U91" s="86" t="str">
        <f>Siguiente!$L$29</f>
        <v>-</v>
      </c>
      <c r="V91" s="87" t="str">
        <f>Siguiente!$L$30</f>
        <v>-</v>
      </c>
      <c r="W91" s="85" t="str">
        <f>Siguiente!$L$31</f>
        <v>-</v>
      </c>
      <c r="X91" s="86" t="str">
        <f>Siguiente!$L$32</f>
        <v>-</v>
      </c>
      <c r="Y91" s="86" t="str">
        <f>Siguiente!$L$33</f>
        <v>-</v>
      </c>
      <c r="Z91" s="87" t="str">
        <f>Siguiente!$L$34</f>
        <v>-</v>
      </c>
      <c r="AA91" s="85" t="str">
        <f>Siguiente!$L$35</f>
        <v>-</v>
      </c>
      <c r="AB91" s="86" t="str">
        <f>Siguiente!$L$36</f>
        <v>-</v>
      </c>
      <c r="AC91" s="86" t="str">
        <f>Siguiente!$L$37</f>
        <v>-</v>
      </c>
      <c r="AD91" s="87" t="str">
        <f>Siguiente!$L$38</f>
        <v>-</v>
      </c>
      <c r="AE91" s="85" t="str">
        <f>Siguiente!$L$39</f>
        <v>-</v>
      </c>
      <c r="AF91" s="86" t="str">
        <f>Siguiente!$L$40</f>
        <v>-</v>
      </c>
      <c r="AG91" s="86" t="str">
        <f>Siguiente!$L$41</f>
        <v>-</v>
      </c>
      <c r="AH91" s="87" t="str">
        <f>Siguiente!$L$42</f>
        <v>-</v>
      </c>
      <c r="AI91" s="85" t="str">
        <f>Siguiente!$L$43</f>
        <v>-</v>
      </c>
      <c r="AJ91" s="86" t="str">
        <f>Siguiente!$L$44</f>
        <v>-</v>
      </c>
      <c r="AK91" s="86" t="str">
        <f>Siguiente!$L$45</f>
        <v>-</v>
      </c>
      <c r="AL91" s="108" t="str">
        <f>Siguiente!$L$46</f>
        <v>-</v>
      </c>
    </row>
    <row r="92" spans="1:38" ht="15" thickBot="1" x14ac:dyDescent="0.35">
      <c r="A92" s="642">
        <f>A90+1</f>
        <v>17</v>
      </c>
      <c r="B92" s="644">
        <f>Siguiente!$G$4</f>
        <v>0</v>
      </c>
      <c r="C92" s="646">
        <f>Siguiente!$G$2</f>
        <v>0</v>
      </c>
      <c r="D92" s="648" t="str">
        <f>IF(SUM(F92:F93)=0,"-",SUM(F92:F93))</f>
        <v>-</v>
      </c>
      <c r="E92" s="95" t="s">
        <v>41</v>
      </c>
      <c r="F92" s="250" t="str">
        <f t="shared" ref="F92:F123" si="12">IF(ROUND(SUM(G92:J92),2)=0,"-",ROUND(SUM(G92:J92),2))</f>
        <v>-</v>
      </c>
      <c r="G92" s="256" t="str">
        <f t="shared" si="11"/>
        <v>-</v>
      </c>
      <c r="H92" s="90" t="str">
        <f t="shared" si="11"/>
        <v>-</v>
      </c>
      <c r="I92" s="90" t="str">
        <f t="shared" si="11"/>
        <v>-</v>
      </c>
      <c r="J92" s="93" t="str">
        <f t="shared" si="11"/>
        <v>-</v>
      </c>
      <c r="K92" s="111" t="str">
        <f>Siguiente!$J$19</f>
        <v>-</v>
      </c>
      <c r="L92" s="90" t="str">
        <f>Siguiente!$J$20</f>
        <v>-</v>
      </c>
      <c r="M92" s="90" t="str">
        <f>Siguiente!$J$21</f>
        <v>-</v>
      </c>
      <c r="N92" s="91" t="str">
        <f>Siguiente!$J$22</f>
        <v>-</v>
      </c>
      <c r="O92" s="92" t="str">
        <f>Siguiente!$J$23</f>
        <v>-</v>
      </c>
      <c r="P92" s="90" t="str">
        <f>Siguiente!$J$24</f>
        <v>-</v>
      </c>
      <c r="Q92" s="90" t="str">
        <f>Siguiente!$J$25</f>
        <v>-</v>
      </c>
      <c r="R92" s="91" t="str">
        <f>Siguiente!$J$26</f>
        <v>-</v>
      </c>
      <c r="S92" s="92" t="str">
        <f>Siguiente!$J$27</f>
        <v>-</v>
      </c>
      <c r="T92" s="90" t="str">
        <f>Siguiente!$J$28</f>
        <v>-</v>
      </c>
      <c r="U92" s="90" t="str">
        <f>Siguiente!$J$29</f>
        <v>-</v>
      </c>
      <c r="V92" s="91" t="str">
        <f>Siguiente!$J$30</f>
        <v>-</v>
      </c>
      <c r="W92" s="92" t="str">
        <f>Siguiente!$J$31</f>
        <v>-</v>
      </c>
      <c r="X92" s="90" t="str">
        <f>Siguiente!$J$32</f>
        <v>-</v>
      </c>
      <c r="Y92" s="90" t="str">
        <f>Siguiente!$J$33</f>
        <v>-</v>
      </c>
      <c r="Z92" s="91" t="str">
        <f>Siguiente!$J$34</f>
        <v>-</v>
      </c>
      <c r="AA92" s="92" t="str">
        <f>Siguiente!$J$35</f>
        <v>-</v>
      </c>
      <c r="AB92" s="90" t="str">
        <f>Siguiente!$J$36</f>
        <v>-</v>
      </c>
      <c r="AC92" s="90" t="str">
        <f>Siguiente!$J$37</f>
        <v>-</v>
      </c>
      <c r="AD92" s="91" t="str">
        <f>Siguiente!$J$38</f>
        <v>-</v>
      </c>
      <c r="AE92" s="92" t="str">
        <f>Siguiente!$J$39</f>
        <v>-</v>
      </c>
      <c r="AF92" s="90" t="str">
        <f>Siguiente!$J$40</f>
        <v>-</v>
      </c>
      <c r="AG92" s="90" t="str">
        <f>Siguiente!$J$41</f>
        <v>-</v>
      </c>
      <c r="AH92" s="91" t="str">
        <f>Siguiente!$J$42</f>
        <v>-</v>
      </c>
      <c r="AI92" s="92" t="str">
        <f>Siguiente!$J$43</f>
        <v>-</v>
      </c>
      <c r="AJ92" s="90" t="str">
        <f>Siguiente!$J$44</f>
        <v>-</v>
      </c>
      <c r="AK92" s="90" t="str">
        <f>Siguiente!$J$45</f>
        <v>-</v>
      </c>
      <c r="AL92" s="109" t="str">
        <f>Siguiente!$J$46</f>
        <v>-</v>
      </c>
    </row>
    <row r="93" spans="1:38" ht="15" thickBot="1" x14ac:dyDescent="0.35">
      <c r="A93" s="643"/>
      <c r="B93" s="645"/>
      <c r="C93" s="647"/>
      <c r="D93" s="649"/>
      <c r="E93" s="84" t="s">
        <v>14</v>
      </c>
      <c r="F93" s="88" t="str">
        <f t="shared" si="12"/>
        <v>-</v>
      </c>
      <c r="G93" s="255" t="str">
        <f t="shared" si="11"/>
        <v>-</v>
      </c>
      <c r="H93" s="86" t="str">
        <f t="shared" si="11"/>
        <v>-</v>
      </c>
      <c r="I93" s="86" t="str">
        <f t="shared" si="11"/>
        <v>-</v>
      </c>
      <c r="J93" s="94" t="str">
        <f t="shared" si="11"/>
        <v>-</v>
      </c>
      <c r="K93" s="89" t="str">
        <f>Siguiente!$L$19</f>
        <v>-</v>
      </c>
      <c r="L93" s="86" t="str">
        <f>Siguiente!$L$20</f>
        <v>-</v>
      </c>
      <c r="M93" s="86" t="str">
        <f>Siguiente!$L$21</f>
        <v>-</v>
      </c>
      <c r="N93" s="87" t="str">
        <f>Siguiente!$L$22</f>
        <v>-</v>
      </c>
      <c r="O93" s="85" t="str">
        <f>Siguiente!$L$23</f>
        <v>-</v>
      </c>
      <c r="P93" s="86" t="str">
        <f>Siguiente!$L$24</f>
        <v>-</v>
      </c>
      <c r="Q93" s="86" t="str">
        <f>Siguiente!$L$25</f>
        <v>-</v>
      </c>
      <c r="R93" s="87" t="str">
        <f>Siguiente!$L$26</f>
        <v>-</v>
      </c>
      <c r="S93" s="85" t="str">
        <f>Siguiente!$L$27</f>
        <v>-</v>
      </c>
      <c r="T93" s="86" t="str">
        <f>Siguiente!$L$28</f>
        <v>-</v>
      </c>
      <c r="U93" s="86" t="str">
        <f>Siguiente!$L$29</f>
        <v>-</v>
      </c>
      <c r="V93" s="87" t="str">
        <f>Siguiente!$L$30</f>
        <v>-</v>
      </c>
      <c r="W93" s="85" t="str">
        <f>Siguiente!$L$31</f>
        <v>-</v>
      </c>
      <c r="X93" s="86" t="str">
        <f>Siguiente!$L$32</f>
        <v>-</v>
      </c>
      <c r="Y93" s="86" t="str">
        <f>Siguiente!$L$33</f>
        <v>-</v>
      </c>
      <c r="Z93" s="87" t="str">
        <f>Siguiente!$L$34</f>
        <v>-</v>
      </c>
      <c r="AA93" s="85" t="str">
        <f>Siguiente!$L$35</f>
        <v>-</v>
      </c>
      <c r="AB93" s="86" t="str">
        <f>Siguiente!$L$36</f>
        <v>-</v>
      </c>
      <c r="AC93" s="86" t="str">
        <f>Siguiente!$L$37</f>
        <v>-</v>
      </c>
      <c r="AD93" s="87" t="str">
        <f>Siguiente!$L$38</f>
        <v>-</v>
      </c>
      <c r="AE93" s="85" t="str">
        <f>Siguiente!$L$39</f>
        <v>-</v>
      </c>
      <c r="AF93" s="86" t="str">
        <f>Siguiente!$L$40</f>
        <v>-</v>
      </c>
      <c r="AG93" s="86" t="str">
        <f>Siguiente!$L$41</f>
        <v>-</v>
      </c>
      <c r="AH93" s="87" t="str">
        <f>Siguiente!$L$42</f>
        <v>-</v>
      </c>
      <c r="AI93" s="85" t="str">
        <f>Siguiente!$L$43</f>
        <v>-</v>
      </c>
      <c r="AJ93" s="86" t="str">
        <f>Siguiente!$L$44</f>
        <v>-</v>
      </c>
      <c r="AK93" s="86" t="str">
        <f>Siguiente!$L$45</f>
        <v>-</v>
      </c>
      <c r="AL93" s="108" t="str">
        <f>Siguiente!$L$46</f>
        <v>-</v>
      </c>
    </row>
    <row r="94" spans="1:38" ht="15" thickBot="1" x14ac:dyDescent="0.35">
      <c r="A94" s="642">
        <f>A92+1</f>
        <v>18</v>
      </c>
      <c r="B94" s="644">
        <f>Siguiente!$G$4</f>
        <v>0</v>
      </c>
      <c r="C94" s="646">
        <f>Siguiente!$G$2</f>
        <v>0</v>
      </c>
      <c r="D94" s="648" t="str">
        <f>IF(SUM(F94:F95)=0,"-",SUM(F94:F95))</f>
        <v>-</v>
      </c>
      <c r="E94" s="95" t="s">
        <v>41</v>
      </c>
      <c r="F94" s="250" t="str">
        <f t="shared" si="12"/>
        <v>-</v>
      </c>
      <c r="G94" s="256" t="str">
        <f t="shared" si="11"/>
        <v>-</v>
      </c>
      <c r="H94" s="90" t="str">
        <f t="shared" si="11"/>
        <v>-</v>
      </c>
      <c r="I94" s="90" t="str">
        <f t="shared" si="11"/>
        <v>-</v>
      </c>
      <c r="J94" s="93" t="str">
        <f t="shared" si="11"/>
        <v>-</v>
      </c>
      <c r="K94" s="111" t="str">
        <f>Siguiente!$J$19</f>
        <v>-</v>
      </c>
      <c r="L94" s="90" t="str">
        <f>Siguiente!$J$20</f>
        <v>-</v>
      </c>
      <c r="M94" s="90" t="str">
        <f>Siguiente!$J$21</f>
        <v>-</v>
      </c>
      <c r="N94" s="91" t="str">
        <f>Siguiente!$J$22</f>
        <v>-</v>
      </c>
      <c r="O94" s="92" t="str">
        <f>Siguiente!$J$23</f>
        <v>-</v>
      </c>
      <c r="P94" s="90" t="str">
        <f>Siguiente!$J$24</f>
        <v>-</v>
      </c>
      <c r="Q94" s="90" t="str">
        <f>Siguiente!$J$25</f>
        <v>-</v>
      </c>
      <c r="R94" s="91" t="str">
        <f>Siguiente!$J$26</f>
        <v>-</v>
      </c>
      <c r="S94" s="92" t="str">
        <f>Siguiente!$J$27</f>
        <v>-</v>
      </c>
      <c r="T94" s="90" t="str">
        <f>Siguiente!$J$28</f>
        <v>-</v>
      </c>
      <c r="U94" s="90" t="str">
        <f>Siguiente!$J$29</f>
        <v>-</v>
      </c>
      <c r="V94" s="91" t="str">
        <f>Siguiente!$J$30</f>
        <v>-</v>
      </c>
      <c r="W94" s="92" t="str">
        <f>Siguiente!$J$31</f>
        <v>-</v>
      </c>
      <c r="X94" s="90" t="str">
        <f>Siguiente!$J$32</f>
        <v>-</v>
      </c>
      <c r="Y94" s="90" t="str">
        <f>Siguiente!$J$33</f>
        <v>-</v>
      </c>
      <c r="Z94" s="91" t="str">
        <f>Siguiente!$J$34</f>
        <v>-</v>
      </c>
      <c r="AA94" s="92" t="str">
        <f>Siguiente!$J$35</f>
        <v>-</v>
      </c>
      <c r="AB94" s="90" t="str">
        <f>Siguiente!$J$36</f>
        <v>-</v>
      </c>
      <c r="AC94" s="90" t="str">
        <f>Siguiente!$J$37</f>
        <v>-</v>
      </c>
      <c r="AD94" s="91" t="str">
        <f>Siguiente!$J$38</f>
        <v>-</v>
      </c>
      <c r="AE94" s="92" t="str">
        <f>Siguiente!$J$39</f>
        <v>-</v>
      </c>
      <c r="AF94" s="90" t="str">
        <f>Siguiente!$J$40</f>
        <v>-</v>
      </c>
      <c r="AG94" s="90" t="str">
        <f>Siguiente!$J$41</f>
        <v>-</v>
      </c>
      <c r="AH94" s="91" t="str">
        <f>Siguiente!$J$42</f>
        <v>-</v>
      </c>
      <c r="AI94" s="92" t="str">
        <f>Siguiente!$J$43</f>
        <v>-</v>
      </c>
      <c r="AJ94" s="90" t="str">
        <f>Siguiente!$J$44</f>
        <v>-</v>
      </c>
      <c r="AK94" s="90" t="str">
        <f>Siguiente!$J$45</f>
        <v>-</v>
      </c>
      <c r="AL94" s="109" t="str">
        <f>Siguiente!$J$46</f>
        <v>-</v>
      </c>
    </row>
    <row r="95" spans="1:38" ht="15" thickBot="1" x14ac:dyDescent="0.35">
      <c r="A95" s="643"/>
      <c r="B95" s="645"/>
      <c r="C95" s="647"/>
      <c r="D95" s="649"/>
      <c r="E95" s="84" t="s">
        <v>14</v>
      </c>
      <c r="F95" s="88" t="str">
        <f t="shared" si="12"/>
        <v>-</v>
      </c>
      <c r="G95" s="255" t="str">
        <f t="shared" si="11"/>
        <v>-</v>
      </c>
      <c r="H95" s="86" t="str">
        <f t="shared" si="11"/>
        <v>-</v>
      </c>
      <c r="I95" s="86" t="str">
        <f t="shared" si="11"/>
        <v>-</v>
      </c>
      <c r="J95" s="94" t="str">
        <f t="shared" si="11"/>
        <v>-</v>
      </c>
      <c r="K95" s="89" t="str">
        <f>Siguiente!$L$19</f>
        <v>-</v>
      </c>
      <c r="L95" s="86" t="str">
        <f>Siguiente!$L$20</f>
        <v>-</v>
      </c>
      <c r="M95" s="86" t="str">
        <f>Siguiente!$L$21</f>
        <v>-</v>
      </c>
      <c r="N95" s="87" t="str">
        <f>Siguiente!$L$22</f>
        <v>-</v>
      </c>
      <c r="O95" s="85" t="str">
        <f>Siguiente!$L$23</f>
        <v>-</v>
      </c>
      <c r="P95" s="86" t="str">
        <f>Siguiente!$L$24</f>
        <v>-</v>
      </c>
      <c r="Q95" s="86" t="str">
        <f>Siguiente!$L$25</f>
        <v>-</v>
      </c>
      <c r="R95" s="87" t="str">
        <f>Siguiente!$L$26</f>
        <v>-</v>
      </c>
      <c r="S95" s="85" t="str">
        <f>Siguiente!$L$27</f>
        <v>-</v>
      </c>
      <c r="T95" s="86" t="str">
        <f>Siguiente!$L$28</f>
        <v>-</v>
      </c>
      <c r="U95" s="86" t="str">
        <f>Siguiente!$L$29</f>
        <v>-</v>
      </c>
      <c r="V95" s="87" t="str">
        <f>Siguiente!$L$30</f>
        <v>-</v>
      </c>
      <c r="W95" s="85" t="str">
        <f>Siguiente!$L$31</f>
        <v>-</v>
      </c>
      <c r="X95" s="86" t="str">
        <f>Siguiente!$L$32</f>
        <v>-</v>
      </c>
      <c r="Y95" s="86" t="str">
        <f>Siguiente!$L$33</f>
        <v>-</v>
      </c>
      <c r="Z95" s="87" t="str">
        <f>Siguiente!$L$34</f>
        <v>-</v>
      </c>
      <c r="AA95" s="85" t="str">
        <f>Siguiente!$L$35</f>
        <v>-</v>
      </c>
      <c r="AB95" s="86" t="str">
        <f>Siguiente!$L$36</f>
        <v>-</v>
      </c>
      <c r="AC95" s="86" t="str">
        <f>Siguiente!$L$37</f>
        <v>-</v>
      </c>
      <c r="AD95" s="87" t="str">
        <f>Siguiente!$L$38</f>
        <v>-</v>
      </c>
      <c r="AE95" s="85" t="str">
        <f>Siguiente!$L$39</f>
        <v>-</v>
      </c>
      <c r="AF95" s="86" t="str">
        <f>Siguiente!$L$40</f>
        <v>-</v>
      </c>
      <c r="AG95" s="86" t="str">
        <f>Siguiente!$L$41</f>
        <v>-</v>
      </c>
      <c r="AH95" s="87" t="str">
        <f>Siguiente!$L$42</f>
        <v>-</v>
      </c>
      <c r="AI95" s="85" t="str">
        <f>Siguiente!$L$43</f>
        <v>-</v>
      </c>
      <c r="AJ95" s="86" t="str">
        <f>Siguiente!$L$44</f>
        <v>-</v>
      </c>
      <c r="AK95" s="86" t="str">
        <f>Siguiente!$L$45</f>
        <v>-</v>
      </c>
      <c r="AL95" s="108" t="str">
        <f>Siguiente!$L$46</f>
        <v>-</v>
      </c>
    </row>
    <row r="96" spans="1:38" ht="15" thickBot="1" x14ac:dyDescent="0.35">
      <c r="A96" s="642">
        <f>A94+1</f>
        <v>19</v>
      </c>
      <c r="B96" s="644">
        <f>Siguiente!$G$4</f>
        <v>0</v>
      </c>
      <c r="C96" s="646">
        <f>Siguiente!$G$2</f>
        <v>0</v>
      </c>
      <c r="D96" s="648" t="str">
        <f>IF(SUM(F96:F97)=0,"-",SUM(F96:F97))</f>
        <v>-</v>
      </c>
      <c r="E96" s="95" t="s">
        <v>41</v>
      </c>
      <c r="F96" s="250" t="str">
        <f t="shared" si="12"/>
        <v>-</v>
      </c>
      <c r="G96" s="256" t="str">
        <f t="shared" si="11"/>
        <v>-</v>
      </c>
      <c r="H96" s="90" t="str">
        <f t="shared" si="11"/>
        <v>-</v>
      </c>
      <c r="I96" s="90" t="str">
        <f t="shared" si="11"/>
        <v>-</v>
      </c>
      <c r="J96" s="93" t="str">
        <f t="shared" si="11"/>
        <v>-</v>
      </c>
      <c r="K96" s="111" t="str">
        <f>Siguiente!$J$19</f>
        <v>-</v>
      </c>
      <c r="L96" s="90" t="str">
        <f>Siguiente!$J$20</f>
        <v>-</v>
      </c>
      <c r="M96" s="90" t="str">
        <f>Siguiente!$J$21</f>
        <v>-</v>
      </c>
      <c r="N96" s="91" t="str">
        <f>Siguiente!$J$22</f>
        <v>-</v>
      </c>
      <c r="O96" s="92" t="str">
        <f>Siguiente!$J$23</f>
        <v>-</v>
      </c>
      <c r="P96" s="90" t="str">
        <f>Siguiente!$J$24</f>
        <v>-</v>
      </c>
      <c r="Q96" s="90" t="str">
        <f>Siguiente!$J$25</f>
        <v>-</v>
      </c>
      <c r="R96" s="91" t="str">
        <f>Siguiente!$J$26</f>
        <v>-</v>
      </c>
      <c r="S96" s="92" t="str">
        <f>Siguiente!$J$27</f>
        <v>-</v>
      </c>
      <c r="T96" s="90" t="str">
        <f>Siguiente!$J$28</f>
        <v>-</v>
      </c>
      <c r="U96" s="90" t="str">
        <f>Siguiente!$J$29</f>
        <v>-</v>
      </c>
      <c r="V96" s="91" t="str">
        <f>Siguiente!$J$30</f>
        <v>-</v>
      </c>
      <c r="W96" s="92" t="str">
        <f>Siguiente!$J$31</f>
        <v>-</v>
      </c>
      <c r="X96" s="90" t="str">
        <f>Siguiente!$J$32</f>
        <v>-</v>
      </c>
      <c r="Y96" s="90" t="str">
        <f>Siguiente!$J$33</f>
        <v>-</v>
      </c>
      <c r="Z96" s="91" t="str">
        <f>Siguiente!$J$34</f>
        <v>-</v>
      </c>
      <c r="AA96" s="92" t="str">
        <f>Siguiente!$J$35</f>
        <v>-</v>
      </c>
      <c r="AB96" s="90" t="str">
        <f>Siguiente!$J$36</f>
        <v>-</v>
      </c>
      <c r="AC96" s="90" t="str">
        <f>Siguiente!$J$37</f>
        <v>-</v>
      </c>
      <c r="AD96" s="91" t="str">
        <f>Siguiente!$J$38</f>
        <v>-</v>
      </c>
      <c r="AE96" s="92" t="str">
        <f>Siguiente!$J$39</f>
        <v>-</v>
      </c>
      <c r="AF96" s="90" t="str">
        <f>Siguiente!$J$40</f>
        <v>-</v>
      </c>
      <c r="AG96" s="90" t="str">
        <f>Siguiente!$J$41</f>
        <v>-</v>
      </c>
      <c r="AH96" s="91" t="str">
        <f>Siguiente!$J$42</f>
        <v>-</v>
      </c>
      <c r="AI96" s="92" t="str">
        <f>Siguiente!$J$43</f>
        <v>-</v>
      </c>
      <c r="AJ96" s="90" t="str">
        <f>Siguiente!$J$44</f>
        <v>-</v>
      </c>
      <c r="AK96" s="90" t="str">
        <f>Siguiente!$J$45</f>
        <v>-</v>
      </c>
      <c r="AL96" s="109" t="str">
        <f>Siguiente!$J$46</f>
        <v>-</v>
      </c>
    </row>
    <row r="97" spans="1:38" ht="15" thickBot="1" x14ac:dyDescent="0.35">
      <c r="A97" s="643"/>
      <c r="B97" s="645"/>
      <c r="C97" s="647"/>
      <c r="D97" s="649"/>
      <c r="E97" s="84" t="s">
        <v>14</v>
      </c>
      <c r="F97" s="88" t="str">
        <f t="shared" si="12"/>
        <v>-</v>
      </c>
      <c r="G97" s="255" t="str">
        <f t="shared" si="11"/>
        <v>-</v>
      </c>
      <c r="H97" s="86" t="str">
        <f t="shared" si="11"/>
        <v>-</v>
      </c>
      <c r="I97" s="86" t="str">
        <f t="shared" si="11"/>
        <v>-</v>
      </c>
      <c r="J97" s="94" t="str">
        <f t="shared" si="11"/>
        <v>-</v>
      </c>
      <c r="K97" s="89" t="str">
        <f>Siguiente!$L$19</f>
        <v>-</v>
      </c>
      <c r="L97" s="86" t="str">
        <f>Siguiente!$L$20</f>
        <v>-</v>
      </c>
      <c r="M97" s="86" t="str">
        <f>Siguiente!$L$21</f>
        <v>-</v>
      </c>
      <c r="N97" s="87" t="str">
        <f>Siguiente!$L$22</f>
        <v>-</v>
      </c>
      <c r="O97" s="85" t="str">
        <f>Siguiente!$L$23</f>
        <v>-</v>
      </c>
      <c r="P97" s="86" t="str">
        <f>Siguiente!$L$24</f>
        <v>-</v>
      </c>
      <c r="Q97" s="86" t="str">
        <f>Siguiente!$L$25</f>
        <v>-</v>
      </c>
      <c r="R97" s="87" t="str">
        <f>Siguiente!$L$26</f>
        <v>-</v>
      </c>
      <c r="S97" s="85" t="str">
        <f>Siguiente!$L$27</f>
        <v>-</v>
      </c>
      <c r="T97" s="86" t="str">
        <f>Siguiente!$L$28</f>
        <v>-</v>
      </c>
      <c r="U97" s="86" t="str">
        <f>Siguiente!$L$29</f>
        <v>-</v>
      </c>
      <c r="V97" s="87" t="str">
        <f>Siguiente!$L$30</f>
        <v>-</v>
      </c>
      <c r="W97" s="85" t="str">
        <f>Siguiente!$L$31</f>
        <v>-</v>
      </c>
      <c r="X97" s="86" t="str">
        <f>Siguiente!$L$32</f>
        <v>-</v>
      </c>
      <c r="Y97" s="86" t="str">
        <f>Siguiente!$L$33</f>
        <v>-</v>
      </c>
      <c r="Z97" s="87" t="str">
        <f>Siguiente!$L$34</f>
        <v>-</v>
      </c>
      <c r="AA97" s="85" t="str">
        <f>Siguiente!$L$35</f>
        <v>-</v>
      </c>
      <c r="AB97" s="86" t="str">
        <f>Siguiente!$L$36</f>
        <v>-</v>
      </c>
      <c r="AC97" s="86" t="str">
        <f>Siguiente!$L$37</f>
        <v>-</v>
      </c>
      <c r="AD97" s="87" t="str">
        <f>Siguiente!$L$38</f>
        <v>-</v>
      </c>
      <c r="AE97" s="85" t="str">
        <f>Siguiente!$L$39</f>
        <v>-</v>
      </c>
      <c r="AF97" s="86" t="str">
        <f>Siguiente!$L$40</f>
        <v>-</v>
      </c>
      <c r="AG97" s="86" t="str">
        <f>Siguiente!$L$41</f>
        <v>-</v>
      </c>
      <c r="AH97" s="87" t="str">
        <f>Siguiente!$L$42</f>
        <v>-</v>
      </c>
      <c r="AI97" s="85" t="str">
        <f>Siguiente!$L$43</f>
        <v>-</v>
      </c>
      <c r="AJ97" s="86" t="str">
        <f>Siguiente!$L$44</f>
        <v>-</v>
      </c>
      <c r="AK97" s="86" t="str">
        <f>Siguiente!$L$45</f>
        <v>-</v>
      </c>
      <c r="AL97" s="108" t="str">
        <f>Siguiente!$L$46</f>
        <v>-</v>
      </c>
    </row>
    <row r="98" spans="1:38" ht="15" thickBot="1" x14ac:dyDescent="0.35">
      <c r="A98" s="642">
        <f>A96+1</f>
        <v>20</v>
      </c>
      <c r="B98" s="644">
        <f>Siguiente!$G$4</f>
        <v>0</v>
      </c>
      <c r="C98" s="646">
        <f>Siguiente!$G$2</f>
        <v>0</v>
      </c>
      <c r="D98" s="648" t="str">
        <f>IF(SUM(F98:F99)=0,"-",SUM(F98:F99))</f>
        <v>-</v>
      </c>
      <c r="E98" s="95" t="s">
        <v>41</v>
      </c>
      <c r="F98" s="250" t="str">
        <f t="shared" si="12"/>
        <v>-</v>
      </c>
      <c r="G98" s="256" t="str">
        <f t="shared" si="11"/>
        <v>-</v>
      </c>
      <c r="H98" s="90" t="str">
        <f t="shared" si="11"/>
        <v>-</v>
      </c>
      <c r="I98" s="90" t="str">
        <f t="shared" si="11"/>
        <v>-</v>
      </c>
      <c r="J98" s="93" t="str">
        <f t="shared" si="11"/>
        <v>-</v>
      </c>
      <c r="K98" s="111" t="str">
        <f>Siguiente!$J$19</f>
        <v>-</v>
      </c>
      <c r="L98" s="90" t="str">
        <f>Siguiente!$J$20</f>
        <v>-</v>
      </c>
      <c r="M98" s="90" t="str">
        <f>Siguiente!$J$21</f>
        <v>-</v>
      </c>
      <c r="N98" s="91" t="str">
        <f>Siguiente!$J$22</f>
        <v>-</v>
      </c>
      <c r="O98" s="92" t="str">
        <f>Siguiente!$J$23</f>
        <v>-</v>
      </c>
      <c r="P98" s="90" t="str">
        <f>Siguiente!$J$24</f>
        <v>-</v>
      </c>
      <c r="Q98" s="90" t="str">
        <f>Siguiente!$J$25</f>
        <v>-</v>
      </c>
      <c r="R98" s="91" t="str">
        <f>Siguiente!$J$26</f>
        <v>-</v>
      </c>
      <c r="S98" s="92" t="str">
        <f>Siguiente!$J$27</f>
        <v>-</v>
      </c>
      <c r="T98" s="90" t="str">
        <f>Siguiente!$J$28</f>
        <v>-</v>
      </c>
      <c r="U98" s="90" t="str">
        <f>Siguiente!$J$29</f>
        <v>-</v>
      </c>
      <c r="V98" s="91" t="str">
        <f>Siguiente!$J$30</f>
        <v>-</v>
      </c>
      <c r="W98" s="92" t="str">
        <f>Siguiente!$J$31</f>
        <v>-</v>
      </c>
      <c r="X98" s="90" t="str">
        <f>Siguiente!$J$32</f>
        <v>-</v>
      </c>
      <c r="Y98" s="90" t="str">
        <f>Siguiente!$J$33</f>
        <v>-</v>
      </c>
      <c r="Z98" s="91" t="str">
        <f>Siguiente!$J$34</f>
        <v>-</v>
      </c>
      <c r="AA98" s="92" t="str">
        <f>Siguiente!$J$35</f>
        <v>-</v>
      </c>
      <c r="AB98" s="90" t="str">
        <f>Siguiente!$J$36</f>
        <v>-</v>
      </c>
      <c r="AC98" s="90" t="str">
        <f>Siguiente!$J$37</f>
        <v>-</v>
      </c>
      <c r="AD98" s="91" t="str">
        <f>Siguiente!$J$38</f>
        <v>-</v>
      </c>
      <c r="AE98" s="92" t="str">
        <f>Siguiente!$J$39</f>
        <v>-</v>
      </c>
      <c r="AF98" s="90" t="str">
        <f>Siguiente!$J$40</f>
        <v>-</v>
      </c>
      <c r="AG98" s="90" t="str">
        <f>Siguiente!$J$41</f>
        <v>-</v>
      </c>
      <c r="AH98" s="91" t="str">
        <f>Siguiente!$J$42</f>
        <v>-</v>
      </c>
      <c r="AI98" s="92" t="str">
        <f>Siguiente!$J$43</f>
        <v>-</v>
      </c>
      <c r="AJ98" s="90" t="str">
        <f>Siguiente!$J$44</f>
        <v>-</v>
      </c>
      <c r="AK98" s="90" t="str">
        <f>Siguiente!$J$45</f>
        <v>-</v>
      </c>
      <c r="AL98" s="109" t="str">
        <f>Siguiente!$J$46</f>
        <v>-</v>
      </c>
    </row>
    <row r="99" spans="1:38" ht="15" thickBot="1" x14ac:dyDescent="0.35">
      <c r="A99" s="643"/>
      <c r="B99" s="645"/>
      <c r="C99" s="647"/>
      <c r="D99" s="649"/>
      <c r="E99" s="84" t="s">
        <v>14</v>
      </c>
      <c r="F99" s="88" t="str">
        <f t="shared" si="12"/>
        <v>-</v>
      </c>
      <c r="G99" s="255" t="str">
        <f t="shared" si="11"/>
        <v>-</v>
      </c>
      <c r="H99" s="86" t="str">
        <f t="shared" si="11"/>
        <v>-</v>
      </c>
      <c r="I99" s="86" t="str">
        <f t="shared" si="11"/>
        <v>-</v>
      </c>
      <c r="J99" s="94" t="str">
        <f t="shared" si="11"/>
        <v>-</v>
      </c>
      <c r="K99" s="89" t="str">
        <f>Siguiente!$L$19</f>
        <v>-</v>
      </c>
      <c r="L99" s="86" t="str">
        <f>Siguiente!$L$20</f>
        <v>-</v>
      </c>
      <c r="M99" s="86" t="str">
        <f>Siguiente!$L$21</f>
        <v>-</v>
      </c>
      <c r="N99" s="87" t="str">
        <f>Siguiente!$L$22</f>
        <v>-</v>
      </c>
      <c r="O99" s="85" t="str">
        <f>Siguiente!$L$23</f>
        <v>-</v>
      </c>
      <c r="P99" s="86" t="str">
        <f>Siguiente!$L$24</f>
        <v>-</v>
      </c>
      <c r="Q99" s="86" t="str">
        <f>Siguiente!$L$25</f>
        <v>-</v>
      </c>
      <c r="R99" s="87" t="str">
        <f>Siguiente!$L$26</f>
        <v>-</v>
      </c>
      <c r="S99" s="85" t="str">
        <f>Siguiente!$L$27</f>
        <v>-</v>
      </c>
      <c r="T99" s="86" t="str">
        <f>Siguiente!$L$28</f>
        <v>-</v>
      </c>
      <c r="U99" s="86" t="str">
        <f>Siguiente!$L$29</f>
        <v>-</v>
      </c>
      <c r="V99" s="87" t="str">
        <f>Siguiente!$L$30</f>
        <v>-</v>
      </c>
      <c r="W99" s="85" t="str">
        <f>Siguiente!$L$31</f>
        <v>-</v>
      </c>
      <c r="X99" s="86" t="str">
        <f>Siguiente!$L$32</f>
        <v>-</v>
      </c>
      <c r="Y99" s="86" t="str">
        <f>Siguiente!$L$33</f>
        <v>-</v>
      </c>
      <c r="Z99" s="87" t="str">
        <f>Siguiente!$L$34</f>
        <v>-</v>
      </c>
      <c r="AA99" s="85" t="str">
        <f>Siguiente!$L$35</f>
        <v>-</v>
      </c>
      <c r="AB99" s="86" t="str">
        <f>Siguiente!$L$36</f>
        <v>-</v>
      </c>
      <c r="AC99" s="86" t="str">
        <f>Siguiente!$L$37</f>
        <v>-</v>
      </c>
      <c r="AD99" s="87" t="str">
        <f>Siguiente!$L$38</f>
        <v>-</v>
      </c>
      <c r="AE99" s="85" t="str">
        <f>Siguiente!$L$39</f>
        <v>-</v>
      </c>
      <c r="AF99" s="86" t="str">
        <f>Siguiente!$L$40</f>
        <v>-</v>
      </c>
      <c r="AG99" s="86" t="str">
        <f>Siguiente!$L$41</f>
        <v>-</v>
      </c>
      <c r="AH99" s="87" t="str">
        <f>Siguiente!$L$42</f>
        <v>-</v>
      </c>
      <c r="AI99" s="85" t="str">
        <f>Siguiente!$L$43</f>
        <v>-</v>
      </c>
      <c r="AJ99" s="86" t="str">
        <f>Siguiente!$L$44</f>
        <v>-</v>
      </c>
      <c r="AK99" s="86" t="str">
        <f>Siguiente!$L$45</f>
        <v>-</v>
      </c>
      <c r="AL99" s="108" t="str">
        <f>Siguiente!$L$46</f>
        <v>-</v>
      </c>
    </row>
    <row r="100" spans="1:38" ht="15" thickBot="1" x14ac:dyDescent="0.35">
      <c r="A100" s="642">
        <f>A98+1</f>
        <v>21</v>
      </c>
      <c r="B100" s="644">
        <f>Siguiente!$G$4</f>
        <v>0</v>
      </c>
      <c r="C100" s="646">
        <f>Siguiente!$G$2</f>
        <v>0</v>
      </c>
      <c r="D100" s="648" t="str">
        <f>IF(SUM(F100:F101)=0,"-",SUM(F100:F101))</f>
        <v>-</v>
      </c>
      <c r="E100" s="95" t="s">
        <v>41</v>
      </c>
      <c r="F100" s="250" t="str">
        <f t="shared" si="12"/>
        <v>-</v>
      </c>
      <c r="G100" s="256" t="str">
        <f t="shared" ref="G100:J119" si="13">IF(SUMIFS($K100:$AL100,$K$58:$AL$58,G$58)=0,"-",SUMIFS($K100:$AL100,$K$58:$AL$58,G$58))</f>
        <v>-</v>
      </c>
      <c r="H100" s="90" t="str">
        <f t="shared" si="13"/>
        <v>-</v>
      </c>
      <c r="I100" s="90" t="str">
        <f t="shared" si="13"/>
        <v>-</v>
      </c>
      <c r="J100" s="93" t="str">
        <f t="shared" si="13"/>
        <v>-</v>
      </c>
      <c r="K100" s="111" t="str">
        <f>Siguiente!$J$19</f>
        <v>-</v>
      </c>
      <c r="L100" s="90" t="str">
        <f>Siguiente!$J$20</f>
        <v>-</v>
      </c>
      <c r="M100" s="90" t="str">
        <f>Siguiente!$J$21</f>
        <v>-</v>
      </c>
      <c r="N100" s="91" t="str">
        <f>Siguiente!$J$22</f>
        <v>-</v>
      </c>
      <c r="O100" s="92" t="str">
        <f>Siguiente!$J$23</f>
        <v>-</v>
      </c>
      <c r="P100" s="90" t="str">
        <f>Siguiente!$J$24</f>
        <v>-</v>
      </c>
      <c r="Q100" s="90" t="str">
        <f>Siguiente!$J$25</f>
        <v>-</v>
      </c>
      <c r="R100" s="91" t="str">
        <f>Siguiente!$J$26</f>
        <v>-</v>
      </c>
      <c r="S100" s="92" t="str">
        <f>Siguiente!$J$27</f>
        <v>-</v>
      </c>
      <c r="T100" s="90" t="str">
        <f>Siguiente!$J$28</f>
        <v>-</v>
      </c>
      <c r="U100" s="90" t="str">
        <f>Siguiente!$J$29</f>
        <v>-</v>
      </c>
      <c r="V100" s="91" t="str">
        <f>Siguiente!$J$30</f>
        <v>-</v>
      </c>
      <c r="W100" s="92" t="str">
        <f>Siguiente!$J$31</f>
        <v>-</v>
      </c>
      <c r="X100" s="90" t="str">
        <f>Siguiente!$J$32</f>
        <v>-</v>
      </c>
      <c r="Y100" s="90" t="str">
        <f>Siguiente!$J$33</f>
        <v>-</v>
      </c>
      <c r="Z100" s="91" t="str">
        <f>Siguiente!$J$34</f>
        <v>-</v>
      </c>
      <c r="AA100" s="92" t="str">
        <f>Siguiente!$J$35</f>
        <v>-</v>
      </c>
      <c r="AB100" s="90" t="str">
        <f>Siguiente!$J$36</f>
        <v>-</v>
      </c>
      <c r="AC100" s="90" t="str">
        <f>Siguiente!$J$37</f>
        <v>-</v>
      </c>
      <c r="AD100" s="91" t="str">
        <f>Siguiente!$J$38</f>
        <v>-</v>
      </c>
      <c r="AE100" s="92" t="str">
        <f>Siguiente!$J$39</f>
        <v>-</v>
      </c>
      <c r="AF100" s="90" t="str">
        <f>Siguiente!$J$40</f>
        <v>-</v>
      </c>
      <c r="AG100" s="90" t="str">
        <f>Siguiente!$J$41</f>
        <v>-</v>
      </c>
      <c r="AH100" s="91" t="str">
        <f>Siguiente!$J$42</f>
        <v>-</v>
      </c>
      <c r="AI100" s="92" t="str">
        <f>Siguiente!$J$43</f>
        <v>-</v>
      </c>
      <c r="AJ100" s="90" t="str">
        <f>Siguiente!$J$44</f>
        <v>-</v>
      </c>
      <c r="AK100" s="90" t="str">
        <f>Siguiente!$J$45</f>
        <v>-</v>
      </c>
      <c r="AL100" s="109" t="str">
        <f>Siguiente!$J$46</f>
        <v>-</v>
      </c>
    </row>
    <row r="101" spans="1:38" ht="15" thickBot="1" x14ac:dyDescent="0.35">
      <c r="A101" s="643"/>
      <c r="B101" s="645"/>
      <c r="C101" s="647"/>
      <c r="D101" s="649"/>
      <c r="E101" s="84" t="s">
        <v>14</v>
      </c>
      <c r="F101" s="88" t="str">
        <f t="shared" si="12"/>
        <v>-</v>
      </c>
      <c r="G101" s="255" t="str">
        <f t="shared" si="13"/>
        <v>-</v>
      </c>
      <c r="H101" s="86" t="str">
        <f t="shared" si="13"/>
        <v>-</v>
      </c>
      <c r="I101" s="86" t="str">
        <f t="shared" si="13"/>
        <v>-</v>
      </c>
      <c r="J101" s="94" t="str">
        <f t="shared" si="13"/>
        <v>-</v>
      </c>
      <c r="K101" s="89" t="str">
        <f>Siguiente!$L$19</f>
        <v>-</v>
      </c>
      <c r="L101" s="86" t="str">
        <f>Siguiente!$L$20</f>
        <v>-</v>
      </c>
      <c r="M101" s="86" t="str">
        <f>Siguiente!$L$21</f>
        <v>-</v>
      </c>
      <c r="N101" s="87" t="str">
        <f>Siguiente!$L$22</f>
        <v>-</v>
      </c>
      <c r="O101" s="85" t="str">
        <f>Siguiente!$L$23</f>
        <v>-</v>
      </c>
      <c r="P101" s="86" t="str">
        <f>Siguiente!$L$24</f>
        <v>-</v>
      </c>
      <c r="Q101" s="86" t="str">
        <f>Siguiente!$L$25</f>
        <v>-</v>
      </c>
      <c r="R101" s="87" t="str">
        <f>Siguiente!$L$26</f>
        <v>-</v>
      </c>
      <c r="S101" s="85" t="str">
        <f>Siguiente!$L$27</f>
        <v>-</v>
      </c>
      <c r="T101" s="86" t="str">
        <f>Siguiente!$L$28</f>
        <v>-</v>
      </c>
      <c r="U101" s="86" t="str">
        <f>Siguiente!$L$29</f>
        <v>-</v>
      </c>
      <c r="V101" s="87" t="str">
        <f>Siguiente!$L$30</f>
        <v>-</v>
      </c>
      <c r="W101" s="85" t="str">
        <f>Siguiente!$L$31</f>
        <v>-</v>
      </c>
      <c r="X101" s="86" t="str">
        <f>Siguiente!$L$32</f>
        <v>-</v>
      </c>
      <c r="Y101" s="86" t="str">
        <f>Siguiente!$L$33</f>
        <v>-</v>
      </c>
      <c r="Z101" s="87" t="str">
        <f>Siguiente!$L$34</f>
        <v>-</v>
      </c>
      <c r="AA101" s="85" t="str">
        <f>Siguiente!$L$35</f>
        <v>-</v>
      </c>
      <c r="AB101" s="86" t="str">
        <f>Siguiente!$L$36</f>
        <v>-</v>
      </c>
      <c r="AC101" s="86" t="str">
        <f>Siguiente!$L$37</f>
        <v>-</v>
      </c>
      <c r="AD101" s="87" t="str">
        <f>Siguiente!$L$38</f>
        <v>-</v>
      </c>
      <c r="AE101" s="85" t="str">
        <f>Siguiente!$L$39</f>
        <v>-</v>
      </c>
      <c r="AF101" s="86" t="str">
        <f>Siguiente!$L$40</f>
        <v>-</v>
      </c>
      <c r="AG101" s="86" t="str">
        <f>Siguiente!$L$41</f>
        <v>-</v>
      </c>
      <c r="AH101" s="87" t="str">
        <f>Siguiente!$L$42</f>
        <v>-</v>
      </c>
      <c r="AI101" s="85" t="str">
        <f>Siguiente!$L$43</f>
        <v>-</v>
      </c>
      <c r="AJ101" s="86" t="str">
        <f>Siguiente!$L$44</f>
        <v>-</v>
      </c>
      <c r="AK101" s="86" t="str">
        <f>Siguiente!$L$45</f>
        <v>-</v>
      </c>
      <c r="AL101" s="108" t="str">
        <f>Siguiente!$L$46</f>
        <v>-</v>
      </c>
    </row>
    <row r="102" spans="1:38" ht="15" thickBot="1" x14ac:dyDescent="0.35">
      <c r="A102" s="642">
        <f>A100+1</f>
        <v>22</v>
      </c>
      <c r="B102" s="644">
        <f>Siguiente!$G$4</f>
        <v>0</v>
      </c>
      <c r="C102" s="646">
        <f>Siguiente!$G$2</f>
        <v>0</v>
      </c>
      <c r="D102" s="648" t="str">
        <f>IF(SUM(F102:F103)=0,"-",SUM(F102:F103))</f>
        <v>-</v>
      </c>
      <c r="E102" s="95" t="s">
        <v>41</v>
      </c>
      <c r="F102" s="250" t="str">
        <f t="shared" si="12"/>
        <v>-</v>
      </c>
      <c r="G102" s="256" t="str">
        <f t="shared" si="13"/>
        <v>-</v>
      </c>
      <c r="H102" s="90" t="str">
        <f t="shared" si="13"/>
        <v>-</v>
      </c>
      <c r="I102" s="90" t="str">
        <f t="shared" si="13"/>
        <v>-</v>
      </c>
      <c r="J102" s="93" t="str">
        <f t="shared" si="13"/>
        <v>-</v>
      </c>
      <c r="K102" s="111" t="str">
        <f>Siguiente!$J$19</f>
        <v>-</v>
      </c>
      <c r="L102" s="90" t="str">
        <f>Siguiente!$J$20</f>
        <v>-</v>
      </c>
      <c r="M102" s="90" t="str">
        <f>Siguiente!$J$21</f>
        <v>-</v>
      </c>
      <c r="N102" s="91" t="str">
        <f>Siguiente!$J$22</f>
        <v>-</v>
      </c>
      <c r="O102" s="92" t="str">
        <f>Siguiente!$J$23</f>
        <v>-</v>
      </c>
      <c r="P102" s="90" t="str">
        <f>Siguiente!$J$24</f>
        <v>-</v>
      </c>
      <c r="Q102" s="90" t="str">
        <f>Siguiente!$J$25</f>
        <v>-</v>
      </c>
      <c r="R102" s="91" t="str">
        <f>Siguiente!$J$26</f>
        <v>-</v>
      </c>
      <c r="S102" s="92" t="str">
        <f>Siguiente!$J$27</f>
        <v>-</v>
      </c>
      <c r="T102" s="90" t="str">
        <f>Siguiente!$J$28</f>
        <v>-</v>
      </c>
      <c r="U102" s="90" t="str">
        <f>Siguiente!$J$29</f>
        <v>-</v>
      </c>
      <c r="V102" s="91" t="str">
        <f>Siguiente!$J$30</f>
        <v>-</v>
      </c>
      <c r="W102" s="92" t="str">
        <f>Siguiente!$J$31</f>
        <v>-</v>
      </c>
      <c r="X102" s="90" t="str">
        <f>Siguiente!$J$32</f>
        <v>-</v>
      </c>
      <c r="Y102" s="90" t="str">
        <f>Siguiente!$J$33</f>
        <v>-</v>
      </c>
      <c r="Z102" s="91" t="str">
        <f>Siguiente!$J$34</f>
        <v>-</v>
      </c>
      <c r="AA102" s="92" t="str">
        <f>Siguiente!$J$35</f>
        <v>-</v>
      </c>
      <c r="AB102" s="90" t="str">
        <f>Siguiente!$J$36</f>
        <v>-</v>
      </c>
      <c r="AC102" s="90" t="str">
        <f>Siguiente!$J$37</f>
        <v>-</v>
      </c>
      <c r="AD102" s="91" t="str">
        <f>Siguiente!$J$38</f>
        <v>-</v>
      </c>
      <c r="AE102" s="92" t="str">
        <f>Siguiente!$J$39</f>
        <v>-</v>
      </c>
      <c r="AF102" s="90" t="str">
        <f>Siguiente!$J$40</f>
        <v>-</v>
      </c>
      <c r="AG102" s="90" t="str">
        <f>Siguiente!$J$41</f>
        <v>-</v>
      </c>
      <c r="AH102" s="91" t="str">
        <f>Siguiente!$J$42</f>
        <v>-</v>
      </c>
      <c r="AI102" s="92" t="str">
        <f>Siguiente!$J$43</f>
        <v>-</v>
      </c>
      <c r="AJ102" s="90" t="str">
        <f>Siguiente!$J$44</f>
        <v>-</v>
      </c>
      <c r="AK102" s="90" t="str">
        <f>Siguiente!$J$45</f>
        <v>-</v>
      </c>
      <c r="AL102" s="109" t="str">
        <f>Siguiente!$J$46</f>
        <v>-</v>
      </c>
    </row>
    <row r="103" spans="1:38" ht="15" thickBot="1" x14ac:dyDescent="0.35">
      <c r="A103" s="643"/>
      <c r="B103" s="645"/>
      <c r="C103" s="647"/>
      <c r="D103" s="649"/>
      <c r="E103" s="84" t="s">
        <v>14</v>
      </c>
      <c r="F103" s="88" t="str">
        <f t="shared" si="12"/>
        <v>-</v>
      </c>
      <c r="G103" s="255" t="str">
        <f t="shared" si="13"/>
        <v>-</v>
      </c>
      <c r="H103" s="86" t="str">
        <f t="shared" si="13"/>
        <v>-</v>
      </c>
      <c r="I103" s="86" t="str">
        <f t="shared" si="13"/>
        <v>-</v>
      </c>
      <c r="J103" s="94" t="str">
        <f t="shared" si="13"/>
        <v>-</v>
      </c>
      <c r="K103" s="89" t="str">
        <f>Siguiente!$L$19</f>
        <v>-</v>
      </c>
      <c r="L103" s="86" t="str">
        <f>Siguiente!$L$20</f>
        <v>-</v>
      </c>
      <c r="M103" s="86" t="str">
        <f>Siguiente!$L$21</f>
        <v>-</v>
      </c>
      <c r="N103" s="87" t="str">
        <f>Siguiente!$L$22</f>
        <v>-</v>
      </c>
      <c r="O103" s="85" t="str">
        <f>Siguiente!$L$23</f>
        <v>-</v>
      </c>
      <c r="P103" s="86" t="str">
        <f>Siguiente!$L$24</f>
        <v>-</v>
      </c>
      <c r="Q103" s="86" t="str">
        <f>Siguiente!$L$25</f>
        <v>-</v>
      </c>
      <c r="R103" s="87" t="str">
        <f>Siguiente!$L$26</f>
        <v>-</v>
      </c>
      <c r="S103" s="85" t="str">
        <f>Siguiente!$L$27</f>
        <v>-</v>
      </c>
      <c r="T103" s="86" t="str">
        <f>Siguiente!$L$28</f>
        <v>-</v>
      </c>
      <c r="U103" s="86" t="str">
        <f>Siguiente!$L$29</f>
        <v>-</v>
      </c>
      <c r="V103" s="87" t="str">
        <f>Siguiente!$L$30</f>
        <v>-</v>
      </c>
      <c r="W103" s="85" t="str">
        <f>Siguiente!$L$31</f>
        <v>-</v>
      </c>
      <c r="X103" s="86" t="str">
        <f>Siguiente!$L$32</f>
        <v>-</v>
      </c>
      <c r="Y103" s="86" t="str">
        <f>Siguiente!$L$33</f>
        <v>-</v>
      </c>
      <c r="Z103" s="87" t="str">
        <f>Siguiente!$L$34</f>
        <v>-</v>
      </c>
      <c r="AA103" s="85" t="str">
        <f>Siguiente!$L$35</f>
        <v>-</v>
      </c>
      <c r="AB103" s="86" t="str">
        <f>Siguiente!$L$36</f>
        <v>-</v>
      </c>
      <c r="AC103" s="86" t="str">
        <f>Siguiente!$L$37</f>
        <v>-</v>
      </c>
      <c r="AD103" s="87" t="str">
        <f>Siguiente!$L$38</f>
        <v>-</v>
      </c>
      <c r="AE103" s="85" t="str">
        <f>Siguiente!$L$39</f>
        <v>-</v>
      </c>
      <c r="AF103" s="86" t="str">
        <f>Siguiente!$L$40</f>
        <v>-</v>
      </c>
      <c r="AG103" s="86" t="str">
        <f>Siguiente!$L$41</f>
        <v>-</v>
      </c>
      <c r="AH103" s="87" t="str">
        <f>Siguiente!$L$42</f>
        <v>-</v>
      </c>
      <c r="AI103" s="85" t="str">
        <f>Siguiente!$L$43</f>
        <v>-</v>
      </c>
      <c r="AJ103" s="86" t="str">
        <f>Siguiente!$L$44</f>
        <v>-</v>
      </c>
      <c r="AK103" s="86" t="str">
        <f>Siguiente!$L$45</f>
        <v>-</v>
      </c>
      <c r="AL103" s="108" t="str">
        <f>Siguiente!$L$46</f>
        <v>-</v>
      </c>
    </row>
    <row r="104" spans="1:38" ht="15" thickBot="1" x14ac:dyDescent="0.35">
      <c r="A104" s="642">
        <f>A102+1</f>
        <v>23</v>
      </c>
      <c r="B104" s="644">
        <f>Siguiente!$G$4</f>
        <v>0</v>
      </c>
      <c r="C104" s="646">
        <f>Siguiente!$G$2</f>
        <v>0</v>
      </c>
      <c r="D104" s="648" t="str">
        <f>IF(SUM(F104:F105)=0,"-",SUM(F104:F105))</f>
        <v>-</v>
      </c>
      <c r="E104" s="95" t="s">
        <v>41</v>
      </c>
      <c r="F104" s="250" t="str">
        <f t="shared" si="12"/>
        <v>-</v>
      </c>
      <c r="G104" s="256" t="str">
        <f t="shared" si="13"/>
        <v>-</v>
      </c>
      <c r="H104" s="90" t="str">
        <f t="shared" si="13"/>
        <v>-</v>
      </c>
      <c r="I104" s="90" t="str">
        <f t="shared" si="13"/>
        <v>-</v>
      </c>
      <c r="J104" s="93" t="str">
        <f t="shared" si="13"/>
        <v>-</v>
      </c>
      <c r="K104" s="111" t="str">
        <f>Siguiente!$J$19</f>
        <v>-</v>
      </c>
      <c r="L104" s="90" t="str">
        <f>Siguiente!$J$20</f>
        <v>-</v>
      </c>
      <c r="M104" s="90" t="str">
        <f>Siguiente!$J$21</f>
        <v>-</v>
      </c>
      <c r="N104" s="91" t="str">
        <f>Siguiente!$J$22</f>
        <v>-</v>
      </c>
      <c r="O104" s="92" t="str">
        <f>Siguiente!$J$23</f>
        <v>-</v>
      </c>
      <c r="P104" s="90" t="str">
        <f>Siguiente!$J$24</f>
        <v>-</v>
      </c>
      <c r="Q104" s="90" t="str">
        <f>Siguiente!$J$25</f>
        <v>-</v>
      </c>
      <c r="R104" s="91" t="str">
        <f>Siguiente!$J$26</f>
        <v>-</v>
      </c>
      <c r="S104" s="92" t="str">
        <f>Siguiente!$J$27</f>
        <v>-</v>
      </c>
      <c r="T104" s="90" t="str">
        <f>Siguiente!$J$28</f>
        <v>-</v>
      </c>
      <c r="U104" s="90" t="str">
        <f>Siguiente!$J$29</f>
        <v>-</v>
      </c>
      <c r="V104" s="91" t="str">
        <f>Siguiente!$J$30</f>
        <v>-</v>
      </c>
      <c r="W104" s="92" t="str">
        <f>Siguiente!$J$31</f>
        <v>-</v>
      </c>
      <c r="X104" s="90" t="str">
        <f>Siguiente!$J$32</f>
        <v>-</v>
      </c>
      <c r="Y104" s="90" t="str">
        <f>Siguiente!$J$33</f>
        <v>-</v>
      </c>
      <c r="Z104" s="91" t="str">
        <f>Siguiente!$J$34</f>
        <v>-</v>
      </c>
      <c r="AA104" s="92" t="str">
        <f>Siguiente!$J$35</f>
        <v>-</v>
      </c>
      <c r="AB104" s="90" t="str">
        <f>Siguiente!$J$36</f>
        <v>-</v>
      </c>
      <c r="AC104" s="90" t="str">
        <f>Siguiente!$J$37</f>
        <v>-</v>
      </c>
      <c r="AD104" s="91" t="str">
        <f>Siguiente!$J$38</f>
        <v>-</v>
      </c>
      <c r="AE104" s="92" t="str">
        <f>Siguiente!$J$39</f>
        <v>-</v>
      </c>
      <c r="AF104" s="90" t="str">
        <f>Siguiente!$J$40</f>
        <v>-</v>
      </c>
      <c r="AG104" s="90" t="str">
        <f>Siguiente!$J$41</f>
        <v>-</v>
      </c>
      <c r="AH104" s="91" t="str">
        <f>Siguiente!$J$42</f>
        <v>-</v>
      </c>
      <c r="AI104" s="92" t="str">
        <f>Siguiente!$J$43</f>
        <v>-</v>
      </c>
      <c r="AJ104" s="90" t="str">
        <f>Siguiente!$J$44</f>
        <v>-</v>
      </c>
      <c r="AK104" s="90" t="str">
        <f>Siguiente!$J$45</f>
        <v>-</v>
      </c>
      <c r="AL104" s="109" t="str">
        <f>Siguiente!$J$46</f>
        <v>-</v>
      </c>
    </row>
    <row r="105" spans="1:38" ht="15" thickBot="1" x14ac:dyDescent="0.35">
      <c r="A105" s="643"/>
      <c r="B105" s="645"/>
      <c r="C105" s="647"/>
      <c r="D105" s="649"/>
      <c r="E105" s="84" t="s">
        <v>14</v>
      </c>
      <c r="F105" s="88" t="str">
        <f t="shared" si="12"/>
        <v>-</v>
      </c>
      <c r="G105" s="255" t="str">
        <f t="shared" si="13"/>
        <v>-</v>
      </c>
      <c r="H105" s="86" t="str">
        <f t="shared" si="13"/>
        <v>-</v>
      </c>
      <c r="I105" s="86" t="str">
        <f t="shared" si="13"/>
        <v>-</v>
      </c>
      <c r="J105" s="94" t="str">
        <f t="shared" si="13"/>
        <v>-</v>
      </c>
      <c r="K105" s="89" t="str">
        <f>Siguiente!$L$19</f>
        <v>-</v>
      </c>
      <c r="L105" s="86" t="str">
        <f>Siguiente!$L$20</f>
        <v>-</v>
      </c>
      <c r="M105" s="86" t="str">
        <f>Siguiente!$L$21</f>
        <v>-</v>
      </c>
      <c r="N105" s="87" t="str">
        <f>Siguiente!$L$22</f>
        <v>-</v>
      </c>
      <c r="O105" s="85" t="str">
        <f>Siguiente!$L$23</f>
        <v>-</v>
      </c>
      <c r="P105" s="86" t="str">
        <f>Siguiente!$L$24</f>
        <v>-</v>
      </c>
      <c r="Q105" s="86" t="str">
        <f>Siguiente!$L$25</f>
        <v>-</v>
      </c>
      <c r="R105" s="87" t="str">
        <f>Siguiente!$L$26</f>
        <v>-</v>
      </c>
      <c r="S105" s="85" t="str">
        <f>Siguiente!$L$27</f>
        <v>-</v>
      </c>
      <c r="T105" s="86" t="str">
        <f>Siguiente!$L$28</f>
        <v>-</v>
      </c>
      <c r="U105" s="86" t="str">
        <f>Siguiente!$L$29</f>
        <v>-</v>
      </c>
      <c r="V105" s="87" t="str">
        <f>Siguiente!$L$30</f>
        <v>-</v>
      </c>
      <c r="W105" s="85" t="str">
        <f>Siguiente!$L$31</f>
        <v>-</v>
      </c>
      <c r="X105" s="86" t="str">
        <f>Siguiente!$L$32</f>
        <v>-</v>
      </c>
      <c r="Y105" s="86" t="str">
        <f>Siguiente!$L$33</f>
        <v>-</v>
      </c>
      <c r="Z105" s="87" t="str">
        <f>Siguiente!$L$34</f>
        <v>-</v>
      </c>
      <c r="AA105" s="85" t="str">
        <f>Siguiente!$L$35</f>
        <v>-</v>
      </c>
      <c r="AB105" s="86" t="str">
        <f>Siguiente!$L$36</f>
        <v>-</v>
      </c>
      <c r="AC105" s="86" t="str">
        <f>Siguiente!$L$37</f>
        <v>-</v>
      </c>
      <c r="AD105" s="87" t="str">
        <f>Siguiente!$L$38</f>
        <v>-</v>
      </c>
      <c r="AE105" s="85" t="str">
        <f>Siguiente!$L$39</f>
        <v>-</v>
      </c>
      <c r="AF105" s="86" t="str">
        <f>Siguiente!$L$40</f>
        <v>-</v>
      </c>
      <c r="AG105" s="86" t="str">
        <f>Siguiente!$L$41</f>
        <v>-</v>
      </c>
      <c r="AH105" s="87" t="str">
        <f>Siguiente!$L$42</f>
        <v>-</v>
      </c>
      <c r="AI105" s="85" t="str">
        <f>Siguiente!$L$43</f>
        <v>-</v>
      </c>
      <c r="AJ105" s="86" t="str">
        <f>Siguiente!$L$44</f>
        <v>-</v>
      </c>
      <c r="AK105" s="86" t="str">
        <f>Siguiente!$L$45</f>
        <v>-</v>
      </c>
      <c r="AL105" s="108" t="str">
        <f>Siguiente!$L$46</f>
        <v>-</v>
      </c>
    </row>
    <row r="106" spans="1:38" ht="15" thickBot="1" x14ac:dyDescent="0.35">
      <c r="A106" s="642">
        <f>A104+1</f>
        <v>24</v>
      </c>
      <c r="B106" s="644">
        <f>Siguiente!$G$4</f>
        <v>0</v>
      </c>
      <c r="C106" s="646">
        <f>Siguiente!$G$2</f>
        <v>0</v>
      </c>
      <c r="D106" s="648" t="str">
        <f>IF(SUM(F106:F107)=0,"-",SUM(F106:F107))</f>
        <v>-</v>
      </c>
      <c r="E106" s="95" t="s">
        <v>41</v>
      </c>
      <c r="F106" s="250" t="str">
        <f t="shared" si="12"/>
        <v>-</v>
      </c>
      <c r="G106" s="256" t="str">
        <f t="shared" si="13"/>
        <v>-</v>
      </c>
      <c r="H106" s="90" t="str">
        <f t="shared" si="13"/>
        <v>-</v>
      </c>
      <c r="I106" s="90" t="str">
        <f t="shared" si="13"/>
        <v>-</v>
      </c>
      <c r="J106" s="93" t="str">
        <f t="shared" si="13"/>
        <v>-</v>
      </c>
      <c r="K106" s="111" t="str">
        <f>Siguiente!$J$19</f>
        <v>-</v>
      </c>
      <c r="L106" s="90" t="str">
        <f>Siguiente!$J$20</f>
        <v>-</v>
      </c>
      <c r="M106" s="90" t="str">
        <f>Siguiente!$J$21</f>
        <v>-</v>
      </c>
      <c r="N106" s="91" t="str">
        <f>Siguiente!$J$22</f>
        <v>-</v>
      </c>
      <c r="O106" s="92" t="str">
        <f>Siguiente!$J$23</f>
        <v>-</v>
      </c>
      <c r="P106" s="90" t="str">
        <f>Siguiente!$J$24</f>
        <v>-</v>
      </c>
      <c r="Q106" s="90" t="str">
        <f>Siguiente!$J$25</f>
        <v>-</v>
      </c>
      <c r="R106" s="91" t="str">
        <f>Siguiente!$J$26</f>
        <v>-</v>
      </c>
      <c r="S106" s="92" t="str">
        <f>Siguiente!$J$27</f>
        <v>-</v>
      </c>
      <c r="T106" s="90" t="str">
        <f>Siguiente!$J$28</f>
        <v>-</v>
      </c>
      <c r="U106" s="90" t="str">
        <f>Siguiente!$J$29</f>
        <v>-</v>
      </c>
      <c r="V106" s="91" t="str">
        <f>Siguiente!$J$30</f>
        <v>-</v>
      </c>
      <c r="W106" s="92" t="str">
        <f>Siguiente!$J$31</f>
        <v>-</v>
      </c>
      <c r="X106" s="90" t="str">
        <f>Siguiente!$J$32</f>
        <v>-</v>
      </c>
      <c r="Y106" s="90" t="str">
        <f>Siguiente!$J$33</f>
        <v>-</v>
      </c>
      <c r="Z106" s="91" t="str">
        <f>Siguiente!$J$34</f>
        <v>-</v>
      </c>
      <c r="AA106" s="92" t="str">
        <f>Siguiente!$J$35</f>
        <v>-</v>
      </c>
      <c r="AB106" s="90" t="str">
        <f>Siguiente!$J$36</f>
        <v>-</v>
      </c>
      <c r="AC106" s="90" t="str">
        <f>Siguiente!$J$37</f>
        <v>-</v>
      </c>
      <c r="AD106" s="91" t="str">
        <f>Siguiente!$J$38</f>
        <v>-</v>
      </c>
      <c r="AE106" s="92" t="str">
        <f>Siguiente!$J$39</f>
        <v>-</v>
      </c>
      <c r="AF106" s="90" t="str">
        <f>Siguiente!$J$40</f>
        <v>-</v>
      </c>
      <c r="AG106" s="90" t="str">
        <f>Siguiente!$J$41</f>
        <v>-</v>
      </c>
      <c r="AH106" s="91" t="str">
        <f>Siguiente!$J$42</f>
        <v>-</v>
      </c>
      <c r="AI106" s="92" t="str">
        <f>Siguiente!$J$43</f>
        <v>-</v>
      </c>
      <c r="AJ106" s="90" t="str">
        <f>Siguiente!$J$44</f>
        <v>-</v>
      </c>
      <c r="AK106" s="90" t="str">
        <f>Siguiente!$J$45</f>
        <v>-</v>
      </c>
      <c r="AL106" s="109" t="str">
        <f>Siguiente!$J$46</f>
        <v>-</v>
      </c>
    </row>
    <row r="107" spans="1:38" ht="15" thickBot="1" x14ac:dyDescent="0.35">
      <c r="A107" s="643"/>
      <c r="B107" s="645"/>
      <c r="C107" s="647"/>
      <c r="D107" s="649"/>
      <c r="E107" s="84" t="s">
        <v>14</v>
      </c>
      <c r="F107" s="88" t="str">
        <f t="shared" si="12"/>
        <v>-</v>
      </c>
      <c r="G107" s="255" t="str">
        <f t="shared" si="13"/>
        <v>-</v>
      </c>
      <c r="H107" s="86" t="str">
        <f t="shared" si="13"/>
        <v>-</v>
      </c>
      <c r="I107" s="86" t="str">
        <f t="shared" si="13"/>
        <v>-</v>
      </c>
      <c r="J107" s="94" t="str">
        <f t="shared" si="13"/>
        <v>-</v>
      </c>
      <c r="K107" s="89" t="str">
        <f>Siguiente!$L$19</f>
        <v>-</v>
      </c>
      <c r="L107" s="86" t="str">
        <f>Siguiente!$L$20</f>
        <v>-</v>
      </c>
      <c r="M107" s="86" t="str">
        <f>Siguiente!$L$21</f>
        <v>-</v>
      </c>
      <c r="N107" s="87" t="str">
        <f>Siguiente!$L$22</f>
        <v>-</v>
      </c>
      <c r="O107" s="85" t="str">
        <f>Siguiente!$L$23</f>
        <v>-</v>
      </c>
      <c r="P107" s="86" t="str">
        <f>Siguiente!$L$24</f>
        <v>-</v>
      </c>
      <c r="Q107" s="86" t="str">
        <f>Siguiente!$L$25</f>
        <v>-</v>
      </c>
      <c r="R107" s="87" t="str">
        <f>Siguiente!$L$26</f>
        <v>-</v>
      </c>
      <c r="S107" s="85" t="str">
        <f>Siguiente!$L$27</f>
        <v>-</v>
      </c>
      <c r="T107" s="86" t="str">
        <f>Siguiente!$L$28</f>
        <v>-</v>
      </c>
      <c r="U107" s="86" t="str">
        <f>Siguiente!$L$29</f>
        <v>-</v>
      </c>
      <c r="V107" s="87" t="str">
        <f>Siguiente!$L$30</f>
        <v>-</v>
      </c>
      <c r="W107" s="85" t="str">
        <f>Siguiente!$L$31</f>
        <v>-</v>
      </c>
      <c r="X107" s="86" t="str">
        <f>Siguiente!$L$32</f>
        <v>-</v>
      </c>
      <c r="Y107" s="86" t="str">
        <f>Siguiente!$L$33</f>
        <v>-</v>
      </c>
      <c r="Z107" s="87" t="str">
        <f>Siguiente!$L$34</f>
        <v>-</v>
      </c>
      <c r="AA107" s="85" t="str">
        <f>Siguiente!$L$35</f>
        <v>-</v>
      </c>
      <c r="AB107" s="86" t="str">
        <f>Siguiente!$L$36</f>
        <v>-</v>
      </c>
      <c r="AC107" s="86" t="str">
        <f>Siguiente!$L$37</f>
        <v>-</v>
      </c>
      <c r="AD107" s="87" t="str">
        <f>Siguiente!$L$38</f>
        <v>-</v>
      </c>
      <c r="AE107" s="85" t="str">
        <f>Siguiente!$L$39</f>
        <v>-</v>
      </c>
      <c r="AF107" s="86" t="str">
        <f>Siguiente!$L$40</f>
        <v>-</v>
      </c>
      <c r="AG107" s="86" t="str">
        <f>Siguiente!$L$41</f>
        <v>-</v>
      </c>
      <c r="AH107" s="87" t="str">
        <f>Siguiente!$L$42</f>
        <v>-</v>
      </c>
      <c r="AI107" s="85" t="str">
        <f>Siguiente!$L$43</f>
        <v>-</v>
      </c>
      <c r="AJ107" s="86" t="str">
        <f>Siguiente!$L$44</f>
        <v>-</v>
      </c>
      <c r="AK107" s="86" t="str">
        <f>Siguiente!$L$45</f>
        <v>-</v>
      </c>
      <c r="AL107" s="108" t="str">
        <f>Siguiente!$L$46</f>
        <v>-</v>
      </c>
    </row>
    <row r="108" spans="1:38" ht="15" thickBot="1" x14ac:dyDescent="0.35">
      <c r="A108" s="642">
        <f>A106+1</f>
        <v>25</v>
      </c>
      <c r="B108" s="644">
        <f>Siguiente!$G$4</f>
        <v>0</v>
      </c>
      <c r="C108" s="646">
        <f>Siguiente!$G$2</f>
        <v>0</v>
      </c>
      <c r="D108" s="648" t="str">
        <f>IF(SUM(F108:F109)=0,"-",SUM(F108:F109))</f>
        <v>-</v>
      </c>
      <c r="E108" s="95" t="s">
        <v>41</v>
      </c>
      <c r="F108" s="250" t="str">
        <f t="shared" si="12"/>
        <v>-</v>
      </c>
      <c r="G108" s="256" t="str">
        <f t="shared" si="13"/>
        <v>-</v>
      </c>
      <c r="H108" s="90" t="str">
        <f t="shared" si="13"/>
        <v>-</v>
      </c>
      <c r="I108" s="90" t="str">
        <f t="shared" si="13"/>
        <v>-</v>
      </c>
      <c r="J108" s="93" t="str">
        <f t="shared" si="13"/>
        <v>-</v>
      </c>
      <c r="K108" s="111" t="str">
        <f>Siguiente!$J$19</f>
        <v>-</v>
      </c>
      <c r="L108" s="90" t="str">
        <f>Siguiente!$J$20</f>
        <v>-</v>
      </c>
      <c r="M108" s="90" t="str">
        <f>Siguiente!$J$21</f>
        <v>-</v>
      </c>
      <c r="N108" s="91" t="str">
        <f>Siguiente!$J$22</f>
        <v>-</v>
      </c>
      <c r="O108" s="92" t="str">
        <f>Siguiente!$J$23</f>
        <v>-</v>
      </c>
      <c r="P108" s="90" t="str">
        <f>Siguiente!$J$24</f>
        <v>-</v>
      </c>
      <c r="Q108" s="90" t="str">
        <f>Siguiente!$J$25</f>
        <v>-</v>
      </c>
      <c r="R108" s="91" t="str">
        <f>Siguiente!$J$26</f>
        <v>-</v>
      </c>
      <c r="S108" s="92" t="str">
        <f>Siguiente!$J$27</f>
        <v>-</v>
      </c>
      <c r="T108" s="90" t="str">
        <f>Siguiente!$J$28</f>
        <v>-</v>
      </c>
      <c r="U108" s="90" t="str">
        <f>Siguiente!$J$29</f>
        <v>-</v>
      </c>
      <c r="V108" s="91" t="str">
        <f>Siguiente!$J$30</f>
        <v>-</v>
      </c>
      <c r="W108" s="92" t="str">
        <f>Siguiente!$J$31</f>
        <v>-</v>
      </c>
      <c r="X108" s="90" t="str">
        <f>Siguiente!$J$32</f>
        <v>-</v>
      </c>
      <c r="Y108" s="90" t="str">
        <f>Siguiente!$J$33</f>
        <v>-</v>
      </c>
      <c r="Z108" s="91" t="str">
        <f>Siguiente!$J$34</f>
        <v>-</v>
      </c>
      <c r="AA108" s="92" t="str">
        <f>Siguiente!$J$35</f>
        <v>-</v>
      </c>
      <c r="AB108" s="90" t="str">
        <f>Siguiente!$J$36</f>
        <v>-</v>
      </c>
      <c r="AC108" s="90" t="str">
        <f>Siguiente!$J$37</f>
        <v>-</v>
      </c>
      <c r="AD108" s="91" t="str">
        <f>Siguiente!$J$38</f>
        <v>-</v>
      </c>
      <c r="AE108" s="92" t="str">
        <f>Siguiente!$J$39</f>
        <v>-</v>
      </c>
      <c r="AF108" s="90" t="str">
        <f>Siguiente!$J$40</f>
        <v>-</v>
      </c>
      <c r="AG108" s="90" t="str">
        <f>Siguiente!$J$41</f>
        <v>-</v>
      </c>
      <c r="AH108" s="91" t="str">
        <f>Siguiente!$J$42</f>
        <v>-</v>
      </c>
      <c r="AI108" s="92" t="str">
        <f>Siguiente!$J$43</f>
        <v>-</v>
      </c>
      <c r="AJ108" s="90" t="str">
        <f>Siguiente!$J$44</f>
        <v>-</v>
      </c>
      <c r="AK108" s="90" t="str">
        <f>Siguiente!$J$45</f>
        <v>-</v>
      </c>
      <c r="AL108" s="109" t="str">
        <f>Siguiente!$J$46</f>
        <v>-</v>
      </c>
    </row>
    <row r="109" spans="1:38" ht="15" thickBot="1" x14ac:dyDescent="0.35">
      <c r="A109" s="643"/>
      <c r="B109" s="645"/>
      <c r="C109" s="647"/>
      <c r="D109" s="649"/>
      <c r="E109" s="84" t="s">
        <v>14</v>
      </c>
      <c r="F109" s="88" t="str">
        <f t="shared" si="12"/>
        <v>-</v>
      </c>
      <c r="G109" s="255" t="str">
        <f t="shared" si="13"/>
        <v>-</v>
      </c>
      <c r="H109" s="86" t="str">
        <f t="shared" si="13"/>
        <v>-</v>
      </c>
      <c r="I109" s="86" t="str">
        <f t="shared" si="13"/>
        <v>-</v>
      </c>
      <c r="J109" s="94" t="str">
        <f t="shared" si="13"/>
        <v>-</v>
      </c>
      <c r="K109" s="89" t="str">
        <f>Siguiente!$L$19</f>
        <v>-</v>
      </c>
      <c r="L109" s="86" t="str">
        <f>Siguiente!$L$20</f>
        <v>-</v>
      </c>
      <c r="M109" s="86" t="str">
        <f>Siguiente!$L$21</f>
        <v>-</v>
      </c>
      <c r="N109" s="87" t="str">
        <f>Siguiente!$L$22</f>
        <v>-</v>
      </c>
      <c r="O109" s="85" t="str">
        <f>Siguiente!$L$23</f>
        <v>-</v>
      </c>
      <c r="P109" s="86" t="str">
        <f>Siguiente!$L$24</f>
        <v>-</v>
      </c>
      <c r="Q109" s="86" t="str">
        <f>Siguiente!$L$25</f>
        <v>-</v>
      </c>
      <c r="R109" s="87" t="str">
        <f>Siguiente!$L$26</f>
        <v>-</v>
      </c>
      <c r="S109" s="85" t="str">
        <f>Siguiente!$L$27</f>
        <v>-</v>
      </c>
      <c r="T109" s="86" t="str">
        <f>Siguiente!$L$28</f>
        <v>-</v>
      </c>
      <c r="U109" s="86" t="str">
        <f>Siguiente!$L$29</f>
        <v>-</v>
      </c>
      <c r="V109" s="87" t="str">
        <f>Siguiente!$L$30</f>
        <v>-</v>
      </c>
      <c r="W109" s="85" t="str">
        <f>Siguiente!$L$31</f>
        <v>-</v>
      </c>
      <c r="X109" s="86" t="str">
        <f>Siguiente!$L$32</f>
        <v>-</v>
      </c>
      <c r="Y109" s="86" t="str">
        <f>Siguiente!$L$33</f>
        <v>-</v>
      </c>
      <c r="Z109" s="87" t="str">
        <f>Siguiente!$L$34</f>
        <v>-</v>
      </c>
      <c r="AA109" s="85" t="str">
        <f>Siguiente!$L$35</f>
        <v>-</v>
      </c>
      <c r="AB109" s="86" t="str">
        <f>Siguiente!$L$36</f>
        <v>-</v>
      </c>
      <c r="AC109" s="86" t="str">
        <f>Siguiente!$L$37</f>
        <v>-</v>
      </c>
      <c r="AD109" s="87" t="str">
        <f>Siguiente!$L$38</f>
        <v>-</v>
      </c>
      <c r="AE109" s="85" t="str">
        <f>Siguiente!$L$39</f>
        <v>-</v>
      </c>
      <c r="AF109" s="86" t="str">
        <f>Siguiente!$L$40</f>
        <v>-</v>
      </c>
      <c r="AG109" s="86" t="str">
        <f>Siguiente!$L$41</f>
        <v>-</v>
      </c>
      <c r="AH109" s="87" t="str">
        <f>Siguiente!$L$42</f>
        <v>-</v>
      </c>
      <c r="AI109" s="85" t="str">
        <f>Siguiente!$L$43</f>
        <v>-</v>
      </c>
      <c r="AJ109" s="86" t="str">
        <f>Siguiente!$L$44</f>
        <v>-</v>
      </c>
      <c r="AK109" s="86" t="str">
        <f>Siguiente!$L$45</f>
        <v>-</v>
      </c>
      <c r="AL109" s="108" t="str">
        <f>Siguiente!$L$46</f>
        <v>-</v>
      </c>
    </row>
    <row r="110" spans="1:38" ht="15" thickBot="1" x14ac:dyDescent="0.35">
      <c r="A110" s="642">
        <f>A108+1</f>
        <v>26</v>
      </c>
      <c r="B110" s="644">
        <f>Siguiente!$G$4</f>
        <v>0</v>
      </c>
      <c r="C110" s="646">
        <f>Siguiente!$G$2</f>
        <v>0</v>
      </c>
      <c r="D110" s="648" t="str">
        <f>IF(SUM(F110:F111)=0,"-",SUM(F110:F111))</f>
        <v>-</v>
      </c>
      <c r="E110" s="95" t="s">
        <v>41</v>
      </c>
      <c r="F110" s="250" t="str">
        <f t="shared" si="12"/>
        <v>-</v>
      </c>
      <c r="G110" s="256" t="str">
        <f t="shared" si="13"/>
        <v>-</v>
      </c>
      <c r="H110" s="90" t="str">
        <f t="shared" si="13"/>
        <v>-</v>
      </c>
      <c r="I110" s="90" t="str">
        <f t="shared" si="13"/>
        <v>-</v>
      </c>
      <c r="J110" s="93" t="str">
        <f t="shared" si="13"/>
        <v>-</v>
      </c>
      <c r="K110" s="111" t="str">
        <f>Siguiente!$J$19</f>
        <v>-</v>
      </c>
      <c r="L110" s="90" t="str">
        <f>Siguiente!$J$20</f>
        <v>-</v>
      </c>
      <c r="M110" s="90" t="str">
        <f>Siguiente!$J$21</f>
        <v>-</v>
      </c>
      <c r="N110" s="91" t="str">
        <f>Siguiente!$J$22</f>
        <v>-</v>
      </c>
      <c r="O110" s="92" t="str">
        <f>Siguiente!$J$23</f>
        <v>-</v>
      </c>
      <c r="P110" s="90" t="str">
        <f>Siguiente!$J$24</f>
        <v>-</v>
      </c>
      <c r="Q110" s="90" t="str">
        <f>Siguiente!$J$25</f>
        <v>-</v>
      </c>
      <c r="R110" s="91" t="str">
        <f>Siguiente!$J$26</f>
        <v>-</v>
      </c>
      <c r="S110" s="92" t="str">
        <f>Siguiente!$J$27</f>
        <v>-</v>
      </c>
      <c r="T110" s="90" t="str">
        <f>Siguiente!$J$28</f>
        <v>-</v>
      </c>
      <c r="U110" s="90" t="str">
        <f>Siguiente!$J$29</f>
        <v>-</v>
      </c>
      <c r="V110" s="91" t="str">
        <f>Siguiente!$J$30</f>
        <v>-</v>
      </c>
      <c r="W110" s="92" t="str">
        <f>Siguiente!$J$31</f>
        <v>-</v>
      </c>
      <c r="X110" s="90" t="str">
        <f>Siguiente!$J$32</f>
        <v>-</v>
      </c>
      <c r="Y110" s="90" t="str">
        <f>Siguiente!$J$33</f>
        <v>-</v>
      </c>
      <c r="Z110" s="91" t="str">
        <f>Siguiente!$J$34</f>
        <v>-</v>
      </c>
      <c r="AA110" s="92" t="str">
        <f>Siguiente!$J$35</f>
        <v>-</v>
      </c>
      <c r="AB110" s="90" t="str">
        <f>Siguiente!$J$36</f>
        <v>-</v>
      </c>
      <c r="AC110" s="90" t="str">
        <f>Siguiente!$J$37</f>
        <v>-</v>
      </c>
      <c r="AD110" s="91" t="str">
        <f>Siguiente!$J$38</f>
        <v>-</v>
      </c>
      <c r="AE110" s="92" t="str">
        <f>Siguiente!$J$39</f>
        <v>-</v>
      </c>
      <c r="AF110" s="90" t="str">
        <f>Siguiente!$J$40</f>
        <v>-</v>
      </c>
      <c r="AG110" s="90" t="str">
        <f>Siguiente!$J$41</f>
        <v>-</v>
      </c>
      <c r="AH110" s="91" t="str">
        <f>Siguiente!$J$42</f>
        <v>-</v>
      </c>
      <c r="AI110" s="92" t="str">
        <f>Siguiente!$J$43</f>
        <v>-</v>
      </c>
      <c r="AJ110" s="90" t="str">
        <f>Siguiente!$J$44</f>
        <v>-</v>
      </c>
      <c r="AK110" s="90" t="str">
        <f>Siguiente!$J$45</f>
        <v>-</v>
      </c>
      <c r="AL110" s="109" t="str">
        <f>Siguiente!$J$46</f>
        <v>-</v>
      </c>
    </row>
    <row r="111" spans="1:38" ht="15" thickBot="1" x14ac:dyDescent="0.35">
      <c r="A111" s="643"/>
      <c r="B111" s="645"/>
      <c r="C111" s="647"/>
      <c r="D111" s="649"/>
      <c r="E111" s="84" t="s">
        <v>14</v>
      </c>
      <c r="F111" s="88" t="str">
        <f t="shared" si="12"/>
        <v>-</v>
      </c>
      <c r="G111" s="255" t="str">
        <f t="shared" si="13"/>
        <v>-</v>
      </c>
      <c r="H111" s="86" t="str">
        <f t="shared" si="13"/>
        <v>-</v>
      </c>
      <c r="I111" s="86" t="str">
        <f t="shared" si="13"/>
        <v>-</v>
      </c>
      <c r="J111" s="94" t="str">
        <f t="shared" si="13"/>
        <v>-</v>
      </c>
      <c r="K111" s="89" t="str">
        <f>Siguiente!$L$19</f>
        <v>-</v>
      </c>
      <c r="L111" s="86" t="str">
        <f>Siguiente!$L$20</f>
        <v>-</v>
      </c>
      <c r="M111" s="86" t="str">
        <f>Siguiente!$L$21</f>
        <v>-</v>
      </c>
      <c r="N111" s="87" t="str">
        <f>Siguiente!$L$22</f>
        <v>-</v>
      </c>
      <c r="O111" s="85" t="str">
        <f>Siguiente!$L$23</f>
        <v>-</v>
      </c>
      <c r="P111" s="86" t="str">
        <f>Siguiente!$L$24</f>
        <v>-</v>
      </c>
      <c r="Q111" s="86" t="str">
        <f>Siguiente!$L$25</f>
        <v>-</v>
      </c>
      <c r="R111" s="87" t="str">
        <f>Siguiente!$L$26</f>
        <v>-</v>
      </c>
      <c r="S111" s="85" t="str">
        <f>Siguiente!$L$27</f>
        <v>-</v>
      </c>
      <c r="T111" s="86" t="str">
        <f>Siguiente!$L$28</f>
        <v>-</v>
      </c>
      <c r="U111" s="86" t="str">
        <f>Siguiente!$L$29</f>
        <v>-</v>
      </c>
      <c r="V111" s="87" t="str">
        <f>Siguiente!$L$30</f>
        <v>-</v>
      </c>
      <c r="W111" s="85" t="str">
        <f>Siguiente!$L$31</f>
        <v>-</v>
      </c>
      <c r="X111" s="86" t="str">
        <f>Siguiente!$L$32</f>
        <v>-</v>
      </c>
      <c r="Y111" s="86" t="str">
        <f>Siguiente!$L$33</f>
        <v>-</v>
      </c>
      <c r="Z111" s="87" t="str">
        <f>Siguiente!$L$34</f>
        <v>-</v>
      </c>
      <c r="AA111" s="85" t="str">
        <f>Siguiente!$L$35</f>
        <v>-</v>
      </c>
      <c r="AB111" s="86" t="str">
        <f>Siguiente!$L$36</f>
        <v>-</v>
      </c>
      <c r="AC111" s="86" t="str">
        <f>Siguiente!$L$37</f>
        <v>-</v>
      </c>
      <c r="AD111" s="87" t="str">
        <f>Siguiente!$L$38</f>
        <v>-</v>
      </c>
      <c r="AE111" s="85" t="str">
        <f>Siguiente!$L$39</f>
        <v>-</v>
      </c>
      <c r="AF111" s="86" t="str">
        <f>Siguiente!$L$40</f>
        <v>-</v>
      </c>
      <c r="AG111" s="86" t="str">
        <f>Siguiente!$L$41</f>
        <v>-</v>
      </c>
      <c r="AH111" s="87" t="str">
        <f>Siguiente!$L$42</f>
        <v>-</v>
      </c>
      <c r="AI111" s="85" t="str">
        <f>Siguiente!$L$43</f>
        <v>-</v>
      </c>
      <c r="AJ111" s="86" t="str">
        <f>Siguiente!$L$44</f>
        <v>-</v>
      </c>
      <c r="AK111" s="86" t="str">
        <f>Siguiente!$L$45</f>
        <v>-</v>
      </c>
      <c r="AL111" s="108" t="str">
        <f>Siguiente!$L$46</f>
        <v>-</v>
      </c>
    </row>
    <row r="112" spans="1:38" ht="15" thickBot="1" x14ac:dyDescent="0.35">
      <c r="A112" s="642">
        <f>A110+1</f>
        <v>27</v>
      </c>
      <c r="B112" s="644">
        <f>Siguiente!$G$4</f>
        <v>0</v>
      </c>
      <c r="C112" s="646">
        <f>Siguiente!$G$2</f>
        <v>0</v>
      </c>
      <c r="D112" s="648" t="str">
        <f>IF(SUM(F112:F113)=0,"-",SUM(F112:F113))</f>
        <v>-</v>
      </c>
      <c r="E112" s="95" t="s">
        <v>41</v>
      </c>
      <c r="F112" s="250" t="str">
        <f t="shared" si="12"/>
        <v>-</v>
      </c>
      <c r="G112" s="256" t="str">
        <f t="shared" si="13"/>
        <v>-</v>
      </c>
      <c r="H112" s="90" t="str">
        <f t="shared" si="13"/>
        <v>-</v>
      </c>
      <c r="I112" s="90" t="str">
        <f t="shared" si="13"/>
        <v>-</v>
      </c>
      <c r="J112" s="93" t="str">
        <f t="shared" si="13"/>
        <v>-</v>
      </c>
      <c r="K112" s="111" t="str">
        <f>Siguiente!$J$19</f>
        <v>-</v>
      </c>
      <c r="L112" s="90" t="str">
        <f>Siguiente!$J$20</f>
        <v>-</v>
      </c>
      <c r="M112" s="90" t="str">
        <f>Siguiente!$J$21</f>
        <v>-</v>
      </c>
      <c r="N112" s="91" t="str">
        <f>Siguiente!$J$22</f>
        <v>-</v>
      </c>
      <c r="O112" s="92" t="str">
        <f>Siguiente!$J$23</f>
        <v>-</v>
      </c>
      <c r="P112" s="90" t="str">
        <f>Siguiente!$J$24</f>
        <v>-</v>
      </c>
      <c r="Q112" s="90" t="str">
        <f>Siguiente!$J$25</f>
        <v>-</v>
      </c>
      <c r="R112" s="91" t="str">
        <f>Siguiente!$J$26</f>
        <v>-</v>
      </c>
      <c r="S112" s="92" t="str">
        <f>Siguiente!$J$27</f>
        <v>-</v>
      </c>
      <c r="T112" s="90" t="str">
        <f>Siguiente!$J$28</f>
        <v>-</v>
      </c>
      <c r="U112" s="90" t="str">
        <f>Siguiente!$J$29</f>
        <v>-</v>
      </c>
      <c r="V112" s="91" t="str">
        <f>Siguiente!$J$30</f>
        <v>-</v>
      </c>
      <c r="W112" s="92" t="str">
        <f>Siguiente!$J$31</f>
        <v>-</v>
      </c>
      <c r="X112" s="90" t="str">
        <f>Siguiente!$J$32</f>
        <v>-</v>
      </c>
      <c r="Y112" s="90" t="str">
        <f>Siguiente!$J$33</f>
        <v>-</v>
      </c>
      <c r="Z112" s="91" t="str">
        <f>Siguiente!$J$34</f>
        <v>-</v>
      </c>
      <c r="AA112" s="92" t="str">
        <f>Siguiente!$J$35</f>
        <v>-</v>
      </c>
      <c r="AB112" s="90" t="str">
        <f>Siguiente!$J$36</f>
        <v>-</v>
      </c>
      <c r="AC112" s="90" t="str">
        <f>Siguiente!$J$37</f>
        <v>-</v>
      </c>
      <c r="AD112" s="91" t="str">
        <f>Siguiente!$J$38</f>
        <v>-</v>
      </c>
      <c r="AE112" s="92" t="str">
        <f>Siguiente!$J$39</f>
        <v>-</v>
      </c>
      <c r="AF112" s="90" t="str">
        <f>Siguiente!$J$40</f>
        <v>-</v>
      </c>
      <c r="AG112" s="90" t="str">
        <f>Siguiente!$J$41</f>
        <v>-</v>
      </c>
      <c r="AH112" s="91" t="str">
        <f>Siguiente!$J$42</f>
        <v>-</v>
      </c>
      <c r="AI112" s="92" t="str">
        <f>Siguiente!$J$43</f>
        <v>-</v>
      </c>
      <c r="AJ112" s="90" t="str">
        <f>Siguiente!$J$44</f>
        <v>-</v>
      </c>
      <c r="AK112" s="90" t="str">
        <f>Siguiente!$J$45</f>
        <v>-</v>
      </c>
      <c r="AL112" s="109" t="str">
        <f>Siguiente!$J$46</f>
        <v>-</v>
      </c>
    </row>
    <row r="113" spans="1:38" ht="15" thickBot="1" x14ac:dyDescent="0.35">
      <c r="A113" s="643"/>
      <c r="B113" s="645"/>
      <c r="C113" s="647"/>
      <c r="D113" s="649"/>
      <c r="E113" s="84" t="s">
        <v>14</v>
      </c>
      <c r="F113" s="88" t="str">
        <f t="shared" si="12"/>
        <v>-</v>
      </c>
      <c r="G113" s="255" t="str">
        <f t="shared" si="13"/>
        <v>-</v>
      </c>
      <c r="H113" s="86" t="str">
        <f t="shared" si="13"/>
        <v>-</v>
      </c>
      <c r="I113" s="86" t="str">
        <f t="shared" si="13"/>
        <v>-</v>
      </c>
      <c r="J113" s="94" t="str">
        <f t="shared" si="13"/>
        <v>-</v>
      </c>
      <c r="K113" s="89" t="str">
        <f>Siguiente!$L$19</f>
        <v>-</v>
      </c>
      <c r="L113" s="86" t="str">
        <f>Siguiente!$L$20</f>
        <v>-</v>
      </c>
      <c r="M113" s="86" t="str">
        <f>Siguiente!$L$21</f>
        <v>-</v>
      </c>
      <c r="N113" s="87" t="str">
        <f>Siguiente!$L$22</f>
        <v>-</v>
      </c>
      <c r="O113" s="85" t="str">
        <f>Siguiente!$L$23</f>
        <v>-</v>
      </c>
      <c r="P113" s="86" t="str">
        <f>Siguiente!$L$24</f>
        <v>-</v>
      </c>
      <c r="Q113" s="86" t="str">
        <f>Siguiente!$L$25</f>
        <v>-</v>
      </c>
      <c r="R113" s="87" t="str">
        <f>Siguiente!$L$26</f>
        <v>-</v>
      </c>
      <c r="S113" s="85" t="str">
        <f>Siguiente!$L$27</f>
        <v>-</v>
      </c>
      <c r="T113" s="86" t="str">
        <f>Siguiente!$L$28</f>
        <v>-</v>
      </c>
      <c r="U113" s="86" t="str">
        <f>Siguiente!$L$29</f>
        <v>-</v>
      </c>
      <c r="V113" s="87" t="str">
        <f>Siguiente!$L$30</f>
        <v>-</v>
      </c>
      <c r="W113" s="85" t="str">
        <f>Siguiente!$L$31</f>
        <v>-</v>
      </c>
      <c r="X113" s="86" t="str">
        <f>Siguiente!$L$32</f>
        <v>-</v>
      </c>
      <c r="Y113" s="86" t="str">
        <f>Siguiente!$L$33</f>
        <v>-</v>
      </c>
      <c r="Z113" s="87" t="str">
        <f>Siguiente!$L$34</f>
        <v>-</v>
      </c>
      <c r="AA113" s="85" t="str">
        <f>Siguiente!$L$35</f>
        <v>-</v>
      </c>
      <c r="AB113" s="86" t="str">
        <f>Siguiente!$L$36</f>
        <v>-</v>
      </c>
      <c r="AC113" s="86" t="str">
        <f>Siguiente!$L$37</f>
        <v>-</v>
      </c>
      <c r="AD113" s="87" t="str">
        <f>Siguiente!$L$38</f>
        <v>-</v>
      </c>
      <c r="AE113" s="85" t="str">
        <f>Siguiente!$L$39</f>
        <v>-</v>
      </c>
      <c r="AF113" s="86" t="str">
        <f>Siguiente!$L$40</f>
        <v>-</v>
      </c>
      <c r="AG113" s="86" t="str">
        <f>Siguiente!$L$41</f>
        <v>-</v>
      </c>
      <c r="AH113" s="87" t="str">
        <f>Siguiente!$L$42</f>
        <v>-</v>
      </c>
      <c r="AI113" s="85" t="str">
        <f>Siguiente!$L$43</f>
        <v>-</v>
      </c>
      <c r="AJ113" s="86" t="str">
        <f>Siguiente!$L$44</f>
        <v>-</v>
      </c>
      <c r="AK113" s="86" t="str">
        <f>Siguiente!$L$45</f>
        <v>-</v>
      </c>
      <c r="AL113" s="108" t="str">
        <f>Siguiente!$L$46</f>
        <v>-</v>
      </c>
    </row>
    <row r="114" spans="1:38" ht="15" thickBot="1" x14ac:dyDescent="0.35">
      <c r="A114" s="642">
        <f>A112+1</f>
        <v>28</v>
      </c>
      <c r="B114" s="644">
        <f>Siguiente!$G$4</f>
        <v>0</v>
      </c>
      <c r="C114" s="646">
        <f>Siguiente!$G$2</f>
        <v>0</v>
      </c>
      <c r="D114" s="648" t="str">
        <f>IF(SUM(F114:F115)=0,"-",SUM(F114:F115))</f>
        <v>-</v>
      </c>
      <c r="E114" s="95" t="s">
        <v>41</v>
      </c>
      <c r="F114" s="250" t="str">
        <f t="shared" si="12"/>
        <v>-</v>
      </c>
      <c r="G114" s="256" t="str">
        <f t="shared" si="13"/>
        <v>-</v>
      </c>
      <c r="H114" s="90" t="str">
        <f t="shared" si="13"/>
        <v>-</v>
      </c>
      <c r="I114" s="90" t="str">
        <f t="shared" si="13"/>
        <v>-</v>
      </c>
      <c r="J114" s="93" t="str">
        <f t="shared" si="13"/>
        <v>-</v>
      </c>
      <c r="K114" s="111" t="str">
        <f>Siguiente!$J$19</f>
        <v>-</v>
      </c>
      <c r="L114" s="90" t="str">
        <f>Siguiente!$J$20</f>
        <v>-</v>
      </c>
      <c r="M114" s="90" t="str">
        <f>Siguiente!$J$21</f>
        <v>-</v>
      </c>
      <c r="N114" s="91" t="str">
        <f>Siguiente!$J$22</f>
        <v>-</v>
      </c>
      <c r="O114" s="92" t="str">
        <f>Siguiente!$J$23</f>
        <v>-</v>
      </c>
      <c r="P114" s="90" t="str">
        <f>Siguiente!$J$24</f>
        <v>-</v>
      </c>
      <c r="Q114" s="90" t="str">
        <f>Siguiente!$J$25</f>
        <v>-</v>
      </c>
      <c r="R114" s="91" t="str">
        <f>Siguiente!$J$26</f>
        <v>-</v>
      </c>
      <c r="S114" s="92" t="str">
        <f>Siguiente!$J$27</f>
        <v>-</v>
      </c>
      <c r="T114" s="90" t="str">
        <f>Siguiente!$J$28</f>
        <v>-</v>
      </c>
      <c r="U114" s="90" t="str">
        <f>Siguiente!$J$29</f>
        <v>-</v>
      </c>
      <c r="V114" s="91" t="str">
        <f>Siguiente!$J$30</f>
        <v>-</v>
      </c>
      <c r="W114" s="92" t="str">
        <f>Siguiente!$J$31</f>
        <v>-</v>
      </c>
      <c r="X114" s="90" t="str">
        <f>Siguiente!$J$32</f>
        <v>-</v>
      </c>
      <c r="Y114" s="90" t="str">
        <f>Siguiente!$J$33</f>
        <v>-</v>
      </c>
      <c r="Z114" s="91" t="str">
        <f>Siguiente!$J$34</f>
        <v>-</v>
      </c>
      <c r="AA114" s="92" t="str">
        <f>Siguiente!$J$35</f>
        <v>-</v>
      </c>
      <c r="AB114" s="90" t="str">
        <f>Siguiente!$J$36</f>
        <v>-</v>
      </c>
      <c r="AC114" s="90" t="str">
        <f>Siguiente!$J$37</f>
        <v>-</v>
      </c>
      <c r="AD114" s="91" t="str">
        <f>Siguiente!$J$38</f>
        <v>-</v>
      </c>
      <c r="AE114" s="92" t="str">
        <f>Siguiente!$J$39</f>
        <v>-</v>
      </c>
      <c r="AF114" s="90" t="str">
        <f>Siguiente!$J$40</f>
        <v>-</v>
      </c>
      <c r="AG114" s="90" t="str">
        <f>Siguiente!$J$41</f>
        <v>-</v>
      </c>
      <c r="AH114" s="91" t="str">
        <f>Siguiente!$J$42</f>
        <v>-</v>
      </c>
      <c r="AI114" s="92" t="str">
        <f>Siguiente!$J$43</f>
        <v>-</v>
      </c>
      <c r="AJ114" s="90" t="str">
        <f>Siguiente!$J$44</f>
        <v>-</v>
      </c>
      <c r="AK114" s="90" t="str">
        <f>Siguiente!$J$45</f>
        <v>-</v>
      </c>
      <c r="AL114" s="109" t="str">
        <f>Siguiente!$J$46</f>
        <v>-</v>
      </c>
    </row>
    <row r="115" spans="1:38" ht="15" thickBot="1" x14ac:dyDescent="0.35">
      <c r="A115" s="643"/>
      <c r="B115" s="645"/>
      <c r="C115" s="647"/>
      <c r="D115" s="649"/>
      <c r="E115" s="84" t="s">
        <v>14</v>
      </c>
      <c r="F115" s="88" t="str">
        <f t="shared" si="12"/>
        <v>-</v>
      </c>
      <c r="G115" s="255" t="str">
        <f t="shared" si="13"/>
        <v>-</v>
      </c>
      <c r="H115" s="86" t="str">
        <f t="shared" si="13"/>
        <v>-</v>
      </c>
      <c r="I115" s="86" t="str">
        <f t="shared" si="13"/>
        <v>-</v>
      </c>
      <c r="J115" s="94" t="str">
        <f t="shared" si="13"/>
        <v>-</v>
      </c>
      <c r="K115" s="89" t="str">
        <f>Siguiente!$L$19</f>
        <v>-</v>
      </c>
      <c r="L115" s="86" t="str">
        <f>Siguiente!$L$20</f>
        <v>-</v>
      </c>
      <c r="M115" s="86" t="str">
        <f>Siguiente!$L$21</f>
        <v>-</v>
      </c>
      <c r="N115" s="87" t="str">
        <f>Siguiente!$L$22</f>
        <v>-</v>
      </c>
      <c r="O115" s="85" t="str">
        <f>Siguiente!$L$23</f>
        <v>-</v>
      </c>
      <c r="P115" s="86" t="str">
        <f>Siguiente!$L$24</f>
        <v>-</v>
      </c>
      <c r="Q115" s="86" t="str">
        <f>Siguiente!$L$25</f>
        <v>-</v>
      </c>
      <c r="R115" s="87" t="str">
        <f>Siguiente!$L$26</f>
        <v>-</v>
      </c>
      <c r="S115" s="85" t="str">
        <f>Siguiente!$L$27</f>
        <v>-</v>
      </c>
      <c r="T115" s="86" t="str">
        <f>Siguiente!$L$28</f>
        <v>-</v>
      </c>
      <c r="U115" s="86" t="str">
        <f>Siguiente!$L$29</f>
        <v>-</v>
      </c>
      <c r="V115" s="87" t="str">
        <f>Siguiente!$L$30</f>
        <v>-</v>
      </c>
      <c r="W115" s="85" t="str">
        <f>Siguiente!$L$31</f>
        <v>-</v>
      </c>
      <c r="X115" s="86" t="str">
        <f>Siguiente!$L$32</f>
        <v>-</v>
      </c>
      <c r="Y115" s="86" t="str">
        <f>Siguiente!$L$33</f>
        <v>-</v>
      </c>
      <c r="Z115" s="87" t="str">
        <f>Siguiente!$L$34</f>
        <v>-</v>
      </c>
      <c r="AA115" s="85" t="str">
        <f>Siguiente!$L$35</f>
        <v>-</v>
      </c>
      <c r="AB115" s="86" t="str">
        <f>Siguiente!$L$36</f>
        <v>-</v>
      </c>
      <c r="AC115" s="86" t="str">
        <f>Siguiente!$L$37</f>
        <v>-</v>
      </c>
      <c r="AD115" s="87" t="str">
        <f>Siguiente!$L$38</f>
        <v>-</v>
      </c>
      <c r="AE115" s="85" t="str">
        <f>Siguiente!$L$39</f>
        <v>-</v>
      </c>
      <c r="AF115" s="86" t="str">
        <f>Siguiente!$L$40</f>
        <v>-</v>
      </c>
      <c r="AG115" s="86" t="str">
        <f>Siguiente!$L$41</f>
        <v>-</v>
      </c>
      <c r="AH115" s="87" t="str">
        <f>Siguiente!$L$42</f>
        <v>-</v>
      </c>
      <c r="AI115" s="85" t="str">
        <f>Siguiente!$L$43</f>
        <v>-</v>
      </c>
      <c r="AJ115" s="86" t="str">
        <f>Siguiente!$L$44</f>
        <v>-</v>
      </c>
      <c r="AK115" s="86" t="str">
        <f>Siguiente!$L$45</f>
        <v>-</v>
      </c>
      <c r="AL115" s="108" t="str">
        <f>Siguiente!$L$46</f>
        <v>-</v>
      </c>
    </row>
    <row r="116" spans="1:38" ht="15" thickBot="1" x14ac:dyDescent="0.35">
      <c r="A116" s="642">
        <f>A114+1</f>
        <v>29</v>
      </c>
      <c r="B116" s="644">
        <f>Siguiente!$G$4</f>
        <v>0</v>
      </c>
      <c r="C116" s="646">
        <f>Siguiente!$G$2</f>
        <v>0</v>
      </c>
      <c r="D116" s="648" t="str">
        <f>IF(SUM(F116:F117)=0,"-",SUM(F116:F117))</f>
        <v>-</v>
      </c>
      <c r="E116" s="95" t="s">
        <v>41</v>
      </c>
      <c r="F116" s="250" t="str">
        <f t="shared" si="12"/>
        <v>-</v>
      </c>
      <c r="G116" s="256" t="str">
        <f t="shared" si="13"/>
        <v>-</v>
      </c>
      <c r="H116" s="90" t="str">
        <f t="shared" si="13"/>
        <v>-</v>
      </c>
      <c r="I116" s="90" t="str">
        <f t="shared" si="13"/>
        <v>-</v>
      </c>
      <c r="J116" s="93" t="str">
        <f t="shared" si="13"/>
        <v>-</v>
      </c>
      <c r="K116" s="111" t="str">
        <f>Siguiente!$J$19</f>
        <v>-</v>
      </c>
      <c r="L116" s="90" t="str">
        <f>Siguiente!$J$20</f>
        <v>-</v>
      </c>
      <c r="M116" s="90" t="str">
        <f>Siguiente!$J$21</f>
        <v>-</v>
      </c>
      <c r="N116" s="91" t="str">
        <f>Siguiente!$J$22</f>
        <v>-</v>
      </c>
      <c r="O116" s="92" t="str">
        <f>Siguiente!$J$23</f>
        <v>-</v>
      </c>
      <c r="P116" s="90" t="str">
        <f>Siguiente!$J$24</f>
        <v>-</v>
      </c>
      <c r="Q116" s="90" t="str">
        <f>Siguiente!$J$25</f>
        <v>-</v>
      </c>
      <c r="R116" s="91" t="str">
        <f>Siguiente!$J$26</f>
        <v>-</v>
      </c>
      <c r="S116" s="92" t="str">
        <f>Siguiente!$J$27</f>
        <v>-</v>
      </c>
      <c r="T116" s="90" t="str">
        <f>Siguiente!$J$28</f>
        <v>-</v>
      </c>
      <c r="U116" s="90" t="str">
        <f>Siguiente!$J$29</f>
        <v>-</v>
      </c>
      <c r="V116" s="91" t="str">
        <f>Siguiente!$J$30</f>
        <v>-</v>
      </c>
      <c r="W116" s="92" t="str">
        <f>Siguiente!$J$31</f>
        <v>-</v>
      </c>
      <c r="X116" s="90" t="str">
        <f>Siguiente!$J$32</f>
        <v>-</v>
      </c>
      <c r="Y116" s="90" t="str">
        <f>Siguiente!$J$33</f>
        <v>-</v>
      </c>
      <c r="Z116" s="91" t="str">
        <f>Siguiente!$J$34</f>
        <v>-</v>
      </c>
      <c r="AA116" s="92" t="str">
        <f>Siguiente!$J$35</f>
        <v>-</v>
      </c>
      <c r="AB116" s="90" t="str">
        <f>Siguiente!$J$36</f>
        <v>-</v>
      </c>
      <c r="AC116" s="90" t="str">
        <f>Siguiente!$J$37</f>
        <v>-</v>
      </c>
      <c r="AD116" s="91" t="str">
        <f>Siguiente!$J$38</f>
        <v>-</v>
      </c>
      <c r="AE116" s="92" t="str">
        <f>Siguiente!$J$39</f>
        <v>-</v>
      </c>
      <c r="AF116" s="90" t="str">
        <f>Siguiente!$J$40</f>
        <v>-</v>
      </c>
      <c r="AG116" s="90" t="str">
        <f>Siguiente!$J$41</f>
        <v>-</v>
      </c>
      <c r="AH116" s="91" t="str">
        <f>Siguiente!$J$42</f>
        <v>-</v>
      </c>
      <c r="AI116" s="92" t="str">
        <f>Siguiente!$J$43</f>
        <v>-</v>
      </c>
      <c r="AJ116" s="90" t="str">
        <f>Siguiente!$J$44</f>
        <v>-</v>
      </c>
      <c r="AK116" s="90" t="str">
        <f>Siguiente!$J$45</f>
        <v>-</v>
      </c>
      <c r="AL116" s="109" t="str">
        <f>Siguiente!$J$46</f>
        <v>-</v>
      </c>
    </row>
    <row r="117" spans="1:38" ht="15" thickBot="1" x14ac:dyDescent="0.35">
      <c r="A117" s="643"/>
      <c r="B117" s="645"/>
      <c r="C117" s="647"/>
      <c r="D117" s="649"/>
      <c r="E117" s="84" t="s">
        <v>14</v>
      </c>
      <c r="F117" s="88" t="str">
        <f t="shared" si="12"/>
        <v>-</v>
      </c>
      <c r="G117" s="255" t="str">
        <f t="shared" si="13"/>
        <v>-</v>
      </c>
      <c r="H117" s="86" t="str">
        <f t="shared" si="13"/>
        <v>-</v>
      </c>
      <c r="I117" s="86" t="str">
        <f t="shared" si="13"/>
        <v>-</v>
      </c>
      <c r="J117" s="94" t="str">
        <f t="shared" si="13"/>
        <v>-</v>
      </c>
      <c r="K117" s="89" t="str">
        <f>Siguiente!$L$19</f>
        <v>-</v>
      </c>
      <c r="L117" s="86" t="str">
        <f>Siguiente!$L$20</f>
        <v>-</v>
      </c>
      <c r="M117" s="86" t="str">
        <f>Siguiente!$L$21</f>
        <v>-</v>
      </c>
      <c r="N117" s="87" t="str">
        <f>Siguiente!$L$22</f>
        <v>-</v>
      </c>
      <c r="O117" s="85" t="str">
        <f>Siguiente!$L$23</f>
        <v>-</v>
      </c>
      <c r="P117" s="86" t="str">
        <f>Siguiente!$L$24</f>
        <v>-</v>
      </c>
      <c r="Q117" s="86" t="str">
        <f>Siguiente!$L$25</f>
        <v>-</v>
      </c>
      <c r="R117" s="87" t="str">
        <f>Siguiente!$L$26</f>
        <v>-</v>
      </c>
      <c r="S117" s="85" t="str">
        <f>Siguiente!$L$27</f>
        <v>-</v>
      </c>
      <c r="T117" s="86" t="str">
        <f>Siguiente!$L$28</f>
        <v>-</v>
      </c>
      <c r="U117" s="86" t="str">
        <f>Siguiente!$L$29</f>
        <v>-</v>
      </c>
      <c r="V117" s="87" t="str">
        <f>Siguiente!$L$30</f>
        <v>-</v>
      </c>
      <c r="W117" s="85" t="str">
        <f>Siguiente!$L$31</f>
        <v>-</v>
      </c>
      <c r="X117" s="86" t="str">
        <f>Siguiente!$L$32</f>
        <v>-</v>
      </c>
      <c r="Y117" s="86" t="str">
        <f>Siguiente!$L$33</f>
        <v>-</v>
      </c>
      <c r="Z117" s="87" t="str">
        <f>Siguiente!$L$34</f>
        <v>-</v>
      </c>
      <c r="AA117" s="85" t="str">
        <f>Siguiente!$L$35</f>
        <v>-</v>
      </c>
      <c r="AB117" s="86" t="str">
        <f>Siguiente!$L$36</f>
        <v>-</v>
      </c>
      <c r="AC117" s="86" t="str">
        <f>Siguiente!$L$37</f>
        <v>-</v>
      </c>
      <c r="AD117" s="87" t="str">
        <f>Siguiente!$L$38</f>
        <v>-</v>
      </c>
      <c r="AE117" s="85" t="str">
        <f>Siguiente!$L$39</f>
        <v>-</v>
      </c>
      <c r="AF117" s="86" t="str">
        <f>Siguiente!$L$40</f>
        <v>-</v>
      </c>
      <c r="AG117" s="86" t="str">
        <f>Siguiente!$L$41</f>
        <v>-</v>
      </c>
      <c r="AH117" s="87" t="str">
        <f>Siguiente!$L$42</f>
        <v>-</v>
      </c>
      <c r="AI117" s="85" t="str">
        <f>Siguiente!$L$43</f>
        <v>-</v>
      </c>
      <c r="AJ117" s="86" t="str">
        <f>Siguiente!$L$44</f>
        <v>-</v>
      </c>
      <c r="AK117" s="86" t="str">
        <f>Siguiente!$L$45</f>
        <v>-</v>
      </c>
      <c r="AL117" s="108" t="str">
        <f>Siguiente!$L$46</f>
        <v>-</v>
      </c>
    </row>
    <row r="118" spans="1:38" ht="15" thickBot="1" x14ac:dyDescent="0.35">
      <c r="A118" s="642">
        <f>A116+1</f>
        <v>30</v>
      </c>
      <c r="B118" s="644">
        <f>Siguiente!$G$4</f>
        <v>0</v>
      </c>
      <c r="C118" s="646">
        <f>Siguiente!$G$2</f>
        <v>0</v>
      </c>
      <c r="D118" s="648" t="str">
        <f>IF(SUM(F118:F119)=0,"-",SUM(F118:F119))</f>
        <v>-</v>
      </c>
      <c r="E118" s="95" t="s">
        <v>41</v>
      </c>
      <c r="F118" s="250" t="str">
        <f t="shared" si="12"/>
        <v>-</v>
      </c>
      <c r="G118" s="256" t="str">
        <f t="shared" si="13"/>
        <v>-</v>
      </c>
      <c r="H118" s="90" t="str">
        <f t="shared" si="13"/>
        <v>-</v>
      </c>
      <c r="I118" s="90" t="str">
        <f t="shared" si="13"/>
        <v>-</v>
      </c>
      <c r="J118" s="93" t="str">
        <f t="shared" si="13"/>
        <v>-</v>
      </c>
      <c r="K118" s="111" t="str">
        <f>Siguiente!$J$19</f>
        <v>-</v>
      </c>
      <c r="L118" s="90" t="str">
        <f>Siguiente!$J$20</f>
        <v>-</v>
      </c>
      <c r="M118" s="90" t="str">
        <f>Siguiente!$J$21</f>
        <v>-</v>
      </c>
      <c r="N118" s="91" t="str">
        <f>Siguiente!$J$22</f>
        <v>-</v>
      </c>
      <c r="O118" s="92" t="str">
        <f>Siguiente!$J$23</f>
        <v>-</v>
      </c>
      <c r="P118" s="90" t="str">
        <f>Siguiente!$J$24</f>
        <v>-</v>
      </c>
      <c r="Q118" s="90" t="str">
        <f>Siguiente!$J$25</f>
        <v>-</v>
      </c>
      <c r="R118" s="91" t="str">
        <f>Siguiente!$J$26</f>
        <v>-</v>
      </c>
      <c r="S118" s="92" t="str">
        <f>Siguiente!$J$27</f>
        <v>-</v>
      </c>
      <c r="T118" s="90" t="str">
        <f>Siguiente!$J$28</f>
        <v>-</v>
      </c>
      <c r="U118" s="90" t="str">
        <f>Siguiente!$J$29</f>
        <v>-</v>
      </c>
      <c r="V118" s="91" t="str">
        <f>Siguiente!$J$30</f>
        <v>-</v>
      </c>
      <c r="W118" s="92" t="str">
        <f>Siguiente!$J$31</f>
        <v>-</v>
      </c>
      <c r="X118" s="90" t="str">
        <f>Siguiente!$J$32</f>
        <v>-</v>
      </c>
      <c r="Y118" s="90" t="str">
        <f>Siguiente!$J$33</f>
        <v>-</v>
      </c>
      <c r="Z118" s="91" t="str">
        <f>Siguiente!$J$34</f>
        <v>-</v>
      </c>
      <c r="AA118" s="92" t="str">
        <f>Siguiente!$J$35</f>
        <v>-</v>
      </c>
      <c r="AB118" s="90" t="str">
        <f>Siguiente!$J$36</f>
        <v>-</v>
      </c>
      <c r="AC118" s="90" t="str">
        <f>Siguiente!$J$37</f>
        <v>-</v>
      </c>
      <c r="AD118" s="91" t="str">
        <f>Siguiente!$J$38</f>
        <v>-</v>
      </c>
      <c r="AE118" s="92" t="str">
        <f>Siguiente!$J$39</f>
        <v>-</v>
      </c>
      <c r="AF118" s="90" t="str">
        <f>Siguiente!$J$40</f>
        <v>-</v>
      </c>
      <c r="AG118" s="90" t="str">
        <f>Siguiente!$J$41</f>
        <v>-</v>
      </c>
      <c r="AH118" s="91" t="str">
        <f>Siguiente!$J$42</f>
        <v>-</v>
      </c>
      <c r="AI118" s="92" t="str">
        <f>Siguiente!$J$43</f>
        <v>-</v>
      </c>
      <c r="AJ118" s="90" t="str">
        <f>Siguiente!$J$44</f>
        <v>-</v>
      </c>
      <c r="AK118" s="90" t="str">
        <f>Siguiente!$J$45</f>
        <v>-</v>
      </c>
      <c r="AL118" s="109" t="str">
        <f>Siguiente!$J$46</f>
        <v>-</v>
      </c>
    </row>
    <row r="119" spans="1:38" ht="15" thickBot="1" x14ac:dyDescent="0.35">
      <c r="A119" s="643"/>
      <c r="B119" s="645"/>
      <c r="C119" s="647"/>
      <c r="D119" s="649"/>
      <c r="E119" s="84" t="s">
        <v>14</v>
      </c>
      <c r="F119" s="88" t="str">
        <f t="shared" si="12"/>
        <v>-</v>
      </c>
      <c r="G119" s="255" t="str">
        <f t="shared" si="13"/>
        <v>-</v>
      </c>
      <c r="H119" s="86" t="str">
        <f t="shared" si="13"/>
        <v>-</v>
      </c>
      <c r="I119" s="86" t="str">
        <f t="shared" si="13"/>
        <v>-</v>
      </c>
      <c r="J119" s="94" t="str">
        <f t="shared" si="13"/>
        <v>-</v>
      </c>
      <c r="K119" s="89" t="str">
        <f>Siguiente!$L$19</f>
        <v>-</v>
      </c>
      <c r="L119" s="86" t="str">
        <f>Siguiente!$L$20</f>
        <v>-</v>
      </c>
      <c r="M119" s="86" t="str">
        <f>Siguiente!$L$21</f>
        <v>-</v>
      </c>
      <c r="N119" s="87" t="str">
        <f>Siguiente!$L$22</f>
        <v>-</v>
      </c>
      <c r="O119" s="85" t="str">
        <f>Siguiente!$L$23</f>
        <v>-</v>
      </c>
      <c r="P119" s="86" t="str">
        <f>Siguiente!$L$24</f>
        <v>-</v>
      </c>
      <c r="Q119" s="86" t="str">
        <f>Siguiente!$L$25</f>
        <v>-</v>
      </c>
      <c r="R119" s="87" t="str">
        <f>Siguiente!$L$26</f>
        <v>-</v>
      </c>
      <c r="S119" s="85" t="str">
        <f>Siguiente!$L$27</f>
        <v>-</v>
      </c>
      <c r="T119" s="86" t="str">
        <f>Siguiente!$L$28</f>
        <v>-</v>
      </c>
      <c r="U119" s="86" t="str">
        <f>Siguiente!$L$29</f>
        <v>-</v>
      </c>
      <c r="V119" s="87" t="str">
        <f>Siguiente!$L$30</f>
        <v>-</v>
      </c>
      <c r="W119" s="85" t="str">
        <f>Siguiente!$L$31</f>
        <v>-</v>
      </c>
      <c r="X119" s="86" t="str">
        <f>Siguiente!$L$32</f>
        <v>-</v>
      </c>
      <c r="Y119" s="86" t="str">
        <f>Siguiente!$L$33</f>
        <v>-</v>
      </c>
      <c r="Z119" s="87" t="str">
        <f>Siguiente!$L$34</f>
        <v>-</v>
      </c>
      <c r="AA119" s="85" t="str">
        <f>Siguiente!$L$35</f>
        <v>-</v>
      </c>
      <c r="AB119" s="86" t="str">
        <f>Siguiente!$L$36</f>
        <v>-</v>
      </c>
      <c r="AC119" s="86" t="str">
        <f>Siguiente!$L$37</f>
        <v>-</v>
      </c>
      <c r="AD119" s="87" t="str">
        <f>Siguiente!$L$38</f>
        <v>-</v>
      </c>
      <c r="AE119" s="85" t="str">
        <f>Siguiente!$L$39</f>
        <v>-</v>
      </c>
      <c r="AF119" s="86" t="str">
        <f>Siguiente!$L$40</f>
        <v>-</v>
      </c>
      <c r="AG119" s="86" t="str">
        <f>Siguiente!$L$41</f>
        <v>-</v>
      </c>
      <c r="AH119" s="87" t="str">
        <f>Siguiente!$L$42</f>
        <v>-</v>
      </c>
      <c r="AI119" s="85" t="str">
        <f>Siguiente!$L$43</f>
        <v>-</v>
      </c>
      <c r="AJ119" s="86" t="str">
        <f>Siguiente!$L$44</f>
        <v>-</v>
      </c>
      <c r="AK119" s="86" t="str">
        <f>Siguiente!$L$45</f>
        <v>-</v>
      </c>
      <c r="AL119" s="108" t="str">
        <f>Siguiente!$L$46</f>
        <v>-</v>
      </c>
    </row>
    <row r="120" spans="1:38" ht="15" thickBot="1" x14ac:dyDescent="0.35">
      <c r="A120" s="642">
        <f>A118+1</f>
        <v>31</v>
      </c>
      <c r="B120" s="644">
        <f>Siguiente!$G$4</f>
        <v>0</v>
      </c>
      <c r="C120" s="646">
        <f>Siguiente!$G$2</f>
        <v>0</v>
      </c>
      <c r="D120" s="648" t="str">
        <f>IF(SUM(F120:F121)=0,"-",SUM(F120:F121))</f>
        <v>-</v>
      </c>
      <c r="E120" s="95" t="s">
        <v>41</v>
      </c>
      <c r="F120" s="250" t="str">
        <f t="shared" si="12"/>
        <v>-</v>
      </c>
      <c r="G120" s="256" t="str">
        <f t="shared" ref="G120:J139" si="14">IF(SUMIFS($K120:$AL120,$K$58:$AL$58,G$58)=0,"-",SUMIFS($K120:$AL120,$K$58:$AL$58,G$58))</f>
        <v>-</v>
      </c>
      <c r="H120" s="90" t="str">
        <f t="shared" si="14"/>
        <v>-</v>
      </c>
      <c r="I120" s="90" t="str">
        <f t="shared" si="14"/>
        <v>-</v>
      </c>
      <c r="J120" s="93" t="str">
        <f t="shared" si="14"/>
        <v>-</v>
      </c>
      <c r="K120" s="111" t="str">
        <f>Siguiente!$J$19</f>
        <v>-</v>
      </c>
      <c r="L120" s="90" t="str">
        <f>Siguiente!$J$20</f>
        <v>-</v>
      </c>
      <c r="M120" s="90" t="str">
        <f>Siguiente!$J$21</f>
        <v>-</v>
      </c>
      <c r="N120" s="91" t="str">
        <f>Siguiente!$J$22</f>
        <v>-</v>
      </c>
      <c r="O120" s="92" t="str">
        <f>Siguiente!$J$23</f>
        <v>-</v>
      </c>
      <c r="P120" s="90" t="str">
        <f>Siguiente!$J$24</f>
        <v>-</v>
      </c>
      <c r="Q120" s="90" t="str">
        <f>Siguiente!$J$25</f>
        <v>-</v>
      </c>
      <c r="R120" s="91" t="str">
        <f>Siguiente!$J$26</f>
        <v>-</v>
      </c>
      <c r="S120" s="92" t="str">
        <f>Siguiente!$J$27</f>
        <v>-</v>
      </c>
      <c r="T120" s="90" t="str">
        <f>Siguiente!$J$28</f>
        <v>-</v>
      </c>
      <c r="U120" s="90" t="str">
        <f>Siguiente!$J$29</f>
        <v>-</v>
      </c>
      <c r="V120" s="91" t="str">
        <f>Siguiente!$J$30</f>
        <v>-</v>
      </c>
      <c r="W120" s="92" t="str">
        <f>Siguiente!$J$31</f>
        <v>-</v>
      </c>
      <c r="X120" s="90" t="str">
        <f>Siguiente!$J$32</f>
        <v>-</v>
      </c>
      <c r="Y120" s="90" t="str">
        <f>Siguiente!$J$33</f>
        <v>-</v>
      </c>
      <c r="Z120" s="91" t="str">
        <f>Siguiente!$J$34</f>
        <v>-</v>
      </c>
      <c r="AA120" s="92" t="str">
        <f>Siguiente!$J$35</f>
        <v>-</v>
      </c>
      <c r="AB120" s="90" t="str">
        <f>Siguiente!$J$36</f>
        <v>-</v>
      </c>
      <c r="AC120" s="90" t="str">
        <f>Siguiente!$J$37</f>
        <v>-</v>
      </c>
      <c r="AD120" s="91" t="str">
        <f>Siguiente!$J$38</f>
        <v>-</v>
      </c>
      <c r="AE120" s="92" t="str">
        <f>Siguiente!$J$39</f>
        <v>-</v>
      </c>
      <c r="AF120" s="90" t="str">
        <f>Siguiente!$J$40</f>
        <v>-</v>
      </c>
      <c r="AG120" s="90" t="str">
        <f>Siguiente!$J$41</f>
        <v>-</v>
      </c>
      <c r="AH120" s="91" t="str">
        <f>Siguiente!$J$42</f>
        <v>-</v>
      </c>
      <c r="AI120" s="92" t="str">
        <f>Siguiente!$J$43</f>
        <v>-</v>
      </c>
      <c r="AJ120" s="90" t="str">
        <f>Siguiente!$J$44</f>
        <v>-</v>
      </c>
      <c r="AK120" s="90" t="str">
        <f>Siguiente!$J$45</f>
        <v>-</v>
      </c>
      <c r="AL120" s="109" t="str">
        <f>Siguiente!$J$46</f>
        <v>-</v>
      </c>
    </row>
    <row r="121" spans="1:38" ht="15" thickBot="1" x14ac:dyDescent="0.35">
      <c r="A121" s="643"/>
      <c r="B121" s="645"/>
      <c r="C121" s="647"/>
      <c r="D121" s="649"/>
      <c r="E121" s="84" t="s">
        <v>14</v>
      </c>
      <c r="F121" s="88" t="str">
        <f t="shared" si="12"/>
        <v>-</v>
      </c>
      <c r="G121" s="255" t="str">
        <f t="shared" si="14"/>
        <v>-</v>
      </c>
      <c r="H121" s="86" t="str">
        <f t="shared" si="14"/>
        <v>-</v>
      </c>
      <c r="I121" s="86" t="str">
        <f t="shared" si="14"/>
        <v>-</v>
      </c>
      <c r="J121" s="94" t="str">
        <f t="shared" si="14"/>
        <v>-</v>
      </c>
      <c r="K121" s="89" t="str">
        <f>Siguiente!$L$19</f>
        <v>-</v>
      </c>
      <c r="L121" s="86" t="str">
        <f>Siguiente!$L$20</f>
        <v>-</v>
      </c>
      <c r="M121" s="86" t="str">
        <f>Siguiente!$L$21</f>
        <v>-</v>
      </c>
      <c r="N121" s="87" t="str">
        <f>Siguiente!$L$22</f>
        <v>-</v>
      </c>
      <c r="O121" s="85" t="str">
        <f>Siguiente!$L$23</f>
        <v>-</v>
      </c>
      <c r="P121" s="86" t="str">
        <f>Siguiente!$L$24</f>
        <v>-</v>
      </c>
      <c r="Q121" s="86" t="str">
        <f>Siguiente!$L$25</f>
        <v>-</v>
      </c>
      <c r="R121" s="87" t="str">
        <f>Siguiente!$L$26</f>
        <v>-</v>
      </c>
      <c r="S121" s="85" t="str">
        <f>Siguiente!$L$27</f>
        <v>-</v>
      </c>
      <c r="T121" s="86" t="str">
        <f>Siguiente!$L$28</f>
        <v>-</v>
      </c>
      <c r="U121" s="86" t="str">
        <f>Siguiente!$L$29</f>
        <v>-</v>
      </c>
      <c r="V121" s="87" t="str">
        <f>Siguiente!$L$30</f>
        <v>-</v>
      </c>
      <c r="W121" s="85" t="str">
        <f>Siguiente!$L$31</f>
        <v>-</v>
      </c>
      <c r="X121" s="86" t="str">
        <f>Siguiente!$L$32</f>
        <v>-</v>
      </c>
      <c r="Y121" s="86" t="str">
        <f>Siguiente!$L$33</f>
        <v>-</v>
      </c>
      <c r="Z121" s="87" t="str">
        <f>Siguiente!$L$34</f>
        <v>-</v>
      </c>
      <c r="AA121" s="85" t="str">
        <f>Siguiente!$L$35</f>
        <v>-</v>
      </c>
      <c r="AB121" s="86" t="str">
        <f>Siguiente!$L$36</f>
        <v>-</v>
      </c>
      <c r="AC121" s="86" t="str">
        <f>Siguiente!$L$37</f>
        <v>-</v>
      </c>
      <c r="AD121" s="87" t="str">
        <f>Siguiente!$L$38</f>
        <v>-</v>
      </c>
      <c r="AE121" s="85" t="str">
        <f>Siguiente!$L$39</f>
        <v>-</v>
      </c>
      <c r="AF121" s="86" t="str">
        <f>Siguiente!$L$40</f>
        <v>-</v>
      </c>
      <c r="AG121" s="86" t="str">
        <f>Siguiente!$L$41</f>
        <v>-</v>
      </c>
      <c r="AH121" s="87" t="str">
        <f>Siguiente!$L$42</f>
        <v>-</v>
      </c>
      <c r="AI121" s="85" t="str">
        <f>Siguiente!$L$43</f>
        <v>-</v>
      </c>
      <c r="AJ121" s="86" t="str">
        <f>Siguiente!$L$44</f>
        <v>-</v>
      </c>
      <c r="AK121" s="86" t="str">
        <f>Siguiente!$L$45</f>
        <v>-</v>
      </c>
      <c r="AL121" s="108" t="str">
        <f>Siguiente!$L$46</f>
        <v>-</v>
      </c>
    </row>
    <row r="122" spans="1:38" ht="15" thickBot="1" x14ac:dyDescent="0.35">
      <c r="A122" s="642">
        <f>A120+1</f>
        <v>32</v>
      </c>
      <c r="B122" s="644">
        <f>Siguiente!$G$4</f>
        <v>0</v>
      </c>
      <c r="C122" s="646">
        <f>Siguiente!$G$2</f>
        <v>0</v>
      </c>
      <c r="D122" s="648" t="str">
        <f>IF(SUM(F122:F123)=0,"-",SUM(F122:F123))</f>
        <v>-</v>
      </c>
      <c r="E122" s="95" t="s">
        <v>41</v>
      </c>
      <c r="F122" s="250" t="str">
        <f t="shared" si="12"/>
        <v>-</v>
      </c>
      <c r="G122" s="256" t="str">
        <f t="shared" si="14"/>
        <v>-</v>
      </c>
      <c r="H122" s="90" t="str">
        <f t="shared" si="14"/>
        <v>-</v>
      </c>
      <c r="I122" s="90" t="str">
        <f t="shared" si="14"/>
        <v>-</v>
      </c>
      <c r="J122" s="93" t="str">
        <f t="shared" si="14"/>
        <v>-</v>
      </c>
      <c r="K122" s="111" t="str">
        <f>Siguiente!$J$19</f>
        <v>-</v>
      </c>
      <c r="L122" s="90" t="str">
        <f>Siguiente!$J$20</f>
        <v>-</v>
      </c>
      <c r="M122" s="90" t="str">
        <f>Siguiente!$J$21</f>
        <v>-</v>
      </c>
      <c r="N122" s="91" t="str">
        <f>Siguiente!$J$22</f>
        <v>-</v>
      </c>
      <c r="O122" s="92" t="str">
        <f>Siguiente!$J$23</f>
        <v>-</v>
      </c>
      <c r="P122" s="90" t="str">
        <f>Siguiente!$J$24</f>
        <v>-</v>
      </c>
      <c r="Q122" s="90" t="str">
        <f>Siguiente!$J$25</f>
        <v>-</v>
      </c>
      <c r="R122" s="91" t="str">
        <f>Siguiente!$J$26</f>
        <v>-</v>
      </c>
      <c r="S122" s="92" t="str">
        <f>Siguiente!$J$27</f>
        <v>-</v>
      </c>
      <c r="T122" s="90" t="str">
        <f>Siguiente!$J$28</f>
        <v>-</v>
      </c>
      <c r="U122" s="90" t="str">
        <f>Siguiente!$J$29</f>
        <v>-</v>
      </c>
      <c r="V122" s="91" t="str">
        <f>Siguiente!$J$30</f>
        <v>-</v>
      </c>
      <c r="W122" s="92" t="str">
        <f>Siguiente!$J$31</f>
        <v>-</v>
      </c>
      <c r="X122" s="90" t="str">
        <f>Siguiente!$J$32</f>
        <v>-</v>
      </c>
      <c r="Y122" s="90" t="str">
        <f>Siguiente!$J$33</f>
        <v>-</v>
      </c>
      <c r="Z122" s="91" t="str">
        <f>Siguiente!$J$34</f>
        <v>-</v>
      </c>
      <c r="AA122" s="92" t="str">
        <f>Siguiente!$J$35</f>
        <v>-</v>
      </c>
      <c r="AB122" s="90" t="str">
        <f>Siguiente!$J$36</f>
        <v>-</v>
      </c>
      <c r="AC122" s="90" t="str">
        <f>Siguiente!$J$37</f>
        <v>-</v>
      </c>
      <c r="AD122" s="91" t="str">
        <f>Siguiente!$J$38</f>
        <v>-</v>
      </c>
      <c r="AE122" s="92" t="str">
        <f>Siguiente!$J$39</f>
        <v>-</v>
      </c>
      <c r="AF122" s="90" t="str">
        <f>Siguiente!$J$40</f>
        <v>-</v>
      </c>
      <c r="AG122" s="90" t="str">
        <f>Siguiente!$J$41</f>
        <v>-</v>
      </c>
      <c r="AH122" s="91" t="str">
        <f>Siguiente!$J$42</f>
        <v>-</v>
      </c>
      <c r="AI122" s="92" t="str">
        <f>Siguiente!$J$43</f>
        <v>-</v>
      </c>
      <c r="AJ122" s="90" t="str">
        <f>Siguiente!$J$44</f>
        <v>-</v>
      </c>
      <c r="AK122" s="90" t="str">
        <f>Siguiente!$J$45</f>
        <v>-</v>
      </c>
      <c r="AL122" s="109" t="str">
        <f>Siguiente!$J$46</f>
        <v>-</v>
      </c>
    </row>
    <row r="123" spans="1:38" ht="15" thickBot="1" x14ac:dyDescent="0.35">
      <c r="A123" s="643"/>
      <c r="B123" s="645"/>
      <c r="C123" s="647"/>
      <c r="D123" s="649"/>
      <c r="E123" s="84" t="s">
        <v>14</v>
      </c>
      <c r="F123" s="88" t="str">
        <f t="shared" si="12"/>
        <v>-</v>
      </c>
      <c r="G123" s="255" t="str">
        <f t="shared" si="14"/>
        <v>-</v>
      </c>
      <c r="H123" s="86" t="str">
        <f t="shared" si="14"/>
        <v>-</v>
      </c>
      <c r="I123" s="86" t="str">
        <f t="shared" si="14"/>
        <v>-</v>
      </c>
      <c r="J123" s="94" t="str">
        <f t="shared" si="14"/>
        <v>-</v>
      </c>
      <c r="K123" s="89" t="str">
        <f>Siguiente!$L$19</f>
        <v>-</v>
      </c>
      <c r="L123" s="86" t="str">
        <f>Siguiente!$L$20</f>
        <v>-</v>
      </c>
      <c r="M123" s="86" t="str">
        <f>Siguiente!$L$21</f>
        <v>-</v>
      </c>
      <c r="N123" s="87" t="str">
        <f>Siguiente!$L$22</f>
        <v>-</v>
      </c>
      <c r="O123" s="85" t="str">
        <f>Siguiente!$L$23</f>
        <v>-</v>
      </c>
      <c r="P123" s="86" t="str">
        <f>Siguiente!$L$24</f>
        <v>-</v>
      </c>
      <c r="Q123" s="86" t="str">
        <f>Siguiente!$L$25</f>
        <v>-</v>
      </c>
      <c r="R123" s="87" t="str">
        <f>Siguiente!$L$26</f>
        <v>-</v>
      </c>
      <c r="S123" s="85" t="str">
        <f>Siguiente!$L$27</f>
        <v>-</v>
      </c>
      <c r="T123" s="86" t="str">
        <f>Siguiente!$L$28</f>
        <v>-</v>
      </c>
      <c r="U123" s="86" t="str">
        <f>Siguiente!$L$29</f>
        <v>-</v>
      </c>
      <c r="V123" s="87" t="str">
        <f>Siguiente!$L$30</f>
        <v>-</v>
      </c>
      <c r="W123" s="85" t="str">
        <f>Siguiente!$L$31</f>
        <v>-</v>
      </c>
      <c r="X123" s="86" t="str">
        <f>Siguiente!$L$32</f>
        <v>-</v>
      </c>
      <c r="Y123" s="86" t="str">
        <f>Siguiente!$L$33</f>
        <v>-</v>
      </c>
      <c r="Z123" s="87" t="str">
        <f>Siguiente!$L$34</f>
        <v>-</v>
      </c>
      <c r="AA123" s="85" t="str">
        <f>Siguiente!$L$35</f>
        <v>-</v>
      </c>
      <c r="AB123" s="86" t="str">
        <f>Siguiente!$L$36</f>
        <v>-</v>
      </c>
      <c r="AC123" s="86" t="str">
        <f>Siguiente!$L$37</f>
        <v>-</v>
      </c>
      <c r="AD123" s="87" t="str">
        <f>Siguiente!$L$38</f>
        <v>-</v>
      </c>
      <c r="AE123" s="85" t="str">
        <f>Siguiente!$L$39</f>
        <v>-</v>
      </c>
      <c r="AF123" s="86" t="str">
        <f>Siguiente!$L$40</f>
        <v>-</v>
      </c>
      <c r="AG123" s="86" t="str">
        <f>Siguiente!$L$41</f>
        <v>-</v>
      </c>
      <c r="AH123" s="87" t="str">
        <f>Siguiente!$L$42</f>
        <v>-</v>
      </c>
      <c r="AI123" s="85" t="str">
        <f>Siguiente!$L$43</f>
        <v>-</v>
      </c>
      <c r="AJ123" s="86" t="str">
        <f>Siguiente!$L$44</f>
        <v>-</v>
      </c>
      <c r="AK123" s="86" t="str">
        <f>Siguiente!$L$45</f>
        <v>-</v>
      </c>
      <c r="AL123" s="108" t="str">
        <f>Siguiente!$L$46</f>
        <v>-</v>
      </c>
    </row>
    <row r="124" spans="1:38" ht="15" thickBot="1" x14ac:dyDescent="0.35">
      <c r="A124" s="642">
        <f>A122+1</f>
        <v>33</v>
      </c>
      <c r="B124" s="644">
        <f>Siguiente!$G$4</f>
        <v>0</v>
      </c>
      <c r="C124" s="646">
        <f>Siguiente!$G$2</f>
        <v>0</v>
      </c>
      <c r="D124" s="648" t="str">
        <f>IF(SUM(F124:F125)=0,"-",SUM(F124:F125))</f>
        <v>-</v>
      </c>
      <c r="E124" s="95" t="s">
        <v>41</v>
      </c>
      <c r="F124" s="250" t="str">
        <f t="shared" ref="F124:F155" si="15">IF(ROUND(SUM(G124:J124),2)=0,"-",ROUND(SUM(G124:J124),2))</f>
        <v>-</v>
      </c>
      <c r="G124" s="256" t="str">
        <f t="shared" si="14"/>
        <v>-</v>
      </c>
      <c r="H124" s="90" t="str">
        <f t="shared" si="14"/>
        <v>-</v>
      </c>
      <c r="I124" s="90" t="str">
        <f t="shared" si="14"/>
        <v>-</v>
      </c>
      <c r="J124" s="93" t="str">
        <f t="shared" si="14"/>
        <v>-</v>
      </c>
      <c r="K124" s="111" t="str">
        <f>Siguiente!$J$19</f>
        <v>-</v>
      </c>
      <c r="L124" s="90" t="str">
        <f>Siguiente!$J$20</f>
        <v>-</v>
      </c>
      <c r="M124" s="90" t="str">
        <f>Siguiente!$J$21</f>
        <v>-</v>
      </c>
      <c r="N124" s="91" t="str">
        <f>Siguiente!$J$22</f>
        <v>-</v>
      </c>
      <c r="O124" s="92" t="str">
        <f>Siguiente!$J$23</f>
        <v>-</v>
      </c>
      <c r="P124" s="90" t="str">
        <f>Siguiente!$J$24</f>
        <v>-</v>
      </c>
      <c r="Q124" s="90" t="str">
        <f>Siguiente!$J$25</f>
        <v>-</v>
      </c>
      <c r="R124" s="91" t="str">
        <f>Siguiente!$J$26</f>
        <v>-</v>
      </c>
      <c r="S124" s="92" t="str">
        <f>Siguiente!$J$27</f>
        <v>-</v>
      </c>
      <c r="T124" s="90" t="str">
        <f>Siguiente!$J$28</f>
        <v>-</v>
      </c>
      <c r="U124" s="90" t="str">
        <f>Siguiente!$J$29</f>
        <v>-</v>
      </c>
      <c r="V124" s="91" t="str">
        <f>Siguiente!$J$30</f>
        <v>-</v>
      </c>
      <c r="W124" s="92" t="str">
        <f>Siguiente!$J$31</f>
        <v>-</v>
      </c>
      <c r="X124" s="90" t="str">
        <f>Siguiente!$J$32</f>
        <v>-</v>
      </c>
      <c r="Y124" s="90" t="str">
        <f>Siguiente!$J$33</f>
        <v>-</v>
      </c>
      <c r="Z124" s="91" t="str">
        <f>Siguiente!$J$34</f>
        <v>-</v>
      </c>
      <c r="AA124" s="92" t="str">
        <f>Siguiente!$J$35</f>
        <v>-</v>
      </c>
      <c r="AB124" s="90" t="str">
        <f>Siguiente!$J$36</f>
        <v>-</v>
      </c>
      <c r="AC124" s="90" t="str">
        <f>Siguiente!$J$37</f>
        <v>-</v>
      </c>
      <c r="AD124" s="91" t="str">
        <f>Siguiente!$J$38</f>
        <v>-</v>
      </c>
      <c r="AE124" s="92" t="str">
        <f>Siguiente!$J$39</f>
        <v>-</v>
      </c>
      <c r="AF124" s="90" t="str">
        <f>Siguiente!$J$40</f>
        <v>-</v>
      </c>
      <c r="AG124" s="90" t="str">
        <f>Siguiente!$J$41</f>
        <v>-</v>
      </c>
      <c r="AH124" s="91" t="str">
        <f>Siguiente!$J$42</f>
        <v>-</v>
      </c>
      <c r="AI124" s="92" t="str">
        <f>Siguiente!$J$43</f>
        <v>-</v>
      </c>
      <c r="AJ124" s="90" t="str">
        <f>Siguiente!$J$44</f>
        <v>-</v>
      </c>
      <c r="AK124" s="90" t="str">
        <f>Siguiente!$J$45</f>
        <v>-</v>
      </c>
      <c r="AL124" s="109" t="str">
        <f>Siguiente!$J$46</f>
        <v>-</v>
      </c>
    </row>
    <row r="125" spans="1:38" ht="15" thickBot="1" x14ac:dyDescent="0.35">
      <c r="A125" s="643"/>
      <c r="B125" s="645"/>
      <c r="C125" s="647"/>
      <c r="D125" s="649"/>
      <c r="E125" s="84" t="s">
        <v>14</v>
      </c>
      <c r="F125" s="88" t="str">
        <f t="shared" si="15"/>
        <v>-</v>
      </c>
      <c r="G125" s="255" t="str">
        <f t="shared" si="14"/>
        <v>-</v>
      </c>
      <c r="H125" s="86" t="str">
        <f t="shared" si="14"/>
        <v>-</v>
      </c>
      <c r="I125" s="86" t="str">
        <f t="shared" si="14"/>
        <v>-</v>
      </c>
      <c r="J125" s="94" t="str">
        <f t="shared" si="14"/>
        <v>-</v>
      </c>
      <c r="K125" s="89" t="str">
        <f>Siguiente!$L$19</f>
        <v>-</v>
      </c>
      <c r="L125" s="86" t="str">
        <f>Siguiente!$L$20</f>
        <v>-</v>
      </c>
      <c r="M125" s="86" t="str">
        <f>Siguiente!$L$21</f>
        <v>-</v>
      </c>
      <c r="N125" s="87" t="str">
        <f>Siguiente!$L$22</f>
        <v>-</v>
      </c>
      <c r="O125" s="85" t="str">
        <f>Siguiente!$L$23</f>
        <v>-</v>
      </c>
      <c r="P125" s="86" t="str">
        <f>Siguiente!$L$24</f>
        <v>-</v>
      </c>
      <c r="Q125" s="86" t="str">
        <f>Siguiente!$L$25</f>
        <v>-</v>
      </c>
      <c r="R125" s="87" t="str">
        <f>Siguiente!$L$26</f>
        <v>-</v>
      </c>
      <c r="S125" s="85" t="str">
        <f>Siguiente!$L$27</f>
        <v>-</v>
      </c>
      <c r="T125" s="86" t="str">
        <f>Siguiente!$L$28</f>
        <v>-</v>
      </c>
      <c r="U125" s="86" t="str">
        <f>Siguiente!$L$29</f>
        <v>-</v>
      </c>
      <c r="V125" s="87" t="str">
        <f>Siguiente!$L$30</f>
        <v>-</v>
      </c>
      <c r="W125" s="85" t="str">
        <f>Siguiente!$L$31</f>
        <v>-</v>
      </c>
      <c r="X125" s="86" t="str">
        <f>Siguiente!$L$32</f>
        <v>-</v>
      </c>
      <c r="Y125" s="86" t="str">
        <f>Siguiente!$L$33</f>
        <v>-</v>
      </c>
      <c r="Z125" s="87" t="str">
        <f>Siguiente!$L$34</f>
        <v>-</v>
      </c>
      <c r="AA125" s="85" t="str">
        <f>Siguiente!$L$35</f>
        <v>-</v>
      </c>
      <c r="AB125" s="86" t="str">
        <f>Siguiente!$L$36</f>
        <v>-</v>
      </c>
      <c r="AC125" s="86" t="str">
        <f>Siguiente!$L$37</f>
        <v>-</v>
      </c>
      <c r="AD125" s="87" t="str">
        <f>Siguiente!$L$38</f>
        <v>-</v>
      </c>
      <c r="AE125" s="85" t="str">
        <f>Siguiente!$L$39</f>
        <v>-</v>
      </c>
      <c r="AF125" s="86" t="str">
        <f>Siguiente!$L$40</f>
        <v>-</v>
      </c>
      <c r="AG125" s="86" t="str">
        <f>Siguiente!$L$41</f>
        <v>-</v>
      </c>
      <c r="AH125" s="87" t="str">
        <f>Siguiente!$L$42</f>
        <v>-</v>
      </c>
      <c r="AI125" s="85" t="str">
        <f>Siguiente!$L$43</f>
        <v>-</v>
      </c>
      <c r="AJ125" s="86" t="str">
        <f>Siguiente!$L$44</f>
        <v>-</v>
      </c>
      <c r="AK125" s="86" t="str">
        <f>Siguiente!$L$45</f>
        <v>-</v>
      </c>
      <c r="AL125" s="108" t="str">
        <f>Siguiente!$L$46</f>
        <v>-</v>
      </c>
    </row>
    <row r="126" spans="1:38" ht="15" thickBot="1" x14ac:dyDescent="0.35">
      <c r="A126" s="642">
        <f>A124+1</f>
        <v>34</v>
      </c>
      <c r="B126" s="644">
        <f>Siguiente!$G$4</f>
        <v>0</v>
      </c>
      <c r="C126" s="646">
        <f>Siguiente!$G$2</f>
        <v>0</v>
      </c>
      <c r="D126" s="648" t="str">
        <f>IF(SUM(F126:F127)=0,"-",SUM(F126:F127))</f>
        <v>-</v>
      </c>
      <c r="E126" s="95" t="s">
        <v>41</v>
      </c>
      <c r="F126" s="250" t="str">
        <f t="shared" si="15"/>
        <v>-</v>
      </c>
      <c r="G126" s="256" t="str">
        <f t="shared" si="14"/>
        <v>-</v>
      </c>
      <c r="H126" s="90" t="str">
        <f t="shared" si="14"/>
        <v>-</v>
      </c>
      <c r="I126" s="90" t="str">
        <f t="shared" si="14"/>
        <v>-</v>
      </c>
      <c r="J126" s="93" t="str">
        <f t="shared" si="14"/>
        <v>-</v>
      </c>
      <c r="K126" s="111" t="str">
        <f>Siguiente!$J$19</f>
        <v>-</v>
      </c>
      <c r="L126" s="90" t="str">
        <f>Siguiente!$J$20</f>
        <v>-</v>
      </c>
      <c r="M126" s="90" t="str">
        <f>Siguiente!$J$21</f>
        <v>-</v>
      </c>
      <c r="N126" s="91" t="str">
        <f>Siguiente!$J$22</f>
        <v>-</v>
      </c>
      <c r="O126" s="92" t="str">
        <f>Siguiente!$J$23</f>
        <v>-</v>
      </c>
      <c r="P126" s="90" t="str">
        <f>Siguiente!$J$24</f>
        <v>-</v>
      </c>
      <c r="Q126" s="90" t="str">
        <f>Siguiente!$J$25</f>
        <v>-</v>
      </c>
      <c r="R126" s="91" t="str">
        <f>Siguiente!$J$26</f>
        <v>-</v>
      </c>
      <c r="S126" s="92" t="str">
        <f>Siguiente!$J$27</f>
        <v>-</v>
      </c>
      <c r="T126" s="90" t="str">
        <f>Siguiente!$J$28</f>
        <v>-</v>
      </c>
      <c r="U126" s="90" t="str">
        <f>Siguiente!$J$29</f>
        <v>-</v>
      </c>
      <c r="V126" s="91" t="str">
        <f>Siguiente!$J$30</f>
        <v>-</v>
      </c>
      <c r="W126" s="92" t="str">
        <f>Siguiente!$J$31</f>
        <v>-</v>
      </c>
      <c r="X126" s="90" t="str">
        <f>Siguiente!$J$32</f>
        <v>-</v>
      </c>
      <c r="Y126" s="90" t="str">
        <f>Siguiente!$J$33</f>
        <v>-</v>
      </c>
      <c r="Z126" s="91" t="str">
        <f>Siguiente!$J$34</f>
        <v>-</v>
      </c>
      <c r="AA126" s="92" t="str">
        <f>Siguiente!$J$35</f>
        <v>-</v>
      </c>
      <c r="AB126" s="90" t="str">
        <f>Siguiente!$J$36</f>
        <v>-</v>
      </c>
      <c r="AC126" s="90" t="str">
        <f>Siguiente!$J$37</f>
        <v>-</v>
      </c>
      <c r="AD126" s="91" t="str">
        <f>Siguiente!$J$38</f>
        <v>-</v>
      </c>
      <c r="AE126" s="92" t="str">
        <f>Siguiente!$J$39</f>
        <v>-</v>
      </c>
      <c r="AF126" s="90" t="str">
        <f>Siguiente!$J$40</f>
        <v>-</v>
      </c>
      <c r="AG126" s="90" t="str">
        <f>Siguiente!$J$41</f>
        <v>-</v>
      </c>
      <c r="AH126" s="91" t="str">
        <f>Siguiente!$J$42</f>
        <v>-</v>
      </c>
      <c r="AI126" s="92" t="str">
        <f>Siguiente!$J$43</f>
        <v>-</v>
      </c>
      <c r="AJ126" s="90" t="str">
        <f>Siguiente!$J$44</f>
        <v>-</v>
      </c>
      <c r="AK126" s="90" t="str">
        <f>Siguiente!$J$45</f>
        <v>-</v>
      </c>
      <c r="AL126" s="109" t="str">
        <f>Siguiente!$J$46</f>
        <v>-</v>
      </c>
    </row>
    <row r="127" spans="1:38" ht="15" thickBot="1" x14ac:dyDescent="0.35">
      <c r="A127" s="643"/>
      <c r="B127" s="645"/>
      <c r="C127" s="647"/>
      <c r="D127" s="649"/>
      <c r="E127" s="84" t="s">
        <v>14</v>
      </c>
      <c r="F127" s="88" t="str">
        <f t="shared" si="15"/>
        <v>-</v>
      </c>
      <c r="G127" s="255" t="str">
        <f t="shared" si="14"/>
        <v>-</v>
      </c>
      <c r="H127" s="86" t="str">
        <f t="shared" si="14"/>
        <v>-</v>
      </c>
      <c r="I127" s="86" t="str">
        <f t="shared" si="14"/>
        <v>-</v>
      </c>
      <c r="J127" s="94" t="str">
        <f t="shared" si="14"/>
        <v>-</v>
      </c>
      <c r="K127" s="89" t="str">
        <f>Siguiente!$L$19</f>
        <v>-</v>
      </c>
      <c r="L127" s="86" t="str">
        <f>Siguiente!$L$20</f>
        <v>-</v>
      </c>
      <c r="M127" s="86" t="str">
        <f>Siguiente!$L$21</f>
        <v>-</v>
      </c>
      <c r="N127" s="87" t="str">
        <f>Siguiente!$L$22</f>
        <v>-</v>
      </c>
      <c r="O127" s="85" t="str">
        <f>Siguiente!$L$23</f>
        <v>-</v>
      </c>
      <c r="P127" s="86" t="str">
        <f>Siguiente!$L$24</f>
        <v>-</v>
      </c>
      <c r="Q127" s="86" t="str">
        <f>Siguiente!$L$25</f>
        <v>-</v>
      </c>
      <c r="R127" s="87" t="str">
        <f>Siguiente!$L$26</f>
        <v>-</v>
      </c>
      <c r="S127" s="85" t="str">
        <f>Siguiente!$L$27</f>
        <v>-</v>
      </c>
      <c r="T127" s="86" t="str">
        <f>Siguiente!$L$28</f>
        <v>-</v>
      </c>
      <c r="U127" s="86" t="str">
        <f>Siguiente!$L$29</f>
        <v>-</v>
      </c>
      <c r="V127" s="87" t="str">
        <f>Siguiente!$L$30</f>
        <v>-</v>
      </c>
      <c r="W127" s="85" t="str">
        <f>Siguiente!$L$31</f>
        <v>-</v>
      </c>
      <c r="X127" s="86" t="str">
        <f>Siguiente!$L$32</f>
        <v>-</v>
      </c>
      <c r="Y127" s="86" t="str">
        <f>Siguiente!$L$33</f>
        <v>-</v>
      </c>
      <c r="Z127" s="87" t="str">
        <f>Siguiente!$L$34</f>
        <v>-</v>
      </c>
      <c r="AA127" s="85" t="str">
        <f>Siguiente!$L$35</f>
        <v>-</v>
      </c>
      <c r="AB127" s="86" t="str">
        <f>Siguiente!$L$36</f>
        <v>-</v>
      </c>
      <c r="AC127" s="86" t="str">
        <f>Siguiente!$L$37</f>
        <v>-</v>
      </c>
      <c r="AD127" s="87" t="str">
        <f>Siguiente!$L$38</f>
        <v>-</v>
      </c>
      <c r="AE127" s="85" t="str">
        <f>Siguiente!$L$39</f>
        <v>-</v>
      </c>
      <c r="AF127" s="86" t="str">
        <f>Siguiente!$L$40</f>
        <v>-</v>
      </c>
      <c r="AG127" s="86" t="str">
        <f>Siguiente!$L$41</f>
        <v>-</v>
      </c>
      <c r="AH127" s="87" t="str">
        <f>Siguiente!$L$42</f>
        <v>-</v>
      </c>
      <c r="AI127" s="85" t="str">
        <f>Siguiente!$L$43</f>
        <v>-</v>
      </c>
      <c r="AJ127" s="86" t="str">
        <f>Siguiente!$L$44</f>
        <v>-</v>
      </c>
      <c r="AK127" s="86" t="str">
        <f>Siguiente!$L$45</f>
        <v>-</v>
      </c>
      <c r="AL127" s="108" t="str">
        <f>Siguiente!$L$46</f>
        <v>-</v>
      </c>
    </row>
    <row r="128" spans="1:38" ht="15" thickBot="1" x14ac:dyDescent="0.35">
      <c r="A128" s="642">
        <f>A126+1</f>
        <v>35</v>
      </c>
      <c r="B128" s="644">
        <f>Siguiente!$G$4</f>
        <v>0</v>
      </c>
      <c r="C128" s="646">
        <f>Siguiente!$G$2</f>
        <v>0</v>
      </c>
      <c r="D128" s="648" t="str">
        <f>IF(SUM(F128:F129)=0,"-",SUM(F128:F129))</f>
        <v>-</v>
      </c>
      <c r="E128" s="95" t="s">
        <v>41</v>
      </c>
      <c r="F128" s="250" t="str">
        <f t="shared" si="15"/>
        <v>-</v>
      </c>
      <c r="G128" s="256" t="str">
        <f t="shared" si="14"/>
        <v>-</v>
      </c>
      <c r="H128" s="90" t="str">
        <f t="shared" si="14"/>
        <v>-</v>
      </c>
      <c r="I128" s="90" t="str">
        <f t="shared" si="14"/>
        <v>-</v>
      </c>
      <c r="J128" s="93" t="str">
        <f t="shared" si="14"/>
        <v>-</v>
      </c>
      <c r="K128" s="111" t="str">
        <f>Siguiente!$J$19</f>
        <v>-</v>
      </c>
      <c r="L128" s="90" t="str">
        <f>Siguiente!$J$20</f>
        <v>-</v>
      </c>
      <c r="M128" s="90" t="str">
        <f>Siguiente!$J$21</f>
        <v>-</v>
      </c>
      <c r="N128" s="91" t="str">
        <f>Siguiente!$J$22</f>
        <v>-</v>
      </c>
      <c r="O128" s="92" t="str">
        <f>Siguiente!$J$23</f>
        <v>-</v>
      </c>
      <c r="P128" s="90" t="str">
        <f>Siguiente!$J$24</f>
        <v>-</v>
      </c>
      <c r="Q128" s="90" t="str">
        <f>Siguiente!$J$25</f>
        <v>-</v>
      </c>
      <c r="R128" s="91" t="str">
        <f>Siguiente!$J$26</f>
        <v>-</v>
      </c>
      <c r="S128" s="92" t="str">
        <f>Siguiente!$J$27</f>
        <v>-</v>
      </c>
      <c r="T128" s="90" t="str">
        <f>Siguiente!$J$28</f>
        <v>-</v>
      </c>
      <c r="U128" s="90" t="str">
        <f>Siguiente!$J$29</f>
        <v>-</v>
      </c>
      <c r="V128" s="91" t="str">
        <f>Siguiente!$J$30</f>
        <v>-</v>
      </c>
      <c r="W128" s="92" t="str">
        <f>Siguiente!$J$31</f>
        <v>-</v>
      </c>
      <c r="X128" s="90" t="str">
        <f>Siguiente!$J$32</f>
        <v>-</v>
      </c>
      <c r="Y128" s="90" t="str">
        <f>Siguiente!$J$33</f>
        <v>-</v>
      </c>
      <c r="Z128" s="91" t="str">
        <f>Siguiente!$J$34</f>
        <v>-</v>
      </c>
      <c r="AA128" s="92" t="str">
        <f>Siguiente!$J$35</f>
        <v>-</v>
      </c>
      <c r="AB128" s="90" t="str">
        <f>Siguiente!$J$36</f>
        <v>-</v>
      </c>
      <c r="AC128" s="90" t="str">
        <f>Siguiente!$J$37</f>
        <v>-</v>
      </c>
      <c r="AD128" s="91" t="str">
        <f>Siguiente!$J$38</f>
        <v>-</v>
      </c>
      <c r="AE128" s="92" t="str">
        <f>Siguiente!$J$39</f>
        <v>-</v>
      </c>
      <c r="AF128" s="90" t="str">
        <f>Siguiente!$J$40</f>
        <v>-</v>
      </c>
      <c r="AG128" s="90" t="str">
        <f>Siguiente!$J$41</f>
        <v>-</v>
      </c>
      <c r="AH128" s="91" t="str">
        <f>Siguiente!$J$42</f>
        <v>-</v>
      </c>
      <c r="AI128" s="92" t="str">
        <f>Siguiente!$J$43</f>
        <v>-</v>
      </c>
      <c r="AJ128" s="90" t="str">
        <f>Siguiente!$J$44</f>
        <v>-</v>
      </c>
      <c r="AK128" s="90" t="str">
        <f>Siguiente!$J$45</f>
        <v>-</v>
      </c>
      <c r="AL128" s="109" t="str">
        <f>Siguiente!$J$46</f>
        <v>-</v>
      </c>
    </row>
    <row r="129" spans="1:38" ht="15" thickBot="1" x14ac:dyDescent="0.35">
      <c r="A129" s="643"/>
      <c r="B129" s="645"/>
      <c r="C129" s="647"/>
      <c r="D129" s="649"/>
      <c r="E129" s="84" t="s">
        <v>14</v>
      </c>
      <c r="F129" s="88" t="str">
        <f t="shared" si="15"/>
        <v>-</v>
      </c>
      <c r="G129" s="255" t="str">
        <f t="shared" si="14"/>
        <v>-</v>
      </c>
      <c r="H129" s="86" t="str">
        <f t="shared" si="14"/>
        <v>-</v>
      </c>
      <c r="I129" s="86" t="str">
        <f t="shared" si="14"/>
        <v>-</v>
      </c>
      <c r="J129" s="94" t="str">
        <f t="shared" si="14"/>
        <v>-</v>
      </c>
      <c r="K129" s="89" t="str">
        <f>Siguiente!$L$19</f>
        <v>-</v>
      </c>
      <c r="L129" s="86" t="str">
        <f>Siguiente!$L$20</f>
        <v>-</v>
      </c>
      <c r="M129" s="86" t="str">
        <f>Siguiente!$L$21</f>
        <v>-</v>
      </c>
      <c r="N129" s="87" t="str">
        <f>Siguiente!$L$22</f>
        <v>-</v>
      </c>
      <c r="O129" s="85" t="str">
        <f>Siguiente!$L$23</f>
        <v>-</v>
      </c>
      <c r="P129" s="86" t="str">
        <f>Siguiente!$L$24</f>
        <v>-</v>
      </c>
      <c r="Q129" s="86" t="str">
        <f>Siguiente!$L$25</f>
        <v>-</v>
      </c>
      <c r="R129" s="87" t="str">
        <f>Siguiente!$L$26</f>
        <v>-</v>
      </c>
      <c r="S129" s="85" t="str">
        <f>Siguiente!$L$27</f>
        <v>-</v>
      </c>
      <c r="T129" s="86" t="str">
        <f>Siguiente!$L$28</f>
        <v>-</v>
      </c>
      <c r="U129" s="86" t="str">
        <f>Siguiente!$L$29</f>
        <v>-</v>
      </c>
      <c r="V129" s="87" t="str">
        <f>Siguiente!$L$30</f>
        <v>-</v>
      </c>
      <c r="W129" s="85" t="str">
        <f>Siguiente!$L$31</f>
        <v>-</v>
      </c>
      <c r="X129" s="86" t="str">
        <f>Siguiente!$L$32</f>
        <v>-</v>
      </c>
      <c r="Y129" s="86" t="str">
        <f>Siguiente!$L$33</f>
        <v>-</v>
      </c>
      <c r="Z129" s="87" t="str">
        <f>Siguiente!$L$34</f>
        <v>-</v>
      </c>
      <c r="AA129" s="85" t="str">
        <f>Siguiente!$L$35</f>
        <v>-</v>
      </c>
      <c r="AB129" s="86" t="str">
        <f>Siguiente!$L$36</f>
        <v>-</v>
      </c>
      <c r="AC129" s="86" t="str">
        <f>Siguiente!$L$37</f>
        <v>-</v>
      </c>
      <c r="AD129" s="87" t="str">
        <f>Siguiente!$L$38</f>
        <v>-</v>
      </c>
      <c r="AE129" s="85" t="str">
        <f>Siguiente!$L$39</f>
        <v>-</v>
      </c>
      <c r="AF129" s="86" t="str">
        <f>Siguiente!$L$40</f>
        <v>-</v>
      </c>
      <c r="AG129" s="86" t="str">
        <f>Siguiente!$L$41</f>
        <v>-</v>
      </c>
      <c r="AH129" s="87" t="str">
        <f>Siguiente!$L$42</f>
        <v>-</v>
      </c>
      <c r="AI129" s="85" t="str">
        <f>Siguiente!$L$43</f>
        <v>-</v>
      </c>
      <c r="AJ129" s="86" t="str">
        <f>Siguiente!$L$44</f>
        <v>-</v>
      </c>
      <c r="AK129" s="86" t="str">
        <f>Siguiente!$L$45</f>
        <v>-</v>
      </c>
      <c r="AL129" s="108" t="str">
        <f>Siguiente!$L$46</f>
        <v>-</v>
      </c>
    </row>
    <row r="130" spans="1:38" ht="15" thickBot="1" x14ac:dyDescent="0.35">
      <c r="A130" s="642">
        <f>A128+1</f>
        <v>36</v>
      </c>
      <c r="B130" s="644">
        <f>Siguiente!$G$4</f>
        <v>0</v>
      </c>
      <c r="C130" s="646">
        <f>Siguiente!$G$2</f>
        <v>0</v>
      </c>
      <c r="D130" s="648" t="str">
        <f>IF(SUM(F130:F131)=0,"-",SUM(F130:F131))</f>
        <v>-</v>
      </c>
      <c r="E130" s="95" t="s">
        <v>41</v>
      </c>
      <c r="F130" s="250" t="str">
        <f t="shared" si="15"/>
        <v>-</v>
      </c>
      <c r="G130" s="256" t="str">
        <f t="shared" si="14"/>
        <v>-</v>
      </c>
      <c r="H130" s="90" t="str">
        <f t="shared" si="14"/>
        <v>-</v>
      </c>
      <c r="I130" s="90" t="str">
        <f t="shared" si="14"/>
        <v>-</v>
      </c>
      <c r="J130" s="93" t="str">
        <f t="shared" si="14"/>
        <v>-</v>
      </c>
      <c r="K130" s="111" t="str">
        <f>Siguiente!$J$19</f>
        <v>-</v>
      </c>
      <c r="L130" s="90" t="str">
        <f>Siguiente!$J$20</f>
        <v>-</v>
      </c>
      <c r="M130" s="90" t="str">
        <f>Siguiente!$J$21</f>
        <v>-</v>
      </c>
      <c r="N130" s="91" t="str">
        <f>Siguiente!$J$22</f>
        <v>-</v>
      </c>
      <c r="O130" s="92" t="str">
        <f>Siguiente!$J$23</f>
        <v>-</v>
      </c>
      <c r="P130" s="90" t="str">
        <f>Siguiente!$J$24</f>
        <v>-</v>
      </c>
      <c r="Q130" s="90" t="str">
        <f>Siguiente!$J$25</f>
        <v>-</v>
      </c>
      <c r="R130" s="91" t="str">
        <f>Siguiente!$J$26</f>
        <v>-</v>
      </c>
      <c r="S130" s="92" t="str">
        <f>Siguiente!$J$27</f>
        <v>-</v>
      </c>
      <c r="T130" s="90" t="str">
        <f>Siguiente!$J$28</f>
        <v>-</v>
      </c>
      <c r="U130" s="90" t="str">
        <f>Siguiente!$J$29</f>
        <v>-</v>
      </c>
      <c r="V130" s="91" t="str">
        <f>Siguiente!$J$30</f>
        <v>-</v>
      </c>
      <c r="W130" s="92" t="str">
        <f>Siguiente!$J$31</f>
        <v>-</v>
      </c>
      <c r="X130" s="90" t="str">
        <f>Siguiente!$J$32</f>
        <v>-</v>
      </c>
      <c r="Y130" s="90" t="str">
        <f>Siguiente!$J$33</f>
        <v>-</v>
      </c>
      <c r="Z130" s="91" t="str">
        <f>Siguiente!$J$34</f>
        <v>-</v>
      </c>
      <c r="AA130" s="92" t="str">
        <f>Siguiente!$J$35</f>
        <v>-</v>
      </c>
      <c r="AB130" s="90" t="str">
        <f>Siguiente!$J$36</f>
        <v>-</v>
      </c>
      <c r="AC130" s="90" t="str">
        <f>Siguiente!$J$37</f>
        <v>-</v>
      </c>
      <c r="AD130" s="91" t="str">
        <f>Siguiente!$J$38</f>
        <v>-</v>
      </c>
      <c r="AE130" s="92" t="str">
        <f>Siguiente!$J$39</f>
        <v>-</v>
      </c>
      <c r="AF130" s="90" t="str">
        <f>Siguiente!$J$40</f>
        <v>-</v>
      </c>
      <c r="AG130" s="90" t="str">
        <f>Siguiente!$J$41</f>
        <v>-</v>
      </c>
      <c r="AH130" s="91" t="str">
        <f>Siguiente!$J$42</f>
        <v>-</v>
      </c>
      <c r="AI130" s="92" t="str">
        <f>Siguiente!$J$43</f>
        <v>-</v>
      </c>
      <c r="AJ130" s="90" t="str">
        <f>Siguiente!$J$44</f>
        <v>-</v>
      </c>
      <c r="AK130" s="90" t="str">
        <f>Siguiente!$J$45</f>
        <v>-</v>
      </c>
      <c r="AL130" s="109" t="str">
        <f>Siguiente!$J$46</f>
        <v>-</v>
      </c>
    </row>
    <row r="131" spans="1:38" ht="15" thickBot="1" x14ac:dyDescent="0.35">
      <c r="A131" s="643"/>
      <c r="B131" s="645"/>
      <c r="C131" s="647"/>
      <c r="D131" s="649"/>
      <c r="E131" s="84" t="s">
        <v>14</v>
      </c>
      <c r="F131" s="88" t="str">
        <f t="shared" si="15"/>
        <v>-</v>
      </c>
      <c r="G131" s="255" t="str">
        <f t="shared" si="14"/>
        <v>-</v>
      </c>
      <c r="H131" s="86" t="str">
        <f t="shared" si="14"/>
        <v>-</v>
      </c>
      <c r="I131" s="86" t="str">
        <f t="shared" si="14"/>
        <v>-</v>
      </c>
      <c r="J131" s="94" t="str">
        <f t="shared" si="14"/>
        <v>-</v>
      </c>
      <c r="K131" s="89" t="str">
        <f>Siguiente!$L$19</f>
        <v>-</v>
      </c>
      <c r="L131" s="86" t="str">
        <f>Siguiente!$L$20</f>
        <v>-</v>
      </c>
      <c r="M131" s="86" t="str">
        <f>Siguiente!$L$21</f>
        <v>-</v>
      </c>
      <c r="N131" s="87" t="str">
        <f>Siguiente!$L$22</f>
        <v>-</v>
      </c>
      <c r="O131" s="85" t="str">
        <f>Siguiente!$L$23</f>
        <v>-</v>
      </c>
      <c r="P131" s="86" t="str">
        <f>Siguiente!$L$24</f>
        <v>-</v>
      </c>
      <c r="Q131" s="86" t="str">
        <f>Siguiente!$L$25</f>
        <v>-</v>
      </c>
      <c r="R131" s="87" t="str">
        <f>Siguiente!$L$26</f>
        <v>-</v>
      </c>
      <c r="S131" s="85" t="str">
        <f>Siguiente!$L$27</f>
        <v>-</v>
      </c>
      <c r="T131" s="86" t="str">
        <f>Siguiente!$L$28</f>
        <v>-</v>
      </c>
      <c r="U131" s="86" t="str">
        <f>Siguiente!$L$29</f>
        <v>-</v>
      </c>
      <c r="V131" s="87" t="str">
        <f>Siguiente!$L$30</f>
        <v>-</v>
      </c>
      <c r="W131" s="85" t="str">
        <f>Siguiente!$L$31</f>
        <v>-</v>
      </c>
      <c r="X131" s="86" t="str">
        <f>Siguiente!$L$32</f>
        <v>-</v>
      </c>
      <c r="Y131" s="86" t="str">
        <f>Siguiente!$L$33</f>
        <v>-</v>
      </c>
      <c r="Z131" s="87" t="str">
        <f>Siguiente!$L$34</f>
        <v>-</v>
      </c>
      <c r="AA131" s="85" t="str">
        <f>Siguiente!$L$35</f>
        <v>-</v>
      </c>
      <c r="AB131" s="86" t="str">
        <f>Siguiente!$L$36</f>
        <v>-</v>
      </c>
      <c r="AC131" s="86" t="str">
        <f>Siguiente!$L$37</f>
        <v>-</v>
      </c>
      <c r="AD131" s="87" t="str">
        <f>Siguiente!$L$38</f>
        <v>-</v>
      </c>
      <c r="AE131" s="85" t="str">
        <f>Siguiente!$L$39</f>
        <v>-</v>
      </c>
      <c r="AF131" s="86" t="str">
        <f>Siguiente!$L$40</f>
        <v>-</v>
      </c>
      <c r="AG131" s="86" t="str">
        <f>Siguiente!$L$41</f>
        <v>-</v>
      </c>
      <c r="AH131" s="87" t="str">
        <f>Siguiente!$L$42</f>
        <v>-</v>
      </c>
      <c r="AI131" s="85" t="str">
        <f>Siguiente!$L$43</f>
        <v>-</v>
      </c>
      <c r="AJ131" s="86" t="str">
        <f>Siguiente!$L$44</f>
        <v>-</v>
      </c>
      <c r="AK131" s="86" t="str">
        <f>Siguiente!$L$45</f>
        <v>-</v>
      </c>
      <c r="AL131" s="108" t="str">
        <f>Siguiente!$L$46</f>
        <v>-</v>
      </c>
    </row>
    <row r="132" spans="1:38" ht="15" thickBot="1" x14ac:dyDescent="0.35">
      <c r="A132" s="642">
        <f>A130+1</f>
        <v>37</v>
      </c>
      <c r="B132" s="644">
        <f>Siguiente!$G$4</f>
        <v>0</v>
      </c>
      <c r="C132" s="646">
        <f>Siguiente!$G$2</f>
        <v>0</v>
      </c>
      <c r="D132" s="648" t="str">
        <f>IF(SUM(F132:F133)=0,"-",SUM(F132:F133))</f>
        <v>-</v>
      </c>
      <c r="E132" s="95" t="s">
        <v>41</v>
      </c>
      <c r="F132" s="250" t="str">
        <f t="shared" si="15"/>
        <v>-</v>
      </c>
      <c r="G132" s="256" t="str">
        <f t="shared" si="14"/>
        <v>-</v>
      </c>
      <c r="H132" s="90" t="str">
        <f t="shared" si="14"/>
        <v>-</v>
      </c>
      <c r="I132" s="90" t="str">
        <f t="shared" si="14"/>
        <v>-</v>
      </c>
      <c r="J132" s="93" t="str">
        <f t="shared" si="14"/>
        <v>-</v>
      </c>
      <c r="K132" s="111" t="str">
        <f>Siguiente!$J$19</f>
        <v>-</v>
      </c>
      <c r="L132" s="90" t="str">
        <f>Siguiente!$J$20</f>
        <v>-</v>
      </c>
      <c r="M132" s="90" t="str">
        <f>Siguiente!$J$21</f>
        <v>-</v>
      </c>
      <c r="N132" s="91" t="str">
        <f>Siguiente!$J$22</f>
        <v>-</v>
      </c>
      <c r="O132" s="92" t="str">
        <f>Siguiente!$J$23</f>
        <v>-</v>
      </c>
      <c r="P132" s="90" t="str">
        <f>Siguiente!$J$24</f>
        <v>-</v>
      </c>
      <c r="Q132" s="90" t="str">
        <f>Siguiente!$J$25</f>
        <v>-</v>
      </c>
      <c r="R132" s="91" t="str">
        <f>Siguiente!$J$26</f>
        <v>-</v>
      </c>
      <c r="S132" s="92" t="str">
        <f>Siguiente!$J$27</f>
        <v>-</v>
      </c>
      <c r="T132" s="90" t="str">
        <f>Siguiente!$J$28</f>
        <v>-</v>
      </c>
      <c r="U132" s="90" t="str">
        <f>Siguiente!$J$29</f>
        <v>-</v>
      </c>
      <c r="V132" s="91" t="str">
        <f>Siguiente!$J$30</f>
        <v>-</v>
      </c>
      <c r="W132" s="92" t="str">
        <f>Siguiente!$J$31</f>
        <v>-</v>
      </c>
      <c r="X132" s="90" t="str">
        <f>Siguiente!$J$32</f>
        <v>-</v>
      </c>
      <c r="Y132" s="90" t="str">
        <f>Siguiente!$J$33</f>
        <v>-</v>
      </c>
      <c r="Z132" s="91" t="str">
        <f>Siguiente!$J$34</f>
        <v>-</v>
      </c>
      <c r="AA132" s="92" t="str">
        <f>Siguiente!$J$35</f>
        <v>-</v>
      </c>
      <c r="AB132" s="90" t="str">
        <f>Siguiente!$J$36</f>
        <v>-</v>
      </c>
      <c r="AC132" s="90" t="str">
        <f>Siguiente!$J$37</f>
        <v>-</v>
      </c>
      <c r="AD132" s="91" t="str">
        <f>Siguiente!$J$38</f>
        <v>-</v>
      </c>
      <c r="AE132" s="92" t="str">
        <f>Siguiente!$J$39</f>
        <v>-</v>
      </c>
      <c r="AF132" s="90" t="str">
        <f>Siguiente!$J$40</f>
        <v>-</v>
      </c>
      <c r="AG132" s="90" t="str">
        <f>Siguiente!$J$41</f>
        <v>-</v>
      </c>
      <c r="AH132" s="91" t="str">
        <f>Siguiente!$J$42</f>
        <v>-</v>
      </c>
      <c r="AI132" s="92" t="str">
        <f>Siguiente!$J$43</f>
        <v>-</v>
      </c>
      <c r="AJ132" s="90" t="str">
        <f>Siguiente!$J$44</f>
        <v>-</v>
      </c>
      <c r="AK132" s="90" t="str">
        <f>Siguiente!$J$45</f>
        <v>-</v>
      </c>
      <c r="AL132" s="109" t="str">
        <f>Siguiente!$J$46</f>
        <v>-</v>
      </c>
    </row>
    <row r="133" spans="1:38" ht="15" thickBot="1" x14ac:dyDescent="0.35">
      <c r="A133" s="643"/>
      <c r="B133" s="645"/>
      <c r="C133" s="647"/>
      <c r="D133" s="649"/>
      <c r="E133" s="84" t="s">
        <v>14</v>
      </c>
      <c r="F133" s="88" t="str">
        <f t="shared" si="15"/>
        <v>-</v>
      </c>
      <c r="G133" s="255" t="str">
        <f t="shared" si="14"/>
        <v>-</v>
      </c>
      <c r="H133" s="86" t="str">
        <f t="shared" si="14"/>
        <v>-</v>
      </c>
      <c r="I133" s="86" t="str">
        <f t="shared" si="14"/>
        <v>-</v>
      </c>
      <c r="J133" s="94" t="str">
        <f t="shared" si="14"/>
        <v>-</v>
      </c>
      <c r="K133" s="89" t="str">
        <f>Siguiente!$L$19</f>
        <v>-</v>
      </c>
      <c r="L133" s="86" t="str">
        <f>Siguiente!$L$20</f>
        <v>-</v>
      </c>
      <c r="M133" s="86" t="str">
        <f>Siguiente!$L$21</f>
        <v>-</v>
      </c>
      <c r="N133" s="87" t="str">
        <f>Siguiente!$L$22</f>
        <v>-</v>
      </c>
      <c r="O133" s="85" t="str">
        <f>Siguiente!$L$23</f>
        <v>-</v>
      </c>
      <c r="P133" s="86" t="str">
        <f>Siguiente!$L$24</f>
        <v>-</v>
      </c>
      <c r="Q133" s="86" t="str">
        <f>Siguiente!$L$25</f>
        <v>-</v>
      </c>
      <c r="R133" s="87" t="str">
        <f>Siguiente!$L$26</f>
        <v>-</v>
      </c>
      <c r="S133" s="85" t="str">
        <f>Siguiente!$L$27</f>
        <v>-</v>
      </c>
      <c r="T133" s="86" t="str">
        <f>Siguiente!$L$28</f>
        <v>-</v>
      </c>
      <c r="U133" s="86" t="str">
        <f>Siguiente!$L$29</f>
        <v>-</v>
      </c>
      <c r="V133" s="87" t="str">
        <f>Siguiente!$L$30</f>
        <v>-</v>
      </c>
      <c r="W133" s="85" t="str">
        <f>Siguiente!$L$31</f>
        <v>-</v>
      </c>
      <c r="X133" s="86" t="str">
        <f>Siguiente!$L$32</f>
        <v>-</v>
      </c>
      <c r="Y133" s="86" t="str">
        <f>Siguiente!$L$33</f>
        <v>-</v>
      </c>
      <c r="Z133" s="87" t="str">
        <f>Siguiente!$L$34</f>
        <v>-</v>
      </c>
      <c r="AA133" s="85" t="str">
        <f>Siguiente!$L$35</f>
        <v>-</v>
      </c>
      <c r="AB133" s="86" t="str">
        <f>Siguiente!$L$36</f>
        <v>-</v>
      </c>
      <c r="AC133" s="86" t="str">
        <f>Siguiente!$L$37</f>
        <v>-</v>
      </c>
      <c r="AD133" s="87" t="str">
        <f>Siguiente!$L$38</f>
        <v>-</v>
      </c>
      <c r="AE133" s="85" t="str">
        <f>Siguiente!$L$39</f>
        <v>-</v>
      </c>
      <c r="AF133" s="86" t="str">
        <f>Siguiente!$L$40</f>
        <v>-</v>
      </c>
      <c r="AG133" s="86" t="str">
        <f>Siguiente!$L$41</f>
        <v>-</v>
      </c>
      <c r="AH133" s="87" t="str">
        <f>Siguiente!$L$42</f>
        <v>-</v>
      </c>
      <c r="AI133" s="85" t="str">
        <f>Siguiente!$L$43</f>
        <v>-</v>
      </c>
      <c r="AJ133" s="86" t="str">
        <f>Siguiente!$L$44</f>
        <v>-</v>
      </c>
      <c r="AK133" s="86" t="str">
        <f>Siguiente!$L$45</f>
        <v>-</v>
      </c>
      <c r="AL133" s="108" t="str">
        <f>Siguiente!$L$46</f>
        <v>-</v>
      </c>
    </row>
    <row r="134" spans="1:38" ht="15" thickBot="1" x14ac:dyDescent="0.35">
      <c r="A134" s="642">
        <f>A132+1</f>
        <v>38</v>
      </c>
      <c r="B134" s="644">
        <f>Siguiente!$G$4</f>
        <v>0</v>
      </c>
      <c r="C134" s="646">
        <f>Siguiente!$G$2</f>
        <v>0</v>
      </c>
      <c r="D134" s="648" t="str">
        <f>IF(SUM(F134:F135)=0,"-",SUM(F134:F135))</f>
        <v>-</v>
      </c>
      <c r="E134" s="95" t="s">
        <v>41</v>
      </c>
      <c r="F134" s="250" t="str">
        <f t="shared" si="15"/>
        <v>-</v>
      </c>
      <c r="G134" s="256" t="str">
        <f t="shared" si="14"/>
        <v>-</v>
      </c>
      <c r="H134" s="90" t="str">
        <f t="shared" si="14"/>
        <v>-</v>
      </c>
      <c r="I134" s="90" t="str">
        <f t="shared" si="14"/>
        <v>-</v>
      </c>
      <c r="J134" s="93" t="str">
        <f t="shared" si="14"/>
        <v>-</v>
      </c>
      <c r="K134" s="111" t="str">
        <f>Siguiente!$J$19</f>
        <v>-</v>
      </c>
      <c r="L134" s="90" t="str">
        <f>Siguiente!$J$20</f>
        <v>-</v>
      </c>
      <c r="M134" s="90" t="str">
        <f>Siguiente!$J$21</f>
        <v>-</v>
      </c>
      <c r="N134" s="91" t="str">
        <f>Siguiente!$J$22</f>
        <v>-</v>
      </c>
      <c r="O134" s="92" t="str">
        <f>Siguiente!$J$23</f>
        <v>-</v>
      </c>
      <c r="P134" s="90" t="str">
        <f>Siguiente!$J$24</f>
        <v>-</v>
      </c>
      <c r="Q134" s="90" t="str">
        <f>Siguiente!$J$25</f>
        <v>-</v>
      </c>
      <c r="R134" s="91" t="str">
        <f>Siguiente!$J$26</f>
        <v>-</v>
      </c>
      <c r="S134" s="92" t="str">
        <f>Siguiente!$J$27</f>
        <v>-</v>
      </c>
      <c r="T134" s="90" t="str">
        <f>Siguiente!$J$28</f>
        <v>-</v>
      </c>
      <c r="U134" s="90" t="str">
        <f>Siguiente!$J$29</f>
        <v>-</v>
      </c>
      <c r="V134" s="91" t="str">
        <f>Siguiente!$J$30</f>
        <v>-</v>
      </c>
      <c r="W134" s="92" t="str">
        <f>Siguiente!$J$31</f>
        <v>-</v>
      </c>
      <c r="X134" s="90" t="str">
        <f>Siguiente!$J$32</f>
        <v>-</v>
      </c>
      <c r="Y134" s="90" t="str">
        <f>Siguiente!$J$33</f>
        <v>-</v>
      </c>
      <c r="Z134" s="91" t="str">
        <f>Siguiente!$J$34</f>
        <v>-</v>
      </c>
      <c r="AA134" s="92" t="str">
        <f>Siguiente!$J$35</f>
        <v>-</v>
      </c>
      <c r="AB134" s="90" t="str">
        <f>Siguiente!$J$36</f>
        <v>-</v>
      </c>
      <c r="AC134" s="90" t="str">
        <f>Siguiente!$J$37</f>
        <v>-</v>
      </c>
      <c r="AD134" s="91" t="str">
        <f>Siguiente!$J$38</f>
        <v>-</v>
      </c>
      <c r="AE134" s="92" t="str">
        <f>Siguiente!$J$39</f>
        <v>-</v>
      </c>
      <c r="AF134" s="90" t="str">
        <f>Siguiente!$J$40</f>
        <v>-</v>
      </c>
      <c r="AG134" s="90" t="str">
        <f>Siguiente!$J$41</f>
        <v>-</v>
      </c>
      <c r="AH134" s="91" t="str">
        <f>Siguiente!$J$42</f>
        <v>-</v>
      </c>
      <c r="AI134" s="92" t="str">
        <f>Siguiente!$J$43</f>
        <v>-</v>
      </c>
      <c r="AJ134" s="90" t="str">
        <f>Siguiente!$J$44</f>
        <v>-</v>
      </c>
      <c r="AK134" s="90" t="str">
        <f>Siguiente!$J$45</f>
        <v>-</v>
      </c>
      <c r="AL134" s="109" t="str">
        <f>Siguiente!$J$46</f>
        <v>-</v>
      </c>
    </row>
    <row r="135" spans="1:38" ht="15" thickBot="1" x14ac:dyDescent="0.35">
      <c r="A135" s="643"/>
      <c r="B135" s="645"/>
      <c r="C135" s="647"/>
      <c r="D135" s="649"/>
      <c r="E135" s="84" t="s">
        <v>14</v>
      </c>
      <c r="F135" s="88" t="str">
        <f t="shared" si="15"/>
        <v>-</v>
      </c>
      <c r="G135" s="255" t="str">
        <f t="shared" si="14"/>
        <v>-</v>
      </c>
      <c r="H135" s="86" t="str">
        <f t="shared" si="14"/>
        <v>-</v>
      </c>
      <c r="I135" s="86" t="str">
        <f t="shared" si="14"/>
        <v>-</v>
      </c>
      <c r="J135" s="94" t="str">
        <f t="shared" si="14"/>
        <v>-</v>
      </c>
      <c r="K135" s="89" t="str">
        <f>Siguiente!$L$19</f>
        <v>-</v>
      </c>
      <c r="L135" s="86" t="str">
        <f>Siguiente!$L$20</f>
        <v>-</v>
      </c>
      <c r="M135" s="86" t="str">
        <f>Siguiente!$L$21</f>
        <v>-</v>
      </c>
      <c r="N135" s="87" t="str">
        <f>Siguiente!$L$22</f>
        <v>-</v>
      </c>
      <c r="O135" s="85" t="str">
        <f>Siguiente!$L$23</f>
        <v>-</v>
      </c>
      <c r="P135" s="86" t="str">
        <f>Siguiente!$L$24</f>
        <v>-</v>
      </c>
      <c r="Q135" s="86" t="str">
        <f>Siguiente!$L$25</f>
        <v>-</v>
      </c>
      <c r="R135" s="87" t="str">
        <f>Siguiente!$L$26</f>
        <v>-</v>
      </c>
      <c r="S135" s="85" t="str">
        <f>Siguiente!$L$27</f>
        <v>-</v>
      </c>
      <c r="T135" s="86" t="str">
        <f>Siguiente!$L$28</f>
        <v>-</v>
      </c>
      <c r="U135" s="86" t="str">
        <f>Siguiente!$L$29</f>
        <v>-</v>
      </c>
      <c r="V135" s="87" t="str">
        <f>Siguiente!$L$30</f>
        <v>-</v>
      </c>
      <c r="W135" s="85" t="str">
        <f>Siguiente!$L$31</f>
        <v>-</v>
      </c>
      <c r="X135" s="86" t="str">
        <f>Siguiente!$L$32</f>
        <v>-</v>
      </c>
      <c r="Y135" s="86" t="str">
        <f>Siguiente!$L$33</f>
        <v>-</v>
      </c>
      <c r="Z135" s="87" t="str">
        <f>Siguiente!$L$34</f>
        <v>-</v>
      </c>
      <c r="AA135" s="85" t="str">
        <f>Siguiente!$L$35</f>
        <v>-</v>
      </c>
      <c r="AB135" s="86" t="str">
        <f>Siguiente!$L$36</f>
        <v>-</v>
      </c>
      <c r="AC135" s="86" t="str">
        <f>Siguiente!$L$37</f>
        <v>-</v>
      </c>
      <c r="AD135" s="87" t="str">
        <f>Siguiente!$L$38</f>
        <v>-</v>
      </c>
      <c r="AE135" s="85" t="str">
        <f>Siguiente!$L$39</f>
        <v>-</v>
      </c>
      <c r="AF135" s="86" t="str">
        <f>Siguiente!$L$40</f>
        <v>-</v>
      </c>
      <c r="AG135" s="86" t="str">
        <f>Siguiente!$L$41</f>
        <v>-</v>
      </c>
      <c r="AH135" s="87" t="str">
        <f>Siguiente!$L$42</f>
        <v>-</v>
      </c>
      <c r="AI135" s="85" t="str">
        <f>Siguiente!$L$43</f>
        <v>-</v>
      </c>
      <c r="AJ135" s="86" t="str">
        <f>Siguiente!$L$44</f>
        <v>-</v>
      </c>
      <c r="AK135" s="86" t="str">
        <f>Siguiente!$L$45</f>
        <v>-</v>
      </c>
      <c r="AL135" s="108" t="str">
        <f>Siguiente!$L$46</f>
        <v>-</v>
      </c>
    </row>
    <row r="136" spans="1:38" ht="15" thickBot="1" x14ac:dyDescent="0.35">
      <c r="A136" s="642">
        <f>A134+1</f>
        <v>39</v>
      </c>
      <c r="B136" s="644">
        <f>Siguiente!$G$4</f>
        <v>0</v>
      </c>
      <c r="C136" s="646">
        <f>Siguiente!$G$2</f>
        <v>0</v>
      </c>
      <c r="D136" s="648" t="str">
        <f>IF(SUM(F136:F137)=0,"-",SUM(F136:F137))</f>
        <v>-</v>
      </c>
      <c r="E136" s="95" t="s">
        <v>41</v>
      </c>
      <c r="F136" s="250" t="str">
        <f t="shared" si="15"/>
        <v>-</v>
      </c>
      <c r="G136" s="256" t="str">
        <f t="shared" si="14"/>
        <v>-</v>
      </c>
      <c r="H136" s="90" t="str">
        <f t="shared" si="14"/>
        <v>-</v>
      </c>
      <c r="I136" s="90" t="str">
        <f t="shared" si="14"/>
        <v>-</v>
      </c>
      <c r="J136" s="93" t="str">
        <f t="shared" si="14"/>
        <v>-</v>
      </c>
      <c r="K136" s="111" t="str">
        <f>Siguiente!$J$19</f>
        <v>-</v>
      </c>
      <c r="L136" s="90" t="str">
        <f>Siguiente!$J$20</f>
        <v>-</v>
      </c>
      <c r="M136" s="90" t="str">
        <f>Siguiente!$J$21</f>
        <v>-</v>
      </c>
      <c r="N136" s="91" t="str">
        <f>Siguiente!$J$22</f>
        <v>-</v>
      </c>
      <c r="O136" s="92" t="str">
        <f>Siguiente!$J$23</f>
        <v>-</v>
      </c>
      <c r="P136" s="90" t="str">
        <f>Siguiente!$J$24</f>
        <v>-</v>
      </c>
      <c r="Q136" s="90" t="str">
        <f>Siguiente!$J$25</f>
        <v>-</v>
      </c>
      <c r="R136" s="91" t="str">
        <f>Siguiente!$J$26</f>
        <v>-</v>
      </c>
      <c r="S136" s="92" t="str">
        <f>Siguiente!$J$27</f>
        <v>-</v>
      </c>
      <c r="T136" s="90" t="str">
        <f>Siguiente!$J$28</f>
        <v>-</v>
      </c>
      <c r="U136" s="90" t="str">
        <f>Siguiente!$J$29</f>
        <v>-</v>
      </c>
      <c r="V136" s="91" t="str">
        <f>Siguiente!$J$30</f>
        <v>-</v>
      </c>
      <c r="W136" s="92" t="str">
        <f>Siguiente!$J$31</f>
        <v>-</v>
      </c>
      <c r="X136" s="90" t="str">
        <f>Siguiente!$J$32</f>
        <v>-</v>
      </c>
      <c r="Y136" s="90" t="str">
        <f>Siguiente!$J$33</f>
        <v>-</v>
      </c>
      <c r="Z136" s="91" t="str">
        <f>Siguiente!$J$34</f>
        <v>-</v>
      </c>
      <c r="AA136" s="92" t="str">
        <f>Siguiente!$J$35</f>
        <v>-</v>
      </c>
      <c r="AB136" s="90" t="str">
        <f>Siguiente!$J$36</f>
        <v>-</v>
      </c>
      <c r="AC136" s="90" t="str">
        <f>Siguiente!$J$37</f>
        <v>-</v>
      </c>
      <c r="AD136" s="91" t="str">
        <f>Siguiente!$J$38</f>
        <v>-</v>
      </c>
      <c r="AE136" s="92" t="str">
        <f>Siguiente!$J$39</f>
        <v>-</v>
      </c>
      <c r="AF136" s="90" t="str">
        <f>Siguiente!$J$40</f>
        <v>-</v>
      </c>
      <c r="AG136" s="90" t="str">
        <f>Siguiente!$J$41</f>
        <v>-</v>
      </c>
      <c r="AH136" s="91" t="str">
        <f>Siguiente!$J$42</f>
        <v>-</v>
      </c>
      <c r="AI136" s="92" t="str">
        <f>Siguiente!$J$43</f>
        <v>-</v>
      </c>
      <c r="AJ136" s="90" t="str">
        <f>Siguiente!$J$44</f>
        <v>-</v>
      </c>
      <c r="AK136" s="90" t="str">
        <f>Siguiente!$J$45</f>
        <v>-</v>
      </c>
      <c r="AL136" s="109" t="str">
        <f>Siguiente!$J$46</f>
        <v>-</v>
      </c>
    </row>
    <row r="137" spans="1:38" ht="15" thickBot="1" x14ac:dyDescent="0.35">
      <c r="A137" s="643"/>
      <c r="B137" s="645"/>
      <c r="C137" s="647"/>
      <c r="D137" s="649"/>
      <c r="E137" s="84" t="s">
        <v>14</v>
      </c>
      <c r="F137" s="88" t="str">
        <f t="shared" si="15"/>
        <v>-</v>
      </c>
      <c r="G137" s="255" t="str">
        <f t="shared" si="14"/>
        <v>-</v>
      </c>
      <c r="H137" s="86" t="str">
        <f t="shared" si="14"/>
        <v>-</v>
      </c>
      <c r="I137" s="86" t="str">
        <f t="shared" si="14"/>
        <v>-</v>
      </c>
      <c r="J137" s="94" t="str">
        <f t="shared" si="14"/>
        <v>-</v>
      </c>
      <c r="K137" s="89" t="str">
        <f>Siguiente!$L$19</f>
        <v>-</v>
      </c>
      <c r="L137" s="86" t="str">
        <f>Siguiente!$L$20</f>
        <v>-</v>
      </c>
      <c r="M137" s="86" t="str">
        <f>Siguiente!$L$21</f>
        <v>-</v>
      </c>
      <c r="N137" s="87" t="str">
        <f>Siguiente!$L$22</f>
        <v>-</v>
      </c>
      <c r="O137" s="85" t="str">
        <f>Siguiente!$L$23</f>
        <v>-</v>
      </c>
      <c r="P137" s="86" t="str">
        <f>Siguiente!$L$24</f>
        <v>-</v>
      </c>
      <c r="Q137" s="86" t="str">
        <f>Siguiente!$L$25</f>
        <v>-</v>
      </c>
      <c r="R137" s="87" t="str">
        <f>Siguiente!$L$26</f>
        <v>-</v>
      </c>
      <c r="S137" s="85" t="str">
        <f>Siguiente!$L$27</f>
        <v>-</v>
      </c>
      <c r="T137" s="86" t="str">
        <f>Siguiente!$L$28</f>
        <v>-</v>
      </c>
      <c r="U137" s="86" t="str">
        <f>Siguiente!$L$29</f>
        <v>-</v>
      </c>
      <c r="V137" s="87" t="str">
        <f>Siguiente!$L$30</f>
        <v>-</v>
      </c>
      <c r="W137" s="85" t="str">
        <f>Siguiente!$L$31</f>
        <v>-</v>
      </c>
      <c r="X137" s="86" t="str">
        <f>Siguiente!$L$32</f>
        <v>-</v>
      </c>
      <c r="Y137" s="86" t="str">
        <f>Siguiente!$L$33</f>
        <v>-</v>
      </c>
      <c r="Z137" s="87" t="str">
        <f>Siguiente!$L$34</f>
        <v>-</v>
      </c>
      <c r="AA137" s="85" t="str">
        <f>Siguiente!$L$35</f>
        <v>-</v>
      </c>
      <c r="AB137" s="86" t="str">
        <f>Siguiente!$L$36</f>
        <v>-</v>
      </c>
      <c r="AC137" s="86" t="str">
        <f>Siguiente!$L$37</f>
        <v>-</v>
      </c>
      <c r="AD137" s="87" t="str">
        <f>Siguiente!$L$38</f>
        <v>-</v>
      </c>
      <c r="AE137" s="85" t="str">
        <f>Siguiente!$L$39</f>
        <v>-</v>
      </c>
      <c r="AF137" s="86" t="str">
        <f>Siguiente!$L$40</f>
        <v>-</v>
      </c>
      <c r="AG137" s="86" t="str">
        <f>Siguiente!$L$41</f>
        <v>-</v>
      </c>
      <c r="AH137" s="87" t="str">
        <f>Siguiente!$L$42</f>
        <v>-</v>
      </c>
      <c r="AI137" s="85" t="str">
        <f>Siguiente!$L$43</f>
        <v>-</v>
      </c>
      <c r="AJ137" s="86" t="str">
        <f>Siguiente!$L$44</f>
        <v>-</v>
      </c>
      <c r="AK137" s="86" t="str">
        <f>Siguiente!$L$45</f>
        <v>-</v>
      </c>
      <c r="AL137" s="108" t="str">
        <f>Siguiente!$L$46</f>
        <v>-</v>
      </c>
    </row>
    <row r="138" spans="1:38" ht="15" thickBot="1" x14ac:dyDescent="0.35">
      <c r="A138" s="642">
        <f>A136+1</f>
        <v>40</v>
      </c>
      <c r="B138" s="644">
        <f>Siguiente!$G$4</f>
        <v>0</v>
      </c>
      <c r="C138" s="646">
        <f>Siguiente!$G$2</f>
        <v>0</v>
      </c>
      <c r="D138" s="648" t="str">
        <f>IF(SUM(F138:F139)=0,"-",SUM(F138:F139))</f>
        <v>-</v>
      </c>
      <c r="E138" s="95" t="s">
        <v>41</v>
      </c>
      <c r="F138" s="250" t="str">
        <f t="shared" si="15"/>
        <v>-</v>
      </c>
      <c r="G138" s="256" t="str">
        <f t="shared" si="14"/>
        <v>-</v>
      </c>
      <c r="H138" s="90" t="str">
        <f t="shared" si="14"/>
        <v>-</v>
      </c>
      <c r="I138" s="90" t="str">
        <f t="shared" si="14"/>
        <v>-</v>
      </c>
      <c r="J138" s="93" t="str">
        <f t="shared" si="14"/>
        <v>-</v>
      </c>
      <c r="K138" s="111" t="str">
        <f>Siguiente!$J$19</f>
        <v>-</v>
      </c>
      <c r="L138" s="90" t="str">
        <f>Siguiente!$J$20</f>
        <v>-</v>
      </c>
      <c r="M138" s="90" t="str">
        <f>Siguiente!$J$21</f>
        <v>-</v>
      </c>
      <c r="N138" s="91" t="str">
        <f>Siguiente!$J$22</f>
        <v>-</v>
      </c>
      <c r="O138" s="92" t="str">
        <f>Siguiente!$J$23</f>
        <v>-</v>
      </c>
      <c r="P138" s="90" t="str">
        <f>Siguiente!$J$24</f>
        <v>-</v>
      </c>
      <c r="Q138" s="90" t="str">
        <f>Siguiente!$J$25</f>
        <v>-</v>
      </c>
      <c r="R138" s="91" t="str">
        <f>Siguiente!$J$26</f>
        <v>-</v>
      </c>
      <c r="S138" s="92" t="str">
        <f>Siguiente!$J$27</f>
        <v>-</v>
      </c>
      <c r="T138" s="90" t="str">
        <f>Siguiente!$J$28</f>
        <v>-</v>
      </c>
      <c r="U138" s="90" t="str">
        <f>Siguiente!$J$29</f>
        <v>-</v>
      </c>
      <c r="V138" s="91" t="str">
        <f>Siguiente!$J$30</f>
        <v>-</v>
      </c>
      <c r="W138" s="92" t="str">
        <f>Siguiente!$J$31</f>
        <v>-</v>
      </c>
      <c r="X138" s="90" t="str">
        <f>Siguiente!$J$32</f>
        <v>-</v>
      </c>
      <c r="Y138" s="90" t="str">
        <f>Siguiente!$J$33</f>
        <v>-</v>
      </c>
      <c r="Z138" s="91" t="str">
        <f>Siguiente!$J$34</f>
        <v>-</v>
      </c>
      <c r="AA138" s="92" t="str">
        <f>Siguiente!$J$35</f>
        <v>-</v>
      </c>
      <c r="AB138" s="90" t="str">
        <f>Siguiente!$J$36</f>
        <v>-</v>
      </c>
      <c r="AC138" s="90" t="str">
        <f>Siguiente!$J$37</f>
        <v>-</v>
      </c>
      <c r="AD138" s="91" t="str">
        <f>Siguiente!$J$38</f>
        <v>-</v>
      </c>
      <c r="AE138" s="92" t="str">
        <f>Siguiente!$J$39</f>
        <v>-</v>
      </c>
      <c r="AF138" s="90" t="str">
        <f>Siguiente!$J$40</f>
        <v>-</v>
      </c>
      <c r="AG138" s="90" t="str">
        <f>Siguiente!$J$41</f>
        <v>-</v>
      </c>
      <c r="AH138" s="91" t="str">
        <f>Siguiente!$J$42</f>
        <v>-</v>
      </c>
      <c r="AI138" s="92" t="str">
        <f>Siguiente!$J$43</f>
        <v>-</v>
      </c>
      <c r="AJ138" s="90" t="str">
        <f>Siguiente!$J$44</f>
        <v>-</v>
      </c>
      <c r="AK138" s="90" t="str">
        <f>Siguiente!$J$45</f>
        <v>-</v>
      </c>
      <c r="AL138" s="109" t="str">
        <f>Siguiente!$J$46</f>
        <v>-</v>
      </c>
    </row>
    <row r="139" spans="1:38" ht="15" thickBot="1" x14ac:dyDescent="0.35">
      <c r="A139" s="643"/>
      <c r="B139" s="645"/>
      <c r="C139" s="647"/>
      <c r="D139" s="649"/>
      <c r="E139" s="84" t="s">
        <v>14</v>
      </c>
      <c r="F139" s="88" t="str">
        <f t="shared" si="15"/>
        <v>-</v>
      </c>
      <c r="G139" s="255" t="str">
        <f t="shared" si="14"/>
        <v>-</v>
      </c>
      <c r="H139" s="86" t="str">
        <f t="shared" si="14"/>
        <v>-</v>
      </c>
      <c r="I139" s="86" t="str">
        <f t="shared" si="14"/>
        <v>-</v>
      </c>
      <c r="J139" s="94" t="str">
        <f t="shared" si="14"/>
        <v>-</v>
      </c>
      <c r="K139" s="89" t="str">
        <f>Siguiente!$L$19</f>
        <v>-</v>
      </c>
      <c r="L139" s="86" t="str">
        <f>Siguiente!$L$20</f>
        <v>-</v>
      </c>
      <c r="M139" s="86" t="str">
        <f>Siguiente!$L$21</f>
        <v>-</v>
      </c>
      <c r="N139" s="87" t="str">
        <f>Siguiente!$L$22</f>
        <v>-</v>
      </c>
      <c r="O139" s="85" t="str">
        <f>Siguiente!$L$23</f>
        <v>-</v>
      </c>
      <c r="P139" s="86" t="str">
        <f>Siguiente!$L$24</f>
        <v>-</v>
      </c>
      <c r="Q139" s="86" t="str">
        <f>Siguiente!$L$25</f>
        <v>-</v>
      </c>
      <c r="R139" s="87" t="str">
        <f>Siguiente!$L$26</f>
        <v>-</v>
      </c>
      <c r="S139" s="85" t="str">
        <f>Siguiente!$L$27</f>
        <v>-</v>
      </c>
      <c r="T139" s="86" t="str">
        <f>Siguiente!$L$28</f>
        <v>-</v>
      </c>
      <c r="U139" s="86" t="str">
        <f>Siguiente!$L$29</f>
        <v>-</v>
      </c>
      <c r="V139" s="87" t="str">
        <f>Siguiente!$L$30</f>
        <v>-</v>
      </c>
      <c r="W139" s="85" t="str">
        <f>Siguiente!$L$31</f>
        <v>-</v>
      </c>
      <c r="X139" s="86" t="str">
        <f>Siguiente!$L$32</f>
        <v>-</v>
      </c>
      <c r="Y139" s="86" t="str">
        <f>Siguiente!$L$33</f>
        <v>-</v>
      </c>
      <c r="Z139" s="87" t="str">
        <f>Siguiente!$L$34</f>
        <v>-</v>
      </c>
      <c r="AA139" s="85" t="str">
        <f>Siguiente!$L$35</f>
        <v>-</v>
      </c>
      <c r="AB139" s="86" t="str">
        <f>Siguiente!$L$36</f>
        <v>-</v>
      </c>
      <c r="AC139" s="86" t="str">
        <f>Siguiente!$L$37</f>
        <v>-</v>
      </c>
      <c r="AD139" s="87" t="str">
        <f>Siguiente!$L$38</f>
        <v>-</v>
      </c>
      <c r="AE139" s="85" t="str">
        <f>Siguiente!$L$39</f>
        <v>-</v>
      </c>
      <c r="AF139" s="86" t="str">
        <f>Siguiente!$L$40</f>
        <v>-</v>
      </c>
      <c r="AG139" s="86" t="str">
        <f>Siguiente!$L$41</f>
        <v>-</v>
      </c>
      <c r="AH139" s="87" t="str">
        <f>Siguiente!$L$42</f>
        <v>-</v>
      </c>
      <c r="AI139" s="85" t="str">
        <f>Siguiente!$L$43</f>
        <v>-</v>
      </c>
      <c r="AJ139" s="86" t="str">
        <f>Siguiente!$L$44</f>
        <v>-</v>
      </c>
      <c r="AK139" s="86" t="str">
        <f>Siguiente!$L$45</f>
        <v>-</v>
      </c>
      <c r="AL139" s="108" t="str">
        <f>Siguiente!$L$46</f>
        <v>-</v>
      </c>
    </row>
    <row r="140" spans="1:38" ht="15" thickBot="1" x14ac:dyDescent="0.35">
      <c r="A140" s="642">
        <f>A138+1</f>
        <v>41</v>
      </c>
      <c r="B140" s="644">
        <f>Siguiente!$G$4</f>
        <v>0</v>
      </c>
      <c r="C140" s="646">
        <f>Siguiente!$G$2</f>
        <v>0</v>
      </c>
      <c r="D140" s="648" t="str">
        <f>IF(SUM(F140:F141)=0,"-",SUM(F140:F141))</f>
        <v>-</v>
      </c>
      <c r="E140" s="95" t="s">
        <v>41</v>
      </c>
      <c r="F140" s="250" t="str">
        <f t="shared" si="15"/>
        <v>-</v>
      </c>
      <c r="G140" s="256" t="str">
        <f t="shared" ref="G140:J159" si="16">IF(SUMIFS($K140:$AL140,$K$58:$AL$58,G$58)=0,"-",SUMIFS($K140:$AL140,$K$58:$AL$58,G$58))</f>
        <v>-</v>
      </c>
      <c r="H140" s="90" t="str">
        <f t="shared" si="16"/>
        <v>-</v>
      </c>
      <c r="I140" s="90" t="str">
        <f t="shared" si="16"/>
        <v>-</v>
      </c>
      <c r="J140" s="93" t="str">
        <f t="shared" si="16"/>
        <v>-</v>
      </c>
      <c r="K140" s="111" t="str">
        <f>Siguiente!$J$19</f>
        <v>-</v>
      </c>
      <c r="L140" s="90" t="str">
        <f>Siguiente!$J$20</f>
        <v>-</v>
      </c>
      <c r="M140" s="90" t="str">
        <f>Siguiente!$J$21</f>
        <v>-</v>
      </c>
      <c r="N140" s="91" t="str">
        <f>Siguiente!$J$22</f>
        <v>-</v>
      </c>
      <c r="O140" s="92" t="str">
        <f>Siguiente!$J$23</f>
        <v>-</v>
      </c>
      <c r="P140" s="90" t="str">
        <f>Siguiente!$J$24</f>
        <v>-</v>
      </c>
      <c r="Q140" s="90" t="str">
        <f>Siguiente!$J$25</f>
        <v>-</v>
      </c>
      <c r="R140" s="91" t="str">
        <f>Siguiente!$J$26</f>
        <v>-</v>
      </c>
      <c r="S140" s="92" t="str">
        <f>Siguiente!$J$27</f>
        <v>-</v>
      </c>
      <c r="T140" s="90" t="str">
        <f>Siguiente!$J$28</f>
        <v>-</v>
      </c>
      <c r="U140" s="90" t="str">
        <f>Siguiente!$J$29</f>
        <v>-</v>
      </c>
      <c r="V140" s="91" t="str">
        <f>Siguiente!$J$30</f>
        <v>-</v>
      </c>
      <c r="W140" s="92" t="str">
        <f>Siguiente!$J$31</f>
        <v>-</v>
      </c>
      <c r="X140" s="90" t="str">
        <f>Siguiente!$J$32</f>
        <v>-</v>
      </c>
      <c r="Y140" s="90" t="str">
        <f>Siguiente!$J$33</f>
        <v>-</v>
      </c>
      <c r="Z140" s="91" t="str">
        <f>Siguiente!$J$34</f>
        <v>-</v>
      </c>
      <c r="AA140" s="92" t="str">
        <f>Siguiente!$J$35</f>
        <v>-</v>
      </c>
      <c r="AB140" s="90" t="str">
        <f>Siguiente!$J$36</f>
        <v>-</v>
      </c>
      <c r="AC140" s="90" t="str">
        <f>Siguiente!$J$37</f>
        <v>-</v>
      </c>
      <c r="AD140" s="91" t="str">
        <f>Siguiente!$J$38</f>
        <v>-</v>
      </c>
      <c r="AE140" s="92" t="str">
        <f>Siguiente!$J$39</f>
        <v>-</v>
      </c>
      <c r="AF140" s="90" t="str">
        <f>Siguiente!$J$40</f>
        <v>-</v>
      </c>
      <c r="AG140" s="90" t="str">
        <f>Siguiente!$J$41</f>
        <v>-</v>
      </c>
      <c r="AH140" s="91" t="str">
        <f>Siguiente!$J$42</f>
        <v>-</v>
      </c>
      <c r="AI140" s="92" t="str">
        <f>Siguiente!$J$43</f>
        <v>-</v>
      </c>
      <c r="AJ140" s="90" t="str">
        <f>Siguiente!$J$44</f>
        <v>-</v>
      </c>
      <c r="AK140" s="90" t="str">
        <f>Siguiente!$J$45</f>
        <v>-</v>
      </c>
      <c r="AL140" s="109" t="str">
        <f>Siguiente!$J$46</f>
        <v>-</v>
      </c>
    </row>
    <row r="141" spans="1:38" ht="15" thickBot="1" x14ac:dyDescent="0.35">
      <c r="A141" s="643"/>
      <c r="B141" s="645"/>
      <c r="C141" s="647"/>
      <c r="D141" s="649"/>
      <c r="E141" s="84" t="s">
        <v>14</v>
      </c>
      <c r="F141" s="88" t="str">
        <f t="shared" si="15"/>
        <v>-</v>
      </c>
      <c r="G141" s="255" t="str">
        <f t="shared" si="16"/>
        <v>-</v>
      </c>
      <c r="H141" s="86" t="str">
        <f t="shared" si="16"/>
        <v>-</v>
      </c>
      <c r="I141" s="86" t="str">
        <f t="shared" si="16"/>
        <v>-</v>
      </c>
      <c r="J141" s="94" t="str">
        <f t="shared" si="16"/>
        <v>-</v>
      </c>
      <c r="K141" s="89" t="str">
        <f>Siguiente!$L$19</f>
        <v>-</v>
      </c>
      <c r="L141" s="86" t="str">
        <f>Siguiente!$L$20</f>
        <v>-</v>
      </c>
      <c r="M141" s="86" t="str">
        <f>Siguiente!$L$21</f>
        <v>-</v>
      </c>
      <c r="N141" s="87" t="str">
        <f>Siguiente!$L$22</f>
        <v>-</v>
      </c>
      <c r="O141" s="85" t="str">
        <f>Siguiente!$L$23</f>
        <v>-</v>
      </c>
      <c r="P141" s="86" t="str">
        <f>Siguiente!$L$24</f>
        <v>-</v>
      </c>
      <c r="Q141" s="86" t="str">
        <f>Siguiente!$L$25</f>
        <v>-</v>
      </c>
      <c r="R141" s="87" t="str">
        <f>Siguiente!$L$26</f>
        <v>-</v>
      </c>
      <c r="S141" s="85" t="str">
        <f>Siguiente!$L$27</f>
        <v>-</v>
      </c>
      <c r="T141" s="86" t="str">
        <f>Siguiente!$L$28</f>
        <v>-</v>
      </c>
      <c r="U141" s="86" t="str">
        <f>Siguiente!$L$29</f>
        <v>-</v>
      </c>
      <c r="V141" s="87" t="str">
        <f>Siguiente!$L$30</f>
        <v>-</v>
      </c>
      <c r="W141" s="85" t="str">
        <f>Siguiente!$L$31</f>
        <v>-</v>
      </c>
      <c r="X141" s="86" t="str">
        <f>Siguiente!$L$32</f>
        <v>-</v>
      </c>
      <c r="Y141" s="86" t="str">
        <f>Siguiente!$L$33</f>
        <v>-</v>
      </c>
      <c r="Z141" s="87" t="str">
        <f>Siguiente!$L$34</f>
        <v>-</v>
      </c>
      <c r="AA141" s="85" t="str">
        <f>Siguiente!$L$35</f>
        <v>-</v>
      </c>
      <c r="AB141" s="86" t="str">
        <f>Siguiente!$L$36</f>
        <v>-</v>
      </c>
      <c r="AC141" s="86" t="str">
        <f>Siguiente!$L$37</f>
        <v>-</v>
      </c>
      <c r="AD141" s="87" t="str">
        <f>Siguiente!$L$38</f>
        <v>-</v>
      </c>
      <c r="AE141" s="85" t="str">
        <f>Siguiente!$L$39</f>
        <v>-</v>
      </c>
      <c r="AF141" s="86" t="str">
        <f>Siguiente!$L$40</f>
        <v>-</v>
      </c>
      <c r="AG141" s="86" t="str">
        <f>Siguiente!$L$41</f>
        <v>-</v>
      </c>
      <c r="AH141" s="87" t="str">
        <f>Siguiente!$L$42</f>
        <v>-</v>
      </c>
      <c r="AI141" s="85" t="str">
        <f>Siguiente!$L$43</f>
        <v>-</v>
      </c>
      <c r="AJ141" s="86" t="str">
        <f>Siguiente!$L$44</f>
        <v>-</v>
      </c>
      <c r="AK141" s="86" t="str">
        <f>Siguiente!$L$45</f>
        <v>-</v>
      </c>
      <c r="AL141" s="108" t="str">
        <f>Siguiente!$L$46</f>
        <v>-</v>
      </c>
    </row>
    <row r="142" spans="1:38" ht="15" thickBot="1" x14ac:dyDescent="0.35">
      <c r="A142" s="642">
        <f>A140+1</f>
        <v>42</v>
      </c>
      <c r="B142" s="644">
        <f>Siguiente!$G$4</f>
        <v>0</v>
      </c>
      <c r="C142" s="646">
        <f>Siguiente!$G$2</f>
        <v>0</v>
      </c>
      <c r="D142" s="648" t="str">
        <f>IF(SUM(F142:F143)=0,"-",SUM(F142:F143))</f>
        <v>-</v>
      </c>
      <c r="E142" s="95" t="s">
        <v>41</v>
      </c>
      <c r="F142" s="250" t="str">
        <f t="shared" si="15"/>
        <v>-</v>
      </c>
      <c r="G142" s="256" t="str">
        <f t="shared" si="16"/>
        <v>-</v>
      </c>
      <c r="H142" s="90" t="str">
        <f t="shared" si="16"/>
        <v>-</v>
      </c>
      <c r="I142" s="90" t="str">
        <f t="shared" si="16"/>
        <v>-</v>
      </c>
      <c r="J142" s="93" t="str">
        <f t="shared" si="16"/>
        <v>-</v>
      </c>
      <c r="K142" s="111" t="str">
        <f>Siguiente!$J$19</f>
        <v>-</v>
      </c>
      <c r="L142" s="90" t="str">
        <f>Siguiente!$J$20</f>
        <v>-</v>
      </c>
      <c r="M142" s="90" t="str">
        <f>Siguiente!$J$21</f>
        <v>-</v>
      </c>
      <c r="N142" s="91" t="str">
        <f>Siguiente!$J$22</f>
        <v>-</v>
      </c>
      <c r="O142" s="92" t="str">
        <f>Siguiente!$J$23</f>
        <v>-</v>
      </c>
      <c r="P142" s="90" t="str">
        <f>Siguiente!$J$24</f>
        <v>-</v>
      </c>
      <c r="Q142" s="90" t="str">
        <f>Siguiente!$J$25</f>
        <v>-</v>
      </c>
      <c r="R142" s="91" t="str">
        <f>Siguiente!$J$26</f>
        <v>-</v>
      </c>
      <c r="S142" s="92" t="str">
        <f>Siguiente!$J$27</f>
        <v>-</v>
      </c>
      <c r="T142" s="90" t="str">
        <f>Siguiente!$J$28</f>
        <v>-</v>
      </c>
      <c r="U142" s="90" t="str">
        <f>Siguiente!$J$29</f>
        <v>-</v>
      </c>
      <c r="V142" s="91" t="str">
        <f>Siguiente!$J$30</f>
        <v>-</v>
      </c>
      <c r="W142" s="92" t="str">
        <f>Siguiente!$J$31</f>
        <v>-</v>
      </c>
      <c r="X142" s="90" t="str">
        <f>Siguiente!$J$32</f>
        <v>-</v>
      </c>
      <c r="Y142" s="90" t="str">
        <f>Siguiente!$J$33</f>
        <v>-</v>
      </c>
      <c r="Z142" s="91" t="str">
        <f>Siguiente!$J$34</f>
        <v>-</v>
      </c>
      <c r="AA142" s="92" t="str">
        <f>Siguiente!$J$35</f>
        <v>-</v>
      </c>
      <c r="AB142" s="90" t="str">
        <f>Siguiente!$J$36</f>
        <v>-</v>
      </c>
      <c r="AC142" s="90" t="str">
        <f>Siguiente!$J$37</f>
        <v>-</v>
      </c>
      <c r="AD142" s="91" t="str">
        <f>Siguiente!$J$38</f>
        <v>-</v>
      </c>
      <c r="AE142" s="92" t="str">
        <f>Siguiente!$J$39</f>
        <v>-</v>
      </c>
      <c r="AF142" s="90" t="str">
        <f>Siguiente!$J$40</f>
        <v>-</v>
      </c>
      <c r="AG142" s="90" t="str">
        <f>Siguiente!$J$41</f>
        <v>-</v>
      </c>
      <c r="AH142" s="91" t="str">
        <f>Siguiente!$J$42</f>
        <v>-</v>
      </c>
      <c r="AI142" s="92" t="str">
        <f>Siguiente!$J$43</f>
        <v>-</v>
      </c>
      <c r="AJ142" s="90" t="str">
        <f>Siguiente!$J$44</f>
        <v>-</v>
      </c>
      <c r="AK142" s="90" t="str">
        <f>Siguiente!$J$45</f>
        <v>-</v>
      </c>
      <c r="AL142" s="109" t="str">
        <f>Siguiente!$J$46</f>
        <v>-</v>
      </c>
    </row>
    <row r="143" spans="1:38" ht="15" thickBot="1" x14ac:dyDescent="0.35">
      <c r="A143" s="643"/>
      <c r="B143" s="645"/>
      <c r="C143" s="647"/>
      <c r="D143" s="649"/>
      <c r="E143" s="84" t="s">
        <v>14</v>
      </c>
      <c r="F143" s="88" t="str">
        <f t="shared" si="15"/>
        <v>-</v>
      </c>
      <c r="G143" s="255" t="str">
        <f t="shared" si="16"/>
        <v>-</v>
      </c>
      <c r="H143" s="86" t="str">
        <f t="shared" si="16"/>
        <v>-</v>
      </c>
      <c r="I143" s="86" t="str">
        <f t="shared" si="16"/>
        <v>-</v>
      </c>
      <c r="J143" s="94" t="str">
        <f t="shared" si="16"/>
        <v>-</v>
      </c>
      <c r="K143" s="89" t="str">
        <f>Siguiente!$L$19</f>
        <v>-</v>
      </c>
      <c r="L143" s="86" t="str">
        <f>Siguiente!$L$20</f>
        <v>-</v>
      </c>
      <c r="M143" s="86" t="str">
        <f>Siguiente!$L$21</f>
        <v>-</v>
      </c>
      <c r="N143" s="87" t="str">
        <f>Siguiente!$L$22</f>
        <v>-</v>
      </c>
      <c r="O143" s="85" t="str">
        <f>Siguiente!$L$23</f>
        <v>-</v>
      </c>
      <c r="P143" s="86" t="str">
        <f>Siguiente!$L$24</f>
        <v>-</v>
      </c>
      <c r="Q143" s="86" t="str">
        <f>Siguiente!$L$25</f>
        <v>-</v>
      </c>
      <c r="R143" s="87" t="str">
        <f>Siguiente!$L$26</f>
        <v>-</v>
      </c>
      <c r="S143" s="85" t="str">
        <f>Siguiente!$L$27</f>
        <v>-</v>
      </c>
      <c r="T143" s="86" t="str">
        <f>Siguiente!$L$28</f>
        <v>-</v>
      </c>
      <c r="U143" s="86" t="str">
        <f>Siguiente!$L$29</f>
        <v>-</v>
      </c>
      <c r="V143" s="87" t="str">
        <f>Siguiente!$L$30</f>
        <v>-</v>
      </c>
      <c r="W143" s="85" t="str">
        <f>Siguiente!$L$31</f>
        <v>-</v>
      </c>
      <c r="X143" s="86" t="str">
        <f>Siguiente!$L$32</f>
        <v>-</v>
      </c>
      <c r="Y143" s="86" t="str">
        <f>Siguiente!$L$33</f>
        <v>-</v>
      </c>
      <c r="Z143" s="87" t="str">
        <f>Siguiente!$L$34</f>
        <v>-</v>
      </c>
      <c r="AA143" s="85" t="str">
        <f>Siguiente!$L$35</f>
        <v>-</v>
      </c>
      <c r="AB143" s="86" t="str">
        <f>Siguiente!$L$36</f>
        <v>-</v>
      </c>
      <c r="AC143" s="86" t="str">
        <f>Siguiente!$L$37</f>
        <v>-</v>
      </c>
      <c r="AD143" s="87" t="str">
        <f>Siguiente!$L$38</f>
        <v>-</v>
      </c>
      <c r="AE143" s="85" t="str">
        <f>Siguiente!$L$39</f>
        <v>-</v>
      </c>
      <c r="AF143" s="86" t="str">
        <f>Siguiente!$L$40</f>
        <v>-</v>
      </c>
      <c r="AG143" s="86" t="str">
        <f>Siguiente!$L$41</f>
        <v>-</v>
      </c>
      <c r="AH143" s="87" t="str">
        <f>Siguiente!$L$42</f>
        <v>-</v>
      </c>
      <c r="AI143" s="85" t="str">
        <f>Siguiente!$L$43</f>
        <v>-</v>
      </c>
      <c r="AJ143" s="86" t="str">
        <f>Siguiente!$L$44</f>
        <v>-</v>
      </c>
      <c r="AK143" s="86" t="str">
        <f>Siguiente!$L$45</f>
        <v>-</v>
      </c>
      <c r="AL143" s="108" t="str">
        <f>Siguiente!$L$46</f>
        <v>-</v>
      </c>
    </row>
    <row r="144" spans="1:38" ht="15" thickBot="1" x14ac:dyDescent="0.35">
      <c r="A144" s="642">
        <f>A142+1</f>
        <v>43</v>
      </c>
      <c r="B144" s="644">
        <f>Siguiente!$G$4</f>
        <v>0</v>
      </c>
      <c r="C144" s="646">
        <f>Siguiente!$G$2</f>
        <v>0</v>
      </c>
      <c r="D144" s="648" t="str">
        <f>IF(SUM(F144:F145)=0,"-",SUM(F144:F145))</f>
        <v>-</v>
      </c>
      <c r="E144" s="95" t="s">
        <v>41</v>
      </c>
      <c r="F144" s="250" t="str">
        <f t="shared" si="15"/>
        <v>-</v>
      </c>
      <c r="G144" s="256" t="str">
        <f t="shared" si="16"/>
        <v>-</v>
      </c>
      <c r="H144" s="90" t="str">
        <f t="shared" si="16"/>
        <v>-</v>
      </c>
      <c r="I144" s="90" t="str">
        <f t="shared" si="16"/>
        <v>-</v>
      </c>
      <c r="J144" s="93" t="str">
        <f t="shared" si="16"/>
        <v>-</v>
      </c>
      <c r="K144" s="111" t="str">
        <f>Siguiente!$J$19</f>
        <v>-</v>
      </c>
      <c r="L144" s="90" t="str">
        <f>Siguiente!$J$20</f>
        <v>-</v>
      </c>
      <c r="M144" s="90" t="str">
        <f>Siguiente!$J$21</f>
        <v>-</v>
      </c>
      <c r="N144" s="91" t="str">
        <f>Siguiente!$J$22</f>
        <v>-</v>
      </c>
      <c r="O144" s="92" t="str">
        <f>Siguiente!$J$23</f>
        <v>-</v>
      </c>
      <c r="P144" s="90" t="str">
        <f>Siguiente!$J$24</f>
        <v>-</v>
      </c>
      <c r="Q144" s="90" t="str">
        <f>Siguiente!$J$25</f>
        <v>-</v>
      </c>
      <c r="R144" s="91" t="str">
        <f>Siguiente!$J$26</f>
        <v>-</v>
      </c>
      <c r="S144" s="92" t="str">
        <f>Siguiente!$J$27</f>
        <v>-</v>
      </c>
      <c r="T144" s="90" t="str">
        <f>Siguiente!$J$28</f>
        <v>-</v>
      </c>
      <c r="U144" s="90" t="str">
        <f>Siguiente!$J$29</f>
        <v>-</v>
      </c>
      <c r="V144" s="91" t="str">
        <f>Siguiente!$J$30</f>
        <v>-</v>
      </c>
      <c r="W144" s="92" t="str">
        <f>Siguiente!$J$31</f>
        <v>-</v>
      </c>
      <c r="X144" s="90" t="str">
        <f>Siguiente!$J$32</f>
        <v>-</v>
      </c>
      <c r="Y144" s="90" t="str">
        <f>Siguiente!$J$33</f>
        <v>-</v>
      </c>
      <c r="Z144" s="91" t="str">
        <f>Siguiente!$J$34</f>
        <v>-</v>
      </c>
      <c r="AA144" s="92" t="str">
        <f>Siguiente!$J$35</f>
        <v>-</v>
      </c>
      <c r="AB144" s="90" t="str">
        <f>Siguiente!$J$36</f>
        <v>-</v>
      </c>
      <c r="AC144" s="90" t="str">
        <f>Siguiente!$J$37</f>
        <v>-</v>
      </c>
      <c r="AD144" s="91" t="str">
        <f>Siguiente!$J$38</f>
        <v>-</v>
      </c>
      <c r="AE144" s="92" t="str">
        <f>Siguiente!$J$39</f>
        <v>-</v>
      </c>
      <c r="AF144" s="90" t="str">
        <f>Siguiente!$J$40</f>
        <v>-</v>
      </c>
      <c r="AG144" s="90" t="str">
        <f>Siguiente!$J$41</f>
        <v>-</v>
      </c>
      <c r="AH144" s="91" t="str">
        <f>Siguiente!$J$42</f>
        <v>-</v>
      </c>
      <c r="AI144" s="92" t="str">
        <f>Siguiente!$J$43</f>
        <v>-</v>
      </c>
      <c r="AJ144" s="90" t="str">
        <f>Siguiente!$J$44</f>
        <v>-</v>
      </c>
      <c r="AK144" s="90" t="str">
        <f>Siguiente!$J$45</f>
        <v>-</v>
      </c>
      <c r="AL144" s="109" t="str">
        <f>Siguiente!$J$46</f>
        <v>-</v>
      </c>
    </row>
    <row r="145" spans="1:38" ht="15" thickBot="1" x14ac:dyDescent="0.35">
      <c r="A145" s="643"/>
      <c r="B145" s="645"/>
      <c r="C145" s="647"/>
      <c r="D145" s="649"/>
      <c r="E145" s="84" t="s">
        <v>14</v>
      </c>
      <c r="F145" s="88" t="str">
        <f t="shared" si="15"/>
        <v>-</v>
      </c>
      <c r="G145" s="255" t="str">
        <f t="shared" si="16"/>
        <v>-</v>
      </c>
      <c r="H145" s="86" t="str">
        <f t="shared" si="16"/>
        <v>-</v>
      </c>
      <c r="I145" s="86" t="str">
        <f t="shared" si="16"/>
        <v>-</v>
      </c>
      <c r="J145" s="94" t="str">
        <f t="shared" si="16"/>
        <v>-</v>
      </c>
      <c r="K145" s="89" t="str">
        <f>Siguiente!$L$19</f>
        <v>-</v>
      </c>
      <c r="L145" s="86" t="str">
        <f>Siguiente!$L$20</f>
        <v>-</v>
      </c>
      <c r="M145" s="86" t="str">
        <f>Siguiente!$L$21</f>
        <v>-</v>
      </c>
      <c r="N145" s="87" t="str">
        <f>Siguiente!$L$22</f>
        <v>-</v>
      </c>
      <c r="O145" s="85" t="str">
        <f>Siguiente!$L$23</f>
        <v>-</v>
      </c>
      <c r="P145" s="86" t="str">
        <f>Siguiente!$L$24</f>
        <v>-</v>
      </c>
      <c r="Q145" s="86" t="str">
        <f>Siguiente!$L$25</f>
        <v>-</v>
      </c>
      <c r="R145" s="87" t="str">
        <f>Siguiente!$L$26</f>
        <v>-</v>
      </c>
      <c r="S145" s="85" t="str">
        <f>Siguiente!$L$27</f>
        <v>-</v>
      </c>
      <c r="T145" s="86" t="str">
        <f>Siguiente!$L$28</f>
        <v>-</v>
      </c>
      <c r="U145" s="86" t="str">
        <f>Siguiente!$L$29</f>
        <v>-</v>
      </c>
      <c r="V145" s="87" t="str">
        <f>Siguiente!$L$30</f>
        <v>-</v>
      </c>
      <c r="W145" s="85" t="str">
        <f>Siguiente!$L$31</f>
        <v>-</v>
      </c>
      <c r="X145" s="86" t="str">
        <f>Siguiente!$L$32</f>
        <v>-</v>
      </c>
      <c r="Y145" s="86" t="str">
        <f>Siguiente!$L$33</f>
        <v>-</v>
      </c>
      <c r="Z145" s="87" t="str">
        <f>Siguiente!$L$34</f>
        <v>-</v>
      </c>
      <c r="AA145" s="85" t="str">
        <f>Siguiente!$L$35</f>
        <v>-</v>
      </c>
      <c r="AB145" s="86" t="str">
        <f>Siguiente!$L$36</f>
        <v>-</v>
      </c>
      <c r="AC145" s="86" t="str">
        <f>Siguiente!$L$37</f>
        <v>-</v>
      </c>
      <c r="AD145" s="87" t="str">
        <f>Siguiente!$L$38</f>
        <v>-</v>
      </c>
      <c r="AE145" s="85" t="str">
        <f>Siguiente!$L$39</f>
        <v>-</v>
      </c>
      <c r="AF145" s="86" t="str">
        <f>Siguiente!$L$40</f>
        <v>-</v>
      </c>
      <c r="AG145" s="86" t="str">
        <f>Siguiente!$L$41</f>
        <v>-</v>
      </c>
      <c r="AH145" s="87" t="str">
        <f>Siguiente!$L$42</f>
        <v>-</v>
      </c>
      <c r="AI145" s="85" t="str">
        <f>Siguiente!$L$43</f>
        <v>-</v>
      </c>
      <c r="AJ145" s="86" t="str">
        <f>Siguiente!$L$44</f>
        <v>-</v>
      </c>
      <c r="AK145" s="86" t="str">
        <f>Siguiente!$L$45</f>
        <v>-</v>
      </c>
      <c r="AL145" s="108" t="str">
        <f>Siguiente!$L$46</f>
        <v>-</v>
      </c>
    </row>
    <row r="146" spans="1:38" ht="15" thickBot="1" x14ac:dyDescent="0.35">
      <c r="A146" s="642">
        <f>A144+1</f>
        <v>44</v>
      </c>
      <c r="B146" s="644">
        <f>Siguiente!$G$4</f>
        <v>0</v>
      </c>
      <c r="C146" s="646">
        <f>Siguiente!$G$2</f>
        <v>0</v>
      </c>
      <c r="D146" s="648" t="str">
        <f>IF(SUM(F146:F147)=0,"-",SUM(F146:F147))</f>
        <v>-</v>
      </c>
      <c r="E146" s="95" t="s">
        <v>41</v>
      </c>
      <c r="F146" s="250" t="str">
        <f t="shared" si="15"/>
        <v>-</v>
      </c>
      <c r="G146" s="256" t="str">
        <f t="shared" si="16"/>
        <v>-</v>
      </c>
      <c r="H146" s="90" t="str">
        <f t="shared" si="16"/>
        <v>-</v>
      </c>
      <c r="I146" s="90" t="str">
        <f t="shared" si="16"/>
        <v>-</v>
      </c>
      <c r="J146" s="93" t="str">
        <f t="shared" si="16"/>
        <v>-</v>
      </c>
      <c r="K146" s="111" t="str">
        <f>Siguiente!$J$19</f>
        <v>-</v>
      </c>
      <c r="L146" s="90" t="str">
        <f>Siguiente!$J$20</f>
        <v>-</v>
      </c>
      <c r="M146" s="90" t="str">
        <f>Siguiente!$J$21</f>
        <v>-</v>
      </c>
      <c r="N146" s="91" t="str">
        <f>Siguiente!$J$22</f>
        <v>-</v>
      </c>
      <c r="O146" s="92" t="str">
        <f>Siguiente!$J$23</f>
        <v>-</v>
      </c>
      <c r="P146" s="90" t="str">
        <f>Siguiente!$J$24</f>
        <v>-</v>
      </c>
      <c r="Q146" s="90" t="str">
        <f>Siguiente!$J$25</f>
        <v>-</v>
      </c>
      <c r="R146" s="91" t="str">
        <f>Siguiente!$J$26</f>
        <v>-</v>
      </c>
      <c r="S146" s="92" t="str">
        <f>Siguiente!$J$27</f>
        <v>-</v>
      </c>
      <c r="T146" s="90" t="str">
        <f>Siguiente!$J$28</f>
        <v>-</v>
      </c>
      <c r="U146" s="90" t="str">
        <f>Siguiente!$J$29</f>
        <v>-</v>
      </c>
      <c r="V146" s="91" t="str">
        <f>Siguiente!$J$30</f>
        <v>-</v>
      </c>
      <c r="W146" s="92" t="str">
        <f>Siguiente!$J$31</f>
        <v>-</v>
      </c>
      <c r="X146" s="90" t="str">
        <f>Siguiente!$J$32</f>
        <v>-</v>
      </c>
      <c r="Y146" s="90" t="str">
        <f>Siguiente!$J$33</f>
        <v>-</v>
      </c>
      <c r="Z146" s="91" t="str">
        <f>Siguiente!$J$34</f>
        <v>-</v>
      </c>
      <c r="AA146" s="92" t="str">
        <f>Siguiente!$J$35</f>
        <v>-</v>
      </c>
      <c r="AB146" s="90" t="str">
        <f>Siguiente!$J$36</f>
        <v>-</v>
      </c>
      <c r="AC146" s="90" t="str">
        <f>Siguiente!$J$37</f>
        <v>-</v>
      </c>
      <c r="AD146" s="91" t="str">
        <f>Siguiente!$J$38</f>
        <v>-</v>
      </c>
      <c r="AE146" s="92" t="str">
        <f>Siguiente!$J$39</f>
        <v>-</v>
      </c>
      <c r="AF146" s="90" t="str">
        <f>Siguiente!$J$40</f>
        <v>-</v>
      </c>
      <c r="AG146" s="90" t="str">
        <f>Siguiente!$J$41</f>
        <v>-</v>
      </c>
      <c r="AH146" s="91" t="str">
        <f>Siguiente!$J$42</f>
        <v>-</v>
      </c>
      <c r="AI146" s="92" t="str">
        <f>Siguiente!$J$43</f>
        <v>-</v>
      </c>
      <c r="AJ146" s="90" t="str">
        <f>Siguiente!$J$44</f>
        <v>-</v>
      </c>
      <c r="AK146" s="90" t="str">
        <f>Siguiente!$J$45</f>
        <v>-</v>
      </c>
      <c r="AL146" s="109" t="str">
        <f>Siguiente!$J$46</f>
        <v>-</v>
      </c>
    </row>
    <row r="147" spans="1:38" ht="15" thickBot="1" x14ac:dyDescent="0.35">
      <c r="A147" s="643"/>
      <c r="B147" s="645"/>
      <c r="C147" s="647"/>
      <c r="D147" s="649"/>
      <c r="E147" s="84" t="s">
        <v>14</v>
      </c>
      <c r="F147" s="88" t="str">
        <f t="shared" si="15"/>
        <v>-</v>
      </c>
      <c r="G147" s="255" t="str">
        <f t="shared" si="16"/>
        <v>-</v>
      </c>
      <c r="H147" s="86" t="str">
        <f t="shared" si="16"/>
        <v>-</v>
      </c>
      <c r="I147" s="86" t="str">
        <f t="shared" si="16"/>
        <v>-</v>
      </c>
      <c r="J147" s="94" t="str">
        <f t="shared" si="16"/>
        <v>-</v>
      </c>
      <c r="K147" s="89" t="str">
        <f>Siguiente!$L$19</f>
        <v>-</v>
      </c>
      <c r="L147" s="86" t="str">
        <f>Siguiente!$L$20</f>
        <v>-</v>
      </c>
      <c r="M147" s="86" t="str">
        <f>Siguiente!$L$21</f>
        <v>-</v>
      </c>
      <c r="N147" s="87" t="str">
        <f>Siguiente!$L$22</f>
        <v>-</v>
      </c>
      <c r="O147" s="85" t="str">
        <f>Siguiente!$L$23</f>
        <v>-</v>
      </c>
      <c r="P147" s="86" t="str">
        <f>Siguiente!$L$24</f>
        <v>-</v>
      </c>
      <c r="Q147" s="86" t="str">
        <f>Siguiente!$L$25</f>
        <v>-</v>
      </c>
      <c r="R147" s="87" t="str">
        <f>Siguiente!$L$26</f>
        <v>-</v>
      </c>
      <c r="S147" s="85" t="str">
        <f>Siguiente!$L$27</f>
        <v>-</v>
      </c>
      <c r="T147" s="86" t="str">
        <f>Siguiente!$L$28</f>
        <v>-</v>
      </c>
      <c r="U147" s="86" t="str">
        <f>Siguiente!$L$29</f>
        <v>-</v>
      </c>
      <c r="V147" s="87" t="str">
        <f>Siguiente!$L$30</f>
        <v>-</v>
      </c>
      <c r="W147" s="85" t="str">
        <f>Siguiente!$L$31</f>
        <v>-</v>
      </c>
      <c r="X147" s="86" t="str">
        <f>Siguiente!$L$32</f>
        <v>-</v>
      </c>
      <c r="Y147" s="86" t="str">
        <f>Siguiente!$L$33</f>
        <v>-</v>
      </c>
      <c r="Z147" s="87" t="str">
        <f>Siguiente!$L$34</f>
        <v>-</v>
      </c>
      <c r="AA147" s="85" t="str">
        <f>Siguiente!$L$35</f>
        <v>-</v>
      </c>
      <c r="AB147" s="86" t="str">
        <f>Siguiente!$L$36</f>
        <v>-</v>
      </c>
      <c r="AC147" s="86" t="str">
        <f>Siguiente!$L$37</f>
        <v>-</v>
      </c>
      <c r="AD147" s="87" t="str">
        <f>Siguiente!$L$38</f>
        <v>-</v>
      </c>
      <c r="AE147" s="85" t="str">
        <f>Siguiente!$L$39</f>
        <v>-</v>
      </c>
      <c r="AF147" s="86" t="str">
        <f>Siguiente!$L$40</f>
        <v>-</v>
      </c>
      <c r="AG147" s="86" t="str">
        <f>Siguiente!$L$41</f>
        <v>-</v>
      </c>
      <c r="AH147" s="87" t="str">
        <f>Siguiente!$L$42</f>
        <v>-</v>
      </c>
      <c r="AI147" s="85" t="str">
        <f>Siguiente!$L$43</f>
        <v>-</v>
      </c>
      <c r="AJ147" s="86" t="str">
        <f>Siguiente!$L$44</f>
        <v>-</v>
      </c>
      <c r="AK147" s="86" t="str">
        <f>Siguiente!$L$45</f>
        <v>-</v>
      </c>
      <c r="AL147" s="108" t="str">
        <f>Siguiente!$L$46</f>
        <v>-</v>
      </c>
    </row>
    <row r="148" spans="1:38" ht="15" thickBot="1" x14ac:dyDescent="0.35">
      <c r="A148" s="642">
        <f>A146+1</f>
        <v>45</v>
      </c>
      <c r="B148" s="644">
        <f>Siguiente!$G$4</f>
        <v>0</v>
      </c>
      <c r="C148" s="646">
        <f>Siguiente!$G$2</f>
        <v>0</v>
      </c>
      <c r="D148" s="648" t="str">
        <f>IF(SUM(F148:F149)=0,"-",SUM(F148:F149))</f>
        <v>-</v>
      </c>
      <c r="E148" s="95" t="s">
        <v>41</v>
      </c>
      <c r="F148" s="250" t="str">
        <f t="shared" si="15"/>
        <v>-</v>
      </c>
      <c r="G148" s="256" t="str">
        <f t="shared" si="16"/>
        <v>-</v>
      </c>
      <c r="H148" s="90" t="str">
        <f t="shared" si="16"/>
        <v>-</v>
      </c>
      <c r="I148" s="90" t="str">
        <f t="shared" si="16"/>
        <v>-</v>
      </c>
      <c r="J148" s="93" t="str">
        <f t="shared" si="16"/>
        <v>-</v>
      </c>
      <c r="K148" s="111" t="str">
        <f>Siguiente!$J$19</f>
        <v>-</v>
      </c>
      <c r="L148" s="90" t="str">
        <f>Siguiente!$J$20</f>
        <v>-</v>
      </c>
      <c r="M148" s="90" t="str">
        <f>Siguiente!$J$21</f>
        <v>-</v>
      </c>
      <c r="N148" s="91" t="str">
        <f>Siguiente!$J$22</f>
        <v>-</v>
      </c>
      <c r="O148" s="92" t="str">
        <f>Siguiente!$J$23</f>
        <v>-</v>
      </c>
      <c r="P148" s="90" t="str">
        <f>Siguiente!$J$24</f>
        <v>-</v>
      </c>
      <c r="Q148" s="90" t="str">
        <f>Siguiente!$J$25</f>
        <v>-</v>
      </c>
      <c r="R148" s="91" t="str">
        <f>Siguiente!$J$26</f>
        <v>-</v>
      </c>
      <c r="S148" s="92" t="str">
        <f>Siguiente!$J$27</f>
        <v>-</v>
      </c>
      <c r="T148" s="90" t="str">
        <f>Siguiente!$J$28</f>
        <v>-</v>
      </c>
      <c r="U148" s="90" t="str">
        <f>Siguiente!$J$29</f>
        <v>-</v>
      </c>
      <c r="V148" s="91" t="str">
        <f>Siguiente!$J$30</f>
        <v>-</v>
      </c>
      <c r="W148" s="92" t="str">
        <f>Siguiente!$J$31</f>
        <v>-</v>
      </c>
      <c r="X148" s="90" t="str">
        <f>Siguiente!$J$32</f>
        <v>-</v>
      </c>
      <c r="Y148" s="90" t="str">
        <f>Siguiente!$J$33</f>
        <v>-</v>
      </c>
      <c r="Z148" s="91" t="str">
        <f>Siguiente!$J$34</f>
        <v>-</v>
      </c>
      <c r="AA148" s="92" t="str">
        <f>Siguiente!$J$35</f>
        <v>-</v>
      </c>
      <c r="AB148" s="90" t="str">
        <f>Siguiente!$J$36</f>
        <v>-</v>
      </c>
      <c r="AC148" s="90" t="str">
        <f>Siguiente!$J$37</f>
        <v>-</v>
      </c>
      <c r="AD148" s="91" t="str">
        <f>Siguiente!$J$38</f>
        <v>-</v>
      </c>
      <c r="AE148" s="92" t="str">
        <f>Siguiente!$J$39</f>
        <v>-</v>
      </c>
      <c r="AF148" s="90" t="str">
        <f>Siguiente!$J$40</f>
        <v>-</v>
      </c>
      <c r="AG148" s="90" t="str">
        <f>Siguiente!$J$41</f>
        <v>-</v>
      </c>
      <c r="AH148" s="91" t="str">
        <f>Siguiente!$J$42</f>
        <v>-</v>
      </c>
      <c r="AI148" s="92" t="str">
        <f>Siguiente!$J$43</f>
        <v>-</v>
      </c>
      <c r="AJ148" s="90" t="str">
        <f>Siguiente!$J$44</f>
        <v>-</v>
      </c>
      <c r="AK148" s="90" t="str">
        <f>Siguiente!$J$45</f>
        <v>-</v>
      </c>
      <c r="AL148" s="109" t="str">
        <f>Siguiente!$J$46</f>
        <v>-</v>
      </c>
    </row>
    <row r="149" spans="1:38" ht="15" thickBot="1" x14ac:dyDescent="0.35">
      <c r="A149" s="643"/>
      <c r="B149" s="645"/>
      <c r="C149" s="647"/>
      <c r="D149" s="649"/>
      <c r="E149" s="84" t="s">
        <v>14</v>
      </c>
      <c r="F149" s="88" t="str">
        <f t="shared" si="15"/>
        <v>-</v>
      </c>
      <c r="G149" s="255" t="str">
        <f t="shared" si="16"/>
        <v>-</v>
      </c>
      <c r="H149" s="86" t="str">
        <f t="shared" si="16"/>
        <v>-</v>
      </c>
      <c r="I149" s="86" t="str">
        <f t="shared" si="16"/>
        <v>-</v>
      </c>
      <c r="J149" s="94" t="str">
        <f t="shared" si="16"/>
        <v>-</v>
      </c>
      <c r="K149" s="89" t="str">
        <f>Siguiente!$L$19</f>
        <v>-</v>
      </c>
      <c r="L149" s="86" t="str">
        <f>Siguiente!$L$20</f>
        <v>-</v>
      </c>
      <c r="M149" s="86" t="str">
        <f>Siguiente!$L$21</f>
        <v>-</v>
      </c>
      <c r="N149" s="87" t="str">
        <f>Siguiente!$L$22</f>
        <v>-</v>
      </c>
      <c r="O149" s="85" t="str">
        <f>Siguiente!$L$23</f>
        <v>-</v>
      </c>
      <c r="P149" s="86" t="str">
        <f>Siguiente!$L$24</f>
        <v>-</v>
      </c>
      <c r="Q149" s="86" t="str">
        <f>Siguiente!$L$25</f>
        <v>-</v>
      </c>
      <c r="R149" s="87" t="str">
        <f>Siguiente!$L$26</f>
        <v>-</v>
      </c>
      <c r="S149" s="85" t="str">
        <f>Siguiente!$L$27</f>
        <v>-</v>
      </c>
      <c r="T149" s="86" t="str">
        <f>Siguiente!$L$28</f>
        <v>-</v>
      </c>
      <c r="U149" s="86" t="str">
        <f>Siguiente!$L$29</f>
        <v>-</v>
      </c>
      <c r="V149" s="87" t="str">
        <f>Siguiente!$L$30</f>
        <v>-</v>
      </c>
      <c r="W149" s="85" t="str">
        <f>Siguiente!$L$31</f>
        <v>-</v>
      </c>
      <c r="X149" s="86" t="str">
        <f>Siguiente!$L$32</f>
        <v>-</v>
      </c>
      <c r="Y149" s="86" t="str">
        <f>Siguiente!$L$33</f>
        <v>-</v>
      </c>
      <c r="Z149" s="87" t="str">
        <f>Siguiente!$L$34</f>
        <v>-</v>
      </c>
      <c r="AA149" s="85" t="str">
        <f>Siguiente!$L$35</f>
        <v>-</v>
      </c>
      <c r="AB149" s="86" t="str">
        <f>Siguiente!$L$36</f>
        <v>-</v>
      </c>
      <c r="AC149" s="86" t="str">
        <f>Siguiente!$L$37</f>
        <v>-</v>
      </c>
      <c r="AD149" s="87" t="str">
        <f>Siguiente!$L$38</f>
        <v>-</v>
      </c>
      <c r="AE149" s="85" t="str">
        <f>Siguiente!$L$39</f>
        <v>-</v>
      </c>
      <c r="AF149" s="86" t="str">
        <f>Siguiente!$L$40</f>
        <v>-</v>
      </c>
      <c r="AG149" s="86" t="str">
        <f>Siguiente!$L$41</f>
        <v>-</v>
      </c>
      <c r="AH149" s="87" t="str">
        <f>Siguiente!$L$42</f>
        <v>-</v>
      </c>
      <c r="AI149" s="85" t="str">
        <f>Siguiente!$L$43</f>
        <v>-</v>
      </c>
      <c r="AJ149" s="86" t="str">
        <f>Siguiente!$L$44</f>
        <v>-</v>
      </c>
      <c r="AK149" s="86" t="str">
        <f>Siguiente!$L$45</f>
        <v>-</v>
      </c>
      <c r="AL149" s="108" t="str">
        <f>Siguiente!$L$46</f>
        <v>-</v>
      </c>
    </row>
    <row r="150" spans="1:38" ht="15" thickBot="1" x14ac:dyDescent="0.35">
      <c r="A150" s="642">
        <f>A148+1</f>
        <v>46</v>
      </c>
      <c r="B150" s="644">
        <f>Siguiente!$G$4</f>
        <v>0</v>
      </c>
      <c r="C150" s="646">
        <f>Siguiente!$G$2</f>
        <v>0</v>
      </c>
      <c r="D150" s="648" t="str">
        <f>IF(SUM(F150:F151)=0,"-",SUM(F150:F151))</f>
        <v>-</v>
      </c>
      <c r="E150" s="95" t="s">
        <v>41</v>
      </c>
      <c r="F150" s="250" t="str">
        <f t="shared" si="15"/>
        <v>-</v>
      </c>
      <c r="G150" s="256" t="str">
        <f t="shared" si="16"/>
        <v>-</v>
      </c>
      <c r="H150" s="90" t="str">
        <f t="shared" si="16"/>
        <v>-</v>
      </c>
      <c r="I150" s="90" t="str">
        <f t="shared" si="16"/>
        <v>-</v>
      </c>
      <c r="J150" s="93" t="str">
        <f t="shared" si="16"/>
        <v>-</v>
      </c>
      <c r="K150" s="111" t="str">
        <f>Siguiente!$J$19</f>
        <v>-</v>
      </c>
      <c r="L150" s="90" t="str">
        <f>Siguiente!$J$20</f>
        <v>-</v>
      </c>
      <c r="M150" s="90" t="str">
        <f>Siguiente!$J$21</f>
        <v>-</v>
      </c>
      <c r="N150" s="91" t="str">
        <f>Siguiente!$J$22</f>
        <v>-</v>
      </c>
      <c r="O150" s="92" t="str">
        <f>Siguiente!$J$23</f>
        <v>-</v>
      </c>
      <c r="P150" s="90" t="str">
        <f>Siguiente!$J$24</f>
        <v>-</v>
      </c>
      <c r="Q150" s="90" t="str">
        <f>Siguiente!$J$25</f>
        <v>-</v>
      </c>
      <c r="R150" s="91" t="str">
        <f>Siguiente!$J$26</f>
        <v>-</v>
      </c>
      <c r="S150" s="92" t="str">
        <f>Siguiente!$J$27</f>
        <v>-</v>
      </c>
      <c r="T150" s="90" t="str">
        <f>Siguiente!$J$28</f>
        <v>-</v>
      </c>
      <c r="U150" s="90" t="str">
        <f>Siguiente!$J$29</f>
        <v>-</v>
      </c>
      <c r="V150" s="91" t="str">
        <f>Siguiente!$J$30</f>
        <v>-</v>
      </c>
      <c r="W150" s="92" t="str">
        <f>Siguiente!$J$31</f>
        <v>-</v>
      </c>
      <c r="X150" s="90" t="str">
        <f>Siguiente!$J$32</f>
        <v>-</v>
      </c>
      <c r="Y150" s="90" t="str">
        <f>Siguiente!$J$33</f>
        <v>-</v>
      </c>
      <c r="Z150" s="91" t="str">
        <f>Siguiente!$J$34</f>
        <v>-</v>
      </c>
      <c r="AA150" s="92" t="str">
        <f>Siguiente!$J$35</f>
        <v>-</v>
      </c>
      <c r="AB150" s="90" t="str">
        <f>Siguiente!$J$36</f>
        <v>-</v>
      </c>
      <c r="AC150" s="90" t="str">
        <f>Siguiente!$J$37</f>
        <v>-</v>
      </c>
      <c r="AD150" s="91" t="str">
        <f>Siguiente!$J$38</f>
        <v>-</v>
      </c>
      <c r="AE150" s="92" t="str">
        <f>Siguiente!$J$39</f>
        <v>-</v>
      </c>
      <c r="AF150" s="90" t="str">
        <f>Siguiente!$J$40</f>
        <v>-</v>
      </c>
      <c r="AG150" s="90" t="str">
        <f>Siguiente!$J$41</f>
        <v>-</v>
      </c>
      <c r="AH150" s="91" t="str">
        <f>Siguiente!$J$42</f>
        <v>-</v>
      </c>
      <c r="AI150" s="92" t="str">
        <f>Siguiente!$J$43</f>
        <v>-</v>
      </c>
      <c r="AJ150" s="90" t="str">
        <f>Siguiente!$J$44</f>
        <v>-</v>
      </c>
      <c r="AK150" s="90" t="str">
        <f>Siguiente!$J$45</f>
        <v>-</v>
      </c>
      <c r="AL150" s="109" t="str">
        <f>Siguiente!$J$46</f>
        <v>-</v>
      </c>
    </row>
    <row r="151" spans="1:38" ht="15" thickBot="1" x14ac:dyDescent="0.35">
      <c r="A151" s="643"/>
      <c r="B151" s="645"/>
      <c r="C151" s="647"/>
      <c r="D151" s="649"/>
      <c r="E151" s="84" t="s">
        <v>14</v>
      </c>
      <c r="F151" s="88" t="str">
        <f t="shared" si="15"/>
        <v>-</v>
      </c>
      <c r="G151" s="255" t="str">
        <f t="shared" si="16"/>
        <v>-</v>
      </c>
      <c r="H151" s="86" t="str">
        <f t="shared" si="16"/>
        <v>-</v>
      </c>
      <c r="I151" s="86" t="str">
        <f t="shared" si="16"/>
        <v>-</v>
      </c>
      <c r="J151" s="94" t="str">
        <f t="shared" si="16"/>
        <v>-</v>
      </c>
      <c r="K151" s="89" t="str">
        <f>Siguiente!$L$19</f>
        <v>-</v>
      </c>
      <c r="L151" s="86" t="str">
        <f>Siguiente!$L$20</f>
        <v>-</v>
      </c>
      <c r="M151" s="86" t="str">
        <f>Siguiente!$L$21</f>
        <v>-</v>
      </c>
      <c r="N151" s="87" t="str">
        <f>Siguiente!$L$22</f>
        <v>-</v>
      </c>
      <c r="O151" s="85" t="str">
        <f>Siguiente!$L$23</f>
        <v>-</v>
      </c>
      <c r="P151" s="86" t="str">
        <f>Siguiente!$L$24</f>
        <v>-</v>
      </c>
      <c r="Q151" s="86" t="str">
        <f>Siguiente!$L$25</f>
        <v>-</v>
      </c>
      <c r="R151" s="87" t="str">
        <f>Siguiente!$L$26</f>
        <v>-</v>
      </c>
      <c r="S151" s="85" t="str">
        <f>Siguiente!$L$27</f>
        <v>-</v>
      </c>
      <c r="T151" s="86" t="str">
        <f>Siguiente!$L$28</f>
        <v>-</v>
      </c>
      <c r="U151" s="86" t="str">
        <f>Siguiente!$L$29</f>
        <v>-</v>
      </c>
      <c r="V151" s="87" t="str">
        <f>Siguiente!$L$30</f>
        <v>-</v>
      </c>
      <c r="W151" s="85" t="str">
        <f>Siguiente!$L$31</f>
        <v>-</v>
      </c>
      <c r="X151" s="86" t="str">
        <f>Siguiente!$L$32</f>
        <v>-</v>
      </c>
      <c r="Y151" s="86" t="str">
        <f>Siguiente!$L$33</f>
        <v>-</v>
      </c>
      <c r="Z151" s="87" t="str">
        <f>Siguiente!$L$34</f>
        <v>-</v>
      </c>
      <c r="AA151" s="85" t="str">
        <f>Siguiente!$L$35</f>
        <v>-</v>
      </c>
      <c r="AB151" s="86" t="str">
        <f>Siguiente!$L$36</f>
        <v>-</v>
      </c>
      <c r="AC151" s="86" t="str">
        <f>Siguiente!$L$37</f>
        <v>-</v>
      </c>
      <c r="AD151" s="87" t="str">
        <f>Siguiente!$L$38</f>
        <v>-</v>
      </c>
      <c r="AE151" s="85" t="str">
        <f>Siguiente!$L$39</f>
        <v>-</v>
      </c>
      <c r="AF151" s="86" t="str">
        <f>Siguiente!$L$40</f>
        <v>-</v>
      </c>
      <c r="AG151" s="86" t="str">
        <f>Siguiente!$L$41</f>
        <v>-</v>
      </c>
      <c r="AH151" s="87" t="str">
        <f>Siguiente!$L$42</f>
        <v>-</v>
      </c>
      <c r="AI151" s="85" t="str">
        <f>Siguiente!$L$43</f>
        <v>-</v>
      </c>
      <c r="AJ151" s="86" t="str">
        <f>Siguiente!$L$44</f>
        <v>-</v>
      </c>
      <c r="AK151" s="86" t="str">
        <f>Siguiente!$L$45</f>
        <v>-</v>
      </c>
      <c r="AL151" s="108" t="str">
        <f>Siguiente!$L$46</f>
        <v>-</v>
      </c>
    </row>
    <row r="152" spans="1:38" ht="15" thickBot="1" x14ac:dyDescent="0.35">
      <c r="A152" s="642">
        <f>A150+1</f>
        <v>47</v>
      </c>
      <c r="B152" s="644">
        <f>Siguiente!$G$4</f>
        <v>0</v>
      </c>
      <c r="C152" s="646">
        <f>Siguiente!$G$2</f>
        <v>0</v>
      </c>
      <c r="D152" s="648" t="str">
        <f>IF(SUM(F152:F153)=0,"-",SUM(F152:F153))</f>
        <v>-</v>
      </c>
      <c r="E152" s="95" t="s">
        <v>41</v>
      </c>
      <c r="F152" s="250" t="str">
        <f t="shared" si="15"/>
        <v>-</v>
      </c>
      <c r="G152" s="256" t="str">
        <f t="shared" si="16"/>
        <v>-</v>
      </c>
      <c r="H152" s="90" t="str">
        <f t="shared" si="16"/>
        <v>-</v>
      </c>
      <c r="I152" s="90" t="str">
        <f t="shared" si="16"/>
        <v>-</v>
      </c>
      <c r="J152" s="93" t="str">
        <f t="shared" si="16"/>
        <v>-</v>
      </c>
      <c r="K152" s="111" t="str">
        <f>Siguiente!$J$19</f>
        <v>-</v>
      </c>
      <c r="L152" s="90" t="str">
        <f>Siguiente!$J$20</f>
        <v>-</v>
      </c>
      <c r="M152" s="90" t="str">
        <f>Siguiente!$J$21</f>
        <v>-</v>
      </c>
      <c r="N152" s="91" t="str">
        <f>Siguiente!$J$22</f>
        <v>-</v>
      </c>
      <c r="O152" s="92" t="str">
        <f>Siguiente!$J$23</f>
        <v>-</v>
      </c>
      <c r="P152" s="90" t="str">
        <f>Siguiente!$J$24</f>
        <v>-</v>
      </c>
      <c r="Q152" s="90" t="str">
        <f>Siguiente!$J$25</f>
        <v>-</v>
      </c>
      <c r="R152" s="91" t="str">
        <f>Siguiente!$J$26</f>
        <v>-</v>
      </c>
      <c r="S152" s="92" t="str">
        <f>Siguiente!$J$27</f>
        <v>-</v>
      </c>
      <c r="T152" s="90" t="str">
        <f>Siguiente!$J$28</f>
        <v>-</v>
      </c>
      <c r="U152" s="90" t="str">
        <f>Siguiente!$J$29</f>
        <v>-</v>
      </c>
      <c r="V152" s="91" t="str">
        <f>Siguiente!$J$30</f>
        <v>-</v>
      </c>
      <c r="W152" s="92" t="str">
        <f>Siguiente!$J$31</f>
        <v>-</v>
      </c>
      <c r="X152" s="90" t="str">
        <f>Siguiente!$J$32</f>
        <v>-</v>
      </c>
      <c r="Y152" s="90" t="str">
        <f>Siguiente!$J$33</f>
        <v>-</v>
      </c>
      <c r="Z152" s="91" t="str">
        <f>Siguiente!$J$34</f>
        <v>-</v>
      </c>
      <c r="AA152" s="92" t="str">
        <f>Siguiente!$J$35</f>
        <v>-</v>
      </c>
      <c r="AB152" s="90" t="str">
        <f>Siguiente!$J$36</f>
        <v>-</v>
      </c>
      <c r="AC152" s="90" t="str">
        <f>Siguiente!$J$37</f>
        <v>-</v>
      </c>
      <c r="AD152" s="91" t="str">
        <f>Siguiente!$J$38</f>
        <v>-</v>
      </c>
      <c r="AE152" s="92" t="str">
        <f>Siguiente!$J$39</f>
        <v>-</v>
      </c>
      <c r="AF152" s="90" t="str">
        <f>Siguiente!$J$40</f>
        <v>-</v>
      </c>
      <c r="AG152" s="90" t="str">
        <f>Siguiente!$J$41</f>
        <v>-</v>
      </c>
      <c r="AH152" s="91" t="str">
        <f>Siguiente!$J$42</f>
        <v>-</v>
      </c>
      <c r="AI152" s="92" t="str">
        <f>Siguiente!$J$43</f>
        <v>-</v>
      </c>
      <c r="AJ152" s="90" t="str">
        <f>Siguiente!$J$44</f>
        <v>-</v>
      </c>
      <c r="AK152" s="90" t="str">
        <f>Siguiente!$J$45</f>
        <v>-</v>
      </c>
      <c r="AL152" s="109" t="str">
        <f>Siguiente!$J$46</f>
        <v>-</v>
      </c>
    </row>
    <row r="153" spans="1:38" ht="15" thickBot="1" x14ac:dyDescent="0.35">
      <c r="A153" s="643"/>
      <c r="B153" s="645"/>
      <c r="C153" s="647"/>
      <c r="D153" s="649"/>
      <c r="E153" s="84" t="s">
        <v>14</v>
      </c>
      <c r="F153" s="88" t="str">
        <f t="shared" si="15"/>
        <v>-</v>
      </c>
      <c r="G153" s="255" t="str">
        <f t="shared" si="16"/>
        <v>-</v>
      </c>
      <c r="H153" s="86" t="str">
        <f t="shared" si="16"/>
        <v>-</v>
      </c>
      <c r="I153" s="86" t="str">
        <f t="shared" si="16"/>
        <v>-</v>
      </c>
      <c r="J153" s="94" t="str">
        <f t="shared" si="16"/>
        <v>-</v>
      </c>
      <c r="K153" s="89" t="str">
        <f>Siguiente!$L$19</f>
        <v>-</v>
      </c>
      <c r="L153" s="86" t="str">
        <f>Siguiente!$L$20</f>
        <v>-</v>
      </c>
      <c r="M153" s="86" t="str">
        <f>Siguiente!$L$21</f>
        <v>-</v>
      </c>
      <c r="N153" s="87" t="str">
        <f>Siguiente!$L$22</f>
        <v>-</v>
      </c>
      <c r="O153" s="85" t="str">
        <f>Siguiente!$L$23</f>
        <v>-</v>
      </c>
      <c r="P153" s="86" t="str">
        <f>Siguiente!$L$24</f>
        <v>-</v>
      </c>
      <c r="Q153" s="86" t="str">
        <f>Siguiente!$L$25</f>
        <v>-</v>
      </c>
      <c r="R153" s="87" t="str">
        <f>Siguiente!$L$26</f>
        <v>-</v>
      </c>
      <c r="S153" s="85" t="str">
        <f>Siguiente!$L$27</f>
        <v>-</v>
      </c>
      <c r="T153" s="86" t="str">
        <f>Siguiente!$L$28</f>
        <v>-</v>
      </c>
      <c r="U153" s="86" t="str">
        <f>Siguiente!$L$29</f>
        <v>-</v>
      </c>
      <c r="V153" s="87" t="str">
        <f>Siguiente!$L$30</f>
        <v>-</v>
      </c>
      <c r="W153" s="85" t="str">
        <f>Siguiente!$L$31</f>
        <v>-</v>
      </c>
      <c r="X153" s="86" t="str">
        <f>Siguiente!$L$32</f>
        <v>-</v>
      </c>
      <c r="Y153" s="86" t="str">
        <f>Siguiente!$L$33</f>
        <v>-</v>
      </c>
      <c r="Z153" s="87" t="str">
        <f>Siguiente!$L$34</f>
        <v>-</v>
      </c>
      <c r="AA153" s="85" t="str">
        <f>Siguiente!$L$35</f>
        <v>-</v>
      </c>
      <c r="AB153" s="86" t="str">
        <f>Siguiente!$L$36</f>
        <v>-</v>
      </c>
      <c r="AC153" s="86" t="str">
        <f>Siguiente!$L$37</f>
        <v>-</v>
      </c>
      <c r="AD153" s="87" t="str">
        <f>Siguiente!$L$38</f>
        <v>-</v>
      </c>
      <c r="AE153" s="85" t="str">
        <f>Siguiente!$L$39</f>
        <v>-</v>
      </c>
      <c r="AF153" s="86" t="str">
        <f>Siguiente!$L$40</f>
        <v>-</v>
      </c>
      <c r="AG153" s="86" t="str">
        <f>Siguiente!$L$41</f>
        <v>-</v>
      </c>
      <c r="AH153" s="87" t="str">
        <f>Siguiente!$L$42</f>
        <v>-</v>
      </c>
      <c r="AI153" s="85" t="str">
        <f>Siguiente!$L$43</f>
        <v>-</v>
      </c>
      <c r="AJ153" s="86" t="str">
        <f>Siguiente!$L$44</f>
        <v>-</v>
      </c>
      <c r="AK153" s="86" t="str">
        <f>Siguiente!$L$45</f>
        <v>-</v>
      </c>
      <c r="AL153" s="108" t="str">
        <f>Siguiente!$L$46</f>
        <v>-</v>
      </c>
    </row>
    <row r="154" spans="1:38" ht="15" thickBot="1" x14ac:dyDescent="0.35">
      <c r="A154" s="642">
        <f>A152+1</f>
        <v>48</v>
      </c>
      <c r="B154" s="644">
        <f>Siguiente!$G$4</f>
        <v>0</v>
      </c>
      <c r="C154" s="646">
        <f>Siguiente!$G$2</f>
        <v>0</v>
      </c>
      <c r="D154" s="648" t="str">
        <f>IF(SUM(F154:F155)=0,"-",SUM(F154:F155))</f>
        <v>-</v>
      </c>
      <c r="E154" s="95" t="s">
        <v>41</v>
      </c>
      <c r="F154" s="250" t="str">
        <f t="shared" si="15"/>
        <v>-</v>
      </c>
      <c r="G154" s="256" t="str">
        <f t="shared" si="16"/>
        <v>-</v>
      </c>
      <c r="H154" s="90" t="str">
        <f t="shared" si="16"/>
        <v>-</v>
      </c>
      <c r="I154" s="90" t="str">
        <f t="shared" si="16"/>
        <v>-</v>
      </c>
      <c r="J154" s="93" t="str">
        <f t="shared" si="16"/>
        <v>-</v>
      </c>
      <c r="K154" s="111" t="str">
        <f>Siguiente!$J$19</f>
        <v>-</v>
      </c>
      <c r="L154" s="90" t="str">
        <f>Siguiente!$J$20</f>
        <v>-</v>
      </c>
      <c r="M154" s="90" t="str">
        <f>Siguiente!$J$21</f>
        <v>-</v>
      </c>
      <c r="N154" s="91" t="str">
        <f>Siguiente!$J$22</f>
        <v>-</v>
      </c>
      <c r="O154" s="92" t="str">
        <f>Siguiente!$J$23</f>
        <v>-</v>
      </c>
      <c r="P154" s="90" t="str">
        <f>Siguiente!$J$24</f>
        <v>-</v>
      </c>
      <c r="Q154" s="90" t="str">
        <f>Siguiente!$J$25</f>
        <v>-</v>
      </c>
      <c r="R154" s="91" t="str">
        <f>Siguiente!$J$26</f>
        <v>-</v>
      </c>
      <c r="S154" s="92" t="str">
        <f>Siguiente!$J$27</f>
        <v>-</v>
      </c>
      <c r="T154" s="90" t="str">
        <f>Siguiente!$J$28</f>
        <v>-</v>
      </c>
      <c r="U154" s="90" t="str">
        <f>Siguiente!$J$29</f>
        <v>-</v>
      </c>
      <c r="V154" s="91" t="str">
        <f>Siguiente!$J$30</f>
        <v>-</v>
      </c>
      <c r="W154" s="92" t="str">
        <f>Siguiente!$J$31</f>
        <v>-</v>
      </c>
      <c r="X154" s="90" t="str">
        <f>Siguiente!$J$32</f>
        <v>-</v>
      </c>
      <c r="Y154" s="90" t="str">
        <f>Siguiente!$J$33</f>
        <v>-</v>
      </c>
      <c r="Z154" s="91" t="str">
        <f>Siguiente!$J$34</f>
        <v>-</v>
      </c>
      <c r="AA154" s="92" t="str">
        <f>Siguiente!$J$35</f>
        <v>-</v>
      </c>
      <c r="AB154" s="90" t="str">
        <f>Siguiente!$J$36</f>
        <v>-</v>
      </c>
      <c r="AC154" s="90" t="str">
        <f>Siguiente!$J$37</f>
        <v>-</v>
      </c>
      <c r="AD154" s="91" t="str">
        <f>Siguiente!$J$38</f>
        <v>-</v>
      </c>
      <c r="AE154" s="92" t="str">
        <f>Siguiente!$J$39</f>
        <v>-</v>
      </c>
      <c r="AF154" s="90" t="str">
        <f>Siguiente!$J$40</f>
        <v>-</v>
      </c>
      <c r="AG154" s="90" t="str">
        <f>Siguiente!$J$41</f>
        <v>-</v>
      </c>
      <c r="AH154" s="91" t="str">
        <f>Siguiente!$J$42</f>
        <v>-</v>
      </c>
      <c r="AI154" s="92" t="str">
        <f>Siguiente!$J$43</f>
        <v>-</v>
      </c>
      <c r="AJ154" s="90" t="str">
        <f>Siguiente!$J$44</f>
        <v>-</v>
      </c>
      <c r="AK154" s="90" t="str">
        <f>Siguiente!$J$45</f>
        <v>-</v>
      </c>
      <c r="AL154" s="109" t="str">
        <f>Siguiente!$J$46</f>
        <v>-</v>
      </c>
    </row>
    <row r="155" spans="1:38" ht="15" thickBot="1" x14ac:dyDescent="0.35">
      <c r="A155" s="643"/>
      <c r="B155" s="645"/>
      <c r="C155" s="647"/>
      <c r="D155" s="649"/>
      <c r="E155" s="84" t="s">
        <v>14</v>
      </c>
      <c r="F155" s="88" t="str">
        <f t="shared" si="15"/>
        <v>-</v>
      </c>
      <c r="G155" s="255" t="str">
        <f t="shared" si="16"/>
        <v>-</v>
      </c>
      <c r="H155" s="86" t="str">
        <f t="shared" si="16"/>
        <v>-</v>
      </c>
      <c r="I155" s="86" t="str">
        <f t="shared" si="16"/>
        <v>-</v>
      </c>
      <c r="J155" s="94" t="str">
        <f t="shared" si="16"/>
        <v>-</v>
      </c>
      <c r="K155" s="89" t="str">
        <f>Siguiente!$L$19</f>
        <v>-</v>
      </c>
      <c r="L155" s="86" t="str">
        <f>Siguiente!$L$20</f>
        <v>-</v>
      </c>
      <c r="M155" s="86" t="str">
        <f>Siguiente!$L$21</f>
        <v>-</v>
      </c>
      <c r="N155" s="87" t="str">
        <f>Siguiente!$L$22</f>
        <v>-</v>
      </c>
      <c r="O155" s="85" t="str">
        <f>Siguiente!$L$23</f>
        <v>-</v>
      </c>
      <c r="P155" s="86" t="str">
        <f>Siguiente!$L$24</f>
        <v>-</v>
      </c>
      <c r="Q155" s="86" t="str">
        <f>Siguiente!$L$25</f>
        <v>-</v>
      </c>
      <c r="R155" s="87" t="str">
        <f>Siguiente!$L$26</f>
        <v>-</v>
      </c>
      <c r="S155" s="85" t="str">
        <f>Siguiente!$L$27</f>
        <v>-</v>
      </c>
      <c r="T155" s="86" t="str">
        <f>Siguiente!$L$28</f>
        <v>-</v>
      </c>
      <c r="U155" s="86" t="str">
        <f>Siguiente!$L$29</f>
        <v>-</v>
      </c>
      <c r="V155" s="87" t="str">
        <f>Siguiente!$L$30</f>
        <v>-</v>
      </c>
      <c r="W155" s="85" t="str">
        <f>Siguiente!$L$31</f>
        <v>-</v>
      </c>
      <c r="X155" s="86" t="str">
        <f>Siguiente!$L$32</f>
        <v>-</v>
      </c>
      <c r="Y155" s="86" t="str">
        <f>Siguiente!$L$33</f>
        <v>-</v>
      </c>
      <c r="Z155" s="87" t="str">
        <f>Siguiente!$L$34</f>
        <v>-</v>
      </c>
      <c r="AA155" s="85" t="str">
        <f>Siguiente!$L$35</f>
        <v>-</v>
      </c>
      <c r="AB155" s="86" t="str">
        <f>Siguiente!$L$36</f>
        <v>-</v>
      </c>
      <c r="AC155" s="86" t="str">
        <f>Siguiente!$L$37</f>
        <v>-</v>
      </c>
      <c r="AD155" s="87" t="str">
        <f>Siguiente!$L$38</f>
        <v>-</v>
      </c>
      <c r="AE155" s="85" t="str">
        <f>Siguiente!$L$39</f>
        <v>-</v>
      </c>
      <c r="AF155" s="86" t="str">
        <f>Siguiente!$L$40</f>
        <v>-</v>
      </c>
      <c r="AG155" s="86" t="str">
        <f>Siguiente!$L$41</f>
        <v>-</v>
      </c>
      <c r="AH155" s="87" t="str">
        <f>Siguiente!$L$42</f>
        <v>-</v>
      </c>
      <c r="AI155" s="85" t="str">
        <f>Siguiente!$L$43</f>
        <v>-</v>
      </c>
      <c r="AJ155" s="86" t="str">
        <f>Siguiente!$L$44</f>
        <v>-</v>
      </c>
      <c r="AK155" s="86" t="str">
        <f>Siguiente!$L$45</f>
        <v>-</v>
      </c>
      <c r="AL155" s="108" t="str">
        <f>Siguiente!$L$46</f>
        <v>-</v>
      </c>
    </row>
    <row r="156" spans="1:38" ht="15" thickBot="1" x14ac:dyDescent="0.35">
      <c r="A156" s="642">
        <f>A154+1</f>
        <v>49</v>
      </c>
      <c r="B156" s="644">
        <f>Siguiente!$G$4</f>
        <v>0</v>
      </c>
      <c r="C156" s="646">
        <f>Siguiente!$G$2</f>
        <v>0</v>
      </c>
      <c r="D156" s="648" t="str">
        <f>IF(SUM(F156:F157)=0,"-",SUM(F156:F157))</f>
        <v>-</v>
      </c>
      <c r="E156" s="95" t="s">
        <v>41</v>
      </c>
      <c r="F156" s="250" t="str">
        <f t="shared" ref="F156:F187" si="17">IF(ROUND(SUM(G156:J156),2)=0,"-",ROUND(SUM(G156:J156),2))</f>
        <v>-</v>
      </c>
      <c r="G156" s="256" t="str">
        <f t="shared" si="16"/>
        <v>-</v>
      </c>
      <c r="H156" s="90" t="str">
        <f t="shared" si="16"/>
        <v>-</v>
      </c>
      <c r="I156" s="90" t="str">
        <f t="shared" si="16"/>
        <v>-</v>
      </c>
      <c r="J156" s="93" t="str">
        <f t="shared" si="16"/>
        <v>-</v>
      </c>
      <c r="K156" s="111" t="str">
        <f>Siguiente!$J$19</f>
        <v>-</v>
      </c>
      <c r="L156" s="90" t="str">
        <f>Siguiente!$J$20</f>
        <v>-</v>
      </c>
      <c r="M156" s="90" t="str">
        <f>Siguiente!$J$21</f>
        <v>-</v>
      </c>
      <c r="N156" s="91" t="str">
        <f>Siguiente!$J$22</f>
        <v>-</v>
      </c>
      <c r="O156" s="92" t="str">
        <f>Siguiente!$J$23</f>
        <v>-</v>
      </c>
      <c r="P156" s="90" t="str">
        <f>Siguiente!$J$24</f>
        <v>-</v>
      </c>
      <c r="Q156" s="90" t="str">
        <f>Siguiente!$J$25</f>
        <v>-</v>
      </c>
      <c r="R156" s="91" t="str">
        <f>Siguiente!$J$26</f>
        <v>-</v>
      </c>
      <c r="S156" s="92" t="str">
        <f>Siguiente!$J$27</f>
        <v>-</v>
      </c>
      <c r="T156" s="90" t="str">
        <f>Siguiente!$J$28</f>
        <v>-</v>
      </c>
      <c r="U156" s="90" t="str">
        <f>Siguiente!$J$29</f>
        <v>-</v>
      </c>
      <c r="V156" s="91" t="str">
        <f>Siguiente!$J$30</f>
        <v>-</v>
      </c>
      <c r="W156" s="92" t="str">
        <f>Siguiente!$J$31</f>
        <v>-</v>
      </c>
      <c r="X156" s="90" t="str">
        <f>Siguiente!$J$32</f>
        <v>-</v>
      </c>
      <c r="Y156" s="90" t="str">
        <f>Siguiente!$J$33</f>
        <v>-</v>
      </c>
      <c r="Z156" s="91" t="str">
        <f>Siguiente!$J$34</f>
        <v>-</v>
      </c>
      <c r="AA156" s="92" t="str">
        <f>Siguiente!$J$35</f>
        <v>-</v>
      </c>
      <c r="AB156" s="90" t="str">
        <f>Siguiente!$J$36</f>
        <v>-</v>
      </c>
      <c r="AC156" s="90" t="str">
        <f>Siguiente!$J$37</f>
        <v>-</v>
      </c>
      <c r="AD156" s="91" t="str">
        <f>Siguiente!$J$38</f>
        <v>-</v>
      </c>
      <c r="AE156" s="92" t="str">
        <f>Siguiente!$J$39</f>
        <v>-</v>
      </c>
      <c r="AF156" s="90" t="str">
        <f>Siguiente!$J$40</f>
        <v>-</v>
      </c>
      <c r="AG156" s="90" t="str">
        <f>Siguiente!$J$41</f>
        <v>-</v>
      </c>
      <c r="AH156" s="91" t="str">
        <f>Siguiente!$J$42</f>
        <v>-</v>
      </c>
      <c r="AI156" s="92" t="str">
        <f>Siguiente!$J$43</f>
        <v>-</v>
      </c>
      <c r="AJ156" s="90" t="str">
        <f>Siguiente!$J$44</f>
        <v>-</v>
      </c>
      <c r="AK156" s="90" t="str">
        <f>Siguiente!$J$45</f>
        <v>-</v>
      </c>
      <c r="AL156" s="109" t="str">
        <f>Siguiente!$J$46</f>
        <v>-</v>
      </c>
    </row>
    <row r="157" spans="1:38" ht="15" thickBot="1" x14ac:dyDescent="0.35">
      <c r="A157" s="643"/>
      <c r="B157" s="645"/>
      <c r="C157" s="647"/>
      <c r="D157" s="649"/>
      <c r="E157" s="84" t="s">
        <v>14</v>
      </c>
      <c r="F157" s="88" t="str">
        <f t="shared" si="17"/>
        <v>-</v>
      </c>
      <c r="G157" s="255" t="str">
        <f t="shared" si="16"/>
        <v>-</v>
      </c>
      <c r="H157" s="86" t="str">
        <f t="shared" si="16"/>
        <v>-</v>
      </c>
      <c r="I157" s="86" t="str">
        <f t="shared" si="16"/>
        <v>-</v>
      </c>
      <c r="J157" s="94" t="str">
        <f t="shared" si="16"/>
        <v>-</v>
      </c>
      <c r="K157" s="89" t="str">
        <f>Siguiente!$L$19</f>
        <v>-</v>
      </c>
      <c r="L157" s="86" t="str">
        <f>Siguiente!$L$20</f>
        <v>-</v>
      </c>
      <c r="M157" s="86" t="str">
        <f>Siguiente!$L$21</f>
        <v>-</v>
      </c>
      <c r="N157" s="87" t="str">
        <f>Siguiente!$L$22</f>
        <v>-</v>
      </c>
      <c r="O157" s="85" t="str">
        <f>Siguiente!$L$23</f>
        <v>-</v>
      </c>
      <c r="P157" s="86" t="str">
        <f>Siguiente!$L$24</f>
        <v>-</v>
      </c>
      <c r="Q157" s="86" t="str">
        <f>Siguiente!$L$25</f>
        <v>-</v>
      </c>
      <c r="R157" s="87" t="str">
        <f>Siguiente!$L$26</f>
        <v>-</v>
      </c>
      <c r="S157" s="85" t="str">
        <f>Siguiente!$L$27</f>
        <v>-</v>
      </c>
      <c r="T157" s="86" t="str">
        <f>Siguiente!$L$28</f>
        <v>-</v>
      </c>
      <c r="U157" s="86" t="str">
        <f>Siguiente!$L$29</f>
        <v>-</v>
      </c>
      <c r="V157" s="87" t="str">
        <f>Siguiente!$L$30</f>
        <v>-</v>
      </c>
      <c r="W157" s="85" t="str">
        <f>Siguiente!$L$31</f>
        <v>-</v>
      </c>
      <c r="X157" s="86" t="str">
        <f>Siguiente!$L$32</f>
        <v>-</v>
      </c>
      <c r="Y157" s="86" t="str">
        <f>Siguiente!$L$33</f>
        <v>-</v>
      </c>
      <c r="Z157" s="87" t="str">
        <f>Siguiente!$L$34</f>
        <v>-</v>
      </c>
      <c r="AA157" s="85" t="str">
        <f>Siguiente!$L$35</f>
        <v>-</v>
      </c>
      <c r="AB157" s="86" t="str">
        <f>Siguiente!$L$36</f>
        <v>-</v>
      </c>
      <c r="AC157" s="86" t="str">
        <f>Siguiente!$L$37</f>
        <v>-</v>
      </c>
      <c r="AD157" s="87" t="str">
        <f>Siguiente!$L$38</f>
        <v>-</v>
      </c>
      <c r="AE157" s="85" t="str">
        <f>Siguiente!$L$39</f>
        <v>-</v>
      </c>
      <c r="AF157" s="86" t="str">
        <f>Siguiente!$L$40</f>
        <v>-</v>
      </c>
      <c r="AG157" s="86" t="str">
        <f>Siguiente!$L$41</f>
        <v>-</v>
      </c>
      <c r="AH157" s="87" t="str">
        <f>Siguiente!$L$42</f>
        <v>-</v>
      </c>
      <c r="AI157" s="85" t="str">
        <f>Siguiente!$L$43</f>
        <v>-</v>
      </c>
      <c r="AJ157" s="86" t="str">
        <f>Siguiente!$L$44</f>
        <v>-</v>
      </c>
      <c r="AK157" s="86" t="str">
        <f>Siguiente!$L$45</f>
        <v>-</v>
      </c>
      <c r="AL157" s="108" t="str">
        <f>Siguiente!$L$46</f>
        <v>-</v>
      </c>
    </row>
    <row r="158" spans="1:38" ht="15" thickBot="1" x14ac:dyDescent="0.35">
      <c r="A158" s="642">
        <f>A156+1</f>
        <v>50</v>
      </c>
      <c r="B158" s="644">
        <f>Siguiente!$G$4</f>
        <v>0</v>
      </c>
      <c r="C158" s="646">
        <f>Siguiente!$G$2</f>
        <v>0</v>
      </c>
      <c r="D158" s="648" t="str">
        <f>IF(SUM(F158:F159)=0,"-",SUM(F158:F159))</f>
        <v>-</v>
      </c>
      <c r="E158" s="95" t="s">
        <v>41</v>
      </c>
      <c r="F158" s="250" t="str">
        <f t="shared" si="17"/>
        <v>-</v>
      </c>
      <c r="G158" s="256" t="str">
        <f t="shared" si="16"/>
        <v>-</v>
      </c>
      <c r="H158" s="90" t="str">
        <f t="shared" si="16"/>
        <v>-</v>
      </c>
      <c r="I158" s="90" t="str">
        <f t="shared" si="16"/>
        <v>-</v>
      </c>
      <c r="J158" s="93" t="str">
        <f t="shared" si="16"/>
        <v>-</v>
      </c>
      <c r="K158" s="111" t="str">
        <f>Siguiente!$J$19</f>
        <v>-</v>
      </c>
      <c r="L158" s="90" t="str">
        <f>Siguiente!$J$20</f>
        <v>-</v>
      </c>
      <c r="M158" s="90" t="str">
        <f>Siguiente!$J$21</f>
        <v>-</v>
      </c>
      <c r="N158" s="91" t="str">
        <f>Siguiente!$J$22</f>
        <v>-</v>
      </c>
      <c r="O158" s="92" t="str">
        <f>Siguiente!$J$23</f>
        <v>-</v>
      </c>
      <c r="P158" s="90" t="str">
        <f>Siguiente!$J$24</f>
        <v>-</v>
      </c>
      <c r="Q158" s="90" t="str">
        <f>Siguiente!$J$25</f>
        <v>-</v>
      </c>
      <c r="R158" s="91" t="str">
        <f>Siguiente!$J$26</f>
        <v>-</v>
      </c>
      <c r="S158" s="92" t="str">
        <f>Siguiente!$J$27</f>
        <v>-</v>
      </c>
      <c r="T158" s="90" t="str">
        <f>Siguiente!$J$28</f>
        <v>-</v>
      </c>
      <c r="U158" s="90" t="str">
        <f>Siguiente!$J$29</f>
        <v>-</v>
      </c>
      <c r="V158" s="91" t="str">
        <f>Siguiente!$J$30</f>
        <v>-</v>
      </c>
      <c r="W158" s="92" t="str">
        <f>Siguiente!$J$31</f>
        <v>-</v>
      </c>
      <c r="X158" s="90" t="str">
        <f>Siguiente!$J$32</f>
        <v>-</v>
      </c>
      <c r="Y158" s="90" t="str">
        <f>Siguiente!$J$33</f>
        <v>-</v>
      </c>
      <c r="Z158" s="91" t="str">
        <f>Siguiente!$J$34</f>
        <v>-</v>
      </c>
      <c r="AA158" s="92" t="str">
        <f>Siguiente!$J$35</f>
        <v>-</v>
      </c>
      <c r="AB158" s="90" t="str">
        <f>Siguiente!$J$36</f>
        <v>-</v>
      </c>
      <c r="AC158" s="90" t="str">
        <f>Siguiente!$J$37</f>
        <v>-</v>
      </c>
      <c r="AD158" s="91" t="str">
        <f>Siguiente!$J$38</f>
        <v>-</v>
      </c>
      <c r="AE158" s="92" t="str">
        <f>Siguiente!$J$39</f>
        <v>-</v>
      </c>
      <c r="AF158" s="90" t="str">
        <f>Siguiente!$J$40</f>
        <v>-</v>
      </c>
      <c r="AG158" s="90" t="str">
        <f>Siguiente!$J$41</f>
        <v>-</v>
      </c>
      <c r="AH158" s="91" t="str">
        <f>Siguiente!$J$42</f>
        <v>-</v>
      </c>
      <c r="AI158" s="92" t="str">
        <f>Siguiente!$J$43</f>
        <v>-</v>
      </c>
      <c r="AJ158" s="90" t="str">
        <f>Siguiente!$J$44</f>
        <v>-</v>
      </c>
      <c r="AK158" s="90" t="str">
        <f>Siguiente!$J$45</f>
        <v>-</v>
      </c>
      <c r="AL158" s="109" t="str">
        <f>Siguiente!$J$46</f>
        <v>-</v>
      </c>
    </row>
    <row r="159" spans="1:38" ht="15" thickBot="1" x14ac:dyDescent="0.35">
      <c r="A159" s="643"/>
      <c r="B159" s="645"/>
      <c r="C159" s="647"/>
      <c r="D159" s="649"/>
      <c r="E159" s="84" t="s">
        <v>14</v>
      </c>
      <c r="F159" s="88" t="str">
        <f t="shared" si="17"/>
        <v>-</v>
      </c>
      <c r="G159" s="255" t="str">
        <f t="shared" si="16"/>
        <v>-</v>
      </c>
      <c r="H159" s="86" t="str">
        <f t="shared" si="16"/>
        <v>-</v>
      </c>
      <c r="I159" s="86" t="str">
        <f t="shared" si="16"/>
        <v>-</v>
      </c>
      <c r="J159" s="94" t="str">
        <f t="shared" si="16"/>
        <v>-</v>
      </c>
      <c r="K159" s="89" t="str">
        <f>Siguiente!$L$19</f>
        <v>-</v>
      </c>
      <c r="L159" s="86" t="str">
        <f>Siguiente!$L$20</f>
        <v>-</v>
      </c>
      <c r="M159" s="86" t="str">
        <f>Siguiente!$L$21</f>
        <v>-</v>
      </c>
      <c r="N159" s="87" t="str">
        <f>Siguiente!$L$22</f>
        <v>-</v>
      </c>
      <c r="O159" s="85" t="str">
        <f>Siguiente!$L$23</f>
        <v>-</v>
      </c>
      <c r="P159" s="86" t="str">
        <f>Siguiente!$L$24</f>
        <v>-</v>
      </c>
      <c r="Q159" s="86" t="str">
        <f>Siguiente!$L$25</f>
        <v>-</v>
      </c>
      <c r="R159" s="87" t="str">
        <f>Siguiente!$L$26</f>
        <v>-</v>
      </c>
      <c r="S159" s="85" t="str">
        <f>Siguiente!$L$27</f>
        <v>-</v>
      </c>
      <c r="T159" s="86" t="str">
        <f>Siguiente!$L$28</f>
        <v>-</v>
      </c>
      <c r="U159" s="86" t="str">
        <f>Siguiente!$L$29</f>
        <v>-</v>
      </c>
      <c r="V159" s="87" t="str">
        <f>Siguiente!$L$30</f>
        <v>-</v>
      </c>
      <c r="W159" s="85" t="str">
        <f>Siguiente!$L$31</f>
        <v>-</v>
      </c>
      <c r="X159" s="86" t="str">
        <f>Siguiente!$L$32</f>
        <v>-</v>
      </c>
      <c r="Y159" s="86" t="str">
        <f>Siguiente!$L$33</f>
        <v>-</v>
      </c>
      <c r="Z159" s="87" t="str">
        <f>Siguiente!$L$34</f>
        <v>-</v>
      </c>
      <c r="AA159" s="85" t="str">
        <f>Siguiente!$L$35</f>
        <v>-</v>
      </c>
      <c r="AB159" s="86" t="str">
        <f>Siguiente!$L$36</f>
        <v>-</v>
      </c>
      <c r="AC159" s="86" t="str">
        <f>Siguiente!$L$37</f>
        <v>-</v>
      </c>
      <c r="AD159" s="87" t="str">
        <f>Siguiente!$L$38</f>
        <v>-</v>
      </c>
      <c r="AE159" s="85" t="str">
        <f>Siguiente!$L$39</f>
        <v>-</v>
      </c>
      <c r="AF159" s="86" t="str">
        <f>Siguiente!$L$40</f>
        <v>-</v>
      </c>
      <c r="AG159" s="86" t="str">
        <f>Siguiente!$L$41</f>
        <v>-</v>
      </c>
      <c r="AH159" s="87" t="str">
        <f>Siguiente!$L$42</f>
        <v>-</v>
      </c>
      <c r="AI159" s="85" t="str">
        <f>Siguiente!$L$43</f>
        <v>-</v>
      </c>
      <c r="AJ159" s="86" t="str">
        <f>Siguiente!$L$44</f>
        <v>-</v>
      </c>
      <c r="AK159" s="86" t="str">
        <f>Siguiente!$L$45</f>
        <v>-</v>
      </c>
      <c r="AL159" s="108" t="str">
        <f>Siguiente!$L$46</f>
        <v>-</v>
      </c>
    </row>
    <row r="160" spans="1:38" ht="15" thickBot="1" x14ac:dyDescent="0.35">
      <c r="A160" s="642">
        <f>A158+1</f>
        <v>51</v>
      </c>
      <c r="B160" s="644">
        <f>Siguiente!$G$4</f>
        <v>0</v>
      </c>
      <c r="C160" s="646">
        <f>Siguiente!$G$2</f>
        <v>0</v>
      </c>
      <c r="D160" s="648" t="str">
        <f>IF(SUM(F160:F161)=0,"-",SUM(F160:F161))</f>
        <v>-</v>
      </c>
      <c r="E160" s="95" t="s">
        <v>41</v>
      </c>
      <c r="F160" s="250" t="str">
        <f t="shared" si="17"/>
        <v>-</v>
      </c>
      <c r="G160" s="256" t="str">
        <f t="shared" ref="G160:J179" si="18">IF(SUMIFS($K160:$AL160,$K$58:$AL$58,G$58)=0,"-",SUMIFS($K160:$AL160,$K$58:$AL$58,G$58))</f>
        <v>-</v>
      </c>
      <c r="H160" s="90" t="str">
        <f t="shared" si="18"/>
        <v>-</v>
      </c>
      <c r="I160" s="90" t="str">
        <f t="shared" si="18"/>
        <v>-</v>
      </c>
      <c r="J160" s="93" t="str">
        <f t="shared" si="18"/>
        <v>-</v>
      </c>
      <c r="K160" s="111" t="str">
        <f>Siguiente!$J$19</f>
        <v>-</v>
      </c>
      <c r="L160" s="90" t="str">
        <f>Siguiente!$J$20</f>
        <v>-</v>
      </c>
      <c r="M160" s="90" t="str">
        <f>Siguiente!$J$21</f>
        <v>-</v>
      </c>
      <c r="N160" s="91" t="str">
        <f>Siguiente!$J$22</f>
        <v>-</v>
      </c>
      <c r="O160" s="92" t="str">
        <f>Siguiente!$J$23</f>
        <v>-</v>
      </c>
      <c r="P160" s="90" t="str">
        <f>Siguiente!$J$24</f>
        <v>-</v>
      </c>
      <c r="Q160" s="90" t="str">
        <f>Siguiente!$J$25</f>
        <v>-</v>
      </c>
      <c r="R160" s="91" t="str">
        <f>Siguiente!$J$26</f>
        <v>-</v>
      </c>
      <c r="S160" s="92" t="str">
        <f>Siguiente!$J$27</f>
        <v>-</v>
      </c>
      <c r="T160" s="90" t="str">
        <f>Siguiente!$J$28</f>
        <v>-</v>
      </c>
      <c r="U160" s="90" t="str">
        <f>Siguiente!$J$29</f>
        <v>-</v>
      </c>
      <c r="V160" s="91" t="str">
        <f>Siguiente!$J$30</f>
        <v>-</v>
      </c>
      <c r="W160" s="92" t="str">
        <f>Siguiente!$J$31</f>
        <v>-</v>
      </c>
      <c r="X160" s="90" t="str">
        <f>Siguiente!$J$32</f>
        <v>-</v>
      </c>
      <c r="Y160" s="90" t="str">
        <f>Siguiente!$J$33</f>
        <v>-</v>
      </c>
      <c r="Z160" s="91" t="str">
        <f>Siguiente!$J$34</f>
        <v>-</v>
      </c>
      <c r="AA160" s="92" t="str">
        <f>Siguiente!$J$35</f>
        <v>-</v>
      </c>
      <c r="AB160" s="90" t="str">
        <f>Siguiente!$J$36</f>
        <v>-</v>
      </c>
      <c r="AC160" s="90" t="str">
        <f>Siguiente!$J$37</f>
        <v>-</v>
      </c>
      <c r="AD160" s="91" t="str">
        <f>Siguiente!$J$38</f>
        <v>-</v>
      </c>
      <c r="AE160" s="92" t="str">
        <f>Siguiente!$J$39</f>
        <v>-</v>
      </c>
      <c r="AF160" s="90" t="str">
        <f>Siguiente!$J$40</f>
        <v>-</v>
      </c>
      <c r="AG160" s="90" t="str">
        <f>Siguiente!$J$41</f>
        <v>-</v>
      </c>
      <c r="AH160" s="91" t="str">
        <f>Siguiente!$J$42</f>
        <v>-</v>
      </c>
      <c r="AI160" s="92" t="str">
        <f>Siguiente!$J$43</f>
        <v>-</v>
      </c>
      <c r="AJ160" s="90" t="str">
        <f>Siguiente!$J$44</f>
        <v>-</v>
      </c>
      <c r="AK160" s="90" t="str">
        <f>Siguiente!$J$45</f>
        <v>-</v>
      </c>
      <c r="AL160" s="109" t="str">
        <f>Siguiente!$J$46</f>
        <v>-</v>
      </c>
    </row>
    <row r="161" spans="1:38" ht="15" thickBot="1" x14ac:dyDescent="0.35">
      <c r="A161" s="643"/>
      <c r="B161" s="645"/>
      <c r="C161" s="647"/>
      <c r="D161" s="649"/>
      <c r="E161" s="84" t="s">
        <v>14</v>
      </c>
      <c r="F161" s="88" t="str">
        <f t="shared" si="17"/>
        <v>-</v>
      </c>
      <c r="G161" s="255" t="str">
        <f t="shared" si="18"/>
        <v>-</v>
      </c>
      <c r="H161" s="86" t="str">
        <f t="shared" si="18"/>
        <v>-</v>
      </c>
      <c r="I161" s="86" t="str">
        <f t="shared" si="18"/>
        <v>-</v>
      </c>
      <c r="J161" s="94" t="str">
        <f t="shared" si="18"/>
        <v>-</v>
      </c>
      <c r="K161" s="89" t="str">
        <f>Siguiente!$L$19</f>
        <v>-</v>
      </c>
      <c r="L161" s="86" t="str">
        <f>Siguiente!$L$20</f>
        <v>-</v>
      </c>
      <c r="M161" s="86" t="str">
        <f>Siguiente!$L$21</f>
        <v>-</v>
      </c>
      <c r="N161" s="87" t="str">
        <f>Siguiente!$L$22</f>
        <v>-</v>
      </c>
      <c r="O161" s="85" t="str">
        <f>Siguiente!$L$23</f>
        <v>-</v>
      </c>
      <c r="P161" s="86" t="str">
        <f>Siguiente!$L$24</f>
        <v>-</v>
      </c>
      <c r="Q161" s="86" t="str">
        <f>Siguiente!$L$25</f>
        <v>-</v>
      </c>
      <c r="R161" s="87" t="str">
        <f>Siguiente!$L$26</f>
        <v>-</v>
      </c>
      <c r="S161" s="85" t="str">
        <f>Siguiente!$L$27</f>
        <v>-</v>
      </c>
      <c r="T161" s="86" t="str">
        <f>Siguiente!$L$28</f>
        <v>-</v>
      </c>
      <c r="U161" s="86" t="str">
        <f>Siguiente!$L$29</f>
        <v>-</v>
      </c>
      <c r="V161" s="87" t="str">
        <f>Siguiente!$L$30</f>
        <v>-</v>
      </c>
      <c r="W161" s="85" t="str">
        <f>Siguiente!$L$31</f>
        <v>-</v>
      </c>
      <c r="X161" s="86" t="str">
        <f>Siguiente!$L$32</f>
        <v>-</v>
      </c>
      <c r="Y161" s="86" t="str">
        <f>Siguiente!$L$33</f>
        <v>-</v>
      </c>
      <c r="Z161" s="87" t="str">
        <f>Siguiente!$L$34</f>
        <v>-</v>
      </c>
      <c r="AA161" s="85" t="str">
        <f>Siguiente!$L$35</f>
        <v>-</v>
      </c>
      <c r="AB161" s="86" t="str">
        <f>Siguiente!$L$36</f>
        <v>-</v>
      </c>
      <c r="AC161" s="86" t="str">
        <f>Siguiente!$L$37</f>
        <v>-</v>
      </c>
      <c r="AD161" s="87" t="str">
        <f>Siguiente!$L$38</f>
        <v>-</v>
      </c>
      <c r="AE161" s="85" t="str">
        <f>Siguiente!$L$39</f>
        <v>-</v>
      </c>
      <c r="AF161" s="86" t="str">
        <f>Siguiente!$L$40</f>
        <v>-</v>
      </c>
      <c r="AG161" s="86" t="str">
        <f>Siguiente!$L$41</f>
        <v>-</v>
      </c>
      <c r="AH161" s="87" t="str">
        <f>Siguiente!$L$42</f>
        <v>-</v>
      </c>
      <c r="AI161" s="85" t="str">
        <f>Siguiente!$L$43</f>
        <v>-</v>
      </c>
      <c r="AJ161" s="86" t="str">
        <f>Siguiente!$L$44</f>
        <v>-</v>
      </c>
      <c r="AK161" s="86" t="str">
        <f>Siguiente!$L$45</f>
        <v>-</v>
      </c>
      <c r="AL161" s="108" t="str">
        <f>Siguiente!$L$46</f>
        <v>-</v>
      </c>
    </row>
    <row r="162" spans="1:38" ht="15" thickBot="1" x14ac:dyDescent="0.35">
      <c r="A162" s="642">
        <f>A160+1</f>
        <v>52</v>
      </c>
      <c r="B162" s="644">
        <f>Siguiente!$G$4</f>
        <v>0</v>
      </c>
      <c r="C162" s="646">
        <f>Siguiente!$G$2</f>
        <v>0</v>
      </c>
      <c r="D162" s="648" t="str">
        <f>IF(SUM(F162:F163)=0,"-",SUM(F162:F163))</f>
        <v>-</v>
      </c>
      <c r="E162" s="95" t="s">
        <v>41</v>
      </c>
      <c r="F162" s="250" t="str">
        <f t="shared" si="17"/>
        <v>-</v>
      </c>
      <c r="G162" s="256" t="str">
        <f t="shared" si="18"/>
        <v>-</v>
      </c>
      <c r="H162" s="90" t="str">
        <f t="shared" si="18"/>
        <v>-</v>
      </c>
      <c r="I162" s="90" t="str">
        <f t="shared" si="18"/>
        <v>-</v>
      </c>
      <c r="J162" s="93" t="str">
        <f t="shared" si="18"/>
        <v>-</v>
      </c>
      <c r="K162" s="111" t="str">
        <f>Siguiente!$J$19</f>
        <v>-</v>
      </c>
      <c r="L162" s="90" t="str">
        <f>Siguiente!$J$20</f>
        <v>-</v>
      </c>
      <c r="M162" s="90" t="str">
        <f>Siguiente!$J$21</f>
        <v>-</v>
      </c>
      <c r="N162" s="91" t="str">
        <f>Siguiente!$J$22</f>
        <v>-</v>
      </c>
      <c r="O162" s="92" t="str">
        <f>Siguiente!$J$23</f>
        <v>-</v>
      </c>
      <c r="P162" s="90" t="str">
        <f>Siguiente!$J$24</f>
        <v>-</v>
      </c>
      <c r="Q162" s="90" t="str">
        <f>Siguiente!$J$25</f>
        <v>-</v>
      </c>
      <c r="R162" s="91" t="str">
        <f>Siguiente!$J$26</f>
        <v>-</v>
      </c>
      <c r="S162" s="92" t="str">
        <f>Siguiente!$J$27</f>
        <v>-</v>
      </c>
      <c r="T162" s="90" t="str">
        <f>Siguiente!$J$28</f>
        <v>-</v>
      </c>
      <c r="U162" s="90" t="str">
        <f>Siguiente!$J$29</f>
        <v>-</v>
      </c>
      <c r="V162" s="91" t="str">
        <f>Siguiente!$J$30</f>
        <v>-</v>
      </c>
      <c r="W162" s="92" t="str">
        <f>Siguiente!$J$31</f>
        <v>-</v>
      </c>
      <c r="X162" s="90" t="str">
        <f>Siguiente!$J$32</f>
        <v>-</v>
      </c>
      <c r="Y162" s="90" t="str">
        <f>Siguiente!$J$33</f>
        <v>-</v>
      </c>
      <c r="Z162" s="91" t="str">
        <f>Siguiente!$J$34</f>
        <v>-</v>
      </c>
      <c r="AA162" s="92" t="str">
        <f>Siguiente!$J$35</f>
        <v>-</v>
      </c>
      <c r="AB162" s="90" t="str">
        <f>Siguiente!$J$36</f>
        <v>-</v>
      </c>
      <c r="AC162" s="90" t="str">
        <f>Siguiente!$J$37</f>
        <v>-</v>
      </c>
      <c r="AD162" s="91" t="str">
        <f>Siguiente!$J$38</f>
        <v>-</v>
      </c>
      <c r="AE162" s="92" t="str">
        <f>Siguiente!$J$39</f>
        <v>-</v>
      </c>
      <c r="AF162" s="90" t="str">
        <f>Siguiente!$J$40</f>
        <v>-</v>
      </c>
      <c r="AG162" s="90" t="str">
        <f>Siguiente!$J$41</f>
        <v>-</v>
      </c>
      <c r="AH162" s="91" t="str">
        <f>Siguiente!$J$42</f>
        <v>-</v>
      </c>
      <c r="AI162" s="92" t="str">
        <f>Siguiente!$J$43</f>
        <v>-</v>
      </c>
      <c r="AJ162" s="90" t="str">
        <f>Siguiente!$J$44</f>
        <v>-</v>
      </c>
      <c r="AK162" s="90" t="str">
        <f>Siguiente!$J$45</f>
        <v>-</v>
      </c>
      <c r="AL162" s="109" t="str">
        <f>Siguiente!$J$46</f>
        <v>-</v>
      </c>
    </row>
    <row r="163" spans="1:38" ht="15" thickBot="1" x14ac:dyDescent="0.35">
      <c r="A163" s="643"/>
      <c r="B163" s="645"/>
      <c r="C163" s="647"/>
      <c r="D163" s="649"/>
      <c r="E163" s="84" t="s">
        <v>14</v>
      </c>
      <c r="F163" s="88" t="str">
        <f t="shared" si="17"/>
        <v>-</v>
      </c>
      <c r="G163" s="255" t="str">
        <f t="shared" si="18"/>
        <v>-</v>
      </c>
      <c r="H163" s="86" t="str">
        <f t="shared" si="18"/>
        <v>-</v>
      </c>
      <c r="I163" s="86" t="str">
        <f t="shared" si="18"/>
        <v>-</v>
      </c>
      <c r="J163" s="94" t="str">
        <f t="shared" si="18"/>
        <v>-</v>
      </c>
      <c r="K163" s="89" t="str">
        <f>Siguiente!$L$19</f>
        <v>-</v>
      </c>
      <c r="L163" s="86" t="str">
        <f>Siguiente!$L$20</f>
        <v>-</v>
      </c>
      <c r="M163" s="86" t="str">
        <f>Siguiente!$L$21</f>
        <v>-</v>
      </c>
      <c r="N163" s="87" t="str">
        <f>Siguiente!$L$22</f>
        <v>-</v>
      </c>
      <c r="O163" s="85" t="str">
        <f>Siguiente!$L$23</f>
        <v>-</v>
      </c>
      <c r="P163" s="86" t="str">
        <f>Siguiente!$L$24</f>
        <v>-</v>
      </c>
      <c r="Q163" s="86" t="str">
        <f>Siguiente!$L$25</f>
        <v>-</v>
      </c>
      <c r="R163" s="87" t="str">
        <f>Siguiente!$L$26</f>
        <v>-</v>
      </c>
      <c r="S163" s="85" t="str">
        <f>Siguiente!$L$27</f>
        <v>-</v>
      </c>
      <c r="T163" s="86" t="str">
        <f>Siguiente!$L$28</f>
        <v>-</v>
      </c>
      <c r="U163" s="86" t="str">
        <f>Siguiente!$L$29</f>
        <v>-</v>
      </c>
      <c r="V163" s="87" t="str">
        <f>Siguiente!$L$30</f>
        <v>-</v>
      </c>
      <c r="W163" s="85" t="str">
        <f>Siguiente!$L$31</f>
        <v>-</v>
      </c>
      <c r="X163" s="86" t="str">
        <f>Siguiente!$L$32</f>
        <v>-</v>
      </c>
      <c r="Y163" s="86" t="str">
        <f>Siguiente!$L$33</f>
        <v>-</v>
      </c>
      <c r="Z163" s="87" t="str">
        <f>Siguiente!$L$34</f>
        <v>-</v>
      </c>
      <c r="AA163" s="85" t="str">
        <f>Siguiente!$L$35</f>
        <v>-</v>
      </c>
      <c r="AB163" s="86" t="str">
        <f>Siguiente!$L$36</f>
        <v>-</v>
      </c>
      <c r="AC163" s="86" t="str">
        <f>Siguiente!$L$37</f>
        <v>-</v>
      </c>
      <c r="AD163" s="87" t="str">
        <f>Siguiente!$L$38</f>
        <v>-</v>
      </c>
      <c r="AE163" s="85" t="str">
        <f>Siguiente!$L$39</f>
        <v>-</v>
      </c>
      <c r="AF163" s="86" t="str">
        <f>Siguiente!$L$40</f>
        <v>-</v>
      </c>
      <c r="AG163" s="86" t="str">
        <f>Siguiente!$L$41</f>
        <v>-</v>
      </c>
      <c r="AH163" s="87" t="str">
        <f>Siguiente!$L$42</f>
        <v>-</v>
      </c>
      <c r="AI163" s="85" t="str">
        <f>Siguiente!$L$43</f>
        <v>-</v>
      </c>
      <c r="AJ163" s="86" t="str">
        <f>Siguiente!$L$44</f>
        <v>-</v>
      </c>
      <c r="AK163" s="86" t="str">
        <f>Siguiente!$L$45</f>
        <v>-</v>
      </c>
      <c r="AL163" s="108" t="str">
        <f>Siguiente!$L$46</f>
        <v>-</v>
      </c>
    </row>
    <row r="164" spans="1:38" ht="15" thickBot="1" x14ac:dyDescent="0.35">
      <c r="A164" s="642">
        <f>A162+1</f>
        <v>53</v>
      </c>
      <c r="B164" s="644">
        <f>Siguiente!$G$4</f>
        <v>0</v>
      </c>
      <c r="C164" s="646">
        <f>Siguiente!$G$2</f>
        <v>0</v>
      </c>
      <c r="D164" s="648" t="str">
        <f>IF(SUM(F164:F165)=0,"-",SUM(F164:F165))</f>
        <v>-</v>
      </c>
      <c r="E164" s="95" t="s">
        <v>41</v>
      </c>
      <c r="F164" s="250" t="str">
        <f t="shared" si="17"/>
        <v>-</v>
      </c>
      <c r="G164" s="256" t="str">
        <f t="shared" si="18"/>
        <v>-</v>
      </c>
      <c r="H164" s="90" t="str">
        <f t="shared" si="18"/>
        <v>-</v>
      </c>
      <c r="I164" s="90" t="str">
        <f t="shared" si="18"/>
        <v>-</v>
      </c>
      <c r="J164" s="93" t="str">
        <f t="shared" si="18"/>
        <v>-</v>
      </c>
      <c r="K164" s="111" t="str">
        <f>Siguiente!$J$19</f>
        <v>-</v>
      </c>
      <c r="L164" s="90" t="str">
        <f>Siguiente!$J$20</f>
        <v>-</v>
      </c>
      <c r="M164" s="90" t="str">
        <f>Siguiente!$J$21</f>
        <v>-</v>
      </c>
      <c r="N164" s="91" t="str">
        <f>Siguiente!$J$22</f>
        <v>-</v>
      </c>
      <c r="O164" s="92" t="str">
        <f>Siguiente!$J$23</f>
        <v>-</v>
      </c>
      <c r="P164" s="90" t="str">
        <f>Siguiente!$J$24</f>
        <v>-</v>
      </c>
      <c r="Q164" s="90" t="str">
        <f>Siguiente!$J$25</f>
        <v>-</v>
      </c>
      <c r="R164" s="91" t="str">
        <f>Siguiente!$J$26</f>
        <v>-</v>
      </c>
      <c r="S164" s="92" t="str">
        <f>Siguiente!$J$27</f>
        <v>-</v>
      </c>
      <c r="T164" s="90" t="str">
        <f>Siguiente!$J$28</f>
        <v>-</v>
      </c>
      <c r="U164" s="90" t="str">
        <f>Siguiente!$J$29</f>
        <v>-</v>
      </c>
      <c r="V164" s="91" t="str">
        <f>Siguiente!$J$30</f>
        <v>-</v>
      </c>
      <c r="W164" s="92" t="str">
        <f>Siguiente!$J$31</f>
        <v>-</v>
      </c>
      <c r="X164" s="90" t="str">
        <f>Siguiente!$J$32</f>
        <v>-</v>
      </c>
      <c r="Y164" s="90" t="str">
        <f>Siguiente!$J$33</f>
        <v>-</v>
      </c>
      <c r="Z164" s="91" t="str">
        <f>Siguiente!$J$34</f>
        <v>-</v>
      </c>
      <c r="AA164" s="92" t="str">
        <f>Siguiente!$J$35</f>
        <v>-</v>
      </c>
      <c r="AB164" s="90" t="str">
        <f>Siguiente!$J$36</f>
        <v>-</v>
      </c>
      <c r="AC164" s="90" t="str">
        <f>Siguiente!$J$37</f>
        <v>-</v>
      </c>
      <c r="AD164" s="91" t="str">
        <f>Siguiente!$J$38</f>
        <v>-</v>
      </c>
      <c r="AE164" s="92" t="str">
        <f>Siguiente!$J$39</f>
        <v>-</v>
      </c>
      <c r="AF164" s="90" t="str">
        <f>Siguiente!$J$40</f>
        <v>-</v>
      </c>
      <c r="AG164" s="90" t="str">
        <f>Siguiente!$J$41</f>
        <v>-</v>
      </c>
      <c r="AH164" s="91" t="str">
        <f>Siguiente!$J$42</f>
        <v>-</v>
      </c>
      <c r="AI164" s="92" t="str">
        <f>Siguiente!$J$43</f>
        <v>-</v>
      </c>
      <c r="AJ164" s="90" t="str">
        <f>Siguiente!$J$44</f>
        <v>-</v>
      </c>
      <c r="AK164" s="90" t="str">
        <f>Siguiente!$J$45</f>
        <v>-</v>
      </c>
      <c r="AL164" s="109" t="str">
        <f>Siguiente!$J$46</f>
        <v>-</v>
      </c>
    </row>
    <row r="165" spans="1:38" ht="15" thickBot="1" x14ac:dyDescent="0.35">
      <c r="A165" s="643"/>
      <c r="B165" s="645"/>
      <c r="C165" s="647"/>
      <c r="D165" s="649"/>
      <c r="E165" s="84" t="s">
        <v>14</v>
      </c>
      <c r="F165" s="88" t="str">
        <f t="shared" si="17"/>
        <v>-</v>
      </c>
      <c r="G165" s="255" t="str">
        <f t="shared" si="18"/>
        <v>-</v>
      </c>
      <c r="H165" s="86" t="str">
        <f t="shared" si="18"/>
        <v>-</v>
      </c>
      <c r="I165" s="86" t="str">
        <f t="shared" si="18"/>
        <v>-</v>
      </c>
      <c r="J165" s="94" t="str">
        <f t="shared" si="18"/>
        <v>-</v>
      </c>
      <c r="K165" s="89" t="str">
        <f>Siguiente!$L$19</f>
        <v>-</v>
      </c>
      <c r="L165" s="86" t="str">
        <f>Siguiente!$L$20</f>
        <v>-</v>
      </c>
      <c r="M165" s="86" t="str">
        <f>Siguiente!$L$21</f>
        <v>-</v>
      </c>
      <c r="N165" s="87" t="str">
        <f>Siguiente!$L$22</f>
        <v>-</v>
      </c>
      <c r="O165" s="85" t="str">
        <f>Siguiente!$L$23</f>
        <v>-</v>
      </c>
      <c r="P165" s="86" t="str">
        <f>Siguiente!$L$24</f>
        <v>-</v>
      </c>
      <c r="Q165" s="86" t="str">
        <f>Siguiente!$L$25</f>
        <v>-</v>
      </c>
      <c r="R165" s="87" t="str">
        <f>Siguiente!$L$26</f>
        <v>-</v>
      </c>
      <c r="S165" s="85" t="str">
        <f>Siguiente!$L$27</f>
        <v>-</v>
      </c>
      <c r="T165" s="86" t="str">
        <f>Siguiente!$L$28</f>
        <v>-</v>
      </c>
      <c r="U165" s="86" t="str">
        <f>Siguiente!$L$29</f>
        <v>-</v>
      </c>
      <c r="V165" s="87" t="str">
        <f>Siguiente!$L$30</f>
        <v>-</v>
      </c>
      <c r="W165" s="85" t="str">
        <f>Siguiente!$L$31</f>
        <v>-</v>
      </c>
      <c r="X165" s="86" t="str">
        <f>Siguiente!$L$32</f>
        <v>-</v>
      </c>
      <c r="Y165" s="86" t="str">
        <f>Siguiente!$L$33</f>
        <v>-</v>
      </c>
      <c r="Z165" s="87" t="str">
        <f>Siguiente!$L$34</f>
        <v>-</v>
      </c>
      <c r="AA165" s="85" t="str">
        <f>Siguiente!$L$35</f>
        <v>-</v>
      </c>
      <c r="AB165" s="86" t="str">
        <f>Siguiente!$L$36</f>
        <v>-</v>
      </c>
      <c r="AC165" s="86" t="str">
        <f>Siguiente!$L$37</f>
        <v>-</v>
      </c>
      <c r="AD165" s="87" t="str">
        <f>Siguiente!$L$38</f>
        <v>-</v>
      </c>
      <c r="AE165" s="85" t="str">
        <f>Siguiente!$L$39</f>
        <v>-</v>
      </c>
      <c r="AF165" s="86" t="str">
        <f>Siguiente!$L$40</f>
        <v>-</v>
      </c>
      <c r="AG165" s="86" t="str">
        <f>Siguiente!$L$41</f>
        <v>-</v>
      </c>
      <c r="AH165" s="87" t="str">
        <f>Siguiente!$L$42</f>
        <v>-</v>
      </c>
      <c r="AI165" s="85" t="str">
        <f>Siguiente!$L$43</f>
        <v>-</v>
      </c>
      <c r="AJ165" s="86" t="str">
        <f>Siguiente!$L$44</f>
        <v>-</v>
      </c>
      <c r="AK165" s="86" t="str">
        <f>Siguiente!$L$45</f>
        <v>-</v>
      </c>
      <c r="AL165" s="108" t="str">
        <f>Siguiente!$L$46</f>
        <v>-</v>
      </c>
    </row>
    <row r="166" spans="1:38" ht="15" thickBot="1" x14ac:dyDescent="0.35">
      <c r="A166" s="642">
        <f>A164+1</f>
        <v>54</v>
      </c>
      <c r="B166" s="644">
        <f>Siguiente!$G$4</f>
        <v>0</v>
      </c>
      <c r="C166" s="646">
        <f>Siguiente!$G$2</f>
        <v>0</v>
      </c>
      <c r="D166" s="648" t="str">
        <f>IF(SUM(F166:F167)=0,"-",SUM(F166:F167))</f>
        <v>-</v>
      </c>
      <c r="E166" s="95" t="s">
        <v>41</v>
      </c>
      <c r="F166" s="250" t="str">
        <f t="shared" si="17"/>
        <v>-</v>
      </c>
      <c r="G166" s="256" t="str">
        <f t="shared" si="18"/>
        <v>-</v>
      </c>
      <c r="H166" s="90" t="str">
        <f t="shared" si="18"/>
        <v>-</v>
      </c>
      <c r="I166" s="90" t="str">
        <f t="shared" si="18"/>
        <v>-</v>
      </c>
      <c r="J166" s="93" t="str">
        <f t="shared" si="18"/>
        <v>-</v>
      </c>
      <c r="K166" s="111" t="str">
        <f>Siguiente!$J$19</f>
        <v>-</v>
      </c>
      <c r="L166" s="90" t="str">
        <f>Siguiente!$J$20</f>
        <v>-</v>
      </c>
      <c r="M166" s="90" t="str">
        <f>Siguiente!$J$21</f>
        <v>-</v>
      </c>
      <c r="N166" s="91" t="str">
        <f>Siguiente!$J$22</f>
        <v>-</v>
      </c>
      <c r="O166" s="92" t="str">
        <f>Siguiente!$J$23</f>
        <v>-</v>
      </c>
      <c r="P166" s="90" t="str">
        <f>Siguiente!$J$24</f>
        <v>-</v>
      </c>
      <c r="Q166" s="90" t="str">
        <f>Siguiente!$J$25</f>
        <v>-</v>
      </c>
      <c r="R166" s="91" t="str">
        <f>Siguiente!$J$26</f>
        <v>-</v>
      </c>
      <c r="S166" s="92" t="str">
        <f>Siguiente!$J$27</f>
        <v>-</v>
      </c>
      <c r="T166" s="90" t="str">
        <f>Siguiente!$J$28</f>
        <v>-</v>
      </c>
      <c r="U166" s="90" t="str">
        <f>Siguiente!$J$29</f>
        <v>-</v>
      </c>
      <c r="V166" s="91" t="str">
        <f>Siguiente!$J$30</f>
        <v>-</v>
      </c>
      <c r="W166" s="92" t="str">
        <f>Siguiente!$J$31</f>
        <v>-</v>
      </c>
      <c r="X166" s="90" t="str">
        <f>Siguiente!$J$32</f>
        <v>-</v>
      </c>
      <c r="Y166" s="90" t="str">
        <f>Siguiente!$J$33</f>
        <v>-</v>
      </c>
      <c r="Z166" s="91" t="str">
        <f>Siguiente!$J$34</f>
        <v>-</v>
      </c>
      <c r="AA166" s="92" t="str">
        <f>Siguiente!$J$35</f>
        <v>-</v>
      </c>
      <c r="AB166" s="90" t="str">
        <f>Siguiente!$J$36</f>
        <v>-</v>
      </c>
      <c r="AC166" s="90" t="str">
        <f>Siguiente!$J$37</f>
        <v>-</v>
      </c>
      <c r="AD166" s="91" t="str">
        <f>Siguiente!$J$38</f>
        <v>-</v>
      </c>
      <c r="AE166" s="92" t="str">
        <f>Siguiente!$J$39</f>
        <v>-</v>
      </c>
      <c r="AF166" s="90" t="str">
        <f>Siguiente!$J$40</f>
        <v>-</v>
      </c>
      <c r="AG166" s="90" t="str">
        <f>Siguiente!$J$41</f>
        <v>-</v>
      </c>
      <c r="AH166" s="91" t="str">
        <f>Siguiente!$J$42</f>
        <v>-</v>
      </c>
      <c r="AI166" s="92" t="str">
        <f>Siguiente!$J$43</f>
        <v>-</v>
      </c>
      <c r="AJ166" s="90" t="str">
        <f>Siguiente!$J$44</f>
        <v>-</v>
      </c>
      <c r="AK166" s="90" t="str">
        <f>Siguiente!$J$45</f>
        <v>-</v>
      </c>
      <c r="AL166" s="109" t="str">
        <f>Siguiente!$J$46</f>
        <v>-</v>
      </c>
    </row>
    <row r="167" spans="1:38" ht="15" thickBot="1" x14ac:dyDescent="0.35">
      <c r="A167" s="643"/>
      <c r="B167" s="645"/>
      <c r="C167" s="647"/>
      <c r="D167" s="649"/>
      <c r="E167" s="84" t="s">
        <v>14</v>
      </c>
      <c r="F167" s="88" t="str">
        <f t="shared" si="17"/>
        <v>-</v>
      </c>
      <c r="G167" s="255" t="str">
        <f t="shared" si="18"/>
        <v>-</v>
      </c>
      <c r="H167" s="86" t="str">
        <f t="shared" si="18"/>
        <v>-</v>
      </c>
      <c r="I167" s="86" t="str">
        <f t="shared" si="18"/>
        <v>-</v>
      </c>
      <c r="J167" s="94" t="str">
        <f t="shared" si="18"/>
        <v>-</v>
      </c>
      <c r="K167" s="89" t="str">
        <f>Siguiente!$L$19</f>
        <v>-</v>
      </c>
      <c r="L167" s="86" t="str">
        <f>Siguiente!$L$20</f>
        <v>-</v>
      </c>
      <c r="M167" s="86" t="str">
        <f>Siguiente!$L$21</f>
        <v>-</v>
      </c>
      <c r="N167" s="87" t="str">
        <f>Siguiente!$L$22</f>
        <v>-</v>
      </c>
      <c r="O167" s="85" t="str">
        <f>Siguiente!$L$23</f>
        <v>-</v>
      </c>
      <c r="P167" s="86" t="str">
        <f>Siguiente!$L$24</f>
        <v>-</v>
      </c>
      <c r="Q167" s="86" t="str">
        <f>Siguiente!$L$25</f>
        <v>-</v>
      </c>
      <c r="R167" s="87" t="str">
        <f>Siguiente!$L$26</f>
        <v>-</v>
      </c>
      <c r="S167" s="85" t="str">
        <f>Siguiente!$L$27</f>
        <v>-</v>
      </c>
      <c r="T167" s="86" t="str">
        <f>Siguiente!$L$28</f>
        <v>-</v>
      </c>
      <c r="U167" s="86" t="str">
        <f>Siguiente!$L$29</f>
        <v>-</v>
      </c>
      <c r="V167" s="87" t="str">
        <f>Siguiente!$L$30</f>
        <v>-</v>
      </c>
      <c r="W167" s="85" t="str">
        <f>Siguiente!$L$31</f>
        <v>-</v>
      </c>
      <c r="X167" s="86" t="str">
        <f>Siguiente!$L$32</f>
        <v>-</v>
      </c>
      <c r="Y167" s="86" t="str">
        <f>Siguiente!$L$33</f>
        <v>-</v>
      </c>
      <c r="Z167" s="87" t="str">
        <f>Siguiente!$L$34</f>
        <v>-</v>
      </c>
      <c r="AA167" s="85" t="str">
        <f>Siguiente!$L$35</f>
        <v>-</v>
      </c>
      <c r="AB167" s="86" t="str">
        <f>Siguiente!$L$36</f>
        <v>-</v>
      </c>
      <c r="AC167" s="86" t="str">
        <f>Siguiente!$L$37</f>
        <v>-</v>
      </c>
      <c r="AD167" s="87" t="str">
        <f>Siguiente!$L$38</f>
        <v>-</v>
      </c>
      <c r="AE167" s="85" t="str">
        <f>Siguiente!$L$39</f>
        <v>-</v>
      </c>
      <c r="AF167" s="86" t="str">
        <f>Siguiente!$L$40</f>
        <v>-</v>
      </c>
      <c r="AG167" s="86" t="str">
        <f>Siguiente!$L$41</f>
        <v>-</v>
      </c>
      <c r="AH167" s="87" t="str">
        <f>Siguiente!$L$42</f>
        <v>-</v>
      </c>
      <c r="AI167" s="85" t="str">
        <f>Siguiente!$L$43</f>
        <v>-</v>
      </c>
      <c r="AJ167" s="86" t="str">
        <f>Siguiente!$L$44</f>
        <v>-</v>
      </c>
      <c r="AK167" s="86" t="str">
        <f>Siguiente!$L$45</f>
        <v>-</v>
      </c>
      <c r="AL167" s="108" t="str">
        <f>Siguiente!$L$46</f>
        <v>-</v>
      </c>
    </row>
    <row r="168" spans="1:38" ht="15" thickBot="1" x14ac:dyDescent="0.35">
      <c r="A168" s="642">
        <f>A166+1</f>
        <v>55</v>
      </c>
      <c r="B168" s="644">
        <f>Siguiente!$G$4</f>
        <v>0</v>
      </c>
      <c r="C168" s="646">
        <f>Siguiente!$G$2</f>
        <v>0</v>
      </c>
      <c r="D168" s="648" t="str">
        <f>IF(SUM(F168:F169)=0,"-",SUM(F168:F169))</f>
        <v>-</v>
      </c>
      <c r="E168" s="95" t="s">
        <v>41</v>
      </c>
      <c r="F168" s="250" t="str">
        <f t="shared" si="17"/>
        <v>-</v>
      </c>
      <c r="G168" s="256" t="str">
        <f t="shared" si="18"/>
        <v>-</v>
      </c>
      <c r="H168" s="90" t="str">
        <f t="shared" si="18"/>
        <v>-</v>
      </c>
      <c r="I168" s="90" t="str">
        <f t="shared" si="18"/>
        <v>-</v>
      </c>
      <c r="J168" s="93" t="str">
        <f t="shared" si="18"/>
        <v>-</v>
      </c>
      <c r="K168" s="111" t="str">
        <f>Siguiente!$J$19</f>
        <v>-</v>
      </c>
      <c r="L168" s="90" t="str">
        <f>Siguiente!$J$20</f>
        <v>-</v>
      </c>
      <c r="M168" s="90" t="str">
        <f>Siguiente!$J$21</f>
        <v>-</v>
      </c>
      <c r="N168" s="91" t="str">
        <f>Siguiente!$J$22</f>
        <v>-</v>
      </c>
      <c r="O168" s="92" t="str">
        <f>Siguiente!$J$23</f>
        <v>-</v>
      </c>
      <c r="P168" s="90" t="str">
        <f>Siguiente!$J$24</f>
        <v>-</v>
      </c>
      <c r="Q168" s="90" t="str">
        <f>Siguiente!$J$25</f>
        <v>-</v>
      </c>
      <c r="R168" s="91" t="str">
        <f>Siguiente!$J$26</f>
        <v>-</v>
      </c>
      <c r="S168" s="92" t="str">
        <f>Siguiente!$J$27</f>
        <v>-</v>
      </c>
      <c r="T168" s="90" t="str">
        <f>Siguiente!$J$28</f>
        <v>-</v>
      </c>
      <c r="U168" s="90" t="str">
        <f>Siguiente!$J$29</f>
        <v>-</v>
      </c>
      <c r="V168" s="91" t="str">
        <f>Siguiente!$J$30</f>
        <v>-</v>
      </c>
      <c r="W168" s="92" t="str">
        <f>Siguiente!$J$31</f>
        <v>-</v>
      </c>
      <c r="X168" s="90" t="str">
        <f>Siguiente!$J$32</f>
        <v>-</v>
      </c>
      <c r="Y168" s="90" t="str">
        <f>Siguiente!$J$33</f>
        <v>-</v>
      </c>
      <c r="Z168" s="91" t="str">
        <f>Siguiente!$J$34</f>
        <v>-</v>
      </c>
      <c r="AA168" s="92" t="str">
        <f>Siguiente!$J$35</f>
        <v>-</v>
      </c>
      <c r="AB168" s="90" t="str">
        <f>Siguiente!$J$36</f>
        <v>-</v>
      </c>
      <c r="AC168" s="90" t="str">
        <f>Siguiente!$J$37</f>
        <v>-</v>
      </c>
      <c r="AD168" s="91" t="str">
        <f>Siguiente!$J$38</f>
        <v>-</v>
      </c>
      <c r="AE168" s="92" t="str">
        <f>Siguiente!$J$39</f>
        <v>-</v>
      </c>
      <c r="AF168" s="90" t="str">
        <f>Siguiente!$J$40</f>
        <v>-</v>
      </c>
      <c r="AG168" s="90" t="str">
        <f>Siguiente!$J$41</f>
        <v>-</v>
      </c>
      <c r="AH168" s="91" t="str">
        <f>Siguiente!$J$42</f>
        <v>-</v>
      </c>
      <c r="AI168" s="92" t="str">
        <f>Siguiente!$J$43</f>
        <v>-</v>
      </c>
      <c r="AJ168" s="90" t="str">
        <f>Siguiente!$J$44</f>
        <v>-</v>
      </c>
      <c r="AK168" s="90" t="str">
        <f>Siguiente!$J$45</f>
        <v>-</v>
      </c>
      <c r="AL168" s="109" t="str">
        <f>Siguiente!$J$46</f>
        <v>-</v>
      </c>
    </row>
    <row r="169" spans="1:38" ht="15" thickBot="1" x14ac:dyDescent="0.35">
      <c r="A169" s="643"/>
      <c r="B169" s="645"/>
      <c r="C169" s="647"/>
      <c r="D169" s="649"/>
      <c r="E169" s="84" t="s">
        <v>14</v>
      </c>
      <c r="F169" s="88" t="str">
        <f t="shared" si="17"/>
        <v>-</v>
      </c>
      <c r="G169" s="255" t="str">
        <f t="shared" si="18"/>
        <v>-</v>
      </c>
      <c r="H169" s="86" t="str">
        <f t="shared" si="18"/>
        <v>-</v>
      </c>
      <c r="I169" s="86" t="str">
        <f t="shared" si="18"/>
        <v>-</v>
      </c>
      <c r="J169" s="94" t="str">
        <f t="shared" si="18"/>
        <v>-</v>
      </c>
      <c r="K169" s="89" t="str">
        <f>Siguiente!$L$19</f>
        <v>-</v>
      </c>
      <c r="L169" s="86" t="str">
        <f>Siguiente!$L$20</f>
        <v>-</v>
      </c>
      <c r="M169" s="86" t="str">
        <f>Siguiente!$L$21</f>
        <v>-</v>
      </c>
      <c r="N169" s="87" t="str">
        <f>Siguiente!$L$22</f>
        <v>-</v>
      </c>
      <c r="O169" s="85" t="str">
        <f>Siguiente!$L$23</f>
        <v>-</v>
      </c>
      <c r="P169" s="86" t="str">
        <f>Siguiente!$L$24</f>
        <v>-</v>
      </c>
      <c r="Q169" s="86" t="str">
        <f>Siguiente!$L$25</f>
        <v>-</v>
      </c>
      <c r="R169" s="87" t="str">
        <f>Siguiente!$L$26</f>
        <v>-</v>
      </c>
      <c r="S169" s="85" t="str">
        <f>Siguiente!$L$27</f>
        <v>-</v>
      </c>
      <c r="T169" s="86" t="str">
        <f>Siguiente!$L$28</f>
        <v>-</v>
      </c>
      <c r="U169" s="86" t="str">
        <f>Siguiente!$L$29</f>
        <v>-</v>
      </c>
      <c r="V169" s="87" t="str">
        <f>Siguiente!$L$30</f>
        <v>-</v>
      </c>
      <c r="W169" s="85" t="str">
        <f>Siguiente!$L$31</f>
        <v>-</v>
      </c>
      <c r="X169" s="86" t="str">
        <f>Siguiente!$L$32</f>
        <v>-</v>
      </c>
      <c r="Y169" s="86" t="str">
        <f>Siguiente!$L$33</f>
        <v>-</v>
      </c>
      <c r="Z169" s="87" t="str">
        <f>Siguiente!$L$34</f>
        <v>-</v>
      </c>
      <c r="AA169" s="85" t="str">
        <f>Siguiente!$L$35</f>
        <v>-</v>
      </c>
      <c r="AB169" s="86" t="str">
        <f>Siguiente!$L$36</f>
        <v>-</v>
      </c>
      <c r="AC169" s="86" t="str">
        <f>Siguiente!$L$37</f>
        <v>-</v>
      </c>
      <c r="AD169" s="87" t="str">
        <f>Siguiente!$L$38</f>
        <v>-</v>
      </c>
      <c r="AE169" s="85" t="str">
        <f>Siguiente!$L$39</f>
        <v>-</v>
      </c>
      <c r="AF169" s="86" t="str">
        <f>Siguiente!$L$40</f>
        <v>-</v>
      </c>
      <c r="AG169" s="86" t="str">
        <f>Siguiente!$L$41</f>
        <v>-</v>
      </c>
      <c r="AH169" s="87" t="str">
        <f>Siguiente!$L$42</f>
        <v>-</v>
      </c>
      <c r="AI169" s="85" t="str">
        <f>Siguiente!$L$43</f>
        <v>-</v>
      </c>
      <c r="AJ169" s="86" t="str">
        <f>Siguiente!$L$44</f>
        <v>-</v>
      </c>
      <c r="AK169" s="86" t="str">
        <f>Siguiente!$L$45</f>
        <v>-</v>
      </c>
      <c r="AL169" s="108" t="str">
        <f>Siguiente!$L$46</f>
        <v>-</v>
      </c>
    </row>
    <row r="170" spans="1:38" ht="15" thickBot="1" x14ac:dyDescent="0.35">
      <c r="A170" s="642">
        <f>A168+1</f>
        <v>56</v>
      </c>
      <c r="B170" s="644">
        <f>Siguiente!$G$4</f>
        <v>0</v>
      </c>
      <c r="C170" s="646">
        <f>Siguiente!$G$2</f>
        <v>0</v>
      </c>
      <c r="D170" s="648" t="str">
        <f>IF(SUM(F170:F171)=0,"-",SUM(F170:F171))</f>
        <v>-</v>
      </c>
      <c r="E170" s="95" t="s">
        <v>41</v>
      </c>
      <c r="F170" s="250" t="str">
        <f t="shared" si="17"/>
        <v>-</v>
      </c>
      <c r="G170" s="256" t="str">
        <f t="shared" si="18"/>
        <v>-</v>
      </c>
      <c r="H170" s="90" t="str">
        <f t="shared" si="18"/>
        <v>-</v>
      </c>
      <c r="I170" s="90" t="str">
        <f t="shared" si="18"/>
        <v>-</v>
      </c>
      <c r="J170" s="93" t="str">
        <f t="shared" si="18"/>
        <v>-</v>
      </c>
      <c r="K170" s="111" t="str">
        <f>Siguiente!$J$19</f>
        <v>-</v>
      </c>
      <c r="L170" s="90" t="str">
        <f>Siguiente!$J$20</f>
        <v>-</v>
      </c>
      <c r="M170" s="90" t="str">
        <f>Siguiente!$J$21</f>
        <v>-</v>
      </c>
      <c r="N170" s="91" t="str">
        <f>Siguiente!$J$22</f>
        <v>-</v>
      </c>
      <c r="O170" s="92" t="str">
        <f>Siguiente!$J$23</f>
        <v>-</v>
      </c>
      <c r="P170" s="90" t="str">
        <f>Siguiente!$J$24</f>
        <v>-</v>
      </c>
      <c r="Q170" s="90" t="str">
        <f>Siguiente!$J$25</f>
        <v>-</v>
      </c>
      <c r="R170" s="91" t="str">
        <f>Siguiente!$J$26</f>
        <v>-</v>
      </c>
      <c r="S170" s="92" t="str">
        <f>Siguiente!$J$27</f>
        <v>-</v>
      </c>
      <c r="T170" s="90" t="str">
        <f>Siguiente!$J$28</f>
        <v>-</v>
      </c>
      <c r="U170" s="90" t="str">
        <f>Siguiente!$J$29</f>
        <v>-</v>
      </c>
      <c r="V170" s="91" t="str">
        <f>Siguiente!$J$30</f>
        <v>-</v>
      </c>
      <c r="W170" s="92" t="str">
        <f>Siguiente!$J$31</f>
        <v>-</v>
      </c>
      <c r="X170" s="90" t="str">
        <f>Siguiente!$J$32</f>
        <v>-</v>
      </c>
      <c r="Y170" s="90" t="str">
        <f>Siguiente!$J$33</f>
        <v>-</v>
      </c>
      <c r="Z170" s="91" t="str">
        <f>Siguiente!$J$34</f>
        <v>-</v>
      </c>
      <c r="AA170" s="92" t="str">
        <f>Siguiente!$J$35</f>
        <v>-</v>
      </c>
      <c r="AB170" s="90" t="str">
        <f>Siguiente!$J$36</f>
        <v>-</v>
      </c>
      <c r="AC170" s="90" t="str">
        <f>Siguiente!$J$37</f>
        <v>-</v>
      </c>
      <c r="AD170" s="91" t="str">
        <f>Siguiente!$J$38</f>
        <v>-</v>
      </c>
      <c r="AE170" s="92" t="str">
        <f>Siguiente!$J$39</f>
        <v>-</v>
      </c>
      <c r="AF170" s="90" t="str">
        <f>Siguiente!$J$40</f>
        <v>-</v>
      </c>
      <c r="AG170" s="90" t="str">
        <f>Siguiente!$J$41</f>
        <v>-</v>
      </c>
      <c r="AH170" s="91" t="str">
        <f>Siguiente!$J$42</f>
        <v>-</v>
      </c>
      <c r="AI170" s="92" t="str">
        <f>Siguiente!$J$43</f>
        <v>-</v>
      </c>
      <c r="AJ170" s="90" t="str">
        <f>Siguiente!$J$44</f>
        <v>-</v>
      </c>
      <c r="AK170" s="90" t="str">
        <f>Siguiente!$J$45</f>
        <v>-</v>
      </c>
      <c r="AL170" s="109" t="str">
        <f>Siguiente!$J$46</f>
        <v>-</v>
      </c>
    </row>
    <row r="171" spans="1:38" ht="15" thickBot="1" x14ac:dyDescent="0.35">
      <c r="A171" s="643"/>
      <c r="B171" s="645"/>
      <c r="C171" s="647"/>
      <c r="D171" s="649"/>
      <c r="E171" s="84" t="s">
        <v>14</v>
      </c>
      <c r="F171" s="88" t="str">
        <f t="shared" si="17"/>
        <v>-</v>
      </c>
      <c r="G171" s="255" t="str">
        <f t="shared" si="18"/>
        <v>-</v>
      </c>
      <c r="H171" s="86" t="str">
        <f t="shared" si="18"/>
        <v>-</v>
      </c>
      <c r="I171" s="86" t="str">
        <f t="shared" si="18"/>
        <v>-</v>
      </c>
      <c r="J171" s="94" t="str">
        <f t="shared" si="18"/>
        <v>-</v>
      </c>
      <c r="K171" s="89" t="str">
        <f>Siguiente!$L$19</f>
        <v>-</v>
      </c>
      <c r="L171" s="86" t="str">
        <f>Siguiente!$L$20</f>
        <v>-</v>
      </c>
      <c r="M171" s="86" t="str">
        <f>Siguiente!$L$21</f>
        <v>-</v>
      </c>
      <c r="N171" s="87" t="str">
        <f>Siguiente!$L$22</f>
        <v>-</v>
      </c>
      <c r="O171" s="85" t="str">
        <f>Siguiente!$L$23</f>
        <v>-</v>
      </c>
      <c r="P171" s="86" t="str">
        <f>Siguiente!$L$24</f>
        <v>-</v>
      </c>
      <c r="Q171" s="86" t="str">
        <f>Siguiente!$L$25</f>
        <v>-</v>
      </c>
      <c r="R171" s="87" t="str">
        <f>Siguiente!$L$26</f>
        <v>-</v>
      </c>
      <c r="S171" s="85" t="str">
        <f>Siguiente!$L$27</f>
        <v>-</v>
      </c>
      <c r="T171" s="86" t="str">
        <f>Siguiente!$L$28</f>
        <v>-</v>
      </c>
      <c r="U171" s="86" t="str">
        <f>Siguiente!$L$29</f>
        <v>-</v>
      </c>
      <c r="V171" s="87" t="str">
        <f>Siguiente!$L$30</f>
        <v>-</v>
      </c>
      <c r="W171" s="85" t="str">
        <f>Siguiente!$L$31</f>
        <v>-</v>
      </c>
      <c r="X171" s="86" t="str">
        <f>Siguiente!$L$32</f>
        <v>-</v>
      </c>
      <c r="Y171" s="86" t="str">
        <f>Siguiente!$L$33</f>
        <v>-</v>
      </c>
      <c r="Z171" s="87" t="str">
        <f>Siguiente!$L$34</f>
        <v>-</v>
      </c>
      <c r="AA171" s="85" t="str">
        <f>Siguiente!$L$35</f>
        <v>-</v>
      </c>
      <c r="AB171" s="86" t="str">
        <f>Siguiente!$L$36</f>
        <v>-</v>
      </c>
      <c r="AC171" s="86" t="str">
        <f>Siguiente!$L$37</f>
        <v>-</v>
      </c>
      <c r="AD171" s="87" t="str">
        <f>Siguiente!$L$38</f>
        <v>-</v>
      </c>
      <c r="AE171" s="85" t="str">
        <f>Siguiente!$L$39</f>
        <v>-</v>
      </c>
      <c r="AF171" s="86" t="str">
        <f>Siguiente!$L$40</f>
        <v>-</v>
      </c>
      <c r="AG171" s="86" t="str">
        <f>Siguiente!$L$41</f>
        <v>-</v>
      </c>
      <c r="AH171" s="87" t="str">
        <f>Siguiente!$L$42</f>
        <v>-</v>
      </c>
      <c r="AI171" s="85" t="str">
        <f>Siguiente!$L$43</f>
        <v>-</v>
      </c>
      <c r="AJ171" s="86" t="str">
        <f>Siguiente!$L$44</f>
        <v>-</v>
      </c>
      <c r="AK171" s="86" t="str">
        <f>Siguiente!$L$45</f>
        <v>-</v>
      </c>
      <c r="AL171" s="108" t="str">
        <f>Siguiente!$L$46</f>
        <v>-</v>
      </c>
    </row>
    <row r="172" spans="1:38" ht="15" thickBot="1" x14ac:dyDescent="0.35">
      <c r="A172" s="642">
        <f>A170+1</f>
        <v>57</v>
      </c>
      <c r="B172" s="644">
        <f>Siguiente!$G$4</f>
        <v>0</v>
      </c>
      <c r="C172" s="646">
        <f>Siguiente!$G$2</f>
        <v>0</v>
      </c>
      <c r="D172" s="648" t="str">
        <f>IF(SUM(F172:F173)=0,"-",SUM(F172:F173))</f>
        <v>-</v>
      </c>
      <c r="E172" s="95" t="s">
        <v>41</v>
      </c>
      <c r="F172" s="250" t="str">
        <f t="shared" si="17"/>
        <v>-</v>
      </c>
      <c r="G172" s="256" t="str">
        <f t="shared" si="18"/>
        <v>-</v>
      </c>
      <c r="H172" s="90" t="str">
        <f t="shared" si="18"/>
        <v>-</v>
      </c>
      <c r="I172" s="90" t="str">
        <f t="shared" si="18"/>
        <v>-</v>
      </c>
      <c r="J172" s="93" t="str">
        <f t="shared" si="18"/>
        <v>-</v>
      </c>
      <c r="K172" s="111" t="str">
        <f>Siguiente!$J$19</f>
        <v>-</v>
      </c>
      <c r="L172" s="90" t="str">
        <f>Siguiente!$J$20</f>
        <v>-</v>
      </c>
      <c r="M172" s="90" t="str">
        <f>Siguiente!$J$21</f>
        <v>-</v>
      </c>
      <c r="N172" s="91" t="str">
        <f>Siguiente!$J$22</f>
        <v>-</v>
      </c>
      <c r="O172" s="92" t="str">
        <f>Siguiente!$J$23</f>
        <v>-</v>
      </c>
      <c r="P172" s="90" t="str">
        <f>Siguiente!$J$24</f>
        <v>-</v>
      </c>
      <c r="Q172" s="90" t="str">
        <f>Siguiente!$J$25</f>
        <v>-</v>
      </c>
      <c r="R172" s="91" t="str">
        <f>Siguiente!$J$26</f>
        <v>-</v>
      </c>
      <c r="S172" s="92" t="str">
        <f>Siguiente!$J$27</f>
        <v>-</v>
      </c>
      <c r="T172" s="90" t="str">
        <f>Siguiente!$J$28</f>
        <v>-</v>
      </c>
      <c r="U172" s="90" t="str">
        <f>Siguiente!$J$29</f>
        <v>-</v>
      </c>
      <c r="V172" s="91" t="str">
        <f>Siguiente!$J$30</f>
        <v>-</v>
      </c>
      <c r="W172" s="92" t="str">
        <f>Siguiente!$J$31</f>
        <v>-</v>
      </c>
      <c r="X172" s="90" t="str">
        <f>Siguiente!$J$32</f>
        <v>-</v>
      </c>
      <c r="Y172" s="90" t="str">
        <f>Siguiente!$J$33</f>
        <v>-</v>
      </c>
      <c r="Z172" s="91" t="str">
        <f>Siguiente!$J$34</f>
        <v>-</v>
      </c>
      <c r="AA172" s="92" t="str">
        <f>Siguiente!$J$35</f>
        <v>-</v>
      </c>
      <c r="AB172" s="90" t="str">
        <f>Siguiente!$J$36</f>
        <v>-</v>
      </c>
      <c r="AC172" s="90" t="str">
        <f>Siguiente!$J$37</f>
        <v>-</v>
      </c>
      <c r="AD172" s="91" t="str">
        <f>Siguiente!$J$38</f>
        <v>-</v>
      </c>
      <c r="AE172" s="92" t="str">
        <f>Siguiente!$J$39</f>
        <v>-</v>
      </c>
      <c r="AF172" s="90" t="str">
        <f>Siguiente!$J$40</f>
        <v>-</v>
      </c>
      <c r="AG172" s="90" t="str">
        <f>Siguiente!$J$41</f>
        <v>-</v>
      </c>
      <c r="AH172" s="91" t="str">
        <f>Siguiente!$J$42</f>
        <v>-</v>
      </c>
      <c r="AI172" s="92" t="str">
        <f>Siguiente!$J$43</f>
        <v>-</v>
      </c>
      <c r="AJ172" s="90" t="str">
        <f>Siguiente!$J$44</f>
        <v>-</v>
      </c>
      <c r="AK172" s="90" t="str">
        <f>Siguiente!$J$45</f>
        <v>-</v>
      </c>
      <c r="AL172" s="109" t="str">
        <f>Siguiente!$J$46</f>
        <v>-</v>
      </c>
    </row>
    <row r="173" spans="1:38" ht="15" thickBot="1" x14ac:dyDescent="0.35">
      <c r="A173" s="643"/>
      <c r="B173" s="645"/>
      <c r="C173" s="647"/>
      <c r="D173" s="649"/>
      <c r="E173" s="84" t="s">
        <v>14</v>
      </c>
      <c r="F173" s="88" t="str">
        <f t="shared" si="17"/>
        <v>-</v>
      </c>
      <c r="G173" s="255" t="str">
        <f t="shared" si="18"/>
        <v>-</v>
      </c>
      <c r="H173" s="86" t="str">
        <f t="shared" si="18"/>
        <v>-</v>
      </c>
      <c r="I173" s="86" t="str">
        <f t="shared" si="18"/>
        <v>-</v>
      </c>
      <c r="J173" s="94" t="str">
        <f t="shared" si="18"/>
        <v>-</v>
      </c>
      <c r="K173" s="89" t="str">
        <f>Siguiente!$L$19</f>
        <v>-</v>
      </c>
      <c r="L173" s="86" t="str">
        <f>Siguiente!$L$20</f>
        <v>-</v>
      </c>
      <c r="M173" s="86" t="str">
        <f>Siguiente!$L$21</f>
        <v>-</v>
      </c>
      <c r="N173" s="87" t="str">
        <f>Siguiente!$L$22</f>
        <v>-</v>
      </c>
      <c r="O173" s="85" t="str">
        <f>Siguiente!$L$23</f>
        <v>-</v>
      </c>
      <c r="P173" s="86" t="str">
        <f>Siguiente!$L$24</f>
        <v>-</v>
      </c>
      <c r="Q173" s="86" t="str">
        <f>Siguiente!$L$25</f>
        <v>-</v>
      </c>
      <c r="R173" s="87" t="str">
        <f>Siguiente!$L$26</f>
        <v>-</v>
      </c>
      <c r="S173" s="85" t="str">
        <f>Siguiente!$L$27</f>
        <v>-</v>
      </c>
      <c r="T173" s="86" t="str">
        <f>Siguiente!$L$28</f>
        <v>-</v>
      </c>
      <c r="U173" s="86" t="str">
        <f>Siguiente!$L$29</f>
        <v>-</v>
      </c>
      <c r="V173" s="87" t="str">
        <f>Siguiente!$L$30</f>
        <v>-</v>
      </c>
      <c r="W173" s="85" t="str">
        <f>Siguiente!$L$31</f>
        <v>-</v>
      </c>
      <c r="X173" s="86" t="str">
        <f>Siguiente!$L$32</f>
        <v>-</v>
      </c>
      <c r="Y173" s="86" t="str">
        <f>Siguiente!$L$33</f>
        <v>-</v>
      </c>
      <c r="Z173" s="87" t="str">
        <f>Siguiente!$L$34</f>
        <v>-</v>
      </c>
      <c r="AA173" s="85" t="str">
        <f>Siguiente!$L$35</f>
        <v>-</v>
      </c>
      <c r="AB173" s="86" t="str">
        <f>Siguiente!$L$36</f>
        <v>-</v>
      </c>
      <c r="AC173" s="86" t="str">
        <f>Siguiente!$L$37</f>
        <v>-</v>
      </c>
      <c r="AD173" s="87" t="str">
        <f>Siguiente!$L$38</f>
        <v>-</v>
      </c>
      <c r="AE173" s="85" t="str">
        <f>Siguiente!$L$39</f>
        <v>-</v>
      </c>
      <c r="AF173" s="86" t="str">
        <f>Siguiente!$L$40</f>
        <v>-</v>
      </c>
      <c r="AG173" s="86" t="str">
        <f>Siguiente!$L$41</f>
        <v>-</v>
      </c>
      <c r="AH173" s="87" t="str">
        <f>Siguiente!$L$42</f>
        <v>-</v>
      </c>
      <c r="AI173" s="85" t="str">
        <f>Siguiente!$L$43</f>
        <v>-</v>
      </c>
      <c r="AJ173" s="86" t="str">
        <f>Siguiente!$L$44</f>
        <v>-</v>
      </c>
      <c r="AK173" s="86" t="str">
        <f>Siguiente!$L$45</f>
        <v>-</v>
      </c>
      <c r="AL173" s="108" t="str">
        <f>Siguiente!$L$46</f>
        <v>-</v>
      </c>
    </row>
    <row r="174" spans="1:38" ht="15" thickBot="1" x14ac:dyDescent="0.35">
      <c r="A174" s="642">
        <f>A172+1</f>
        <v>58</v>
      </c>
      <c r="B174" s="644">
        <f>Siguiente!$G$4</f>
        <v>0</v>
      </c>
      <c r="C174" s="646">
        <f>Siguiente!$G$2</f>
        <v>0</v>
      </c>
      <c r="D174" s="648" t="str">
        <f>IF(SUM(F174:F175)=0,"-",SUM(F174:F175))</f>
        <v>-</v>
      </c>
      <c r="E174" s="95" t="s">
        <v>41</v>
      </c>
      <c r="F174" s="250" t="str">
        <f t="shared" si="17"/>
        <v>-</v>
      </c>
      <c r="G174" s="256" t="str">
        <f t="shared" si="18"/>
        <v>-</v>
      </c>
      <c r="H174" s="90" t="str">
        <f t="shared" si="18"/>
        <v>-</v>
      </c>
      <c r="I174" s="90" t="str">
        <f t="shared" si="18"/>
        <v>-</v>
      </c>
      <c r="J174" s="93" t="str">
        <f t="shared" si="18"/>
        <v>-</v>
      </c>
      <c r="K174" s="111" t="str">
        <f>Siguiente!$J$19</f>
        <v>-</v>
      </c>
      <c r="L174" s="90" t="str">
        <f>Siguiente!$J$20</f>
        <v>-</v>
      </c>
      <c r="M174" s="90" t="str">
        <f>Siguiente!$J$21</f>
        <v>-</v>
      </c>
      <c r="N174" s="91" t="str">
        <f>Siguiente!$J$22</f>
        <v>-</v>
      </c>
      <c r="O174" s="92" t="str">
        <f>Siguiente!$J$23</f>
        <v>-</v>
      </c>
      <c r="P174" s="90" t="str">
        <f>Siguiente!$J$24</f>
        <v>-</v>
      </c>
      <c r="Q174" s="90" t="str">
        <f>Siguiente!$J$25</f>
        <v>-</v>
      </c>
      <c r="R174" s="91" t="str">
        <f>Siguiente!$J$26</f>
        <v>-</v>
      </c>
      <c r="S174" s="92" t="str">
        <f>Siguiente!$J$27</f>
        <v>-</v>
      </c>
      <c r="T174" s="90" t="str">
        <f>Siguiente!$J$28</f>
        <v>-</v>
      </c>
      <c r="U174" s="90" t="str">
        <f>Siguiente!$J$29</f>
        <v>-</v>
      </c>
      <c r="V174" s="91" t="str">
        <f>Siguiente!$J$30</f>
        <v>-</v>
      </c>
      <c r="W174" s="92" t="str">
        <f>Siguiente!$J$31</f>
        <v>-</v>
      </c>
      <c r="X174" s="90" t="str">
        <f>Siguiente!$J$32</f>
        <v>-</v>
      </c>
      <c r="Y174" s="90" t="str">
        <f>Siguiente!$J$33</f>
        <v>-</v>
      </c>
      <c r="Z174" s="91" t="str">
        <f>Siguiente!$J$34</f>
        <v>-</v>
      </c>
      <c r="AA174" s="92" t="str">
        <f>Siguiente!$J$35</f>
        <v>-</v>
      </c>
      <c r="AB174" s="90" t="str">
        <f>Siguiente!$J$36</f>
        <v>-</v>
      </c>
      <c r="AC174" s="90" t="str">
        <f>Siguiente!$J$37</f>
        <v>-</v>
      </c>
      <c r="AD174" s="91" t="str">
        <f>Siguiente!$J$38</f>
        <v>-</v>
      </c>
      <c r="AE174" s="92" t="str">
        <f>Siguiente!$J$39</f>
        <v>-</v>
      </c>
      <c r="AF174" s="90" t="str">
        <f>Siguiente!$J$40</f>
        <v>-</v>
      </c>
      <c r="AG174" s="90" t="str">
        <f>Siguiente!$J$41</f>
        <v>-</v>
      </c>
      <c r="AH174" s="91" t="str">
        <f>Siguiente!$J$42</f>
        <v>-</v>
      </c>
      <c r="AI174" s="92" t="str">
        <f>Siguiente!$J$43</f>
        <v>-</v>
      </c>
      <c r="AJ174" s="90" t="str">
        <f>Siguiente!$J$44</f>
        <v>-</v>
      </c>
      <c r="AK174" s="90" t="str">
        <f>Siguiente!$J$45</f>
        <v>-</v>
      </c>
      <c r="AL174" s="109" t="str">
        <f>Siguiente!$J$46</f>
        <v>-</v>
      </c>
    </row>
    <row r="175" spans="1:38" ht="15" thickBot="1" x14ac:dyDescent="0.35">
      <c r="A175" s="643"/>
      <c r="B175" s="645"/>
      <c r="C175" s="647"/>
      <c r="D175" s="649"/>
      <c r="E175" s="84" t="s">
        <v>14</v>
      </c>
      <c r="F175" s="88" t="str">
        <f t="shared" si="17"/>
        <v>-</v>
      </c>
      <c r="G175" s="255" t="str">
        <f t="shared" si="18"/>
        <v>-</v>
      </c>
      <c r="H175" s="86" t="str">
        <f t="shared" si="18"/>
        <v>-</v>
      </c>
      <c r="I175" s="86" t="str">
        <f t="shared" si="18"/>
        <v>-</v>
      </c>
      <c r="J175" s="94" t="str">
        <f t="shared" si="18"/>
        <v>-</v>
      </c>
      <c r="K175" s="89" t="str">
        <f>Siguiente!$L$19</f>
        <v>-</v>
      </c>
      <c r="L175" s="86" t="str">
        <f>Siguiente!$L$20</f>
        <v>-</v>
      </c>
      <c r="M175" s="86" t="str">
        <f>Siguiente!$L$21</f>
        <v>-</v>
      </c>
      <c r="N175" s="87" t="str">
        <f>Siguiente!$L$22</f>
        <v>-</v>
      </c>
      <c r="O175" s="85" t="str">
        <f>Siguiente!$L$23</f>
        <v>-</v>
      </c>
      <c r="P175" s="86" t="str">
        <f>Siguiente!$L$24</f>
        <v>-</v>
      </c>
      <c r="Q175" s="86" t="str">
        <f>Siguiente!$L$25</f>
        <v>-</v>
      </c>
      <c r="R175" s="87" t="str">
        <f>Siguiente!$L$26</f>
        <v>-</v>
      </c>
      <c r="S175" s="85" t="str">
        <f>Siguiente!$L$27</f>
        <v>-</v>
      </c>
      <c r="T175" s="86" t="str">
        <f>Siguiente!$L$28</f>
        <v>-</v>
      </c>
      <c r="U175" s="86" t="str">
        <f>Siguiente!$L$29</f>
        <v>-</v>
      </c>
      <c r="V175" s="87" t="str">
        <f>Siguiente!$L$30</f>
        <v>-</v>
      </c>
      <c r="W175" s="85" t="str">
        <f>Siguiente!$L$31</f>
        <v>-</v>
      </c>
      <c r="X175" s="86" t="str">
        <f>Siguiente!$L$32</f>
        <v>-</v>
      </c>
      <c r="Y175" s="86" t="str">
        <f>Siguiente!$L$33</f>
        <v>-</v>
      </c>
      <c r="Z175" s="87" t="str">
        <f>Siguiente!$L$34</f>
        <v>-</v>
      </c>
      <c r="AA175" s="85" t="str">
        <f>Siguiente!$L$35</f>
        <v>-</v>
      </c>
      <c r="AB175" s="86" t="str">
        <f>Siguiente!$L$36</f>
        <v>-</v>
      </c>
      <c r="AC175" s="86" t="str">
        <f>Siguiente!$L$37</f>
        <v>-</v>
      </c>
      <c r="AD175" s="87" t="str">
        <f>Siguiente!$L$38</f>
        <v>-</v>
      </c>
      <c r="AE175" s="85" t="str">
        <f>Siguiente!$L$39</f>
        <v>-</v>
      </c>
      <c r="AF175" s="86" t="str">
        <f>Siguiente!$L$40</f>
        <v>-</v>
      </c>
      <c r="AG175" s="86" t="str">
        <f>Siguiente!$L$41</f>
        <v>-</v>
      </c>
      <c r="AH175" s="87" t="str">
        <f>Siguiente!$L$42</f>
        <v>-</v>
      </c>
      <c r="AI175" s="85" t="str">
        <f>Siguiente!$L$43</f>
        <v>-</v>
      </c>
      <c r="AJ175" s="86" t="str">
        <f>Siguiente!$L$44</f>
        <v>-</v>
      </c>
      <c r="AK175" s="86" t="str">
        <f>Siguiente!$L$45</f>
        <v>-</v>
      </c>
      <c r="AL175" s="108" t="str">
        <f>Siguiente!$L$46</f>
        <v>-</v>
      </c>
    </row>
    <row r="176" spans="1:38" ht="15" thickBot="1" x14ac:dyDescent="0.35">
      <c r="A176" s="642">
        <f>A174+1</f>
        <v>59</v>
      </c>
      <c r="B176" s="644">
        <f>Siguiente!$G$4</f>
        <v>0</v>
      </c>
      <c r="C176" s="646">
        <f>Siguiente!$G$2</f>
        <v>0</v>
      </c>
      <c r="D176" s="648" t="str">
        <f>IF(SUM(F176:F177)=0,"-",SUM(F176:F177))</f>
        <v>-</v>
      </c>
      <c r="E176" s="95" t="s">
        <v>41</v>
      </c>
      <c r="F176" s="250" t="str">
        <f t="shared" si="17"/>
        <v>-</v>
      </c>
      <c r="G176" s="256" t="str">
        <f t="shared" si="18"/>
        <v>-</v>
      </c>
      <c r="H176" s="90" t="str">
        <f t="shared" si="18"/>
        <v>-</v>
      </c>
      <c r="I176" s="90" t="str">
        <f t="shared" si="18"/>
        <v>-</v>
      </c>
      <c r="J176" s="93" t="str">
        <f t="shared" si="18"/>
        <v>-</v>
      </c>
      <c r="K176" s="111" t="str">
        <f>Siguiente!$J$19</f>
        <v>-</v>
      </c>
      <c r="L176" s="90" t="str">
        <f>Siguiente!$J$20</f>
        <v>-</v>
      </c>
      <c r="M176" s="90" t="str">
        <f>Siguiente!$J$21</f>
        <v>-</v>
      </c>
      <c r="N176" s="91" t="str">
        <f>Siguiente!$J$22</f>
        <v>-</v>
      </c>
      <c r="O176" s="92" t="str">
        <f>Siguiente!$J$23</f>
        <v>-</v>
      </c>
      <c r="P176" s="90" t="str">
        <f>Siguiente!$J$24</f>
        <v>-</v>
      </c>
      <c r="Q176" s="90" t="str">
        <f>Siguiente!$J$25</f>
        <v>-</v>
      </c>
      <c r="R176" s="91" t="str">
        <f>Siguiente!$J$26</f>
        <v>-</v>
      </c>
      <c r="S176" s="92" t="str">
        <f>Siguiente!$J$27</f>
        <v>-</v>
      </c>
      <c r="T176" s="90" t="str">
        <f>Siguiente!$J$28</f>
        <v>-</v>
      </c>
      <c r="U176" s="90" t="str">
        <f>Siguiente!$J$29</f>
        <v>-</v>
      </c>
      <c r="V176" s="91" t="str">
        <f>Siguiente!$J$30</f>
        <v>-</v>
      </c>
      <c r="W176" s="92" t="str">
        <f>Siguiente!$J$31</f>
        <v>-</v>
      </c>
      <c r="X176" s="90" t="str">
        <f>Siguiente!$J$32</f>
        <v>-</v>
      </c>
      <c r="Y176" s="90" t="str">
        <f>Siguiente!$J$33</f>
        <v>-</v>
      </c>
      <c r="Z176" s="91" t="str">
        <f>Siguiente!$J$34</f>
        <v>-</v>
      </c>
      <c r="AA176" s="92" t="str">
        <f>Siguiente!$J$35</f>
        <v>-</v>
      </c>
      <c r="AB176" s="90" t="str">
        <f>Siguiente!$J$36</f>
        <v>-</v>
      </c>
      <c r="AC176" s="90" t="str">
        <f>Siguiente!$J$37</f>
        <v>-</v>
      </c>
      <c r="AD176" s="91" t="str">
        <f>Siguiente!$J$38</f>
        <v>-</v>
      </c>
      <c r="AE176" s="92" t="str">
        <f>Siguiente!$J$39</f>
        <v>-</v>
      </c>
      <c r="AF176" s="90" t="str">
        <f>Siguiente!$J$40</f>
        <v>-</v>
      </c>
      <c r="AG176" s="90" t="str">
        <f>Siguiente!$J$41</f>
        <v>-</v>
      </c>
      <c r="AH176" s="91" t="str">
        <f>Siguiente!$J$42</f>
        <v>-</v>
      </c>
      <c r="AI176" s="92" t="str">
        <f>Siguiente!$J$43</f>
        <v>-</v>
      </c>
      <c r="AJ176" s="90" t="str">
        <f>Siguiente!$J$44</f>
        <v>-</v>
      </c>
      <c r="AK176" s="90" t="str">
        <f>Siguiente!$J$45</f>
        <v>-</v>
      </c>
      <c r="AL176" s="109" t="str">
        <f>Siguiente!$J$46</f>
        <v>-</v>
      </c>
    </row>
    <row r="177" spans="1:38" ht="15" thickBot="1" x14ac:dyDescent="0.35">
      <c r="A177" s="643"/>
      <c r="B177" s="645"/>
      <c r="C177" s="647"/>
      <c r="D177" s="649"/>
      <c r="E177" s="84" t="s">
        <v>14</v>
      </c>
      <c r="F177" s="88" t="str">
        <f t="shared" si="17"/>
        <v>-</v>
      </c>
      <c r="G177" s="255" t="str">
        <f t="shared" si="18"/>
        <v>-</v>
      </c>
      <c r="H177" s="86" t="str">
        <f t="shared" si="18"/>
        <v>-</v>
      </c>
      <c r="I177" s="86" t="str">
        <f t="shared" si="18"/>
        <v>-</v>
      </c>
      <c r="J177" s="94" t="str">
        <f t="shared" si="18"/>
        <v>-</v>
      </c>
      <c r="K177" s="89" t="str">
        <f>Siguiente!$L$19</f>
        <v>-</v>
      </c>
      <c r="L177" s="86" t="str">
        <f>Siguiente!$L$20</f>
        <v>-</v>
      </c>
      <c r="M177" s="86" t="str">
        <f>Siguiente!$L$21</f>
        <v>-</v>
      </c>
      <c r="N177" s="87" t="str">
        <f>Siguiente!$L$22</f>
        <v>-</v>
      </c>
      <c r="O177" s="85" t="str">
        <f>Siguiente!$L$23</f>
        <v>-</v>
      </c>
      <c r="P177" s="86" t="str">
        <f>Siguiente!$L$24</f>
        <v>-</v>
      </c>
      <c r="Q177" s="86" t="str">
        <f>Siguiente!$L$25</f>
        <v>-</v>
      </c>
      <c r="R177" s="87" t="str">
        <f>Siguiente!$L$26</f>
        <v>-</v>
      </c>
      <c r="S177" s="85" t="str">
        <f>Siguiente!$L$27</f>
        <v>-</v>
      </c>
      <c r="T177" s="86" t="str">
        <f>Siguiente!$L$28</f>
        <v>-</v>
      </c>
      <c r="U177" s="86" t="str">
        <f>Siguiente!$L$29</f>
        <v>-</v>
      </c>
      <c r="V177" s="87" t="str">
        <f>Siguiente!$L$30</f>
        <v>-</v>
      </c>
      <c r="W177" s="85" t="str">
        <f>Siguiente!$L$31</f>
        <v>-</v>
      </c>
      <c r="X177" s="86" t="str">
        <f>Siguiente!$L$32</f>
        <v>-</v>
      </c>
      <c r="Y177" s="86" t="str">
        <f>Siguiente!$L$33</f>
        <v>-</v>
      </c>
      <c r="Z177" s="87" t="str">
        <f>Siguiente!$L$34</f>
        <v>-</v>
      </c>
      <c r="AA177" s="85" t="str">
        <f>Siguiente!$L$35</f>
        <v>-</v>
      </c>
      <c r="AB177" s="86" t="str">
        <f>Siguiente!$L$36</f>
        <v>-</v>
      </c>
      <c r="AC177" s="86" t="str">
        <f>Siguiente!$L$37</f>
        <v>-</v>
      </c>
      <c r="AD177" s="87" t="str">
        <f>Siguiente!$L$38</f>
        <v>-</v>
      </c>
      <c r="AE177" s="85" t="str">
        <f>Siguiente!$L$39</f>
        <v>-</v>
      </c>
      <c r="AF177" s="86" t="str">
        <f>Siguiente!$L$40</f>
        <v>-</v>
      </c>
      <c r="AG177" s="86" t="str">
        <f>Siguiente!$L$41</f>
        <v>-</v>
      </c>
      <c r="AH177" s="87" t="str">
        <f>Siguiente!$L$42</f>
        <v>-</v>
      </c>
      <c r="AI177" s="85" t="str">
        <f>Siguiente!$L$43</f>
        <v>-</v>
      </c>
      <c r="AJ177" s="86" t="str">
        <f>Siguiente!$L$44</f>
        <v>-</v>
      </c>
      <c r="AK177" s="86" t="str">
        <f>Siguiente!$L$45</f>
        <v>-</v>
      </c>
      <c r="AL177" s="108" t="str">
        <f>Siguiente!$L$46</f>
        <v>-</v>
      </c>
    </row>
    <row r="178" spans="1:38" ht="15" thickBot="1" x14ac:dyDescent="0.35">
      <c r="A178" s="642">
        <f>A176+1</f>
        <v>60</v>
      </c>
      <c r="B178" s="644">
        <f>Siguiente!$G$4</f>
        <v>0</v>
      </c>
      <c r="C178" s="646">
        <f>Siguiente!$G$2</f>
        <v>0</v>
      </c>
      <c r="D178" s="648" t="str">
        <f>IF(SUM(F178:F179)=0,"-",SUM(F178:F179))</f>
        <v>-</v>
      </c>
      <c r="E178" s="95" t="s">
        <v>41</v>
      </c>
      <c r="F178" s="250" t="str">
        <f t="shared" si="17"/>
        <v>-</v>
      </c>
      <c r="G178" s="256" t="str">
        <f t="shared" si="18"/>
        <v>-</v>
      </c>
      <c r="H178" s="90" t="str">
        <f t="shared" si="18"/>
        <v>-</v>
      </c>
      <c r="I178" s="90" t="str">
        <f t="shared" si="18"/>
        <v>-</v>
      </c>
      <c r="J178" s="93" t="str">
        <f t="shared" si="18"/>
        <v>-</v>
      </c>
      <c r="K178" s="111" t="str">
        <f>Siguiente!$J$19</f>
        <v>-</v>
      </c>
      <c r="L178" s="90" t="str">
        <f>Siguiente!$J$20</f>
        <v>-</v>
      </c>
      <c r="M178" s="90" t="str">
        <f>Siguiente!$J$21</f>
        <v>-</v>
      </c>
      <c r="N178" s="91" t="str">
        <f>Siguiente!$J$22</f>
        <v>-</v>
      </c>
      <c r="O178" s="92" t="str">
        <f>Siguiente!$J$23</f>
        <v>-</v>
      </c>
      <c r="P178" s="90" t="str">
        <f>Siguiente!$J$24</f>
        <v>-</v>
      </c>
      <c r="Q178" s="90" t="str">
        <f>Siguiente!$J$25</f>
        <v>-</v>
      </c>
      <c r="R178" s="91" t="str">
        <f>Siguiente!$J$26</f>
        <v>-</v>
      </c>
      <c r="S178" s="92" t="str">
        <f>Siguiente!$J$27</f>
        <v>-</v>
      </c>
      <c r="T178" s="90" t="str">
        <f>Siguiente!$J$28</f>
        <v>-</v>
      </c>
      <c r="U178" s="90" t="str">
        <f>Siguiente!$J$29</f>
        <v>-</v>
      </c>
      <c r="V178" s="91" t="str">
        <f>Siguiente!$J$30</f>
        <v>-</v>
      </c>
      <c r="W178" s="92" t="str">
        <f>Siguiente!$J$31</f>
        <v>-</v>
      </c>
      <c r="X178" s="90" t="str">
        <f>Siguiente!$J$32</f>
        <v>-</v>
      </c>
      <c r="Y178" s="90" t="str">
        <f>Siguiente!$J$33</f>
        <v>-</v>
      </c>
      <c r="Z178" s="91" t="str">
        <f>Siguiente!$J$34</f>
        <v>-</v>
      </c>
      <c r="AA178" s="92" t="str">
        <f>Siguiente!$J$35</f>
        <v>-</v>
      </c>
      <c r="AB178" s="90" t="str">
        <f>Siguiente!$J$36</f>
        <v>-</v>
      </c>
      <c r="AC178" s="90" t="str">
        <f>Siguiente!$J$37</f>
        <v>-</v>
      </c>
      <c r="AD178" s="91" t="str">
        <f>Siguiente!$J$38</f>
        <v>-</v>
      </c>
      <c r="AE178" s="92" t="str">
        <f>Siguiente!$J$39</f>
        <v>-</v>
      </c>
      <c r="AF178" s="90" t="str">
        <f>Siguiente!$J$40</f>
        <v>-</v>
      </c>
      <c r="AG178" s="90" t="str">
        <f>Siguiente!$J$41</f>
        <v>-</v>
      </c>
      <c r="AH178" s="91" t="str">
        <f>Siguiente!$J$42</f>
        <v>-</v>
      </c>
      <c r="AI178" s="92" t="str">
        <f>Siguiente!$J$43</f>
        <v>-</v>
      </c>
      <c r="AJ178" s="90" t="str">
        <f>Siguiente!$J$44</f>
        <v>-</v>
      </c>
      <c r="AK178" s="90" t="str">
        <f>Siguiente!$J$45</f>
        <v>-</v>
      </c>
      <c r="AL178" s="109" t="str">
        <f>Siguiente!$J$46</f>
        <v>-</v>
      </c>
    </row>
    <row r="179" spans="1:38" ht="15" thickBot="1" x14ac:dyDescent="0.35">
      <c r="A179" s="643"/>
      <c r="B179" s="645"/>
      <c r="C179" s="647"/>
      <c r="D179" s="649"/>
      <c r="E179" s="84" t="s">
        <v>14</v>
      </c>
      <c r="F179" s="88" t="str">
        <f t="shared" si="17"/>
        <v>-</v>
      </c>
      <c r="G179" s="255" t="str">
        <f t="shared" si="18"/>
        <v>-</v>
      </c>
      <c r="H179" s="86" t="str">
        <f t="shared" si="18"/>
        <v>-</v>
      </c>
      <c r="I179" s="86" t="str">
        <f t="shared" si="18"/>
        <v>-</v>
      </c>
      <c r="J179" s="94" t="str">
        <f t="shared" si="18"/>
        <v>-</v>
      </c>
      <c r="K179" s="89" t="str">
        <f>Siguiente!$L$19</f>
        <v>-</v>
      </c>
      <c r="L179" s="86" t="str">
        <f>Siguiente!$L$20</f>
        <v>-</v>
      </c>
      <c r="M179" s="86" t="str">
        <f>Siguiente!$L$21</f>
        <v>-</v>
      </c>
      <c r="N179" s="87" t="str">
        <f>Siguiente!$L$22</f>
        <v>-</v>
      </c>
      <c r="O179" s="85" t="str">
        <f>Siguiente!$L$23</f>
        <v>-</v>
      </c>
      <c r="P179" s="86" t="str">
        <f>Siguiente!$L$24</f>
        <v>-</v>
      </c>
      <c r="Q179" s="86" t="str">
        <f>Siguiente!$L$25</f>
        <v>-</v>
      </c>
      <c r="R179" s="87" t="str">
        <f>Siguiente!$L$26</f>
        <v>-</v>
      </c>
      <c r="S179" s="85" t="str">
        <f>Siguiente!$L$27</f>
        <v>-</v>
      </c>
      <c r="T179" s="86" t="str">
        <f>Siguiente!$L$28</f>
        <v>-</v>
      </c>
      <c r="U179" s="86" t="str">
        <f>Siguiente!$L$29</f>
        <v>-</v>
      </c>
      <c r="V179" s="87" t="str">
        <f>Siguiente!$L$30</f>
        <v>-</v>
      </c>
      <c r="W179" s="85" t="str">
        <f>Siguiente!$L$31</f>
        <v>-</v>
      </c>
      <c r="X179" s="86" t="str">
        <f>Siguiente!$L$32</f>
        <v>-</v>
      </c>
      <c r="Y179" s="86" t="str">
        <f>Siguiente!$L$33</f>
        <v>-</v>
      </c>
      <c r="Z179" s="87" t="str">
        <f>Siguiente!$L$34</f>
        <v>-</v>
      </c>
      <c r="AA179" s="85" t="str">
        <f>Siguiente!$L$35</f>
        <v>-</v>
      </c>
      <c r="AB179" s="86" t="str">
        <f>Siguiente!$L$36</f>
        <v>-</v>
      </c>
      <c r="AC179" s="86" t="str">
        <f>Siguiente!$L$37</f>
        <v>-</v>
      </c>
      <c r="AD179" s="87" t="str">
        <f>Siguiente!$L$38</f>
        <v>-</v>
      </c>
      <c r="AE179" s="85" t="str">
        <f>Siguiente!$L$39</f>
        <v>-</v>
      </c>
      <c r="AF179" s="86" t="str">
        <f>Siguiente!$L$40</f>
        <v>-</v>
      </c>
      <c r="AG179" s="86" t="str">
        <f>Siguiente!$L$41</f>
        <v>-</v>
      </c>
      <c r="AH179" s="87" t="str">
        <f>Siguiente!$L$42</f>
        <v>-</v>
      </c>
      <c r="AI179" s="85" t="str">
        <f>Siguiente!$L$43</f>
        <v>-</v>
      </c>
      <c r="AJ179" s="86" t="str">
        <f>Siguiente!$L$44</f>
        <v>-</v>
      </c>
      <c r="AK179" s="86" t="str">
        <f>Siguiente!$L$45</f>
        <v>-</v>
      </c>
      <c r="AL179" s="108" t="str">
        <f>Siguiente!$L$46</f>
        <v>-</v>
      </c>
    </row>
    <row r="180" spans="1:38" ht="15" thickBot="1" x14ac:dyDescent="0.35">
      <c r="A180" s="642">
        <f>A178+1</f>
        <v>61</v>
      </c>
      <c r="B180" s="644">
        <f>Siguiente!$G$4</f>
        <v>0</v>
      </c>
      <c r="C180" s="646">
        <f>Siguiente!$G$2</f>
        <v>0</v>
      </c>
      <c r="D180" s="648" t="str">
        <f>IF(SUM(F180:F181)=0,"-",SUM(F180:F181))</f>
        <v>-</v>
      </c>
      <c r="E180" s="95" t="s">
        <v>41</v>
      </c>
      <c r="F180" s="250" t="str">
        <f t="shared" si="17"/>
        <v>-</v>
      </c>
      <c r="G180" s="256" t="str">
        <f t="shared" ref="G180:J199" si="19">IF(SUMIFS($K180:$AL180,$K$58:$AL$58,G$58)=0,"-",SUMIFS($K180:$AL180,$K$58:$AL$58,G$58))</f>
        <v>-</v>
      </c>
      <c r="H180" s="90" t="str">
        <f t="shared" si="19"/>
        <v>-</v>
      </c>
      <c r="I180" s="90" t="str">
        <f t="shared" si="19"/>
        <v>-</v>
      </c>
      <c r="J180" s="93" t="str">
        <f t="shared" si="19"/>
        <v>-</v>
      </c>
      <c r="K180" s="111" t="str">
        <f>Siguiente!$J$19</f>
        <v>-</v>
      </c>
      <c r="L180" s="90" t="str">
        <f>Siguiente!$J$20</f>
        <v>-</v>
      </c>
      <c r="M180" s="90" t="str">
        <f>Siguiente!$J$21</f>
        <v>-</v>
      </c>
      <c r="N180" s="91" t="str">
        <f>Siguiente!$J$22</f>
        <v>-</v>
      </c>
      <c r="O180" s="92" t="str">
        <f>Siguiente!$J$23</f>
        <v>-</v>
      </c>
      <c r="P180" s="90" t="str">
        <f>Siguiente!$J$24</f>
        <v>-</v>
      </c>
      <c r="Q180" s="90" t="str">
        <f>Siguiente!$J$25</f>
        <v>-</v>
      </c>
      <c r="R180" s="91" t="str">
        <f>Siguiente!$J$26</f>
        <v>-</v>
      </c>
      <c r="S180" s="92" t="str">
        <f>Siguiente!$J$27</f>
        <v>-</v>
      </c>
      <c r="T180" s="90" t="str">
        <f>Siguiente!$J$28</f>
        <v>-</v>
      </c>
      <c r="U180" s="90" t="str">
        <f>Siguiente!$J$29</f>
        <v>-</v>
      </c>
      <c r="V180" s="91" t="str">
        <f>Siguiente!$J$30</f>
        <v>-</v>
      </c>
      <c r="W180" s="92" t="str">
        <f>Siguiente!$J$31</f>
        <v>-</v>
      </c>
      <c r="X180" s="90" t="str">
        <f>Siguiente!$J$32</f>
        <v>-</v>
      </c>
      <c r="Y180" s="90" t="str">
        <f>Siguiente!$J$33</f>
        <v>-</v>
      </c>
      <c r="Z180" s="91" t="str">
        <f>Siguiente!$J$34</f>
        <v>-</v>
      </c>
      <c r="AA180" s="92" t="str">
        <f>Siguiente!$J$35</f>
        <v>-</v>
      </c>
      <c r="AB180" s="90" t="str">
        <f>Siguiente!$J$36</f>
        <v>-</v>
      </c>
      <c r="AC180" s="90" t="str">
        <f>Siguiente!$J$37</f>
        <v>-</v>
      </c>
      <c r="AD180" s="91" t="str">
        <f>Siguiente!$J$38</f>
        <v>-</v>
      </c>
      <c r="AE180" s="92" t="str">
        <f>Siguiente!$J$39</f>
        <v>-</v>
      </c>
      <c r="AF180" s="90" t="str">
        <f>Siguiente!$J$40</f>
        <v>-</v>
      </c>
      <c r="AG180" s="90" t="str">
        <f>Siguiente!$J$41</f>
        <v>-</v>
      </c>
      <c r="AH180" s="91" t="str">
        <f>Siguiente!$J$42</f>
        <v>-</v>
      </c>
      <c r="AI180" s="92" t="str">
        <f>Siguiente!$J$43</f>
        <v>-</v>
      </c>
      <c r="AJ180" s="90" t="str">
        <f>Siguiente!$J$44</f>
        <v>-</v>
      </c>
      <c r="AK180" s="90" t="str">
        <f>Siguiente!$J$45</f>
        <v>-</v>
      </c>
      <c r="AL180" s="109" t="str">
        <f>Siguiente!$J$46</f>
        <v>-</v>
      </c>
    </row>
    <row r="181" spans="1:38" ht="15" thickBot="1" x14ac:dyDescent="0.35">
      <c r="A181" s="643"/>
      <c r="B181" s="645"/>
      <c r="C181" s="647"/>
      <c r="D181" s="649"/>
      <c r="E181" s="84" t="s">
        <v>14</v>
      </c>
      <c r="F181" s="88" t="str">
        <f t="shared" si="17"/>
        <v>-</v>
      </c>
      <c r="G181" s="255" t="str">
        <f t="shared" si="19"/>
        <v>-</v>
      </c>
      <c r="H181" s="86" t="str">
        <f t="shared" si="19"/>
        <v>-</v>
      </c>
      <c r="I181" s="86" t="str">
        <f t="shared" si="19"/>
        <v>-</v>
      </c>
      <c r="J181" s="94" t="str">
        <f t="shared" si="19"/>
        <v>-</v>
      </c>
      <c r="K181" s="89" t="str">
        <f>Siguiente!$L$19</f>
        <v>-</v>
      </c>
      <c r="L181" s="86" t="str">
        <f>Siguiente!$L$20</f>
        <v>-</v>
      </c>
      <c r="M181" s="86" t="str">
        <f>Siguiente!$L$21</f>
        <v>-</v>
      </c>
      <c r="N181" s="87" t="str">
        <f>Siguiente!$L$22</f>
        <v>-</v>
      </c>
      <c r="O181" s="85" t="str">
        <f>Siguiente!$L$23</f>
        <v>-</v>
      </c>
      <c r="P181" s="86" t="str">
        <f>Siguiente!$L$24</f>
        <v>-</v>
      </c>
      <c r="Q181" s="86" t="str">
        <f>Siguiente!$L$25</f>
        <v>-</v>
      </c>
      <c r="R181" s="87" t="str">
        <f>Siguiente!$L$26</f>
        <v>-</v>
      </c>
      <c r="S181" s="85" t="str">
        <f>Siguiente!$L$27</f>
        <v>-</v>
      </c>
      <c r="T181" s="86" t="str">
        <f>Siguiente!$L$28</f>
        <v>-</v>
      </c>
      <c r="U181" s="86" t="str">
        <f>Siguiente!$L$29</f>
        <v>-</v>
      </c>
      <c r="V181" s="87" t="str">
        <f>Siguiente!$L$30</f>
        <v>-</v>
      </c>
      <c r="W181" s="85" t="str">
        <f>Siguiente!$L$31</f>
        <v>-</v>
      </c>
      <c r="X181" s="86" t="str">
        <f>Siguiente!$L$32</f>
        <v>-</v>
      </c>
      <c r="Y181" s="86" t="str">
        <f>Siguiente!$L$33</f>
        <v>-</v>
      </c>
      <c r="Z181" s="87" t="str">
        <f>Siguiente!$L$34</f>
        <v>-</v>
      </c>
      <c r="AA181" s="85" t="str">
        <f>Siguiente!$L$35</f>
        <v>-</v>
      </c>
      <c r="AB181" s="86" t="str">
        <f>Siguiente!$L$36</f>
        <v>-</v>
      </c>
      <c r="AC181" s="86" t="str">
        <f>Siguiente!$L$37</f>
        <v>-</v>
      </c>
      <c r="AD181" s="87" t="str">
        <f>Siguiente!$L$38</f>
        <v>-</v>
      </c>
      <c r="AE181" s="85" t="str">
        <f>Siguiente!$L$39</f>
        <v>-</v>
      </c>
      <c r="AF181" s="86" t="str">
        <f>Siguiente!$L$40</f>
        <v>-</v>
      </c>
      <c r="AG181" s="86" t="str">
        <f>Siguiente!$L$41</f>
        <v>-</v>
      </c>
      <c r="AH181" s="87" t="str">
        <f>Siguiente!$L$42</f>
        <v>-</v>
      </c>
      <c r="AI181" s="85" t="str">
        <f>Siguiente!$L$43</f>
        <v>-</v>
      </c>
      <c r="AJ181" s="86" t="str">
        <f>Siguiente!$L$44</f>
        <v>-</v>
      </c>
      <c r="AK181" s="86" t="str">
        <f>Siguiente!$L$45</f>
        <v>-</v>
      </c>
      <c r="AL181" s="108" t="str">
        <f>Siguiente!$L$46</f>
        <v>-</v>
      </c>
    </row>
    <row r="182" spans="1:38" ht="15" thickBot="1" x14ac:dyDescent="0.35">
      <c r="A182" s="642">
        <f>A180+1</f>
        <v>62</v>
      </c>
      <c r="B182" s="644">
        <f>Siguiente!$G$4</f>
        <v>0</v>
      </c>
      <c r="C182" s="646">
        <f>Siguiente!$G$2</f>
        <v>0</v>
      </c>
      <c r="D182" s="648" t="str">
        <f>IF(SUM(F182:F183)=0,"-",SUM(F182:F183))</f>
        <v>-</v>
      </c>
      <c r="E182" s="95" t="s">
        <v>41</v>
      </c>
      <c r="F182" s="250" t="str">
        <f t="shared" si="17"/>
        <v>-</v>
      </c>
      <c r="G182" s="256" t="str">
        <f t="shared" si="19"/>
        <v>-</v>
      </c>
      <c r="H182" s="90" t="str">
        <f t="shared" si="19"/>
        <v>-</v>
      </c>
      <c r="I182" s="90" t="str">
        <f t="shared" si="19"/>
        <v>-</v>
      </c>
      <c r="J182" s="93" t="str">
        <f t="shared" si="19"/>
        <v>-</v>
      </c>
      <c r="K182" s="111" t="str">
        <f>Siguiente!$J$19</f>
        <v>-</v>
      </c>
      <c r="L182" s="90" t="str">
        <f>Siguiente!$J$20</f>
        <v>-</v>
      </c>
      <c r="M182" s="90" t="str">
        <f>Siguiente!$J$21</f>
        <v>-</v>
      </c>
      <c r="N182" s="91" t="str">
        <f>Siguiente!$J$22</f>
        <v>-</v>
      </c>
      <c r="O182" s="92" t="str">
        <f>Siguiente!$J$23</f>
        <v>-</v>
      </c>
      <c r="P182" s="90" t="str">
        <f>Siguiente!$J$24</f>
        <v>-</v>
      </c>
      <c r="Q182" s="90" t="str">
        <f>Siguiente!$J$25</f>
        <v>-</v>
      </c>
      <c r="R182" s="91" t="str">
        <f>Siguiente!$J$26</f>
        <v>-</v>
      </c>
      <c r="S182" s="92" t="str">
        <f>Siguiente!$J$27</f>
        <v>-</v>
      </c>
      <c r="T182" s="90" t="str">
        <f>Siguiente!$J$28</f>
        <v>-</v>
      </c>
      <c r="U182" s="90" t="str">
        <f>Siguiente!$J$29</f>
        <v>-</v>
      </c>
      <c r="V182" s="91" t="str">
        <f>Siguiente!$J$30</f>
        <v>-</v>
      </c>
      <c r="W182" s="92" t="str">
        <f>Siguiente!$J$31</f>
        <v>-</v>
      </c>
      <c r="X182" s="90" t="str">
        <f>Siguiente!$J$32</f>
        <v>-</v>
      </c>
      <c r="Y182" s="90" t="str">
        <f>Siguiente!$J$33</f>
        <v>-</v>
      </c>
      <c r="Z182" s="91" t="str">
        <f>Siguiente!$J$34</f>
        <v>-</v>
      </c>
      <c r="AA182" s="92" t="str">
        <f>Siguiente!$J$35</f>
        <v>-</v>
      </c>
      <c r="AB182" s="90" t="str">
        <f>Siguiente!$J$36</f>
        <v>-</v>
      </c>
      <c r="AC182" s="90" t="str">
        <f>Siguiente!$J$37</f>
        <v>-</v>
      </c>
      <c r="AD182" s="91" t="str">
        <f>Siguiente!$J$38</f>
        <v>-</v>
      </c>
      <c r="AE182" s="92" t="str">
        <f>Siguiente!$J$39</f>
        <v>-</v>
      </c>
      <c r="AF182" s="90" t="str">
        <f>Siguiente!$J$40</f>
        <v>-</v>
      </c>
      <c r="AG182" s="90" t="str">
        <f>Siguiente!$J$41</f>
        <v>-</v>
      </c>
      <c r="AH182" s="91" t="str">
        <f>Siguiente!$J$42</f>
        <v>-</v>
      </c>
      <c r="AI182" s="92" t="str">
        <f>Siguiente!$J$43</f>
        <v>-</v>
      </c>
      <c r="AJ182" s="90" t="str">
        <f>Siguiente!$J$44</f>
        <v>-</v>
      </c>
      <c r="AK182" s="90" t="str">
        <f>Siguiente!$J$45</f>
        <v>-</v>
      </c>
      <c r="AL182" s="109" t="str">
        <f>Siguiente!$J$46</f>
        <v>-</v>
      </c>
    </row>
    <row r="183" spans="1:38" ht="15" thickBot="1" x14ac:dyDescent="0.35">
      <c r="A183" s="643"/>
      <c r="B183" s="645"/>
      <c r="C183" s="647"/>
      <c r="D183" s="649"/>
      <c r="E183" s="84" t="s">
        <v>14</v>
      </c>
      <c r="F183" s="88" t="str">
        <f t="shared" si="17"/>
        <v>-</v>
      </c>
      <c r="G183" s="255" t="str">
        <f t="shared" si="19"/>
        <v>-</v>
      </c>
      <c r="H183" s="86" t="str">
        <f t="shared" si="19"/>
        <v>-</v>
      </c>
      <c r="I183" s="86" t="str">
        <f t="shared" si="19"/>
        <v>-</v>
      </c>
      <c r="J183" s="94" t="str">
        <f t="shared" si="19"/>
        <v>-</v>
      </c>
      <c r="K183" s="89" t="str">
        <f>Siguiente!$L$19</f>
        <v>-</v>
      </c>
      <c r="L183" s="86" t="str">
        <f>Siguiente!$L$20</f>
        <v>-</v>
      </c>
      <c r="M183" s="86" t="str">
        <f>Siguiente!$L$21</f>
        <v>-</v>
      </c>
      <c r="N183" s="87" t="str">
        <f>Siguiente!$L$22</f>
        <v>-</v>
      </c>
      <c r="O183" s="85" t="str">
        <f>Siguiente!$L$23</f>
        <v>-</v>
      </c>
      <c r="P183" s="86" t="str">
        <f>Siguiente!$L$24</f>
        <v>-</v>
      </c>
      <c r="Q183" s="86" t="str">
        <f>Siguiente!$L$25</f>
        <v>-</v>
      </c>
      <c r="R183" s="87" t="str">
        <f>Siguiente!$L$26</f>
        <v>-</v>
      </c>
      <c r="S183" s="85" t="str">
        <f>Siguiente!$L$27</f>
        <v>-</v>
      </c>
      <c r="T183" s="86" t="str">
        <f>Siguiente!$L$28</f>
        <v>-</v>
      </c>
      <c r="U183" s="86" t="str">
        <f>Siguiente!$L$29</f>
        <v>-</v>
      </c>
      <c r="V183" s="87" t="str">
        <f>Siguiente!$L$30</f>
        <v>-</v>
      </c>
      <c r="W183" s="85" t="str">
        <f>Siguiente!$L$31</f>
        <v>-</v>
      </c>
      <c r="X183" s="86" t="str">
        <f>Siguiente!$L$32</f>
        <v>-</v>
      </c>
      <c r="Y183" s="86" t="str">
        <f>Siguiente!$L$33</f>
        <v>-</v>
      </c>
      <c r="Z183" s="87" t="str">
        <f>Siguiente!$L$34</f>
        <v>-</v>
      </c>
      <c r="AA183" s="85" t="str">
        <f>Siguiente!$L$35</f>
        <v>-</v>
      </c>
      <c r="AB183" s="86" t="str">
        <f>Siguiente!$L$36</f>
        <v>-</v>
      </c>
      <c r="AC183" s="86" t="str">
        <f>Siguiente!$L$37</f>
        <v>-</v>
      </c>
      <c r="AD183" s="87" t="str">
        <f>Siguiente!$L$38</f>
        <v>-</v>
      </c>
      <c r="AE183" s="85" t="str">
        <f>Siguiente!$L$39</f>
        <v>-</v>
      </c>
      <c r="AF183" s="86" t="str">
        <f>Siguiente!$L$40</f>
        <v>-</v>
      </c>
      <c r="AG183" s="86" t="str">
        <f>Siguiente!$L$41</f>
        <v>-</v>
      </c>
      <c r="AH183" s="87" t="str">
        <f>Siguiente!$L$42</f>
        <v>-</v>
      </c>
      <c r="AI183" s="85" t="str">
        <f>Siguiente!$L$43</f>
        <v>-</v>
      </c>
      <c r="AJ183" s="86" t="str">
        <f>Siguiente!$L$44</f>
        <v>-</v>
      </c>
      <c r="AK183" s="86" t="str">
        <f>Siguiente!$L$45</f>
        <v>-</v>
      </c>
      <c r="AL183" s="108" t="str">
        <f>Siguiente!$L$46</f>
        <v>-</v>
      </c>
    </row>
    <row r="184" spans="1:38" ht="15" thickBot="1" x14ac:dyDescent="0.35">
      <c r="A184" s="642">
        <f>A182+1</f>
        <v>63</v>
      </c>
      <c r="B184" s="644">
        <f>Siguiente!$G$4</f>
        <v>0</v>
      </c>
      <c r="C184" s="646">
        <f>Siguiente!$G$2</f>
        <v>0</v>
      </c>
      <c r="D184" s="648" t="str">
        <f>IF(SUM(F184:F185)=0,"-",SUM(F184:F185))</f>
        <v>-</v>
      </c>
      <c r="E184" s="95" t="s">
        <v>41</v>
      </c>
      <c r="F184" s="250" t="str">
        <f t="shared" si="17"/>
        <v>-</v>
      </c>
      <c r="G184" s="256" t="str">
        <f t="shared" si="19"/>
        <v>-</v>
      </c>
      <c r="H184" s="90" t="str">
        <f t="shared" si="19"/>
        <v>-</v>
      </c>
      <c r="I184" s="90" t="str">
        <f t="shared" si="19"/>
        <v>-</v>
      </c>
      <c r="J184" s="93" t="str">
        <f t="shared" si="19"/>
        <v>-</v>
      </c>
      <c r="K184" s="111" t="str">
        <f>Siguiente!$J$19</f>
        <v>-</v>
      </c>
      <c r="L184" s="90" t="str">
        <f>Siguiente!$J$20</f>
        <v>-</v>
      </c>
      <c r="M184" s="90" t="str">
        <f>Siguiente!$J$21</f>
        <v>-</v>
      </c>
      <c r="N184" s="91" t="str">
        <f>Siguiente!$J$22</f>
        <v>-</v>
      </c>
      <c r="O184" s="92" t="str">
        <f>Siguiente!$J$23</f>
        <v>-</v>
      </c>
      <c r="P184" s="90" t="str">
        <f>Siguiente!$J$24</f>
        <v>-</v>
      </c>
      <c r="Q184" s="90" t="str">
        <f>Siguiente!$J$25</f>
        <v>-</v>
      </c>
      <c r="R184" s="91" t="str">
        <f>Siguiente!$J$26</f>
        <v>-</v>
      </c>
      <c r="S184" s="92" t="str">
        <f>Siguiente!$J$27</f>
        <v>-</v>
      </c>
      <c r="T184" s="90" t="str">
        <f>Siguiente!$J$28</f>
        <v>-</v>
      </c>
      <c r="U184" s="90" t="str">
        <f>Siguiente!$J$29</f>
        <v>-</v>
      </c>
      <c r="V184" s="91" t="str">
        <f>Siguiente!$J$30</f>
        <v>-</v>
      </c>
      <c r="W184" s="92" t="str">
        <f>Siguiente!$J$31</f>
        <v>-</v>
      </c>
      <c r="X184" s="90" t="str">
        <f>Siguiente!$J$32</f>
        <v>-</v>
      </c>
      <c r="Y184" s="90" t="str">
        <f>Siguiente!$J$33</f>
        <v>-</v>
      </c>
      <c r="Z184" s="91" t="str">
        <f>Siguiente!$J$34</f>
        <v>-</v>
      </c>
      <c r="AA184" s="92" t="str">
        <f>Siguiente!$J$35</f>
        <v>-</v>
      </c>
      <c r="AB184" s="90" t="str">
        <f>Siguiente!$J$36</f>
        <v>-</v>
      </c>
      <c r="AC184" s="90" t="str">
        <f>Siguiente!$J$37</f>
        <v>-</v>
      </c>
      <c r="AD184" s="91" t="str">
        <f>Siguiente!$J$38</f>
        <v>-</v>
      </c>
      <c r="AE184" s="92" t="str">
        <f>Siguiente!$J$39</f>
        <v>-</v>
      </c>
      <c r="AF184" s="90" t="str">
        <f>Siguiente!$J$40</f>
        <v>-</v>
      </c>
      <c r="AG184" s="90" t="str">
        <f>Siguiente!$J$41</f>
        <v>-</v>
      </c>
      <c r="AH184" s="91" t="str">
        <f>Siguiente!$J$42</f>
        <v>-</v>
      </c>
      <c r="AI184" s="92" t="str">
        <f>Siguiente!$J$43</f>
        <v>-</v>
      </c>
      <c r="AJ184" s="90" t="str">
        <f>Siguiente!$J$44</f>
        <v>-</v>
      </c>
      <c r="AK184" s="90" t="str">
        <f>Siguiente!$J$45</f>
        <v>-</v>
      </c>
      <c r="AL184" s="109" t="str">
        <f>Siguiente!$J$46</f>
        <v>-</v>
      </c>
    </row>
    <row r="185" spans="1:38" ht="15" thickBot="1" x14ac:dyDescent="0.35">
      <c r="A185" s="643"/>
      <c r="B185" s="645"/>
      <c r="C185" s="647"/>
      <c r="D185" s="649"/>
      <c r="E185" s="84" t="s">
        <v>14</v>
      </c>
      <c r="F185" s="88" t="str">
        <f t="shared" si="17"/>
        <v>-</v>
      </c>
      <c r="G185" s="255" t="str">
        <f t="shared" si="19"/>
        <v>-</v>
      </c>
      <c r="H185" s="86" t="str">
        <f t="shared" si="19"/>
        <v>-</v>
      </c>
      <c r="I185" s="86" t="str">
        <f t="shared" si="19"/>
        <v>-</v>
      </c>
      <c r="J185" s="94" t="str">
        <f t="shared" si="19"/>
        <v>-</v>
      </c>
      <c r="K185" s="89" t="str">
        <f>Siguiente!$L$19</f>
        <v>-</v>
      </c>
      <c r="L185" s="86" t="str">
        <f>Siguiente!$L$20</f>
        <v>-</v>
      </c>
      <c r="M185" s="86" t="str">
        <f>Siguiente!$L$21</f>
        <v>-</v>
      </c>
      <c r="N185" s="87" t="str">
        <f>Siguiente!$L$22</f>
        <v>-</v>
      </c>
      <c r="O185" s="85" t="str">
        <f>Siguiente!$L$23</f>
        <v>-</v>
      </c>
      <c r="P185" s="86" t="str">
        <f>Siguiente!$L$24</f>
        <v>-</v>
      </c>
      <c r="Q185" s="86" t="str">
        <f>Siguiente!$L$25</f>
        <v>-</v>
      </c>
      <c r="R185" s="87" t="str">
        <f>Siguiente!$L$26</f>
        <v>-</v>
      </c>
      <c r="S185" s="85" t="str">
        <f>Siguiente!$L$27</f>
        <v>-</v>
      </c>
      <c r="T185" s="86" t="str">
        <f>Siguiente!$L$28</f>
        <v>-</v>
      </c>
      <c r="U185" s="86" t="str">
        <f>Siguiente!$L$29</f>
        <v>-</v>
      </c>
      <c r="V185" s="87" t="str">
        <f>Siguiente!$L$30</f>
        <v>-</v>
      </c>
      <c r="W185" s="85" t="str">
        <f>Siguiente!$L$31</f>
        <v>-</v>
      </c>
      <c r="X185" s="86" t="str">
        <f>Siguiente!$L$32</f>
        <v>-</v>
      </c>
      <c r="Y185" s="86" t="str">
        <f>Siguiente!$L$33</f>
        <v>-</v>
      </c>
      <c r="Z185" s="87" t="str">
        <f>Siguiente!$L$34</f>
        <v>-</v>
      </c>
      <c r="AA185" s="85" t="str">
        <f>Siguiente!$L$35</f>
        <v>-</v>
      </c>
      <c r="AB185" s="86" t="str">
        <f>Siguiente!$L$36</f>
        <v>-</v>
      </c>
      <c r="AC185" s="86" t="str">
        <f>Siguiente!$L$37</f>
        <v>-</v>
      </c>
      <c r="AD185" s="87" t="str">
        <f>Siguiente!$L$38</f>
        <v>-</v>
      </c>
      <c r="AE185" s="85" t="str">
        <f>Siguiente!$L$39</f>
        <v>-</v>
      </c>
      <c r="AF185" s="86" t="str">
        <f>Siguiente!$L$40</f>
        <v>-</v>
      </c>
      <c r="AG185" s="86" t="str">
        <f>Siguiente!$L$41</f>
        <v>-</v>
      </c>
      <c r="AH185" s="87" t="str">
        <f>Siguiente!$L$42</f>
        <v>-</v>
      </c>
      <c r="AI185" s="85" t="str">
        <f>Siguiente!$L$43</f>
        <v>-</v>
      </c>
      <c r="AJ185" s="86" t="str">
        <f>Siguiente!$L$44</f>
        <v>-</v>
      </c>
      <c r="AK185" s="86" t="str">
        <f>Siguiente!$L$45</f>
        <v>-</v>
      </c>
      <c r="AL185" s="108" t="str">
        <f>Siguiente!$L$46</f>
        <v>-</v>
      </c>
    </row>
    <row r="186" spans="1:38" ht="15" thickBot="1" x14ac:dyDescent="0.35">
      <c r="A186" s="642">
        <f>A184+1</f>
        <v>64</v>
      </c>
      <c r="B186" s="644">
        <f>Siguiente!$G$4</f>
        <v>0</v>
      </c>
      <c r="C186" s="646">
        <f>Siguiente!$G$2</f>
        <v>0</v>
      </c>
      <c r="D186" s="648" t="str">
        <f>IF(SUM(F186:F187)=0,"-",SUM(F186:F187))</f>
        <v>-</v>
      </c>
      <c r="E186" s="95" t="s">
        <v>41</v>
      </c>
      <c r="F186" s="250" t="str">
        <f t="shared" si="17"/>
        <v>-</v>
      </c>
      <c r="G186" s="256" t="str">
        <f t="shared" si="19"/>
        <v>-</v>
      </c>
      <c r="H186" s="90" t="str">
        <f t="shared" si="19"/>
        <v>-</v>
      </c>
      <c r="I186" s="90" t="str">
        <f t="shared" si="19"/>
        <v>-</v>
      </c>
      <c r="J186" s="93" t="str">
        <f t="shared" si="19"/>
        <v>-</v>
      </c>
      <c r="K186" s="111" t="str">
        <f>Siguiente!$J$19</f>
        <v>-</v>
      </c>
      <c r="L186" s="90" t="str">
        <f>Siguiente!$J$20</f>
        <v>-</v>
      </c>
      <c r="M186" s="90" t="str">
        <f>Siguiente!$J$21</f>
        <v>-</v>
      </c>
      <c r="N186" s="91" t="str">
        <f>Siguiente!$J$22</f>
        <v>-</v>
      </c>
      <c r="O186" s="92" t="str">
        <f>Siguiente!$J$23</f>
        <v>-</v>
      </c>
      <c r="P186" s="90" t="str">
        <f>Siguiente!$J$24</f>
        <v>-</v>
      </c>
      <c r="Q186" s="90" t="str">
        <f>Siguiente!$J$25</f>
        <v>-</v>
      </c>
      <c r="R186" s="91" t="str">
        <f>Siguiente!$J$26</f>
        <v>-</v>
      </c>
      <c r="S186" s="92" t="str">
        <f>Siguiente!$J$27</f>
        <v>-</v>
      </c>
      <c r="T186" s="90" t="str">
        <f>Siguiente!$J$28</f>
        <v>-</v>
      </c>
      <c r="U186" s="90" t="str">
        <f>Siguiente!$J$29</f>
        <v>-</v>
      </c>
      <c r="V186" s="91" t="str">
        <f>Siguiente!$J$30</f>
        <v>-</v>
      </c>
      <c r="W186" s="92" t="str">
        <f>Siguiente!$J$31</f>
        <v>-</v>
      </c>
      <c r="X186" s="90" t="str">
        <f>Siguiente!$J$32</f>
        <v>-</v>
      </c>
      <c r="Y186" s="90" t="str">
        <f>Siguiente!$J$33</f>
        <v>-</v>
      </c>
      <c r="Z186" s="91" t="str">
        <f>Siguiente!$J$34</f>
        <v>-</v>
      </c>
      <c r="AA186" s="92" t="str">
        <f>Siguiente!$J$35</f>
        <v>-</v>
      </c>
      <c r="AB186" s="90" t="str">
        <f>Siguiente!$J$36</f>
        <v>-</v>
      </c>
      <c r="AC186" s="90" t="str">
        <f>Siguiente!$J$37</f>
        <v>-</v>
      </c>
      <c r="AD186" s="91" t="str">
        <f>Siguiente!$J$38</f>
        <v>-</v>
      </c>
      <c r="AE186" s="92" t="str">
        <f>Siguiente!$J$39</f>
        <v>-</v>
      </c>
      <c r="AF186" s="90" t="str">
        <f>Siguiente!$J$40</f>
        <v>-</v>
      </c>
      <c r="AG186" s="90" t="str">
        <f>Siguiente!$J$41</f>
        <v>-</v>
      </c>
      <c r="AH186" s="91" t="str">
        <f>Siguiente!$J$42</f>
        <v>-</v>
      </c>
      <c r="AI186" s="92" t="str">
        <f>Siguiente!$J$43</f>
        <v>-</v>
      </c>
      <c r="AJ186" s="90" t="str">
        <f>Siguiente!$J$44</f>
        <v>-</v>
      </c>
      <c r="AK186" s="90" t="str">
        <f>Siguiente!$J$45</f>
        <v>-</v>
      </c>
      <c r="AL186" s="109" t="str">
        <f>Siguiente!$J$46</f>
        <v>-</v>
      </c>
    </row>
    <row r="187" spans="1:38" ht="15" thickBot="1" x14ac:dyDescent="0.35">
      <c r="A187" s="643"/>
      <c r="B187" s="645"/>
      <c r="C187" s="647"/>
      <c r="D187" s="649"/>
      <c r="E187" s="84" t="s">
        <v>14</v>
      </c>
      <c r="F187" s="88" t="str">
        <f t="shared" si="17"/>
        <v>-</v>
      </c>
      <c r="G187" s="255" t="str">
        <f t="shared" si="19"/>
        <v>-</v>
      </c>
      <c r="H187" s="86" t="str">
        <f t="shared" si="19"/>
        <v>-</v>
      </c>
      <c r="I187" s="86" t="str">
        <f t="shared" si="19"/>
        <v>-</v>
      </c>
      <c r="J187" s="94" t="str">
        <f t="shared" si="19"/>
        <v>-</v>
      </c>
      <c r="K187" s="89" t="str">
        <f>Siguiente!$L$19</f>
        <v>-</v>
      </c>
      <c r="L187" s="86" t="str">
        <f>Siguiente!$L$20</f>
        <v>-</v>
      </c>
      <c r="M187" s="86" t="str">
        <f>Siguiente!$L$21</f>
        <v>-</v>
      </c>
      <c r="N187" s="87" t="str">
        <f>Siguiente!$L$22</f>
        <v>-</v>
      </c>
      <c r="O187" s="85" t="str">
        <f>Siguiente!$L$23</f>
        <v>-</v>
      </c>
      <c r="P187" s="86" t="str">
        <f>Siguiente!$L$24</f>
        <v>-</v>
      </c>
      <c r="Q187" s="86" t="str">
        <f>Siguiente!$L$25</f>
        <v>-</v>
      </c>
      <c r="R187" s="87" t="str">
        <f>Siguiente!$L$26</f>
        <v>-</v>
      </c>
      <c r="S187" s="85" t="str">
        <f>Siguiente!$L$27</f>
        <v>-</v>
      </c>
      <c r="T187" s="86" t="str">
        <f>Siguiente!$L$28</f>
        <v>-</v>
      </c>
      <c r="U187" s="86" t="str">
        <f>Siguiente!$L$29</f>
        <v>-</v>
      </c>
      <c r="V187" s="87" t="str">
        <f>Siguiente!$L$30</f>
        <v>-</v>
      </c>
      <c r="W187" s="85" t="str">
        <f>Siguiente!$L$31</f>
        <v>-</v>
      </c>
      <c r="X187" s="86" t="str">
        <f>Siguiente!$L$32</f>
        <v>-</v>
      </c>
      <c r="Y187" s="86" t="str">
        <f>Siguiente!$L$33</f>
        <v>-</v>
      </c>
      <c r="Z187" s="87" t="str">
        <f>Siguiente!$L$34</f>
        <v>-</v>
      </c>
      <c r="AA187" s="85" t="str">
        <f>Siguiente!$L$35</f>
        <v>-</v>
      </c>
      <c r="AB187" s="86" t="str">
        <f>Siguiente!$L$36</f>
        <v>-</v>
      </c>
      <c r="AC187" s="86" t="str">
        <f>Siguiente!$L$37</f>
        <v>-</v>
      </c>
      <c r="AD187" s="87" t="str">
        <f>Siguiente!$L$38</f>
        <v>-</v>
      </c>
      <c r="AE187" s="85" t="str">
        <f>Siguiente!$L$39</f>
        <v>-</v>
      </c>
      <c r="AF187" s="86" t="str">
        <f>Siguiente!$L$40</f>
        <v>-</v>
      </c>
      <c r="AG187" s="86" t="str">
        <f>Siguiente!$L$41</f>
        <v>-</v>
      </c>
      <c r="AH187" s="87" t="str">
        <f>Siguiente!$L$42</f>
        <v>-</v>
      </c>
      <c r="AI187" s="85" t="str">
        <f>Siguiente!$L$43</f>
        <v>-</v>
      </c>
      <c r="AJ187" s="86" t="str">
        <f>Siguiente!$L$44</f>
        <v>-</v>
      </c>
      <c r="AK187" s="86" t="str">
        <f>Siguiente!$L$45</f>
        <v>-</v>
      </c>
      <c r="AL187" s="108" t="str">
        <f>Siguiente!$L$46</f>
        <v>-</v>
      </c>
    </row>
    <row r="188" spans="1:38" ht="15" thickBot="1" x14ac:dyDescent="0.35">
      <c r="A188" s="642">
        <f>A186+1</f>
        <v>65</v>
      </c>
      <c r="B188" s="644">
        <f>Siguiente!$G$4</f>
        <v>0</v>
      </c>
      <c r="C188" s="646">
        <f>Siguiente!$G$2</f>
        <v>0</v>
      </c>
      <c r="D188" s="648" t="str">
        <f>IF(SUM(F188:F189)=0,"-",SUM(F188:F189))</f>
        <v>-</v>
      </c>
      <c r="E188" s="95" t="s">
        <v>41</v>
      </c>
      <c r="F188" s="250" t="str">
        <f t="shared" ref="F188:F219" si="20">IF(ROUND(SUM(G188:J188),2)=0,"-",ROUND(SUM(G188:J188),2))</f>
        <v>-</v>
      </c>
      <c r="G188" s="256" t="str">
        <f t="shared" si="19"/>
        <v>-</v>
      </c>
      <c r="H188" s="90" t="str">
        <f t="shared" si="19"/>
        <v>-</v>
      </c>
      <c r="I188" s="90" t="str">
        <f t="shared" si="19"/>
        <v>-</v>
      </c>
      <c r="J188" s="93" t="str">
        <f t="shared" si="19"/>
        <v>-</v>
      </c>
      <c r="K188" s="111" t="str">
        <f>Siguiente!$J$19</f>
        <v>-</v>
      </c>
      <c r="L188" s="90" t="str">
        <f>Siguiente!$J$20</f>
        <v>-</v>
      </c>
      <c r="M188" s="90" t="str">
        <f>Siguiente!$J$21</f>
        <v>-</v>
      </c>
      <c r="N188" s="91" t="str">
        <f>Siguiente!$J$22</f>
        <v>-</v>
      </c>
      <c r="O188" s="92" t="str">
        <f>Siguiente!$J$23</f>
        <v>-</v>
      </c>
      <c r="P188" s="90" t="str">
        <f>Siguiente!$J$24</f>
        <v>-</v>
      </c>
      <c r="Q188" s="90" t="str">
        <f>Siguiente!$J$25</f>
        <v>-</v>
      </c>
      <c r="R188" s="91" t="str">
        <f>Siguiente!$J$26</f>
        <v>-</v>
      </c>
      <c r="S188" s="92" t="str">
        <f>Siguiente!$J$27</f>
        <v>-</v>
      </c>
      <c r="T188" s="90" t="str">
        <f>Siguiente!$J$28</f>
        <v>-</v>
      </c>
      <c r="U188" s="90" t="str">
        <f>Siguiente!$J$29</f>
        <v>-</v>
      </c>
      <c r="V188" s="91" t="str">
        <f>Siguiente!$J$30</f>
        <v>-</v>
      </c>
      <c r="W188" s="92" t="str">
        <f>Siguiente!$J$31</f>
        <v>-</v>
      </c>
      <c r="X188" s="90" t="str">
        <f>Siguiente!$J$32</f>
        <v>-</v>
      </c>
      <c r="Y188" s="90" t="str">
        <f>Siguiente!$J$33</f>
        <v>-</v>
      </c>
      <c r="Z188" s="91" t="str">
        <f>Siguiente!$J$34</f>
        <v>-</v>
      </c>
      <c r="AA188" s="92" t="str">
        <f>Siguiente!$J$35</f>
        <v>-</v>
      </c>
      <c r="AB188" s="90" t="str">
        <f>Siguiente!$J$36</f>
        <v>-</v>
      </c>
      <c r="AC188" s="90" t="str">
        <f>Siguiente!$J$37</f>
        <v>-</v>
      </c>
      <c r="AD188" s="91" t="str">
        <f>Siguiente!$J$38</f>
        <v>-</v>
      </c>
      <c r="AE188" s="92" t="str">
        <f>Siguiente!$J$39</f>
        <v>-</v>
      </c>
      <c r="AF188" s="90" t="str">
        <f>Siguiente!$J$40</f>
        <v>-</v>
      </c>
      <c r="AG188" s="90" t="str">
        <f>Siguiente!$J$41</f>
        <v>-</v>
      </c>
      <c r="AH188" s="91" t="str">
        <f>Siguiente!$J$42</f>
        <v>-</v>
      </c>
      <c r="AI188" s="92" t="str">
        <f>Siguiente!$J$43</f>
        <v>-</v>
      </c>
      <c r="AJ188" s="90" t="str">
        <f>Siguiente!$J$44</f>
        <v>-</v>
      </c>
      <c r="AK188" s="90" t="str">
        <f>Siguiente!$J$45</f>
        <v>-</v>
      </c>
      <c r="AL188" s="109" t="str">
        <f>Siguiente!$J$46</f>
        <v>-</v>
      </c>
    </row>
    <row r="189" spans="1:38" ht="15" thickBot="1" x14ac:dyDescent="0.35">
      <c r="A189" s="643"/>
      <c r="B189" s="645"/>
      <c r="C189" s="647"/>
      <c r="D189" s="649"/>
      <c r="E189" s="84" t="s">
        <v>14</v>
      </c>
      <c r="F189" s="88" t="str">
        <f t="shared" si="20"/>
        <v>-</v>
      </c>
      <c r="G189" s="255" t="str">
        <f t="shared" si="19"/>
        <v>-</v>
      </c>
      <c r="H189" s="86" t="str">
        <f t="shared" si="19"/>
        <v>-</v>
      </c>
      <c r="I189" s="86" t="str">
        <f t="shared" si="19"/>
        <v>-</v>
      </c>
      <c r="J189" s="94" t="str">
        <f t="shared" si="19"/>
        <v>-</v>
      </c>
      <c r="K189" s="89" t="str">
        <f>Siguiente!$L$19</f>
        <v>-</v>
      </c>
      <c r="L189" s="86" t="str">
        <f>Siguiente!$L$20</f>
        <v>-</v>
      </c>
      <c r="M189" s="86" t="str">
        <f>Siguiente!$L$21</f>
        <v>-</v>
      </c>
      <c r="N189" s="87" t="str">
        <f>Siguiente!$L$22</f>
        <v>-</v>
      </c>
      <c r="O189" s="85" t="str">
        <f>Siguiente!$L$23</f>
        <v>-</v>
      </c>
      <c r="P189" s="86" t="str">
        <f>Siguiente!$L$24</f>
        <v>-</v>
      </c>
      <c r="Q189" s="86" t="str">
        <f>Siguiente!$L$25</f>
        <v>-</v>
      </c>
      <c r="R189" s="87" t="str">
        <f>Siguiente!$L$26</f>
        <v>-</v>
      </c>
      <c r="S189" s="85" t="str">
        <f>Siguiente!$L$27</f>
        <v>-</v>
      </c>
      <c r="T189" s="86" t="str">
        <f>Siguiente!$L$28</f>
        <v>-</v>
      </c>
      <c r="U189" s="86" t="str">
        <f>Siguiente!$L$29</f>
        <v>-</v>
      </c>
      <c r="V189" s="87" t="str">
        <f>Siguiente!$L$30</f>
        <v>-</v>
      </c>
      <c r="W189" s="85" t="str">
        <f>Siguiente!$L$31</f>
        <v>-</v>
      </c>
      <c r="X189" s="86" t="str">
        <f>Siguiente!$L$32</f>
        <v>-</v>
      </c>
      <c r="Y189" s="86" t="str">
        <f>Siguiente!$L$33</f>
        <v>-</v>
      </c>
      <c r="Z189" s="87" t="str">
        <f>Siguiente!$L$34</f>
        <v>-</v>
      </c>
      <c r="AA189" s="85" t="str">
        <f>Siguiente!$L$35</f>
        <v>-</v>
      </c>
      <c r="AB189" s="86" t="str">
        <f>Siguiente!$L$36</f>
        <v>-</v>
      </c>
      <c r="AC189" s="86" t="str">
        <f>Siguiente!$L$37</f>
        <v>-</v>
      </c>
      <c r="AD189" s="87" t="str">
        <f>Siguiente!$L$38</f>
        <v>-</v>
      </c>
      <c r="AE189" s="85" t="str">
        <f>Siguiente!$L$39</f>
        <v>-</v>
      </c>
      <c r="AF189" s="86" t="str">
        <f>Siguiente!$L$40</f>
        <v>-</v>
      </c>
      <c r="AG189" s="86" t="str">
        <f>Siguiente!$L$41</f>
        <v>-</v>
      </c>
      <c r="AH189" s="87" t="str">
        <f>Siguiente!$L$42</f>
        <v>-</v>
      </c>
      <c r="AI189" s="85" t="str">
        <f>Siguiente!$L$43</f>
        <v>-</v>
      </c>
      <c r="AJ189" s="86" t="str">
        <f>Siguiente!$L$44</f>
        <v>-</v>
      </c>
      <c r="AK189" s="86" t="str">
        <f>Siguiente!$L$45</f>
        <v>-</v>
      </c>
      <c r="AL189" s="108" t="str">
        <f>Siguiente!$L$46</f>
        <v>-</v>
      </c>
    </row>
    <row r="190" spans="1:38" ht="15" thickBot="1" x14ac:dyDescent="0.35">
      <c r="A190" s="642">
        <f>A188+1</f>
        <v>66</v>
      </c>
      <c r="B190" s="644">
        <f>Siguiente!$G$4</f>
        <v>0</v>
      </c>
      <c r="C190" s="646">
        <f>Siguiente!$G$2</f>
        <v>0</v>
      </c>
      <c r="D190" s="648" t="str">
        <f>IF(SUM(F190:F191)=0,"-",SUM(F190:F191))</f>
        <v>-</v>
      </c>
      <c r="E190" s="95" t="s">
        <v>41</v>
      </c>
      <c r="F190" s="250" t="str">
        <f t="shared" si="20"/>
        <v>-</v>
      </c>
      <c r="G190" s="256" t="str">
        <f t="shared" si="19"/>
        <v>-</v>
      </c>
      <c r="H190" s="90" t="str">
        <f t="shared" si="19"/>
        <v>-</v>
      </c>
      <c r="I190" s="90" t="str">
        <f t="shared" si="19"/>
        <v>-</v>
      </c>
      <c r="J190" s="93" t="str">
        <f t="shared" si="19"/>
        <v>-</v>
      </c>
      <c r="K190" s="111" t="str">
        <f>Siguiente!$J$19</f>
        <v>-</v>
      </c>
      <c r="L190" s="90" t="str">
        <f>Siguiente!$J$20</f>
        <v>-</v>
      </c>
      <c r="M190" s="90" t="str">
        <f>Siguiente!$J$21</f>
        <v>-</v>
      </c>
      <c r="N190" s="91" t="str">
        <f>Siguiente!$J$22</f>
        <v>-</v>
      </c>
      <c r="O190" s="92" t="str">
        <f>Siguiente!$J$23</f>
        <v>-</v>
      </c>
      <c r="P190" s="90" t="str">
        <f>Siguiente!$J$24</f>
        <v>-</v>
      </c>
      <c r="Q190" s="90" t="str">
        <f>Siguiente!$J$25</f>
        <v>-</v>
      </c>
      <c r="R190" s="91" t="str">
        <f>Siguiente!$J$26</f>
        <v>-</v>
      </c>
      <c r="S190" s="92" t="str">
        <f>Siguiente!$J$27</f>
        <v>-</v>
      </c>
      <c r="T190" s="90" t="str">
        <f>Siguiente!$J$28</f>
        <v>-</v>
      </c>
      <c r="U190" s="90" t="str">
        <f>Siguiente!$J$29</f>
        <v>-</v>
      </c>
      <c r="V190" s="91" t="str">
        <f>Siguiente!$J$30</f>
        <v>-</v>
      </c>
      <c r="W190" s="92" t="str">
        <f>Siguiente!$J$31</f>
        <v>-</v>
      </c>
      <c r="X190" s="90" t="str">
        <f>Siguiente!$J$32</f>
        <v>-</v>
      </c>
      <c r="Y190" s="90" t="str">
        <f>Siguiente!$J$33</f>
        <v>-</v>
      </c>
      <c r="Z190" s="91" t="str">
        <f>Siguiente!$J$34</f>
        <v>-</v>
      </c>
      <c r="AA190" s="92" t="str">
        <f>Siguiente!$J$35</f>
        <v>-</v>
      </c>
      <c r="AB190" s="90" t="str">
        <f>Siguiente!$J$36</f>
        <v>-</v>
      </c>
      <c r="AC190" s="90" t="str">
        <f>Siguiente!$J$37</f>
        <v>-</v>
      </c>
      <c r="AD190" s="91" t="str">
        <f>Siguiente!$J$38</f>
        <v>-</v>
      </c>
      <c r="AE190" s="92" t="str">
        <f>Siguiente!$J$39</f>
        <v>-</v>
      </c>
      <c r="AF190" s="90" t="str">
        <f>Siguiente!$J$40</f>
        <v>-</v>
      </c>
      <c r="AG190" s="90" t="str">
        <f>Siguiente!$J$41</f>
        <v>-</v>
      </c>
      <c r="AH190" s="91" t="str">
        <f>Siguiente!$J$42</f>
        <v>-</v>
      </c>
      <c r="AI190" s="92" t="str">
        <f>Siguiente!$J$43</f>
        <v>-</v>
      </c>
      <c r="AJ190" s="90" t="str">
        <f>Siguiente!$J$44</f>
        <v>-</v>
      </c>
      <c r="AK190" s="90" t="str">
        <f>Siguiente!$J$45</f>
        <v>-</v>
      </c>
      <c r="AL190" s="109" t="str">
        <f>Siguiente!$J$46</f>
        <v>-</v>
      </c>
    </row>
    <row r="191" spans="1:38" ht="15" thickBot="1" x14ac:dyDescent="0.35">
      <c r="A191" s="643"/>
      <c r="B191" s="645"/>
      <c r="C191" s="647"/>
      <c r="D191" s="649"/>
      <c r="E191" s="84" t="s">
        <v>14</v>
      </c>
      <c r="F191" s="88" t="str">
        <f t="shared" si="20"/>
        <v>-</v>
      </c>
      <c r="G191" s="255" t="str">
        <f t="shared" si="19"/>
        <v>-</v>
      </c>
      <c r="H191" s="86" t="str">
        <f t="shared" si="19"/>
        <v>-</v>
      </c>
      <c r="I191" s="86" t="str">
        <f t="shared" si="19"/>
        <v>-</v>
      </c>
      <c r="J191" s="94" t="str">
        <f t="shared" si="19"/>
        <v>-</v>
      </c>
      <c r="K191" s="89" t="str">
        <f>Siguiente!$L$19</f>
        <v>-</v>
      </c>
      <c r="L191" s="86" t="str">
        <f>Siguiente!$L$20</f>
        <v>-</v>
      </c>
      <c r="M191" s="86" t="str">
        <f>Siguiente!$L$21</f>
        <v>-</v>
      </c>
      <c r="N191" s="87" t="str">
        <f>Siguiente!$L$22</f>
        <v>-</v>
      </c>
      <c r="O191" s="85" t="str">
        <f>Siguiente!$L$23</f>
        <v>-</v>
      </c>
      <c r="P191" s="86" t="str">
        <f>Siguiente!$L$24</f>
        <v>-</v>
      </c>
      <c r="Q191" s="86" t="str">
        <f>Siguiente!$L$25</f>
        <v>-</v>
      </c>
      <c r="R191" s="87" t="str">
        <f>Siguiente!$L$26</f>
        <v>-</v>
      </c>
      <c r="S191" s="85" t="str">
        <f>Siguiente!$L$27</f>
        <v>-</v>
      </c>
      <c r="T191" s="86" t="str">
        <f>Siguiente!$L$28</f>
        <v>-</v>
      </c>
      <c r="U191" s="86" t="str">
        <f>Siguiente!$L$29</f>
        <v>-</v>
      </c>
      <c r="V191" s="87" t="str">
        <f>Siguiente!$L$30</f>
        <v>-</v>
      </c>
      <c r="W191" s="85" t="str">
        <f>Siguiente!$L$31</f>
        <v>-</v>
      </c>
      <c r="X191" s="86" t="str">
        <f>Siguiente!$L$32</f>
        <v>-</v>
      </c>
      <c r="Y191" s="86" t="str">
        <f>Siguiente!$L$33</f>
        <v>-</v>
      </c>
      <c r="Z191" s="87" t="str">
        <f>Siguiente!$L$34</f>
        <v>-</v>
      </c>
      <c r="AA191" s="85" t="str">
        <f>Siguiente!$L$35</f>
        <v>-</v>
      </c>
      <c r="AB191" s="86" t="str">
        <f>Siguiente!$L$36</f>
        <v>-</v>
      </c>
      <c r="AC191" s="86" t="str">
        <f>Siguiente!$L$37</f>
        <v>-</v>
      </c>
      <c r="AD191" s="87" t="str">
        <f>Siguiente!$L$38</f>
        <v>-</v>
      </c>
      <c r="AE191" s="85" t="str">
        <f>Siguiente!$L$39</f>
        <v>-</v>
      </c>
      <c r="AF191" s="86" t="str">
        <f>Siguiente!$L$40</f>
        <v>-</v>
      </c>
      <c r="AG191" s="86" t="str">
        <f>Siguiente!$L$41</f>
        <v>-</v>
      </c>
      <c r="AH191" s="87" t="str">
        <f>Siguiente!$L$42</f>
        <v>-</v>
      </c>
      <c r="AI191" s="85" t="str">
        <f>Siguiente!$L$43</f>
        <v>-</v>
      </c>
      <c r="AJ191" s="86" t="str">
        <f>Siguiente!$L$44</f>
        <v>-</v>
      </c>
      <c r="AK191" s="86" t="str">
        <f>Siguiente!$L$45</f>
        <v>-</v>
      </c>
      <c r="AL191" s="108" t="str">
        <f>Siguiente!$L$46</f>
        <v>-</v>
      </c>
    </row>
    <row r="192" spans="1:38" ht="15" thickBot="1" x14ac:dyDescent="0.35">
      <c r="A192" s="642">
        <f>A190+1</f>
        <v>67</v>
      </c>
      <c r="B192" s="644">
        <f>Siguiente!$G$4</f>
        <v>0</v>
      </c>
      <c r="C192" s="646">
        <f>Siguiente!$G$2</f>
        <v>0</v>
      </c>
      <c r="D192" s="648" t="str">
        <f>IF(SUM(F192:F193)=0,"-",SUM(F192:F193))</f>
        <v>-</v>
      </c>
      <c r="E192" s="95" t="s">
        <v>41</v>
      </c>
      <c r="F192" s="250" t="str">
        <f t="shared" si="20"/>
        <v>-</v>
      </c>
      <c r="G192" s="256" t="str">
        <f t="shared" si="19"/>
        <v>-</v>
      </c>
      <c r="H192" s="90" t="str">
        <f t="shared" si="19"/>
        <v>-</v>
      </c>
      <c r="I192" s="90" t="str">
        <f t="shared" si="19"/>
        <v>-</v>
      </c>
      <c r="J192" s="93" t="str">
        <f t="shared" si="19"/>
        <v>-</v>
      </c>
      <c r="K192" s="111" t="str">
        <f>Siguiente!$J$19</f>
        <v>-</v>
      </c>
      <c r="L192" s="90" t="str">
        <f>Siguiente!$J$20</f>
        <v>-</v>
      </c>
      <c r="M192" s="90" t="str">
        <f>Siguiente!$J$21</f>
        <v>-</v>
      </c>
      <c r="N192" s="91" t="str">
        <f>Siguiente!$J$22</f>
        <v>-</v>
      </c>
      <c r="O192" s="92" t="str">
        <f>Siguiente!$J$23</f>
        <v>-</v>
      </c>
      <c r="P192" s="90" t="str">
        <f>Siguiente!$J$24</f>
        <v>-</v>
      </c>
      <c r="Q192" s="90" t="str">
        <f>Siguiente!$J$25</f>
        <v>-</v>
      </c>
      <c r="R192" s="91" t="str">
        <f>Siguiente!$J$26</f>
        <v>-</v>
      </c>
      <c r="S192" s="92" t="str">
        <f>Siguiente!$J$27</f>
        <v>-</v>
      </c>
      <c r="T192" s="90" t="str">
        <f>Siguiente!$J$28</f>
        <v>-</v>
      </c>
      <c r="U192" s="90" t="str">
        <f>Siguiente!$J$29</f>
        <v>-</v>
      </c>
      <c r="V192" s="91" t="str">
        <f>Siguiente!$J$30</f>
        <v>-</v>
      </c>
      <c r="W192" s="92" t="str">
        <f>Siguiente!$J$31</f>
        <v>-</v>
      </c>
      <c r="X192" s="90" t="str">
        <f>Siguiente!$J$32</f>
        <v>-</v>
      </c>
      <c r="Y192" s="90" t="str">
        <f>Siguiente!$J$33</f>
        <v>-</v>
      </c>
      <c r="Z192" s="91" t="str">
        <f>Siguiente!$J$34</f>
        <v>-</v>
      </c>
      <c r="AA192" s="92" t="str">
        <f>Siguiente!$J$35</f>
        <v>-</v>
      </c>
      <c r="AB192" s="90" t="str">
        <f>Siguiente!$J$36</f>
        <v>-</v>
      </c>
      <c r="AC192" s="90" t="str">
        <f>Siguiente!$J$37</f>
        <v>-</v>
      </c>
      <c r="AD192" s="91" t="str">
        <f>Siguiente!$J$38</f>
        <v>-</v>
      </c>
      <c r="AE192" s="92" t="str">
        <f>Siguiente!$J$39</f>
        <v>-</v>
      </c>
      <c r="AF192" s="90" t="str">
        <f>Siguiente!$J$40</f>
        <v>-</v>
      </c>
      <c r="AG192" s="90" t="str">
        <f>Siguiente!$J$41</f>
        <v>-</v>
      </c>
      <c r="AH192" s="91" t="str">
        <f>Siguiente!$J$42</f>
        <v>-</v>
      </c>
      <c r="AI192" s="92" t="str">
        <f>Siguiente!$J$43</f>
        <v>-</v>
      </c>
      <c r="AJ192" s="90" t="str">
        <f>Siguiente!$J$44</f>
        <v>-</v>
      </c>
      <c r="AK192" s="90" t="str">
        <f>Siguiente!$J$45</f>
        <v>-</v>
      </c>
      <c r="AL192" s="109" t="str">
        <f>Siguiente!$J$46</f>
        <v>-</v>
      </c>
    </row>
    <row r="193" spans="1:38" ht="15" thickBot="1" x14ac:dyDescent="0.35">
      <c r="A193" s="643"/>
      <c r="B193" s="645"/>
      <c r="C193" s="647"/>
      <c r="D193" s="649"/>
      <c r="E193" s="84" t="s">
        <v>14</v>
      </c>
      <c r="F193" s="88" t="str">
        <f t="shared" si="20"/>
        <v>-</v>
      </c>
      <c r="G193" s="255" t="str">
        <f t="shared" si="19"/>
        <v>-</v>
      </c>
      <c r="H193" s="86" t="str">
        <f t="shared" si="19"/>
        <v>-</v>
      </c>
      <c r="I193" s="86" t="str">
        <f t="shared" si="19"/>
        <v>-</v>
      </c>
      <c r="J193" s="94" t="str">
        <f t="shared" si="19"/>
        <v>-</v>
      </c>
      <c r="K193" s="89" t="str">
        <f>Siguiente!$L$19</f>
        <v>-</v>
      </c>
      <c r="L193" s="86" t="str">
        <f>Siguiente!$L$20</f>
        <v>-</v>
      </c>
      <c r="M193" s="86" t="str">
        <f>Siguiente!$L$21</f>
        <v>-</v>
      </c>
      <c r="N193" s="87" t="str">
        <f>Siguiente!$L$22</f>
        <v>-</v>
      </c>
      <c r="O193" s="85" t="str">
        <f>Siguiente!$L$23</f>
        <v>-</v>
      </c>
      <c r="P193" s="86" t="str">
        <f>Siguiente!$L$24</f>
        <v>-</v>
      </c>
      <c r="Q193" s="86" t="str">
        <f>Siguiente!$L$25</f>
        <v>-</v>
      </c>
      <c r="R193" s="87" t="str">
        <f>Siguiente!$L$26</f>
        <v>-</v>
      </c>
      <c r="S193" s="85" t="str">
        <f>Siguiente!$L$27</f>
        <v>-</v>
      </c>
      <c r="T193" s="86" t="str">
        <f>Siguiente!$L$28</f>
        <v>-</v>
      </c>
      <c r="U193" s="86" t="str">
        <f>Siguiente!$L$29</f>
        <v>-</v>
      </c>
      <c r="V193" s="87" t="str">
        <f>Siguiente!$L$30</f>
        <v>-</v>
      </c>
      <c r="W193" s="85" t="str">
        <f>Siguiente!$L$31</f>
        <v>-</v>
      </c>
      <c r="X193" s="86" t="str">
        <f>Siguiente!$L$32</f>
        <v>-</v>
      </c>
      <c r="Y193" s="86" t="str">
        <f>Siguiente!$L$33</f>
        <v>-</v>
      </c>
      <c r="Z193" s="87" t="str">
        <f>Siguiente!$L$34</f>
        <v>-</v>
      </c>
      <c r="AA193" s="85" t="str">
        <f>Siguiente!$L$35</f>
        <v>-</v>
      </c>
      <c r="AB193" s="86" t="str">
        <f>Siguiente!$L$36</f>
        <v>-</v>
      </c>
      <c r="AC193" s="86" t="str">
        <f>Siguiente!$L$37</f>
        <v>-</v>
      </c>
      <c r="AD193" s="87" t="str">
        <f>Siguiente!$L$38</f>
        <v>-</v>
      </c>
      <c r="AE193" s="85" t="str">
        <f>Siguiente!$L$39</f>
        <v>-</v>
      </c>
      <c r="AF193" s="86" t="str">
        <f>Siguiente!$L$40</f>
        <v>-</v>
      </c>
      <c r="AG193" s="86" t="str">
        <f>Siguiente!$L$41</f>
        <v>-</v>
      </c>
      <c r="AH193" s="87" t="str">
        <f>Siguiente!$L$42</f>
        <v>-</v>
      </c>
      <c r="AI193" s="85" t="str">
        <f>Siguiente!$L$43</f>
        <v>-</v>
      </c>
      <c r="AJ193" s="86" t="str">
        <f>Siguiente!$L$44</f>
        <v>-</v>
      </c>
      <c r="AK193" s="86" t="str">
        <f>Siguiente!$L$45</f>
        <v>-</v>
      </c>
      <c r="AL193" s="108" t="str">
        <f>Siguiente!$L$46</f>
        <v>-</v>
      </c>
    </row>
    <row r="194" spans="1:38" ht="15" thickBot="1" x14ac:dyDescent="0.35">
      <c r="A194" s="642">
        <f>A192+1</f>
        <v>68</v>
      </c>
      <c r="B194" s="644">
        <f>Siguiente!$G$4</f>
        <v>0</v>
      </c>
      <c r="C194" s="646">
        <f>Siguiente!$G$2</f>
        <v>0</v>
      </c>
      <c r="D194" s="648" t="str">
        <f>IF(SUM(F194:F195)=0,"-",SUM(F194:F195))</f>
        <v>-</v>
      </c>
      <c r="E194" s="95" t="s">
        <v>41</v>
      </c>
      <c r="F194" s="250" t="str">
        <f t="shared" si="20"/>
        <v>-</v>
      </c>
      <c r="G194" s="256" t="str">
        <f t="shared" si="19"/>
        <v>-</v>
      </c>
      <c r="H194" s="90" t="str">
        <f t="shared" si="19"/>
        <v>-</v>
      </c>
      <c r="I194" s="90" t="str">
        <f t="shared" si="19"/>
        <v>-</v>
      </c>
      <c r="J194" s="93" t="str">
        <f t="shared" si="19"/>
        <v>-</v>
      </c>
      <c r="K194" s="111" t="str">
        <f>Siguiente!$J$19</f>
        <v>-</v>
      </c>
      <c r="L194" s="90" t="str">
        <f>Siguiente!$J$20</f>
        <v>-</v>
      </c>
      <c r="M194" s="90" t="str">
        <f>Siguiente!$J$21</f>
        <v>-</v>
      </c>
      <c r="N194" s="91" t="str">
        <f>Siguiente!$J$22</f>
        <v>-</v>
      </c>
      <c r="O194" s="92" t="str">
        <f>Siguiente!$J$23</f>
        <v>-</v>
      </c>
      <c r="P194" s="90" t="str">
        <f>Siguiente!$J$24</f>
        <v>-</v>
      </c>
      <c r="Q194" s="90" t="str">
        <f>Siguiente!$J$25</f>
        <v>-</v>
      </c>
      <c r="R194" s="91" t="str">
        <f>Siguiente!$J$26</f>
        <v>-</v>
      </c>
      <c r="S194" s="92" t="str">
        <f>Siguiente!$J$27</f>
        <v>-</v>
      </c>
      <c r="T194" s="90" t="str">
        <f>Siguiente!$J$28</f>
        <v>-</v>
      </c>
      <c r="U194" s="90" t="str">
        <f>Siguiente!$J$29</f>
        <v>-</v>
      </c>
      <c r="V194" s="91" t="str">
        <f>Siguiente!$J$30</f>
        <v>-</v>
      </c>
      <c r="W194" s="92" t="str">
        <f>Siguiente!$J$31</f>
        <v>-</v>
      </c>
      <c r="X194" s="90" t="str">
        <f>Siguiente!$J$32</f>
        <v>-</v>
      </c>
      <c r="Y194" s="90" t="str">
        <f>Siguiente!$J$33</f>
        <v>-</v>
      </c>
      <c r="Z194" s="91" t="str">
        <f>Siguiente!$J$34</f>
        <v>-</v>
      </c>
      <c r="AA194" s="92" t="str">
        <f>Siguiente!$J$35</f>
        <v>-</v>
      </c>
      <c r="AB194" s="90" t="str">
        <f>Siguiente!$J$36</f>
        <v>-</v>
      </c>
      <c r="AC194" s="90" t="str">
        <f>Siguiente!$J$37</f>
        <v>-</v>
      </c>
      <c r="AD194" s="91" t="str">
        <f>Siguiente!$J$38</f>
        <v>-</v>
      </c>
      <c r="AE194" s="92" t="str">
        <f>Siguiente!$J$39</f>
        <v>-</v>
      </c>
      <c r="AF194" s="90" t="str">
        <f>Siguiente!$J$40</f>
        <v>-</v>
      </c>
      <c r="AG194" s="90" t="str">
        <f>Siguiente!$J$41</f>
        <v>-</v>
      </c>
      <c r="AH194" s="91" t="str">
        <f>Siguiente!$J$42</f>
        <v>-</v>
      </c>
      <c r="AI194" s="92" t="str">
        <f>Siguiente!$J$43</f>
        <v>-</v>
      </c>
      <c r="AJ194" s="90" t="str">
        <f>Siguiente!$J$44</f>
        <v>-</v>
      </c>
      <c r="AK194" s="90" t="str">
        <f>Siguiente!$J$45</f>
        <v>-</v>
      </c>
      <c r="AL194" s="109" t="str">
        <f>Siguiente!$J$46</f>
        <v>-</v>
      </c>
    </row>
    <row r="195" spans="1:38" ht="15" thickBot="1" x14ac:dyDescent="0.35">
      <c r="A195" s="643"/>
      <c r="B195" s="645"/>
      <c r="C195" s="647"/>
      <c r="D195" s="649"/>
      <c r="E195" s="84" t="s">
        <v>14</v>
      </c>
      <c r="F195" s="88" t="str">
        <f t="shared" si="20"/>
        <v>-</v>
      </c>
      <c r="G195" s="255" t="str">
        <f t="shared" si="19"/>
        <v>-</v>
      </c>
      <c r="H195" s="86" t="str">
        <f t="shared" si="19"/>
        <v>-</v>
      </c>
      <c r="I195" s="86" t="str">
        <f t="shared" si="19"/>
        <v>-</v>
      </c>
      <c r="J195" s="94" t="str">
        <f t="shared" si="19"/>
        <v>-</v>
      </c>
      <c r="K195" s="89" t="str">
        <f>Siguiente!$L$19</f>
        <v>-</v>
      </c>
      <c r="L195" s="86" t="str">
        <f>Siguiente!$L$20</f>
        <v>-</v>
      </c>
      <c r="M195" s="86" t="str">
        <f>Siguiente!$L$21</f>
        <v>-</v>
      </c>
      <c r="N195" s="87" t="str">
        <f>Siguiente!$L$22</f>
        <v>-</v>
      </c>
      <c r="O195" s="85" t="str">
        <f>Siguiente!$L$23</f>
        <v>-</v>
      </c>
      <c r="P195" s="86" t="str">
        <f>Siguiente!$L$24</f>
        <v>-</v>
      </c>
      <c r="Q195" s="86" t="str">
        <f>Siguiente!$L$25</f>
        <v>-</v>
      </c>
      <c r="R195" s="87" t="str">
        <f>Siguiente!$L$26</f>
        <v>-</v>
      </c>
      <c r="S195" s="85" t="str">
        <f>Siguiente!$L$27</f>
        <v>-</v>
      </c>
      <c r="T195" s="86" t="str">
        <f>Siguiente!$L$28</f>
        <v>-</v>
      </c>
      <c r="U195" s="86" t="str">
        <f>Siguiente!$L$29</f>
        <v>-</v>
      </c>
      <c r="V195" s="87" t="str">
        <f>Siguiente!$L$30</f>
        <v>-</v>
      </c>
      <c r="W195" s="85" t="str">
        <f>Siguiente!$L$31</f>
        <v>-</v>
      </c>
      <c r="X195" s="86" t="str">
        <f>Siguiente!$L$32</f>
        <v>-</v>
      </c>
      <c r="Y195" s="86" t="str">
        <f>Siguiente!$L$33</f>
        <v>-</v>
      </c>
      <c r="Z195" s="87" t="str">
        <f>Siguiente!$L$34</f>
        <v>-</v>
      </c>
      <c r="AA195" s="85" t="str">
        <f>Siguiente!$L$35</f>
        <v>-</v>
      </c>
      <c r="AB195" s="86" t="str">
        <f>Siguiente!$L$36</f>
        <v>-</v>
      </c>
      <c r="AC195" s="86" t="str">
        <f>Siguiente!$L$37</f>
        <v>-</v>
      </c>
      <c r="AD195" s="87" t="str">
        <f>Siguiente!$L$38</f>
        <v>-</v>
      </c>
      <c r="AE195" s="85" t="str">
        <f>Siguiente!$L$39</f>
        <v>-</v>
      </c>
      <c r="AF195" s="86" t="str">
        <f>Siguiente!$L$40</f>
        <v>-</v>
      </c>
      <c r="AG195" s="86" t="str">
        <f>Siguiente!$L$41</f>
        <v>-</v>
      </c>
      <c r="AH195" s="87" t="str">
        <f>Siguiente!$L$42</f>
        <v>-</v>
      </c>
      <c r="AI195" s="85" t="str">
        <f>Siguiente!$L$43</f>
        <v>-</v>
      </c>
      <c r="AJ195" s="86" t="str">
        <f>Siguiente!$L$44</f>
        <v>-</v>
      </c>
      <c r="AK195" s="86" t="str">
        <f>Siguiente!$L$45</f>
        <v>-</v>
      </c>
      <c r="AL195" s="108" t="str">
        <f>Siguiente!$L$46</f>
        <v>-</v>
      </c>
    </row>
    <row r="196" spans="1:38" ht="15" thickBot="1" x14ac:dyDescent="0.35">
      <c r="A196" s="642">
        <f>A194+1</f>
        <v>69</v>
      </c>
      <c r="B196" s="644">
        <f>Siguiente!$G$4</f>
        <v>0</v>
      </c>
      <c r="C196" s="646">
        <f>Siguiente!$G$2</f>
        <v>0</v>
      </c>
      <c r="D196" s="648" t="str">
        <f>IF(SUM(F196:F197)=0,"-",SUM(F196:F197))</f>
        <v>-</v>
      </c>
      <c r="E196" s="95" t="s">
        <v>41</v>
      </c>
      <c r="F196" s="250" t="str">
        <f t="shared" si="20"/>
        <v>-</v>
      </c>
      <c r="G196" s="256" t="str">
        <f t="shared" si="19"/>
        <v>-</v>
      </c>
      <c r="H196" s="90" t="str">
        <f t="shared" si="19"/>
        <v>-</v>
      </c>
      <c r="I196" s="90" t="str">
        <f t="shared" si="19"/>
        <v>-</v>
      </c>
      <c r="J196" s="93" t="str">
        <f t="shared" si="19"/>
        <v>-</v>
      </c>
      <c r="K196" s="111" t="str">
        <f>Siguiente!$J$19</f>
        <v>-</v>
      </c>
      <c r="L196" s="90" t="str">
        <f>Siguiente!$J$20</f>
        <v>-</v>
      </c>
      <c r="M196" s="90" t="str">
        <f>Siguiente!$J$21</f>
        <v>-</v>
      </c>
      <c r="N196" s="91" t="str">
        <f>Siguiente!$J$22</f>
        <v>-</v>
      </c>
      <c r="O196" s="92" t="str">
        <f>Siguiente!$J$23</f>
        <v>-</v>
      </c>
      <c r="P196" s="90" t="str">
        <f>Siguiente!$J$24</f>
        <v>-</v>
      </c>
      <c r="Q196" s="90" t="str">
        <f>Siguiente!$J$25</f>
        <v>-</v>
      </c>
      <c r="R196" s="91" t="str">
        <f>Siguiente!$J$26</f>
        <v>-</v>
      </c>
      <c r="S196" s="92" t="str">
        <f>Siguiente!$J$27</f>
        <v>-</v>
      </c>
      <c r="T196" s="90" t="str">
        <f>Siguiente!$J$28</f>
        <v>-</v>
      </c>
      <c r="U196" s="90" t="str">
        <f>Siguiente!$J$29</f>
        <v>-</v>
      </c>
      <c r="V196" s="91" t="str">
        <f>Siguiente!$J$30</f>
        <v>-</v>
      </c>
      <c r="W196" s="92" t="str">
        <f>Siguiente!$J$31</f>
        <v>-</v>
      </c>
      <c r="X196" s="90" t="str">
        <f>Siguiente!$J$32</f>
        <v>-</v>
      </c>
      <c r="Y196" s="90" t="str">
        <f>Siguiente!$J$33</f>
        <v>-</v>
      </c>
      <c r="Z196" s="91" t="str">
        <f>Siguiente!$J$34</f>
        <v>-</v>
      </c>
      <c r="AA196" s="92" t="str">
        <f>Siguiente!$J$35</f>
        <v>-</v>
      </c>
      <c r="AB196" s="90" t="str">
        <f>Siguiente!$J$36</f>
        <v>-</v>
      </c>
      <c r="AC196" s="90" t="str">
        <f>Siguiente!$J$37</f>
        <v>-</v>
      </c>
      <c r="AD196" s="91" t="str">
        <f>Siguiente!$J$38</f>
        <v>-</v>
      </c>
      <c r="AE196" s="92" t="str">
        <f>Siguiente!$J$39</f>
        <v>-</v>
      </c>
      <c r="AF196" s="90" t="str">
        <f>Siguiente!$J$40</f>
        <v>-</v>
      </c>
      <c r="AG196" s="90" t="str">
        <f>Siguiente!$J$41</f>
        <v>-</v>
      </c>
      <c r="AH196" s="91" t="str">
        <f>Siguiente!$J$42</f>
        <v>-</v>
      </c>
      <c r="AI196" s="92" t="str">
        <f>Siguiente!$J$43</f>
        <v>-</v>
      </c>
      <c r="AJ196" s="90" t="str">
        <f>Siguiente!$J$44</f>
        <v>-</v>
      </c>
      <c r="AK196" s="90" t="str">
        <f>Siguiente!$J$45</f>
        <v>-</v>
      </c>
      <c r="AL196" s="109" t="str">
        <f>Siguiente!$J$46</f>
        <v>-</v>
      </c>
    </row>
    <row r="197" spans="1:38" ht="15" thickBot="1" x14ac:dyDescent="0.35">
      <c r="A197" s="643"/>
      <c r="B197" s="645"/>
      <c r="C197" s="647"/>
      <c r="D197" s="649"/>
      <c r="E197" s="84" t="s">
        <v>14</v>
      </c>
      <c r="F197" s="88" t="str">
        <f t="shared" si="20"/>
        <v>-</v>
      </c>
      <c r="G197" s="255" t="str">
        <f t="shared" si="19"/>
        <v>-</v>
      </c>
      <c r="H197" s="86" t="str">
        <f t="shared" si="19"/>
        <v>-</v>
      </c>
      <c r="I197" s="86" t="str">
        <f t="shared" si="19"/>
        <v>-</v>
      </c>
      <c r="J197" s="94" t="str">
        <f t="shared" si="19"/>
        <v>-</v>
      </c>
      <c r="K197" s="89" t="str">
        <f>Siguiente!$L$19</f>
        <v>-</v>
      </c>
      <c r="L197" s="86" t="str">
        <f>Siguiente!$L$20</f>
        <v>-</v>
      </c>
      <c r="M197" s="86" t="str">
        <f>Siguiente!$L$21</f>
        <v>-</v>
      </c>
      <c r="N197" s="87" t="str">
        <f>Siguiente!$L$22</f>
        <v>-</v>
      </c>
      <c r="O197" s="85" t="str">
        <f>Siguiente!$L$23</f>
        <v>-</v>
      </c>
      <c r="P197" s="86" t="str">
        <f>Siguiente!$L$24</f>
        <v>-</v>
      </c>
      <c r="Q197" s="86" t="str">
        <f>Siguiente!$L$25</f>
        <v>-</v>
      </c>
      <c r="R197" s="87" t="str">
        <f>Siguiente!$L$26</f>
        <v>-</v>
      </c>
      <c r="S197" s="85" t="str">
        <f>Siguiente!$L$27</f>
        <v>-</v>
      </c>
      <c r="T197" s="86" t="str">
        <f>Siguiente!$L$28</f>
        <v>-</v>
      </c>
      <c r="U197" s="86" t="str">
        <f>Siguiente!$L$29</f>
        <v>-</v>
      </c>
      <c r="V197" s="87" t="str">
        <f>Siguiente!$L$30</f>
        <v>-</v>
      </c>
      <c r="W197" s="85" t="str">
        <f>Siguiente!$L$31</f>
        <v>-</v>
      </c>
      <c r="X197" s="86" t="str">
        <f>Siguiente!$L$32</f>
        <v>-</v>
      </c>
      <c r="Y197" s="86" t="str">
        <f>Siguiente!$L$33</f>
        <v>-</v>
      </c>
      <c r="Z197" s="87" t="str">
        <f>Siguiente!$L$34</f>
        <v>-</v>
      </c>
      <c r="AA197" s="85" t="str">
        <f>Siguiente!$L$35</f>
        <v>-</v>
      </c>
      <c r="AB197" s="86" t="str">
        <f>Siguiente!$L$36</f>
        <v>-</v>
      </c>
      <c r="AC197" s="86" t="str">
        <f>Siguiente!$L$37</f>
        <v>-</v>
      </c>
      <c r="AD197" s="87" t="str">
        <f>Siguiente!$L$38</f>
        <v>-</v>
      </c>
      <c r="AE197" s="85" t="str">
        <f>Siguiente!$L$39</f>
        <v>-</v>
      </c>
      <c r="AF197" s="86" t="str">
        <f>Siguiente!$L$40</f>
        <v>-</v>
      </c>
      <c r="AG197" s="86" t="str">
        <f>Siguiente!$L$41</f>
        <v>-</v>
      </c>
      <c r="AH197" s="87" t="str">
        <f>Siguiente!$L$42</f>
        <v>-</v>
      </c>
      <c r="AI197" s="85" t="str">
        <f>Siguiente!$L$43</f>
        <v>-</v>
      </c>
      <c r="AJ197" s="86" t="str">
        <f>Siguiente!$L$44</f>
        <v>-</v>
      </c>
      <c r="AK197" s="86" t="str">
        <f>Siguiente!$L$45</f>
        <v>-</v>
      </c>
      <c r="AL197" s="108" t="str">
        <f>Siguiente!$L$46</f>
        <v>-</v>
      </c>
    </row>
    <row r="198" spans="1:38" ht="15" thickBot="1" x14ac:dyDescent="0.35">
      <c r="A198" s="642">
        <f>A196+1</f>
        <v>70</v>
      </c>
      <c r="B198" s="644">
        <f>Siguiente!$G$4</f>
        <v>0</v>
      </c>
      <c r="C198" s="646">
        <f>Siguiente!$G$2</f>
        <v>0</v>
      </c>
      <c r="D198" s="648" t="str">
        <f>IF(SUM(F198:F199)=0,"-",SUM(F198:F199))</f>
        <v>-</v>
      </c>
      <c r="E198" s="95" t="s">
        <v>41</v>
      </c>
      <c r="F198" s="250" t="str">
        <f t="shared" si="20"/>
        <v>-</v>
      </c>
      <c r="G198" s="256" t="str">
        <f t="shared" si="19"/>
        <v>-</v>
      </c>
      <c r="H198" s="90" t="str">
        <f t="shared" si="19"/>
        <v>-</v>
      </c>
      <c r="I198" s="90" t="str">
        <f t="shared" si="19"/>
        <v>-</v>
      </c>
      <c r="J198" s="93" t="str">
        <f t="shared" si="19"/>
        <v>-</v>
      </c>
      <c r="K198" s="111" t="str">
        <f>Siguiente!$J$19</f>
        <v>-</v>
      </c>
      <c r="L198" s="90" t="str">
        <f>Siguiente!$J$20</f>
        <v>-</v>
      </c>
      <c r="M198" s="90" t="str">
        <f>Siguiente!$J$21</f>
        <v>-</v>
      </c>
      <c r="N198" s="91" t="str">
        <f>Siguiente!$J$22</f>
        <v>-</v>
      </c>
      <c r="O198" s="92" t="str">
        <f>Siguiente!$J$23</f>
        <v>-</v>
      </c>
      <c r="P198" s="90" t="str">
        <f>Siguiente!$J$24</f>
        <v>-</v>
      </c>
      <c r="Q198" s="90" t="str">
        <f>Siguiente!$J$25</f>
        <v>-</v>
      </c>
      <c r="R198" s="91" t="str">
        <f>Siguiente!$J$26</f>
        <v>-</v>
      </c>
      <c r="S198" s="92" t="str">
        <f>Siguiente!$J$27</f>
        <v>-</v>
      </c>
      <c r="T198" s="90" t="str">
        <f>Siguiente!$J$28</f>
        <v>-</v>
      </c>
      <c r="U198" s="90" t="str">
        <f>Siguiente!$J$29</f>
        <v>-</v>
      </c>
      <c r="V198" s="91" t="str">
        <f>Siguiente!$J$30</f>
        <v>-</v>
      </c>
      <c r="W198" s="92" t="str">
        <f>Siguiente!$J$31</f>
        <v>-</v>
      </c>
      <c r="X198" s="90" t="str">
        <f>Siguiente!$J$32</f>
        <v>-</v>
      </c>
      <c r="Y198" s="90" t="str">
        <f>Siguiente!$J$33</f>
        <v>-</v>
      </c>
      <c r="Z198" s="91" t="str">
        <f>Siguiente!$J$34</f>
        <v>-</v>
      </c>
      <c r="AA198" s="92" t="str">
        <f>Siguiente!$J$35</f>
        <v>-</v>
      </c>
      <c r="AB198" s="90" t="str">
        <f>Siguiente!$J$36</f>
        <v>-</v>
      </c>
      <c r="AC198" s="90" t="str">
        <f>Siguiente!$J$37</f>
        <v>-</v>
      </c>
      <c r="AD198" s="91" t="str">
        <f>Siguiente!$J$38</f>
        <v>-</v>
      </c>
      <c r="AE198" s="92" t="str">
        <f>Siguiente!$J$39</f>
        <v>-</v>
      </c>
      <c r="AF198" s="90" t="str">
        <f>Siguiente!$J$40</f>
        <v>-</v>
      </c>
      <c r="AG198" s="90" t="str">
        <f>Siguiente!$J$41</f>
        <v>-</v>
      </c>
      <c r="AH198" s="91" t="str">
        <f>Siguiente!$J$42</f>
        <v>-</v>
      </c>
      <c r="AI198" s="92" t="str">
        <f>Siguiente!$J$43</f>
        <v>-</v>
      </c>
      <c r="AJ198" s="90" t="str">
        <f>Siguiente!$J$44</f>
        <v>-</v>
      </c>
      <c r="AK198" s="90" t="str">
        <f>Siguiente!$J$45</f>
        <v>-</v>
      </c>
      <c r="AL198" s="109" t="str">
        <f>Siguiente!$J$46</f>
        <v>-</v>
      </c>
    </row>
    <row r="199" spans="1:38" ht="15" thickBot="1" x14ac:dyDescent="0.35">
      <c r="A199" s="643"/>
      <c r="B199" s="645"/>
      <c r="C199" s="647"/>
      <c r="D199" s="649"/>
      <c r="E199" s="84" t="s">
        <v>14</v>
      </c>
      <c r="F199" s="88" t="str">
        <f t="shared" si="20"/>
        <v>-</v>
      </c>
      <c r="G199" s="255" t="str">
        <f t="shared" si="19"/>
        <v>-</v>
      </c>
      <c r="H199" s="86" t="str">
        <f t="shared" si="19"/>
        <v>-</v>
      </c>
      <c r="I199" s="86" t="str">
        <f t="shared" si="19"/>
        <v>-</v>
      </c>
      <c r="J199" s="94" t="str">
        <f t="shared" si="19"/>
        <v>-</v>
      </c>
      <c r="K199" s="89" t="str">
        <f>Siguiente!$L$19</f>
        <v>-</v>
      </c>
      <c r="L199" s="86" t="str">
        <f>Siguiente!$L$20</f>
        <v>-</v>
      </c>
      <c r="M199" s="86" t="str">
        <f>Siguiente!$L$21</f>
        <v>-</v>
      </c>
      <c r="N199" s="87" t="str">
        <f>Siguiente!$L$22</f>
        <v>-</v>
      </c>
      <c r="O199" s="85" t="str">
        <f>Siguiente!$L$23</f>
        <v>-</v>
      </c>
      <c r="P199" s="86" t="str">
        <f>Siguiente!$L$24</f>
        <v>-</v>
      </c>
      <c r="Q199" s="86" t="str">
        <f>Siguiente!$L$25</f>
        <v>-</v>
      </c>
      <c r="R199" s="87" t="str">
        <f>Siguiente!$L$26</f>
        <v>-</v>
      </c>
      <c r="S199" s="85" t="str">
        <f>Siguiente!$L$27</f>
        <v>-</v>
      </c>
      <c r="T199" s="86" t="str">
        <f>Siguiente!$L$28</f>
        <v>-</v>
      </c>
      <c r="U199" s="86" t="str">
        <f>Siguiente!$L$29</f>
        <v>-</v>
      </c>
      <c r="V199" s="87" t="str">
        <f>Siguiente!$L$30</f>
        <v>-</v>
      </c>
      <c r="W199" s="85" t="str">
        <f>Siguiente!$L$31</f>
        <v>-</v>
      </c>
      <c r="X199" s="86" t="str">
        <f>Siguiente!$L$32</f>
        <v>-</v>
      </c>
      <c r="Y199" s="86" t="str">
        <f>Siguiente!$L$33</f>
        <v>-</v>
      </c>
      <c r="Z199" s="87" t="str">
        <f>Siguiente!$L$34</f>
        <v>-</v>
      </c>
      <c r="AA199" s="85" t="str">
        <f>Siguiente!$L$35</f>
        <v>-</v>
      </c>
      <c r="AB199" s="86" t="str">
        <f>Siguiente!$L$36</f>
        <v>-</v>
      </c>
      <c r="AC199" s="86" t="str">
        <f>Siguiente!$L$37</f>
        <v>-</v>
      </c>
      <c r="AD199" s="87" t="str">
        <f>Siguiente!$L$38</f>
        <v>-</v>
      </c>
      <c r="AE199" s="85" t="str">
        <f>Siguiente!$L$39</f>
        <v>-</v>
      </c>
      <c r="AF199" s="86" t="str">
        <f>Siguiente!$L$40</f>
        <v>-</v>
      </c>
      <c r="AG199" s="86" t="str">
        <f>Siguiente!$L$41</f>
        <v>-</v>
      </c>
      <c r="AH199" s="87" t="str">
        <f>Siguiente!$L$42</f>
        <v>-</v>
      </c>
      <c r="AI199" s="85" t="str">
        <f>Siguiente!$L$43</f>
        <v>-</v>
      </c>
      <c r="AJ199" s="86" t="str">
        <f>Siguiente!$L$44</f>
        <v>-</v>
      </c>
      <c r="AK199" s="86" t="str">
        <f>Siguiente!$L$45</f>
        <v>-</v>
      </c>
      <c r="AL199" s="108" t="str">
        <f>Siguiente!$L$46</f>
        <v>-</v>
      </c>
    </row>
    <row r="200" spans="1:38" ht="15" thickBot="1" x14ac:dyDescent="0.35">
      <c r="A200" s="642">
        <f>A198+1</f>
        <v>71</v>
      </c>
      <c r="B200" s="644">
        <f>Siguiente!$G$4</f>
        <v>0</v>
      </c>
      <c r="C200" s="646">
        <f>Siguiente!$G$2</f>
        <v>0</v>
      </c>
      <c r="D200" s="648" t="str">
        <f>IF(SUM(F200:F201)=0,"-",SUM(F200:F201))</f>
        <v>-</v>
      </c>
      <c r="E200" s="95" t="s">
        <v>41</v>
      </c>
      <c r="F200" s="250" t="str">
        <f t="shared" si="20"/>
        <v>-</v>
      </c>
      <c r="G200" s="256" t="str">
        <f t="shared" ref="G200:J219" si="21">IF(SUMIFS($K200:$AL200,$K$58:$AL$58,G$58)=0,"-",SUMIFS($K200:$AL200,$K$58:$AL$58,G$58))</f>
        <v>-</v>
      </c>
      <c r="H200" s="90" t="str">
        <f t="shared" si="21"/>
        <v>-</v>
      </c>
      <c r="I200" s="90" t="str">
        <f t="shared" si="21"/>
        <v>-</v>
      </c>
      <c r="J200" s="93" t="str">
        <f t="shared" si="21"/>
        <v>-</v>
      </c>
      <c r="K200" s="111" t="str">
        <f>Siguiente!$J$19</f>
        <v>-</v>
      </c>
      <c r="L200" s="90" t="str">
        <f>Siguiente!$J$20</f>
        <v>-</v>
      </c>
      <c r="M200" s="90" t="str">
        <f>Siguiente!$J$21</f>
        <v>-</v>
      </c>
      <c r="N200" s="91" t="str">
        <f>Siguiente!$J$22</f>
        <v>-</v>
      </c>
      <c r="O200" s="92" t="str">
        <f>Siguiente!$J$23</f>
        <v>-</v>
      </c>
      <c r="P200" s="90" t="str">
        <f>Siguiente!$J$24</f>
        <v>-</v>
      </c>
      <c r="Q200" s="90" t="str">
        <f>Siguiente!$J$25</f>
        <v>-</v>
      </c>
      <c r="R200" s="91" t="str">
        <f>Siguiente!$J$26</f>
        <v>-</v>
      </c>
      <c r="S200" s="92" t="str">
        <f>Siguiente!$J$27</f>
        <v>-</v>
      </c>
      <c r="T200" s="90" t="str">
        <f>Siguiente!$J$28</f>
        <v>-</v>
      </c>
      <c r="U200" s="90" t="str">
        <f>Siguiente!$J$29</f>
        <v>-</v>
      </c>
      <c r="V200" s="91" t="str">
        <f>Siguiente!$J$30</f>
        <v>-</v>
      </c>
      <c r="W200" s="92" t="str">
        <f>Siguiente!$J$31</f>
        <v>-</v>
      </c>
      <c r="X200" s="90" t="str">
        <f>Siguiente!$J$32</f>
        <v>-</v>
      </c>
      <c r="Y200" s="90" t="str">
        <f>Siguiente!$J$33</f>
        <v>-</v>
      </c>
      <c r="Z200" s="91" t="str">
        <f>Siguiente!$J$34</f>
        <v>-</v>
      </c>
      <c r="AA200" s="92" t="str">
        <f>Siguiente!$J$35</f>
        <v>-</v>
      </c>
      <c r="AB200" s="90" t="str">
        <f>Siguiente!$J$36</f>
        <v>-</v>
      </c>
      <c r="AC200" s="90" t="str">
        <f>Siguiente!$J$37</f>
        <v>-</v>
      </c>
      <c r="AD200" s="91" t="str">
        <f>Siguiente!$J$38</f>
        <v>-</v>
      </c>
      <c r="AE200" s="92" t="str">
        <f>Siguiente!$J$39</f>
        <v>-</v>
      </c>
      <c r="AF200" s="90" t="str">
        <f>Siguiente!$J$40</f>
        <v>-</v>
      </c>
      <c r="AG200" s="90" t="str">
        <f>Siguiente!$J$41</f>
        <v>-</v>
      </c>
      <c r="AH200" s="91" t="str">
        <f>Siguiente!$J$42</f>
        <v>-</v>
      </c>
      <c r="AI200" s="92" t="str">
        <f>Siguiente!$J$43</f>
        <v>-</v>
      </c>
      <c r="AJ200" s="90" t="str">
        <f>Siguiente!$J$44</f>
        <v>-</v>
      </c>
      <c r="AK200" s="90" t="str">
        <f>Siguiente!$J$45</f>
        <v>-</v>
      </c>
      <c r="AL200" s="109" t="str">
        <f>Siguiente!$J$46</f>
        <v>-</v>
      </c>
    </row>
    <row r="201" spans="1:38" ht="15" thickBot="1" x14ac:dyDescent="0.35">
      <c r="A201" s="643"/>
      <c r="B201" s="645"/>
      <c r="C201" s="647"/>
      <c r="D201" s="649"/>
      <c r="E201" s="84" t="s">
        <v>14</v>
      </c>
      <c r="F201" s="88" t="str">
        <f t="shared" si="20"/>
        <v>-</v>
      </c>
      <c r="G201" s="255" t="str">
        <f t="shared" si="21"/>
        <v>-</v>
      </c>
      <c r="H201" s="86" t="str">
        <f t="shared" si="21"/>
        <v>-</v>
      </c>
      <c r="I201" s="86" t="str">
        <f t="shared" si="21"/>
        <v>-</v>
      </c>
      <c r="J201" s="94" t="str">
        <f t="shared" si="21"/>
        <v>-</v>
      </c>
      <c r="K201" s="89" t="str">
        <f>Siguiente!$L$19</f>
        <v>-</v>
      </c>
      <c r="L201" s="86" t="str">
        <f>Siguiente!$L$20</f>
        <v>-</v>
      </c>
      <c r="M201" s="86" t="str">
        <f>Siguiente!$L$21</f>
        <v>-</v>
      </c>
      <c r="N201" s="87" t="str">
        <f>Siguiente!$L$22</f>
        <v>-</v>
      </c>
      <c r="O201" s="85" t="str">
        <f>Siguiente!$L$23</f>
        <v>-</v>
      </c>
      <c r="P201" s="86" t="str">
        <f>Siguiente!$L$24</f>
        <v>-</v>
      </c>
      <c r="Q201" s="86" t="str">
        <f>Siguiente!$L$25</f>
        <v>-</v>
      </c>
      <c r="R201" s="87" t="str">
        <f>Siguiente!$L$26</f>
        <v>-</v>
      </c>
      <c r="S201" s="85" t="str">
        <f>Siguiente!$L$27</f>
        <v>-</v>
      </c>
      <c r="T201" s="86" t="str">
        <f>Siguiente!$L$28</f>
        <v>-</v>
      </c>
      <c r="U201" s="86" t="str">
        <f>Siguiente!$L$29</f>
        <v>-</v>
      </c>
      <c r="V201" s="87" t="str">
        <f>Siguiente!$L$30</f>
        <v>-</v>
      </c>
      <c r="W201" s="85" t="str">
        <f>Siguiente!$L$31</f>
        <v>-</v>
      </c>
      <c r="X201" s="86" t="str">
        <f>Siguiente!$L$32</f>
        <v>-</v>
      </c>
      <c r="Y201" s="86" t="str">
        <f>Siguiente!$L$33</f>
        <v>-</v>
      </c>
      <c r="Z201" s="87" t="str">
        <f>Siguiente!$L$34</f>
        <v>-</v>
      </c>
      <c r="AA201" s="85" t="str">
        <f>Siguiente!$L$35</f>
        <v>-</v>
      </c>
      <c r="AB201" s="86" t="str">
        <f>Siguiente!$L$36</f>
        <v>-</v>
      </c>
      <c r="AC201" s="86" t="str">
        <f>Siguiente!$L$37</f>
        <v>-</v>
      </c>
      <c r="AD201" s="87" t="str">
        <f>Siguiente!$L$38</f>
        <v>-</v>
      </c>
      <c r="AE201" s="85" t="str">
        <f>Siguiente!$L$39</f>
        <v>-</v>
      </c>
      <c r="AF201" s="86" t="str">
        <f>Siguiente!$L$40</f>
        <v>-</v>
      </c>
      <c r="AG201" s="86" t="str">
        <f>Siguiente!$L$41</f>
        <v>-</v>
      </c>
      <c r="AH201" s="87" t="str">
        <f>Siguiente!$L$42</f>
        <v>-</v>
      </c>
      <c r="AI201" s="85" t="str">
        <f>Siguiente!$L$43</f>
        <v>-</v>
      </c>
      <c r="AJ201" s="86" t="str">
        <f>Siguiente!$L$44</f>
        <v>-</v>
      </c>
      <c r="AK201" s="86" t="str">
        <f>Siguiente!$L$45</f>
        <v>-</v>
      </c>
      <c r="AL201" s="108" t="str">
        <f>Siguiente!$L$46</f>
        <v>-</v>
      </c>
    </row>
    <row r="202" spans="1:38" ht="15" thickBot="1" x14ac:dyDescent="0.35">
      <c r="A202" s="642">
        <f>A200+1</f>
        <v>72</v>
      </c>
      <c r="B202" s="644">
        <f>Siguiente!$G$4</f>
        <v>0</v>
      </c>
      <c r="C202" s="646">
        <f>Siguiente!$G$2</f>
        <v>0</v>
      </c>
      <c r="D202" s="648" t="str">
        <f>IF(SUM(F202:F203)=0,"-",SUM(F202:F203))</f>
        <v>-</v>
      </c>
      <c r="E202" s="95" t="s">
        <v>41</v>
      </c>
      <c r="F202" s="250" t="str">
        <f t="shared" si="20"/>
        <v>-</v>
      </c>
      <c r="G202" s="256" t="str">
        <f t="shared" si="21"/>
        <v>-</v>
      </c>
      <c r="H202" s="90" t="str">
        <f t="shared" si="21"/>
        <v>-</v>
      </c>
      <c r="I202" s="90" t="str">
        <f t="shared" si="21"/>
        <v>-</v>
      </c>
      <c r="J202" s="93" t="str">
        <f t="shared" si="21"/>
        <v>-</v>
      </c>
      <c r="K202" s="111" t="str">
        <f>Siguiente!$J$19</f>
        <v>-</v>
      </c>
      <c r="L202" s="90" t="str">
        <f>Siguiente!$J$20</f>
        <v>-</v>
      </c>
      <c r="M202" s="90" t="str">
        <f>Siguiente!$J$21</f>
        <v>-</v>
      </c>
      <c r="N202" s="91" t="str">
        <f>Siguiente!$J$22</f>
        <v>-</v>
      </c>
      <c r="O202" s="92" t="str">
        <f>Siguiente!$J$23</f>
        <v>-</v>
      </c>
      <c r="P202" s="90" t="str">
        <f>Siguiente!$J$24</f>
        <v>-</v>
      </c>
      <c r="Q202" s="90" t="str">
        <f>Siguiente!$J$25</f>
        <v>-</v>
      </c>
      <c r="R202" s="91" t="str">
        <f>Siguiente!$J$26</f>
        <v>-</v>
      </c>
      <c r="S202" s="92" t="str">
        <f>Siguiente!$J$27</f>
        <v>-</v>
      </c>
      <c r="T202" s="90" t="str">
        <f>Siguiente!$J$28</f>
        <v>-</v>
      </c>
      <c r="U202" s="90" t="str">
        <f>Siguiente!$J$29</f>
        <v>-</v>
      </c>
      <c r="V202" s="91" t="str">
        <f>Siguiente!$J$30</f>
        <v>-</v>
      </c>
      <c r="W202" s="92" t="str">
        <f>Siguiente!$J$31</f>
        <v>-</v>
      </c>
      <c r="X202" s="90" t="str">
        <f>Siguiente!$J$32</f>
        <v>-</v>
      </c>
      <c r="Y202" s="90" t="str">
        <f>Siguiente!$J$33</f>
        <v>-</v>
      </c>
      <c r="Z202" s="91" t="str">
        <f>Siguiente!$J$34</f>
        <v>-</v>
      </c>
      <c r="AA202" s="92" t="str">
        <f>Siguiente!$J$35</f>
        <v>-</v>
      </c>
      <c r="AB202" s="90" t="str">
        <f>Siguiente!$J$36</f>
        <v>-</v>
      </c>
      <c r="AC202" s="90" t="str">
        <f>Siguiente!$J$37</f>
        <v>-</v>
      </c>
      <c r="AD202" s="91" t="str">
        <f>Siguiente!$J$38</f>
        <v>-</v>
      </c>
      <c r="AE202" s="92" t="str">
        <f>Siguiente!$J$39</f>
        <v>-</v>
      </c>
      <c r="AF202" s="90" t="str">
        <f>Siguiente!$J$40</f>
        <v>-</v>
      </c>
      <c r="AG202" s="90" t="str">
        <f>Siguiente!$J$41</f>
        <v>-</v>
      </c>
      <c r="AH202" s="91" t="str">
        <f>Siguiente!$J$42</f>
        <v>-</v>
      </c>
      <c r="AI202" s="92" t="str">
        <f>Siguiente!$J$43</f>
        <v>-</v>
      </c>
      <c r="AJ202" s="90" t="str">
        <f>Siguiente!$J$44</f>
        <v>-</v>
      </c>
      <c r="AK202" s="90" t="str">
        <f>Siguiente!$J$45</f>
        <v>-</v>
      </c>
      <c r="AL202" s="109" t="str">
        <f>Siguiente!$J$46</f>
        <v>-</v>
      </c>
    </row>
    <row r="203" spans="1:38" ht="15" thickBot="1" x14ac:dyDescent="0.35">
      <c r="A203" s="643"/>
      <c r="B203" s="645"/>
      <c r="C203" s="647"/>
      <c r="D203" s="649"/>
      <c r="E203" s="84" t="s">
        <v>14</v>
      </c>
      <c r="F203" s="88" t="str">
        <f t="shared" si="20"/>
        <v>-</v>
      </c>
      <c r="G203" s="255" t="str">
        <f t="shared" si="21"/>
        <v>-</v>
      </c>
      <c r="H203" s="86" t="str">
        <f t="shared" si="21"/>
        <v>-</v>
      </c>
      <c r="I203" s="86" t="str">
        <f t="shared" si="21"/>
        <v>-</v>
      </c>
      <c r="J203" s="94" t="str">
        <f t="shared" si="21"/>
        <v>-</v>
      </c>
      <c r="K203" s="89" t="str">
        <f>Siguiente!$L$19</f>
        <v>-</v>
      </c>
      <c r="L203" s="86" t="str">
        <f>Siguiente!$L$20</f>
        <v>-</v>
      </c>
      <c r="M203" s="86" t="str">
        <f>Siguiente!$L$21</f>
        <v>-</v>
      </c>
      <c r="N203" s="87" t="str">
        <f>Siguiente!$L$22</f>
        <v>-</v>
      </c>
      <c r="O203" s="85" t="str">
        <f>Siguiente!$L$23</f>
        <v>-</v>
      </c>
      <c r="P203" s="86" t="str">
        <f>Siguiente!$L$24</f>
        <v>-</v>
      </c>
      <c r="Q203" s="86" t="str">
        <f>Siguiente!$L$25</f>
        <v>-</v>
      </c>
      <c r="R203" s="87" t="str">
        <f>Siguiente!$L$26</f>
        <v>-</v>
      </c>
      <c r="S203" s="85" t="str">
        <f>Siguiente!$L$27</f>
        <v>-</v>
      </c>
      <c r="T203" s="86" t="str">
        <f>Siguiente!$L$28</f>
        <v>-</v>
      </c>
      <c r="U203" s="86" t="str">
        <f>Siguiente!$L$29</f>
        <v>-</v>
      </c>
      <c r="V203" s="87" t="str">
        <f>Siguiente!$L$30</f>
        <v>-</v>
      </c>
      <c r="W203" s="85" t="str">
        <f>Siguiente!$L$31</f>
        <v>-</v>
      </c>
      <c r="X203" s="86" t="str">
        <f>Siguiente!$L$32</f>
        <v>-</v>
      </c>
      <c r="Y203" s="86" t="str">
        <f>Siguiente!$L$33</f>
        <v>-</v>
      </c>
      <c r="Z203" s="87" t="str">
        <f>Siguiente!$L$34</f>
        <v>-</v>
      </c>
      <c r="AA203" s="85" t="str">
        <f>Siguiente!$L$35</f>
        <v>-</v>
      </c>
      <c r="AB203" s="86" t="str">
        <f>Siguiente!$L$36</f>
        <v>-</v>
      </c>
      <c r="AC203" s="86" t="str">
        <f>Siguiente!$L$37</f>
        <v>-</v>
      </c>
      <c r="AD203" s="87" t="str">
        <f>Siguiente!$L$38</f>
        <v>-</v>
      </c>
      <c r="AE203" s="85" t="str">
        <f>Siguiente!$L$39</f>
        <v>-</v>
      </c>
      <c r="AF203" s="86" t="str">
        <f>Siguiente!$L$40</f>
        <v>-</v>
      </c>
      <c r="AG203" s="86" t="str">
        <f>Siguiente!$L$41</f>
        <v>-</v>
      </c>
      <c r="AH203" s="87" t="str">
        <f>Siguiente!$L$42</f>
        <v>-</v>
      </c>
      <c r="AI203" s="85" t="str">
        <f>Siguiente!$L$43</f>
        <v>-</v>
      </c>
      <c r="AJ203" s="86" t="str">
        <f>Siguiente!$L$44</f>
        <v>-</v>
      </c>
      <c r="AK203" s="86" t="str">
        <f>Siguiente!$L$45</f>
        <v>-</v>
      </c>
      <c r="AL203" s="108" t="str">
        <f>Siguiente!$L$46</f>
        <v>-</v>
      </c>
    </row>
    <row r="204" spans="1:38" ht="15" thickBot="1" x14ac:dyDescent="0.35">
      <c r="A204" s="642">
        <f>A202+1</f>
        <v>73</v>
      </c>
      <c r="B204" s="644">
        <f>Siguiente!$G$4</f>
        <v>0</v>
      </c>
      <c r="C204" s="646">
        <f>Siguiente!$G$2</f>
        <v>0</v>
      </c>
      <c r="D204" s="648" t="str">
        <f>IF(SUM(F204:F205)=0,"-",SUM(F204:F205))</f>
        <v>-</v>
      </c>
      <c r="E204" s="95" t="s">
        <v>41</v>
      </c>
      <c r="F204" s="250" t="str">
        <f t="shared" si="20"/>
        <v>-</v>
      </c>
      <c r="G204" s="256" t="str">
        <f t="shared" si="21"/>
        <v>-</v>
      </c>
      <c r="H204" s="90" t="str">
        <f t="shared" si="21"/>
        <v>-</v>
      </c>
      <c r="I204" s="90" t="str">
        <f t="shared" si="21"/>
        <v>-</v>
      </c>
      <c r="J204" s="93" t="str">
        <f t="shared" si="21"/>
        <v>-</v>
      </c>
      <c r="K204" s="111" t="str">
        <f>Siguiente!$J$19</f>
        <v>-</v>
      </c>
      <c r="L204" s="90" t="str">
        <f>Siguiente!$J$20</f>
        <v>-</v>
      </c>
      <c r="M204" s="90" t="str">
        <f>Siguiente!$J$21</f>
        <v>-</v>
      </c>
      <c r="N204" s="91" t="str">
        <f>Siguiente!$J$22</f>
        <v>-</v>
      </c>
      <c r="O204" s="92" t="str">
        <f>Siguiente!$J$23</f>
        <v>-</v>
      </c>
      <c r="P204" s="90" t="str">
        <f>Siguiente!$J$24</f>
        <v>-</v>
      </c>
      <c r="Q204" s="90" t="str">
        <f>Siguiente!$J$25</f>
        <v>-</v>
      </c>
      <c r="R204" s="91" t="str">
        <f>Siguiente!$J$26</f>
        <v>-</v>
      </c>
      <c r="S204" s="92" t="str">
        <f>Siguiente!$J$27</f>
        <v>-</v>
      </c>
      <c r="T204" s="90" t="str">
        <f>Siguiente!$J$28</f>
        <v>-</v>
      </c>
      <c r="U204" s="90" t="str">
        <f>Siguiente!$J$29</f>
        <v>-</v>
      </c>
      <c r="V204" s="91" t="str">
        <f>Siguiente!$J$30</f>
        <v>-</v>
      </c>
      <c r="W204" s="92" t="str">
        <f>Siguiente!$J$31</f>
        <v>-</v>
      </c>
      <c r="X204" s="90" t="str">
        <f>Siguiente!$J$32</f>
        <v>-</v>
      </c>
      <c r="Y204" s="90" t="str">
        <f>Siguiente!$J$33</f>
        <v>-</v>
      </c>
      <c r="Z204" s="91" t="str">
        <f>Siguiente!$J$34</f>
        <v>-</v>
      </c>
      <c r="AA204" s="92" t="str">
        <f>Siguiente!$J$35</f>
        <v>-</v>
      </c>
      <c r="AB204" s="90" t="str">
        <f>Siguiente!$J$36</f>
        <v>-</v>
      </c>
      <c r="AC204" s="90" t="str">
        <f>Siguiente!$J$37</f>
        <v>-</v>
      </c>
      <c r="AD204" s="91" t="str">
        <f>Siguiente!$J$38</f>
        <v>-</v>
      </c>
      <c r="AE204" s="92" t="str">
        <f>Siguiente!$J$39</f>
        <v>-</v>
      </c>
      <c r="AF204" s="90" t="str">
        <f>Siguiente!$J$40</f>
        <v>-</v>
      </c>
      <c r="AG204" s="90" t="str">
        <f>Siguiente!$J$41</f>
        <v>-</v>
      </c>
      <c r="AH204" s="91" t="str">
        <f>Siguiente!$J$42</f>
        <v>-</v>
      </c>
      <c r="AI204" s="92" t="str">
        <f>Siguiente!$J$43</f>
        <v>-</v>
      </c>
      <c r="AJ204" s="90" t="str">
        <f>Siguiente!$J$44</f>
        <v>-</v>
      </c>
      <c r="AK204" s="90" t="str">
        <f>Siguiente!$J$45</f>
        <v>-</v>
      </c>
      <c r="AL204" s="109" t="str">
        <f>Siguiente!$J$46</f>
        <v>-</v>
      </c>
    </row>
    <row r="205" spans="1:38" ht="15" thickBot="1" x14ac:dyDescent="0.35">
      <c r="A205" s="643"/>
      <c r="B205" s="645"/>
      <c r="C205" s="647"/>
      <c r="D205" s="649"/>
      <c r="E205" s="84" t="s">
        <v>14</v>
      </c>
      <c r="F205" s="88" t="str">
        <f t="shared" si="20"/>
        <v>-</v>
      </c>
      <c r="G205" s="255" t="str">
        <f t="shared" si="21"/>
        <v>-</v>
      </c>
      <c r="H205" s="86" t="str">
        <f t="shared" si="21"/>
        <v>-</v>
      </c>
      <c r="I205" s="86" t="str">
        <f t="shared" si="21"/>
        <v>-</v>
      </c>
      <c r="J205" s="94" t="str">
        <f t="shared" si="21"/>
        <v>-</v>
      </c>
      <c r="K205" s="89" t="str">
        <f>Siguiente!$L$19</f>
        <v>-</v>
      </c>
      <c r="L205" s="86" t="str">
        <f>Siguiente!$L$20</f>
        <v>-</v>
      </c>
      <c r="M205" s="86" t="str">
        <f>Siguiente!$L$21</f>
        <v>-</v>
      </c>
      <c r="N205" s="87" t="str">
        <f>Siguiente!$L$22</f>
        <v>-</v>
      </c>
      <c r="O205" s="85" t="str">
        <f>Siguiente!$L$23</f>
        <v>-</v>
      </c>
      <c r="P205" s="86" t="str">
        <f>Siguiente!$L$24</f>
        <v>-</v>
      </c>
      <c r="Q205" s="86" t="str">
        <f>Siguiente!$L$25</f>
        <v>-</v>
      </c>
      <c r="R205" s="87" t="str">
        <f>Siguiente!$L$26</f>
        <v>-</v>
      </c>
      <c r="S205" s="85" t="str">
        <f>Siguiente!$L$27</f>
        <v>-</v>
      </c>
      <c r="T205" s="86" t="str">
        <f>Siguiente!$L$28</f>
        <v>-</v>
      </c>
      <c r="U205" s="86" t="str">
        <f>Siguiente!$L$29</f>
        <v>-</v>
      </c>
      <c r="V205" s="87" t="str">
        <f>Siguiente!$L$30</f>
        <v>-</v>
      </c>
      <c r="W205" s="85" t="str">
        <f>Siguiente!$L$31</f>
        <v>-</v>
      </c>
      <c r="X205" s="86" t="str">
        <f>Siguiente!$L$32</f>
        <v>-</v>
      </c>
      <c r="Y205" s="86" t="str">
        <f>Siguiente!$L$33</f>
        <v>-</v>
      </c>
      <c r="Z205" s="87" t="str">
        <f>Siguiente!$L$34</f>
        <v>-</v>
      </c>
      <c r="AA205" s="85" t="str">
        <f>Siguiente!$L$35</f>
        <v>-</v>
      </c>
      <c r="AB205" s="86" t="str">
        <f>Siguiente!$L$36</f>
        <v>-</v>
      </c>
      <c r="AC205" s="86" t="str">
        <f>Siguiente!$L$37</f>
        <v>-</v>
      </c>
      <c r="AD205" s="87" t="str">
        <f>Siguiente!$L$38</f>
        <v>-</v>
      </c>
      <c r="AE205" s="85" t="str">
        <f>Siguiente!$L$39</f>
        <v>-</v>
      </c>
      <c r="AF205" s="86" t="str">
        <f>Siguiente!$L$40</f>
        <v>-</v>
      </c>
      <c r="AG205" s="86" t="str">
        <f>Siguiente!$L$41</f>
        <v>-</v>
      </c>
      <c r="AH205" s="87" t="str">
        <f>Siguiente!$L$42</f>
        <v>-</v>
      </c>
      <c r="AI205" s="85" t="str">
        <f>Siguiente!$L$43</f>
        <v>-</v>
      </c>
      <c r="AJ205" s="86" t="str">
        <f>Siguiente!$L$44</f>
        <v>-</v>
      </c>
      <c r="AK205" s="86" t="str">
        <f>Siguiente!$L$45</f>
        <v>-</v>
      </c>
      <c r="AL205" s="108" t="str">
        <f>Siguiente!$L$46</f>
        <v>-</v>
      </c>
    </row>
    <row r="206" spans="1:38" ht="15" thickBot="1" x14ac:dyDescent="0.35">
      <c r="A206" s="642">
        <f>A204+1</f>
        <v>74</v>
      </c>
      <c r="B206" s="644">
        <f>Siguiente!$G$4</f>
        <v>0</v>
      </c>
      <c r="C206" s="646">
        <f>Siguiente!$G$2</f>
        <v>0</v>
      </c>
      <c r="D206" s="648" t="str">
        <f>IF(SUM(F206:F207)=0,"-",SUM(F206:F207))</f>
        <v>-</v>
      </c>
      <c r="E206" s="95" t="s">
        <v>41</v>
      </c>
      <c r="F206" s="250" t="str">
        <f t="shared" si="20"/>
        <v>-</v>
      </c>
      <c r="G206" s="256" t="str">
        <f t="shared" si="21"/>
        <v>-</v>
      </c>
      <c r="H206" s="90" t="str">
        <f t="shared" si="21"/>
        <v>-</v>
      </c>
      <c r="I206" s="90" t="str">
        <f t="shared" si="21"/>
        <v>-</v>
      </c>
      <c r="J206" s="93" t="str">
        <f t="shared" si="21"/>
        <v>-</v>
      </c>
      <c r="K206" s="111" t="str">
        <f>Siguiente!$J$19</f>
        <v>-</v>
      </c>
      <c r="L206" s="90" t="str">
        <f>Siguiente!$J$20</f>
        <v>-</v>
      </c>
      <c r="M206" s="90" t="str">
        <f>Siguiente!$J$21</f>
        <v>-</v>
      </c>
      <c r="N206" s="91" t="str">
        <f>Siguiente!$J$22</f>
        <v>-</v>
      </c>
      <c r="O206" s="92" t="str">
        <f>Siguiente!$J$23</f>
        <v>-</v>
      </c>
      <c r="P206" s="90" t="str">
        <f>Siguiente!$J$24</f>
        <v>-</v>
      </c>
      <c r="Q206" s="90" t="str">
        <f>Siguiente!$J$25</f>
        <v>-</v>
      </c>
      <c r="R206" s="91" t="str">
        <f>Siguiente!$J$26</f>
        <v>-</v>
      </c>
      <c r="S206" s="92" t="str">
        <f>Siguiente!$J$27</f>
        <v>-</v>
      </c>
      <c r="T206" s="90" t="str">
        <f>Siguiente!$J$28</f>
        <v>-</v>
      </c>
      <c r="U206" s="90" t="str">
        <f>Siguiente!$J$29</f>
        <v>-</v>
      </c>
      <c r="V206" s="91" t="str">
        <f>Siguiente!$J$30</f>
        <v>-</v>
      </c>
      <c r="W206" s="92" t="str">
        <f>Siguiente!$J$31</f>
        <v>-</v>
      </c>
      <c r="X206" s="90" t="str">
        <f>Siguiente!$J$32</f>
        <v>-</v>
      </c>
      <c r="Y206" s="90" t="str">
        <f>Siguiente!$J$33</f>
        <v>-</v>
      </c>
      <c r="Z206" s="91" t="str">
        <f>Siguiente!$J$34</f>
        <v>-</v>
      </c>
      <c r="AA206" s="92" t="str">
        <f>Siguiente!$J$35</f>
        <v>-</v>
      </c>
      <c r="AB206" s="90" t="str">
        <f>Siguiente!$J$36</f>
        <v>-</v>
      </c>
      <c r="AC206" s="90" t="str">
        <f>Siguiente!$J$37</f>
        <v>-</v>
      </c>
      <c r="AD206" s="91" t="str">
        <f>Siguiente!$J$38</f>
        <v>-</v>
      </c>
      <c r="AE206" s="92" t="str">
        <f>Siguiente!$J$39</f>
        <v>-</v>
      </c>
      <c r="AF206" s="90" t="str">
        <f>Siguiente!$J$40</f>
        <v>-</v>
      </c>
      <c r="AG206" s="90" t="str">
        <f>Siguiente!$J$41</f>
        <v>-</v>
      </c>
      <c r="AH206" s="91" t="str">
        <f>Siguiente!$J$42</f>
        <v>-</v>
      </c>
      <c r="AI206" s="92" t="str">
        <f>Siguiente!$J$43</f>
        <v>-</v>
      </c>
      <c r="AJ206" s="90" t="str">
        <f>Siguiente!$J$44</f>
        <v>-</v>
      </c>
      <c r="AK206" s="90" t="str">
        <f>Siguiente!$J$45</f>
        <v>-</v>
      </c>
      <c r="AL206" s="109" t="str">
        <f>Siguiente!$J$46</f>
        <v>-</v>
      </c>
    </row>
    <row r="207" spans="1:38" ht="15" thickBot="1" x14ac:dyDescent="0.35">
      <c r="A207" s="643"/>
      <c r="B207" s="645"/>
      <c r="C207" s="647"/>
      <c r="D207" s="649"/>
      <c r="E207" s="84" t="s">
        <v>14</v>
      </c>
      <c r="F207" s="88" t="str">
        <f t="shared" si="20"/>
        <v>-</v>
      </c>
      <c r="G207" s="255" t="str">
        <f t="shared" si="21"/>
        <v>-</v>
      </c>
      <c r="H207" s="86" t="str">
        <f t="shared" si="21"/>
        <v>-</v>
      </c>
      <c r="I207" s="86" t="str">
        <f t="shared" si="21"/>
        <v>-</v>
      </c>
      <c r="J207" s="94" t="str">
        <f t="shared" si="21"/>
        <v>-</v>
      </c>
      <c r="K207" s="89" t="str">
        <f>Siguiente!$L$19</f>
        <v>-</v>
      </c>
      <c r="L207" s="86" t="str">
        <f>Siguiente!$L$20</f>
        <v>-</v>
      </c>
      <c r="M207" s="86" t="str">
        <f>Siguiente!$L$21</f>
        <v>-</v>
      </c>
      <c r="N207" s="87" t="str">
        <f>Siguiente!$L$22</f>
        <v>-</v>
      </c>
      <c r="O207" s="85" t="str">
        <f>Siguiente!$L$23</f>
        <v>-</v>
      </c>
      <c r="P207" s="86" t="str">
        <f>Siguiente!$L$24</f>
        <v>-</v>
      </c>
      <c r="Q207" s="86" t="str">
        <f>Siguiente!$L$25</f>
        <v>-</v>
      </c>
      <c r="R207" s="87" t="str">
        <f>Siguiente!$L$26</f>
        <v>-</v>
      </c>
      <c r="S207" s="85" t="str">
        <f>Siguiente!$L$27</f>
        <v>-</v>
      </c>
      <c r="T207" s="86" t="str">
        <f>Siguiente!$L$28</f>
        <v>-</v>
      </c>
      <c r="U207" s="86" t="str">
        <f>Siguiente!$L$29</f>
        <v>-</v>
      </c>
      <c r="V207" s="87" t="str">
        <f>Siguiente!$L$30</f>
        <v>-</v>
      </c>
      <c r="W207" s="85" t="str">
        <f>Siguiente!$L$31</f>
        <v>-</v>
      </c>
      <c r="X207" s="86" t="str">
        <f>Siguiente!$L$32</f>
        <v>-</v>
      </c>
      <c r="Y207" s="86" t="str">
        <f>Siguiente!$L$33</f>
        <v>-</v>
      </c>
      <c r="Z207" s="87" t="str">
        <f>Siguiente!$L$34</f>
        <v>-</v>
      </c>
      <c r="AA207" s="85" t="str">
        <f>Siguiente!$L$35</f>
        <v>-</v>
      </c>
      <c r="AB207" s="86" t="str">
        <f>Siguiente!$L$36</f>
        <v>-</v>
      </c>
      <c r="AC207" s="86" t="str">
        <f>Siguiente!$L$37</f>
        <v>-</v>
      </c>
      <c r="AD207" s="87" t="str">
        <f>Siguiente!$L$38</f>
        <v>-</v>
      </c>
      <c r="AE207" s="85" t="str">
        <f>Siguiente!$L$39</f>
        <v>-</v>
      </c>
      <c r="AF207" s="86" t="str">
        <f>Siguiente!$L$40</f>
        <v>-</v>
      </c>
      <c r="AG207" s="86" t="str">
        <f>Siguiente!$L$41</f>
        <v>-</v>
      </c>
      <c r="AH207" s="87" t="str">
        <f>Siguiente!$L$42</f>
        <v>-</v>
      </c>
      <c r="AI207" s="85" t="str">
        <f>Siguiente!$L$43</f>
        <v>-</v>
      </c>
      <c r="AJ207" s="86" t="str">
        <f>Siguiente!$L$44</f>
        <v>-</v>
      </c>
      <c r="AK207" s="86" t="str">
        <f>Siguiente!$L$45</f>
        <v>-</v>
      </c>
      <c r="AL207" s="108" t="str">
        <f>Siguiente!$L$46</f>
        <v>-</v>
      </c>
    </row>
    <row r="208" spans="1:38" ht="15" thickBot="1" x14ac:dyDescent="0.35">
      <c r="A208" s="642">
        <f>A206+1</f>
        <v>75</v>
      </c>
      <c r="B208" s="644">
        <f>Siguiente!$G$4</f>
        <v>0</v>
      </c>
      <c r="C208" s="646">
        <f>Siguiente!$G$2</f>
        <v>0</v>
      </c>
      <c r="D208" s="648" t="str">
        <f>IF(SUM(F208:F209)=0,"-",SUM(F208:F209))</f>
        <v>-</v>
      </c>
      <c r="E208" s="95" t="s">
        <v>41</v>
      </c>
      <c r="F208" s="250" t="str">
        <f t="shared" si="20"/>
        <v>-</v>
      </c>
      <c r="G208" s="256" t="str">
        <f t="shared" si="21"/>
        <v>-</v>
      </c>
      <c r="H208" s="90" t="str">
        <f t="shared" si="21"/>
        <v>-</v>
      </c>
      <c r="I208" s="90" t="str">
        <f t="shared" si="21"/>
        <v>-</v>
      </c>
      <c r="J208" s="93" t="str">
        <f t="shared" si="21"/>
        <v>-</v>
      </c>
      <c r="K208" s="111" t="str">
        <f>Siguiente!$J$19</f>
        <v>-</v>
      </c>
      <c r="L208" s="90" t="str">
        <f>Siguiente!$J$20</f>
        <v>-</v>
      </c>
      <c r="M208" s="90" t="str">
        <f>Siguiente!$J$21</f>
        <v>-</v>
      </c>
      <c r="N208" s="91" t="str">
        <f>Siguiente!$J$22</f>
        <v>-</v>
      </c>
      <c r="O208" s="92" t="str">
        <f>Siguiente!$J$23</f>
        <v>-</v>
      </c>
      <c r="P208" s="90" t="str">
        <f>Siguiente!$J$24</f>
        <v>-</v>
      </c>
      <c r="Q208" s="90" t="str">
        <f>Siguiente!$J$25</f>
        <v>-</v>
      </c>
      <c r="R208" s="91" t="str">
        <f>Siguiente!$J$26</f>
        <v>-</v>
      </c>
      <c r="S208" s="92" t="str">
        <f>Siguiente!$J$27</f>
        <v>-</v>
      </c>
      <c r="T208" s="90" t="str">
        <f>Siguiente!$J$28</f>
        <v>-</v>
      </c>
      <c r="U208" s="90" t="str">
        <f>Siguiente!$J$29</f>
        <v>-</v>
      </c>
      <c r="V208" s="91" t="str">
        <f>Siguiente!$J$30</f>
        <v>-</v>
      </c>
      <c r="W208" s="92" t="str">
        <f>Siguiente!$J$31</f>
        <v>-</v>
      </c>
      <c r="X208" s="90" t="str">
        <f>Siguiente!$J$32</f>
        <v>-</v>
      </c>
      <c r="Y208" s="90" t="str">
        <f>Siguiente!$J$33</f>
        <v>-</v>
      </c>
      <c r="Z208" s="91" t="str">
        <f>Siguiente!$J$34</f>
        <v>-</v>
      </c>
      <c r="AA208" s="92" t="str">
        <f>Siguiente!$J$35</f>
        <v>-</v>
      </c>
      <c r="AB208" s="90" t="str">
        <f>Siguiente!$J$36</f>
        <v>-</v>
      </c>
      <c r="AC208" s="90" t="str">
        <f>Siguiente!$J$37</f>
        <v>-</v>
      </c>
      <c r="AD208" s="91" t="str">
        <f>Siguiente!$J$38</f>
        <v>-</v>
      </c>
      <c r="AE208" s="92" t="str">
        <f>Siguiente!$J$39</f>
        <v>-</v>
      </c>
      <c r="AF208" s="90" t="str">
        <f>Siguiente!$J$40</f>
        <v>-</v>
      </c>
      <c r="AG208" s="90" t="str">
        <f>Siguiente!$J$41</f>
        <v>-</v>
      </c>
      <c r="AH208" s="91" t="str">
        <f>Siguiente!$J$42</f>
        <v>-</v>
      </c>
      <c r="AI208" s="92" t="str">
        <f>Siguiente!$J$43</f>
        <v>-</v>
      </c>
      <c r="AJ208" s="90" t="str">
        <f>Siguiente!$J$44</f>
        <v>-</v>
      </c>
      <c r="AK208" s="90" t="str">
        <f>Siguiente!$J$45</f>
        <v>-</v>
      </c>
      <c r="AL208" s="109" t="str">
        <f>Siguiente!$J$46</f>
        <v>-</v>
      </c>
    </row>
    <row r="209" spans="1:38" ht="15" thickBot="1" x14ac:dyDescent="0.35">
      <c r="A209" s="643"/>
      <c r="B209" s="645"/>
      <c r="C209" s="647"/>
      <c r="D209" s="649"/>
      <c r="E209" s="84" t="s">
        <v>14</v>
      </c>
      <c r="F209" s="88" t="str">
        <f t="shared" si="20"/>
        <v>-</v>
      </c>
      <c r="G209" s="255" t="str">
        <f t="shared" si="21"/>
        <v>-</v>
      </c>
      <c r="H209" s="86" t="str">
        <f t="shared" si="21"/>
        <v>-</v>
      </c>
      <c r="I209" s="86" t="str">
        <f t="shared" si="21"/>
        <v>-</v>
      </c>
      <c r="J209" s="94" t="str">
        <f t="shared" si="21"/>
        <v>-</v>
      </c>
      <c r="K209" s="89" t="str">
        <f>Siguiente!$L$19</f>
        <v>-</v>
      </c>
      <c r="L209" s="86" t="str">
        <f>Siguiente!$L$20</f>
        <v>-</v>
      </c>
      <c r="M209" s="86" t="str">
        <f>Siguiente!$L$21</f>
        <v>-</v>
      </c>
      <c r="N209" s="87" t="str">
        <f>Siguiente!$L$22</f>
        <v>-</v>
      </c>
      <c r="O209" s="85" t="str">
        <f>Siguiente!$L$23</f>
        <v>-</v>
      </c>
      <c r="P209" s="86" t="str">
        <f>Siguiente!$L$24</f>
        <v>-</v>
      </c>
      <c r="Q209" s="86" t="str">
        <f>Siguiente!$L$25</f>
        <v>-</v>
      </c>
      <c r="R209" s="87" t="str">
        <f>Siguiente!$L$26</f>
        <v>-</v>
      </c>
      <c r="S209" s="85" t="str">
        <f>Siguiente!$L$27</f>
        <v>-</v>
      </c>
      <c r="T209" s="86" t="str">
        <f>Siguiente!$L$28</f>
        <v>-</v>
      </c>
      <c r="U209" s="86" t="str">
        <f>Siguiente!$L$29</f>
        <v>-</v>
      </c>
      <c r="V209" s="87" t="str">
        <f>Siguiente!$L$30</f>
        <v>-</v>
      </c>
      <c r="W209" s="85" t="str">
        <f>Siguiente!$L$31</f>
        <v>-</v>
      </c>
      <c r="X209" s="86" t="str">
        <f>Siguiente!$L$32</f>
        <v>-</v>
      </c>
      <c r="Y209" s="86" t="str">
        <f>Siguiente!$L$33</f>
        <v>-</v>
      </c>
      <c r="Z209" s="87" t="str">
        <f>Siguiente!$L$34</f>
        <v>-</v>
      </c>
      <c r="AA209" s="85" t="str">
        <f>Siguiente!$L$35</f>
        <v>-</v>
      </c>
      <c r="AB209" s="86" t="str">
        <f>Siguiente!$L$36</f>
        <v>-</v>
      </c>
      <c r="AC209" s="86" t="str">
        <f>Siguiente!$L$37</f>
        <v>-</v>
      </c>
      <c r="AD209" s="87" t="str">
        <f>Siguiente!$L$38</f>
        <v>-</v>
      </c>
      <c r="AE209" s="85" t="str">
        <f>Siguiente!$L$39</f>
        <v>-</v>
      </c>
      <c r="AF209" s="86" t="str">
        <f>Siguiente!$L$40</f>
        <v>-</v>
      </c>
      <c r="AG209" s="86" t="str">
        <f>Siguiente!$L$41</f>
        <v>-</v>
      </c>
      <c r="AH209" s="87" t="str">
        <f>Siguiente!$L$42</f>
        <v>-</v>
      </c>
      <c r="AI209" s="85" t="str">
        <f>Siguiente!$L$43</f>
        <v>-</v>
      </c>
      <c r="AJ209" s="86" t="str">
        <f>Siguiente!$L$44</f>
        <v>-</v>
      </c>
      <c r="AK209" s="86" t="str">
        <f>Siguiente!$L$45</f>
        <v>-</v>
      </c>
      <c r="AL209" s="108" t="str">
        <f>Siguiente!$L$46</f>
        <v>-</v>
      </c>
    </row>
    <row r="210" spans="1:38" ht="15" thickBot="1" x14ac:dyDescent="0.35">
      <c r="A210" s="642">
        <f>A208+1</f>
        <v>76</v>
      </c>
      <c r="B210" s="644">
        <f>Siguiente!$G$4</f>
        <v>0</v>
      </c>
      <c r="C210" s="646">
        <f>Siguiente!$G$2</f>
        <v>0</v>
      </c>
      <c r="D210" s="648" t="str">
        <f>IF(SUM(F210:F211)=0,"-",SUM(F210:F211))</f>
        <v>-</v>
      </c>
      <c r="E210" s="95" t="s">
        <v>41</v>
      </c>
      <c r="F210" s="250" t="str">
        <f t="shared" si="20"/>
        <v>-</v>
      </c>
      <c r="G210" s="256" t="str">
        <f t="shared" si="21"/>
        <v>-</v>
      </c>
      <c r="H210" s="90" t="str">
        <f t="shared" si="21"/>
        <v>-</v>
      </c>
      <c r="I210" s="90" t="str">
        <f t="shared" si="21"/>
        <v>-</v>
      </c>
      <c r="J210" s="93" t="str">
        <f t="shared" si="21"/>
        <v>-</v>
      </c>
      <c r="K210" s="111" t="str">
        <f>Siguiente!$J$19</f>
        <v>-</v>
      </c>
      <c r="L210" s="90" t="str">
        <f>Siguiente!$J$20</f>
        <v>-</v>
      </c>
      <c r="M210" s="90" t="str">
        <f>Siguiente!$J$21</f>
        <v>-</v>
      </c>
      <c r="N210" s="91" t="str">
        <f>Siguiente!$J$22</f>
        <v>-</v>
      </c>
      <c r="O210" s="92" t="str">
        <f>Siguiente!$J$23</f>
        <v>-</v>
      </c>
      <c r="P210" s="90" t="str">
        <f>Siguiente!$J$24</f>
        <v>-</v>
      </c>
      <c r="Q210" s="90" t="str">
        <f>Siguiente!$J$25</f>
        <v>-</v>
      </c>
      <c r="R210" s="91" t="str">
        <f>Siguiente!$J$26</f>
        <v>-</v>
      </c>
      <c r="S210" s="92" t="str">
        <f>Siguiente!$J$27</f>
        <v>-</v>
      </c>
      <c r="T210" s="90" t="str">
        <f>Siguiente!$J$28</f>
        <v>-</v>
      </c>
      <c r="U210" s="90" t="str">
        <f>Siguiente!$J$29</f>
        <v>-</v>
      </c>
      <c r="V210" s="91" t="str">
        <f>Siguiente!$J$30</f>
        <v>-</v>
      </c>
      <c r="W210" s="92" t="str">
        <f>Siguiente!$J$31</f>
        <v>-</v>
      </c>
      <c r="X210" s="90" t="str">
        <f>Siguiente!$J$32</f>
        <v>-</v>
      </c>
      <c r="Y210" s="90" t="str">
        <f>Siguiente!$J$33</f>
        <v>-</v>
      </c>
      <c r="Z210" s="91" t="str">
        <f>Siguiente!$J$34</f>
        <v>-</v>
      </c>
      <c r="AA210" s="92" t="str">
        <f>Siguiente!$J$35</f>
        <v>-</v>
      </c>
      <c r="AB210" s="90" t="str">
        <f>Siguiente!$J$36</f>
        <v>-</v>
      </c>
      <c r="AC210" s="90" t="str">
        <f>Siguiente!$J$37</f>
        <v>-</v>
      </c>
      <c r="AD210" s="91" t="str">
        <f>Siguiente!$J$38</f>
        <v>-</v>
      </c>
      <c r="AE210" s="92" t="str">
        <f>Siguiente!$J$39</f>
        <v>-</v>
      </c>
      <c r="AF210" s="90" t="str">
        <f>Siguiente!$J$40</f>
        <v>-</v>
      </c>
      <c r="AG210" s="90" t="str">
        <f>Siguiente!$J$41</f>
        <v>-</v>
      </c>
      <c r="AH210" s="91" t="str">
        <f>Siguiente!$J$42</f>
        <v>-</v>
      </c>
      <c r="AI210" s="92" t="str">
        <f>Siguiente!$J$43</f>
        <v>-</v>
      </c>
      <c r="AJ210" s="90" t="str">
        <f>Siguiente!$J$44</f>
        <v>-</v>
      </c>
      <c r="AK210" s="90" t="str">
        <f>Siguiente!$J$45</f>
        <v>-</v>
      </c>
      <c r="AL210" s="109" t="str">
        <f>Siguiente!$J$46</f>
        <v>-</v>
      </c>
    </row>
    <row r="211" spans="1:38" ht="15" thickBot="1" x14ac:dyDescent="0.35">
      <c r="A211" s="643"/>
      <c r="B211" s="645"/>
      <c r="C211" s="647"/>
      <c r="D211" s="649"/>
      <c r="E211" s="84" t="s">
        <v>14</v>
      </c>
      <c r="F211" s="88" t="str">
        <f t="shared" si="20"/>
        <v>-</v>
      </c>
      <c r="G211" s="255" t="str">
        <f t="shared" si="21"/>
        <v>-</v>
      </c>
      <c r="H211" s="86" t="str">
        <f t="shared" si="21"/>
        <v>-</v>
      </c>
      <c r="I211" s="86" t="str">
        <f t="shared" si="21"/>
        <v>-</v>
      </c>
      <c r="J211" s="94" t="str">
        <f t="shared" si="21"/>
        <v>-</v>
      </c>
      <c r="K211" s="89" t="str">
        <f>Siguiente!$L$19</f>
        <v>-</v>
      </c>
      <c r="L211" s="86" t="str">
        <f>Siguiente!$L$20</f>
        <v>-</v>
      </c>
      <c r="M211" s="86" t="str">
        <f>Siguiente!$L$21</f>
        <v>-</v>
      </c>
      <c r="N211" s="87" t="str">
        <f>Siguiente!$L$22</f>
        <v>-</v>
      </c>
      <c r="O211" s="85" t="str">
        <f>Siguiente!$L$23</f>
        <v>-</v>
      </c>
      <c r="P211" s="86" t="str">
        <f>Siguiente!$L$24</f>
        <v>-</v>
      </c>
      <c r="Q211" s="86" t="str">
        <f>Siguiente!$L$25</f>
        <v>-</v>
      </c>
      <c r="R211" s="87" t="str">
        <f>Siguiente!$L$26</f>
        <v>-</v>
      </c>
      <c r="S211" s="85" t="str">
        <f>Siguiente!$L$27</f>
        <v>-</v>
      </c>
      <c r="T211" s="86" t="str">
        <f>Siguiente!$L$28</f>
        <v>-</v>
      </c>
      <c r="U211" s="86" t="str">
        <f>Siguiente!$L$29</f>
        <v>-</v>
      </c>
      <c r="V211" s="87" t="str">
        <f>Siguiente!$L$30</f>
        <v>-</v>
      </c>
      <c r="W211" s="85" t="str">
        <f>Siguiente!$L$31</f>
        <v>-</v>
      </c>
      <c r="X211" s="86" t="str">
        <f>Siguiente!$L$32</f>
        <v>-</v>
      </c>
      <c r="Y211" s="86" t="str">
        <f>Siguiente!$L$33</f>
        <v>-</v>
      </c>
      <c r="Z211" s="87" t="str">
        <f>Siguiente!$L$34</f>
        <v>-</v>
      </c>
      <c r="AA211" s="85" t="str">
        <f>Siguiente!$L$35</f>
        <v>-</v>
      </c>
      <c r="AB211" s="86" t="str">
        <f>Siguiente!$L$36</f>
        <v>-</v>
      </c>
      <c r="AC211" s="86" t="str">
        <f>Siguiente!$L$37</f>
        <v>-</v>
      </c>
      <c r="AD211" s="87" t="str">
        <f>Siguiente!$L$38</f>
        <v>-</v>
      </c>
      <c r="AE211" s="85" t="str">
        <f>Siguiente!$L$39</f>
        <v>-</v>
      </c>
      <c r="AF211" s="86" t="str">
        <f>Siguiente!$L$40</f>
        <v>-</v>
      </c>
      <c r="AG211" s="86" t="str">
        <f>Siguiente!$L$41</f>
        <v>-</v>
      </c>
      <c r="AH211" s="87" t="str">
        <f>Siguiente!$L$42</f>
        <v>-</v>
      </c>
      <c r="AI211" s="85" t="str">
        <f>Siguiente!$L$43</f>
        <v>-</v>
      </c>
      <c r="AJ211" s="86" t="str">
        <f>Siguiente!$L$44</f>
        <v>-</v>
      </c>
      <c r="AK211" s="86" t="str">
        <f>Siguiente!$L$45</f>
        <v>-</v>
      </c>
      <c r="AL211" s="108" t="str">
        <f>Siguiente!$L$46</f>
        <v>-</v>
      </c>
    </row>
    <row r="212" spans="1:38" ht="15" thickBot="1" x14ac:dyDescent="0.35">
      <c r="A212" s="642">
        <f>A210+1</f>
        <v>77</v>
      </c>
      <c r="B212" s="644">
        <f>Siguiente!$G$4</f>
        <v>0</v>
      </c>
      <c r="C212" s="646">
        <f>Siguiente!$G$2</f>
        <v>0</v>
      </c>
      <c r="D212" s="648" t="str">
        <f>IF(SUM(F212:F213)=0,"-",SUM(F212:F213))</f>
        <v>-</v>
      </c>
      <c r="E212" s="95" t="s">
        <v>41</v>
      </c>
      <c r="F212" s="250" t="str">
        <f t="shared" si="20"/>
        <v>-</v>
      </c>
      <c r="G212" s="256" t="str">
        <f t="shared" si="21"/>
        <v>-</v>
      </c>
      <c r="H212" s="90" t="str">
        <f t="shared" si="21"/>
        <v>-</v>
      </c>
      <c r="I212" s="90" t="str">
        <f t="shared" si="21"/>
        <v>-</v>
      </c>
      <c r="J212" s="93" t="str">
        <f t="shared" si="21"/>
        <v>-</v>
      </c>
      <c r="K212" s="111" t="str">
        <f>Siguiente!$J$19</f>
        <v>-</v>
      </c>
      <c r="L212" s="90" t="str">
        <f>Siguiente!$J$20</f>
        <v>-</v>
      </c>
      <c r="M212" s="90" t="str">
        <f>Siguiente!$J$21</f>
        <v>-</v>
      </c>
      <c r="N212" s="91" t="str">
        <f>Siguiente!$J$22</f>
        <v>-</v>
      </c>
      <c r="O212" s="92" t="str">
        <f>Siguiente!$J$23</f>
        <v>-</v>
      </c>
      <c r="P212" s="90" t="str">
        <f>Siguiente!$J$24</f>
        <v>-</v>
      </c>
      <c r="Q212" s="90" t="str">
        <f>Siguiente!$J$25</f>
        <v>-</v>
      </c>
      <c r="R212" s="91" t="str">
        <f>Siguiente!$J$26</f>
        <v>-</v>
      </c>
      <c r="S212" s="92" t="str">
        <f>Siguiente!$J$27</f>
        <v>-</v>
      </c>
      <c r="T212" s="90" t="str">
        <f>Siguiente!$J$28</f>
        <v>-</v>
      </c>
      <c r="U212" s="90" t="str">
        <f>Siguiente!$J$29</f>
        <v>-</v>
      </c>
      <c r="V212" s="91" t="str">
        <f>Siguiente!$J$30</f>
        <v>-</v>
      </c>
      <c r="W212" s="92" t="str">
        <f>Siguiente!$J$31</f>
        <v>-</v>
      </c>
      <c r="X212" s="90" t="str">
        <f>Siguiente!$J$32</f>
        <v>-</v>
      </c>
      <c r="Y212" s="90" t="str">
        <f>Siguiente!$J$33</f>
        <v>-</v>
      </c>
      <c r="Z212" s="91" t="str">
        <f>Siguiente!$J$34</f>
        <v>-</v>
      </c>
      <c r="AA212" s="92" t="str">
        <f>Siguiente!$J$35</f>
        <v>-</v>
      </c>
      <c r="AB212" s="90" t="str">
        <f>Siguiente!$J$36</f>
        <v>-</v>
      </c>
      <c r="AC212" s="90" t="str">
        <f>Siguiente!$J$37</f>
        <v>-</v>
      </c>
      <c r="AD212" s="91" t="str">
        <f>Siguiente!$J$38</f>
        <v>-</v>
      </c>
      <c r="AE212" s="92" t="str">
        <f>Siguiente!$J$39</f>
        <v>-</v>
      </c>
      <c r="AF212" s="90" t="str">
        <f>Siguiente!$J$40</f>
        <v>-</v>
      </c>
      <c r="AG212" s="90" t="str">
        <f>Siguiente!$J$41</f>
        <v>-</v>
      </c>
      <c r="AH212" s="91" t="str">
        <f>Siguiente!$J$42</f>
        <v>-</v>
      </c>
      <c r="AI212" s="92" t="str">
        <f>Siguiente!$J$43</f>
        <v>-</v>
      </c>
      <c r="AJ212" s="90" t="str">
        <f>Siguiente!$J$44</f>
        <v>-</v>
      </c>
      <c r="AK212" s="90" t="str">
        <f>Siguiente!$J$45</f>
        <v>-</v>
      </c>
      <c r="AL212" s="109" t="str">
        <f>Siguiente!$J$46</f>
        <v>-</v>
      </c>
    </row>
    <row r="213" spans="1:38" ht="15" thickBot="1" x14ac:dyDescent="0.35">
      <c r="A213" s="643"/>
      <c r="B213" s="645"/>
      <c r="C213" s="647"/>
      <c r="D213" s="649"/>
      <c r="E213" s="84" t="s">
        <v>14</v>
      </c>
      <c r="F213" s="88" t="str">
        <f t="shared" si="20"/>
        <v>-</v>
      </c>
      <c r="G213" s="255" t="str">
        <f t="shared" si="21"/>
        <v>-</v>
      </c>
      <c r="H213" s="86" t="str">
        <f t="shared" si="21"/>
        <v>-</v>
      </c>
      <c r="I213" s="86" t="str">
        <f t="shared" si="21"/>
        <v>-</v>
      </c>
      <c r="J213" s="94" t="str">
        <f t="shared" si="21"/>
        <v>-</v>
      </c>
      <c r="K213" s="89" t="str">
        <f>Siguiente!$L$19</f>
        <v>-</v>
      </c>
      <c r="L213" s="86" t="str">
        <f>Siguiente!$L$20</f>
        <v>-</v>
      </c>
      <c r="M213" s="86" t="str">
        <f>Siguiente!$L$21</f>
        <v>-</v>
      </c>
      <c r="N213" s="87" t="str">
        <f>Siguiente!$L$22</f>
        <v>-</v>
      </c>
      <c r="O213" s="85" t="str">
        <f>Siguiente!$L$23</f>
        <v>-</v>
      </c>
      <c r="P213" s="86" t="str">
        <f>Siguiente!$L$24</f>
        <v>-</v>
      </c>
      <c r="Q213" s="86" t="str">
        <f>Siguiente!$L$25</f>
        <v>-</v>
      </c>
      <c r="R213" s="87" t="str">
        <f>Siguiente!$L$26</f>
        <v>-</v>
      </c>
      <c r="S213" s="85" t="str">
        <f>Siguiente!$L$27</f>
        <v>-</v>
      </c>
      <c r="T213" s="86" t="str">
        <f>Siguiente!$L$28</f>
        <v>-</v>
      </c>
      <c r="U213" s="86" t="str">
        <f>Siguiente!$L$29</f>
        <v>-</v>
      </c>
      <c r="V213" s="87" t="str">
        <f>Siguiente!$L$30</f>
        <v>-</v>
      </c>
      <c r="W213" s="85" t="str">
        <f>Siguiente!$L$31</f>
        <v>-</v>
      </c>
      <c r="X213" s="86" t="str">
        <f>Siguiente!$L$32</f>
        <v>-</v>
      </c>
      <c r="Y213" s="86" t="str">
        <f>Siguiente!$L$33</f>
        <v>-</v>
      </c>
      <c r="Z213" s="87" t="str">
        <f>Siguiente!$L$34</f>
        <v>-</v>
      </c>
      <c r="AA213" s="85" t="str">
        <f>Siguiente!$L$35</f>
        <v>-</v>
      </c>
      <c r="AB213" s="86" t="str">
        <f>Siguiente!$L$36</f>
        <v>-</v>
      </c>
      <c r="AC213" s="86" t="str">
        <f>Siguiente!$L$37</f>
        <v>-</v>
      </c>
      <c r="AD213" s="87" t="str">
        <f>Siguiente!$L$38</f>
        <v>-</v>
      </c>
      <c r="AE213" s="85" t="str">
        <f>Siguiente!$L$39</f>
        <v>-</v>
      </c>
      <c r="AF213" s="86" t="str">
        <f>Siguiente!$L$40</f>
        <v>-</v>
      </c>
      <c r="AG213" s="86" t="str">
        <f>Siguiente!$L$41</f>
        <v>-</v>
      </c>
      <c r="AH213" s="87" t="str">
        <f>Siguiente!$L$42</f>
        <v>-</v>
      </c>
      <c r="AI213" s="85" t="str">
        <f>Siguiente!$L$43</f>
        <v>-</v>
      </c>
      <c r="AJ213" s="86" t="str">
        <f>Siguiente!$L$44</f>
        <v>-</v>
      </c>
      <c r="AK213" s="86" t="str">
        <f>Siguiente!$L$45</f>
        <v>-</v>
      </c>
      <c r="AL213" s="108" t="str">
        <f>Siguiente!$L$46</f>
        <v>-</v>
      </c>
    </row>
    <row r="214" spans="1:38" ht="15" thickBot="1" x14ac:dyDescent="0.35">
      <c r="A214" s="642">
        <f>A212+1</f>
        <v>78</v>
      </c>
      <c r="B214" s="644">
        <f>Siguiente!$G$4</f>
        <v>0</v>
      </c>
      <c r="C214" s="646">
        <f>Siguiente!$G$2</f>
        <v>0</v>
      </c>
      <c r="D214" s="648" t="str">
        <f>IF(SUM(F214:F215)=0,"-",SUM(F214:F215))</f>
        <v>-</v>
      </c>
      <c r="E214" s="95" t="s">
        <v>41</v>
      </c>
      <c r="F214" s="250" t="str">
        <f t="shared" si="20"/>
        <v>-</v>
      </c>
      <c r="G214" s="256" t="str">
        <f t="shared" si="21"/>
        <v>-</v>
      </c>
      <c r="H214" s="90" t="str">
        <f t="shared" si="21"/>
        <v>-</v>
      </c>
      <c r="I214" s="90" t="str">
        <f t="shared" si="21"/>
        <v>-</v>
      </c>
      <c r="J214" s="93" t="str">
        <f t="shared" si="21"/>
        <v>-</v>
      </c>
      <c r="K214" s="111" t="str">
        <f>Siguiente!$J$19</f>
        <v>-</v>
      </c>
      <c r="L214" s="90" t="str">
        <f>Siguiente!$J$20</f>
        <v>-</v>
      </c>
      <c r="M214" s="90" t="str">
        <f>Siguiente!$J$21</f>
        <v>-</v>
      </c>
      <c r="N214" s="91" t="str">
        <f>Siguiente!$J$22</f>
        <v>-</v>
      </c>
      <c r="O214" s="92" t="str">
        <f>Siguiente!$J$23</f>
        <v>-</v>
      </c>
      <c r="P214" s="90" t="str">
        <f>Siguiente!$J$24</f>
        <v>-</v>
      </c>
      <c r="Q214" s="90" t="str">
        <f>Siguiente!$J$25</f>
        <v>-</v>
      </c>
      <c r="R214" s="91" t="str">
        <f>Siguiente!$J$26</f>
        <v>-</v>
      </c>
      <c r="S214" s="92" t="str">
        <f>Siguiente!$J$27</f>
        <v>-</v>
      </c>
      <c r="T214" s="90" t="str">
        <f>Siguiente!$J$28</f>
        <v>-</v>
      </c>
      <c r="U214" s="90" t="str">
        <f>Siguiente!$J$29</f>
        <v>-</v>
      </c>
      <c r="V214" s="91" t="str">
        <f>Siguiente!$J$30</f>
        <v>-</v>
      </c>
      <c r="W214" s="92" t="str">
        <f>Siguiente!$J$31</f>
        <v>-</v>
      </c>
      <c r="X214" s="90" t="str">
        <f>Siguiente!$J$32</f>
        <v>-</v>
      </c>
      <c r="Y214" s="90" t="str">
        <f>Siguiente!$J$33</f>
        <v>-</v>
      </c>
      <c r="Z214" s="91" t="str">
        <f>Siguiente!$J$34</f>
        <v>-</v>
      </c>
      <c r="AA214" s="92" t="str">
        <f>Siguiente!$J$35</f>
        <v>-</v>
      </c>
      <c r="AB214" s="90" t="str">
        <f>Siguiente!$J$36</f>
        <v>-</v>
      </c>
      <c r="AC214" s="90" t="str">
        <f>Siguiente!$J$37</f>
        <v>-</v>
      </c>
      <c r="AD214" s="91" t="str">
        <f>Siguiente!$J$38</f>
        <v>-</v>
      </c>
      <c r="AE214" s="92" t="str">
        <f>Siguiente!$J$39</f>
        <v>-</v>
      </c>
      <c r="AF214" s="90" t="str">
        <f>Siguiente!$J$40</f>
        <v>-</v>
      </c>
      <c r="AG214" s="90" t="str">
        <f>Siguiente!$J$41</f>
        <v>-</v>
      </c>
      <c r="AH214" s="91" t="str">
        <f>Siguiente!$J$42</f>
        <v>-</v>
      </c>
      <c r="AI214" s="92" t="str">
        <f>Siguiente!$J$43</f>
        <v>-</v>
      </c>
      <c r="AJ214" s="90" t="str">
        <f>Siguiente!$J$44</f>
        <v>-</v>
      </c>
      <c r="AK214" s="90" t="str">
        <f>Siguiente!$J$45</f>
        <v>-</v>
      </c>
      <c r="AL214" s="109" t="str">
        <f>Siguiente!$J$46</f>
        <v>-</v>
      </c>
    </row>
    <row r="215" spans="1:38" ht="15" thickBot="1" x14ac:dyDescent="0.35">
      <c r="A215" s="643"/>
      <c r="B215" s="645"/>
      <c r="C215" s="647"/>
      <c r="D215" s="649"/>
      <c r="E215" s="84" t="s">
        <v>14</v>
      </c>
      <c r="F215" s="88" t="str">
        <f t="shared" si="20"/>
        <v>-</v>
      </c>
      <c r="G215" s="255" t="str">
        <f t="shared" si="21"/>
        <v>-</v>
      </c>
      <c r="H215" s="86" t="str">
        <f t="shared" si="21"/>
        <v>-</v>
      </c>
      <c r="I215" s="86" t="str">
        <f t="shared" si="21"/>
        <v>-</v>
      </c>
      <c r="J215" s="94" t="str">
        <f t="shared" si="21"/>
        <v>-</v>
      </c>
      <c r="K215" s="89" t="str">
        <f>Siguiente!$L$19</f>
        <v>-</v>
      </c>
      <c r="L215" s="86" t="str">
        <f>Siguiente!$L$20</f>
        <v>-</v>
      </c>
      <c r="M215" s="86" t="str">
        <f>Siguiente!$L$21</f>
        <v>-</v>
      </c>
      <c r="N215" s="87" t="str">
        <f>Siguiente!$L$22</f>
        <v>-</v>
      </c>
      <c r="O215" s="85" t="str">
        <f>Siguiente!$L$23</f>
        <v>-</v>
      </c>
      <c r="P215" s="86" t="str">
        <f>Siguiente!$L$24</f>
        <v>-</v>
      </c>
      <c r="Q215" s="86" t="str">
        <f>Siguiente!$L$25</f>
        <v>-</v>
      </c>
      <c r="R215" s="87" t="str">
        <f>Siguiente!$L$26</f>
        <v>-</v>
      </c>
      <c r="S215" s="85" t="str">
        <f>Siguiente!$L$27</f>
        <v>-</v>
      </c>
      <c r="T215" s="86" t="str">
        <f>Siguiente!$L$28</f>
        <v>-</v>
      </c>
      <c r="U215" s="86" t="str">
        <f>Siguiente!$L$29</f>
        <v>-</v>
      </c>
      <c r="V215" s="87" t="str">
        <f>Siguiente!$L$30</f>
        <v>-</v>
      </c>
      <c r="W215" s="85" t="str">
        <f>Siguiente!$L$31</f>
        <v>-</v>
      </c>
      <c r="X215" s="86" t="str">
        <f>Siguiente!$L$32</f>
        <v>-</v>
      </c>
      <c r="Y215" s="86" t="str">
        <f>Siguiente!$L$33</f>
        <v>-</v>
      </c>
      <c r="Z215" s="87" t="str">
        <f>Siguiente!$L$34</f>
        <v>-</v>
      </c>
      <c r="AA215" s="85" t="str">
        <f>Siguiente!$L$35</f>
        <v>-</v>
      </c>
      <c r="AB215" s="86" t="str">
        <f>Siguiente!$L$36</f>
        <v>-</v>
      </c>
      <c r="AC215" s="86" t="str">
        <f>Siguiente!$L$37</f>
        <v>-</v>
      </c>
      <c r="AD215" s="87" t="str">
        <f>Siguiente!$L$38</f>
        <v>-</v>
      </c>
      <c r="AE215" s="85" t="str">
        <f>Siguiente!$L$39</f>
        <v>-</v>
      </c>
      <c r="AF215" s="86" t="str">
        <f>Siguiente!$L$40</f>
        <v>-</v>
      </c>
      <c r="AG215" s="86" t="str">
        <f>Siguiente!$L$41</f>
        <v>-</v>
      </c>
      <c r="AH215" s="87" t="str">
        <f>Siguiente!$L$42</f>
        <v>-</v>
      </c>
      <c r="AI215" s="85" t="str">
        <f>Siguiente!$L$43</f>
        <v>-</v>
      </c>
      <c r="AJ215" s="86" t="str">
        <f>Siguiente!$L$44</f>
        <v>-</v>
      </c>
      <c r="AK215" s="86" t="str">
        <f>Siguiente!$L$45</f>
        <v>-</v>
      </c>
      <c r="AL215" s="108" t="str">
        <f>Siguiente!$L$46</f>
        <v>-</v>
      </c>
    </row>
    <row r="216" spans="1:38" ht="15" thickBot="1" x14ac:dyDescent="0.35">
      <c r="A216" s="642">
        <f>A214+1</f>
        <v>79</v>
      </c>
      <c r="B216" s="644">
        <f>Siguiente!$G$4</f>
        <v>0</v>
      </c>
      <c r="C216" s="646">
        <f>Siguiente!$G$2</f>
        <v>0</v>
      </c>
      <c r="D216" s="648" t="str">
        <f>IF(SUM(F216:F217)=0,"-",SUM(F216:F217))</f>
        <v>-</v>
      </c>
      <c r="E216" s="95" t="s">
        <v>41</v>
      </c>
      <c r="F216" s="250" t="str">
        <f t="shared" si="20"/>
        <v>-</v>
      </c>
      <c r="G216" s="256" t="str">
        <f t="shared" si="21"/>
        <v>-</v>
      </c>
      <c r="H216" s="90" t="str">
        <f t="shared" si="21"/>
        <v>-</v>
      </c>
      <c r="I216" s="90" t="str">
        <f t="shared" si="21"/>
        <v>-</v>
      </c>
      <c r="J216" s="93" t="str">
        <f t="shared" si="21"/>
        <v>-</v>
      </c>
      <c r="K216" s="111" t="str">
        <f>Siguiente!$J$19</f>
        <v>-</v>
      </c>
      <c r="L216" s="90" t="str">
        <f>Siguiente!$J$20</f>
        <v>-</v>
      </c>
      <c r="M216" s="90" t="str">
        <f>Siguiente!$J$21</f>
        <v>-</v>
      </c>
      <c r="N216" s="91" t="str">
        <f>Siguiente!$J$22</f>
        <v>-</v>
      </c>
      <c r="O216" s="92" t="str">
        <f>Siguiente!$J$23</f>
        <v>-</v>
      </c>
      <c r="P216" s="90" t="str">
        <f>Siguiente!$J$24</f>
        <v>-</v>
      </c>
      <c r="Q216" s="90" t="str">
        <f>Siguiente!$J$25</f>
        <v>-</v>
      </c>
      <c r="R216" s="91" t="str">
        <f>Siguiente!$J$26</f>
        <v>-</v>
      </c>
      <c r="S216" s="92" t="str">
        <f>Siguiente!$J$27</f>
        <v>-</v>
      </c>
      <c r="T216" s="90" t="str">
        <f>Siguiente!$J$28</f>
        <v>-</v>
      </c>
      <c r="U216" s="90" t="str">
        <f>Siguiente!$J$29</f>
        <v>-</v>
      </c>
      <c r="V216" s="91" t="str">
        <f>Siguiente!$J$30</f>
        <v>-</v>
      </c>
      <c r="W216" s="92" t="str">
        <f>Siguiente!$J$31</f>
        <v>-</v>
      </c>
      <c r="X216" s="90" t="str">
        <f>Siguiente!$J$32</f>
        <v>-</v>
      </c>
      <c r="Y216" s="90" t="str">
        <f>Siguiente!$J$33</f>
        <v>-</v>
      </c>
      <c r="Z216" s="91" t="str">
        <f>Siguiente!$J$34</f>
        <v>-</v>
      </c>
      <c r="AA216" s="92" t="str">
        <f>Siguiente!$J$35</f>
        <v>-</v>
      </c>
      <c r="AB216" s="90" t="str">
        <f>Siguiente!$J$36</f>
        <v>-</v>
      </c>
      <c r="AC216" s="90" t="str">
        <f>Siguiente!$J$37</f>
        <v>-</v>
      </c>
      <c r="AD216" s="91" t="str">
        <f>Siguiente!$J$38</f>
        <v>-</v>
      </c>
      <c r="AE216" s="92" t="str">
        <f>Siguiente!$J$39</f>
        <v>-</v>
      </c>
      <c r="AF216" s="90" t="str">
        <f>Siguiente!$J$40</f>
        <v>-</v>
      </c>
      <c r="AG216" s="90" t="str">
        <f>Siguiente!$J$41</f>
        <v>-</v>
      </c>
      <c r="AH216" s="91" t="str">
        <f>Siguiente!$J$42</f>
        <v>-</v>
      </c>
      <c r="AI216" s="92" t="str">
        <f>Siguiente!$J$43</f>
        <v>-</v>
      </c>
      <c r="AJ216" s="90" t="str">
        <f>Siguiente!$J$44</f>
        <v>-</v>
      </c>
      <c r="AK216" s="90" t="str">
        <f>Siguiente!$J$45</f>
        <v>-</v>
      </c>
      <c r="AL216" s="109" t="str">
        <f>Siguiente!$J$46</f>
        <v>-</v>
      </c>
    </row>
    <row r="217" spans="1:38" ht="15" thickBot="1" x14ac:dyDescent="0.35">
      <c r="A217" s="643"/>
      <c r="B217" s="645"/>
      <c r="C217" s="647"/>
      <c r="D217" s="649"/>
      <c r="E217" s="84" t="s">
        <v>14</v>
      </c>
      <c r="F217" s="88" t="str">
        <f t="shared" si="20"/>
        <v>-</v>
      </c>
      <c r="G217" s="255" t="str">
        <f t="shared" si="21"/>
        <v>-</v>
      </c>
      <c r="H217" s="86" t="str">
        <f t="shared" si="21"/>
        <v>-</v>
      </c>
      <c r="I217" s="86" t="str">
        <f t="shared" si="21"/>
        <v>-</v>
      </c>
      <c r="J217" s="94" t="str">
        <f t="shared" si="21"/>
        <v>-</v>
      </c>
      <c r="K217" s="89" t="str">
        <f>Siguiente!$L$19</f>
        <v>-</v>
      </c>
      <c r="L217" s="86" t="str">
        <f>Siguiente!$L$20</f>
        <v>-</v>
      </c>
      <c r="M217" s="86" t="str">
        <f>Siguiente!$L$21</f>
        <v>-</v>
      </c>
      <c r="N217" s="87" t="str">
        <f>Siguiente!$L$22</f>
        <v>-</v>
      </c>
      <c r="O217" s="85" t="str">
        <f>Siguiente!$L$23</f>
        <v>-</v>
      </c>
      <c r="P217" s="86" t="str">
        <f>Siguiente!$L$24</f>
        <v>-</v>
      </c>
      <c r="Q217" s="86" t="str">
        <f>Siguiente!$L$25</f>
        <v>-</v>
      </c>
      <c r="R217" s="87" t="str">
        <f>Siguiente!$L$26</f>
        <v>-</v>
      </c>
      <c r="S217" s="85" t="str">
        <f>Siguiente!$L$27</f>
        <v>-</v>
      </c>
      <c r="T217" s="86" t="str">
        <f>Siguiente!$L$28</f>
        <v>-</v>
      </c>
      <c r="U217" s="86" t="str">
        <f>Siguiente!$L$29</f>
        <v>-</v>
      </c>
      <c r="V217" s="87" t="str">
        <f>Siguiente!$L$30</f>
        <v>-</v>
      </c>
      <c r="W217" s="85" t="str">
        <f>Siguiente!$L$31</f>
        <v>-</v>
      </c>
      <c r="X217" s="86" t="str">
        <f>Siguiente!$L$32</f>
        <v>-</v>
      </c>
      <c r="Y217" s="86" t="str">
        <f>Siguiente!$L$33</f>
        <v>-</v>
      </c>
      <c r="Z217" s="87" t="str">
        <f>Siguiente!$L$34</f>
        <v>-</v>
      </c>
      <c r="AA217" s="85" t="str">
        <f>Siguiente!$L$35</f>
        <v>-</v>
      </c>
      <c r="AB217" s="86" t="str">
        <f>Siguiente!$L$36</f>
        <v>-</v>
      </c>
      <c r="AC217" s="86" t="str">
        <f>Siguiente!$L$37</f>
        <v>-</v>
      </c>
      <c r="AD217" s="87" t="str">
        <f>Siguiente!$L$38</f>
        <v>-</v>
      </c>
      <c r="AE217" s="85" t="str">
        <f>Siguiente!$L$39</f>
        <v>-</v>
      </c>
      <c r="AF217" s="86" t="str">
        <f>Siguiente!$L$40</f>
        <v>-</v>
      </c>
      <c r="AG217" s="86" t="str">
        <f>Siguiente!$L$41</f>
        <v>-</v>
      </c>
      <c r="AH217" s="87" t="str">
        <f>Siguiente!$L$42</f>
        <v>-</v>
      </c>
      <c r="AI217" s="85" t="str">
        <f>Siguiente!$L$43</f>
        <v>-</v>
      </c>
      <c r="AJ217" s="86" t="str">
        <f>Siguiente!$L$44</f>
        <v>-</v>
      </c>
      <c r="AK217" s="86" t="str">
        <f>Siguiente!$L$45</f>
        <v>-</v>
      </c>
      <c r="AL217" s="108" t="str">
        <f>Siguiente!$L$46</f>
        <v>-</v>
      </c>
    </row>
    <row r="218" spans="1:38" ht="15" thickBot="1" x14ac:dyDescent="0.35">
      <c r="A218" s="642">
        <f>A216+1</f>
        <v>80</v>
      </c>
      <c r="B218" s="644">
        <f>Siguiente!$G$4</f>
        <v>0</v>
      </c>
      <c r="C218" s="646">
        <f>Siguiente!$G$2</f>
        <v>0</v>
      </c>
      <c r="D218" s="648" t="str">
        <f>IF(SUM(F218:F219)=0,"-",SUM(F218:F219))</f>
        <v>-</v>
      </c>
      <c r="E218" s="95" t="s">
        <v>41</v>
      </c>
      <c r="F218" s="250" t="str">
        <f t="shared" si="20"/>
        <v>-</v>
      </c>
      <c r="G218" s="256" t="str">
        <f t="shared" si="21"/>
        <v>-</v>
      </c>
      <c r="H218" s="90" t="str">
        <f t="shared" si="21"/>
        <v>-</v>
      </c>
      <c r="I218" s="90" t="str">
        <f t="shared" si="21"/>
        <v>-</v>
      </c>
      <c r="J218" s="93" t="str">
        <f t="shared" si="21"/>
        <v>-</v>
      </c>
      <c r="K218" s="111" t="str">
        <f>Siguiente!$J$19</f>
        <v>-</v>
      </c>
      <c r="L218" s="90" t="str">
        <f>Siguiente!$J$20</f>
        <v>-</v>
      </c>
      <c r="M218" s="90" t="str">
        <f>Siguiente!$J$21</f>
        <v>-</v>
      </c>
      <c r="N218" s="91" t="str">
        <f>Siguiente!$J$22</f>
        <v>-</v>
      </c>
      <c r="O218" s="92" t="str">
        <f>Siguiente!$J$23</f>
        <v>-</v>
      </c>
      <c r="P218" s="90" t="str">
        <f>Siguiente!$J$24</f>
        <v>-</v>
      </c>
      <c r="Q218" s="90" t="str">
        <f>Siguiente!$J$25</f>
        <v>-</v>
      </c>
      <c r="R218" s="91" t="str">
        <f>Siguiente!$J$26</f>
        <v>-</v>
      </c>
      <c r="S218" s="92" t="str">
        <f>Siguiente!$J$27</f>
        <v>-</v>
      </c>
      <c r="T218" s="90" t="str">
        <f>Siguiente!$J$28</f>
        <v>-</v>
      </c>
      <c r="U218" s="90" t="str">
        <f>Siguiente!$J$29</f>
        <v>-</v>
      </c>
      <c r="V218" s="91" t="str">
        <f>Siguiente!$J$30</f>
        <v>-</v>
      </c>
      <c r="W218" s="92" t="str">
        <f>Siguiente!$J$31</f>
        <v>-</v>
      </c>
      <c r="X218" s="90" t="str">
        <f>Siguiente!$J$32</f>
        <v>-</v>
      </c>
      <c r="Y218" s="90" t="str">
        <f>Siguiente!$J$33</f>
        <v>-</v>
      </c>
      <c r="Z218" s="91" t="str">
        <f>Siguiente!$J$34</f>
        <v>-</v>
      </c>
      <c r="AA218" s="92" t="str">
        <f>Siguiente!$J$35</f>
        <v>-</v>
      </c>
      <c r="AB218" s="90" t="str">
        <f>Siguiente!$J$36</f>
        <v>-</v>
      </c>
      <c r="AC218" s="90" t="str">
        <f>Siguiente!$J$37</f>
        <v>-</v>
      </c>
      <c r="AD218" s="91" t="str">
        <f>Siguiente!$J$38</f>
        <v>-</v>
      </c>
      <c r="AE218" s="92" t="str">
        <f>Siguiente!$J$39</f>
        <v>-</v>
      </c>
      <c r="AF218" s="90" t="str">
        <f>Siguiente!$J$40</f>
        <v>-</v>
      </c>
      <c r="AG218" s="90" t="str">
        <f>Siguiente!$J$41</f>
        <v>-</v>
      </c>
      <c r="AH218" s="91" t="str">
        <f>Siguiente!$J$42</f>
        <v>-</v>
      </c>
      <c r="AI218" s="92" t="str">
        <f>Siguiente!$J$43</f>
        <v>-</v>
      </c>
      <c r="AJ218" s="90" t="str">
        <f>Siguiente!$J$44</f>
        <v>-</v>
      </c>
      <c r="AK218" s="90" t="str">
        <f>Siguiente!$J$45</f>
        <v>-</v>
      </c>
      <c r="AL218" s="109" t="str">
        <f>Siguiente!$J$46</f>
        <v>-</v>
      </c>
    </row>
    <row r="219" spans="1:38" ht="15" thickBot="1" x14ac:dyDescent="0.35">
      <c r="A219" s="643"/>
      <c r="B219" s="645"/>
      <c r="C219" s="647"/>
      <c r="D219" s="649"/>
      <c r="E219" s="84" t="s">
        <v>14</v>
      </c>
      <c r="F219" s="88" t="str">
        <f t="shared" si="20"/>
        <v>-</v>
      </c>
      <c r="G219" s="255" t="str">
        <f t="shared" si="21"/>
        <v>-</v>
      </c>
      <c r="H219" s="86" t="str">
        <f t="shared" si="21"/>
        <v>-</v>
      </c>
      <c r="I219" s="86" t="str">
        <f t="shared" si="21"/>
        <v>-</v>
      </c>
      <c r="J219" s="94" t="str">
        <f t="shared" si="21"/>
        <v>-</v>
      </c>
      <c r="K219" s="89" t="str">
        <f>Siguiente!$L$19</f>
        <v>-</v>
      </c>
      <c r="L219" s="86" t="str">
        <f>Siguiente!$L$20</f>
        <v>-</v>
      </c>
      <c r="M219" s="86" t="str">
        <f>Siguiente!$L$21</f>
        <v>-</v>
      </c>
      <c r="N219" s="87" t="str">
        <f>Siguiente!$L$22</f>
        <v>-</v>
      </c>
      <c r="O219" s="85" t="str">
        <f>Siguiente!$L$23</f>
        <v>-</v>
      </c>
      <c r="P219" s="86" t="str">
        <f>Siguiente!$L$24</f>
        <v>-</v>
      </c>
      <c r="Q219" s="86" t="str">
        <f>Siguiente!$L$25</f>
        <v>-</v>
      </c>
      <c r="R219" s="87" t="str">
        <f>Siguiente!$L$26</f>
        <v>-</v>
      </c>
      <c r="S219" s="85" t="str">
        <f>Siguiente!$L$27</f>
        <v>-</v>
      </c>
      <c r="T219" s="86" t="str">
        <f>Siguiente!$L$28</f>
        <v>-</v>
      </c>
      <c r="U219" s="86" t="str">
        <f>Siguiente!$L$29</f>
        <v>-</v>
      </c>
      <c r="V219" s="87" t="str">
        <f>Siguiente!$L$30</f>
        <v>-</v>
      </c>
      <c r="W219" s="85" t="str">
        <f>Siguiente!$L$31</f>
        <v>-</v>
      </c>
      <c r="X219" s="86" t="str">
        <f>Siguiente!$L$32</f>
        <v>-</v>
      </c>
      <c r="Y219" s="86" t="str">
        <f>Siguiente!$L$33</f>
        <v>-</v>
      </c>
      <c r="Z219" s="87" t="str">
        <f>Siguiente!$L$34</f>
        <v>-</v>
      </c>
      <c r="AA219" s="85" t="str">
        <f>Siguiente!$L$35</f>
        <v>-</v>
      </c>
      <c r="AB219" s="86" t="str">
        <f>Siguiente!$L$36</f>
        <v>-</v>
      </c>
      <c r="AC219" s="86" t="str">
        <f>Siguiente!$L$37</f>
        <v>-</v>
      </c>
      <c r="AD219" s="87" t="str">
        <f>Siguiente!$L$38</f>
        <v>-</v>
      </c>
      <c r="AE219" s="85" t="str">
        <f>Siguiente!$L$39</f>
        <v>-</v>
      </c>
      <c r="AF219" s="86" t="str">
        <f>Siguiente!$L$40</f>
        <v>-</v>
      </c>
      <c r="AG219" s="86" t="str">
        <f>Siguiente!$L$41</f>
        <v>-</v>
      </c>
      <c r="AH219" s="87" t="str">
        <f>Siguiente!$L$42</f>
        <v>-</v>
      </c>
      <c r="AI219" s="85" t="str">
        <f>Siguiente!$L$43</f>
        <v>-</v>
      </c>
      <c r="AJ219" s="86" t="str">
        <f>Siguiente!$L$44</f>
        <v>-</v>
      </c>
      <c r="AK219" s="86" t="str">
        <f>Siguiente!$L$45</f>
        <v>-</v>
      </c>
      <c r="AL219" s="108" t="str">
        <f>Siguiente!$L$46</f>
        <v>-</v>
      </c>
    </row>
    <row r="220" spans="1:38" ht="15" thickBot="1" x14ac:dyDescent="0.35">
      <c r="A220" s="642">
        <f>A218+1</f>
        <v>81</v>
      </c>
      <c r="B220" s="644">
        <f>Siguiente!$G$4</f>
        <v>0</v>
      </c>
      <c r="C220" s="646">
        <f>Siguiente!$G$2</f>
        <v>0</v>
      </c>
      <c r="D220" s="648" t="str">
        <f>IF(SUM(F220:F221)=0,"-",SUM(F220:F221))</f>
        <v>-</v>
      </c>
      <c r="E220" s="95" t="s">
        <v>41</v>
      </c>
      <c r="F220" s="250" t="str">
        <f t="shared" ref="F220:F251" si="22">IF(ROUND(SUM(G220:J220),2)=0,"-",ROUND(SUM(G220:J220),2))</f>
        <v>-</v>
      </c>
      <c r="G220" s="256" t="str">
        <f t="shared" ref="G220:J239" si="23">IF(SUMIFS($K220:$AL220,$K$58:$AL$58,G$58)=0,"-",SUMIFS($K220:$AL220,$K$58:$AL$58,G$58))</f>
        <v>-</v>
      </c>
      <c r="H220" s="90" t="str">
        <f t="shared" si="23"/>
        <v>-</v>
      </c>
      <c r="I220" s="90" t="str">
        <f t="shared" si="23"/>
        <v>-</v>
      </c>
      <c r="J220" s="93" t="str">
        <f t="shared" si="23"/>
        <v>-</v>
      </c>
      <c r="K220" s="111" t="str">
        <f>Siguiente!$J$19</f>
        <v>-</v>
      </c>
      <c r="L220" s="90" t="str">
        <f>Siguiente!$J$20</f>
        <v>-</v>
      </c>
      <c r="M220" s="90" t="str">
        <f>Siguiente!$J$21</f>
        <v>-</v>
      </c>
      <c r="N220" s="91" t="str">
        <f>Siguiente!$J$22</f>
        <v>-</v>
      </c>
      <c r="O220" s="92" t="str">
        <f>Siguiente!$J$23</f>
        <v>-</v>
      </c>
      <c r="P220" s="90" t="str">
        <f>Siguiente!$J$24</f>
        <v>-</v>
      </c>
      <c r="Q220" s="90" t="str">
        <f>Siguiente!$J$25</f>
        <v>-</v>
      </c>
      <c r="R220" s="91" t="str">
        <f>Siguiente!$J$26</f>
        <v>-</v>
      </c>
      <c r="S220" s="92" t="str">
        <f>Siguiente!$J$27</f>
        <v>-</v>
      </c>
      <c r="T220" s="90" t="str">
        <f>Siguiente!$J$28</f>
        <v>-</v>
      </c>
      <c r="U220" s="90" t="str">
        <f>Siguiente!$J$29</f>
        <v>-</v>
      </c>
      <c r="V220" s="91" t="str">
        <f>Siguiente!$J$30</f>
        <v>-</v>
      </c>
      <c r="W220" s="92" t="str">
        <f>Siguiente!$J$31</f>
        <v>-</v>
      </c>
      <c r="X220" s="90" t="str">
        <f>Siguiente!$J$32</f>
        <v>-</v>
      </c>
      <c r="Y220" s="90" t="str">
        <f>Siguiente!$J$33</f>
        <v>-</v>
      </c>
      <c r="Z220" s="91" t="str">
        <f>Siguiente!$J$34</f>
        <v>-</v>
      </c>
      <c r="AA220" s="92" t="str">
        <f>Siguiente!$J$35</f>
        <v>-</v>
      </c>
      <c r="AB220" s="90" t="str">
        <f>Siguiente!$J$36</f>
        <v>-</v>
      </c>
      <c r="AC220" s="90" t="str">
        <f>Siguiente!$J$37</f>
        <v>-</v>
      </c>
      <c r="AD220" s="91" t="str">
        <f>Siguiente!$J$38</f>
        <v>-</v>
      </c>
      <c r="AE220" s="92" t="str">
        <f>Siguiente!$J$39</f>
        <v>-</v>
      </c>
      <c r="AF220" s="90" t="str">
        <f>Siguiente!$J$40</f>
        <v>-</v>
      </c>
      <c r="AG220" s="90" t="str">
        <f>Siguiente!$J$41</f>
        <v>-</v>
      </c>
      <c r="AH220" s="91" t="str">
        <f>Siguiente!$J$42</f>
        <v>-</v>
      </c>
      <c r="AI220" s="92" t="str">
        <f>Siguiente!$J$43</f>
        <v>-</v>
      </c>
      <c r="AJ220" s="90" t="str">
        <f>Siguiente!$J$44</f>
        <v>-</v>
      </c>
      <c r="AK220" s="90" t="str">
        <f>Siguiente!$J$45</f>
        <v>-</v>
      </c>
      <c r="AL220" s="109" t="str">
        <f>Siguiente!$J$46</f>
        <v>-</v>
      </c>
    </row>
    <row r="221" spans="1:38" ht="15" thickBot="1" x14ac:dyDescent="0.35">
      <c r="A221" s="643"/>
      <c r="B221" s="645"/>
      <c r="C221" s="647"/>
      <c r="D221" s="649"/>
      <c r="E221" s="84" t="s">
        <v>14</v>
      </c>
      <c r="F221" s="88" t="str">
        <f t="shared" si="22"/>
        <v>-</v>
      </c>
      <c r="G221" s="255" t="str">
        <f t="shared" si="23"/>
        <v>-</v>
      </c>
      <c r="H221" s="86" t="str">
        <f t="shared" si="23"/>
        <v>-</v>
      </c>
      <c r="I221" s="86" t="str">
        <f t="shared" si="23"/>
        <v>-</v>
      </c>
      <c r="J221" s="94" t="str">
        <f t="shared" si="23"/>
        <v>-</v>
      </c>
      <c r="K221" s="89" t="str">
        <f>Siguiente!$L$19</f>
        <v>-</v>
      </c>
      <c r="L221" s="86" t="str">
        <f>Siguiente!$L$20</f>
        <v>-</v>
      </c>
      <c r="M221" s="86" t="str">
        <f>Siguiente!$L$21</f>
        <v>-</v>
      </c>
      <c r="N221" s="87" t="str">
        <f>Siguiente!$L$22</f>
        <v>-</v>
      </c>
      <c r="O221" s="85" t="str">
        <f>Siguiente!$L$23</f>
        <v>-</v>
      </c>
      <c r="P221" s="86" t="str">
        <f>Siguiente!$L$24</f>
        <v>-</v>
      </c>
      <c r="Q221" s="86" t="str">
        <f>Siguiente!$L$25</f>
        <v>-</v>
      </c>
      <c r="R221" s="87" t="str">
        <f>Siguiente!$L$26</f>
        <v>-</v>
      </c>
      <c r="S221" s="85" t="str">
        <f>Siguiente!$L$27</f>
        <v>-</v>
      </c>
      <c r="T221" s="86" t="str">
        <f>Siguiente!$L$28</f>
        <v>-</v>
      </c>
      <c r="U221" s="86" t="str">
        <f>Siguiente!$L$29</f>
        <v>-</v>
      </c>
      <c r="V221" s="87" t="str">
        <f>Siguiente!$L$30</f>
        <v>-</v>
      </c>
      <c r="W221" s="85" t="str">
        <f>Siguiente!$L$31</f>
        <v>-</v>
      </c>
      <c r="X221" s="86" t="str">
        <f>Siguiente!$L$32</f>
        <v>-</v>
      </c>
      <c r="Y221" s="86" t="str">
        <f>Siguiente!$L$33</f>
        <v>-</v>
      </c>
      <c r="Z221" s="87" t="str">
        <f>Siguiente!$L$34</f>
        <v>-</v>
      </c>
      <c r="AA221" s="85" t="str">
        <f>Siguiente!$L$35</f>
        <v>-</v>
      </c>
      <c r="AB221" s="86" t="str">
        <f>Siguiente!$L$36</f>
        <v>-</v>
      </c>
      <c r="AC221" s="86" t="str">
        <f>Siguiente!$L$37</f>
        <v>-</v>
      </c>
      <c r="AD221" s="87" t="str">
        <f>Siguiente!$L$38</f>
        <v>-</v>
      </c>
      <c r="AE221" s="85" t="str">
        <f>Siguiente!$L$39</f>
        <v>-</v>
      </c>
      <c r="AF221" s="86" t="str">
        <f>Siguiente!$L$40</f>
        <v>-</v>
      </c>
      <c r="AG221" s="86" t="str">
        <f>Siguiente!$L$41</f>
        <v>-</v>
      </c>
      <c r="AH221" s="87" t="str">
        <f>Siguiente!$L$42</f>
        <v>-</v>
      </c>
      <c r="AI221" s="85" t="str">
        <f>Siguiente!$L$43</f>
        <v>-</v>
      </c>
      <c r="AJ221" s="86" t="str">
        <f>Siguiente!$L$44</f>
        <v>-</v>
      </c>
      <c r="AK221" s="86" t="str">
        <f>Siguiente!$L$45</f>
        <v>-</v>
      </c>
      <c r="AL221" s="108" t="str">
        <f>Siguiente!$L$46</f>
        <v>-</v>
      </c>
    </row>
    <row r="222" spans="1:38" ht="15" thickBot="1" x14ac:dyDescent="0.35">
      <c r="A222" s="642">
        <f>A220+1</f>
        <v>82</v>
      </c>
      <c r="B222" s="644">
        <f>Siguiente!$G$4</f>
        <v>0</v>
      </c>
      <c r="C222" s="646">
        <f>Siguiente!$G$2</f>
        <v>0</v>
      </c>
      <c r="D222" s="648" t="str">
        <f>IF(SUM(F222:F223)=0,"-",SUM(F222:F223))</f>
        <v>-</v>
      </c>
      <c r="E222" s="95" t="s">
        <v>41</v>
      </c>
      <c r="F222" s="250" t="str">
        <f t="shared" si="22"/>
        <v>-</v>
      </c>
      <c r="G222" s="256" t="str">
        <f t="shared" si="23"/>
        <v>-</v>
      </c>
      <c r="H222" s="90" t="str">
        <f t="shared" si="23"/>
        <v>-</v>
      </c>
      <c r="I222" s="90" t="str">
        <f t="shared" si="23"/>
        <v>-</v>
      </c>
      <c r="J222" s="93" t="str">
        <f t="shared" si="23"/>
        <v>-</v>
      </c>
      <c r="K222" s="111" t="str">
        <f>Siguiente!$J$19</f>
        <v>-</v>
      </c>
      <c r="L222" s="90" t="str">
        <f>Siguiente!$J$20</f>
        <v>-</v>
      </c>
      <c r="M222" s="90" t="str">
        <f>Siguiente!$J$21</f>
        <v>-</v>
      </c>
      <c r="N222" s="91" t="str">
        <f>Siguiente!$J$22</f>
        <v>-</v>
      </c>
      <c r="O222" s="92" t="str">
        <f>Siguiente!$J$23</f>
        <v>-</v>
      </c>
      <c r="P222" s="90" t="str">
        <f>Siguiente!$J$24</f>
        <v>-</v>
      </c>
      <c r="Q222" s="90" t="str">
        <f>Siguiente!$J$25</f>
        <v>-</v>
      </c>
      <c r="R222" s="91" t="str">
        <f>Siguiente!$J$26</f>
        <v>-</v>
      </c>
      <c r="S222" s="92" t="str">
        <f>Siguiente!$J$27</f>
        <v>-</v>
      </c>
      <c r="T222" s="90" t="str">
        <f>Siguiente!$J$28</f>
        <v>-</v>
      </c>
      <c r="U222" s="90" t="str">
        <f>Siguiente!$J$29</f>
        <v>-</v>
      </c>
      <c r="V222" s="91" t="str">
        <f>Siguiente!$J$30</f>
        <v>-</v>
      </c>
      <c r="W222" s="92" t="str">
        <f>Siguiente!$J$31</f>
        <v>-</v>
      </c>
      <c r="X222" s="90" t="str">
        <f>Siguiente!$J$32</f>
        <v>-</v>
      </c>
      <c r="Y222" s="90" t="str">
        <f>Siguiente!$J$33</f>
        <v>-</v>
      </c>
      <c r="Z222" s="91" t="str">
        <f>Siguiente!$J$34</f>
        <v>-</v>
      </c>
      <c r="AA222" s="92" t="str">
        <f>Siguiente!$J$35</f>
        <v>-</v>
      </c>
      <c r="AB222" s="90" t="str">
        <f>Siguiente!$J$36</f>
        <v>-</v>
      </c>
      <c r="AC222" s="90" t="str">
        <f>Siguiente!$J$37</f>
        <v>-</v>
      </c>
      <c r="AD222" s="91" t="str">
        <f>Siguiente!$J$38</f>
        <v>-</v>
      </c>
      <c r="AE222" s="92" t="str">
        <f>Siguiente!$J$39</f>
        <v>-</v>
      </c>
      <c r="AF222" s="90" t="str">
        <f>Siguiente!$J$40</f>
        <v>-</v>
      </c>
      <c r="AG222" s="90" t="str">
        <f>Siguiente!$J$41</f>
        <v>-</v>
      </c>
      <c r="AH222" s="91" t="str">
        <f>Siguiente!$J$42</f>
        <v>-</v>
      </c>
      <c r="AI222" s="92" t="str">
        <f>Siguiente!$J$43</f>
        <v>-</v>
      </c>
      <c r="AJ222" s="90" t="str">
        <f>Siguiente!$J$44</f>
        <v>-</v>
      </c>
      <c r="AK222" s="90" t="str">
        <f>Siguiente!$J$45</f>
        <v>-</v>
      </c>
      <c r="AL222" s="109" t="str">
        <f>Siguiente!$J$46</f>
        <v>-</v>
      </c>
    </row>
    <row r="223" spans="1:38" ht="15" thickBot="1" x14ac:dyDescent="0.35">
      <c r="A223" s="643"/>
      <c r="B223" s="645"/>
      <c r="C223" s="647"/>
      <c r="D223" s="649"/>
      <c r="E223" s="84" t="s">
        <v>14</v>
      </c>
      <c r="F223" s="88" t="str">
        <f t="shared" si="22"/>
        <v>-</v>
      </c>
      <c r="G223" s="255" t="str">
        <f t="shared" si="23"/>
        <v>-</v>
      </c>
      <c r="H223" s="86" t="str">
        <f t="shared" si="23"/>
        <v>-</v>
      </c>
      <c r="I223" s="86" t="str">
        <f t="shared" si="23"/>
        <v>-</v>
      </c>
      <c r="J223" s="94" t="str">
        <f t="shared" si="23"/>
        <v>-</v>
      </c>
      <c r="K223" s="89" t="str">
        <f>Siguiente!$L$19</f>
        <v>-</v>
      </c>
      <c r="L223" s="86" t="str">
        <f>Siguiente!$L$20</f>
        <v>-</v>
      </c>
      <c r="M223" s="86" t="str">
        <f>Siguiente!$L$21</f>
        <v>-</v>
      </c>
      <c r="N223" s="87" t="str">
        <f>Siguiente!$L$22</f>
        <v>-</v>
      </c>
      <c r="O223" s="85" t="str">
        <f>Siguiente!$L$23</f>
        <v>-</v>
      </c>
      <c r="P223" s="86" t="str">
        <f>Siguiente!$L$24</f>
        <v>-</v>
      </c>
      <c r="Q223" s="86" t="str">
        <f>Siguiente!$L$25</f>
        <v>-</v>
      </c>
      <c r="R223" s="87" t="str">
        <f>Siguiente!$L$26</f>
        <v>-</v>
      </c>
      <c r="S223" s="85" t="str">
        <f>Siguiente!$L$27</f>
        <v>-</v>
      </c>
      <c r="T223" s="86" t="str">
        <f>Siguiente!$L$28</f>
        <v>-</v>
      </c>
      <c r="U223" s="86" t="str">
        <f>Siguiente!$L$29</f>
        <v>-</v>
      </c>
      <c r="V223" s="87" t="str">
        <f>Siguiente!$L$30</f>
        <v>-</v>
      </c>
      <c r="W223" s="85" t="str">
        <f>Siguiente!$L$31</f>
        <v>-</v>
      </c>
      <c r="X223" s="86" t="str">
        <f>Siguiente!$L$32</f>
        <v>-</v>
      </c>
      <c r="Y223" s="86" t="str">
        <f>Siguiente!$L$33</f>
        <v>-</v>
      </c>
      <c r="Z223" s="87" t="str">
        <f>Siguiente!$L$34</f>
        <v>-</v>
      </c>
      <c r="AA223" s="85" t="str">
        <f>Siguiente!$L$35</f>
        <v>-</v>
      </c>
      <c r="AB223" s="86" t="str">
        <f>Siguiente!$L$36</f>
        <v>-</v>
      </c>
      <c r="AC223" s="86" t="str">
        <f>Siguiente!$L$37</f>
        <v>-</v>
      </c>
      <c r="AD223" s="87" t="str">
        <f>Siguiente!$L$38</f>
        <v>-</v>
      </c>
      <c r="AE223" s="85" t="str">
        <f>Siguiente!$L$39</f>
        <v>-</v>
      </c>
      <c r="AF223" s="86" t="str">
        <f>Siguiente!$L$40</f>
        <v>-</v>
      </c>
      <c r="AG223" s="86" t="str">
        <f>Siguiente!$L$41</f>
        <v>-</v>
      </c>
      <c r="AH223" s="87" t="str">
        <f>Siguiente!$L$42</f>
        <v>-</v>
      </c>
      <c r="AI223" s="85" t="str">
        <f>Siguiente!$L$43</f>
        <v>-</v>
      </c>
      <c r="AJ223" s="86" t="str">
        <f>Siguiente!$L$44</f>
        <v>-</v>
      </c>
      <c r="AK223" s="86" t="str">
        <f>Siguiente!$L$45</f>
        <v>-</v>
      </c>
      <c r="AL223" s="108" t="str">
        <f>Siguiente!$L$46</f>
        <v>-</v>
      </c>
    </row>
    <row r="224" spans="1:38" ht="15" thickBot="1" x14ac:dyDescent="0.35">
      <c r="A224" s="642">
        <f>A222+1</f>
        <v>83</v>
      </c>
      <c r="B224" s="644">
        <f>Siguiente!$G$4</f>
        <v>0</v>
      </c>
      <c r="C224" s="646">
        <f>Siguiente!$G$2</f>
        <v>0</v>
      </c>
      <c r="D224" s="648" t="str">
        <f>IF(SUM(F224:F225)=0,"-",SUM(F224:F225))</f>
        <v>-</v>
      </c>
      <c r="E224" s="95" t="s">
        <v>41</v>
      </c>
      <c r="F224" s="250" t="str">
        <f t="shared" si="22"/>
        <v>-</v>
      </c>
      <c r="G224" s="256" t="str">
        <f t="shared" si="23"/>
        <v>-</v>
      </c>
      <c r="H224" s="90" t="str">
        <f t="shared" si="23"/>
        <v>-</v>
      </c>
      <c r="I224" s="90" t="str">
        <f t="shared" si="23"/>
        <v>-</v>
      </c>
      <c r="J224" s="93" t="str">
        <f t="shared" si="23"/>
        <v>-</v>
      </c>
      <c r="K224" s="111" t="str">
        <f>Siguiente!$J$19</f>
        <v>-</v>
      </c>
      <c r="L224" s="90" t="str">
        <f>Siguiente!$J$20</f>
        <v>-</v>
      </c>
      <c r="M224" s="90" t="str">
        <f>Siguiente!$J$21</f>
        <v>-</v>
      </c>
      <c r="N224" s="91" t="str">
        <f>Siguiente!$J$22</f>
        <v>-</v>
      </c>
      <c r="O224" s="92" t="str">
        <f>Siguiente!$J$23</f>
        <v>-</v>
      </c>
      <c r="P224" s="90" t="str">
        <f>Siguiente!$J$24</f>
        <v>-</v>
      </c>
      <c r="Q224" s="90" t="str">
        <f>Siguiente!$J$25</f>
        <v>-</v>
      </c>
      <c r="R224" s="91" t="str">
        <f>Siguiente!$J$26</f>
        <v>-</v>
      </c>
      <c r="S224" s="92" t="str">
        <f>Siguiente!$J$27</f>
        <v>-</v>
      </c>
      <c r="T224" s="90" t="str">
        <f>Siguiente!$J$28</f>
        <v>-</v>
      </c>
      <c r="U224" s="90" t="str">
        <f>Siguiente!$J$29</f>
        <v>-</v>
      </c>
      <c r="V224" s="91" t="str">
        <f>Siguiente!$J$30</f>
        <v>-</v>
      </c>
      <c r="W224" s="92" t="str">
        <f>Siguiente!$J$31</f>
        <v>-</v>
      </c>
      <c r="X224" s="90" t="str">
        <f>Siguiente!$J$32</f>
        <v>-</v>
      </c>
      <c r="Y224" s="90" t="str">
        <f>Siguiente!$J$33</f>
        <v>-</v>
      </c>
      <c r="Z224" s="91" t="str">
        <f>Siguiente!$J$34</f>
        <v>-</v>
      </c>
      <c r="AA224" s="92" t="str">
        <f>Siguiente!$J$35</f>
        <v>-</v>
      </c>
      <c r="AB224" s="90" t="str">
        <f>Siguiente!$J$36</f>
        <v>-</v>
      </c>
      <c r="AC224" s="90" t="str">
        <f>Siguiente!$J$37</f>
        <v>-</v>
      </c>
      <c r="AD224" s="91" t="str">
        <f>Siguiente!$J$38</f>
        <v>-</v>
      </c>
      <c r="AE224" s="92" t="str">
        <f>Siguiente!$J$39</f>
        <v>-</v>
      </c>
      <c r="AF224" s="90" t="str">
        <f>Siguiente!$J$40</f>
        <v>-</v>
      </c>
      <c r="AG224" s="90" t="str">
        <f>Siguiente!$J$41</f>
        <v>-</v>
      </c>
      <c r="AH224" s="91" t="str">
        <f>Siguiente!$J$42</f>
        <v>-</v>
      </c>
      <c r="AI224" s="92" t="str">
        <f>Siguiente!$J$43</f>
        <v>-</v>
      </c>
      <c r="AJ224" s="90" t="str">
        <f>Siguiente!$J$44</f>
        <v>-</v>
      </c>
      <c r="AK224" s="90" t="str">
        <f>Siguiente!$J$45</f>
        <v>-</v>
      </c>
      <c r="AL224" s="109" t="str">
        <f>Siguiente!$J$46</f>
        <v>-</v>
      </c>
    </row>
    <row r="225" spans="1:38" ht="15" thickBot="1" x14ac:dyDescent="0.35">
      <c r="A225" s="643"/>
      <c r="B225" s="645"/>
      <c r="C225" s="647"/>
      <c r="D225" s="649"/>
      <c r="E225" s="84" t="s">
        <v>14</v>
      </c>
      <c r="F225" s="88" t="str">
        <f t="shared" si="22"/>
        <v>-</v>
      </c>
      <c r="G225" s="255" t="str">
        <f t="shared" si="23"/>
        <v>-</v>
      </c>
      <c r="H225" s="86" t="str">
        <f t="shared" si="23"/>
        <v>-</v>
      </c>
      <c r="I225" s="86" t="str">
        <f t="shared" si="23"/>
        <v>-</v>
      </c>
      <c r="J225" s="94" t="str">
        <f t="shared" si="23"/>
        <v>-</v>
      </c>
      <c r="K225" s="89" t="str">
        <f>Siguiente!$L$19</f>
        <v>-</v>
      </c>
      <c r="L225" s="86" t="str">
        <f>Siguiente!$L$20</f>
        <v>-</v>
      </c>
      <c r="M225" s="86" t="str">
        <f>Siguiente!$L$21</f>
        <v>-</v>
      </c>
      <c r="N225" s="87" t="str">
        <f>Siguiente!$L$22</f>
        <v>-</v>
      </c>
      <c r="O225" s="85" t="str">
        <f>Siguiente!$L$23</f>
        <v>-</v>
      </c>
      <c r="P225" s="86" t="str">
        <f>Siguiente!$L$24</f>
        <v>-</v>
      </c>
      <c r="Q225" s="86" t="str">
        <f>Siguiente!$L$25</f>
        <v>-</v>
      </c>
      <c r="R225" s="87" t="str">
        <f>Siguiente!$L$26</f>
        <v>-</v>
      </c>
      <c r="S225" s="85" t="str">
        <f>Siguiente!$L$27</f>
        <v>-</v>
      </c>
      <c r="T225" s="86" t="str">
        <f>Siguiente!$L$28</f>
        <v>-</v>
      </c>
      <c r="U225" s="86" t="str">
        <f>Siguiente!$L$29</f>
        <v>-</v>
      </c>
      <c r="V225" s="87" t="str">
        <f>Siguiente!$L$30</f>
        <v>-</v>
      </c>
      <c r="W225" s="85" t="str">
        <f>Siguiente!$L$31</f>
        <v>-</v>
      </c>
      <c r="X225" s="86" t="str">
        <f>Siguiente!$L$32</f>
        <v>-</v>
      </c>
      <c r="Y225" s="86" t="str">
        <f>Siguiente!$L$33</f>
        <v>-</v>
      </c>
      <c r="Z225" s="87" t="str">
        <f>Siguiente!$L$34</f>
        <v>-</v>
      </c>
      <c r="AA225" s="85" t="str">
        <f>Siguiente!$L$35</f>
        <v>-</v>
      </c>
      <c r="AB225" s="86" t="str">
        <f>Siguiente!$L$36</f>
        <v>-</v>
      </c>
      <c r="AC225" s="86" t="str">
        <f>Siguiente!$L$37</f>
        <v>-</v>
      </c>
      <c r="AD225" s="87" t="str">
        <f>Siguiente!$L$38</f>
        <v>-</v>
      </c>
      <c r="AE225" s="85" t="str">
        <f>Siguiente!$L$39</f>
        <v>-</v>
      </c>
      <c r="AF225" s="86" t="str">
        <f>Siguiente!$L$40</f>
        <v>-</v>
      </c>
      <c r="AG225" s="86" t="str">
        <f>Siguiente!$L$41</f>
        <v>-</v>
      </c>
      <c r="AH225" s="87" t="str">
        <f>Siguiente!$L$42</f>
        <v>-</v>
      </c>
      <c r="AI225" s="85" t="str">
        <f>Siguiente!$L$43</f>
        <v>-</v>
      </c>
      <c r="AJ225" s="86" t="str">
        <f>Siguiente!$L$44</f>
        <v>-</v>
      </c>
      <c r="AK225" s="86" t="str">
        <f>Siguiente!$L$45</f>
        <v>-</v>
      </c>
      <c r="AL225" s="108" t="str">
        <f>Siguiente!$L$46</f>
        <v>-</v>
      </c>
    </row>
    <row r="226" spans="1:38" ht="15" thickBot="1" x14ac:dyDescent="0.35">
      <c r="A226" s="642">
        <f>A224+1</f>
        <v>84</v>
      </c>
      <c r="B226" s="644">
        <f>Siguiente!$G$4</f>
        <v>0</v>
      </c>
      <c r="C226" s="646">
        <f>Siguiente!$G$2</f>
        <v>0</v>
      </c>
      <c r="D226" s="648" t="str">
        <f>IF(SUM(F226:F227)=0,"-",SUM(F226:F227))</f>
        <v>-</v>
      </c>
      <c r="E226" s="95" t="s">
        <v>41</v>
      </c>
      <c r="F226" s="250" t="str">
        <f t="shared" si="22"/>
        <v>-</v>
      </c>
      <c r="G226" s="256" t="str">
        <f t="shared" si="23"/>
        <v>-</v>
      </c>
      <c r="H226" s="90" t="str">
        <f t="shared" si="23"/>
        <v>-</v>
      </c>
      <c r="I226" s="90" t="str">
        <f t="shared" si="23"/>
        <v>-</v>
      </c>
      <c r="J226" s="93" t="str">
        <f t="shared" si="23"/>
        <v>-</v>
      </c>
      <c r="K226" s="111" t="str">
        <f>Siguiente!$J$19</f>
        <v>-</v>
      </c>
      <c r="L226" s="90" t="str">
        <f>Siguiente!$J$20</f>
        <v>-</v>
      </c>
      <c r="M226" s="90" t="str">
        <f>Siguiente!$J$21</f>
        <v>-</v>
      </c>
      <c r="N226" s="91" t="str">
        <f>Siguiente!$J$22</f>
        <v>-</v>
      </c>
      <c r="O226" s="92" t="str">
        <f>Siguiente!$J$23</f>
        <v>-</v>
      </c>
      <c r="P226" s="90" t="str">
        <f>Siguiente!$J$24</f>
        <v>-</v>
      </c>
      <c r="Q226" s="90" t="str">
        <f>Siguiente!$J$25</f>
        <v>-</v>
      </c>
      <c r="R226" s="91" t="str">
        <f>Siguiente!$J$26</f>
        <v>-</v>
      </c>
      <c r="S226" s="92" t="str">
        <f>Siguiente!$J$27</f>
        <v>-</v>
      </c>
      <c r="T226" s="90" t="str">
        <f>Siguiente!$J$28</f>
        <v>-</v>
      </c>
      <c r="U226" s="90" t="str">
        <f>Siguiente!$J$29</f>
        <v>-</v>
      </c>
      <c r="V226" s="91" t="str">
        <f>Siguiente!$J$30</f>
        <v>-</v>
      </c>
      <c r="W226" s="92" t="str">
        <f>Siguiente!$J$31</f>
        <v>-</v>
      </c>
      <c r="X226" s="90" t="str">
        <f>Siguiente!$J$32</f>
        <v>-</v>
      </c>
      <c r="Y226" s="90" t="str">
        <f>Siguiente!$J$33</f>
        <v>-</v>
      </c>
      <c r="Z226" s="91" t="str">
        <f>Siguiente!$J$34</f>
        <v>-</v>
      </c>
      <c r="AA226" s="92" t="str">
        <f>Siguiente!$J$35</f>
        <v>-</v>
      </c>
      <c r="AB226" s="90" t="str">
        <f>Siguiente!$J$36</f>
        <v>-</v>
      </c>
      <c r="AC226" s="90" t="str">
        <f>Siguiente!$J$37</f>
        <v>-</v>
      </c>
      <c r="AD226" s="91" t="str">
        <f>Siguiente!$J$38</f>
        <v>-</v>
      </c>
      <c r="AE226" s="92" t="str">
        <f>Siguiente!$J$39</f>
        <v>-</v>
      </c>
      <c r="AF226" s="90" t="str">
        <f>Siguiente!$J$40</f>
        <v>-</v>
      </c>
      <c r="AG226" s="90" t="str">
        <f>Siguiente!$J$41</f>
        <v>-</v>
      </c>
      <c r="AH226" s="91" t="str">
        <f>Siguiente!$J$42</f>
        <v>-</v>
      </c>
      <c r="AI226" s="92" t="str">
        <f>Siguiente!$J$43</f>
        <v>-</v>
      </c>
      <c r="AJ226" s="90" t="str">
        <f>Siguiente!$J$44</f>
        <v>-</v>
      </c>
      <c r="AK226" s="90" t="str">
        <f>Siguiente!$J$45</f>
        <v>-</v>
      </c>
      <c r="AL226" s="109" t="str">
        <f>Siguiente!$J$46</f>
        <v>-</v>
      </c>
    </row>
    <row r="227" spans="1:38" ht="15" thickBot="1" x14ac:dyDescent="0.35">
      <c r="A227" s="643"/>
      <c r="B227" s="645"/>
      <c r="C227" s="647"/>
      <c r="D227" s="649"/>
      <c r="E227" s="84" t="s">
        <v>14</v>
      </c>
      <c r="F227" s="88" t="str">
        <f t="shared" si="22"/>
        <v>-</v>
      </c>
      <c r="G227" s="255" t="str">
        <f t="shared" si="23"/>
        <v>-</v>
      </c>
      <c r="H227" s="86" t="str">
        <f t="shared" si="23"/>
        <v>-</v>
      </c>
      <c r="I227" s="86" t="str">
        <f t="shared" si="23"/>
        <v>-</v>
      </c>
      <c r="J227" s="94" t="str">
        <f t="shared" si="23"/>
        <v>-</v>
      </c>
      <c r="K227" s="89" t="str">
        <f>Siguiente!$L$19</f>
        <v>-</v>
      </c>
      <c r="L227" s="86" t="str">
        <f>Siguiente!$L$20</f>
        <v>-</v>
      </c>
      <c r="M227" s="86" t="str">
        <f>Siguiente!$L$21</f>
        <v>-</v>
      </c>
      <c r="N227" s="87" t="str">
        <f>Siguiente!$L$22</f>
        <v>-</v>
      </c>
      <c r="O227" s="85" t="str">
        <f>Siguiente!$L$23</f>
        <v>-</v>
      </c>
      <c r="P227" s="86" t="str">
        <f>Siguiente!$L$24</f>
        <v>-</v>
      </c>
      <c r="Q227" s="86" t="str">
        <f>Siguiente!$L$25</f>
        <v>-</v>
      </c>
      <c r="R227" s="87" t="str">
        <f>Siguiente!$L$26</f>
        <v>-</v>
      </c>
      <c r="S227" s="85" t="str">
        <f>Siguiente!$L$27</f>
        <v>-</v>
      </c>
      <c r="T227" s="86" t="str">
        <f>Siguiente!$L$28</f>
        <v>-</v>
      </c>
      <c r="U227" s="86" t="str">
        <f>Siguiente!$L$29</f>
        <v>-</v>
      </c>
      <c r="V227" s="87" t="str">
        <f>Siguiente!$L$30</f>
        <v>-</v>
      </c>
      <c r="W227" s="85" t="str">
        <f>Siguiente!$L$31</f>
        <v>-</v>
      </c>
      <c r="X227" s="86" t="str">
        <f>Siguiente!$L$32</f>
        <v>-</v>
      </c>
      <c r="Y227" s="86" t="str">
        <f>Siguiente!$L$33</f>
        <v>-</v>
      </c>
      <c r="Z227" s="87" t="str">
        <f>Siguiente!$L$34</f>
        <v>-</v>
      </c>
      <c r="AA227" s="85" t="str">
        <f>Siguiente!$L$35</f>
        <v>-</v>
      </c>
      <c r="AB227" s="86" t="str">
        <f>Siguiente!$L$36</f>
        <v>-</v>
      </c>
      <c r="AC227" s="86" t="str">
        <f>Siguiente!$L$37</f>
        <v>-</v>
      </c>
      <c r="AD227" s="87" t="str">
        <f>Siguiente!$L$38</f>
        <v>-</v>
      </c>
      <c r="AE227" s="85" t="str">
        <f>Siguiente!$L$39</f>
        <v>-</v>
      </c>
      <c r="AF227" s="86" t="str">
        <f>Siguiente!$L$40</f>
        <v>-</v>
      </c>
      <c r="AG227" s="86" t="str">
        <f>Siguiente!$L$41</f>
        <v>-</v>
      </c>
      <c r="AH227" s="87" t="str">
        <f>Siguiente!$L$42</f>
        <v>-</v>
      </c>
      <c r="AI227" s="85" t="str">
        <f>Siguiente!$L$43</f>
        <v>-</v>
      </c>
      <c r="AJ227" s="86" t="str">
        <f>Siguiente!$L$44</f>
        <v>-</v>
      </c>
      <c r="AK227" s="86" t="str">
        <f>Siguiente!$L$45</f>
        <v>-</v>
      </c>
      <c r="AL227" s="108" t="str">
        <f>Siguiente!$L$46</f>
        <v>-</v>
      </c>
    </row>
    <row r="228" spans="1:38" ht="15" thickBot="1" x14ac:dyDescent="0.35">
      <c r="A228" s="642">
        <f>A226+1</f>
        <v>85</v>
      </c>
      <c r="B228" s="644">
        <f>Siguiente!$G$4</f>
        <v>0</v>
      </c>
      <c r="C228" s="646">
        <f>Siguiente!$G$2</f>
        <v>0</v>
      </c>
      <c r="D228" s="648" t="str">
        <f>IF(SUM(F228:F229)=0,"-",SUM(F228:F229))</f>
        <v>-</v>
      </c>
      <c r="E228" s="95" t="s">
        <v>41</v>
      </c>
      <c r="F228" s="250" t="str">
        <f t="shared" si="22"/>
        <v>-</v>
      </c>
      <c r="G228" s="256" t="str">
        <f t="shared" si="23"/>
        <v>-</v>
      </c>
      <c r="H228" s="90" t="str">
        <f t="shared" si="23"/>
        <v>-</v>
      </c>
      <c r="I228" s="90" t="str">
        <f t="shared" si="23"/>
        <v>-</v>
      </c>
      <c r="J228" s="93" t="str">
        <f t="shared" si="23"/>
        <v>-</v>
      </c>
      <c r="K228" s="111" t="str">
        <f>Siguiente!$J$19</f>
        <v>-</v>
      </c>
      <c r="L228" s="90" t="str">
        <f>Siguiente!$J$20</f>
        <v>-</v>
      </c>
      <c r="M228" s="90" t="str">
        <f>Siguiente!$J$21</f>
        <v>-</v>
      </c>
      <c r="N228" s="91" t="str">
        <f>Siguiente!$J$22</f>
        <v>-</v>
      </c>
      <c r="O228" s="92" t="str">
        <f>Siguiente!$J$23</f>
        <v>-</v>
      </c>
      <c r="P228" s="90" t="str">
        <f>Siguiente!$J$24</f>
        <v>-</v>
      </c>
      <c r="Q228" s="90" t="str">
        <f>Siguiente!$J$25</f>
        <v>-</v>
      </c>
      <c r="R228" s="91" t="str">
        <f>Siguiente!$J$26</f>
        <v>-</v>
      </c>
      <c r="S228" s="92" t="str">
        <f>Siguiente!$J$27</f>
        <v>-</v>
      </c>
      <c r="T228" s="90" t="str">
        <f>Siguiente!$J$28</f>
        <v>-</v>
      </c>
      <c r="U228" s="90" t="str">
        <f>Siguiente!$J$29</f>
        <v>-</v>
      </c>
      <c r="V228" s="91" t="str">
        <f>Siguiente!$J$30</f>
        <v>-</v>
      </c>
      <c r="W228" s="92" t="str">
        <f>Siguiente!$J$31</f>
        <v>-</v>
      </c>
      <c r="X228" s="90" t="str">
        <f>Siguiente!$J$32</f>
        <v>-</v>
      </c>
      <c r="Y228" s="90" t="str">
        <f>Siguiente!$J$33</f>
        <v>-</v>
      </c>
      <c r="Z228" s="91" t="str">
        <f>Siguiente!$J$34</f>
        <v>-</v>
      </c>
      <c r="AA228" s="92" t="str">
        <f>Siguiente!$J$35</f>
        <v>-</v>
      </c>
      <c r="AB228" s="90" t="str">
        <f>Siguiente!$J$36</f>
        <v>-</v>
      </c>
      <c r="AC228" s="90" t="str">
        <f>Siguiente!$J$37</f>
        <v>-</v>
      </c>
      <c r="AD228" s="91" t="str">
        <f>Siguiente!$J$38</f>
        <v>-</v>
      </c>
      <c r="AE228" s="92" t="str">
        <f>Siguiente!$J$39</f>
        <v>-</v>
      </c>
      <c r="AF228" s="90" t="str">
        <f>Siguiente!$J$40</f>
        <v>-</v>
      </c>
      <c r="AG228" s="90" t="str">
        <f>Siguiente!$J$41</f>
        <v>-</v>
      </c>
      <c r="AH228" s="91" t="str">
        <f>Siguiente!$J$42</f>
        <v>-</v>
      </c>
      <c r="AI228" s="92" t="str">
        <f>Siguiente!$J$43</f>
        <v>-</v>
      </c>
      <c r="AJ228" s="90" t="str">
        <f>Siguiente!$J$44</f>
        <v>-</v>
      </c>
      <c r="AK228" s="90" t="str">
        <f>Siguiente!$J$45</f>
        <v>-</v>
      </c>
      <c r="AL228" s="109" t="str">
        <f>Siguiente!$J$46</f>
        <v>-</v>
      </c>
    </row>
    <row r="229" spans="1:38" ht="15" thickBot="1" x14ac:dyDescent="0.35">
      <c r="A229" s="643"/>
      <c r="B229" s="645"/>
      <c r="C229" s="647"/>
      <c r="D229" s="649"/>
      <c r="E229" s="84" t="s">
        <v>14</v>
      </c>
      <c r="F229" s="88" t="str">
        <f t="shared" si="22"/>
        <v>-</v>
      </c>
      <c r="G229" s="255" t="str">
        <f t="shared" si="23"/>
        <v>-</v>
      </c>
      <c r="H229" s="86" t="str">
        <f t="shared" si="23"/>
        <v>-</v>
      </c>
      <c r="I229" s="86" t="str">
        <f t="shared" si="23"/>
        <v>-</v>
      </c>
      <c r="J229" s="94" t="str">
        <f t="shared" si="23"/>
        <v>-</v>
      </c>
      <c r="K229" s="89" t="str">
        <f>Siguiente!$L$19</f>
        <v>-</v>
      </c>
      <c r="L229" s="86" t="str">
        <f>Siguiente!$L$20</f>
        <v>-</v>
      </c>
      <c r="M229" s="86" t="str">
        <f>Siguiente!$L$21</f>
        <v>-</v>
      </c>
      <c r="N229" s="87" t="str">
        <f>Siguiente!$L$22</f>
        <v>-</v>
      </c>
      <c r="O229" s="85" t="str">
        <f>Siguiente!$L$23</f>
        <v>-</v>
      </c>
      <c r="P229" s="86" t="str">
        <f>Siguiente!$L$24</f>
        <v>-</v>
      </c>
      <c r="Q229" s="86" t="str">
        <f>Siguiente!$L$25</f>
        <v>-</v>
      </c>
      <c r="R229" s="87" t="str">
        <f>Siguiente!$L$26</f>
        <v>-</v>
      </c>
      <c r="S229" s="85" t="str">
        <f>Siguiente!$L$27</f>
        <v>-</v>
      </c>
      <c r="T229" s="86" t="str">
        <f>Siguiente!$L$28</f>
        <v>-</v>
      </c>
      <c r="U229" s="86" t="str">
        <f>Siguiente!$L$29</f>
        <v>-</v>
      </c>
      <c r="V229" s="87" t="str">
        <f>Siguiente!$L$30</f>
        <v>-</v>
      </c>
      <c r="W229" s="85" t="str">
        <f>Siguiente!$L$31</f>
        <v>-</v>
      </c>
      <c r="X229" s="86" t="str">
        <f>Siguiente!$L$32</f>
        <v>-</v>
      </c>
      <c r="Y229" s="86" t="str">
        <f>Siguiente!$L$33</f>
        <v>-</v>
      </c>
      <c r="Z229" s="87" t="str">
        <f>Siguiente!$L$34</f>
        <v>-</v>
      </c>
      <c r="AA229" s="85" t="str">
        <f>Siguiente!$L$35</f>
        <v>-</v>
      </c>
      <c r="AB229" s="86" t="str">
        <f>Siguiente!$L$36</f>
        <v>-</v>
      </c>
      <c r="AC229" s="86" t="str">
        <f>Siguiente!$L$37</f>
        <v>-</v>
      </c>
      <c r="AD229" s="87" t="str">
        <f>Siguiente!$L$38</f>
        <v>-</v>
      </c>
      <c r="AE229" s="85" t="str">
        <f>Siguiente!$L$39</f>
        <v>-</v>
      </c>
      <c r="AF229" s="86" t="str">
        <f>Siguiente!$L$40</f>
        <v>-</v>
      </c>
      <c r="AG229" s="86" t="str">
        <f>Siguiente!$L$41</f>
        <v>-</v>
      </c>
      <c r="AH229" s="87" t="str">
        <f>Siguiente!$L$42</f>
        <v>-</v>
      </c>
      <c r="AI229" s="85" t="str">
        <f>Siguiente!$L$43</f>
        <v>-</v>
      </c>
      <c r="AJ229" s="86" t="str">
        <f>Siguiente!$L$44</f>
        <v>-</v>
      </c>
      <c r="AK229" s="86" t="str">
        <f>Siguiente!$L$45</f>
        <v>-</v>
      </c>
      <c r="AL229" s="108" t="str">
        <f>Siguiente!$L$46</f>
        <v>-</v>
      </c>
    </row>
    <row r="230" spans="1:38" ht="15" thickBot="1" x14ac:dyDescent="0.35">
      <c r="A230" s="642">
        <f>A228+1</f>
        <v>86</v>
      </c>
      <c r="B230" s="644">
        <f>Siguiente!$G$4</f>
        <v>0</v>
      </c>
      <c r="C230" s="646">
        <f>Siguiente!$G$2</f>
        <v>0</v>
      </c>
      <c r="D230" s="648" t="str">
        <f>IF(SUM(F230:F231)=0,"-",SUM(F230:F231))</f>
        <v>-</v>
      </c>
      <c r="E230" s="95" t="s">
        <v>41</v>
      </c>
      <c r="F230" s="250" t="str">
        <f t="shared" si="22"/>
        <v>-</v>
      </c>
      <c r="G230" s="256" t="str">
        <f t="shared" si="23"/>
        <v>-</v>
      </c>
      <c r="H230" s="90" t="str">
        <f t="shared" si="23"/>
        <v>-</v>
      </c>
      <c r="I230" s="90" t="str">
        <f t="shared" si="23"/>
        <v>-</v>
      </c>
      <c r="J230" s="93" t="str">
        <f t="shared" si="23"/>
        <v>-</v>
      </c>
      <c r="K230" s="111" t="str">
        <f>Siguiente!$J$19</f>
        <v>-</v>
      </c>
      <c r="L230" s="90" t="str">
        <f>Siguiente!$J$20</f>
        <v>-</v>
      </c>
      <c r="M230" s="90" t="str">
        <f>Siguiente!$J$21</f>
        <v>-</v>
      </c>
      <c r="N230" s="91" t="str">
        <f>Siguiente!$J$22</f>
        <v>-</v>
      </c>
      <c r="O230" s="92" t="str">
        <f>Siguiente!$J$23</f>
        <v>-</v>
      </c>
      <c r="P230" s="90" t="str">
        <f>Siguiente!$J$24</f>
        <v>-</v>
      </c>
      <c r="Q230" s="90" t="str">
        <f>Siguiente!$J$25</f>
        <v>-</v>
      </c>
      <c r="R230" s="91" t="str">
        <f>Siguiente!$J$26</f>
        <v>-</v>
      </c>
      <c r="S230" s="92" t="str">
        <f>Siguiente!$J$27</f>
        <v>-</v>
      </c>
      <c r="T230" s="90" t="str">
        <f>Siguiente!$J$28</f>
        <v>-</v>
      </c>
      <c r="U230" s="90" t="str">
        <f>Siguiente!$J$29</f>
        <v>-</v>
      </c>
      <c r="V230" s="91" t="str">
        <f>Siguiente!$J$30</f>
        <v>-</v>
      </c>
      <c r="W230" s="92" t="str">
        <f>Siguiente!$J$31</f>
        <v>-</v>
      </c>
      <c r="X230" s="90" t="str">
        <f>Siguiente!$J$32</f>
        <v>-</v>
      </c>
      <c r="Y230" s="90" t="str">
        <f>Siguiente!$J$33</f>
        <v>-</v>
      </c>
      <c r="Z230" s="91" t="str">
        <f>Siguiente!$J$34</f>
        <v>-</v>
      </c>
      <c r="AA230" s="92" t="str">
        <f>Siguiente!$J$35</f>
        <v>-</v>
      </c>
      <c r="AB230" s="90" t="str">
        <f>Siguiente!$J$36</f>
        <v>-</v>
      </c>
      <c r="AC230" s="90" t="str">
        <f>Siguiente!$J$37</f>
        <v>-</v>
      </c>
      <c r="AD230" s="91" t="str">
        <f>Siguiente!$J$38</f>
        <v>-</v>
      </c>
      <c r="AE230" s="92" t="str">
        <f>Siguiente!$J$39</f>
        <v>-</v>
      </c>
      <c r="AF230" s="90" t="str">
        <f>Siguiente!$J$40</f>
        <v>-</v>
      </c>
      <c r="AG230" s="90" t="str">
        <f>Siguiente!$J$41</f>
        <v>-</v>
      </c>
      <c r="AH230" s="91" t="str">
        <f>Siguiente!$J$42</f>
        <v>-</v>
      </c>
      <c r="AI230" s="92" t="str">
        <f>Siguiente!$J$43</f>
        <v>-</v>
      </c>
      <c r="AJ230" s="90" t="str">
        <f>Siguiente!$J$44</f>
        <v>-</v>
      </c>
      <c r="AK230" s="90" t="str">
        <f>Siguiente!$J$45</f>
        <v>-</v>
      </c>
      <c r="AL230" s="109" t="str">
        <f>Siguiente!$J$46</f>
        <v>-</v>
      </c>
    </row>
    <row r="231" spans="1:38" ht="15" thickBot="1" x14ac:dyDescent="0.35">
      <c r="A231" s="643"/>
      <c r="B231" s="645"/>
      <c r="C231" s="647"/>
      <c r="D231" s="649"/>
      <c r="E231" s="84" t="s">
        <v>14</v>
      </c>
      <c r="F231" s="88" t="str">
        <f t="shared" si="22"/>
        <v>-</v>
      </c>
      <c r="G231" s="255" t="str">
        <f t="shared" si="23"/>
        <v>-</v>
      </c>
      <c r="H231" s="86" t="str">
        <f t="shared" si="23"/>
        <v>-</v>
      </c>
      <c r="I231" s="86" t="str">
        <f t="shared" si="23"/>
        <v>-</v>
      </c>
      <c r="J231" s="94" t="str">
        <f t="shared" si="23"/>
        <v>-</v>
      </c>
      <c r="K231" s="89" t="str">
        <f>Siguiente!$L$19</f>
        <v>-</v>
      </c>
      <c r="L231" s="86" t="str">
        <f>Siguiente!$L$20</f>
        <v>-</v>
      </c>
      <c r="M231" s="86" t="str">
        <f>Siguiente!$L$21</f>
        <v>-</v>
      </c>
      <c r="N231" s="87" t="str">
        <f>Siguiente!$L$22</f>
        <v>-</v>
      </c>
      <c r="O231" s="85" t="str">
        <f>Siguiente!$L$23</f>
        <v>-</v>
      </c>
      <c r="P231" s="86" t="str">
        <f>Siguiente!$L$24</f>
        <v>-</v>
      </c>
      <c r="Q231" s="86" t="str">
        <f>Siguiente!$L$25</f>
        <v>-</v>
      </c>
      <c r="R231" s="87" t="str">
        <f>Siguiente!$L$26</f>
        <v>-</v>
      </c>
      <c r="S231" s="85" t="str">
        <f>Siguiente!$L$27</f>
        <v>-</v>
      </c>
      <c r="T231" s="86" t="str">
        <f>Siguiente!$L$28</f>
        <v>-</v>
      </c>
      <c r="U231" s="86" t="str">
        <f>Siguiente!$L$29</f>
        <v>-</v>
      </c>
      <c r="V231" s="87" t="str">
        <f>Siguiente!$L$30</f>
        <v>-</v>
      </c>
      <c r="W231" s="85" t="str">
        <f>Siguiente!$L$31</f>
        <v>-</v>
      </c>
      <c r="X231" s="86" t="str">
        <f>Siguiente!$L$32</f>
        <v>-</v>
      </c>
      <c r="Y231" s="86" t="str">
        <f>Siguiente!$L$33</f>
        <v>-</v>
      </c>
      <c r="Z231" s="87" t="str">
        <f>Siguiente!$L$34</f>
        <v>-</v>
      </c>
      <c r="AA231" s="85" t="str">
        <f>Siguiente!$L$35</f>
        <v>-</v>
      </c>
      <c r="AB231" s="86" t="str">
        <f>Siguiente!$L$36</f>
        <v>-</v>
      </c>
      <c r="AC231" s="86" t="str">
        <f>Siguiente!$L$37</f>
        <v>-</v>
      </c>
      <c r="AD231" s="87" t="str">
        <f>Siguiente!$L$38</f>
        <v>-</v>
      </c>
      <c r="AE231" s="85" t="str">
        <f>Siguiente!$L$39</f>
        <v>-</v>
      </c>
      <c r="AF231" s="86" t="str">
        <f>Siguiente!$L$40</f>
        <v>-</v>
      </c>
      <c r="AG231" s="86" t="str">
        <f>Siguiente!$L$41</f>
        <v>-</v>
      </c>
      <c r="AH231" s="87" t="str">
        <f>Siguiente!$L$42</f>
        <v>-</v>
      </c>
      <c r="AI231" s="85" t="str">
        <f>Siguiente!$L$43</f>
        <v>-</v>
      </c>
      <c r="AJ231" s="86" t="str">
        <f>Siguiente!$L$44</f>
        <v>-</v>
      </c>
      <c r="AK231" s="86" t="str">
        <f>Siguiente!$L$45</f>
        <v>-</v>
      </c>
      <c r="AL231" s="108" t="str">
        <f>Siguiente!$L$46</f>
        <v>-</v>
      </c>
    </row>
    <row r="232" spans="1:38" ht="15" thickBot="1" x14ac:dyDescent="0.35">
      <c r="A232" s="642">
        <f>A230+1</f>
        <v>87</v>
      </c>
      <c r="B232" s="644">
        <f>Siguiente!$G$4</f>
        <v>0</v>
      </c>
      <c r="C232" s="646">
        <f>Siguiente!$G$2</f>
        <v>0</v>
      </c>
      <c r="D232" s="648" t="str">
        <f>IF(SUM(F232:F233)=0,"-",SUM(F232:F233))</f>
        <v>-</v>
      </c>
      <c r="E232" s="95" t="s">
        <v>41</v>
      </c>
      <c r="F232" s="250" t="str">
        <f t="shared" si="22"/>
        <v>-</v>
      </c>
      <c r="G232" s="256" t="str">
        <f t="shared" si="23"/>
        <v>-</v>
      </c>
      <c r="H232" s="90" t="str">
        <f t="shared" si="23"/>
        <v>-</v>
      </c>
      <c r="I232" s="90" t="str">
        <f t="shared" si="23"/>
        <v>-</v>
      </c>
      <c r="J232" s="93" t="str">
        <f t="shared" si="23"/>
        <v>-</v>
      </c>
      <c r="K232" s="111" t="str">
        <f>Siguiente!$J$19</f>
        <v>-</v>
      </c>
      <c r="L232" s="90" t="str">
        <f>Siguiente!$J$20</f>
        <v>-</v>
      </c>
      <c r="M232" s="90" t="str">
        <f>Siguiente!$J$21</f>
        <v>-</v>
      </c>
      <c r="N232" s="91" t="str">
        <f>Siguiente!$J$22</f>
        <v>-</v>
      </c>
      <c r="O232" s="92" t="str">
        <f>Siguiente!$J$23</f>
        <v>-</v>
      </c>
      <c r="P232" s="90" t="str">
        <f>Siguiente!$J$24</f>
        <v>-</v>
      </c>
      <c r="Q232" s="90" t="str">
        <f>Siguiente!$J$25</f>
        <v>-</v>
      </c>
      <c r="R232" s="91" t="str">
        <f>Siguiente!$J$26</f>
        <v>-</v>
      </c>
      <c r="S232" s="92" t="str">
        <f>Siguiente!$J$27</f>
        <v>-</v>
      </c>
      <c r="T232" s="90" t="str">
        <f>Siguiente!$J$28</f>
        <v>-</v>
      </c>
      <c r="U232" s="90" t="str">
        <f>Siguiente!$J$29</f>
        <v>-</v>
      </c>
      <c r="V232" s="91" t="str">
        <f>Siguiente!$J$30</f>
        <v>-</v>
      </c>
      <c r="W232" s="92" t="str">
        <f>Siguiente!$J$31</f>
        <v>-</v>
      </c>
      <c r="X232" s="90" t="str">
        <f>Siguiente!$J$32</f>
        <v>-</v>
      </c>
      <c r="Y232" s="90" t="str">
        <f>Siguiente!$J$33</f>
        <v>-</v>
      </c>
      <c r="Z232" s="91" t="str">
        <f>Siguiente!$J$34</f>
        <v>-</v>
      </c>
      <c r="AA232" s="92" t="str">
        <f>Siguiente!$J$35</f>
        <v>-</v>
      </c>
      <c r="AB232" s="90" t="str">
        <f>Siguiente!$J$36</f>
        <v>-</v>
      </c>
      <c r="AC232" s="90" t="str">
        <f>Siguiente!$J$37</f>
        <v>-</v>
      </c>
      <c r="AD232" s="91" t="str">
        <f>Siguiente!$J$38</f>
        <v>-</v>
      </c>
      <c r="AE232" s="92" t="str">
        <f>Siguiente!$J$39</f>
        <v>-</v>
      </c>
      <c r="AF232" s="90" t="str">
        <f>Siguiente!$J$40</f>
        <v>-</v>
      </c>
      <c r="AG232" s="90" t="str">
        <f>Siguiente!$J$41</f>
        <v>-</v>
      </c>
      <c r="AH232" s="91" t="str">
        <f>Siguiente!$J$42</f>
        <v>-</v>
      </c>
      <c r="AI232" s="92" t="str">
        <f>Siguiente!$J$43</f>
        <v>-</v>
      </c>
      <c r="AJ232" s="90" t="str">
        <f>Siguiente!$J$44</f>
        <v>-</v>
      </c>
      <c r="AK232" s="90" t="str">
        <f>Siguiente!$J$45</f>
        <v>-</v>
      </c>
      <c r="AL232" s="109" t="str">
        <f>Siguiente!$J$46</f>
        <v>-</v>
      </c>
    </row>
    <row r="233" spans="1:38" ht="15" thickBot="1" x14ac:dyDescent="0.35">
      <c r="A233" s="643"/>
      <c r="B233" s="645"/>
      <c r="C233" s="647"/>
      <c r="D233" s="649"/>
      <c r="E233" s="84" t="s">
        <v>14</v>
      </c>
      <c r="F233" s="88" t="str">
        <f t="shared" si="22"/>
        <v>-</v>
      </c>
      <c r="G233" s="255" t="str">
        <f t="shared" si="23"/>
        <v>-</v>
      </c>
      <c r="H233" s="86" t="str">
        <f t="shared" si="23"/>
        <v>-</v>
      </c>
      <c r="I233" s="86" t="str">
        <f t="shared" si="23"/>
        <v>-</v>
      </c>
      <c r="J233" s="94" t="str">
        <f t="shared" si="23"/>
        <v>-</v>
      </c>
      <c r="K233" s="89" t="str">
        <f>Siguiente!$L$19</f>
        <v>-</v>
      </c>
      <c r="L233" s="86" t="str">
        <f>Siguiente!$L$20</f>
        <v>-</v>
      </c>
      <c r="M233" s="86" t="str">
        <f>Siguiente!$L$21</f>
        <v>-</v>
      </c>
      <c r="N233" s="87" t="str">
        <f>Siguiente!$L$22</f>
        <v>-</v>
      </c>
      <c r="O233" s="85" t="str">
        <f>Siguiente!$L$23</f>
        <v>-</v>
      </c>
      <c r="P233" s="86" t="str">
        <f>Siguiente!$L$24</f>
        <v>-</v>
      </c>
      <c r="Q233" s="86" t="str">
        <f>Siguiente!$L$25</f>
        <v>-</v>
      </c>
      <c r="R233" s="87" t="str">
        <f>Siguiente!$L$26</f>
        <v>-</v>
      </c>
      <c r="S233" s="85" t="str">
        <f>Siguiente!$L$27</f>
        <v>-</v>
      </c>
      <c r="T233" s="86" t="str">
        <f>Siguiente!$L$28</f>
        <v>-</v>
      </c>
      <c r="U233" s="86" t="str">
        <f>Siguiente!$L$29</f>
        <v>-</v>
      </c>
      <c r="V233" s="87" t="str">
        <f>Siguiente!$L$30</f>
        <v>-</v>
      </c>
      <c r="W233" s="85" t="str">
        <f>Siguiente!$L$31</f>
        <v>-</v>
      </c>
      <c r="X233" s="86" t="str">
        <f>Siguiente!$L$32</f>
        <v>-</v>
      </c>
      <c r="Y233" s="86" t="str">
        <f>Siguiente!$L$33</f>
        <v>-</v>
      </c>
      <c r="Z233" s="87" t="str">
        <f>Siguiente!$L$34</f>
        <v>-</v>
      </c>
      <c r="AA233" s="85" t="str">
        <f>Siguiente!$L$35</f>
        <v>-</v>
      </c>
      <c r="AB233" s="86" t="str">
        <f>Siguiente!$L$36</f>
        <v>-</v>
      </c>
      <c r="AC233" s="86" t="str">
        <f>Siguiente!$L$37</f>
        <v>-</v>
      </c>
      <c r="AD233" s="87" t="str">
        <f>Siguiente!$L$38</f>
        <v>-</v>
      </c>
      <c r="AE233" s="85" t="str">
        <f>Siguiente!$L$39</f>
        <v>-</v>
      </c>
      <c r="AF233" s="86" t="str">
        <f>Siguiente!$L$40</f>
        <v>-</v>
      </c>
      <c r="AG233" s="86" t="str">
        <f>Siguiente!$L$41</f>
        <v>-</v>
      </c>
      <c r="AH233" s="87" t="str">
        <f>Siguiente!$L$42</f>
        <v>-</v>
      </c>
      <c r="AI233" s="85" t="str">
        <f>Siguiente!$L$43</f>
        <v>-</v>
      </c>
      <c r="AJ233" s="86" t="str">
        <f>Siguiente!$L$44</f>
        <v>-</v>
      </c>
      <c r="AK233" s="86" t="str">
        <f>Siguiente!$L$45</f>
        <v>-</v>
      </c>
      <c r="AL233" s="108" t="str">
        <f>Siguiente!$L$46</f>
        <v>-</v>
      </c>
    </row>
    <row r="234" spans="1:38" ht="15" thickBot="1" x14ac:dyDescent="0.35">
      <c r="A234" s="642">
        <f>A232+1</f>
        <v>88</v>
      </c>
      <c r="B234" s="644">
        <f>Siguiente!$G$4</f>
        <v>0</v>
      </c>
      <c r="C234" s="646">
        <f>Siguiente!$G$2</f>
        <v>0</v>
      </c>
      <c r="D234" s="648" t="str">
        <f>IF(SUM(F234:F235)=0,"-",SUM(F234:F235))</f>
        <v>-</v>
      </c>
      <c r="E234" s="95" t="s">
        <v>41</v>
      </c>
      <c r="F234" s="250" t="str">
        <f t="shared" si="22"/>
        <v>-</v>
      </c>
      <c r="G234" s="256" t="str">
        <f t="shared" si="23"/>
        <v>-</v>
      </c>
      <c r="H234" s="90" t="str">
        <f t="shared" si="23"/>
        <v>-</v>
      </c>
      <c r="I234" s="90" t="str">
        <f t="shared" si="23"/>
        <v>-</v>
      </c>
      <c r="J234" s="93" t="str">
        <f t="shared" si="23"/>
        <v>-</v>
      </c>
      <c r="K234" s="111" t="str">
        <f>Siguiente!$J$19</f>
        <v>-</v>
      </c>
      <c r="L234" s="90" t="str">
        <f>Siguiente!$J$20</f>
        <v>-</v>
      </c>
      <c r="M234" s="90" t="str">
        <f>Siguiente!$J$21</f>
        <v>-</v>
      </c>
      <c r="N234" s="91" t="str">
        <f>Siguiente!$J$22</f>
        <v>-</v>
      </c>
      <c r="O234" s="92" t="str">
        <f>Siguiente!$J$23</f>
        <v>-</v>
      </c>
      <c r="P234" s="90" t="str">
        <f>Siguiente!$J$24</f>
        <v>-</v>
      </c>
      <c r="Q234" s="90" t="str">
        <f>Siguiente!$J$25</f>
        <v>-</v>
      </c>
      <c r="R234" s="91" t="str">
        <f>Siguiente!$J$26</f>
        <v>-</v>
      </c>
      <c r="S234" s="92" t="str">
        <f>Siguiente!$J$27</f>
        <v>-</v>
      </c>
      <c r="T234" s="90" t="str">
        <f>Siguiente!$J$28</f>
        <v>-</v>
      </c>
      <c r="U234" s="90" t="str">
        <f>Siguiente!$J$29</f>
        <v>-</v>
      </c>
      <c r="V234" s="91" t="str">
        <f>Siguiente!$J$30</f>
        <v>-</v>
      </c>
      <c r="W234" s="92" t="str">
        <f>Siguiente!$J$31</f>
        <v>-</v>
      </c>
      <c r="X234" s="90" t="str">
        <f>Siguiente!$J$32</f>
        <v>-</v>
      </c>
      <c r="Y234" s="90" t="str">
        <f>Siguiente!$J$33</f>
        <v>-</v>
      </c>
      <c r="Z234" s="91" t="str">
        <f>Siguiente!$J$34</f>
        <v>-</v>
      </c>
      <c r="AA234" s="92" t="str">
        <f>Siguiente!$J$35</f>
        <v>-</v>
      </c>
      <c r="AB234" s="90" t="str">
        <f>Siguiente!$J$36</f>
        <v>-</v>
      </c>
      <c r="AC234" s="90" t="str">
        <f>Siguiente!$J$37</f>
        <v>-</v>
      </c>
      <c r="AD234" s="91" t="str">
        <f>Siguiente!$J$38</f>
        <v>-</v>
      </c>
      <c r="AE234" s="92" t="str">
        <f>Siguiente!$J$39</f>
        <v>-</v>
      </c>
      <c r="AF234" s="90" t="str">
        <f>Siguiente!$J$40</f>
        <v>-</v>
      </c>
      <c r="AG234" s="90" t="str">
        <f>Siguiente!$J$41</f>
        <v>-</v>
      </c>
      <c r="AH234" s="91" t="str">
        <f>Siguiente!$J$42</f>
        <v>-</v>
      </c>
      <c r="AI234" s="92" t="str">
        <f>Siguiente!$J$43</f>
        <v>-</v>
      </c>
      <c r="AJ234" s="90" t="str">
        <f>Siguiente!$J$44</f>
        <v>-</v>
      </c>
      <c r="AK234" s="90" t="str">
        <f>Siguiente!$J$45</f>
        <v>-</v>
      </c>
      <c r="AL234" s="109" t="str">
        <f>Siguiente!$J$46</f>
        <v>-</v>
      </c>
    </row>
    <row r="235" spans="1:38" ht="15" thickBot="1" x14ac:dyDescent="0.35">
      <c r="A235" s="643"/>
      <c r="B235" s="645"/>
      <c r="C235" s="647"/>
      <c r="D235" s="649"/>
      <c r="E235" s="84" t="s">
        <v>14</v>
      </c>
      <c r="F235" s="88" t="str">
        <f t="shared" si="22"/>
        <v>-</v>
      </c>
      <c r="G235" s="255" t="str">
        <f t="shared" si="23"/>
        <v>-</v>
      </c>
      <c r="H235" s="86" t="str">
        <f t="shared" si="23"/>
        <v>-</v>
      </c>
      <c r="I235" s="86" t="str">
        <f t="shared" si="23"/>
        <v>-</v>
      </c>
      <c r="J235" s="94" t="str">
        <f t="shared" si="23"/>
        <v>-</v>
      </c>
      <c r="K235" s="89" t="str">
        <f>Siguiente!$L$19</f>
        <v>-</v>
      </c>
      <c r="L235" s="86" t="str">
        <f>Siguiente!$L$20</f>
        <v>-</v>
      </c>
      <c r="M235" s="86" t="str">
        <f>Siguiente!$L$21</f>
        <v>-</v>
      </c>
      <c r="N235" s="87" t="str">
        <f>Siguiente!$L$22</f>
        <v>-</v>
      </c>
      <c r="O235" s="85" t="str">
        <f>Siguiente!$L$23</f>
        <v>-</v>
      </c>
      <c r="P235" s="86" t="str">
        <f>Siguiente!$L$24</f>
        <v>-</v>
      </c>
      <c r="Q235" s="86" t="str">
        <f>Siguiente!$L$25</f>
        <v>-</v>
      </c>
      <c r="R235" s="87" t="str">
        <f>Siguiente!$L$26</f>
        <v>-</v>
      </c>
      <c r="S235" s="85" t="str">
        <f>Siguiente!$L$27</f>
        <v>-</v>
      </c>
      <c r="T235" s="86" t="str">
        <f>Siguiente!$L$28</f>
        <v>-</v>
      </c>
      <c r="U235" s="86" t="str">
        <f>Siguiente!$L$29</f>
        <v>-</v>
      </c>
      <c r="V235" s="87" t="str">
        <f>Siguiente!$L$30</f>
        <v>-</v>
      </c>
      <c r="W235" s="85" t="str">
        <f>Siguiente!$L$31</f>
        <v>-</v>
      </c>
      <c r="X235" s="86" t="str">
        <f>Siguiente!$L$32</f>
        <v>-</v>
      </c>
      <c r="Y235" s="86" t="str">
        <f>Siguiente!$L$33</f>
        <v>-</v>
      </c>
      <c r="Z235" s="87" t="str">
        <f>Siguiente!$L$34</f>
        <v>-</v>
      </c>
      <c r="AA235" s="85" t="str">
        <f>Siguiente!$L$35</f>
        <v>-</v>
      </c>
      <c r="AB235" s="86" t="str">
        <f>Siguiente!$L$36</f>
        <v>-</v>
      </c>
      <c r="AC235" s="86" t="str">
        <f>Siguiente!$L$37</f>
        <v>-</v>
      </c>
      <c r="AD235" s="87" t="str">
        <f>Siguiente!$L$38</f>
        <v>-</v>
      </c>
      <c r="AE235" s="85" t="str">
        <f>Siguiente!$L$39</f>
        <v>-</v>
      </c>
      <c r="AF235" s="86" t="str">
        <f>Siguiente!$L$40</f>
        <v>-</v>
      </c>
      <c r="AG235" s="86" t="str">
        <f>Siguiente!$L$41</f>
        <v>-</v>
      </c>
      <c r="AH235" s="87" t="str">
        <f>Siguiente!$L$42</f>
        <v>-</v>
      </c>
      <c r="AI235" s="85" t="str">
        <f>Siguiente!$L$43</f>
        <v>-</v>
      </c>
      <c r="AJ235" s="86" t="str">
        <f>Siguiente!$L$44</f>
        <v>-</v>
      </c>
      <c r="AK235" s="86" t="str">
        <f>Siguiente!$L$45</f>
        <v>-</v>
      </c>
      <c r="AL235" s="108" t="str">
        <f>Siguiente!$L$46</f>
        <v>-</v>
      </c>
    </row>
    <row r="236" spans="1:38" ht="15" thickBot="1" x14ac:dyDescent="0.35">
      <c r="A236" s="642">
        <f>A234+1</f>
        <v>89</v>
      </c>
      <c r="B236" s="644">
        <f>Siguiente!$G$4</f>
        <v>0</v>
      </c>
      <c r="C236" s="646">
        <f>Siguiente!$G$2</f>
        <v>0</v>
      </c>
      <c r="D236" s="648" t="str">
        <f>IF(SUM(F236:F237)=0,"-",SUM(F236:F237))</f>
        <v>-</v>
      </c>
      <c r="E236" s="95" t="s">
        <v>41</v>
      </c>
      <c r="F236" s="250" t="str">
        <f t="shared" si="22"/>
        <v>-</v>
      </c>
      <c r="G236" s="256" t="str">
        <f t="shared" si="23"/>
        <v>-</v>
      </c>
      <c r="H236" s="90" t="str">
        <f t="shared" si="23"/>
        <v>-</v>
      </c>
      <c r="I236" s="90" t="str">
        <f t="shared" si="23"/>
        <v>-</v>
      </c>
      <c r="J236" s="93" t="str">
        <f t="shared" si="23"/>
        <v>-</v>
      </c>
      <c r="K236" s="111" t="str">
        <f>Siguiente!$J$19</f>
        <v>-</v>
      </c>
      <c r="L236" s="90" t="str">
        <f>Siguiente!$J$20</f>
        <v>-</v>
      </c>
      <c r="M236" s="90" t="str">
        <f>Siguiente!$J$21</f>
        <v>-</v>
      </c>
      <c r="N236" s="91" t="str">
        <f>Siguiente!$J$22</f>
        <v>-</v>
      </c>
      <c r="O236" s="92" t="str">
        <f>Siguiente!$J$23</f>
        <v>-</v>
      </c>
      <c r="P236" s="90" t="str">
        <f>Siguiente!$J$24</f>
        <v>-</v>
      </c>
      <c r="Q236" s="90" t="str">
        <f>Siguiente!$J$25</f>
        <v>-</v>
      </c>
      <c r="R236" s="91" t="str">
        <f>Siguiente!$J$26</f>
        <v>-</v>
      </c>
      <c r="S236" s="92" t="str">
        <f>Siguiente!$J$27</f>
        <v>-</v>
      </c>
      <c r="T236" s="90" t="str">
        <f>Siguiente!$J$28</f>
        <v>-</v>
      </c>
      <c r="U236" s="90" t="str">
        <f>Siguiente!$J$29</f>
        <v>-</v>
      </c>
      <c r="V236" s="91" t="str">
        <f>Siguiente!$J$30</f>
        <v>-</v>
      </c>
      <c r="W236" s="92" t="str">
        <f>Siguiente!$J$31</f>
        <v>-</v>
      </c>
      <c r="X236" s="90" t="str">
        <f>Siguiente!$J$32</f>
        <v>-</v>
      </c>
      <c r="Y236" s="90" t="str">
        <f>Siguiente!$J$33</f>
        <v>-</v>
      </c>
      <c r="Z236" s="91" t="str">
        <f>Siguiente!$J$34</f>
        <v>-</v>
      </c>
      <c r="AA236" s="92" t="str">
        <f>Siguiente!$J$35</f>
        <v>-</v>
      </c>
      <c r="AB236" s="90" t="str">
        <f>Siguiente!$J$36</f>
        <v>-</v>
      </c>
      <c r="AC236" s="90" t="str">
        <f>Siguiente!$J$37</f>
        <v>-</v>
      </c>
      <c r="AD236" s="91" t="str">
        <f>Siguiente!$J$38</f>
        <v>-</v>
      </c>
      <c r="AE236" s="92" t="str">
        <f>Siguiente!$J$39</f>
        <v>-</v>
      </c>
      <c r="AF236" s="90" t="str">
        <f>Siguiente!$J$40</f>
        <v>-</v>
      </c>
      <c r="AG236" s="90" t="str">
        <f>Siguiente!$J$41</f>
        <v>-</v>
      </c>
      <c r="AH236" s="91" t="str">
        <f>Siguiente!$J$42</f>
        <v>-</v>
      </c>
      <c r="AI236" s="92" t="str">
        <f>Siguiente!$J$43</f>
        <v>-</v>
      </c>
      <c r="AJ236" s="90" t="str">
        <f>Siguiente!$J$44</f>
        <v>-</v>
      </c>
      <c r="AK236" s="90" t="str">
        <f>Siguiente!$J$45</f>
        <v>-</v>
      </c>
      <c r="AL236" s="109" t="str">
        <f>Siguiente!$J$46</f>
        <v>-</v>
      </c>
    </row>
    <row r="237" spans="1:38" ht="15" thickBot="1" x14ac:dyDescent="0.35">
      <c r="A237" s="643"/>
      <c r="B237" s="645"/>
      <c r="C237" s="647"/>
      <c r="D237" s="649"/>
      <c r="E237" s="84" t="s">
        <v>14</v>
      </c>
      <c r="F237" s="88" t="str">
        <f t="shared" si="22"/>
        <v>-</v>
      </c>
      <c r="G237" s="255" t="str">
        <f t="shared" si="23"/>
        <v>-</v>
      </c>
      <c r="H237" s="86" t="str">
        <f t="shared" si="23"/>
        <v>-</v>
      </c>
      <c r="I237" s="86" t="str">
        <f t="shared" si="23"/>
        <v>-</v>
      </c>
      <c r="J237" s="94" t="str">
        <f t="shared" si="23"/>
        <v>-</v>
      </c>
      <c r="K237" s="89" t="str">
        <f>Siguiente!$L$19</f>
        <v>-</v>
      </c>
      <c r="L237" s="86" t="str">
        <f>Siguiente!$L$20</f>
        <v>-</v>
      </c>
      <c r="M237" s="86" t="str">
        <f>Siguiente!$L$21</f>
        <v>-</v>
      </c>
      <c r="N237" s="87" t="str">
        <f>Siguiente!$L$22</f>
        <v>-</v>
      </c>
      <c r="O237" s="85" t="str">
        <f>Siguiente!$L$23</f>
        <v>-</v>
      </c>
      <c r="P237" s="86" t="str">
        <f>Siguiente!$L$24</f>
        <v>-</v>
      </c>
      <c r="Q237" s="86" t="str">
        <f>Siguiente!$L$25</f>
        <v>-</v>
      </c>
      <c r="R237" s="87" t="str">
        <f>Siguiente!$L$26</f>
        <v>-</v>
      </c>
      <c r="S237" s="85" t="str">
        <f>Siguiente!$L$27</f>
        <v>-</v>
      </c>
      <c r="T237" s="86" t="str">
        <f>Siguiente!$L$28</f>
        <v>-</v>
      </c>
      <c r="U237" s="86" t="str">
        <f>Siguiente!$L$29</f>
        <v>-</v>
      </c>
      <c r="V237" s="87" t="str">
        <f>Siguiente!$L$30</f>
        <v>-</v>
      </c>
      <c r="W237" s="85" t="str">
        <f>Siguiente!$L$31</f>
        <v>-</v>
      </c>
      <c r="X237" s="86" t="str">
        <f>Siguiente!$L$32</f>
        <v>-</v>
      </c>
      <c r="Y237" s="86" t="str">
        <f>Siguiente!$L$33</f>
        <v>-</v>
      </c>
      <c r="Z237" s="87" t="str">
        <f>Siguiente!$L$34</f>
        <v>-</v>
      </c>
      <c r="AA237" s="85" t="str">
        <f>Siguiente!$L$35</f>
        <v>-</v>
      </c>
      <c r="AB237" s="86" t="str">
        <f>Siguiente!$L$36</f>
        <v>-</v>
      </c>
      <c r="AC237" s="86" t="str">
        <f>Siguiente!$L$37</f>
        <v>-</v>
      </c>
      <c r="AD237" s="87" t="str">
        <f>Siguiente!$L$38</f>
        <v>-</v>
      </c>
      <c r="AE237" s="85" t="str">
        <f>Siguiente!$L$39</f>
        <v>-</v>
      </c>
      <c r="AF237" s="86" t="str">
        <f>Siguiente!$L$40</f>
        <v>-</v>
      </c>
      <c r="AG237" s="86" t="str">
        <f>Siguiente!$L$41</f>
        <v>-</v>
      </c>
      <c r="AH237" s="87" t="str">
        <f>Siguiente!$L$42</f>
        <v>-</v>
      </c>
      <c r="AI237" s="85" t="str">
        <f>Siguiente!$L$43</f>
        <v>-</v>
      </c>
      <c r="AJ237" s="86" t="str">
        <f>Siguiente!$L$44</f>
        <v>-</v>
      </c>
      <c r="AK237" s="86" t="str">
        <f>Siguiente!$L$45</f>
        <v>-</v>
      </c>
      <c r="AL237" s="108" t="str">
        <f>Siguiente!$L$46</f>
        <v>-</v>
      </c>
    </row>
    <row r="238" spans="1:38" ht="15" thickBot="1" x14ac:dyDescent="0.35">
      <c r="A238" s="642">
        <f>A236+1</f>
        <v>90</v>
      </c>
      <c r="B238" s="644">
        <f>Siguiente!$G$4</f>
        <v>0</v>
      </c>
      <c r="C238" s="646">
        <f>Siguiente!$G$2</f>
        <v>0</v>
      </c>
      <c r="D238" s="648" t="str">
        <f>IF(SUM(F238:F239)=0,"-",SUM(F238:F239))</f>
        <v>-</v>
      </c>
      <c r="E238" s="95" t="s">
        <v>41</v>
      </c>
      <c r="F238" s="250" t="str">
        <f t="shared" si="22"/>
        <v>-</v>
      </c>
      <c r="G238" s="256" t="str">
        <f t="shared" si="23"/>
        <v>-</v>
      </c>
      <c r="H238" s="90" t="str">
        <f t="shared" si="23"/>
        <v>-</v>
      </c>
      <c r="I238" s="90" t="str">
        <f t="shared" si="23"/>
        <v>-</v>
      </c>
      <c r="J238" s="93" t="str">
        <f t="shared" si="23"/>
        <v>-</v>
      </c>
      <c r="K238" s="111" t="str">
        <f>Siguiente!$J$19</f>
        <v>-</v>
      </c>
      <c r="L238" s="90" t="str">
        <f>Siguiente!$J$20</f>
        <v>-</v>
      </c>
      <c r="M238" s="90" t="str">
        <f>Siguiente!$J$21</f>
        <v>-</v>
      </c>
      <c r="N238" s="91" t="str">
        <f>Siguiente!$J$22</f>
        <v>-</v>
      </c>
      <c r="O238" s="92" t="str">
        <f>Siguiente!$J$23</f>
        <v>-</v>
      </c>
      <c r="P238" s="90" t="str">
        <f>Siguiente!$J$24</f>
        <v>-</v>
      </c>
      <c r="Q238" s="90" t="str">
        <f>Siguiente!$J$25</f>
        <v>-</v>
      </c>
      <c r="R238" s="91" t="str">
        <f>Siguiente!$J$26</f>
        <v>-</v>
      </c>
      <c r="S238" s="92" t="str">
        <f>Siguiente!$J$27</f>
        <v>-</v>
      </c>
      <c r="T238" s="90" t="str">
        <f>Siguiente!$J$28</f>
        <v>-</v>
      </c>
      <c r="U238" s="90" t="str">
        <f>Siguiente!$J$29</f>
        <v>-</v>
      </c>
      <c r="V238" s="91" t="str">
        <f>Siguiente!$J$30</f>
        <v>-</v>
      </c>
      <c r="W238" s="92" t="str">
        <f>Siguiente!$J$31</f>
        <v>-</v>
      </c>
      <c r="X238" s="90" t="str">
        <f>Siguiente!$J$32</f>
        <v>-</v>
      </c>
      <c r="Y238" s="90" t="str">
        <f>Siguiente!$J$33</f>
        <v>-</v>
      </c>
      <c r="Z238" s="91" t="str">
        <f>Siguiente!$J$34</f>
        <v>-</v>
      </c>
      <c r="AA238" s="92" t="str">
        <f>Siguiente!$J$35</f>
        <v>-</v>
      </c>
      <c r="AB238" s="90" t="str">
        <f>Siguiente!$J$36</f>
        <v>-</v>
      </c>
      <c r="AC238" s="90" t="str">
        <f>Siguiente!$J$37</f>
        <v>-</v>
      </c>
      <c r="AD238" s="91" t="str">
        <f>Siguiente!$J$38</f>
        <v>-</v>
      </c>
      <c r="AE238" s="92" t="str">
        <f>Siguiente!$J$39</f>
        <v>-</v>
      </c>
      <c r="AF238" s="90" t="str">
        <f>Siguiente!$J$40</f>
        <v>-</v>
      </c>
      <c r="AG238" s="90" t="str">
        <f>Siguiente!$J$41</f>
        <v>-</v>
      </c>
      <c r="AH238" s="91" t="str">
        <f>Siguiente!$J$42</f>
        <v>-</v>
      </c>
      <c r="AI238" s="92" t="str">
        <f>Siguiente!$J$43</f>
        <v>-</v>
      </c>
      <c r="AJ238" s="90" t="str">
        <f>Siguiente!$J$44</f>
        <v>-</v>
      </c>
      <c r="AK238" s="90" t="str">
        <f>Siguiente!$J$45</f>
        <v>-</v>
      </c>
      <c r="AL238" s="109" t="str">
        <f>Siguiente!$J$46</f>
        <v>-</v>
      </c>
    </row>
    <row r="239" spans="1:38" ht="15" thickBot="1" x14ac:dyDescent="0.35">
      <c r="A239" s="643"/>
      <c r="B239" s="645"/>
      <c r="C239" s="647"/>
      <c r="D239" s="649"/>
      <c r="E239" s="84" t="s">
        <v>14</v>
      </c>
      <c r="F239" s="88" t="str">
        <f t="shared" si="22"/>
        <v>-</v>
      </c>
      <c r="G239" s="255" t="str">
        <f t="shared" si="23"/>
        <v>-</v>
      </c>
      <c r="H239" s="86" t="str">
        <f t="shared" si="23"/>
        <v>-</v>
      </c>
      <c r="I239" s="86" t="str">
        <f t="shared" si="23"/>
        <v>-</v>
      </c>
      <c r="J239" s="94" t="str">
        <f t="shared" si="23"/>
        <v>-</v>
      </c>
      <c r="K239" s="89" t="str">
        <f>Siguiente!$L$19</f>
        <v>-</v>
      </c>
      <c r="L239" s="86" t="str">
        <f>Siguiente!$L$20</f>
        <v>-</v>
      </c>
      <c r="M239" s="86" t="str">
        <f>Siguiente!$L$21</f>
        <v>-</v>
      </c>
      <c r="N239" s="87" t="str">
        <f>Siguiente!$L$22</f>
        <v>-</v>
      </c>
      <c r="O239" s="85" t="str">
        <f>Siguiente!$L$23</f>
        <v>-</v>
      </c>
      <c r="P239" s="86" t="str">
        <f>Siguiente!$L$24</f>
        <v>-</v>
      </c>
      <c r="Q239" s="86" t="str">
        <f>Siguiente!$L$25</f>
        <v>-</v>
      </c>
      <c r="R239" s="87" t="str">
        <f>Siguiente!$L$26</f>
        <v>-</v>
      </c>
      <c r="S239" s="85" t="str">
        <f>Siguiente!$L$27</f>
        <v>-</v>
      </c>
      <c r="T239" s="86" t="str">
        <f>Siguiente!$L$28</f>
        <v>-</v>
      </c>
      <c r="U239" s="86" t="str">
        <f>Siguiente!$L$29</f>
        <v>-</v>
      </c>
      <c r="V239" s="87" t="str">
        <f>Siguiente!$L$30</f>
        <v>-</v>
      </c>
      <c r="W239" s="85" t="str">
        <f>Siguiente!$L$31</f>
        <v>-</v>
      </c>
      <c r="X239" s="86" t="str">
        <f>Siguiente!$L$32</f>
        <v>-</v>
      </c>
      <c r="Y239" s="86" t="str">
        <f>Siguiente!$L$33</f>
        <v>-</v>
      </c>
      <c r="Z239" s="87" t="str">
        <f>Siguiente!$L$34</f>
        <v>-</v>
      </c>
      <c r="AA239" s="85" t="str">
        <f>Siguiente!$L$35</f>
        <v>-</v>
      </c>
      <c r="AB239" s="86" t="str">
        <f>Siguiente!$L$36</f>
        <v>-</v>
      </c>
      <c r="AC239" s="86" t="str">
        <f>Siguiente!$L$37</f>
        <v>-</v>
      </c>
      <c r="AD239" s="87" t="str">
        <f>Siguiente!$L$38</f>
        <v>-</v>
      </c>
      <c r="AE239" s="85" t="str">
        <f>Siguiente!$L$39</f>
        <v>-</v>
      </c>
      <c r="AF239" s="86" t="str">
        <f>Siguiente!$L$40</f>
        <v>-</v>
      </c>
      <c r="AG239" s="86" t="str">
        <f>Siguiente!$L$41</f>
        <v>-</v>
      </c>
      <c r="AH239" s="87" t="str">
        <f>Siguiente!$L$42</f>
        <v>-</v>
      </c>
      <c r="AI239" s="85" t="str">
        <f>Siguiente!$L$43</f>
        <v>-</v>
      </c>
      <c r="AJ239" s="86" t="str">
        <f>Siguiente!$L$44</f>
        <v>-</v>
      </c>
      <c r="AK239" s="86" t="str">
        <f>Siguiente!$L$45</f>
        <v>-</v>
      </c>
      <c r="AL239" s="108" t="str">
        <f>Siguiente!$L$46</f>
        <v>-</v>
      </c>
    </row>
    <row r="240" spans="1:38" ht="15" thickBot="1" x14ac:dyDescent="0.35">
      <c r="A240" s="642">
        <f>A238+1</f>
        <v>91</v>
      </c>
      <c r="B240" s="644">
        <f>Siguiente!$G$4</f>
        <v>0</v>
      </c>
      <c r="C240" s="646">
        <f>Siguiente!$G$2</f>
        <v>0</v>
      </c>
      <c r="D240" s="648" t="str">
        <f>IF(SUM(F240:F241)=0,"-",SUM(F240:F241))</f>
        <v>-</v>
      </c>
      <c r="E240" s="95" t="s">
        <v>41</v>
      </c>
      <c r="F240" s="250" t="str">
        <f t="shared" si="22"/>
        <v>-</v>
      </c>
      <c r="G240" s="256" t="str">
        <f t="shared" ref="G240:J259" si="24">IF(SUMIFS($K240:$AL240,$K$58:$AL$58,G$58)=0,"-",SUMIFS($K240:$AL240,$K$58:$AL$58,G$58))</f>
        <v>-</v>
      </c>
      <c r="H240" s="90" t="str">
        <f t="shared" si="24"/>
        <v>-</v>
      </c>
      <c r="I240" s="90" t="str">
        <f t="shared" si="24"/>
        <v>-</v>
      </c>
      <c r="J240" s="93" t="str">
        <f t="shared" si="24"/>
        <v>-</v>
      </c>
      <c r="K240" s="111" t="str">
        <f>Siguiente!$J$19</f>
        <v>-</v>
      </c>
      <c r="L240" s="90" t="str">
        <f>Siguiente!$J$20</f>
        <v>-</v>
      </c>
      <c r="M240" s="90" t="str">
        <f>Siguiente!$J$21</f>
        <v>-</v>
      </c>
      <c r="N240" s="91" t="str">
        <f>Siguiente!$J$22</f>
        <v>-</v>
      </c>
      <c r="O240" s="92" t="str">
        <f>Siguiente!$J$23</f>
        <v>-</v>
      </c>
      <c r="P240" s="90" t="str">
        <f>Siguiente!$J$24</f>
        <v>-</v>
      </c>
      <c r="Q240" s="90" t="str">
        <f>Siguiente!$J$25</f>
        <v>-</v>
      </c>
      <c r="R240" s="91" t="str">
        <f>Siguiente!$J$26</f>
        <v>-</v>
      </c>
      <c r="S240" s="92" t="str">
        <f>Siguiente!$J$27</f>
        <v>-</v>
      </c>
      <c r="T240" s="90" t="str">
        <f>Siguiente!$J$28</f>
        <v>-</v>
      </c>
      <c r="U240" s="90" t="str">
        <f>Siguiente!$J$29</f>
        <v>-</v>
      </c>
      <c r="V240" s="91" t="str">
        <f>Siguiente!$J$30</f>
        <v>-</v>
      </c>
      <c r="W240" s="92" t="str">
        <f>Siguiente!$J$31</f>
        <v>-</v>
      </c>
      <c r="X240" s="90" t="str">
        <f>Siguiente!$J$32</f>
        <v>-</v>
      </c>
      <c r="Y240" s="90" t="str">
        <f>Siguiente!$J$33</f>
        <v>-</v>
      </c>
      <c r="Z240" s="91" t="str">
        <f>Siguiente!$J$34</f>
        <v>-</v>
      </c>
      <c r="AA240" s="92" t="str">
        <f>Siguiente!$J$35</f>
        <v>-</v>
      </c>
      <c r="AB240" s="90" t="str">
        <f>Siguiente!$J$36</f>
        <v>-</v>
      </c>
      <c r="AC240" s="90" t="str">
        <f>Siguiente!$J$37</f>
        <v>-</v>
      </c>
      <c r="AD240" s="91" t="str">
        <f>Siguiente!$J$38</f>
        <v>-</v>
      </c>
      <c r="AE240" s="92" t="str">
        <f>Siguiente!$J$39</f>
        <v>-</v>
      </c>
      <c r="AF240" s="90" t="str">
        <f>Siguiente!$J$40</f>
        <v>-</v>
      </c>
      <c r="AG240" s="90" t="str">
        <f>Siguiente!$J$41</f>
        <v>-</v>
      </c>
      <c r="AH240" s="91" t="str">
        <f>Siguiente!$J$42</f>
        <v>-</v>
      </c>
      <c r="AI240" s="92" t="str">
        <f>Siguiente!$J$43</f>
        <v>-</v>
      </c>
      <c r="AJ240" s="90" t="str">
        <f>Siguiente!$J$44</f>
        <v>-</v>
      </c>
      <c r="AK240" s="90" t="str">
        <f>Siguiente!$J$45</f>
        <v>-</v>
      </c>
      <c r="AL240" s="109" t="str">
        <f>Siguiente!$J$46</f>
        <v>-</v>
      </c>
    </row>
    <row r="241" spans="1:38" ht="15" thickBot="1" x14ac:dyDescent="0.35">
      <c r="A241" s="643"/>
      <c r="B241" s="645"/>
      <c r="C241" s="647"/>
      <c r="D241" s="649"/>
      <c r="E241" s="84" t="s">
        <v>14</v>
      </c>
      <c r="F241" s="88" t="str">
        <f t="shared" si="22"/>
        <v>-</v>
      </c>
      <c r="G241" s="255" t="str">
        <f t="shared" si="24"/>
        <v>-</v>
      </c>
      <c r="H241" s="86" t="str">
        <f t="shared" si="24"/>
        <v>-</v>
      </c>
      <c r="I241" s="86" t="str">
        <f t="shared" si="24"/>
        <v>-</v>
      </c>
      <c r="J241" s="94" t="str">
        <f t="shared" si="24"/>
        <v>-</v>
      </c>
      <c r="K241" s="89" t="str">
        <f>Siguiente!$L$19</f>
        <v>-</v>
      </c>
      <c r="L241" s="86" t="str">
        <f>Siguiente!$L$20</f>
        <v>-</v>
      </c>
      <c r="M241" s="86" t="str">
        <f>Siguiente!$L$21</f>
        <v>-</v>
      </c>
      <c r="N241" s="87" t="str">
        <f>Siguiente!$L$22</f>
        <v>-</v>
      </c>
      <c r="O241" s="85" t="str">
        <f>Siguiente!$L$23</f>
        <v>-</v>
      </c>
      <c r="P241" s="86" t="str">
        <f>Siguiente!$L$24</f>
        <v>-</v>
      </c>
      <c r="Q241" s="86" t="str">
        <f>Siguiente!$L$25</f>
        <v>-</v>
      </c>
      <c r="R241" s="87" t="str">
        <f>Siguiente!$L$26</f>
        <v>-</v>
      </c>
      <c r="S241" s="85" t="str">
        <f>Siguiente!$L$27</f>
        <v>-</v>
      </c>
      <c r="T241" s="86" t="str">
        <f>Siguiente!$L$28</f>
        <v>-</v>
      </c>
      <c r="U241" s="86" t="str">
        <f>Siguiente!$L$29</f>
        <v>-</v>
      </c>
      <c r="V241" s="87" t="str">
        <f>Siguiente!$L$30</f>
        <v>-</v>
      </c>
      <c r="W241" s="85" t="str">
        <f>Siguiente!$L$31</f>
        <v>-</v>
      </c>
      <c r="X241" s="86" t="str">
        <f>Siguiente!$L$32</f>
        <v>-</v>
      </c>
      <c r="Y241" s="86" t="str">
        <f>Siguiente!$L$33</f>
        <v>-</v>
      </c>
      <c r="Z241" s="87" t="str">
        <f>Siguiente!$L$34</f>
        <v>-</v>
      </c>
      <c r="AA241" s="85" t="str">
        <f>Siguiente!$L$35</f>
        <v>-</v>
      </c>
      <c r="AB241" s="86" t="str">
        <f>Siguiente!$L$36</f>
        <v>-</v>
      </c>
      <c r="AC241" s="86" t="str">
        <f>Siguiente!$L$37</f>
        <v>-</v>
      </c>
      <c r="AD241" s="87" t="str">
        <f>Siguiente!$L$38</f>
        <v>-</v>
      </c>
      <c r="AE241" s="85" t="str">
        <f>Siguiente!$L$39</f>
        <v>-</v>
      </c>
      <c r="AF241" s="86" t="str">
        <f>Siguiente!$L$40</f>
        <v>-</v>
      </c>
      <c r="AG241" s="86" t="str">
        <f>Siguiente!$L$41</f>
        <v>-</v>
      </c>
      <c r="AH241" s="87" t="str">
        <f>Siguiente!$L$42</f>
        <v>-</v>
      </c>
      <c r="AI241" s="85" t="str">
        <f>Siguiente!$L$43</f>
        <v>-</v>
      </c>
      <c r="AJ241" s="86" t="str">
        <f>Siguiente!$L$44</f>
        <v>-</v>
      </c>
      <c r="AK241" s="86" t="str">
        <f>Siguiente!$L$45</f>
        <v>-</v>
      </c>
      <c r="AL241" s="108" t="str">
        <f>Siguiente!$L$46</f>
        <v>-</v>
      </c>
    </row>
    <row r="242" spans="1:38" ht="15" thickBot="1" x14ac:dyDescent="0.35">
      <c r="A242" s="642">
        <f>A240+1</f>
        <v>92</v>
      </c>
      <c r="B242" s="644">
        <f>Siguiente!$G$4</f>
        <v>0</v>
      </c>
      <c r="C242" s="646">
        <f>Siguiente!$G$2</f>
        <v>0</v>
      </c>
      <c r="D242" s="648" t="str">
        <f>IF(SUM(F242:F243)=0,"-",SUM(F242:F243))</f>
        <v>-</v>
      </c>
      <c r="E242" s="95" t="s">
        <v>41</v>
      </c>
      <c r="F242" s="250" t="str">
        <f t="shared" si="22"/>
        <v>-</v>
      </c>
      <c r="G242" s="256" t="str">
        <f t="shared" si="24"/>
        <v>-</v>
      </c>
      <c r="H242" s="90" t="str">
        <f t="shared" si="24"/>
        <v>-</v>
      </c>
      <c r="I242" s="90" t="str">
        <f t="shared" si="24"/>
        <v>-</v>
      </c>
      <c r="J242" s="93" t="str">
        <f t="shared" si="24"/>
        <v>-</v>
      </c>
      <c r="K242" s="111" t="str">
        <f>Siguiente!$J$19</f>
        <v>-</v>
      </c>
      <c r="L242" s="90" t="str">
        <f>Siguiente!$J$20</f>
        <v>-</v>
      </c>
      <c r="M242" s="90" t="str">
        <f>Siguiente!$J$21</f>
        <v>-</v>
      </c>
      <c r="N242" s="91" t="str">
        <f>Siguiente!$J$22</f>
        <v>-</v>
      </c>
      <c r="O242" s="92" t="str">
        <f>Siguiente!$J$23</f>
        <v>-</v>
      </c>
      <c r="P242" s="90" t="str">
        <f>Siguiente!$J$24</f>
        <v>-</v>
      </c>
      <c r="Q242" s="90" t="str">
        <f>Siguiente!$J$25</f>
        <v>-</v>
      </c>
      <c r="R242" s="91" t="str">
        <f>Siguiente!$J$26</f>
        <v>-</v>
      </c>
      <c r="S242" s="92" t="str">
        <f>Siguiente!$J$27</f>
        <v>-</v>
      </c>
      <c r="T242" s="90" t="str">
        <f>Siguiente!$J$28</f>
        <v>-</v>
      </c>
      <c r="U242" s="90" t="str">
        <f>Siguiente!$J$29</f>
        <v>-</v>
      </c>
      <c r="V242" s="91" t="str">
        <f>Siguiente!$J$30</f>
        <v>-</v>
      </c>
      <c r="W242" s="92" t="str">
        <f>Siguiente!$J$31</f>
        <v>-</v>
      </c>
      <c r="X242" s="90" t="str">
        <f>Siguiente!$J$32</f>
        <v>-</v>
      </c>
      <c r="Y242" s="90" t="str">
        <f>Siguiente!$J$33</f>
        <v>-</v>
      </c>
      <c r="Z242" s="91" t="str">
        <f>Siguiente!$J$34</f>
        <v>-</v>
      </c>
      <c r="AA242" s="92" t="str">
        <f>Siguiente!$J$35</f>
        <v>-</v>
      </c>
      <c r="AB242" s="90" t="str">
        <f>Siguiente!$J$36</f>
        <v>-</v>
      </c>
      <c r="AC242" s="90" t="str">
        <f>Siguiente!$J$37</f>
        <v>-</v>
      </c>
      <c r="AD242" s="91" t="str">
        <f>Siguiente!$J$38</f>
        <v>-</v>
      </c>
      <c r="AE242" s="92" t="str">
        <f>Siguiente!$J$39</f>
        <v>-</v>
      </c>
      <c r="AF242" s="90" t="str">
        <f>Siguiente!$J$40</f>
        <v>-</v>
      </c>
      <c r="AG242" s="90" t="str">
        <f>Siguiente!$J$41</f>
        <v>-</v>
      </c>
      <c r="AH242" s="91" t="str">
        <f>Siguiente!$J$42</f>
        <v>-</v>
      </c>
      <c r="AI242" s="92" t="str">
        <f>Siguiente!$J$43</f>
        <v>-</v>
      </c>
      <c r="AJ242" s="90" t="str">
        <f>Siguiente!$J$44</f>
        <v>-</v>
      </c>
      <c r="AK242" s="90" t="str">
        <f>Siguiente!$J$45</f>
        <v>-</v>
      </c>
      <c r="AL242" s="109" t="str">
        <f>Siguiente!$J$46</f>
        <v>-</v>
      </c>
    </row>
    <row r="243" spans="1:38" ht="15" thickBot="1" x14ac:dyDescent="0.35">
      <c r="A243" s="643"/>
      <c r="B243" s="645"/>
      <c r="C243" s="647"/>
      <c r="D243" s="649"/>
      <c r="E243" s="84" t="s">
        <v>14</v>
      </c>
      <c r="F243" s="88" t="str">
        <f t="shared" si="22"/>
        <v>-</v>
      </c>
      <c r="G243" s="255" t="str">
        <f t="shared" si="24"/>
        <v>-</v>
      </c>
      <c r="H243" s="86" t="str">
        <f t="shared" si="24"/>
        <v>-</v>
      </c>
      <c r="I243" s="86" t="str">
        <f t="shared" si="24"/>
        <v>-</v>
      </c>
      <c r="J243" s="94" t="str">
        <f t="shared" si="24"/>
        <v>-</v>
      </c>
      <c r="K243" s="89" t="str">
        <f>Siguiente!$L$19</f>
        <v>-</v>
      </c>
      <c r="L243" s="86" t="str">
        <f>Siguiente!$L$20</f>
        <v>-</v>
      </c>
      <c r="M243" s="86" t="str">
        <f>Siguiente!$L$21</f>
        <v>-</v>
      </c>
      <c r="N243" s="87" t="str">
        <f>Siguiente!$L$22</f>
        <v>-</v>
      </c>
      <c r="O243" s="85" t="str">
        <f>Siguiente!$L$23</f>
        <v>-</v>
      </c>
      <c r="P243" s="86" t="str">
        <f>Siguiente!$L$24</f>
        <v>-</v>
      </c>
      <c r="Q243" s="86" t="str">
        <f>Siguiente!$L$25</f>
        <v>-</v>
      </c>
      <c r="R243" s="87" t="str">
        <f>Siguiente!$L$26</f>
        <v>-</v>
      </c>
      <c r="S243" s="85" t="str">
        <f>Siguiente!$L$27</f>
        <v>-</v>
      </c>
      <c r="T243" s="86" t="str">
        <f>Siguiente!$L$28</f>
        <v>-</v>
      </c>
      <c r="U243" s="86" t="str">
        <f>Siguiente!$L$29</f>
        <v>-</v>
      </c>
      <c r="V243" s="87" t="str">
        <f>Siguiente!$L$30</f>
        <v>-</v>
      </c>
      <c r="W243" s="85" t="str">
        <f>Siguiente!$L$31</f>
        <v>-</v>
      </c>
      <c r="X243" s="86" t="str">
        <f>Siguiente!$L$32</f>
        <v>-</v>
      </c>
      <c r="Y243" s="86" t="str">
        <f>Siguiente!$L$33</f>
        <v>-</v>
      </c>
      <c r="Z243" s="87" t="str">
        <f>Siguiente!$L$34</f>
        <v>-</v>
      </c>
      <c r="AA243" s="85" t="str">
        <f>Siguiente!$L$35</f>
        <v>-</v>
      </c>
      <c r="AB243" s="86" t="str">
        <f>Siguiente!$L$36</f>
        <v>-</v>
      </c>
      <c r="AC243" s="86" t="str">
        <f>Siguiente!$L$37</f>
        <v>-</v>
      </c>
      <c r="AD243" s="87" t="str">
        <f>Siguiente!$L$38</f>
        <v>-</v>
      </c>
      <c r="AE243" s="85" t="str">
        <f>Siguiente!$L$39</f>
        <v>-</v>
      </c>
      <c r="AF243" s="86" t="str">
        <f>Siguiente!$L$40</f>
        <v>-</v>
      </c>
      <c r="AG243" s="86" t="str">
        <f>Siguiente!$L$41</f>
        <v>-</v>
      </c>
      <c r="AH243" s="87" t="str">
        <f>Siguiente!$L$42</f>
        <v>-</v>
      </c>
      <c r="AI243" s="85" t="str">
        <f>Siguiente!$L$43</f>
        <v>-</v>
      </c>
      <c r="AJ243" s="86" t="str">
        <f>Siguiente!$L$44</f>
        <v>-</v>
      </c>
      <c r="AK243" s="86" t="str">
        <f>Siguiente!$L$45</f>
        <v>-</v>
      </c>
      <c r="AL243" s="108" t="str">
        <f>Siguiente!$L$46</f>
        <v>-</v>
      </c>
    </row>
    <row r="244" spans="1:38" ht="15" thickBot="1" x14ac:dyDescent="0.35">
      <c r="A244" s="642">
        <f>A242+1</f>
        <v>93</v>
      </c>
      <c r="B244" s="644">
        <f>Siguiente!$G$4</f>
        <v>0</v>
      </c>
      <c r="C244" s="646">
        <f>Siguiente!$G$2</f>
        <v>0</v>
      </c>
      <c r="D244" s="648" t="str">
        <f>IF(SUM(F244:F245)=0,"-",SUM(F244:F245))</f>
        <v>-</v>
      </c>
      <c r="E244" s="95" t="s">
        <v>41</v>
      </c>
      <c r="F244" s="250" t="str">
        <f t="shared" si="22"/>
        <v>-</v>
      </c>
      <c r="G244" s="256" t="str">
        <f t="shared" si="24"/>
        <v>-</v>
      </c>
      <c r="H244" s="90" t="str">
        <f t="shared" si="24"/>
        <v>-</v>
      </c>
      <c r="I244" s="90" t="str">
        <f t="shared" si="24"/>
        <v>-</v>
      </c>
      <c r="J244" s="93" t="str">
        <f t="shared" si="24"/>
        <v>-</v>
      </c>
      <c r="K244" s="111" t="str">
        <f>Siguiente!$J$19</f>
        <v>-</v>
      </c>
      <c r="L244" s="90" t="str">
        <f>Siguiente!$J$20</f>
        <v>-</v>
      </c>
      <c r="M244" s="90" t="str">
        <f>Siguiente!$J$21</f>
        <v>-</v>
      </c>
      <c r="N244" s="91" t="str">
        <f>Siguiente!$J$22</f>
        <v>-</v>
      </c>
      <c r="O244" s="92" t="str">
        <f>Siguiente!$J$23</f>
        <v>-</v>
      </c>
      <c r="P244" s="90" t="str">
        <f>Siguiente!$J$24</f>
        <v>-</v>
      </c>
      <c r="Q244" s="90" t="str">
        <f>Siguiente!$J$25</f>
        <v>-</v>
      </c>
      <c r="R244" s="91" t="str">
        <f>Siguiente!$J$26</f>
        <v>-</v>
      </c>
      <c r="S244" s="92" t="str">
        <f>Siguiente!$J$27</f>
        <v>-</v>
      </c>
      <c r="T244" s="90" t="str">
        <f>Siguiente!$J$28</f>
        <v>-</v>
      </c>
      <c r="U244" s="90" t="str">
        <f>Siguiente!$J$29</f>
        <v>-</v>
      </c>
      <c r="V244" s="91" t="str">
        <f>Siguiente!$J$30</f>
        <v>-</v>
      </c>
      <c r="W244" s="92" t="str">
        <f>Siguiente!$J$31</f>
        <v>-</v>
      </c>
      <c r="X244" s="90" t="str">
        <f>Siguiente!$J$32</f>
        <v>-</v>
      </c>
      <c r="Y244" s="90" t="str">
        <f>Siguiente!$J$33</f>
        <v>-</v>
      </c>
      <c r="Z244" s="91" t="str">
        <f>Siguiente!$J$34</f>
        <v>-</v>
      </c>
      <c r="AA244" s="92" t="str">
        <f>Siguiente!$J$35</f>
        <v>-</v>
      </c>
      <c r="AB244" s="90" t="str">
        <f>Siguiente!$J$36</f>
        <v>-</v>
      </c>
      <c r="AC244" s="90" t="str">
        <f>Siguiente!$J$37</f>
        <v>-</v>
      </c>
      <c r="AD244" s="91" t="str">
        <f>Siguiente!$J$38</f>
        <v>-</v>
      </c>
      <c r="AE244" s="92" t="str">
        <f>Siguiente!$J$39</f>
        <v>-</v>
      </c>
      <c r="AF244" s="90" t="str">
        <f>Siguiente!$J$40</f>
        <v>-</v>
      </c>
      <c r="AG244" s="90" t="str">
        <f>Siguiente!$J$41</f>
        <v>-</v>
      </c>
      <c r="AH244" s="91" t="str">
        <f>Siguiente!$J$42</f>
        <v>-</v>
      </c>
      <c r="AI244" s="92" t="str">
        <f>Siguiente!$J$43</f>
        <v>-</v>
      </c>
      <c r="AJ244" s="90" t="str">
        <f>Siguiente!$J$44</f>
        <v>-</v>
      </c>
      <c r="AK244" s="90" t="str">
        <f>Siguiente!$J$45</f>
        <v>-</v>
      </c>
      <c r="AL244" s="109" t="str">
        <f>Siguiente!$J$46</f>
        <v>-</v>
      </c>
    </row>
    <row r="245" spans="1:38" ht="15" thickBot="1" x14ac:dyDescent="0.35">
      <c r="A245" s="643"/>
      <c r="B245" s="645"/>
      <c r="C245" s="647"/>
      <c r="D245" s="649"/>
      <c r="E245" s="84" t="s">
        <v>14</v>
      </c>
      <c r="F245" s="88" t="str">
        <f t="shared" si="22"/>
        <v>-</v>
      </c>
      <c r="G245" s="255" t="str">
        <f t="shared" si="24"/>
        <v>-</v>
      </c>
      <c r="H245" s="86" t="str">
        <f t="shared" si="24"/>
        <v>-</v>
      </c>
      <c r="I245" s="86" t="str">
        <f t="shared" si="24"/>
        <v>-</v>
      </c>
      <c r="J245" s="94" t="str">
        <f t="shared" si="24"/>
        <v>-</v>
      </c>
      <c r="K245" s="89" t="str">
        <f>Siguiente!$L$19</f>
        <v>-</v>
      </c>
      <c r="L245" s="86" t="str">
        <f>Siguiente!$L$20</f>
        <v>-</v>
      </c>
      <c r="M245" s="86" t="str">
        <f>Siguiente!$L$21</f>
        <v>-</v>
      </c>
      <c r="N245" s="87" t="str">
        <f>Siguiente!$L$22</f>
        <v>-</v>
      </c>
      <c r="O245" s="85" t="str">
        <f>Siguiente!$L$23</f>
        <v>-</v>
      </c>
      <c r="P245" s="86" t="str">
        <f>Siguiente!$L$24</f>
        <v>-</v>
      </c>
      <c r="Q245" s="86" t="str">
        <f>Siguiente!$L$25</f>
        <v>-</v>
      </c>
      <c r="R245" s="87" t="str">
        <f>Siguiente!$L$26</f>
        <v>-</v>
      </c>
      <c r="S245" s="85" t="str">
        <f>Siguiente!$L$27</f>
        <v>-</v>
      </c>
      <c r="T245" s="86" t="str">
        <f>Siguiente!$L$28</f>
        <v>-</v>
      </c>
      <c r="U245" s="86" t="str">
        <f>Siguiente!$L$29</f>
        <v>-</v>
      </c>
      <c r="V245" s="87" t="str">
        <f>Siguiente!$L$30</f>
        <v>-</v>
      </c>
      <c r="W245" s="85" t="str">
        <f>Siguiente!$L$31</f>
        <v>-</v>
      </c>
      <c r="X245" s="86" t="str">
        <f>Siguiente!$L$32</f>
        <v>-</v>
      </c>
      <c r="Y245" s="86" t="str">
        <f>Siguiente!$L$33</f>
        <v>-</v>
      </c>
      <c r="Z245" s="87" t="str">
        <f>Siguiente!$L$34</f>
        <v>-</v>
      </c>
      <c r="AA245" s="85" t="str">
        <f>Siguiente!$L$35</f>
        <v>-</v>
      </c>
      <c r="AB245" s="86" t="str">
        <f>Siguiente!$L$36</f>
        <v>-</v>
      </c>
      <c r="AC245" s="86" t="str">
        <f>Siguiente!$L$37</f>
        <v>-</v>
      </c>
      <c r="AD245" s="87" t="str">
        <f>Siguiente!$L$38</f>
        <v>-</v>
      </c>
      <c r="AE245" s="85" t="str">
        <f>Siguiente!$L$39</f>
        <v>-</v>
      </c>
      <c r="AF245" s="86" t="str">
        <f>Siguiente!$L$40</f>
        <v>-</v>
      </c>
      <c r="AG245" s="86" t="str">
        <f>Siguiente!$L$41</f>
        <v>-</v>
      </c>
      <c r="AH245" s="87" t="str">
        <f>Siguiente!$L$42</f>
        <v>-</v>
      </c>
      <c r="AI245" s="85" t="str">
        <f>Siguiente!$L$43</f>
        <v>-</v>
      </c>
      <c r="AJ245" s="86" t="str">
        <f>Siguiente!$L$44</f>
        <v>-</v>
      </c>
      <c r="AK245" s="86" t="str">
        <f>Siguiente!$L$45</f>
        <v>-</v>
      </c>
      <c r="AL245" s="108" t="str">
        <f>Siguiente!$L$46</f>
        <v>-</v>
      </c>
    </row>
    <row r="246" spans="1:38" ht="15" thickBot="1" x14ac:dyDescent="0.35">
      <c r="A246" s="642">
        <f>A244+1</f>
        <v>94</v>
      </c>
      <c r="B246" s="644">
        <f>Siguiente!$G$4</f>
        <v>0</v>
      </c>
      <c r="C246" s="646">
        <f>Siguiente!$G$2</f>
        <v>0</v>
      </c>
      <c r="D246" s="648" t="str">
        <f>IF(SUM(F246:F247)=0,"-",SUM(F246:F247))</f>
        <v>-</v>
      </c>
      <c r="E246" s="95" t="s">
        <v>41</v>
      </c>
      <c r="F246" s="250" t="str">
        <f t="shared" si="22"/>
        <v>-</v>
      </c>
      <c r="G246" s="256" t="str">
        <f t="shared" si="24"/>
        <v>-</v>
      </c>
      <c r="H246" s="90" t="str">
        <f t="shared" si="24"/>
        <v>-</v>
      </c>
      <c r="I246" s="90" t="str">
        <f t="shared" si="24"/>
        <v>-</v>
      </c>
      <c r="J246" s="93" t="str">
        <f t="shared" si="24"/>
        <v>-</v>
      </c>
      <c r="K246" s="111" t="str">
        <f>Siguiente!$J$19</f>
        <v>-</v>
      </c>
      <c r="L246" s="90" t="str">
        <f>Siguiente!$J$20</f>
        <v>-</v>
      </c>
      <c r="M246" s="90" t="str">
        <f>Siguiente!$J$21</f>
        <v>-</v>
      </c>
      <c r="N246" s="91" t="str">
        <f>Siguiente!$J$22</f>
        <v>-</v>
      </c>
      <c r="O246" s="92" t="str">
        <f>Siguiente!$J$23</f>
        <v>-</v>
      </c>
      <c r="P246" s="90" t="str">
        <f>Siguiente!$J$24</f>
        <v>-</v>
      </c>
      <c r="Q246" s="90" t="str">
        <f>Siguiente!$J$25</f>
        <v>-</v>
      </c>
      <c r="R246" s="91" t="str">
        <f>Siguiente!$J$26</f>
        <v>-</v>
      </c>
      <c r="S246" s="92" t="str">
        <f>Siguiente!$J$27</f>
        <v>-</v>
      </c>
      <c r="T246" s="90" t="str">
        <f>Siguiente!$J$28</f>
        <v>-</v>
      </c>
      <c r="U246" s="90" t="str">
        <f>Siguiente!$J$29</f>
        <v>-</v>
      </c>
      <c r="V246" s="91" t="str">
        <f>Siguiente!$J$30</f>
        <v>-</v>
      </c>
      <c r="W246" s="92" t="str">
        <f>Siguiente!$J$31</f>
        <v>-</v>
      </c>
      <c r="X246" s="90" t="str">
        <f>Siguiente!$J$32</f>
        <v>-</v>
      </c>
      <c r="Y246" s="90" t="str">
        <f>Siguiente!$J$33</f>
        <v>-</v>
      </c>
      <c r="Z246" s="91" t="str">
        <f>Siguiente!$J$34</f>
        <v>-</v>
      </c>
      <c r="AA246" s="92" t="str">
        <f>Siguiente!$J$35</f>
        <v>-</v>
      </c>
      <c r="AB246" s="90" t="str">
        <f>Siguiente!$J$36</f>
        <v>-</v>
      </c>
      <c r="AC246" s="90" t="str">
        <f>Siguiente!$J$37</f>
        <v>-</v>
      </c>
      <c r="AD246" s="91" t="str">
        <f>Siguiente!$J$38</f>
        <v>-</v>
      </c>
      <c r="AE246" s="92" t="str">
        <f>Siguiente!$J$39</f>
        <v>-</v>
      </c>
      <c r="AF246" s="90" t="str">
        <f>Siguiente!$J$40</f>
        <v>-</v>
      </c>
      <c r="AG246" s="90" t="str">
        <f>Siguiente!$J$41</f>
        <v>-</v>
      </c>
      <c r="AH246" s="91" t="str">
        <f>Siguiente!$J$42</f>
        <v>-</v>
      </c>
      <c r="AI246" s="92" t="str">
        <f>Siguiente!$J$43</f>
        <v>-</v>
      </c>
      <c r="AJ246" s="90" t="str">
        <f>Siguiente!$J$44</f>
        <v>-</v>
      </c>
      <c r="AK246" s="90" t="str">
        <f>Siguiente!$J$45</f>
        <v>-</v>
      </c>
      <c r="AL246" s="109" t="str">
        <f>Siguiente!$J$46</f>
        <v>-</v>
      </c>
    </row>
    <row r="247" spans="1:38" ht="15" thickBot="1" x14ac:dyDescent="0.35">
      <c r="A247" s="643"/>
      <c r="B247" s="645"/>
      <c r="C247" s="647"/>
      <c r="D247" s="649"/>
      <c r="E247" s="84" t="s">
        <v>14</v>
      </c>
      <c r="F247" s="88" t="str">
        <f t="shared" si="22"/>
        <v>-</v>
      </c>
      <c r="G247" s="255" t="str">
        <f t="shared" si="24"/>
        <v>-</v>
      </c>
      <c r="H247" s="86" t="str">
        <f t="shared" si="24"/>
        <v>-</v>
      </c>
      <c r="I247" s="86" t="str">
        <f t="shared" si="24"/>
        <v>-</v>
      </c>
      <c r="J247" s="94" t="str">
        <f t="shared" si="24"/>
        <v>-</v>
      </c>
      <c r="K247" s="89" t="str">
        <f>Siguiente!$L$19</f>
        <v>-</v>
      </c>
      <c r="L247" s="86" t="str">
        <f>Siguiente!$L$20</f>
        <v>-</v>
      </c>
      <c r="M247" s="86" t="str">
        <f>Siguiente!$L$21</f>
        <v>-</v>
      </c>
      <c r="N247" s="87" t="str">
        <f>Siguiente!$L$22</f>
        <v>-</v>
      </c>
      <c r="O247" s="85" t="str">
        <f>Siguiente!$L$23</f>
        <v>-</v>
      </c>
      <c r="P247" s="86" t="str">
        <f>Siguiente!$L$24</f>
        <v>-</v>
      </c>
      <c r="Q247" s="86" t="str">
        <f>Siguiente!$L$25</f>
        <v>-</v>
      </c>
      <c r="R247" s="87" t="str">
        <f>Siguiente!$L$26</f>
        <v>-</v>
      </c>
      <c r="S247" s="85" t="str">
        <f>Siguiente!$L$27</f>
        <v>-</v>
      </c>
      <c r="T247" s="86" t="str">
        <f>Siguiente!$L$28</f>
        <v>-</v>
      </c>
      <c r="U247" s="86" t="str">
        <f>Siguiente!$L$29</f>
        <v>-</v>
      </c>
      <c r="V247" s="87" t="str">
        <f>Siguiente!$L$30</f>
        <v>-</v>
      </c>
      <c r="W247" s="85" t="str">
        <f>Siguiente!$L$31</f>
        <v>-</v>
      </c>
      <c r="X247" s="86" t="str">
        <f>Siguiente!$L$32</f>
        <v>-</v>
      </c>
      <c r="Y247" s="86" t="str">
        <f>Siguiente!$L$33</f>
        <v>-</v>
      </c>
      <c r="Z247" s="87" t="str">
        <f>Siguiente!$L$34</f>
        <v>-</v>
      </c>
      <c r="AA247" s="85" t="str">
        <f>Siguiente!$L$35</f>
        <v>-</v>
      </c>
      <c r="AB247" s="86" t="str">
        <f>Siguiente!$L$36</f>
        <v>-</v>
      </c>
      <c r="AC247" s="86" t="str">
        <f>Siguiente!$L$37</f>
        <v>-</v>
      </c>
      <c r="AD247" s="87" t="str">
        <f>Siguiente!$L$38</f>
        <v>-</v>
      </c>
      <c r="AE247" s="85" t="str">
        <f>Siguiente!$L$39</f>
        <v>-</v>
      </c>
      <c r="AF247" s="86" t="str">
        <f>Siguiente!$L$40</f>
        <v>-</v>
      </c>
      <c r="AG247" s="86" t="str">
        <f>Siguiente!$L$41</f>
        <v>-</v>
      </c>
      <c r="AH247" s="87" t="str">
        <f>Siguiente!$L$42</f>
        <v>-</v>
      </c>
      <c r="AI247" s="85" t="str">
        <f>Siguiente!$L$43</f>
        <v>-</v>
      </c>
      <c r="AJ247" s="86" t="str">
        <f>Siguiente!$L$44</f>
        <v>-</v>
      </c>
      <c r="AK247" s="86" t="str">
        <f>Siguiente!$L$45</f>
        <v>-</v>
      </c>
      <c r="AL247" s="108" t="str">
        <f>Siguiente!$L$46</f>
        <v>-</v>
      </c>
    </row>
    <row r="248" spans="1:38" ht="15" thickBot="1" x14ac:dyDescent="0.35">
      <c r="A248" s="642">
        <f>A246+1</f>
        <v>95</v>
      </c>
      <c r="B248" s="644">
        <f>Siguiente!$G$4</f>
        <v>0</v>
      </c>
      <c r="C248" s="646">
        <f>Siguiente!$G$2</f>
        <v>0</v>
      </c>
      <c r="D248" s="648" t="str">
        <f>IF(SUM(F248:F249)=0,"-",SUM(F248:F249))</f>
        <v>-</v>
      </c>
      <c r="E248" s="95" t="s">
        <v>41</v>
      </c>
      <c r="F248" s="250" t="str">
        <f t="shared" si="22"/>
        <v>-</v>
      </c>
      <c r="G248" s="256" t="str">
        <f t="shared" si="24"/>
        <v>-</v>
      </c>
      <c r="H248" s="90" t="str">
        <f t="shared" si="24"/>
        <v>-</v>
      </c>
      <c r="I248" s="90" t="str">
        <f t="shared" si="24"/>
        <v>-</v>
      </c>
      <c r="J248" s="93" t="str">
        <f t="shared" si="24"/>
        <v>-</v>
      </c>
      <c r="K248" s="111" t="str">
        <f>Siguiente!$J$19</f>
        <v>-</v>
      </c>
      <c r="L248" s="90" t="str">
        <f>Siguiente!$J$20</f>
        <v>-</v>
      </c>
      <c r="M248" s="90" t="str">
        <f>Siguiente!$J$21</f>
        <v>-</v>
      </c>
      <c r="N248" s="91" t="str">
        <f>Siguiente!$J$22</f>
        <v>-</v>
      </c>
      <c r="O248" s="92" t="str">
        <f>Siguiente!$J$23</f>
        <v>-</v>
      </c>
      <c r="P248" s="90" t="str">
        <f>Siguiente!$J$24</f>
        <v>-</v>
      </c>
      <c r="Q248" s="90" t="str">
        <f>Siguiente!$J$25</f>
        <v>-</v>
      </c>
      <c r="R248" s="91" t="str">
        <f>Siguiente!$J$26</f>
        <v>-</v>
      </c>
      <c r="S248" s="92" t="str">
        <f>Siguiente!$J$27</f>
        <v>-</v>
      </c>
      <c r="T248" s="90" t="str">
        <f>Siguiente!$J$28</f>
        <v>-</v>
      </c>
      <c r="U248" s="90" t="str">
        <f>Siguiente!$J$29</f>
        <v>-</v>
      </c>
      <c r="V248" s="91" t="str">
        <f>Siguiente!$J$30</f>
        <v>-</v>
      </c>
      <c r="W248" s="92" t="str">
        <f>Siguiente!$J$31</f>
        <v>-</v>
      </c>
      <c r="X248" s="90" t="str">
        <f>Siguiente!$J$32</f>
        <v>-</v>
      </c>
      <c r="Y248" s="90" t="str">
        <f>Siguiente!$J$33</f>
        <v>-</v>
      </c>
      <c r="Z248" s="91" t="str">
        <f>Siguiente!$J$34</f>
        <v>-</v>
      </c>
      <c r="AA248" s="92" t="str">
        <f>Siguiente!$J$35</f>
        <v>-</v>
      </c>
      <c r="AB248" s="90" t="str">
        <f>Siguiente!$J$36</f>
        <v>-</v>
      </c>
      <c r="AC248" s="90" t="str">
        <f>Siguiente!$J$37</f>
        <v>-</v>
      </c>
      <c r="AD248" s="91" t="str">
        <f>Siguiente!$J$38</f>
        <v>-</v>
      </c>
      <c r="AE248" s="92" t="str">
        <f>Siguiente!$J$39</f>
        <v>-</v>
      </c>
      <c r="AF248" s="90" t="str">
        <f>Siguiente!$J$40</f>
        <v>-</v>
      </c>
      <c r="AG248" s="90" t="str">
        <f>Siguiente!$J$41</f>
        <v>-</v>
      </c>
      <c r="AH248" s="91" t="str">
        <f>Siguiente!$J$42</f>
        <v>-</v>
      </c>
      <c r="AI248" s="92" t="str">
        <f>Siguiente!$J$43</f>
        <v>-</v>
      </c>
      <c r="AJ248" s="90" t="str">
        <f>Siguiente!$J$44</f>
        <v>-</v>
      </c>
      <c r="AK248" s="90" t="str">
        <f>Siguiente!$J$45</f>
        <v>-</v>
      </c>
      <c r="AL248" s="109" t="str">
        <f>Siguiente!$J$46</f>
        <v>-</v>
      </c>
    </row>
    <row r="249" spans="1:38" ht="15" thickBot="1" x14ac:dyDescent="0.35">
      <c r="A249" s="643"/>
      <c r="B249" s="645"/>
      <c r="C249" s="647"/>
      <c r="D249" s="649"/>
      <c r="E249" s="84" t="s">
        <v>14</v>
      </c>
      <c r="F249" s="88" t="str">
        <f t="shared" si="22"/>
        <v>-</v>
      </c>
      <c r="G249" s="255" t="str">
        <f t="shared" si="24"/>
        <v>-</v>
      </c>
      <c r="H249" s="86" t="str">
        <f t="shared" si="24"/>
        <v>-</v>
      </c>
      <c r="I249" s="86" t="str">
        <f t="shared" si="24"/>
        <v>-</v>
      </c>
      <c r="J249" s="94" t="str">
        <f t="shared" si="24"/>
        <v>-</v>
      </c>
      <c r="K249" s="89" t="str">
        <f>Siguiente!$L$19</f>
        <v>-</v>
      </c>
      <c r="L249" s="86" t="str">
        <f>Siguiente!$L$20</f>
        <v>-</v>
      </c>
      <c r="M249" s="86" t="str">
        <f>Siguiente!$L$21</f>
        <v>-</v>
      </c>
      <c r="N249" s="87" t="str">
        <f>Siguiente!$L$22</f>
        <v>-</v>
      </c>
      <c r="O249" s="85" t="str">
        <f>Siguiente!$L$23</f>
        <v>-</v>
      </c>
      <c r="P249" s="86" t="str">
        <f>Siguiente!$L$24</f>
        <v>-</v>
      </c>
      <c r="Q249" s="86" t="str">
        <f>Siguiente!$L$25</f>
        <v>-</v>
      </c>
      <c r="R249" s="87" t="str">
        <f>Siguiente!$L$26</f>
        <v>-</v>
      </c>
      <c r="S249" s="85" t="str">
        <f>Siguiente!$L$27</f>
        <v>-</v>
      </c>
      <c r="T249" s="86" t="str">
        <f>Siguiente!$L$28</f>
        <v>-</v>
      </c>
      <c r="U249" s="86" t="str">
        <f>Siguiente!$L$29</f>
        <v>-</v>
      </c>
      <c r="V249" s="87" t="str">
        <f>Siguiente!$L$30</f>
        <v>-</v>
      </c>
      <c r="W249" s="85" t="str">
        <f>Siguiente!$L$31</f>
        <v>-</v>
      </c>
      <c r="X249" s="86" t="str">
        <f>Siguiente!$L$32</f>
        <v>-</v>
      </c>
      <c r="Y249" s="86" t="str">
        <f>Siguiente!$L$33</f>
        <v>-</v>
      </c>
      <c r="Z249" s="87" t="str">
        <f>Siguiente!$L$34</f>
        <v>-</v>
      </c>
      <c r="AA249" s="85" t="str">
        <f>Siguiente!$L$35</f>
        <v>-</v>
      </c>
      <c r="AB249" s="86" t="str">
        <f>Siguiente!$L$36</f>
        <v>-</v>
      </c>
      <c r="AC249" s="86" t="str">
        <f>Siguiente!$L$37</f>
        <v>-</v>
      </c>
      <c r="AD249" s="87" t="str">
        <f>Siguiente!$L$38</f>
        <v>-</v>
      </c>
      <c r="AE249" s="85" t="str">
        <f>Siguiente!$L$39</f>
        <v>-</v>
      </c>
      <c r="AF249" s="86" t="str">
        <f>Siguiente!$L$40</f>
        <v>-</v>
      </c>
      <c r="AG249" s="86" t="str">
        <f>Siguiente!$L$41</f>
        <v>-</v>
      </c>
      <c r="AH249" s="87" t="str">
        <f>Siguiente!$L$42</f>
        <v>-</v>
      </c>
      <c r="AI249" s="85" t="str">
        <f>Siguiente!$L$43</f>
        <v>-</v>
      </c>
      <c r="AJ249" s="86" t="str">
        <f>Siguiente!$L$44</f>
        <v>-</v>
      </c>
      <c r="AK249" s="86" t="str">
        <f>Siguiente!$L$45</f>
        <v>-</v>
      </c>
      <c r="AL249" s="108" t="str">
        <f>Siguiente!$L$46</f>
        <v>-</v>
      </c>
    </row>
    <row r="250" spans="1:38" ht="15" thickBot="1" x14ac:dyDescent="0.35">
      <c r="A250" s="642">
        <f>A248+1</f>
        <v>96</v>
      </c>
      <c r="B250" s="644">
        <f>Siguiente!$G$4</f>
        <v>0</v>
      </c>
      <c r="C250" s="646">
        <f>Siguiente!$G$2</f>
        <v>0</v>
      </c>
      <c r="D250" s="648" t="str">
        <f>IF(SUM(F250:F251)=0,"-",SUM(F250:F251))</f>
        <v>-</v>
      </c>
      <c r="E250" s="95" t="s">
        <v>41</v>
      </c>
      <c r="F250" s="250" t="str">
        <f t="shared" si="22"/>
        <v>-</v>
      </c>
      <c r="G250" s="256" t="str">
        <f t="shared" si="24"/>
        <v>-</v>
      </c>
      <c r="H250" s="90" t="str">
        <f t="shared" si="24"/>
        <v>-</v>
      </c>
      <c r="I250" s="90" t="str">
        <f t="shared" si="24"/>
        <v>-</v>
      </c>
      <c r="J250" s="93" t="str">
        <f t="shared" si="24"/>
        <v>-</v>
      </c>
      <c r="K250" s="111" t="str">
        <f>Siguiente!$J$19</f>
        <v>-</v>
      </c>
      <c r="L250" s="90" t="str">
        <f>Siguiente!$J$20</f>
        <v>-</v>
      </c>
      <c r="M250" s="90" t="str">
        <f>Siguiente!$J$21</f>
        <v>-</v>
      </c>
      <c r="N250" s="91" t="str">
        <f>Siguiente!$J$22</f>
        <v>-</v>
      </c>
      <c r="O250" s="92" t="str">
        <f>Siguiente!$J$23</f>
        <v>-</v>
      </c>
      <c r="P250" s="90" t="str">
        <f>Siguiente!$J$24</f>
        <v>-</v>
      </c>
      <c r="Q250" s="90" t="str">
        <f>Siguiente!$J$25</f>
        <v>-</v>
      </c>
      <c r="R250" s="91" t="str">
        <f>Siguiente!$J$26</f>
        <v>-</v>
      </c>
      <c r="S250" s="92" t="str">
        <f>Siguiente!$J$27</f>
        <v>-</v>
      </c>
      <c r="T250" s="90" t="str">
        <f>Siguiente!$J$28</f>
        <v>-</v>
      </c>
      <c r="U250" s="90" t="str">
        <f>Siguiente!$J$29</f>
        <v>-</v>
      </c>
      <c r="V250" s="91" t="str">
        <f>Siguiente!$J$30</f>
        <v>-</v>
      </c>
      <c r="W250" s="92" t="str">
        <f>Siguiente!$J$31</f>
        <v>-</v>
      </c>
      <c r="X250" s="90" t="str">
        <f>Siguiente!$J$32</f>
        <v>-</v>
      </c>
      <c r="Y250" s="90" t="str">
        <f>Siguiente!$J$33</f>
        <v>-</v>
      </c>
      <c r="Z250" s="91" t="str">
        <f>Siguiente!$J$34</f>
        <v>-</v>
      </c>
      <c r="AA250" s="92" t="str">
        <f>Siguiente!$J$35</f>
        <v>-</v>
      </c>
      <c r="AB250" s="90" t="str">
        <f>Siguiente!$J$36</f>
        <v>-</v>
      </c>
      <c r="AC250" s="90" t="str">
        <f>Siguiente!$J$37</f>
        <v>-</v>
      </c>
      <c r="AD250" s="91" t="str">
        <f>Siguiente!$J$38</f>
        <v>-</v>
      </c>
      <c r="AE250" s="92" t="str">
        <f>Siguiente!$J$39</f>
        <v>-</v>
      </c>
      <c r="AF250" s="90" t="str">
        <f>Siguiente!$J$40</f>
        <v>-</v>
      </c>
      <c r="AG250" s="90" t="str">
        <f>Siguiente!$J$41</f>
        <v>-</v>
      </c>
      <c r="AH250" s="91" t="str">
        <f>Siguiente!$J$42</f>
        <v>-</v>
      </c>
      <c r="AI250" s="92" t="str">
        <f>Siguiente!$J$43</f>
        <v>-</v>
      </c>
      <c r="AJ250" s="90" t="str">
        <f>Siguiente!$J$44</f>
        <v>-</v>
      </c>
      <c r="AK250" s="90" t="str">
        <f>Siguiente!$J$45</f>
        <v>-</v>
      </c>
      <c r="AL250" s="109" t="str">
        <f>Siguiente!$J$46</f>
        <v>-</v>
      </c>
    </row>
    <row r="251" spans="1:38" ht="15" thickBot="1" x14ac:dyDescent="0.35">
      <c r="A251" s="643"/>
      <c r="B251" s="645"/>
      <c r="C251" s="647"/>
      <c r="D251" s="649"/>
      <c r="E251" s="84" t="s">
        <v>14</v>
      </c>
      <c r="F251" s="88" t="str">
        <f t="shared" si="22"/>
        <v>-</v>
      </c>
      <c r="G251" s="255" t="str">
        <f t="shared" si="24"/>
        <v>-</v>
      </c>
      <c r="H251" s="86" t="str">
        <f t="shared" si="24"/>
        <v>-</v>
      </c>
      <c r="I251" s="86" t="str">
        <f t="shared" si="24"/>
        <v>-</v>
      </c>
      <c r="J251" s="94" t="str">
        <f t="shared" si="24"/>
        <v>-</v>
      </c>
      <c r="K251" s="89" t="str">
        <f>Siguiente!$L$19</f>
        <v>-</v>
      </c>
      <c r="L251" s="86" t="str">
        <f>Siguiente!$L$20</f>
        <v>-</v>
      </c>
      <c r="M251" s="86" t="str">
        <f>Siguiente!$L$21</f>
        <v>-</v>
      </c>
      <c r="N251" s="87" t="str">
        <f>Siguiente!$L$22</f>
        <v>-</v>
      </c>
      <c r="O251" s="85" t="str">
        <f>Siguiente!$L$23</f>
        <v>-</v>
      </c>
      <c r="P251" s="86" t="str">
        <f>Siguiente!$L$24</f>
        <v>-</v>
      </c>
      <c r="Q251" s="86" t="str">
        <f>Siguiente!$L$25</f>
        <v>-</v>
      </c>
      <c r="R251" s="87" t="str">
        <f>Siguiente!$L$26</f>
        <v>-</v>
      </c>
      <c r="S251" s="85" t="str">
        <f>Siguiente!$L$27</f>
        <v>-</v>
      </c>
      <c r="T251" s="86" t="str">
        <f>Siguiente!$L$28</f>
        <v>-</v>
      </c>
      <c r="U251" s="86" t="str">
        <f>Siguiente!$L$29</f>
        <v>-</v>
      </c>
      <c r="V251" s="87" t="str">
        <f>Siguiente!$L$30</f>
        <v>-</v>
      </c>
      <c r="W251" s="85" t="str">
        <f>Siguiente!$L$31</f>
        <v>-</v>
      </c>
      <c r="X251" s="86" t="str">
        <f>Siguiente!$L$32</f>
        <v>-</v>
      </c>
      <c r="Y251" s="86" t="str">
        <f>Siguiente!$L$33</f>
        <v>-</v>
      </c>
      <c r="Z251" s="87" t="str">
        <f>Siguiente!$L$34</f>
        <v>-</v>
      </c>
      <c r="AA251" s="85" t="str">
        <f>Siguiente!$L$35</f>
        <v>-</v>
      </c>
      <c r="AB251" s="86" t="str">
        <f>Siguiente!$L$36</f>
        <v>-</v>
      </c>
      <c r="AC251" s="86" t="str">
        <f>Siguiente!$L$37</f>
        <v>-</v>
      </c>
      <c r="AD251" s="87" t="str">
        <f>Siguiente!$L$38</f>
        <v>-</v>
      </c>
      <c r="AE251" s="85" t="str">
        <f>Siguiente!$L$39</f>
        <v>-</v>
      </c>
      <c r="AF251" s="86" t="str">
        <f>Siguiente!$L$40</f>
        <v>-</v>
      </c>
      <c r="AG251" s="86" t="str">
        <f>Siguiente!$L$41</f>
        <v>-</v>
      </c>
      <c r="AH251" s="87" t="str">
        <f>Siguiente!$L$42</f>
        <v>-</v>
      </c>
      <c r="AI251" s="85" t="str">
        <f>Siguiente!$L$43</f>
        <v>-</v>
      </c>
      <c r="AJ251" s="86" t="str">
        <f>Siguiente!$L$44</f>
        <v>-</v>
      </c>
      <c r="AK251" s="86" t="str">
        <f>Siguiente!$L$45</f>
        <v>-</v>
      </c>
      <c r="AL251" s="108" t="str">
        <f>Siguiente!$L$46</f>
        <v>-</v>
      </c>
    </row>
    <row r="252" spans="1:38" ht="15" thickBot="1" x14ac:dyDescent="0.35">
      <c r="A252" s="642">
        <f>A250+1</f>
        <v>97</v>
      </c>
      <c r="B252" s="644">
        <f>Siguiente!$G$4</f>
        <v>0</v>
      </c>
      <c r="C252" s="646">
        <f>Siguiente!$G$2</f>
        <v>0</v>
      </c>
      <c r="D252" s="648" t="str">
        <f>IF(SUM(F252:F253)=0,"-",SUM(F252:F253))</f>
        <v>-</v>
      </c>
      <c r="E252" s="95" t="s">
        <v>41</v>
      </c>
      <c r="F252" s="250" t="str">
        <f t="shared" ref="F252:F259" si="25">IF(ROUND(SUM(G252:J252),2)=0,"-",ROUND(SUM(G252:J252),2))</f>
        <v>-</v>
      </c>
      <c r="G252" s="256" t="str">
        <f t="shared" si="24"/>
        <v>-</v>
      </c>
      <c r="H252" s="90" t="str">
        <f t="shared" si="24"/>
        <v>-</v>
      </c>
      <c r="I252" s="90" t="str">
        <f t="shared" si="24"/>
        <v>-</v>
      </c>
      <c r="J252" s="93" t="str">
        <f t="shared" si="24"/>
        <v>-</v>
      </c>
      <c r="K252" s="111" t="str">
        <f>Siguiente!$J$19</f>
        <v>-</v>
      </c>
      <c r="L252" s="90" t="str">
        <f>Siguiente!$J$20</f>
        <v>-</v>
      </c>
      <c r="M252" s="90" t="str">
        <f>Siguiente!$J$21</f>
        <v>-</v>
      </c>
      <c r="N252" s="91" t="str">
        <f>Siguiente!$J$22</f>
        <v>-</v>
      </c>
      <c r="O252" s="92" t="str">
        <f>Siguiente!$J$23</f>
        <v>-</v>
      </c>
      <c r="P252" s="90" t="str">
        <f>Siguiente!$J$24</f>
        <v>-</v>
      </c>
      <c r="Q252" s="90" t="str">
        <f>Siguiente!$J$25</f>
        <v>-</v>
      </c>
      <c r="R252" s="91" t="str">
        <f>Siguiente!$J$26</f>
        <v>-</v>
      </c>
      <c r="S252" s="92" t="str">
        <f>Siguiente!$J$27</f>
        <v>-</v>
      </c>
      <c r="T252" s="90" t="str">
        <f>Siguiente!$J$28</f>
        <v>-</v>
      </c>
      <c r="U252" s="90" t="str">
        <f>Siguiente!$J$29</f>
        <v>-</v>
      </c>
      <c r="V252" s="91" t="str">
        <f>Siguiente!$J$30</f>
        <v>-</v>
      </c>
      <c r="W252" s="92" t="str">
        <f>Siguiente!$J$31</f>
        <v>-</v>
      </c>
      <c r="X252" s="90" t="str">
        <f>Siguiente!$J$32</f>
        <v>-</v>
      </c>
      <c r="Y252" s="90" t="str">
        <f>Siguiente!$J$33</f>
        <v>-</v>
      </c>
      <c r="Z252" s="91" t="str">
        <f>Siguiente!$J$34</f>
        <v>-</v>
      </c>
      <c r="AA252" s="92" t="str">
        <f>Siguiente!$J$35</f>
        <v>-</v>
      </c>
      <c r="AB252" s="90" t="str">
        <f>Siguiente!$J$36</f>
        <v>-</v>
      </c>
      <c r="AC252" s="90" t="str">
        <f>Siguiente!$J$37</f>
        <v>-</v>
      </c>
      <c r="AD252" s="91" t="str">
        <f>Siguiente!$J$38</f>
        <v>-</v>
      </c>
      <c r="AE252" s="92" t="str">
        <f>Siguiente!$J$39</f>
        <v>-</v>
      </c>
      <c r="AF252" s="90" t="str">
        <f>Siguiente!$J$40</f>
        <v>-</v>
      </c>
      <c r="AG252" s="90" t="str">
        <f>Siguiente!$J$41</f>
        <v>-</v>
      </c>
      <c r="AH252" s="91" t="str">
        <f>Siguiente!$J$42</f>
        <v>-</v>
      </c>
      <c r="AI252" s="92" t="str">
        <f>Siguiente!$J$43</f>
        <v>-</v>
      </c>
      <c r="AJ252" s="90" t="str">
        <f>Siguiente!$J$44</f>
        <v>-</v>
      </c>
      <c r="AK252" s="90" t="str">
        <f>Siguiente!$J$45</f>
        <v>-</v>
      </c>
      <c r="AL252" s="109" t="str">
        <f>Siguiente!$J$46</f>
        <v>-</v>
      </c>
    </row>
    <row r="253" spans="1:38" ht="15" thickBot="1" x14ac:dyDescent="0.35">
      <c r="A253" s="643"/>
      <c r="B253" s="645"/>
      <c r="C253" s="647"/>
      <c r="D253" s="649"/>
      <c r="E253" s="84" t="s">
        <v>14</v>
      </c>
      <c r="F253" s="88" t="str">
        <f t="shared" si="25"/>
        <v>-</v>
      </c>
      <c r="G253" s="255" t="str">
        <f t="shared" si="24"/>
        <v>-</v>
      </c>
      <c r="H253" s="86" t="str">
        <f t="shared" si="24"/>
        <v>-</v>
      </c>
      <c r="I253" s="86" t="str">
        <f t="shared" si="24"/>
        <v>-</v>
      </c>
      <c r="J253" s="94" t="str">
        <f t="shared" si="24"/>
        <v>-</v>
      </c>
      <c r="K253" s="89" t="str">
        <f>Siguiente!$L$19</f>
        <v>-</v>
      </c>
      <c r="L253" s="86" t="str">
        <f>Siguiente!$L$20</f>
        <v>-</v>
      </c>
      <c r="M253" s="86" t="str">
        <f>Siguiente!$L$21</f>
        <v>-</v>
      </c>
      <c r="N253" s="87" t="str">
        <f>Siguiente!$L$22</f>
        <v>-</v>
      </c>
      <c r="O253" s="85" t="str">
        <f>Siguiente!$L$23</f>
        <v>-</v>
      </c>
      <c r="P253" s="86" t="str">
        <f>Siguiente!$L$24</f>
        <v>-</v>
      </c>
      <c r="Q253" s="86" t="str">
        <f>Siguiente!$L$25</f>
        <v>-</v>
      </c>
      <c r="R253" s="87" t="str">
        <f>Siguiente!$L$26</f>
        <v>-</v>
      </c>
      <c r="S253" s="85" t="str">
        <f>Siguiente!$L$27</f>
        <v>-</v>
      </c>
      <c r="T253" s="86" t="str">
        <f>Siguiente!$L$28</f>
        <v>-</v>
      </c>
      <c r="U253" s="86" t="str">
        <f>Siguiente!$L$29</f>
        <v>-</v>
      </c>
      <c r="V253" s="87" t="str">
        <f>Siguiente!$L$30</f>
        <v>-</v>
      </c>
      <c r="W253" s="85" t="str">
        <f>Siguiente!$L$31</f>
        <v>-</v>
      </c>
      <c r="X253" s="86" t="str">
        <f>Siguiente!$L$32</f>
        <v>-</v>
      </c>
      <c r="Y253" s="86" t="str">
        <f>Siguiente!$L$33</f>
        <v>-</v>
      </c>
      <c r="Z253" s="87" t="str">
        <f>Siguiente!$L$34</f>
        <v>-</v>
      </c>
      <c r="AA253" s="85" t="str">
        <f>Siguiente!$L$35</f>
        <v>-</v>
      </c>
      <c r="AB253" s="86" t="str">
        <f>Siguiente!$L$36</f>
        <v>-</v>
      </c>
      <c r="AC253" s="86" t="str">
        <f>Siguiente!$L$37</f>
        <v>-</v>
      </c>
      <c r="AD253" s="87" t="str">
        <f>Siguiente!$L$38</f>
        <v>-</v>
      </c>
      <c r="AE253" s="85" t="str">
        <f>Siguiente!$L$39</f>
        <v>-</v>
      </c>
      <c r="AF253" s="86" t="str">
        <f>Siguiente!$L$40</f>
        <v>-</v>
      </c>
      <c r="AG253" s="86" t="str">
        <f>Siguiente!$L$41</f>
        <v>-</v>
      </c>
      <c r="AH253" s="87" t="str">
        <f>Siguiente!$L$42</f>
        <v>-</v>
      </c>
      <c r="AI253" s="85" t="str">
        <f>Siguiente!$L$43</f>
        <v>-</v>
      </c>
      <c r="AJ253" s="86" t="str">
        <f>Siguiente!$L$44</f>
        <v>-</v>
      </c>
      <c r="AK253" s="86" t="str">
        <f>Siguiente!$L$45</f>
        <v>-</v>
      </c>
      <c r="AL253" s="108" t="str">
        <f>Siguiente!$L$46</f>
        <v>-</v>
      </c>
    </row>
    <row r="254" spans="1:38" ht="15" thickBot="1" x14ac:dyDescent="0.35">
      <c r="A254" s="642">
        <f>A252+1</f>
        <v>98</v>
      </c>
      <c r="B254" s="644">
        <f>Siguiente!$G$4</f>
        <v>0</v>
      </c>
      <c r="C254" s="646">
        <f>Siguiente!$G$2</f>
        <v>0</v>
      </c>
      <c r="D254" s="648" t="str">
        <f>IF(SUM(F254:F255)=0,"-",SUM(F254:F255))</f>
        <v>-</v>
      </c>
      <c r="E254" s="95" t="s">
        <v>41</v>
      </c>
      <c r="F254" s="250" t="str">
        <f t="shared" si="25"/>
        <v>-</v>
      </c>
      <c r="G254" s="256" t="str">
        <f t="shared" si="24"/>
        <v>-</v>
      </c>
      <c r="H254" s="90" t="str">
        <f t="shared" si="24"/>
        <v>-</v>
      </c>
      <c r="I254" s="90" t="str">
        <f t="shared" si="24"/>
        <v>-</v>
      </c>
      <c r="J254" s="93" t="str">
        <f t="shared" si="24"/>
        <v>-</v>
      </c>
      <c r="K254" s="111" t="str">
        <f>Siguiente!$J$19</f>
        <v>-</v>
      </c>
      <c r="L254" s="90" t="str">
        <f>Siguiente!$J$20</f>
        <v>-</v>
      </c>
      <c r="M254" s="90" t="str">
        <f>Siguiente!$J$21</f>
        <v>-</v>
      </c>
      <c r="N254" s="91" t="str">
        <f>Siguiente!$J$22</f>
        <v>-</v>
      </c>
      <c r="O254" s="92" t="str">
        <f>Siguiente!$J$23</f>
        <v>-</v>
      </c>
      <c r="P254" s="90" t="str">
        <f>Siguiente!$J$24</f>
        <v>-</v>
      </c>
      <c r="Q254" s="90" t="str">
        <f>Siguiente!$J$25</f>
        <v>-</v>
      </c>
      <c r="R254" s="91" t="str">
        <f>Siguiente!$J$26</f>
        <v>-</v>
      </c>
      <c r="S254" s="92" t="str">
        <f>Siguiente!$J$27</f>
        <v>-</v>
      </c>
      <c r="T254" s="90" t="str">
        <f>Siguiente!$J$28</f>
        <v>-</v>
      </c>
      <c r="U254" s="90" t="str">
        <f>Siguiente!$J$29</f>
        <v>-</v>
      </c>
      <c r="V254" s="91" t="str">
        <f>Siguiente!$J$30</f>
        <v>-</v>
      </c>
      <c r="W254" s="92" t="str">
        <f>Siguiente!$J$31</f>
        <v>-</v>
      </c>
      <c r="X254" s="90" t="str">
        <f>Siguiente!$J$32</f>
        <v>-</v>
      </c>
      <c r="Y254" s="90" t="str">
        <f>Siguiente!$J$33</f>
        <v>-</v>
      </c>
      <c r="Z254" s="91" t="str">
        <f>Siguiente!$J$34</f>
        <v>-</v>
      </c>
      <c r="AA254" s="92" t="str">
        <f>Siguiente!$J$35</f>
        <v>-</v>
      </c>
      <c r="AB254" s="90" t="str">
        <f>Siguiente!$J$36</f>
        <v>-</v>
      </c>
      <c r="AC254" s="90" t="str">
        <f>Siguiente!$J$37</f>
        <v>-</v>
      </c>
      <c r="AD254" s="91" t="str">
        <f>Siguiente!$J$38</f>
        <v>-</v>
      </c>
      <c r="AE254" s="92" t="str">
        <f>Siguiente!$J$39</f>
        <v>-</v>
      </c>
      <c r="AF254" s="90" t="str">
        <f>Siguiente!$J$40</f>
        <v>-</v>
      </c>
      <c r="AG254" s="90" t="str">
        <f>Siguiente!$J$41</f>
        <v>-</v>
      </c>
      <c r="AH254" s="91" t="str">
        <f>Siguiente!$J$42</f>
        <v>-</v>
      </c>
      <c r="AI254" s="92" t="str">
        <f>Siguiente!$J$43</f>
        <v>-</v>
      </c>
      <c r="AJ254" s="90" t="str">
        <f>Siguiente!$J$44</f>
        <v>-</v>
      </c>
      <c r="AK254" s="90" t="str">
        <f>Siguiente!$J$45</f>
        <v>-</v>
      </c>
      <c r="AL254" s="109" t="str">
        <f>Siguiente!$J$46</f>
        <v>-</v>
      </c>
    </row>
    <row r="255" spans="1:38" ht="15" thickBot="1" x14ac:dyDescent="0.35">
      <c r="A255" s="643"/>
      <c r="B255" s="645"/>
      <c r="C255" s="647"/>
      <c r="D255" s="649"/>
      <c r="E255" s="84" t="s">
        <v>14</v>
      </c>
      <c r="F255" s="88" t="str">
        <f t="shared" si="25"/>
        <v>-</v>
      </c>
      <c r="G255" s="255" t="str">
        <f t="shared" si="24"/>
        <v>-</v>
      </c>
      <c r="H255" s="86" t="str">
        <f t="shared" si="24"/>
        <v>-</v>
      </c>
      <c r="I255" s="86" t="str">
        <f t="shared" si="24"/>
        <v>-</v>
      </c>
      <c r="J255" s="94" t="str">
        <f t="shared" si="24"/>
        <v>-</v>
      </c>
      <c r="K255" s="89" t="str">
        <f>Siguiente!$L$19</f>
        <v>-</v>
      </c>
      <c r="L255" s="86" t="str">
        <f>Siguiente!$L$20</f>
        <v>-</v>
      </c>
      <c r="M255" s="86" t="str">
        <f>Siguiente!$L$21</f>
        <v>-</v>
      </c>
      <c r="N255" s="87" t="str">
        <f>Siguiente!$L$22</f>
        <v>-</v>
      </c>
      <c r="O255" s="85" t="str">
        <f>Siguiente!$L$23</f>
        <v>-</v>
      </c>
      <c r="P255" s="86" t="str">
        <f>Siguiente!$L$24</f>
        <v>-</v>
      </c>
      <c r="Q255" s="86" t="str">
        <f>Siguiente!$L$25</f>
        <v>-</v>
      </c>
      <c r="R255" s="87" t="str">
        <f>Siguiente!$L$26</f>
        <v>-</v>
      </c>
      <c r="S255" s="85" t="str">
        <f>Siguiente!$L$27</f>
        <v>-</v>
      </c>
      <c r="T255" s="86" t="str">
        <f>Siguiente!$L$28</f>
        <v>-</v>
      </c>
      <c r="U255" s="86" t="str">
        <f>Siguiente!$L$29</f>
        <v>-</v>
      </c>
      <c r="V255" s="87" t="str">
        <f>Siguiente!$L$30</f>
        <v>-</v>
      </c>
      <c r="W255" s="85" t="str">
        <f>Siguiente!$L$31</f>
        <v>-</v>
      </c>
      <c r="X255" s="86" t="str">
        <f>Siguiente!$L$32</f>
        <v>-</v>
      </c>
      <c r="Y255" s="86" t="str">
        <f>Siguiente!$L$33</f>
        <v>-</v>
      </c>
      <c r="Z255" s="87" t="str">
        <f>Siguiente!$L$34</f>
        <v>-</v>
      </c>
      <c r="AA255" s="85" t="str">
        <f>Siguiente!$L$35</f>
        <v>-</v>
      </c>
      <c r="AB255" s="86" t="str">
        <f>Siguiente!$L$36</f>
        <v>-</v>
      </c>
      <c r="AC255" s="86" t="str">
        <f>Siguiente!$L$37</f>
        <v>-</v>
      </c>
      <c r="AD255" s="87" t="str">
        <f>Siguiente!$L$38</f>
        <v>-</v>
      </c>
      <c r="AE255" s="85" t="str">
        <f>Siguiente!$L$39</f>
        <v>-</v>
      </c>
      <c r="AF255" s="86" t="str">
        <f>Siguiente!$L$40</f>
        <v>-</v>
      </c>
      <c r="AG255" s="86" t="str">
        <f>Siguiente!$L$41</f>
        <v>-</v>
      </c>
      <c r="AH255" s="87" t="str">
        <f>Siguiente!$L$42</f>
        <v>-</v>
      </c>
      <c r="AI255" s="85" t="str">
        <f>Siguiente!$L$43</f>
        <v>-</v>
      </c>
      <c r="AJ255" s="86" t="str">
        <f>Siguiente!$L$44</f>
        <v>-</v>
      </c>
      <c r="AK255" s="86" t="str">
        <f>Siguiente!$L$45</f>
        <v>-</v>
      </c>
      <c r="AL255" s="108" t="str">
        <f>Siguiente!$L$46</f>
        <v>-</v>
      </c>
    </row>
    <row r="256" spans="1:38" ht="15" thickBot="1" x14ac:dyDescent="0.35">
      <c r="A256" s="642">
        <f>A254+1</f>
        <v>99</v>
      </c>
      <c r="B256" s="644">
        <f>Siguiente!$G$4</f>
        <v>0</v>
      </c>
      <c r="C256" s="646">
        <f>Siguiente!$G$2</f>
        <v>0</v>
      </c>
      <c r="D256" s="648" t="str">
        <f>IF(SUM(F256:F257)=0,"-",SUM(F256:F257))</f>
        <v>-</v>
      </c>
      <c r="E256" s="95" t="s">
        <v>41</v>
      </c>
      <c r="F256" s="250" t="str">
        <f t="shared" si="25"/>
        <v>-</v>
      </c>
      <c r="G256" s="256" t="str">
        <f t="shared" si="24"/>
        <v>-</v>
      </c>
      <c r="H256" s="90" t="str">
        <f t="shared" si="24"/>
        <v>-</v>
      </c>
      <c r="I256" s="90" t="str">
        <f t="shared" si="24"/>
        <v>-</v>
      </c>
      <c r="J256" s="93" t="str">
        <f t="shared" si="24"/>
        <v>-</v>
      </c>
      <c r="K256" s="111" t="str">
        <f>Siguiente!$J$19</f>
        <v>-</v>
      </c>
      <c r="L256" s="90" t="str">
        <f>Siguiente!$J$20</f>
        <v>-</v>
      </c>
      <c r="M256" s="90" t="str">
        <f>Siguiente!$J$21</f>
        <v>-</v>
      </c>
      <c r="N256" s="91" t="str">
        <f>Siguiente!$J$22</f>
        <v>-</v>
      </c>
      <c r="O256" s="92" t="str">
        <f>Siguiente!$J$23</f>
        <v>-</v>
      </c>
      <c r="P256" s="90" t="str">
        <f>Siguiente!$J$24</f>
        <v>-</v>
      </c>
      <c r="Q256" s="90" t="str">
        <f>Siguiente!$J$25</f>
        <v>-</v>
      </c>
      <c r="R256" s="91" t="str">
        <f>Siguiente!$J$26</f>
        <v>-</v>
      </c>
      <c r="S256" s="92" t="str">
        <f>Siguiente!$J$27</f>
        <v>-</v>
      </c>
      <c r="T256" s="90" t="str">
        <f>Siguiente!$J$28</f>
        <v>-</v>
      </c>
      <c r="U256" s="90" t="str">
        <f>Siguiente!$J$29</f>
        <v>-</v>
      </c>
      <c r="V256" s="91" t="str">
        <f>Siguiente!$J$30</f>
        <v>-</v>
      </c>
      <c r="W256" s="92" t="str">
        <f>Siguiente!$J$31</f>
        <v>-</v>
      </c>
      <c r="X256" s="90" t="str">
        <f>Siguiente!$J$32</f>
        <v>-</v>
      </c>
      <c r="Y256" s="90" t="str">
        <f>Siguiente!$J$33</f>
        <v>-</v>
      </c>
      <c r="Z256" s="91" t="str">
        <f>Siguiente!$J$34</f>
        <v>-</v>
      </c>
      <c r="AA256" s="92" t="str">
        <f>Siguiente!$J$35</f>
        <v>-</v>
      </c>
      <c r="AB256" s="90" t="str">
        <f>Siguiente!$J$36</f>
        <v>-</v>
      </c>
      <c r="AC256" s="90" t="str">
        <f>Siguiente!$J$37</f>
        <v>-</v>
      </c>
      <c r="AD256" s="91" t="str">
        <f>Siguiente!$J$38</f>
        <v>-</v>
      </c>
      <c r="AE256" s="92" t="str">
        <f>Siguiente!$J$39</f>
        <v>-</v>
      </c>
      <c r="AF256" s="90" t="str">
        <f>Siguiente!$J$40</f>
        <v>-</v>
      </c>
      <c r="AG256" s="90" t="str">
        <f>Siguiente!$J$41</f>
        <v>-</v>
      </c>
      <c r="AH256" s="91" t="str">
        <f>Siguiente!$J$42</f>
        <v>-</v>
      </c>
      <c r="AI256" s="92" t="str">
        <f>Siguiente!$J$43</f>
        <v>-</v>
      </c>
      <c r="AJ256" s="90" t="str">
        <f>Siguiente!$J$44</f>
        <v>-</v>
      </c>
      <c r="AK256" s="90" t="str">
        <f>Siguiente!$J$45</f>
        <v>-</v>
      </c>
      <c r="AL256" s="109" t="str">
        <f>Siguiente!$J$46</f>
        <v>-</v>
      </c>
    </row>
    <row r="257" spans="1:38" ht="15" thickBot="1" x14ac:dyDescent="0.35">
      <c r="A257" s="643"/>
      <c r="B257" s="645"/>
      <c r="C257" s="647"/>
      <c r="D257" s="649"/>
      <c r="E257" s="84" t="s">
        <v>14</v>
      </c>
      <c r="F257" s="88" t="str">
        <f t="shared" si="25"/>
        <v>-</v>
      </c>
      <c r="G257" s="255" t="str">
        <f t="shared" si="24"/>
        <v>-</v>
      </c>
      <c r="H257" s="86" t="str">
        <f t="shared" si="24"/>
        <v>-</v>
      </c>
      <c r="I257" s="86" t="str">
        <f t="shared" si="24"/>
        <v>-</v>
      </c>
      <c r="J257" s="94" t="str">
        <f t="shared" si="24"/>
        <v>-</v>
      </c>
      <c r="K257" s="89" t="str">
        <f>Siguiente!$L$19</f>
        <v>-</v>
      </c>
      <c r="L257" s="86" t="str">
        <f>Siguiente!$L$20</f>
        <v>-</v>
      </c>
      <c r="M257" s="86" t="str">
        <f>Siguiente!$L$21</f>
        <v>-</v>
      </c>
      <c r="N257" s="87" t="str">
        <f>Siguiente!$L$22</f>
        <v>-</v>
      </c>
      <c r="O257" s="85" t="str">
        <f>Siguiente!$L$23</f>
        <v>-</v>
      </c>
      <c r="P257" s="86" t="str">
        <f>Siguiente!$L$24</f>
        <v>-</v>
      </c>
      <c r="Q257" s="86" t="str">
        <f>Siguiente!$L$25</f>
        <v>-</v>
      </c>
      <c r="R257" s="87" t="str">
        <f>Siguiente!$L$26</f>
        <v>-</v>
      </c>
      <c r="S257" s="85" t="str">
        <f>Siguiente!$L$27</f>
        <v>-</v>
      </c>
      <c r="T257" s="86" t="str">
        <f>Siguiente!$L$28</f>
        <v>-</v>
      </c>
      <c r="U257" s="86" t="str">
        <f>Siguiente!$L$29</f>
        <v>-</v>
      </c>
      <c r="V257" s="87" t="str">
        <f>Siguiente!$L$30</f>
        <v>-</v>
      </c>
      <c r="W257" s="85" t="str">
        <f>Siguiente!$L$31</f>
        <v>-</v>
      </c>
      <c r="X257" s="86" t="str">
        <f>Siguiente!$L$32</f>
        <v>-</v>
      </c>
      <c r="Y257" s="86" t="str">
        <f>Siguiente!$L$33</f>
        <v>-</v>
      </c>
      <c r="Z257" s="87" t="str">
        <f>Siguiente!$L$34</f>
        <v>-</v>
      </c>
      <c r="AA257" s="85" t="str">
        <f>Siguiente!$L$35</f>
        <v>-</v>
      </c>
      <c r="AB257" s="86" t="str">
        <f>Siguiente!$L$36</f>
        <v>-</v>
      </c>
      <c r="AC257" s="86" t="str">
        <f>Siguiente!$L$37</f>
        <v>-</v>
      </c>
      <c r="AD257" s="87" t="str">
        <f>Siguiente!$L$38</f>
        <v>-</v>
      </c>
      <c r="AE257" s="85" t="str">
        <f>Siguiente!$L$39</f>
        <v>-</v>
      </c>
      <c r="AF257" s="86" t="str">
        <f>Siguiente!$L$40</f>
        <v>-</v>
      </c>
      <c r="AG257" s="86" t="str">
        <f>Siguiente!$L$41</f>
        <v>-</v>
      </c>
      <c r="AH257" s="87" t="str">
        <f>Siguiente!$L$42</f>
        <v>-</v>
      </c>
      <c r="AI257" s="85" t="str">
        <f>Siguiente!$L$43</f>
        <v>-</v>
      </c>
      <c r="AJ257" s="86" t="str">
        <f>Siguiente!$L$44</f>
        <v>-</v>
      </c>
      <c r="AK257" s="86" t="str">
        <f>Siguiente!$L$45</f>
        <v>-</v>
      </c>
      <c r="AL257" s="108" t="str">
        <f>Siguiente!$L$46</f>
        <v>-</v>
      </c>
    </row>
    <row r="258" spans="1:38" ht="15" thickBot="1" x14ac:dyDescent="0.35">
      <c r="A258" s="642">
        <f>A256+1</f>
        <v>100</v>
      </c>
      <c r="B258" s="644">
        <f>Siguiente!$G$4</f>
        <v>0</v>
      </c>
      <c r="C258" s="646">
        <f>Siguiente!$G$2</f>
        <v>0</v>
      </c>
      <c r="D258" s="648" t="str">
        <f>IF(SUM(F258:F259)=0,"-",SUM(F258:F259))</f>
        <v>-</v>
      </c>
      <c r="E258" s="95" t="s">
        <v>41</v>
      </c>
      <c r="F258" s="250" t="str">
        <f t="shared" si="25"/>
        <v>-</v>
      </c>
      <c r="G258" s="256" t="str">
        <f t="shared" si="24"/>
        <v>-</v>
      </c>
      <c r="H258" s="90" t="str">
        <f t="shared" si="24"/>
        <v>-</v>
      </c>
      <c r="I258" s="90" t="str">
        <f t="shared" si="24"/>
        <v>-</v>
      </c>
      <c r="J258" s="93" t="str">
        <f t="shared" si="24"/>
        <v>-</v>
      </c>
      <c r="K258" s="111" t="str">
        <f>Siguiente!$J$19</f>
        <v>-</v>
      </c>
      <c r="L258" s="90" t="str">
        <f>Siguiente!$J$20</f>
        <v>-</v>
      </c>
      <c r="M258" s="90" t="str">
        <f>Siguiente!$J$21</f>
        <v>-</v>
      </c>
      <c r="N258" s="91" t="str">
        <f>Siguiente!$J$22</f>
        <v>-</v>
      </c>
      <c r="O258" s="92" t="str">
        <f>Siguiente!$J$23</f>
        <v>-</v>
      </c>
      <c r="P258" s="90" t="str">
        <f>Siguiente!$J$24</f>
        <v>-</v>
      </c>
      <c r="Q258" s="90" t="str">
        <f>Siguiente!$J$25</f>
        <v>-</v>
      </c>
      <c r="R258" s="91" t="str">
        <f>Siguiente!$J$26</f>
        <v>-</v>
      </c>
      <c r="S258" s="92" t="str">
        <f>Siguiente!$J$27</f>
        <v>-</v>
      </c>
      <c r="T258" s="90" t="str">
        <f>Siguiente!$J$28</f>
        <v>-</v>
      </c>
      <c r="U258" s="90" t="str">
        <f>Siguiente!$J$29</f>
        <v>-</v>
      </c>
      <c r="V258" s="91" t="str">
        <f>Siguiente!$J$30</f>
        <v>-</v>
      </c>
      <c r="W258" s="92" t="str">
        <f>Siguiente!$J$31</f>
        <v>-</v>
      </c>
      <c r="X258" s="90" t="str">
        <f>Siguiente!$J$32</f>
        <v>-</v>
      </c>
      <c r="Y258" s="90" t="str">
        <f>Siguiente!$J$33</f>
        <v>-</v>
      </c>
      <c r="Z258" s="91" t="str">
        <f>Siguiente!$J$34</f>
        <v>-</v>
      </c>
      <c r="AA258" s="92" t="str">
        <f>Siguiente!$J$35</f>
        <v>-</v>
      </c>
      <c r="AB258" s="90" t="str">
        <f>Siguiente!$J$36</f>
        <v>-</v>
      </c>
      <c r="AC258" s="90" t="str">
        <f>Siguiente!$J$37</f>
        <v>-</v>
      </c>
      <c r="AD258" s="91" t="str">
        <f>Siguiente!$J$38</f>
        <v>-</v>
      </c>
      <c r="AE258" s="92" t="str">
        <f>Siguiente!$J$39</f>
        <v>-</v>
      </c>
      <c r="AF258" s="90" t="str">
        <f>Siguiente!$J$40</f>
        <v>-</v>
      </c>
      <c r="AG258" s="90" t="str">
        <f>Siguiente!$J$41</f>
        <v>-</v>
      </c>
      <c r="AH258" s="91" t="str">
        <f>Siguiente!$J$42</f>
        <v>-</v>
      </c>
      <c r="AI258" s="92" t="str">
        <f>Siguiente!$J$43</f>
        <v>-</v>
      </c>
      <c r="AJ258" s="90" t="str">
        <f>Siguiente!$J$44</f>
        <v>-</v>
      </c>
      <c r="AK258" s="90" t="str">
        <f>Siguiente!$J$45</f>
        <v>-</v>
      </c>
      <c r="AL258" s="109" t="str">
        <f>Siguiente!$J$46</f>
        <v>-</v>
      </c>
    </row>
    <row r="259" spans="1:38" ht="15" thickBot="1" x14ac:dyDescent="0.35">
      <c r="A259" s="650"/>
      <c r="B259" s="651"/>
      <c r="C259" s="652"/>
      <c r="D259" s="635"/>
      <c r="E259" s="113" t="s">
        <v>14</v>
      </c>
      <c r="F259" s="251" t="str">
        <f t="shared" si="25"/>
        <v>-</v>
      </c>
      <c r="G259" s="257" t="str">
        <f t="shared" si="24"/>
        <v>-</v>
      </c>
      <c r="H259" s="114" t="str">
        <f t="shared" si="24"/>
        <v>-</v>
      </c>
      <c r="I259" s="114" t="str">
        <f t="shared" si="24"/>
        <v>-</v>
      </c>
      <c r="J259" s="115" t="str">
        <f t="shared" si="24"/>
        <v>-</v>
      </c>
      <c r="K259" s="116" t="str">
        <f>Siguiente!$L$19</f>
        <v>-</v>
      </c>
      <c r="L259" s="114" t="str">
        <f>Siguiente!$L$20</f>
        <v>-</v>
      </c>
      <c r="M259" s="114" t="str">
        <f>Siguiente!$L$21</f>
        <v>-</v>
      </c>
      <c r="N259" s="117" t="str">
        <f>Siguiente!$L$22</f>
        <v>-</v>
      </c>
      <c r="O259" s="118" t="str">
        <f>Siguiente!$L$23</f>
        <v>-</v>
      </c>
      <c r="P259" s="114" t="str">
        <f>Siguiente!$L$24</f>
        <v>-</v>
      </c>
      <c r="Q259" s="114" t="str">
        <f>Siguiente!$L$25</f>
        <v>-</v>
      </c>
      <c r="R259" s="117" t="str">
        <f>Siguiente!$L$26</f>
        <v>-</v>
      </c>
      <c r="S259" s="118" t="str">
        <f>Siguiente!$L$27</f>
        <v>-</v>
      </c>
      <c r="T259" s="114" t="str">
        <f>Siguiente!$L$28</f>
        <v>-</v>
      </c>
      <c r="U259" s="114" t="str">
        <f>Siguiente!$L$29</f>
        <v>-</v>
      </c>
      <c r="V259" s="117" t="str">
        <f>Siguiente!$L$30</f>
        <v>-</v>
      </c>
      <c r="W259" s="118" t="str">
        <f>Siguiente!$L$31</f>
        <v>-</v>
      </c>
      <c r="X259" s="114" t="str">
        <f>Siguiente!$L$32</f>
        <v>-</v>
      </c>
      <c r="Y259" s="114" t="str">
        <f>Siguiente!$L$33</f>
        <v>-</v>
      </c>
      <c r="Z259" s="117" t="str">
        <f>Siguiente!$L$34</f>
        <v>-</v>
      </c>
      <c r="AA259" s="118" t="str">
        <f>Siguiente!$L$35</f>
        <v>-</v>
      </c>
      <c r="AB259" s="114" t="str">
        <f>Siguiente!$L$36</f>
        <v>-</v>
      </c>
      <c r="AC259" s="114" t="str">
        <f>Siguiente!$L$37</f>
        <v>-</v>
      </c>
      <c r="AD259" s="117" t="str">
        <f>Siguiente!$L$38</f>
        <v>-</v>
      </c>
      <c r="AE259" s="118" t="str">
        <f>Siguiente!$L$39</f>
        <v>-</v>
      </c>
      <c r="AF259" s="114" t="str">
        <f>Siguiente!$L$40</f>
        <v>-</v>
      </c>
      <c r="AG259" s="114" t="str">
        <f>Siguiente!$L$41</f>
        <v>-</v>
      </c>
      <c r="AH259" s="117" t="str">
        <f>Siguiente!$L$42</f>
        <v>-</v>
      </c>
      <c r="AI259" s="118" t="str">
        <f>Siguiente!$L$43</f>
        <v>-</v>
      </c>
      <c r="AJ259" s="114" t="str">
        <f>Siguiente!$L$44</f>
        <v>-</v>
      </c>
      <c r="AK259" s="114" t="str">
        <f>Siguiente!$L$45</f>
        <v>-</v>
      </c>
      <c r="AL259" s="119" t="str">
        <f>Siguiente!$L$46</f>
        <v>-</v>
      </c>
    </row>
    <row r="260" spans="1:38" ht="15.6" thickTop="1" thickBot="1" x14ac:dyDescent="0.35"/>
    <row r="261" spans="1:38" ht="15.6" thickTop="1" thickBot="1" x14ac:dyDescent="0.35">
      <c r="A261" s="636" t="s">
        <v>23</v>
      </c>
      <c r="B261" s="637"/>
      <c r="C261" s="638"/>
      <c r="D261" s="634" t="str">
        <f>IF(SUM(F261:F262)=0,"-",SUM(F261:F262))</f>
        <v>-</v>
      </c>
      <c r="E261" s="103" t="s">
        <v>41</v>
      </c>
      <c r="F261" s="249" t="str">
        <f>IF(ROUND(SUM(G261:J261),2)=0,"-",ROUND(SUM(G261:J261),2))</f>
        <v>-</v>
      </c>
      <c r="G261" s="254" t="str">
        <f t="shared" ref="G261:J262" si="26">IF(SUMIFS($K261:$AL261,$K$58:$AL$58,G$58)=0,"-",SUMIFS($K261:$AL261,$K$58:$AL$58,G$58))</f>
        <v>-</v>
      </c>
      <c r="H261" s="104" t="str">
        <f t="shared" si="26"/>
        <v>-</v>
      </c>
      <c r="I261" s="104" t="str">
        <f t="shared" si="26"/>
        <v>-</v>
      </c>
      <c r="J261" s="112" t="str">
        <f t="shared" si="26"/>
        <v>-</v>
      </c>
      <c r="K261" s="110" t="str">
        <f>IF(SUMIFS(K$60:K$259,$E$60:$E$259,$E261)=0,"-",SUMIFS(K$60:K$259,$E$60:$E$259,$E261))</f>
        <v>-</v>
      </c>
      <c r="L261" s="104" t="str">
        <f t="shared" ref="L261:AL262" si="27">IF(SUMIFS(L$60:L$259,$E$60:$E$259,$E261)=0,"-",SUMIFS(L$60:L$259,$E$60:$E$259,$E261))</f>
        <v>-</v>
      </c>
      <c r="M261" s="104" t="str">
        <f t="shared" si="27"/>
        <v>-</v>
      </c>
      <c r="N261" s="105" t="str">
        <f t="shared" si="27"/>
        <v>-</v>
      </c>
      <c r="O261" s="106" t="str">
        <f>IF(SUMIFS(O$60:O$259,$E$60:$E$259,$E261)=0,"-",SUMIFS(O$60:O$259,$E$60:$E$259,$E261))</f>
        <v>-</v>
      </c>
      <c r="P261" s="104" t="str">
        <f t="shared" si="27"/>
        <v>-</v>
      </c>
      <c r="Q261" s="104" t="str">
        <f t="shared" si="27"/>
        <v>-</v>
      </c>
      <c r="R261" s="105" t="str">
        <f t="shared" si="27"/>
        <v>-</v>
      </c>
      <c r="S261" s="106" t="str">
        <f t="shared" si="27"/>
        <v>-</v>
      </c>
      <c r="T261" s="104" t="str">
        <f t="shared" si="27"/>
        <v>-</v>
      </c>
      <c r="U261" s="104" t="str">
        <f t="shared" si="27"/>
        <v>-</v>
      </c>
      <c r="V261" s="105" t="str">
        <f t="shared" si="27"/>
        <v>-</v>
      </c>
      <c r="W261" s="106" t="str">
        <f t="shared" si="27"/>
        <v>-</v>
      </c>
      <c r="X261" s="104" t="str">
        <f t="shared" si="27"/>
        <v>-</v>
      </c>
      <c r="Y261" s="104" t="str">
        <f t="shared" si="27"/>
        <v>-</v>
      </c>
      <c r="Z261" s="105" t="str">
        <f t="shared" si="27"/>
        <v>-</v>
      </c>
      <c r="AA261" s="106" t="str">
        <f t="shared" si="27"/>
        <v>-</v>
      </c>
      <c r="AB261" s="104" t="str">
        <f t="shared" si="27"/>
        <v>-</v>
      </c>
      <c r="AC261" s="104" t="str">
        <f t="shared" si="27"/>
        <v>-</v>
      </c>
      <c r="AD261" s="105" t="str">
        <f t="shared" si="27"/>
        <v>-</v>
      </c>
      <c r="AE261" s="106" t="str">
        <f t="shared" si="27"/>
        <v>-</v>
      </c>
      <c r="AF261" s="104" t="str">
        <f t="shared" si="27"/>
        <v>-</v>
      </c>
      <c r="AG261" s="104" t="str">
        <f t="shared" si="27"/>
        <v>-</v>
      </c>
      <c r="AH261" s="105" t="str">
        <f t="shared" si="27"/>
        <v>-</v>
      </c>
      <c r="AI261" s="106" t="str">
        <f t="shared" si="27"/>
        <v>-</v>
      </c>
      <c r="AJ261" s="104" t="str">
        <f t="shared" si="27"/>
        <v>-</v>
      </c>
      <c r="AK261" s="104" t="str">
        <f t="shared" si="27"/>
        <v>-</v>
      </c>
      <c r="AL261" s="107" t="str">
        <f t="shared" si="27"/>
        <v>-</v>
      </c>
    </row>
    <row r="262" spans="1:38" ht="15" thickBot="1" x14ac:dyDescent="0.35">
      <c r="A262" s="639"/>
      <c r="B262" s="640"/>
      <c r="C262" s="641"/>
      <c r="D262" s="635"/>
      <c r="E262" s="113" t="s">
        <v>14</v>
      </c>
      <c r="F262" s="251" t="str">
        <f>IF(ROUND(SUM(G262:J262),2)=0,"-",ROUND(SUM(G262:J262),2))</f>
        <v>-</v>
      </c>
      <c r="G262" s="257" t="str">
        <f t="shared" si="26"/>
        <v>-</v>
      </c>
      <c r="H262" s="114" t="str">
        <f t="shared" si="26"/>
        <v>-</v>
      </c>
      <c r="I262" s="114" t="str">
        <f t="shared" si="26"/>
        <v>-</v>
      </c>
      <c r="J262" s="115" t="str">
        <f t="shared" si="26"/>
        <v>-</v>
      </c>
      <c r="K262" s="116" t="str">
        <f>IF(SUMIFS(K$60:K$259,$E$60:$E$259,$E262)=0,"-",SUMIFS(K$60:K$259,$E$60:$E$259,$E262))</f>
        <v>-</v>
      </c>
      <c r="L262" s="114" t="str">
        <f t="shared" si="27"/>
        <v>-</v>
      </c>
      <c r="M262" s="114" t="str">
        <f t="shared" si="27"/>
        <v>-</v>
      </c>
      <c r="N262" s="117" t="str">
        <f t="shared" si="27"/>
        <v>-</v>
      </c>
      <c r="O262" s="118" t="str">
        <f t="shared" si="27"/>
        <v>-</v>
      </c>
      <c r="P262" s="114" t="str">
        <f t="shared" si="27"/>
        <v>-</v>
      </c>
      <c r="Q262" s="114" t="str">
        <f t="shared" si="27"/>
        <v>-</v>
      </c>
      <c r="R262" s="117" t="str">
        <f t="shared" si="27"/>
        <v>-</v>
      </c>
      <c r="S262" s="118" t="str">
        <f t="shared" si="27"/>
        <v>-</v>
      </c>
      <c r="T262" s="114" t="str">
        <f t="shared" si="27"/>
        <v>-</v>
      </c>
      <c r="U262" s="114" t="str">
        <f t="shared" si="27"/>
        <v>-</v>
      </c>
      <c r="V262" s="117" t="str">
        <f t="shared" si="27"/>
        <v>-</v>
      </c>
      <c r="W262" s="118" t="str">
        <f t="shared" si="27"/>
        <v>-</v>
      </c>
      <c r="X262" s="114" t="str">
        <f t="shared" si="27"/>
        <v>-</v>
      </c>
      <c r="Y262" s="114" t="str">
        <f t="shared" si="27"/>
        <v>-</v>
      </c>
      <c r="Z262" s="117" t="str">
        <f t="shared" si="27"/>
        <v>-</v>
      </c>
      <c r="AA262" s="118" t="str">
        <f t="shared" si="27"/>
        <v>-</v>
      </c>
      <c r="AB262" s="114" t="str">
        <f t="shared" si="27"/>
        <v>-</v>
      </c>
      <c r="AC262" s="114" t="str">
        <f t="shared" si="27"/>
        <v>-</v>
      </c>
      <c r="AD262" s="117" t="str">
        <f t="shared" si="27"/>
        <v>-</v>
      </c>
      <c r="AE262" s="118" t="str">
        <f t="shared" si="27"/>
        <v>-</v>
      </c>
      <c r="AF262" s="114" t="str">
        <f t="shared" si="27"/>
        <v>-</v>
      </c>
      <c r="AG262" s="114" t="str">
        <f t="shared" si="27"/>
        <v>-</v>
      </c>
      <c r="AH262" s="117" t="str">
        <f t="shared" si="27"/>
        <v>-</v>
      </c>
      <c r="AI262" s="118" t="str">
        <f t="shared" si="27"/>
        <v>-</v>
      </c>
      <c r="AJ262" s="114" t="str">
        <f t="shared" si="27"/>
        <v>-</v>
      </c>
      <c r="AK262" s="114" t="str">
        <f t="shared" si="27"/>
        <v>-</v>
      </c>
      <c r="AL262" s="119" t="str">
        <f t="shared" si="27"/>
        <v>-</v>
      </c>
    </row>
    <row r="263" spans="1:38" ht="15" thickTop="1" x14ac:dyDescent="0.3"/>
  </sheetData>
  <mergeCells count="465">
    <mergeCell ref="E2:F2"/>
    <mergeCell ref="H2:K2"/>
    <mergeCell ref="E3:F3"/>
    <mergeCell ref="H3:K3"/>
    <mergeCell ref="E4:F4"/>
    <mergeCell ref="H4:K4"/>
    <mergeCell ref="C8:C11"/>
    <mergeCell ref="C19:C42"/>
    <mergeCell ref="P19:P22"/>
    <mergeCell ref="P27:P30"/>
    <mergeCell ref="P35:P38"/>
    <mergeCell ref="F36:G37"/>
    <mergeCell ref="H36:H37"/>
    <mergeCell ref="I36:I37"/>
    <mergeCell ref="Q19:Q22"/>
    <mergeCell ref="R19:R22"/>
    <mergeCell ref="F20:G21"/>
    <mergeCell ref="H20:H21"/>
    <mergeCell ref="I20:I21"/>
    <mergeCell ref="P23:P26"/>
    <mergeCell ref="Q23:Q26"/>
    <mergeCell ref="R23:R26"/>
    <mergeCell ref="F24:G25"/>
    <mergeCell ref="H24:H25"/>
    <mergeCell ref="I24:I25"/>
    <mergeCell ref="Q27:Q30"/>
    <mergeCell ref="R27:R30"/>
    <mergeCell ref="F28:G29"/>
    <mergeCell ref="H28:H29"/>
    <mergeCell ref="I28:I29"/>
    <mergeCell ref="P39:P42"/>
    <mergeCell ref="Q39:Q42"/>
    <mergeCell ref="R39:R42"/>
    <mergeCell ref="F40:G41"/>
    <mergeCell ref="H40:H41"/>
    <mergeCell ref="I40:I41"/>
    <mergeCell ref="P31:P34"/>
    <mergeCell ref="Q31:Q34"/>
    <mergeCell ref="R31:R34"/>
    <mergeCell ref="F32:G33"/>
    <mergeCell ref="H32:H33"/>
    <mergeCell ref="I32:I33"/>
    <mergeCell ref="Q35:Q38"/>
    <mergeCell ref="R35:R38"/>
    <mergeCell ref="AA56:AD56"/>
    <mergeCell ref="AA57:AD57"/>
    <mergeCell ref="AI56:AL56"/>
    <mergeCell ref="AI57:AL57"/>
    <mergeCell ref="B56:B58"/>
    <mergeCell ref="C56:C58"/>
    <mergeCell ref="B52:N52"/>
    <mergeCell ref="K56:N56"/>
    <mergeCell ref="K57:N57"/>
    <mergeCell ref="S56:V56"/>
    <mergeCell ref="S57:V57"/>
    <mergeCell ref="W56:Z56"/>
    <mergeCell ref="W57:Z57"/>
    <mergeCell ref="G56:J56"/>
    <mergeCell ref="G57:J57"/>
    <mergeCell ref="AE56:AH56"/>
    <mergeCell ref="AE57:AH57"/>
    <mergeCell ref="O56:R56"/>
    <mergeCell ref="O57:R57"/>
    <mergeCell ref="D60:D61"/>
    <mergeCell ref="A60:A61"/>
    <mergeCell ref="A62:A63"/>
    <mergeCell ref="B62:B63"/>
    <mergeCell ref="C62:C63"/>
    <mergeCell ref="D62:D63"/>
    <mergeCell ref="C60:C61"/>
    <mergeCell ref="B60:B61"/>
    <mergeCell ref="A68:A69"/>
    <mergeCell ref="B68:B69"/>
    <mergeCell ref="C68:C69"/>
    <mergeCell ref="D68:D69"/>
    <mergeCell ref="A70:A71"/>
    <mergeCell ref="B70:B71"/>
    <mergeCell ref="C70:C71"/>
    <mergeCell ref="D70:D71"/>
    <mergeCell ref="A64:A65"/>
    <mergeCell ref="B64:B65"/>
    <mergeCell ref="C64:C65"/>
    <mergeCell ref="D64:D65"/>
    <mergeCell ref="A66:A67"/>
    <mergeCell ref="B66:B67"/>
    <mergeCell ref="C66:C67"/>
    <mergeCell ref="D66:D67"/>
    <mergeCell ref="A76:A77"/>
    <mergeCell ref="B76:B77"/>
    <mergeCell ref="C76:C77"/>
    <mergeCell ref="D76:D77"/>
    <mergeCell ref="A78:A79"/>
    <mergeCell ref="B78:B79"/>
    <mergeCell ref="C78:C79"/>
    <mergeCell ref="D78:D79"/>
    <mergeCell ref="A72:A73"/>
    <mergeCell ref="B72:B73"/>
    <mergeCell ref="C72:C73"/>
    <mergeCell ref="D72:D73"/>
    <mergeCell ref="A74:A75"/>
    <mergeCell ref="B74:B75"/>
    <mergeCell ref="C74:C75"/>
    <mergeCell ref="D74:D75"/>
    <mergeCell ref="A84:A85"/>
    <mergeCell ref="B84:B85"/>
    <mergeCell ref="C84:C85"/>
    <mergeCell ref="D84:D85"/>
    <mergeCell ref="A86:A87"/>
    <mergeCell ref="B86:B87"/>
    <mergeCell ref="C86:C87"/>
    <mergeCell ref="D86:D87"/>
    <mergeCell ref="A80:A81"/>
    <mergeCell ref="B80:B81"/>
    <mergeCell ref="C80:C81"/>
    <mergeCell ref="D80:D81"/>
    <mergeCell ref="A82:A83"/>
    <mergeCell ref="B82:B83"/>
    <mergeCell ref="C82:C83"/>
    <mergeCell ref="D82:D83"/>
    <mergeCell ref="A92:A93"/>
    <mergeCell ref="B92:B93"/>
    <mergeCell ref="C92:C93"/>
    <mergeCell ref="D92:D93"/>
    <mergeCell ref="A94:A95"/>
    <mergeCell ref="B94:B95"/>
    <mergeCell ref="C94:C95"/>
    <mergeCell ref="D94:D95"/>
    <mergeCell ref="A88:A89"/>
    <mergeCell ref="B88:B89"/>
    <mergeCell ref="C88:C89"/>
    <mergeCell ref="D88:D89"/>
    <mergeCell ref="A90:A91"/>
    <mergeCell ref="B90:B91"/>
    <mergeCell ref="C90:C91"/>
    <mergeCell ref="D90:D91"/>
    <mergeCell ref="A100:A101"/>
    <mergeCell ref="B100:B101"/>
    <mergeCell ref="C100:C101"/>
    <mergeCell ref="D100:D101"/>
    <mergeCell ref="A102:A103"/>
    <mergeCell ref="B102:B103"/>
    <mergeCell ref="C102:C103"/>
    <mergeCell ref="D102:D103"/>
    <mergeCell ref="A96:A97"/>
    <mergeCell ref="B96:B97"/>
    <mergeCell ref="C96:C97"/>
    <mergeCell ref="D96:D97"/>
    <mergeCell ref="A98:A99"/>
    <mergeCell ref="B98:B99"/>
    <mergeCell ref="C98:C99"/>
    <mergeCell ref="D98:D99"/>
    <mergeCell ref="A108:A109"/>
    <mergeCell ref="B108:B109"/>
    <mergeCell ref="C108:C109"/>
    <mergeCell ref="D108:D109"/>
    <mergeCell ref="A110:A111"/>
    <mergeCell ref="B110:B111"/>
    <mergeCell ref="C110:C111"/>
    <mergeCell ref="D110:D111"/>
    <mergeCell ref="A104:A105"/>
    <mergeCell ref="B104:B105"/>
    <mergeCell ref="C104:C105"/>
    <mergeCell ref="D104:D105"/>
    <mergeCell ref="A106:A107"/>
    <mergeCell ref="B106:B107"/>
    <mergeCell ref="C106:C107"/>
    <mergeCell ref="D106:D107"/>
    <mergeCell ref="A116:A117"/>
    <mergeCell ref="B116:B117"/>
    <mergeCell ref="C116:C117"/>
    <mergeCell ref="D116:D117"/>
    <mergeCell ref="A118:A119"/>
    <mergeCell ref="B118:B119"/>
    <mergeCell ref="C118:C119"/>
    <mergeCell ref="D118:D119"/>
    <mergeCell ref="A112:A113"/>
    <mergeCell ref="B112:B113"/>
    <mergeCell ref="C112:C113"/>
    <mergeCell ref="D112:D113"/>
    <mergeCell ref="A114:A115"/>
    <mergeCell ref="B114:B115"/>
    <mergeCell ref="C114:C115"/>
    <mergeCell ref="D114:D115"/>
    <mergeCell ref="A124:A125"/>
    <mergeCell ref="B124:B125"/>
    <mergeCell ref="C124:C125"/>
    <mergeCell ref="D124:D125"/>
    <mergeCell ref="A126:A127"/>
    <mergeCell ref="B126:B127"/>
    <mergeCell ref="C126:C127"/>
    <mergeCell ref="D126:D127"/>
    <mergeCell ref="A120:A121"/>
    <mergeCell ref="B120:B121"/>
    <mergeCell ref="C120:C121"/>
    <mergeCell ref="D120:D121"/>
    <mergeCell ref="A122:A123"/>
    <mergeCell ref="B122:B123"/>
    <mergeCell ref="C122:C123"/>
    <mergeCell ref="D122:D123"/>
    <mergeCell ref="A132:A133"/>
    <mergeCell ref="B132:B133"/>
    <mergeCell ref="C132:C133"/>
    <mergeCell ref="D132:D133"/>
    <mergeCell ref="A134:A135"/>
    <mergeCell ref="B134:B135"/>
    <mergeCell ref="C134:C135"/>
    <mergeCell ref="D134:D135"/>
    <mergeCell ref="A128:A129"/>
    <mergeCell ref="B128:B129"/>
    <mergeCell ref="C128:C129"/>
    <mergeCell ref="D128:D129"/>
    <mergeCell ref="A130:A131"/>
    <mergeCell ref="B130:B131"/>
    <mergeCell ref="C130:C131"/>
    <mergeCell ref="D130:D131"/>
    <mergeCell ref="A140:A141"/>
    <mergeCell ref="B140:B141"/>
    <mergeCell ref="C140:C141"/>
    <mergeCell ref="D140:D141"/>
    <mergeCell ref="A142:A143"/>
    <mergeCell ref="B142:B143"/>
    <mergeCell ref="C142:C143"/>
    <mergeCell ref="D142:D143"/>
    <mergeCell ref="A136:A137"/>
    <mergeCell ref="B136:B137"/>
    <mergeCell ref="C136:C137"/>
    <mergeCell ref="D136:D137"/>
    <mergeCell ref="A138:A139"/>
    <mergeCell ref="B138:B139"/>
    <mergeCell ref="C138:C139"/>
    <mergeCell ref="D138:D139"/>
    <mergeCell ref="A148:A149"/>
    <mergeCell ref="B148:B149"/>
    <mergeCell ref="C148:C149"/>
    <mergeCell ref="D148:D149"/>
    <mergeCell ref="A150:A151"/>
    <mergeCell ref="B150:B151"/>
    <mergeCell ref="C150:C151"/>
    <mergeCell ref="D150:D151"/>
    <mergeCell ref="A144:A145"/>
    <mergeCell ref="B144:B145"/>
    <mergeCell ref="C144:C145"/>
    <mergeCell ref="D144:D145"/>
    <mergeCell ref="A146:A147"/>
    <mergeCell ref="B146:B147"/>
    <mergeCell ref="C146:C147"/>
    <mergeCell ref="D146:D147"/>
    <mergeCell ref="A156:A157"/>
    <mergeCell ref="B156:B157"/>
    <mergeCell ref="C156:C157"/>
    <mergeCell ref="D156:D157"/>
    <mergeCell ref="A158:A159"/>
    <mergeCell ref="B158:B159"/>
    <mergeCell ref="C158:C159"/>
    <mergeCell ref="D158:D159"/>
    <mergeCell ref="A152:A153"/>
    <mergeCell ref="B152:B153"/>
    <mergeCell ref="C152:C153"/>
    <mergeCell ref="D152:D153"/>
    <mergeCell ref="A154:A155"/>
    <mergeCell ref="B154:B155"/>
    <mergeCell ref="C154:C155"/>
    <mergeCell ref="D154:D155"/>
    <mergeCell ref="A164:A165"/>
    <mergeCell ref="B164:B165"/>
    <mergeCell ref="C164:C165"/>
    <mergeCell ref="D164:D165"/>
    <mergeCell ref="A166:A167"/>
    <mergeCell ref="B166:B167"/>
    <mergeCell ref="C166:C167"/>
    <mergeCell ref="D166:D167"/>
    <mergeCell ref="A160:A161"/>
    <mergeCell ref="B160:B161"/>
    <mergeCell ref="C160:C161"/>
    <mergeCell ref="D160:D161"/>
    <mergeCell ref="A162:A163"/>
    <mergeCell ref="B162:B163"/>
    <mergeCell ref="C162:C163"/>
    <mergeCell ref="D162:D163"/>
    <mergeCell ref="A172:A173"/>
    <mergeCell ref="B172:B173"/>
    <mergeCell ref="C172:C173"/>
    <mergeCell ref="D172:D173"/>
    <mergeCell ref="A174:A175"/>
    <mergeCell ref="B174:B175"/>
    <mergeCell ref="C174:C175"/>
    <mergeCell ref="D174:D175"/>
    <mergeCell ref="A168:A169"/>
    <mergeCell ref="B168:B169"/>
    <mergeCell ref="C168:C169"/>
    <mergeCell ref="D168:D169"/>
    <mergeCell ref="A170:A171"/>
    <mergeCell ref="B170:B171"/>
    <mergeCell ref="C170:C171"/>
    <mergeCell ref="D170:D171"/>
    <mergeCell ref="A180:A181"/>
    <mergeCell ref="B180:B181"/>
    <mergeCell ref="C180:C181"/>
    <mergeCell ref="D180:D181"/>
    <mergeCell ref="A182:A183"/>
    <mergeCell ref="B182:B183"/>
    <mergeCell ref="C182:C183"/>
    <mergeCell ref="D182:D183"/>
    <mergeCell ref="A176:A177"/>
    <mergeCell ref="B176:B177"/>
    <mergeCell ref="C176:C177"/>
    <mergeCell ref="D176:D177"/>
    <mergeCell ref="A178:A179"/>
    <mergeCell ref="B178:B179"/>
    <mergeCell ref="C178:C179"/>
    <mergeCell ref="D178:D179"/>
    <mergeCell ref="A188:A189"/>
    <mergeCell ref="B188:B189"/>
    <mergeCell ref="C188:C189"/>
    <mergeCell ref="D188:D189"/>
    <mergeCell ref="A190:A191"/>
    <mergeCell ref="B190:B191"/>
    <mergeCell ref="C190:C191"/>
    <mergeCell ref="D190:D191"/>
    <mergeCell ref="A184:A185"/>
    <mergeCell ref="B184:B185"/>
    <mergeCell ref="C184:C185"/>
    <mergeCell ref="D184:D185"/>
    <mergeCell ref="A186:A187"/>
    <mergeCell ref="B186:B187"/>
    <mergeCell ref="C186:C187"/>
    <mergeCell ref="D186:D187"/>
    <mergeCell ref="A196:A197"/>
    <mergeCell ref="B196:B197"/>
    <mergeCell ref="C196:C197"/>
    <mergeCell ref="D196:D197"/>
    <mergeCell ref="A198:A199"/>
    <mergeCell ref="B198:B199"/>
    <mergeCell ref="C198:C199"/>
    <mergeCell ref="D198:D199"/>
    <mergeCell ref="A192:A193"/>
    <mergeCell ref="B192:B193"/>
    <mergeCell ref="C192:C193"/>
    <mergeCell ref="D192:D193"/>
    <mergeCell ref="A194:A195"/>
    <mergeCell ref="B194:B195"/>
    <mergeCell ref="C194:C195"/>
    <mergeCell ref="D194:D195"/>
    <mergeCell ref="A204:A205"/>
    <mergeCell ref="B204:B205"/>
    <mergeCell ref="C204:C205"/>
    <mergeCell ref="D204:D205"/>
    <mergeCell ref="A206:A207"/>
    <mergeCell ref="B206:B207"/>
    <mergeCell ref="C206:C207"/>
    <mergeCell ref="D206:D207"/>
    <mergeCell ref="A200:A201"/>
    <mergeCell ref="B200:B201"/>
    <mergeCell ref="C200:C201"/>
    <mergeCell ref="D200:D201"/>
    <mergeCell ref="A202:A203"/>
    <mergeCell ref="B202:B203"/>
    <mergeCell ref="C202:C203"/>
    <mergeCell ref="D202:D203"/>
    <mergeCell ref="A212:A213"/>
    <mergeCell ref="B212:B213"/>
    <mergeCell ref="C212:C213"/>
    <mergeCell ref="D212:D213"/>
    <mergeCell ref="A214:A215"/>
    <mergeCell ref="B214:B215"/>
    <mergeCell ref="C214:C215"/>
    <mergeCell ref="D214:D215"/>
    <mergeCell ref="A208:A209"/>
    <mergeCell ref="B208:B209"/>
    <mergeCell ref="C208:C209"/>
    <mergeCell ref="D208:D209"/>
    <mergeCell ref="A210:A211"/>
    <mergeCell ref="B210:B211"/>
    <mergeCell ref="C210:C211"/>
    <mergeCell ref="D210:D211"/>
    <mergeCell ref="A220:A221"/>
    <mergeCell ref="B220:B221"/>
    <mergeCell ref="C220:C221"/>
    <mergeCell ref="D220:D221"/>
    <mergeCell ref="A222:A223"/>
    <mergeCell ref="B222:B223"/>
    <mergeCell ref="C222:C223"/>
    <mergeCell ref="D222:D223"/>
    <mergeCell ref="A216:A217"/>
    <mergeCell ref="B216:B217"/>
    <mergeCell ref="C216:C217"/>
    <mergeCell ref="D216:D217"/>
    <mergeCell ref="A218:A219"/>
    <mergeCell ref="B218:B219"/>
    <mergeCell ref="C218:C219"/>
    <mergeCell ref="D218:D219"/>
    <mergeCell ref="A228:A229"/>
    <mergeCell ref="B228:B229"/>
    <mergeCell ref="C228:C229"/>
    <mergeCell ref="D228:D229"/>
    <mergeCell ref="A230:A231"/>
    <mergeCell ref="B230:B231"/>
    <mergeCell ref="C230:C231"/>
    <mergeCell ref="D230:D231"/>
    <mergeCell ref="A224:A225"/>
    <mergeCell ref="B224:B225"/>
    <mergeCell ref="C224:C225"/>
    <mergeCell ref="D224:D225"/>
    <mergeCell ref="A226:A227"/>
    <mergeCell ref="B226:B227"/>
    <mergeCell ref="C226:C227"/>
    <mergeCell ref="D226:D227"/>
    <mergeCell ref="A236:A237"/>
    <mergeCell ref="B236:B237"/>
    <mergeCell ref="C236:C237"/>
    <mergeCell ref="D236:D237"/>
    <mergeCell ref="A238:A239"/>
    <mergeCell ref="B238:B239"/>
    <mergeCell ref="C238:C239"/>
    <mergeCell ref="D238:D239"/>
    <mergeCell ref="A232:A233"/>
    <mergeCell ref="B232:B233"/>
    <mergeCell ref="C232:C233"/>
    <mergeCell ref="D232:D233"/>
    <mergeCell ref="A234:A235"/>
    <mergeCell ref="B234:B235"/>
    <mergeCell ref="C234:C235"/>
    <mergeCell ref="D234:D235"/>
    <mergeCell ref="A244:A245"/>
    <mergeCell ref="B244:B245"/>
    <mergeCell ref="C244:C245"/>
    <mergeCell ref="D244:D245"/>
    <mergeCell ref="A246:A247"/>
    <mergeCell ref="B246:B247"/>
    <mergeCell ref="C246:C247"/>
    <mergeCell ref="D246:D247"/>
    <mergeCell ref="A240:A241"/>
    <mergeCell ref="B240:B241"/>
    <mergeCell ref="C240:C241"/>
    <mergeCell ref="D240:D241"/>
    <mergeCell ref="A242:A243"/>
    <mergeCell ref="B242:B243"/>
    <mergeCell ref="C242:C243"/>
    <mergeCell ref="D242:D243"/>
    <mergeCell ref="A252:A253"/>
    <mergeCell ref="B252:B253"/>
    <mergeCell ref="C252:C253"/>
    <mergeCell ref="D252:D253"/>
    <mergeCell ref="A254:A255"/>
    <mergeCell ref="B254:B255"/>
    <mergeCell ref="C254:C255"/>
    <mergeCell ref="D254:D255"/>
    <mergeCell ref="A248:A249"/>
    <mergeCell ref="B248:B249"/>
    <mergeCell ref="C248:C249"/>
    <mergeCell ref="D248:D249"/>
    <mergeCell ref="A250:A251"/>
    <mergeCell ref="B250:B251"/>
    <mergeCell ref="C250:C251"/>
    <mergeCell ref="D250:D251"/>
    <mergeCell ref="D261:D262"/>
    <mergeCell ref="A261:C262"/>
    <mergeCell ref="A256:A257"/>
    <mergeCell ref="B256:B257"/>
    <mergeCell ref="C256:C257"/>
    <mergeCell ref="D256:D257"/>
    <mergeCell ref="A258:A259"/>
    <mergeCell ref="B258:B259"/>
    <mergeCell ref="C258:C259"/>
    <mergeCell ref="D258:D259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60D92-429B-4F6E-979B-976CE0A6167E}">
  <dimension ref="A2:BG731"/>
  <sheetViews>
    <sheetView topLeftCell="A13" zoomScaleNormal="100" workbookViewId="0">
      <selection activeCell="B1" sqref="B1:C4"/>
    </sheetView>
  </sheetViews>
  <sheetFormatPr baseColWidth="10" defaultRowHeight="14.4" x14ac:dyDescent="0.3"/>
  <cols>
    <col min="1" max="1" width="5.6640625" style="7" customWidth="1"/>
    <col min="2" max="2" width="13.6640625" style="2" customWidth="1"/>
    <col min="3" max="3" width="29.6640625" style="1" customWidth="1"/>
    <col min="4" max="4" width="11.6640625" style="78" customWidth="1"/>
    <col min="5" max="5" width="13.6640625" style="5" customWidth="1"/>
    <col min="6" max="6" width="11.6640625" style="3" customWidth="1"/>
    <col min="7" max="7" width="3.6640625" style="58" customWidth="1"/>
    <col min="8" max="8" width="11.6640625" style="5" customWidth="1"/>
    <col min="9" max="9" width="11.6640625" style="3" customWidth="1"/>
    <col min="10" max="10" width="11.6640625" style="6" customWidth="1"/>
    <col min="11" max="11" width="11.6640625" style="3" customWidth="1"/>
    <col min="12" max="12" width="3.6640625" style="58" customWidth="1"/>
    <col min="13" max="13" width="13.6640625" style="5" customWidth="1"/>
    <col min="14" max="14" width="11.6640625" customWidth="1"/>
    <col min="15" max="16" width="13.6640625" customWidth="1"/>
    <col min="17" max="17" width="3.6640625" style="59" customWidth="1"/>
    <col min="22" max="22" width="5.6640625" customWidth="1"/>
    <col min="26" max="26" width="21.6640625" customWidth="1"/>
    <col min="27" max="27" width="3.6640625" style="336" customWidth="1"/>
    <col min="28" max="28" width="1.6640625" customWidth="1"/>
    <col min="29" max="29" width="3.6640625" style="5" customWidth="1"/>
    <col min="30" max="30" width="1.6640625" customWidth="1"/>
    <col min="31" max="31" width="5.6640625" style="334" customWidth="1"/>
    <col min="33" max="33" width="5.6640625" customWidth="1"/>
    <col min="34" max="34" width="3.6640625" style="504" customWidth="1"/>
    <col min="35" max="35" width="1.6640625" style="498" customWidth="1"/>
    <col min="36" max="36" width="3.6640625" style="498" customWidth="1"/>
    <col min="37" max="37" width="1.6640625" style="498" customWidth="1"/>
    <col min="38" max="38" width="5.6640625" style="505" customWidth="1"/>
    <col min="39" max="39" width="21.6640625" customWidth="1"/>
    <col min="40" max="40" width="3.6640625" customWidth="1"/>
    <col min="45" max="45" width="3.6640625" customWidth="1"/>
    <col min="50" max="50" width="3.6640625" customWidth="1"/>
    <col min="55" max="55" width="3.6640625" customWidth="1"/>
    <col min="58" max="58" width="3.6640625" customWidth="1"/>
  </cols>
  <sheetData>
    <row r="2" spans="1:59" ht="22.2" x14ac:dyDescent="0.3">
      <c r="E2" s="670" t="s">
        <v>36</v>
      </c>
      <c r="F2" s="670"/>
      <c r="G2" s="9" t="s">
        <v>10</v>
      </c>
      <c r="H2" s="671">
        <v>2021</v>
      </c>
      <c r="I2" s="671"/>
      <c r="J2" s="671"/>
      <c r="K2" s="671"/>
      <c r="L2" s="285"/>
      <c r="M2" s="285"/>
    </row>
    <row r="3" spans="1:59" ht="22.2" x14ac:dyDescent="0.3">
      <c r="E3" s="672" t="s">
        <v>25</v>
      </c>
      <c r="F3" s="672"/>
      <c r="G3" s="8" t="s">
        <v>25</v>
      </c>
      <c r="H3" s="632" t="s">
        <v>25</v>
      </c>
      <c r="I3" s="632"/>
      <c r="J3" s="632"/>
      <c r="K3" s="632"/>
      <c r="L3" s="286"/>
      <c r="M3" s="286"/>
    </row>
    <row r="4" spans="1:59" ht="22.2" x14ac:dyDescent="0.3">
      <c r="E4" s="670" t="s">
        <v>38</v>
      </c>
      <c r="F4" s="670"/>
      <c r="G4" s="9" t="s">
        <v>10</v>
      </c>
      <c r="H4" s="673" t="s">
        <v>37</v>
      </c>
      <c r="I4" s="673"/>
      <c r="J4" s="673"/>
      <c r="K4" s="673"/>
      <c r="L4" s="287"/>
      <c r="M4" s="287"/>
    </row>
    <row r="5" spans="1:59" ht="15" thickBot="1" x14ac:dyDescent="0.35"/>
    <row r="6" spans="1:59" ht="9" customHeight="1" thickTop="1" thickBot="1" x14ac:dyDescent="0.35">
      <c r="B6" s="56"/>
      <c r="C6" s="26"/>
      <c r="D6" s="79"/>
      <c r="E6" s="27"/>
      <c r="F6" s="28"/>
      <c r="G6" s="28"/>
      <c r="H6" s="27"/>
      <c r="I6" s="28"/>
      <c r="J6" s="29"/>
      <c r="K6" s="28"/>
      <c r="L6" s="28"/>
      <c r="M6" s="27"/>
      <c r="N6" s="30"/>
      <c r="O6" s="30"/>
      <c r="P6" s="30"/>
    </row>
    <row r="7" spans="1:59" ht="15" thickTop="1" x14ac:dyDescent="0.3"/>
    <row r="8" spans="1:59" ht="22.5" customHeight="1" x14ac:dyDescent="0.3">
      <c r="B8" s="612" t="s">
        <v>47</v>
      </c>
      <c r="C8" s="612"/>
      <c r="D8" s="612"/>
      <c r="E8" s="612"/>
      <c r="F8" s="612"/>
      <c r="G8" s="612"/>
      <c r="H8" s="612"/>
      <c r="I8" s="612"/>
      <c r="J8" s="612"/>
      <c r="K8" s="612"/>
      <c r="L8" s="612"/>
      <c r="M8" s="612"/>
      <c r="N8" s="612"/>
      <c r="O8" s="612"/>
      <c r="P8" s="612"/>
      <c r="Q8" s="280"/>
    </row>
    <row r="9" spans="1:59" ht="15" thickBot="1" x14ac:dyDescent="0.35"/>
    <row r="10" spans="1:59" ht="9" customHeight="1" thickTop="1" thickBot="1" x14ac:dyDescent="0.35">
      <c r="B10" s="56"/>
      <c r="C10" s="26"/>
      <c r="D10" s="79"/>
      <c r="E10" s="27"/>
      <c r="F10" s="28"/>
      <c r="G10" s="28"/>
      <c r="H10" s="27"/>
      <c r="I10" s="28"/>
      <c r="J10" s="29"/>
      <c r="K10" s="28"/>
      <c r="L10" s="28"/>
      <c r="M10" s="27"/>
      <c r="N10" s="30"/>
      <c r="O10" s="30"/>
      <c r="P10" s="30"/>
    </row>
    <row r="11" spans="1:59" ht="15.6" thickTop="1" thickBot="1" x14ac:dyDescent="0.35"/>
    <row r="12" spans="1:59" ht="28.8" thickTop="1" x14ac:dyDescent="0.3">
      <c r="B12" s="659" t="s">
        <v>39</v>
      </c>
      <c r="C12" s="659" t="s">
        <v>40</v>
      </c>
      <c r="D12" s="77"/>
      <c r="E12" s="77"/>
      <c r="F12" s="77"/>
      <c r="G12" s="283"/>
      <c r="H12" s="698" t="s">
        <v>41</v>
      </c>
      <c r="I12" s="699"/>
      <c r="J12" s="699"/>
      <c r="K12" s="700"/>
      <c r="L12" s="282"/>
      <c r="M12" s="698" t="s">
        <v>14</v>
      </c>
      <c r="N12" s="699"/>
      <c r="O12" s="699"/>
      <c r="P12" s="700"/>
      <c r="Q12" s="282"/>
      <c r="R12" s="662" t="s">
        <v>23</v>
      </c>
      <c r="S12" s="655"/>
      <c r="T12" s="655"/>
      <c r="U12" s="657"/>
      <c r="W12" s="301" t="s">
        <v>7</v>
      </c>
      <c r="X12" s="300"/>
      <c r="Y12" s="308" t="s">
        <v>51</v>
      </c>
      <c r="Z12" s="309" t="s">
        <v>83</v>
      </c>
      <c r="AA12" s="689" t="s">
        <v>39</v>
      </c>
      <c r="AB12" s="690"/>
      <c r="AC12" s="690"/>
      <c r="AD12" s="690"/>
      <c r="AE12" s="691"/>
      <c r="AO12" s="715" t="s">
        <v>41</v>
      </c>
      <c r="AP12" s="742"/>
      <c r="AQ12" s="742"/>
      <c r="AR12" s="743"/>
      <c r="AS12" s="479"/>
      <c r="AT12" s="715" t="s">
        <v>14</v>
      </c>
      <c r="AU12" s="742"/>
      <c r="AV12" s="742"/>
      <c r="AW12" s="743"/>
      <c r="AX12" s="479"/>
      <c r="AY12" s="715" t="s">
        <v>23</v>
      </c>
      <c r="AZ12" s="716"/>
      <c r="BA12" s="716"/>
      <c r="BB12" s="717"/>
      <c r="BC12" s="458"/>
      <c r="BD12" s="480" t="s">
        <v>41</v>
      </c>
      <c r="BE12" s="481" t="s">
        <v>14</v>
      </c>
      <c r="BF12" s="458"/>
      <c r="BG12" s="482" t="s">
        <v>7</v>
      </c>
    </row>
    <row r="13" spans="1:59" ht="28.8" thickBot="1" x14ac:dyDescent="0.35">
      <c r="B13" s="659"/>
      <c r="C13" s="659"/>
      <c r="D13" s="77"/>
      <c r="E13" s="77"/>
      <c r="F13" s="77"/>
      <c r="G13" s="283"/>
      <c r="H13" s="692" t="s">
        <v>21</v>
      </c>
      <c r="I13" s="693"/>
      <c r="J13" s="693"/>
      <c r="K13" s="694"/>
      <c r="L13" s="288"/>
      <c r="M13" s="692" t="s">
        <v>14</v>
      </c>
      <c r="N13" s="693"/>
      <c r="O13" s="693"/>
      <c r="P13" s="694"/>
      <c r="Q13" s="288"/>
      <c r="R13" s="695" t="s">
        <v>81</v>
      </c>
      <c r="S13" s="696"/>
      <c r="T13" s="696"/>
      <c r="U13" s="697"/>
      <c r="W13" s="541" t="s">
        <v>82</v>
      </c>
      <c r="Y13" s="542" t="s">
        <v>25</v>
      </c>
      <c r="Z13" s="543" t="s">
        <v>40</v>
      </c>
      <c r="AA13" s="686" t="s">
        <v>84</v>
      </c>
      <c r="AB13" s="687"/>
      <c r="AC13" s="687"/>
      <c r="AD13" s="687"/>
      <c r="AE13" s="688"/>
      <c r="AO13" s="718" t="s">
        <v>21</v>
      </c>
      <c r="AP13" s="719"/>
      <c r="AQ13" s="719"/>
      <c r="AR13" s="720"/>
      <c r="AS13" s="483"/>
      <c r="AT13" s="718" t="s">
        <v>14</v>
      </c>
      <c r="AU13" s="719"/>
      <c r="AV13" s="719"/>
      <c r="AW13" s="720"/>
      <c r="AX13" s="483"/>
      <c r="AY13" s="718" t="s">
        <v>81</v>
      </c>
      <c r="AZ13" s="719"/>
      <c r="BA13" s="719"/>
      <c r="BB13" s="720"/>
      <c r="BC13" s="458"/>
      <c r="BD13" s="484" t="s">
        <v>42</v>
      </c>
      <c r="BE13" s="485" t="s">
        <v>42</v>
      </c>
      <c r="BF13" s="458"/>
      <c r="BG13" s="486" t="s">
        <v>82</v>
      </c>
    </row>
    <row r="14" spans="1:59" ht="28.8" thickBot="1" x14ac:dyDescent="0.35">
      <c r="B14" s="659"/>
      <c r="C14" s="659"/>
      <c r="D14" s="77"/>
      <c r="E14" s="77"/>
      <c r="F14" s="77"/>
      <c r="G14" s="283"/>
      <c r="H14" s="96">
        <f>Datos!$E$23</f>
        <v>0</v>
      </c>
      <c r="I14" s="97">
        <f>Datos!$E$22</f>
        <v>0.04</v>
      </c>
      <c r="J14" s="97">
        <f>Datos!$E$18</f>
        <v>0.1</v>
      </c>
      <c r="K14" s="102">
        <f>Datos!$E$19</f>
        <v>0.21</v>
      </c>
      <c r="L14" s="281"/>
      <c r="M14" s="96">
        <f>Datos!$E$23</f>
        <v>0</v>
      </c>
      <c r="N14" s="97">
        <f>Datos!$E$22</f>
        <v>0.04</v>
      </c>
      <c r="O14" s="97">
        <f>Datos!$E$18</f>
        <v>0.1</v>
      </c>
      <c r="P14" s="102">
        <f>Datos!$E$19</f>
        <v>0.21</v>
      </c>
      <c r="Q14" s="281"/>
      <c r="R14" s="96">
        <f>Datos!$E$23</f>
        <v>0</v>
      </c>
      <c r="S14" s="97">
        <f>Datos!$E$22</f>
        <v>0.04</v>
      </c>
      <c r="T14" s="97">
        <f>Datos!$E$18</f>
        <v>0.1</v>
      </c>
      <c r="U14" s="102">
        <f>Datos!$E$19</f>
        <v>0.21</v>
      </c>
      <c r="W14" s="544" t="s">
        <v>7</v>
      </c>
      <c r="Y14" s="545" t="s">
        <v>51</v>
      </c>
      <c r="Z14" s="546" t="str">
        <f>Z$12&amp;" "&amp;Z$13</f>
        <v>Nº Factura</v>
      </c>
      <c r="AA14" s="547" t="s">
        <v>59</v>
      </c>
      <c r="AB14" s="548" t="s">
        <v>85</v>
      </c>
      <c r="AC14" s="549" t="s">
        <v>60</v>
      </c>
      <c r="AD14" s="548" t="s">
        <v>85</v>
      </c>
      <c r="AE14" s="550" t="s">
        <v>36</v>
      </c>
      <c r="AG14" s="459" t="s">
        <v>15</v>
      </c>
      <c r="AH14" s="721" t="s">
        <v>95</v>
      </c>
      <c r="AI14" s="722"/>
      <c r="AJ14" s="722"/>
      <c r="AK14" s="722"/>
      <c r="AL14" s="723"/>
      <c r="AM14" s="460" t="s">
        <v>96</v>
      </c>
      <c r="AN14" s="457"/>
      <c r="AO14" s="487">
        <f>Datos!$E$23</f>
        <v>0</v>
      </c>
      <c r="AP14" s="488">
        <f>Datos!$E$22</f>
        <v>0.04</v>
      </c>
      <c r="AQ14" s="488">
        <f>Datos!$E$18</f>
        <v>0.1</v>
      </c>
      <c r="AR14" s="489">
        <f>Datos!$E$19</f>
        <v>0.21</v>
      </c>
      <c r="AS14" s="490"/>
      <c r="AT14" s="487">
        <f>Datos!$E$23</f>
        <v>0</v>
      </c>
      <c r="AU14" s="488">
        <f>Datos!$E$22</f>
        <v>0.04</v>
      </c>
      <c r="AV14" s="488">
        <f>Datos!$E$18</f>
        <v>0.1</v>
      </c>
      <c r="AW14" s="489">
        <f>Datos!$E$19</f>
        <v>0.21</v>
      </c>
      <c r="AX14" s="490"/>
      <c r="AY14" s="487">
        <f>Datos!$E$23</f>
        <v>0</v>
      </c>
      <c r="AZ14" s="488">
        <f>Datos!$E$22</f>
        <v>0.04</v>
      </c>
      <c r="BA14" s="488">
        <f>Datos!$E$18</f>
        <v>0.1</v>
      </c>
      <c r="BB14" s="489">
        <f>Datos!$E$19</f>
        <v>0.21</v>
      </c>
      <c r="BC14" s="457"/>
      <c r="BD14" s="477" t="s">
        <v>25</v>
      </c>
      <c r="BE14" s="478" t="s">
        <v>25</v>
      </c>
      <c r="BF14" s="457"/>
      <c r="BG14" s="491" t="s">
        <v>25</v>
      </c>
    </row>
    <row r="15" spans="1:59" s="59" customFormat="1" ht="15" customHeight="1" thickTop="1" thickBot="1" x14ac:dyDescent="0.35">
      <c r="A15" s="348"/>
      <c r="B15" s="283"/>
      <c r="C15" s="283"/>
      <c r="D15" s="283"/>
      <c r="E15" s="283"/>
      <c r="F15" s="283"/>
      <c r="G15" s="283"/>
      <c r="H15" s="349" t="str">
        <f>MID($H$12,1,1)&amp;" - "&amp;TEXT(H$14,"0%")</f>
        <v>B - 0%</v>
      </c>
      <c r="I15" s="349" t="str">
        <f>MID($H$12,1,1)&amp;" - "&amp;TEXT(I$14,"0%")</f>
        <v>B - 4%</v>
      </c>
      <c r="J15" s="349" t="str">
        <f>MID($H$12,1,1)&amp;" - "&amp;TEXT(J$14,"0%")</f>
        <v>B - 10%</v>
      </c>
      <c r="K15" s="349" t="str">
        <f>MID($H$12,1,1)&amp;" - "&amp;TEXT(K$14,"0%")</f>
        <v>B - 21%</v>
      </c>
      <c r="L15" s="281"/>
      <c r="M15" s="349" t="str">
        <f>MID($M$12,1,1)&amp;" - "&amp;TEXT(M$14,"0%")</f>
        <v>I - 0%</v>
      </c>
      <c r="N15" s="349" t="str">
        <f>MID($M$12,1,1)&amp;" - "&amp;TEXT(N$14,"0%")</f>
        <v>I - 4%</v>
      </c>
      <c r="O15" s="349" t="str">
        <f>MID($M$12,1,1)&amp;" - "&amp;TEXT(O$14,"0%")</f>
        <v>I - 10%</v>
      </c>
      <c r="P15" s="349" t="str">
        <f>MID($M$12,1,1)&amp;" - "&amp;TEXT(P$14,"0%")</f>
        <v>I - 21%</v>
      </c>
      <c r="Q15" s="281"/>
      <c r="R15" s="349" t="str">
        <f>MID($R$12,1,1)&amp;" - "&amp;TEXT(R$14,"0%")</f>
        <v>T - 0%</v>
      </c>
      <c r="S15" s="349" t="str">
        <f>MID($R$12,1,1)&amp;" - "&amp;TEXT(S$14,"0%")</f>
        <v>T - 4%</v>
      </c>
      <c r="T15" s="349" t="str">
        <f>MID($R$12,1,1)&amp;" - "&amp;TEXT(T$14,"0%")</f>
        <v>T - 10%</v>
      </c>
      <c r="U15" s="349" t="str">
        <f>MID($R$12,1,1)&amp;" - "&amp;TEXT(U$14,"0%")</f>
        <v>T - 21%</v>
      </c>
      <c r="W15" s="281"/>
      <c r="Y15" s="281"/>
      <c r="Z15" s="281"/>
      <c r="AA15" s="281"/>
      <c r="AB15" s="347"/>
      <c r="AC15" s="281"/>
      <c r="AD15" s="347"/>
      <c r="AE15" s="281"/>
      <c r="AG15" s="492" t="s">
        <v>15</v>
      </c>
      <c r="AH15" s="495" t="s">
        <v>59</v>
      </c>
      <c r="AI15" s="494" t="s">
        <v>85</v>
      </c>
      <c r="AJ15" s="492" t="s">
        <v>60</v>
      </c>
      <c r="AK15" s="494" t="s">
        <v>85</v>
      </c>
      <c r="AL15" s="496" t="s">
        <v>36</v>
      </c>
      <c r="AM15" s="492" t="s">
        <v>8</v>
      </c>
      <c r="AO15" s="492" t="str">
        <f>MID($H$12,1,1)&amp;" - "&amp;TEXT(AO$14,"0%")</f>
        <v>B - 0%</v>
      </c>
      <c r="AP15" s="492" t="str">
        <f>MID($H$12,1,1)&amp;" - "&amp;TEXT(AP$14,"0%")</f>
        <v>B - 4%</v>
      </c>
      <c r="AQ15" s="492" t="str">
        <f>MID($H$12,1,1)&amp;" - "&amp;TEXT(AQ$14,"0%")</f>
        <v>B - 10%</v>
      </c>
      <c r="AR15" s="492" t="str">
        <f>MID($H$12,1,1)&amp;" - "&amp;TEXT(AR$14,"0%")</f>
        <v>B - 21%</v>
      </c>
      <c r="AS15" s="490"/>
      <c r="AT15" s="492" t="str">
        <f>MID($M$12,1,1)&amp;" - "&amp;TEXT(AT$14,"0%")</f>
        <v>I - 0%</v>
      </c>
      <c r="AU15" s="492" t="str">
        <f>MID($M$12,1,1)&amp;" - "&amp;TEXT(AU$14,"0%")</f>
        <v>I - 4%</v>
      </c>
      <c r="AV15" s="492" t="str">
        <f>MID($M$12,1,1)&amp;" - "&amp;TEXT(AV$14,"0%")</f>
        <v>I - 10%</v>
      </c>
      <c r="AW15" s="492" t="str">
        <f>MID($M$12,1,1)&amp;" - "&amp;TEXT(AW$14,"0%")</f>
        <v>I - 21%</v>
      </c>
      <c r="AX15" s="490"/>
      <c r="AY15" s="492" t="str">
        <f>MID($R$12,1,1)&amp;" - "&amp;TEXT(AY$14,"0%")</f>
        <v>T - 0%</v>
      </c>
      <c r="AZ15" s="492" t="str">
        <f>MID($R$12,1,1)&amp;" - "&amp;TEXT(AZ$14,"0%")</f>
        <v>T - 4%</v>
      </c>
      <c r="BA15" s="492" t="str">
        <f>MID($R$12,1,1)&amp;" - "&amp;TEXT(BA$14,"0%")</f>
        <v>T - 10%</v>
      </c>
      <c r="BB15" s="492" t="str">
        <f>MID($R$12,1,1)&amp;" - "&amp;TEXT(BB$14,"0%")</f>
        <v>T - 21%</v>
      </c>
      <c r="BC15" s="493"/>
      <c r="BD15" s="492" t="s">
        <v>41</v>
      </c>
      <c r="BE15" s="492" t="s">
        <v>14</v>
      </c>
      <c r="BF15" s="493"/>
      <c r="BG15" s="492" t="s">
        <v>7</v>
      </c>
    </row>
    <row r="16" spans="1:59" ht="18.899999999999999" customHeight="1" thickTop="1" x14ac:dyDescent="0.3">
      <c r="D16" s="1"/>
      <c r="E16" s="1"/>
      <c r="F16" s="1"/>
      <c r="G16" s="57"/>
      <c r="H16" s="264" t="str">
        <f>$E23&amp;"-"&amp;TEXT(H$14,"0%")</f>
        <v>MP-0%</v>
      </c>
      <c r="I16" s="265" t="str">
        <f t="shared" ref="I16:K16" si="0">$E23&amp;"-"&amp;TEXT(I$14,"0%")</f>
        <v>MP-4%</v>
      </c>
      <c r="J16" s="265" t="str">
        <f t="shared" si="0"/>
        <v>MP-10%</v>
      </c>
      <c r="K16" s="266" t="str">
        <f t="shared" si="0"/>
        <v>MP-21%</v>
      </c>
      <c r="L16" s="279"/>
      <c r="M16" s="264" t="str">
        <f>$E23&amp;"-"&amp;TEXT(M$14,"0%")</f>
        <v>MP-0%</v>
      </c>
      <c r="N16" s="265" t="str">
        <f t="shared" ref="N16:P16" si="1">$E23&amp;"-"&amp;TEXT(N$14,"0%")</f>
        <v>MP-4%</v>
      </c>
      <c r="O16" s="265" t="str">
        <f t="shared" si="1"/>
        <v>MP-10%</v>
      </c>
      <c r="P16" s="266" t="str">
        <f t="shared" si="1"/>
        <v>MP-21%</v>
      </c>
      <c r="Q16" s="279"/>
      <c r="R16" s="264" t="str">
        <f>$R$13&amp;"-"&amp;TEXT(R$14,"0%")</f>
        <v>T-0%</v>
      </c>
      <c r="S16" s="265" t="str">
        <f t="shared" ref="S16:U22" si="2">$R$13&amp;"-"&amp;TEXT(S$14,"0%")</f>
        <v>T-4%</v>
      </c>
      <c r="T16" s="265" t="str">
        <f t="shared" si="2"/>
        <v>T-10%</v>
      </c>
      <c r="U16" s="266" t="str">
        <f t="shared" si="2"/>
        <v>T-21%</v>
      </c>
      <c r="W16" s="302" t="str">
        <f>$W$14&amp;" "&amp;$W$13</f>
        <v>Importe Final</v>
      </c>
      <c r="Y16" s="310" t="str">
        <f t="shared" ref="Y16:AE16" si="3">Y$14</f>
        <v>Control</v>
      </c>
      <c r="Z16" s="311" t="str">
        <f t="shared" si="3"/>
        <v>Nº Factura</v>
      </c>
      <c r="AA16" s="321" t="str">
        <f t="shared" si="3"/>
        <v>Día</v>
      </c>
      <c r="AB16" s="322" t="str">
        <f t="shared" si="3"/>
        <v>/</v>
      </c>
      <c r="AC16" s="322" t="str">
        <f t="shared" si="3"/>
        <v>Mes</v>
      </c>
      <c r="AD16" s="322" t="str">
        <f t="shared" si="3"/>
        <v>/</v>
      </c>
      <c r="AE16" s="323" t="str">
        <f t="shared" si="3"/>
        <v>Año</v>
      </c>
    </row>
    <row r="17" spans="1:59" ht="18.899999999999999" customHeight="1" x14ac:dyDescent="0.3">
      <c r="D17" s="1"/>
      <c r="E17" s="1"/>
      <c r="F17" s="1"/>
      <c r="G17" s="57"/>
      <c r="H17" s="267" t="str">
        <f t="shared" ref="H17:K18" si="4">$E24&amp;"-"&amp;TEXT(H$14,"0%")</f>
        <v>P-0%</v>
      </c>
      <c r="I17" s="268" t="str">
        <f t="shared" si="4"/>
        <v>P-4%</v>
      </c>
      <c r="J17" s="268" t="str">
        <f t="shared" si="4"/>
        <v>P-10%</v>
      </c>
      <c r="K17" s="269" t="str">
        <f t="shared" si="4"/>
        <v>P-21%</v>
      </c>
      <c r="L17" s="279"/>
      <c r="M17" s="267" t="str">
        <f t="shared" ref="M17:P18" si="5">$E24&amp;"-"&amp;TEXT(M$14,"0%")</f>
        <v>P-0%</v>
      </c>
      <c r="N17" s="268" t="str">
        <f t="shared" si="5"/>
        <v>P-4%</v>
      </c>
      <c r="O17" s="268" t="str">
        <f t="shared" si="5"/>
        <v>P-10%</v>
      </c>
      <c r="P17" s="269" t="str">
        <f t="shared" si="5"/>
        <v>P-21%</v>
      </c>
      <c r="Q17" s="279"/>
      <c r="R17" s="267" t="str">
        <f t="shared" ref="R17:R22" si="6">$R$13&amp;"-"&amp;TEXT(R$14,"0%")</f>
        <v>T-0%</v>
      </c>
      <c r="S17" s="268" t="str">
        <f t="shared" si="2"/>
        <v>T-4%</v>
      </c>
      <c r="T17" s="268" t="str">
        <f t="shared" si="2"/>
        <v>T-10%</v>
      </c>
      <c r="U17" s="269" t="str">
        <f t="shared" si="2"/>
        <v>T-21%</v>
      </c>
      <c r="W17" s="303" t="str">
        <f t="shared" ref="W17:W22" si="7">$W$14&amp;" "&amp;$W$13</f>
        <v>Importe Final</v>
      </c>
      <c r="Y17" s="312" t="str">
        <f t="shared" ref="Y17:AE22" si="8">Y$14</f>
        <v>Control</v>
      </c>
      <c r="Z17" s="313" t="str">
        <f t="shared" si="8"/>
        <v>Nº Factura</v>
      </c>
      <c r="AA17" s="324" t="str">
        <f t="shared" si="8"/>
        <v>Día</v>
      </c>
      <c r="AB17" s="325" t="str">
        <f t="shared" si="8"/>
        <v>/</v>
      </c>
      <c r="AC17" s="325" t="str">
        <f t="shared" si="8"/>
        <v>Mes</v>
      </c>
      <c r="AD17" s="325" t="str">
        <f t="shared" si="8"/>
        <v>/</v>
      </c>
      <c r="AE17" s="326" t="str">
        <f t="shared" si="8"/>
        <v>Año</v>
      </c>
    </row>
    <row r="18" spans="1:59" ht="18.899999999999999" customHeight="1" x14ac:dyDescent="0.3">
      <c r="B18" s="399">
        <f>COUNTA($B$23:$B$722)-COUNTIF($B$23:$B$722,"-")</f>
        <v>100</v>
      </c>
      <c r="D18" s="1"/>
      <c r="E18" s="1"/>
      <c r="F18" s="1"/>
      <c r="G18" s="57"/>
      <c r="H18" s="267" t="str">
        <f t="shared" si="4"/>
        <v>B-0%</v>
      </c>
      <c r="I18" s="268" t="str">
        <f t="shared" si="4"/>
        <v>B-4%</v>
      </c>
      <c r="J18" s="268" t="str">
        <f t="shared" si="4"/>
        <v>B-10%</v>
      </c>
      <c r="K18" s="269" t="str">
        <f t="shared" si="4"/>
        <v>B-21%</v>
      </c>
      <c r="L18" s="279"/>
      <c r="M18" s="267" t="str">
        <f t="shared" si="5"/>
        <v>B-0%</v>
      </c>
      <c r="N18" s="268" t="str">
        <f t="shared" si="5"/>
        <v>B-4%</v>
      </c>
      <c r="O18" s="268" t="str">
        <f t="shared" si="5"/>
        <v>B-10%</v>
      </c>
      <c r="P18" s="269" t="str">
        <f t="shared" si="5"/>
        <v>B-21%</v>
      </c>
      <c r="Q18" s="279"/>
      <c r="R18" s="267" t="str">
        <f t="shared" si="6"/>
        <v>T-0%</v>
      </c>
      <c r="S18" s="268" t="str">
        <f t="shared" si="2"/>
        <v>T-4%</v>
      </c>
      <c r="T18" s="268" t="str">
        <f t="shared" si="2"/>
        <v>T-10%</v>
      </c>
      <c r="U18" s="269" t="str">
        <f t="shared" si="2"/>
        <v>T-21%</v>
      </c>
      <c r="W18" s="303" t="str">
        <f t="shared" si="7"/>
        <v>Importe Final</v>
      </c>
      <c r="Y18" s="312" t="str">
        <f t="shared" si="8"/>
        <v>Control</v>
      </c>
      <c r="Z18" s="313" t="str">
        <f t="shared" si="8"/>
        <v>Nº Factura</v>
      </c>
      <c r="AA18" s="324" t="str">
        <f t="shared" si="8"/>
        <v>Día</v>
      </c>
      <c r="AB18" s="325" t="str">
        <f t="shared" si="8"/>
        <v>/</v>
      </c>
      <c r="AC18" s="325" t="str">
        <f t="shared" si="8"/>
        <v>Mes</v>
      </c>
      <c r="AD18" s="325" t="str">
        <f t="shared" si="8"/>
        <v>/</v>
      </c>
      <c r="AE18" s="326" t="str">
        <f t="shared" si="8"/>
        <v>Año</v>
      </c>
    </row>
    <row r="19" spans="1:59" ht="18.899999999999999" customHeight="1" x14ac:dyDescent="0.3">
      <c r="D19" s="1"/>
      <c r="E19" s="1"/>
      <c r="F19" s="1"/>
      <c r="G19" s="57"/>
      <c r="H19" s="267" t="str">
        <f t="shared" ref="H19:K19" si="9">$E26&amp;"-"&amp;TEXT(H$14,"0%")</f>
        <v>E-0%</v>
      </c>
      <c r="I19" s="268" t="str">
        <f t="shared" si="9"/>
        <v>E-4%</v>
      </c>
      <c r="J19" s="268" t="str">
        <f t="shared" si="9"/>
        <v>E-10%</v>
      </c>
      <c r="K19" s="269" t="str">
        <f t="shared" si="9"/>
        <v>E-21%</v>
      </c>
      <c r="L19" s="279"/>
      <c r="M19" s="267" t="str">
        <f t="shared" ref="M19:P19" si="10">$E26&amp;"-"&amp;TEXT(M$14,"0%")</f>
        <v>E-0%</v>
      </c>
      <c r="N19" s="268" t="str">
        <f t="shared" si="10"/>
        <v>E-4%</v>
      </c>
      <c r="O19" s="268" t="str">
        <f t="shared" si="10"/>
        <v>E-10%</v>
      </c>
      <c r="P19" s="269" t="str">
        <f t="shared" si="10"/>
        <v>E-21%</v>
      </c>
      <c r="Q19" s="279"/>
      <c r="R19" s="267" t="str">
        <f t="shared" si="6"/>
        <v>T-0%</v>
      </c>
      <c r="S19" s="268" t="str">
        <f t="shared" si="2"/>
        <v>T-4%</v>
      </c>
      <c r="T19" s="268" t="str">
        <f t="shared" si="2"/>
        <v>T-10%</v>
      </c>
      <c r="U19" s="269" t="str">
        <f t="shared" si="2"/>
        <v>T-21%</v>
      </c>
      <c r="W19" s="303" t="str">
        <f t="shared" si="7"/>
        <v>Importe Final</v>
      </c>
      <c r="Y19" s="312" t="str">
        <f t="shared" si="8"/>
        <v>Control</v>
      </c>
      <c r="Z19" s="313" t="str">
        <f t="shared" si="8"/>
        <v>Nº Factura</v>
      </c>
      <c r="AA19" s="324" t="str">
        <f t="shared" si="8"/>
        <v>Día</v>
      </c>
      <c r="AB19" s="325" t="str">
        <f t="shared" si="8"/>
        <v>/</v>
      </c>
      <c r="AC19" s="325" t="str">
        <f t="shared" si="8"/>
        <v>Mes</v>
      </c>
      <c r="AD19" s="325" t="str">
        <f t="shared" si="8"/>
        <v>/</v>
      </c>
      <c r="AE19" s="326" t="str">
        <f t="shared" si="8"/>
        <v>Año</v>
      </c>
    </row>
    <row r="20" spans="1:59" ht="18.899999999999999" customHeight="1" x14ac:dyDescent="0.3">
      <c r="D20" s="1"/>
      <c r="E20" s="1"/>
      <c r="F20" s="1"/>
      <c r="G20" s="57"/>
      <c r="H20" s="267" t="str">
        <f t="shared" ref="H20:K20" si="11">$E27&amp;"-"&amp;TEXT(H$14,"0%")</f>
        <v>D-0%</v>
      </c>
      <c r="I20" s="268" t="str">
        <f t="shared" si="11"/>
        <v>D-4%</v>
      </c>
      <c r="J20" s="268" t="str">
        <f t="shared" si="11"/>
        <v>D-10%</v>
      </c>
      <c r="K20" s="269" t="str">
        <f t="shared" si="11"/>
        <v>D-21%</v>
      </c>
      <c r="L20" s="279"/>
      <c r="M20" s="267" t="str">
        <f t="shared" ref="M20:P20" si="12">$E27&amp;"-"&amp;TEXT(M$14,"0%")</f>
        <v>D-0%</v>
      </c>
      <c r="N20" s="268" t="str">
        <f t="shared" si="12"/>
        <v>D-4%</v>
      </c>
      <c r="O20" s="268" t="str">
        <f t="shared" si="12"/>
        <v>D-10%</v>
      </c>
      <c r="P20" s="269" t="str">
        <f t="shared" si="12"/>
        <v>D-21%</v>
      </c>
      <c r="Q20" s="279"/>
      <c r="R20" s="267" t="str">
        <f t="shared" si="6"/>
        <v>T-0%</v>
      </c>
      <c r="S20" s="268" t="str">
        <f t="shared" si="2"/>
        <v>T-4%</v>
      </c>
      <c r="T20" s="268" t="str">
        <f t="shared" si="2"/>
        <v>T-10%</v>
      </c>
      <c r="U20" s="269" t="str">
        <f t="shared" si="2"/>
        <v>T-21%</v>
      </c>
      <c r="W20" s="303" t="str">
        <f t="shared" si="7"/>
        <v>Importe Final</v>
      </c>
      <c r="Y20" s="312" t="str">
        <f t="shared" si="8"/>
        <v>Control</v>
      </c>
      <c r="Z20" s="313" t="str">
        <f t="shared" si="8"/>
        <v>Nº Factura</v>
      </c>
      <c r="AA20" s="324" t="str">
        <f t="shared" si="8"/>
        <v>Día</v>
      </c>
      <c r="AB20" s="325" t="str">
        <f t="shared" si="8"/>
        <v>/</v>
      </c>
      <c r="AC20" s="325" t="str">
        <f t="shared" si="8"/>
        <v>Mes</v>
      </c>
      <c r="AD20" s="325" t="str">
        <f t="shared" si="8"/>
        <v>/</v>
      </c>
      <c r="AE20" s="326" t="str">
        <f t="shared" si="8"/>
        <v>Año</v>
      </c>
    </row>
    <row r="21" spans="1:59" ht="18.899999999999999" customHeight="1" x14ac:dyDescent="0.3">
      <c r="D21" s="1"/>
      <c r="E21" s="1"/>
      <c r="F21" s="1"/>
      <c r="G21" s="57"/>
      <c r="H21" s="267" t="str">
        <f t="shared" ref="H21:K21" si="13">$E28&amp;"-"&amp;TEXT(H$14,"0%")</f>
        <v>U-0%</v>
      </c>
      <c r="I21" s="268" t="str">
        <f t="shared" si="13"/>
        <v>U-4%</v>
      </c>
      <c r="J21" s="268" t="str">
        <f t="shared" si="13"/>
        <v>U-10%</v>
      </c>
      <c r="K21" s="269" t="str">
        <f t="shared" si="13"/>
        <v>U-21%</v>
      </c>
      <c r="L21" s="279"/>
      <c r="M21" s="267" t="str">
        <f t="shared" ref="M21:P21" si="14">$E28&amp;"-"&amp;TEXT(M$14,"0%")</f>
        <v>U-0%</v>
      </c>
      <c r="N21" s="268" t="str">
        <f t="shared" si="14"/>
        <v>U-4%</v>
      </c>
      <c r="O21" s="268" t="str">
        <f t="shared" si="14"/>
        <v>U-10%</v>
      </c>
      <c r="P21" s="269" t="str">
        <f t="shared" si="14"/>
        <v>U-21%</v>
      </c>
      <c r="Q21" s="279"/>
      <c r="R21" s="267" t="str">
        <f t="shared" si="6"/>
        <v>T-0%</v>
      </c>
      <c r="S21" s="268" t="str">
        <f t="shared" si="2"/>
        <v>T-4%</v>
      </c>
      <c r="T21" s="268" t="str">
        <f t="shared" si="2"/>
        <v>T-10%</v>
      </c>
      <c r="U21" s="269" t="str">
        <f t="shared" si="2"/>
        <v>T-21%</v>
      </c>
      <c r="W21" s="303" t="str">
        <f t="shared" si="7"/>
        <v>Importe Final</v>
      </c>
      <c r="Y21" s="312" t="str">
        <f t="shared" si="8"/>
        <v>Control</v>
      </c>
      <c r="Z21" s="313" t="str">
        <f t="shared" si="8"/>
        <v>Nº Factura</v>
      </c>
      <c r="AA21" s="324" t="str">
        <f t="shared" si="8"/>
        <v>Día</v>
      </c>
      <c r="AB21" s="325" t="str">
        <f t="shared" si="8"/>
        <v>/</v>
      </c>
      <c r="AC21" s="325" t="str">
        <f t="shared" si="8"/>
        <v>Mes</v>
      </c>
      <c r="AD21" s="325" t="str">
        <f t="shared" si="8"/>
        <v>/</v>
      </c>
      <c r="AE21" s="326" t="str">
        <f t="shared" si="8"/>
        <v>Año</v>
      </c>
    </row>
    <row r="22" spans="1:59" ht="18.899999999999999" customHeight="1" thickBot="1" x14ac:dyDescent="0.35">
      <c r="A22" s="299" t="s">
        <v>15</v>
      </c>
      <c r="B22" s="298" t="s">
        <v>39</v>
      </c>
      <c r="C22" s="299" t="s">
        <v>40</v>
      </c>
      <c r="D22" s="299" t="s">
        <v>7</v>
      </c>
      <c r="E22" s="299" t="s">
        <v>93</v>
      </c>
      <c r="F22" s="299" t="s">
        <v>27</v>
      </c>
      <c r="G22" s="57"/>
      <c r="H22" s="270" t="str">
        <f t="shared" ref="H22:K22" si="15">$E29&amp;"-"&amp;TEXT(H$14,"0%")</f>
        <v>V-0%</v>
      </c>
      <c r="I22" s="271" t="str">
        <f t="shared" si="15"/>
        <v>V-4%</v>
      </c>
      <c r="J22" s="271" t="str">
        <f t="shared" si="15"/>
        <v>V-10%</v>
      </c>
      <c r="K22" s="272" t="str">
        <f t="shared" si="15"/>
        <v>V-21%</v>
      </c>
      <c r="L22" s="279"/>
      <c r="M22" s="270" t="str">
        <f t="shared" ref="M22:P22" si="16">$E29&amp;"-"&amp;TEXT(M$14,"0%")</f>
        <v>V-0%</v>
      </c>
      <c r="N22" s="271" t="str">
        <f t="shared" si="16"/>
        <v>V-4%</v>
      </c>
      <c r="O22" s="271" t="str">
        <f t="shared" si="16"/>
        <v>V-10%</v>
      </c>
      <c r="P22" s="272" t="str">
        <f t="shared" si="16"/>
        <v>V-21%</v>
      </c>
      <c r="Q22" s="279"/>
      <c r="R22" s="270" t="str">
        <f t="shared" si="6"/>
        <v>T-0%</v>
      </c>
      <c r="S22" s="271" t="str">
        <f t="shared" si="2"/>
        <v>T-4%</v>
      </c>
      <c r="T22" s="271" t="str">
        <f t="shared" si="2"/>
        <v>T-10%</v>
      </c>
      <c r="U22" s="272" t="str">
        <f t="shared" si="2"/>
        <v>T-21%</v>
      </c>
      <c r="W22" s="304" t="str">
        <f t="shared" si="7"/>
        <v>Importe Final</v>
      </c>
      <c r="Y22" s="314" t="str">
        <f t="shared" si="8"/>
        <v>Control</v>
      </c>
      <c r="Z22" s="315" t="str">
        <f t="shared" si="8"/>
        <v>Nº Factura</v>
      </c>
      <c r="AA22" s="327" t="str">
        <f t="shared" si="8"/>
        <v>Día</v>
      </c>
      <c r="AB22" s="328" t="str">
        <f t="shared" si="8"/>
        <v>/</v>
      </c>
      <c r="AC22" s="328" t="str">
        <f t="shared" si="8"/>
        <v>Mes</v>
      </c>
      <c r="AD22" s="328" t="str">
        <f t="shared" si="8"/>
        <v>/</v>
      </c>
      <c r="AE22" s="329" t="str">
        <f t="shared" si="8"/>
        <v>Año</v>
      </c>
    </row>
    <row r="23" spans="1:59" ht="15.6" thickTop="1" thickBot="1" x14ac:dyDescent="0.35">
      <c r="A23" s="678">
        <v>1</v>
      </c>
      <c r="B23" s="680">
        <f>INDEX(Resumen!$A$56:$AL$259,MATCH($A23,Resumen!$A$56:$A$259,0),MATCH($B$22,Resumen!$A$59:$AL$59,0))</f>
        <v>0</v>
      </c>
      <c r="C23" s="682">
        <f>INDEX(Resumen!$A$56:$AL$259,MATCH($A23,Resumen!$A$56:$A$259,0),MATCH($C$22,Resumen!$A$59:$AL$59,0))</f>
        <v>0</v>
      </c>
      <c r="D23" s="634" t="str">
        <f>IF(SUM($W23:$W29)=0,"-",SUM($W23:$W29))</f>
        <v>-</v>
      </c>
      <c r="E23" s="258" t="str">
        <f>Resumen!$K$57</f>
        <v>MP</v>
      </c>
      <c r="F23" s="260" t="str">
        <f>Resumen!$K$56</f>
        <v>Materias Primas</v>
      </c>
      <c r="G23" s="284"/>
      <c r="H23" s="254" t="str">
        <f>INDEX(Resumen!$A$56:$AL$259,MATCH($C23,Resumen!$C$56:$C$259,0),MATCH($H$16,Resumen!$A$59:$AL$59,0))</f>
        <v>-</v>
      </c>
      <c r="I23" s="104" t="str">
        <f>INDEX(Resumen!$A$56:$AL$259,MATCH($C23,Resumen!$C$56:$C$259,0),MATCH($I$16,Resumen!$A$59:$AL$59,0))</f>
        <v>-</v>
      </c>
      <c r="J23" s="104" t="str">
        <f>INDEX(Resumen!$A$56:$AL$259,MATCH($C23,Resumen!$C$56:$C$259,0),MATCH($J$16,Resumen!$A$59:$AL$59,0))</f>
        <v>-</v>
      </c>
      <c r="K23" s="107" t="str">
        <f>INDEX(Resumen!$A$56:$AL$259,MATCH($C23,Resumen!$C$56:$C$259,0),MATCH($K$16,Resumen!$A$59:$AL$59,0))</f>
        <v>-</v>
      </c>
      <c r="M23" s="254" t="str">
        <f>IF(OR(H23="-",H23="",H23=0),"-",H23*M$14)</f>
        <v>-</v>
      </c>
      <c r="N23" s="104" t="str">
        <f t="shared" ref="N23:P24" si="17">IF(OR(I23="-",I23="",I23=0),"-",I23*N$14)</f>
        <v>-</v>
      </c>
      <c r="O23" s="104" t="str">
        <f t="shared" si="17"/>
        <v>-</v>
      </c>
      <c r="P23" s="107" t="str">
        <f t="shared" si="17"/>
        <v>-</v>
      </c>
      <c r="Q23" s="58"/>
      <c r="R23" s="289" t="str">
        <f>IF(SUM(H23,M23)=0,"-",SUM(H23,M23))</f>
        <v>-</v>
      </c>
      <c r="S23" s="290" t="str">
        <f t="shared" ref="S23:U24" si="18">IF(SUM(I23,N23)=0,"-",SUM(I23,N23))</f>
        <v>-</v>
      </c>
      <c r="T23" s="290" t="str">
        <f t="shared" si="18"/>
        <v>-</v>
      </c>
      <c r="U23" s="291" t="str">
        <f t="shared" si="18"/>
        <v>-</v>
      </c>
      <c r="V23" s="5"/>
      <c r="W23" s="305" t="str">
        <f>IF(SUM(R23:U23)=0,"-",SUM(R23:U23))</f>
        <v>-</v>
      </c>
      <c r="Y23" s="316" t="str">
        <f>IF(OR(W23="",W23=0,W23="-"),"",1)</f>
        <v/>
      </c>
      <c r="Z23" s="317" t="str">
        <f>IF(OR(Y23="",Y23=0,Y23="-"),"",C23)</f>
        <v/>
      </c>
      <c r="AA23" s="337" t="str">
        <f>IF(OR(Y23="",Y23=0,Y23="-"),"",DAY($B23))</f>
        <v/>
      </c>
      <c r="AB23" s="330" t="str">
        <f>IF(AA23="","","/")</f>
        <v/>
      </c>
      <c r="AC23" s="333" t="str">
        <f>IF(OR(AA23="",AA23=0,AA23="-"),"",MONTH($B23))</f>
        <v/>
      </c>
      <c r="AD23" s="330" t="str">
        <f>IF(AC23="","","/")</f>
        <v/>
      </c>
      <c r="AE23" s="335" t="str">
        <f>IF(OR(AA23="",AA23=0,AA23="-"),"",YEAR($B23))</f>
        <v/>
      </c>
      <c r="AG23" s="461" t="str">
        <f>IF(OR($C23="",$C23="-",$C23=0),"-",A23)</f>
        <v>-</v>
      </c>
      <c r="AH23" s="503" t="str">
        <f>IF(OR($C23="",$C23="-",$C23=0),"-",DAY(B23))</f>
        <v>-</v>
      </c>
      <c r="AI23" s="506" t="str">
        <f>IF(AH23="","","/")</f>
        <v>/</v>
      </c>
      <c r="AJ23" s="507" t="str">
        <f>IF(OR($C23="",$C23="-",$C23=0),"-",MONTH(B23))</f>
        <v>-</v>
      </c>
      <c r="AK23" s="506" t="str">
        <f>IF(AJ23="","","/")</f>
        <v>/</v>
      </c>
      <c r="AL23" s="508" t="str">
        <f>IF(OR($C23="",$C23="-",$C23=0),"-",YEAR(B23))</f>
        <v>-</v>
      </c>
      <c r="AM23" s="462" t="str">
        <f>IF(OR($C23="",$C23="-",$C23=0),"-",C23)</f>
        <v>-</v>
      </c>
      <c r="AN23" s="475" t="str">
        <f>IF(AM23="-","ù",IF(BG23=D23,"ü","û"))</f>
        <v>ù</v>
      </c>
      <c r="AO23" s="463" t="str">
        <f>IF(OR($C23="",$C23="-",$C23=0),"-",IF(SUM(H23:H29)=0,"-",SUM(H23:H29)))</f>
        <v>-</v>
      </c>
      <c r="AP23" s="464" t="str">
        <f>IF(OR($C23="",$C23="-",$C23=0),"-",IF(SUM(I23:I29)=0,"-",SUM(I23:I29)))</f>
        <v>-</v>
      </c>
      <c r="AQ23" s="464" t="str">
        <f>IF(OR($C23="",$C23="-",$C23=0),"-",IF(SUM(J23:J29)=0,"-",SUM(J23:J29)))</f>
        <v>-</v>
      </c>
      <c r="AR23" s="465" t="str">
        <f>IF(OR($C23="",$C23="-",$C23=0),"-",IF(SUM(K23:K29)=0,"-",SUM(K23:K29)))</f>
        <v>-</v>
      </c>
      <c r="AS23" s="457"/>
      <c r="AT23" s="463" t="str">
        <f>IF(OR($C23="",$C23="-",$C23=0),"-",IF(SUM(M23:M29)=0,"-",SUM(M23:M29)))</f>
        <v>-</v>
      </c>
      <c r="AU23" s="464" t="str">
        <f>IF(OR($C23="",$C23="-",$C23=0),"-",IF(SUM(N23:N29)=0,"-",SUM(N23:N29)))</f>
        <v>-</v>
      </c>
      <c r="AV23" s="464" t="str">
        <f>IF(OR($C23="",$C23="-",$C23=0),"-",IF(SUM(O23:O29)=0,"-",SUM(O23:O29)))</f>
        <v>-</v>
      </c>
      <c r="AW23" s="465" t="str">
        <f>IF(OR($C23="",$C23="-",$C23=0),"-",IF(SUM(P23:P29)=0,"-",SUM(P23:P29)))</f>
        <v>-</v>
      </c>
      <c r="AX23" s="457"/>
      <c r="AY23" s="463" t="str">
        <f>IF(OR($C23="",$C23="-",$C23=0),"-",IF(SUM(R23:R29)=0,"-",SUM(R23:R29)))</f>
        <v>-</v>
      </c>
      <c r="AZ23" s="464" t="str">
        <f>IF(OR($C23="",$C23="-",$C23=0),"-",IF(SUM(S23:S29)=0,"-",SUM(S23:S29)))</f>
        <v>-</v>
      </c>
      <c r="BA23" s="464" t="str">
        <f>IF(OR($C23="",$C23="-",$C23=0),"-",IF(SUM(T23:T29)=0,"-",SUM(T23:T29)))</f>
        <v>-</v>
      </c>
      <c r="BB23" s="465" t="str">
        <f>IF(OR($C23="",$C23="-",$C23=0),"-",IF(SUM(U23:U29)=0,"-",SUM(U23:U29)))</f>
        <v>-</v>
      </c>
      <c r="BC23" s="457"/>
      <c r="BD23" s="463">
        <f>SUM(AO23:AR23)</f>
        <v>0</v>
      </c>
      <c r="BE23" s="465">
        <f>SUM(AT23:AW23)</f>
        <v>0</v>
      </c>
      <c r="BF23" s="457"/>
      <c r="BG23" s="466">
        <f>SUM(AY23:BB23)</f>
        <v>0</v>
      </c>
    </row>
    <row r="24" spans="1:59" ht="15" thickBot="1" x14ac:dyDescent="0.35">
      <c r="A24" s="679"/>
      <c r="B24" s="681"/>
      <c r="C24" s="683"/>
      <c r="D24" s="677"/>
      <c r="E24" s="82" t="str">
        <f>Resumen!$O$57</f>
        <v>P</v>
      </c>
      <c r="F24" s="261" t="str">
        <f>Resumen!$O$56</f>
        <v>Panadería</v>
      </c>
      <c r="G24" s="284"/>
      <c r="H24" s="273" t="str">
        <f>INDEX(Resumen!$A$56:$AL$259,MATCH($C23,Resumen!$C$56:$C$259,0),MATCH($H$17,Resumen!$A$59:$AL$59,0))</f>
        <v>-</v>
      </c>
      <c r="I24" s="274" t="str">
        <f>INDEX(Resumen!$A$56:$AL$259,MATCH($C23,Resumen!$C$56:$C$259,0),MATCH($I$17,Resumen!$A$59:$AL$59,0))</f>
        <v>-</v>
      </c>
      <c r="J24" s="274" t="str">
        <f>INDEX(Resumen!$A$56:$AL$259,MATCH($C23,Resumen!$C$56:$C$259,0),MATCH($J$17,Resumen!$A$59:$AL$59,0))</f>
        <v>-</v>
      </c>
      <c r="K24" s="275" t="str">
        <f>INDEX(Resumen!$A$56:$AL$259,MATCH($C23,Resumen!$C$56:$C$259,0),MATCH($K$17,Resumen!$A$59:$AL$59,0))</f>
        <v>-</v>
      </c>
      <c r="M24" s="273" t="str">
        <f t="shared" ref="M24" si="19">IF(OR(H24="-",H24="",H24=0),"-",H24*M$14)</f>
        <v>-</v>
      </c>
      <c r="N24" s="274" t="str">
        <f t="shared" si="17"/>
        <v>-</v>
      </c>
      <c r="O24" s="274" t="str">
        <f t="shared" si="17"/>
        <v>-</v>
      </c>
      <c r="P24" s="275" t="str">
        <f t="shared" si="17"/>
        <v>-</v>
      </c>
      <c r="Q24" s="58"/>
      <c r="R24" s="292" t="str">
        <f t="shared" ref="R24" si="20">IF(SUM(H24,M24)=0,"-",SUM(H24,M24))</f>
        <v>-</v>
      </c>
      <c r="S24" s="293" t="str">
        <f t="shared" si="18"/>
        <v>-</v>
      </c>
      <c r="T24" s="293" t="str">
        <f t="shared" si="18"/>
        <v>-</v>
      </c>
      <c r="U24" s="294" t="str">
        <f t="shared" si="18"/>
        <v>-</v>
      </c>
      <c r="V24" s="5"/>
      <c r="W24" s="306" t="str">
        <f t="shared" ref="W24:W29" si="21">IF(SUM(R24:U24)=0,"-",SUM(R24:U24))</f>
        <v>-</v>
      </c>
      <c r="Y24" s="318" t="str">
        <f>IF(OR(W24="",W24=0,W24="-"),"",MAX(Y23:Y$23)+1)</f>
        <v/>
      </c>
      <c r="Z24" s="319" t="str">
        <f>IF(OR(Y24="",Y24=0,Y24="-"),"",C23)</f>
        <v/>
      </c>
      <c r="AA24" s="338" t="str">
        <f>IF(OR(Y24="",Y24=0,Y24="-"),"",DAY($B23))</f>
        <v/>
      </c>
      <c r="AB24" s="331" t="str">
        <f t="shared" ref="AB24" si="22">IF(AA24="","","/")</f>
        <v/>
      </c>
      <c r="AC24" s="339" t="str">
        <f>IF(OR(AA24="",AA24=0,AA24="-"),"",MONTH($B23))</f>
        <v/>
      </c>
      <c r="AD24" s="331" t="str">
        <f t="shared" ref="AD24" si="23">IF(AC24="","","/")</f>
        <v/>
      </c>
      <c r="AE24" s="340" t="str">
        <f>IF(OR(AA24="",AA24=0,AA24="-"),"",YEAR($B23))</f>
        <v/>
      </c>
      <c r="AG24" s="525"/>
      <c r="AH24" s="526"/>
      <c r="AI24" s="527"/>
      <c r="AJ24" s="528"/>
      <c r="AK24" s="527"/>
      <c r="AL24" s="529"/>
      <c r="AM24" s="530"/>
      <c r="AN24" s="535"/>
      <c r="AO24" s="531"/>
      <c r="AP24" s="532"/>
      <c r="AQ24" s="532"/>
      <c r="AR24" s="533"/>
      <c r="AS24" s="536"/>
      <c r="AT24" s="531"/>
      <c r="AU24" s="532"/>
      <c r="AV24" s="532"/>
      <c r="AW24" s="533"/>
      <c r="AX24" s="536"/>
      <c r="AY24" s="531"/>
      <c r="AZ24" s="532"/>
      <c r="BA24" s="532"/>
      <c r="BB24" s="533"/>
      <c r="BC24" s="536"/>
      <c r="BD24" s="531"/>
      <c r="BE24" s="533"/>
      <c r="BF24" s="536"/>
      <c r="BG24" s="534"/>
    </row>
    <row r="25" spans="1:59" ht="15" thickBot="1" x14ac:dyDescent="0.35">
      <c r="A25" s="674"/>
      <c r="B25" s="675"/>
      <c r="C25" s="676"/>
      <c r="D25" s="677"/>
      <c r="E25" s="82" t="str">
        <f>Resumen!$S$57</f>
        <v>B</v>
      </c>
      <c r="F25" s="261" t="str">
        <f>Resumen!$S$56</f>
        <v>Bebidas</v>
      </c>
      <c r="G25" s="284"/>
      <c r="H25" s="273" t="str">
        <f>INDEX(Resumen!$A$56:$AL$259,MATCH($C23,Resumen!$C$56:$C$259,0),MATCH($H$18,Resumen!$A$59:$AL$59,0))</f>
        <v>-</v>
      </c>
      <c r="I25" s="274" t="str">
        <f>INDEX(Resumen!$A$56:$AL$259,MATCH($C23,Resumen!$C$56:$C$259,0),MATCH($I$18,Resumen!$A$59:$AL$59,0))</f>
        <v>-</v>
      </c>
      <c r="J25" s="274" t="str">
        <f>INDEX(Resumen!$A$56:$AL$259,MATCH($C23,Resumen!$C$56:$C$259,0),MATCH($J$18,Resumen!$A$59:$AL$59,0))</f>
        <v>-</v>
      </c>
      <c r="K25" s="275" t="str">
        <f>INDEX(Resumen!$A$56:$AL$259,MATCH($C23,Resumen!$C$56:$C$259,0),MATCH($K$18,Resumen!$A$59:$AL$59,0))</f>
        <v>-</v>
      </c>
      <c r="M25" s="273" t="str">
        <f t="shared" ref="M25:M29" si="24">IF(OR(H25="-",H25="",H25=0),"-",H25*M$14)</f>
        <v>-</v>
      </c>
      <c r="N25" s="274" t="str">
        <f t="shared" ref="N25:N31" si="25">IF(OR(I25="-",I25="",I25=0),"-",I25*N$14)</f>
        <v>-</v>
      </c>
      <c r="O25" s="274" t="str">
        <f t="shared" ref="O25:O31" si="26">IF(OR(J25="-",J25="",J25=0),"-",J25*O$14)</f>
        <v>-</v>
      </c>
      <c r="P25" s="275" t="str">
        <f t="shared" ref="P25:P31" si="27">IF(OR(K25="-",K25="",K25=0),"-",K25*P$14)</f>
        <v>-</v>
      </c>
      <c r="R25" s="292" t="str">
        <f t="shared" ref="R25:R29" si="28">IF(SUM(H25,M25)=0,"-",SUM(H25,M25))</f>
        <v>-</v>
      </c>
      <c r="S25" s="293" t="str">
        <f t="shared" ref="S25:S31" si="29">IF(SUM(I25,N25)=0,"-",SUM(I25,N25))</f>
        <v>-</v>
      </c>
      <c r="T25" s="293" t="str">
        <f t="shared" ref="T25:T31" si="30">IF(SUM(J25,O25)=0,"-",SUM(J25,O25))</f>
        <v>-</v>
      </c>
      <c r="U25" s="294" t="str">
        <f t="shared" ref="U25:U31" si="31">IF(SUM(K25,P25)=0,"-",SUM(K25,P25))</f>
        <v>-</v>
      </c>
      <c r="V25" s="5"/>
      <c r="W25" s="306" t="str">
        <f t="shared" si="21"/>
        <v>-</v>
      </c>
      <c r="Y25" s="318" t="str">
        <f>IF(OR(W25="",W25=0,W25="-"),"",MAX(Y$23:Y24)+1)</f>
        <v/>
      </c>
      <c r="Z25" s="319" t="str">
        <f>IF(OR(Y25="",Y25=0,Y25="-"),"",C23)</f>
        <v/>
      </c>
      <c r="AA25" s="338" t="str">
        <f>IF(OR(Y25="",Y25=0,Y25="-"),"",DAY($B23))</f>
        <v/>
      </c>
      <c r="AB25" s="331" t="str">
        <f t="shared" ref="AB25:AB36" si="32">IF(AA25="","","/")</f>
        <v/>
      </c>
      <c r="AC25" s="339" t="str">
        <f>IF(OR(AA25="",AA25=0,AA25="-"),"",MONTH($B23))</f>
        <v/>
      </c>
      <c r="AD25" s="331" t="str">
        <f t="shared" ref="AD25:AD36" si="33">IF(AC25="","","/")</f>
        <v/>
      </c>
      <c r="AE25" s="340" t="str">
        <f>IF(OR(AA25="",AA25=0,AA25="-"),"",YEAR($B23))</f>
        <v/>
      </c>
      <c r="AG25" s="469"/>
      <c r="AH25" s="497"/>
      <c r="AL25" s="499"/>
      <c r="AM25" s="470"/>
      <c r="AN25" s="59"/>
      <c r="AO25" s="469"/>
      <c r="AP25" s="473"/>
      <c r="AQ25" s="473"/>
      <c r="AR25" s="470"/>
      <c r="AS25" s="59"/>
      <c r="AT25" s="469"/>
      <c r="AU25" s="473"/>
      <c r="AV25" s="473"/>
      <c r="AW25" s="470"/>
      <c r="AX25" s="59"/>
      <c r="AY25" s="469"/>
      <c r="AZ25" s="473"/>
      <c r="BA25" s="473"/>
      <c r="BB25" s="470"/>
      <c r="BC25" s="59"/>
      <c r="BD25" s="469"/>
      <c r="BE25" s="470"/>
      <c r="BF25" s="59"/>
      <c r="BG25" s="467"/>
    </row>
    <row r="26" spans="1:59" ht="15" thickBot="1" x14ac:dyDescent="0.35">
      <c r="A26" s="674"/>
      <c r="B26" s="675"/>
      <c r="C26" s="676"/>
      <c r="D26" s="677"/>
      <c r="E26" s="82" t="str">
        <f>Resumen!$W$57</f>
        <v>E</v>
      </c>
      <c r="F26" s="261" t="str">
        <f>Resumen!$W$56</f>
        <v>Envases</v>
      </c>
      <c r="G26" s="284"/>
      <c r="H26" s="273" t="str">
        <f>INDEX(Resumen!$A$56:$AL$259,MATCH($C23,Resumen!$C$56:$C$259,0),MATCH($H$19,Resumen!$A$59:$AL$59,0))</f>
        <v>-</v>
      </c>
      <c r="I26" s="274" t="str">
        <f>INDEX(Resumen!$A$56:$AL$259,MATCH($C23,Resumen!$C$56:$C$259,0),MATCH($I$19,Resumen!$A$59:$AL$59,0))</f>
        <v>-</v>
      </c>
      <c r="J26" s="274" t="str">
        <f>INDEX(Resumen!$A$56:$AL$259,MATCH($C23,Resumen!$C$56:$C$259,0),MATCH($J$19,Resumen!$A$59:$AL$59,0))</f>
        <v>-</v>
      </c>
      <c r="K26" s="275" t="str">
        <f>INDEX(Resumen!$A$56:$AL$259,MATCH($C23,Resumen!$C$56:$C$259,0),MATCH($K$19,Resumen!$A$59:$AL$59,0))</f>
        <v>-</v>
      </c>
      <c r="M26" s="273" t="str">
        <f t="shared" si="24"/>
        <v>-</v>
      </c>
      <c r="N26" s="274" t="str">
        <f t="shared" si="25"/>
        <v>-</v>
      </c>
      <c r="O26" s="274" t="str">
        <f t="shared" si="26"/>
        <v>-</v>
      </c>
      <c r="P26" s="275" t="str">
        <f t="shared" si="27"/>
        <v>-</v>
      </c>
      <c r="Q26" s="58"/>
      <c r="R26" s="292" t="str">
        <f t="shared" si="28"/>
        <v>-</v>
      </c>
      <c r="S26" s="293" t="str">
        <f t="shared" si="29"/>
        <v>-</v>
      </c>
      <c r="T26" s="293" t="str">
        <f t="shared" si="30"/>
        <v>-</v>
      </c>
      <c r="U26" s="294" t="str">
        <f t="shared" si="31"/>
        <v>-</v>
      </c>
      <c r="V26" s="5"/>
      <c r="W26" s="306" t="str">
        <f t="shared" si="21"/>
        <v>-</v>
      </c>
      <c r="Y26" s="318" t="str">
        <f>IF(OR(W26="",W26=0,W26="-"),"",MAX(Y$23:Y25)+1)</f>
        <v/>
      </c>
      <c r="Z26" s="319" t="str">
        <f>IF(OR(Y26="",Y26=0,Y26="-"),"",C23)</f>
        <v/>
      </c>
      <c r="AA26" s="338" t="str">
        <f>IF(OR(Y26="",Y26=0,Y26="-"),"",DAY($B23))</f>
        <v/>
      </c>
      <c r="AB26" s="331" t="str">
        <f t="shared" si="32"/>
        <v/>
      </c>
      <c r="AC26" s="339" t="str">
        <f>IF(OR(AA26="",AA26=0,AA26="-"),"",MONTH($B23))</f>
        <v/>
      </c>
      <c r="AD26" s="331" t="str">
        <f t="shared" si="33"/>
        <v/>
      </c>
      <c r="AE26" s="340" t="str">
        <f>IF(OR(AA26="",AA26=0,AA26="-"),"",YEAR($B23))</f>
        <v/>
      </c>
      <c r="AG26" s="469"/>
      <c r="AH26" s="497"/>
      <c r="AL26" s="499"/>
      <c r="AM26" s="470"/>
      <c r="AO26" s="469"/>
      <c r="AP26" s="473"/>
      <c r="AQ26" s="473"/>
      <c r="AR26" s="470"/>
      <c r="AT26" s="469"/>
      <c r="AU26" s="473"/>
      <c r="AV26" s="473"/>
      <c r="AW26" s="470"/>
      <c r="AY26" s="469"/>
      <c r="AZ26" s="473"/>
      <c r="BA26" s="473"/>
      <c r="BB26" s="470"/>
      <c r="BD26" s="469"/>
      <c r="BE26" s="470"/>
      <c r="BG26" s="467"/>
    </row>
    <row r="27" spans="1:59" ht="15" thickBot="1" x14ac:dyDescent="0.35">
      <c r="A27" s="674"/>
      <c r="B27" s="675"/>
      <c r="C27" s="676"/>
      <c r="D27" s="677"/>
      <c r="E27" s="83" t="str">
        <f>Resumen!$AA$57</f>
        <v>D</v>
      </c>
      <c r="F27" s="262" t="str">
        <f>Resumen!$AA$56</f>
        <v>Decoración</v>
      </c>
      <c r="G27" s="284"/>
      <c r="H27" s="273" t="str">
        <f>INDEX(Resumen!$A$56:$AL$259,MATCH($C23,Resumen!$C$56:$C$259,0),MATCH($H$20,Resumen!$A$59:$AL$59,0))</f>
        <v>-</v>
      </c>
      <c r="I27" s="274" t="str">
        <f>INDEX(Resumen!$A$56:$AL$259,MATCH($C23,Resumen!$C$56:$C$259,0),MATCH($I$20,Resumen!$A$59:$AL$59,0))</f>
        <v>-</v>
      </c>
      <c r="J27" s="274" t="str">
        <f>INDEX(Resumen!$A$56:$AL$259,MATCH($C23,Resumen!$C$56:$C$259,0),MATCH($J$20,Resumen!$A$59:$AL$59,0))</f>
        <v>-</v>
      </c>
      <c r="K27" s="275" t="str">
        <f>INDEX(Resumen!$A$56:$AL$259,MATCH($C23,Resumen!$C$56:$C$259,0),MATCH($K$20,Resumen!$A$59:$AL$59,0))</f>
        <v>-</v>
      </c>
      <c r="M27" s="273" t="str">
        <f t="shared" si="24"/>
        <v>-</v>
      </c>
      <c r="N27" s="274" t="str">
        <f t="shared" si="25"/>
        <v>-</v>
      </c>
      <c r="O27" s="274" t="str">
        <f t="shared" si="26"/>
        <v>-</v>
      </c>
      <c r="P27" s="275" t="str">
        <f t="shared" si="27"/>
        <v>-</v>
      </c>
      <c r="Q27" s="58"/>
      <c r="R27" s="292" t="str">
        <f t="shared" si="28"/>
        <v>-</v>
      </c>
      <c r="S27" s="293" t="str">
        <f t="shared" si="29"/>
        <v>-</v>
      </c>
      <c r="T27" s="293" t="str">
        <f t="shared" si="30"/>
        <v>-</v>
      </c>
      <c r="U27" s="294" t="str">
        <f t="shared" si="31"/>
        <v>-</v>
      </c>
      <c r="V27" s="5"/>
      <c r="W27" s="306" t="str">
        <f t="shared" si="21"/>
        <v>-</v>
      </c>
      <c r="Y27" s="318" t="str">
        <f>IF(OR(W27="",W27=0,W27="-"),"",MAX(Y$23:Y26)+1)</f>
        <v/>
      </c>
      <c r="Z27" s="319" t="str">
        <f>IF(OR(Y27="",Y27=0,Y27="-"),"",C23)</f>
        <v/>
      </c>
      <c r="AA27" s="338" t="str">
        <f>IF(OR(Y27="",Y27=0,Y27="-"),"",DAY($B23))</f>
        <v/>
      </c>
      <c r="AB27" s="331" t="str">
        <f t="shared" si="32"/>
        <v/>
      </c>
      <c r="AC27" s="339" t="str">
        <f>IF(OR(AA27="",AA27=0,AA27="-"),"",MONTH($B23))</f>
        <v/>
      </c>
      <c r="AD27" s="331" t="str">
        <f t="shared" si="33"/>
        <v/>
      </c>
      <c r="AE27" s="340" t="str">
        <f>IF(OR(AA27="",AA27=0,AA27="-"),"",YEAR($B23))</f>
        <v/>
      </c>
      <c r="AG27" s="469"/>
      <c r="AH27" s="497"/>
      <c r="AL27" s="499"/>
      <c r="AM27" s="470"/>
      <c r="AO27" s="469"/>
      <c r="AP27" s="473"/>
      <c r="AQ27" s="473"/>
      <c r="AR27" s="470"/>
      <c r="AT27" s="469"/>
      <c r="AU27" s="473"/>
      <c r="AV27" s="473"/>
      <c r="AW27" s="470"/>
      <c r="AY27" s="469"/>
      <c r="AZ27" s="473"/>
      <c r="BA27" s="473"/>
      <c r="BB27" s="470"/>
      <c r="BD27" s="469"/>
      <c r="BE27" s="470"/>
      <c r="BG27" s="467"/>
    </row>
    <row r="28" spans="1:59" ht="15" thickBot="1" x14ac:dyDescent="0.35">
      <c r="A28" s="642"/>
      <c r="B28" s="644"/>
      <c r="C28" s="646"/>
      <c r="D28" s="684"/>
      <c r="E28" s="83" t="str">
        <f>Resumen!$AE$57</f>
        <v>U</v>
      </c>
      <c r="F28" s="262" t="str">
        <f>Resumen!$AE$56</f>
        <v>Maq. y Utensilios</v>
      </c>
      <c r="G28" s="284"/>
      <c r="H28" s="273" t="str">
        <f>INDEX(Resumen!$A$56:$AL$259,MATCH($C23,Resumen!$C$56:$C$259,0),MATCH($H$21,Resumen!$A$59:$AL$59,0))</f>
        <v>-</v>
      </c>
      <c r="I28" s="274" t="str">
        <f>INDEX(Resumen!$A$56:$AL$259,MATCH($C23,Resumen!$C$56:$C$259,0),MATCH($I$21,Resumen!$A$59:$AL$59,0))</f>
        <v>-</v>
      </c>
      <c r="J28" s="274" t="str">
        <f>INDEX(Resumen!$A$56:$AL$259,MATCH($C23,Resumen!$C$56:$C$259,0),MATCH($J$21,Resumen!$A$59:$AL$59,0))</f>
        <v>-</v>
      </c>
      <c r="K28" s="275" t="str">
        <f>INDEX(Resumen!$A$56:$AL$259,MATCH($C23,Resumen!$C$56:$C$259,0),MATCH($K$21,Resumen!$A$59:$AL$59,0))</f>
        <v>-</v>
      </c>
      <c r="M28" s="273" t="str">
        <f t="shared" ref="M28" si="34">IF(OR(H28="-",H28="",H28=0),"-",H28*M$14)</f>
        <v>-</v>
      </c>
      <c r="N28" s="274" t="str">
        <f t="shared" ref="N28" si="35">IF(OR(I28="-",I28="",I28=0),"-",I28*N$14)</f>
        <v>-</v>
      </c>
      <c r="O28" s="274" t="str">
        <f t="shared" ref="O28" si="36">IF(OR(J28="-",J28="",J28=0),"-",J28*O$14)</f>
        <v>-</v>
      </c>
      <c r="P28" s="275" t="str">
        <f t="shared" ref="P28" si="37">IF(OR(K28="-",K28="",K28=0),"-",K28*P$14)</f>
        <v>-</v>
      </c>
      <c r="Q28" s="58"/>
      <c r="R28" s="292" t="str">
        <f t="shared" ref="R28" si="38">IF(SUM(H28,M28)=0,"-",SUM(H28,M28))</f>
        <v>-</v>
      </c>
      <c r="S28" s="293" t="str">
        <f t="shared" ref="S28" si="39">IF(SUM(I28,N28)=0,"-",SUM(I28,N28))</f>
        <v>-</v>
      </c>
      <c r="T28" s="293" t="str">
        <f t="shared" ref="T28" si="40">IF(SUM(J28,O28)=0,"-",SUM(J28,O28))</f>
        <v>-</v>
      </c>
      <c r="U28" s="294" t="str">
        <f t="shared" ref="U28" si="41">IF(SUM(K28,P28)=0,"-",SUM(K28,P28))</f>
        <v>-</v>
      </c>
      <c r="V28" s="5"/>
      <c r="W28" s="306" t="str">
        <f t="shared" ref="W28" si="42">IF(SUM(R28:U28)=0,"-",SUM(R28:U28))</f>
        <v>-</v>
      </c>
      <c r="Y28" s="318" t="str">
        <f>IF(OR(W28="",W28=0,W28="-"),"",MAX(Y$23:Y27)+1)</f>
        <v/>
      </c>
      <c r="Z28" s="319" t="str">
        <f>IF(OR(Y28="",Y28=0,Y28="-"),"",C23)</f>
        <v/>
      </c>
      <c r="AA28" s="338" t="str">
        <f>IF(OR(Y28="",Y28=0,Y28="-"),"",DAY($B23))</f>
        <v/>
      </c>
      <c r="AB28" s="331" t="str">
        <f t="shared" ref="AB28" si="43">IF(AA28="","","/")</f>
        <v/>
      </c>
      <c r="AC28" s="339" t="str">
        <f>IF(OR(AA28="",AA28=0,AA28="-"),"",MONTH($B23))</f>
        <v/>
      </c>
      <c r="AD28" s="331" t="str">
        <f t="shared" ref="AD28" si="44">IF(AC28="","","/")</f>
        <v/>
      </c>
      <c r="AE28" s="340" t="str">
        <f>IF(OR(AA28="",AA28=0,AA28="-"),"",YEAR($B23))</f>
        <v/>
      </c>
      <c r="AG28" s="469"/>
      <c r="AH28" s="497"/>
      <c r="AL28" s="499"/>
      <c r="AM28" s="470"/>
      <c r="AO28" s="469"/>
      <c r="AP28" s="473"/>
      <c r="AQ28" s="473"/>
      <c r="AR28" s="470"/>
      <c r="AT28" s="469"/>
      <c r="AU28" s="473"/>
      <c r="AV28" s="473"/>
      <c r="AW28" s="470"/>
      <c r="AY28" s="469"/>
      <c r="AZ28" s="473"/>
      <c r="BA28" s="473"/>
      <c r="BB28" s="470"/>
      <c r="BD28" s="469"/>
      <c r="BE28" s="470"/>
      <c r="BG28" s="467"/>
    </row>
    <row r="29" spans="1:59" ht="15" thickBot="1" x14ac:dyDescent="0.35">
      <c r="A29" s="642"/>
      <c r="B29" s="644"/>
      <c r="C29" s="646"/>
      <c r="D29" s="685"/>
      <c r="E29" s="83" t="str">
        <f>Resumen!$AI$57</f>
        <v>V</v>
      </c>
      <c r="F29" s="262" t="str">
        <f>Resumen!$AI$56</f>
        <v>Gastos V.Zotz</v>
      </c>
      <c r="G29" s="284"/>
      <c r="H29" s="350" t="str">
        <f>INDEX(Resumen!$A$56:$AL$259,MATCH($C23,Resumen!$C$56:$C$259,0),MATCH($H$22,Resumen!$A$59:$AL$59,0))</f>
        <v>-</v>
      </c>
      <c r="I29" s="351" t="str">
        <f>INDEX(Resumen!$A$56:$AL$259,MATCH($C23,Resumen!$C$56:$C$259,0),MATCH($I$22,Resumen!$A$59:$AL$59,0))</f>
        <v>-</v>
      </c>
      <c r="J29" s="351" t="str">
        <f>INDEX(Resumen!$A$56:$AL$259,MATCH($C23,Resumen!$C$56:$C$259,0),MATCH($J$22,Resumen!$A$59:$AL$59,0))</f>
        <v>-</v>
      </c>
      <c r="K29" s="352" t="str">
        <f>INDEX(Resumen!$A$56:$AL$259,MATCH($C23,Resumen!$C$56:$C$259,0),MATCH($K$22,Resumen!$A$59:$AL$59,0))</f>
        <v>-</v>
      </c>
      <c r="M29" s="350" t="str">
        <f t="shared" si="24"/>
        <v>-</v>
      </c>
      <c r="N29" s="351" t="str">
        <f t="shared" si="25"/>
        <v>-</v>
      </c>
      <c r="O29" s="351" t="str">
        <f t="shared" si="26"/>
        <v>-</v>
      </c>
      <c r="P29" s="352" t="str">
        <f t="shared" si="27"/>
        <v>-</v>
      </c>
      <c r="Q29" s="58"/>
      <c r="R29" s="353" t="str">
        <f t="shared" si="28"/>
        <v>-</v>
      </c>
      <c r="S29" s="354" t="str">
        <f t="shared" si="29"/>
        <v>-</v>
      </c>
      <c r="T29" s="354" t="str">
        <f t="shared" si="30"/>
        <v>-</v>
      </c>
      <c r="U29" s="355" t="str">
        <f t="shared" si="31"/>
        <v>-</v>
      </c>
      <c r="W29" s="356" t="str">
        <f t="shared" si="21"/>
        <v>-</v>
      </c>
      <c r="Y29" s="357" t="str">
        <f>IF(OR(W29="",W29=0,W29="-"),"",MAX(Y$23:Y28)+1)</f>
        <v/>
      </c>
      <c r="Z29" s="358" t="str">
        <f>IF(OR(Y29="",Y29=0,Y29="-"),"",C23)</f>
        <v/>
      </c>
      <c r="AA29" s="359" t="str">
        <f>IF(OR(Y29="",Y29=0,Y29="-"),"",DAY($B23))</f>
        <v/>
      </c>
      <c r="AB29" s="360" t="str">
        <f t="shared" si="32"/>
        <v/>
      </c>
      <c r="AC29" s="361" t="str">
        <f>IF(OR(AA29="",AA29=0,AA29="-"),"",MONTH($B23))</f>
        <v/>
      </c>
      <c r="AD29" s="360" t="str">
        <f t="shared" si="33"/>
        <v/>
      </c>
      <c r="AE29" s="362" t="str">
        <f>IF(OR(AA29="",AA29=0,AA29="-"),"",YEAR($B23))</f>
        <v/>
      </c>
      <c r="AG29" s="471"/>
      <c r="AH29" s="500"/>
      <c r="AI29" s="501"/>
      <c r="AJ29" s="501"/>
      <c r="AK29" s="501"/>
      <c r="AL29" s="502"/>
      <c r="AM29" s="472"/>
      <c r="AO29" s="471"/>
      <c r="AP29" s="474"/>
      <c r="AQ29" s="474"/>
      <c r="AR29" s="472"/>
      <c r="AT29" s="471"/>
      <c r="AU29" s="474"/>
      <c r="AV29" s="474"/>
      <c r="AW29" s="472"/>
      <c r="AY29" s="471"/>
      <c r="AZ29" s="474"/>
      <c r="BA29" s="474"/>
      <c r="BB29" s="472"/>
      <c r="BD29" s="471"/>
      <c r="BE29" s="472"/>
      <c r="BG29" s="468"/>
    </row>
    <row r="30" spans="1:59" ht="15" thickBot="1" x14ac:dyDescent="0.35">
      <c r="A30" s="674">
        <f>MAX($A$23:A23)+1</f>
        <v>2</v>
      </c>
      <c r="B30" s="675">
        <f>INDEX(Resumen!$A$56:$AL$259,MATCH($A30,Resumen!$A$56:$A$259,0),MATCH($B$22,Resumen!$A$59:$AL$59,0))</f>
        <v>0</v>
      </c>
      <c r="C30" s="676">
        <f>INDEX(Resumen!$A$56:$AL$259,MATCH($A30,Resumen!$A$56:$A$259,0),MATCH($C$22,Resumen!$A$59:$AL$59,0))</f>
        <v>0</v>
      </c>
      <c r="D30" s="648" t="str">
        <f>IF(SUM($W30:$W36)=0,"-",SUM($W30:$W36))</f>
        <v>-</v>
      </c>
      <c r="E30" s="363" t="str">
        <f>Resumen!$K$57</f>
        <v>MP</v>
      </c>
      <c r="F30" s="364" t="str">
        <f>Resumen!$K$56</f>
        <v>Materias Primas</v>
      </c>
      <c r="G30" s="284"/>
      <c r="H30" s="256" t="str">
        <f>INDEX(Resumen!$A$56:$AL$259,MATCH($C30,Resumen!$C$56:$C$259,0),MATCH($H$16,Resumen!$A$59:$AL$59,0))</f>
        <v>-</v>
      </c>
      <c r="I30" s="90" t="str">
        <f>INDEX(Resumen!$A$56:$AL$259,MATCH($C30,Resumen!$C$56:$C$259,0),MATCH($I$16,Resumen!$A$59:$AL$59,0))</f>
        <v>-</v>
      </c>
      <c r="J30" s="90" t="str">
        <f>INDEX(Resumen!$A$56:$AL$259,MATCH($C30,Resumen!$C$56:$C$259,0),MATCH($J$16,Resumen!$A$59:$AL$59,0))</f>
        <v>-</v>
      </c>
      <c r="K30" s="109" t="str">
        <f>INDEX(Resumen!$A$56:$AL$259,MATCH($C30,Resumen!$C$56:$C$259,0),MATCH($K$16,Resumen!$A$59:$AL$59,0))</f>
        <v>-</v>
      </c>
      <c r="M30" s="256" t="str">
        <f>IF(OR(H30="-",H30="",H30=0),"-",H30*M$14)</f>
        <v>-</v>
      </c>
      <c r="N30" s="90" t="str">
        <f t="shared" si="25"/>
        <v>-</v>
      </c>
      <c r="O30" s="90" t="str">
        <f t="shared" si="26"/>
        <v>-</v>
      </c>
      <c r="P30" s="109" t="str">
        <f t="shared" si="27"/>
        <v>-</v>
      </c>
      <c r="Q30" s="58"/>
      <c r="R30" s="365" t="str">
        <f>IF(SUM(H30,M30)=0,"-",SUM(H30,M30))</f>
        <v>-</v>
      </c>
      <c r="S30" s="366" t="str">
        <f t="shared" si="29"/>
        <v>-</v>
      </c>
      <c r="T30" s="366" t="str">
        <f t="shared" si="30"/>
        <v>-</v>
      </c>
      <c r="U30" s="367" t="str">
        <f t="shared" si="31"/>
        <v>-</v>
      </c>
      <c r="V30" s="5"/>
      <c r="W30" s="368" t="str">
        <f>IF(SUM(R30:U30)=0,"-",SUM(R30:U30))</f>
        <v>-</v>
      </c>
      <c r="Y30" s="369" t="str">
        <f>IF(OR(W30="",W30=0,W30="-"),"",MAX(Y$23:Y29)+1)</f>
        <v/>
      </c>
      <c r="Z30" s="370" t="str">
        <f>IF(OR(Y30="",Y30=0,Y30="-"),"",C30)</f>
        <v/>
      </c>
      <c r="AA30" s="371" t="str">
        <f>IF(OR(Y30="",Y30=0,Y30="-"),"",DAY($B30))</f>
        <v/>
      </c>
      <c r="AB30" s="372" t="str">
        <f>IF(AA30="","","/")</f>
        <v/>
      </c>
      <c r="AC30" s="373" t="str">
        <f>IF(OR(AA30="",AA30=0,AA30="-"),"",MONTH($B30))</f>
        <v/>
      </c>
      <c r="AD30" s="372" t="str">
        <f>IF(AC30="","","/")</f>
        <v/>
      </c>
      <c r="AE30" s="374" t="str">
        <f>IF(OR(AA30="",AA30=0,AA30="-"),"",YEAR($B30))</f>
        <v/>
      </c>
      <c r="AG30" s="461" t="str">
        <f>IF(OR($C30="",$C30="-",$C30=0),"-",A30)</f>
        <v>-</v>
      </c>
      <c r="AH30" s="503" t="str">
        <f>IF(OR($C30="",$C30="-",$C30=0),"-",DAY(B30))</f>
        <v>-</v>
      </c>
      <c r="AI30" s="506" t="str">
        <f>IF(AH30="","","/")</f>
        <v>/</v>
      </c>
      <c r="AJ30" s="507" t="str">
        <f>IF(OR($C30="",$C30="-",$C30=0),"-",MONTH(B30))</f>
        <v>-</v>
      </c>
      <c r="AK30" s="506" t="str">
        <f>IF(AJ30="","","/")</f>
        <v>/</v>
      </c>
      <c r="AL30" s="508" t="str">
        <f>IF(OR($C30="",$C30="-",$C30=0),"-",YEAR(B30))</f>
        <v>-</v>
      </c>
      <c r="AM30" s="462" t="str">
        <f>IF(OR($C30="",$C30="-",$C30=0),"-",C30)</f>
        <v>-</v>
      </c>
      <c r="AN30" s="475" t="str">
        <f>IF(AM30="-","ù",IF(BG30=D30,"ü","û"))</f>
        <v>ù</v>
      </c>
      <c r="AO30" s="463" t="str">
        <f>IF(OR($C30="",$C30="-",$C30=0),"-",IF(SUM(H30:H36)=0,"-",SUM(H30:H36)))</f>
        <v>-</v>
      </c>
      <c r="AP30" s="464" t="str">
        <f>IF(OR($C30="",$C30="-",$C30=0),"-",IF(SUM(I30:I36)=0,"-",SUM(I30:I36)))</f>
        <v>-</v>
      </c>
      <c r="AQ30" s="464" t="str">
        <f>IF(OR($C30="",$C30="-",$C30=0),"-",IF(SUM(J30:J36)=0,"-",SUM(J30:J36)))</f>
        <v>-</v>
      </c>
      <c r="AR30" s="465" t="str">
        <f>IF(OR($C30="",$C30="-",$C30=0),"-",IF(SUM(K30:K36)=0,"-",SUM(K30:K36)))</f>
        <v>-</v>
      </c>
      <c r="AS30" s="457"/>
      <c r="AT30" s="463" t="str">
        <f>IF(OR($C30="",$C30="-",$C30=0),"-",IF(SUM(M30:M36)=0,"-",SUM(M30:M36)))</f>
        <v>-</v>
      </c>
      <c r="AU30" s="464" t="str">
        <f>IF(OR($C30="",$C30="-",$C30=0),"-",IF(SUM(N30:N36)=0,"-",SUM(N30:N36)))</f>
        <v>-</v>
      </c>
      <c r="AV30" s="464" t="str">
        <f>IF(OR($C30="",$C30="-",$C30=0),"-",IF(SUM(O30:O36)=0,"-",SUM(O30:O36)))</f>
        <v>-</v>
      </c>
      <c r="AW30" s="465" t="str">
        <f>IF(OR($C30="",$C30="-",$C30=0),"-",IF(SUM(P30:P36)=0,"-",SUM(P30:P36)))</f>
        <v>-</v>
      </c>
      <c r="AX30" s="457"/>
      <c r="AY30" s="463" t="str">
        <f>IF(OR($C30="",$C30="-",$C30=0),"-",IF(SUM(R30:R36)=0,"-",SUM(R30:R36)))</f>
        <v>-</v>
      </c>
      <c r="AZ30" s="464" t="str">
        <f>IF(OR($C30="",$C30="-",$C30=0),"-",IF(SUM(S30:S36)=0,"-",SUM(S30:S36)))</f>
        <v>-</v>
      </c>
      <c r="BA30" s="464" t="str">
        <f>IF(OR($C30="",$C30="-",$C30=0),"-",IF(SUM(T30:T36)=0,"-",SUM(T30:T36)))</f>
        <v>-</v>
      </c>
      <c r="BB30" s="465" t="str">
        <f>IF(OR($C30="",$C30="-",$C30=0),"-",IF(SUM(U30:U36)=0,"-",SUM(U30:U36)))</f>
        <v>-</v>
      </c>
      <c r="BC30" s="457"/>
      <c r="BD30" s="463" t="str">
        <f>IF(SUM(AO30:AR30)=0,"-",SUM(AO30:AR30))</f>
        <v>-</v>
      </c>
      <c r="BE30" s="465" t="str">
        <f>IF(SUM(AT30:AW30)=0,"-",SUM(AT30:AW30))</f>
        <v>-</v>
      </c>
      <c r="BF30" s="457"/>
      <c r="BG30" s="466" t="str">
        <f>IF(SUM(AY30:BB30)=0,"-",SUM(AY30:BB30))</f>
        <v>-</v>
      </c>
    </row>
    <row r="31" spans="1:59" ht="15" thickBot="1" x14ac:dyDescent="0.35">
      <c r="A31" s="674"/>
      <c r="B31" s="675"/>
      <c r="C31" s="676"/>
      <c r="D31" s="677"/>
      <c r="E31" s="82" t="str">
        <f>Resumen!$O$57</f>
        <v>P</v>
      </c>
      <c r="F31" s="261" t="str">
        <f>Resumen!$O$56</f>
        <v>Panadería</v>
      </c>
      <c r="G31" s="284"/>
      <c r="H31" s="273" t="str">
        <f>INDEX(Resumen!$A$56:$AL$259,MATCH($C30,Resumen!$C$56:$C$259,0),MATCH($H$17,Resumen!$A$59:$AL$59,0))</f>
        <v>-</v>
      </c>
      <c r="I31" s="274" t="str">
        <f>INDEX(Resumen!$A$56:$AL$259,MATCH($C30,Resumen!$C$56:$C$259,0),MATCH($I$17,Resumen!$A$59:$AL$59,0))</f>
        <v>-</v>
      </c>
      <c r="J31" s="274" t="str">
        <f>INDEX(Resumen!$A$56:$AL$259,MATCH($C30,Resumen!$C$56:$C$259,0),MATCH($J$17,Resumen!$A$59:$AL$59,0))</f>
        <v>-</v>
      </c>
      <c r="K31" s="275" t="str">
        <f>INDEX(Resumen!$A$56:$AL$259,MATCH($C30,Resumen!$C$56:$C$259,0),MATCH($K$17,Resumen!$A$59:$AL$59,0))</f>
        <v>-</v>
      </c>
      <c r="M31" s="273" t="str">
        <f t="shared" ref="M31" si="45">IF(OR(H31="-",H31="",H31=0),"-",H31*M$14)</f>
        <v>-</v>
      </c>
      <c r="N31" s="274" t="str">
        <f t="shared" si="25"/>
        <v>-</v>
      </c>
      <c r="O31" s="274" t="str">
        <f t="shared" si="26"/>
        <v>-</v>
      </c>
      <c r="P31" s="275" t="str">
        <f t="shared" si="27"/>
        <v>-</v>
      </c>
      <c r="Q31" s="58"/>
      <c r="R31" s="292" t="str">
        <f t="shared" ref="R31" si="46">IF(SUM(H31,M31)=0,"-",SUM(H31,M31))</f>
        <v>-</v>
      </c>
      <c r="S31" s="293" t="str">
        <f t="shared" si="29"/>
        <v>-</v>
      </c>
      <c r="T31" s="293" t="str">
        <f t="shared" si="30"/>
        <v>-</v>
      </c>
      <c r="U31" s="294" t="str">
        <f t="shared" si="31"/>
        <v>-</v>
      </c>
      <c r="V31" s="5"/>
      <c r="W31" s="306" t="str">
        <f t="shared" ref="W31:W36" si="47">IF(SUM(R31:U31)=0,"-",SUM(R31:U31))</f>
        <v>-</v>
      </c>
      <c r="Y31" s="318" t="str">
        <f>IF(OR(W31="",W31=0,W31="-"),"",MAX(Y$23:Y30)+1)</f>
        <v/>
      </c>
      <c r="Z31" s="319" t="str">
        <f>IF(OR(Y31="",Y31=0,Y31="-"),"",C30)</f>
        <v/>
      </c>
      <c r="AA31" s="338" t="str">
        <f>IF(OR(Y31="",Y31=0,Y31="-"),"",DAY($B30))</f>
        <v/>
      </c>
      <c r="AB31" s="331" t="str">
        <f t="shared" ref="AB31" si="48">IF(AA31="","","/")</f>
        <v/>
      </c>
      <c r="AC31" s="339" t="str">
        <f>IF(OR(AA31="",AA31=0,AA31="-"),"",MONTH($B30))</f>
        <v/>
      </c>
      <c r="AD31" s="331" t="str">
        <f t="shared" ref="AD31" si="49">IF(AC31="","","/")</f>
        <v/>
      </c>
      <c r="AE31" s="340" t="str">
        <f>IF(OR(AA31="",AA31=0,AA31="-"),"",YEAR($B30))</f>
        <v/>
      </c>
      <c r="AG31" s="525"/>
      <c r="AH31" s="526"/>
      <c r="AI31" s="527"/>
      <c r="AJ31" s="528"/>
      <c r="AK31" s="527"/>
      <c r="AL31" s="529"/>
      <c r="AM31" s="530"/>
      <c r="AN31" s="535"/>
      <c r="AO31" s="531"/>
      <c r="AP31" s="532"/>
      <c r="AQ31" s="532"/>
      <c r="AR31" s="533"/>
      <c r="AS31" s="536"/>
      <c r="AT31" s="531"/>
      <c r="AU31" s="532"/>
      <c r="AV31" s="532"/>
      <c r="AW31" s="533"/>
      <c r="AX31" s="536"/>
      <c r="AY31" s="531"/>
      <c r="AZ31" s="532"/>
      <c r="BA31" s="532"/>
      <c r="BB31" s="533"/>
      <c r="BC31" s="536"/>
      <c r="BD31" s="531"/>
      <c r="BE31" s="533"/>
      <c r="BF31" s="536"/>
      <c r="BG31" s="534"/>
    </row>
    <row r="32" spans="1:59" ht="15" thickBot="1" x14ac:dyDescent="0.35">
      <c r="A32" s="674"/>
      <c r="B32" s="675"/>
      <c r="C32" s="676"/>
      <c r="D32" s="677"/>
      <c r="E32" s="82" t="str">
        <f>Resumen!$S$57</f>
        <v>B</v>
      </c>
      <c r="F32" s="261" t="str">
        <f>Resumen!$S$56</f>
        <v>Bebidas</v>
      </c>
      <c r="G32" s="284"/>
      <c r="H32" s="273" t="str">
        <f>INDEX(Resumen!$A$56:$AL$259,MATCH($C30,Resumen!$C$56:$C$259,0),MATCH($H$18,Resumen!$A$59:$AL$59,0))</f>
        <v>-</v>
      </c>
      <c r="I32" s="274" t="str">
        <f>INDEX(Resumen!$A$56:$AL$259,MATCH($C30,Resumen!$C$56:$C$259,0),MATCH($I$18,Resumen!$A$59:$AL$59,0))</f>
        <v>-</v>
      </c>
      <c r="J32" s="274" t="str">
        <f>INDEX(Resumen!$A$56:$AL$259,MATCH($C30,Resumen!$C$56:$C$259,0),MATCH($J$18,Resumen!$A$59:$AL$59,0))</f>
        <v>-</v>
      </c>
      <c r="K32" s="275" t="str">
        <f>INDEX(Resumen!$A$56:$AL$259,MATCH($C30,Resumen!$C$56:$C$259,0),MATCH($K$18,Resumen!$A$59:$AL$59,0))</f>
        <v>-</v>
      </c>
      <c r="M32" s="273" t="str">
        <f t="shared" ref="M32:M36" si="50">IF(OR(H32="-",H32="",H32=0),"-",H32*M$14)</f>
        <v>-</v>
      </c>
      <c r="N32" s="274" t="str">
        <f t="shared" ref="N32:N38" si="51">IF(OR(I32="-",I32="",I32=0),"-",I32*N$14)</f>
        <v>-</v>
      </c>
      <c r="O32" s="274" t="str">
        <f t="shared" ref="O32:O38" si="52">IF(OR(J32="-",J32="",J32=0),"-",J32*O$14)</f>
        <v>-</v>
      </c>
      <c r="P32" s="275" t="str">
        <f t="shared" ref="P32:P38" si="53">IF(OR(K32="-",K32="",K32=0),"-",K32*P$14)</f>
        <v>-</v>
      </c>
      <c r="R32" s="292" t="str">
        <f t="shared" ref="R32:R36" si="54">IF(SUM(H32,M32)=0,"-",SUM(H32,M32))</f>
        <v>-</v>
      </c>
      <c r="S32" s="293" t="str">
        <f t="shared" ref="S32:S38" si="55">IF(SUM(I32,N32)=0,"-",SUM(I32,N32))</f>
        <v>-</v>
      </c>
      <c r="T32" s="293" t="str">
        <f t="shared" ref="T32:T38" si="56">IF(SUM(J32,O32)=0,"-",SUM(J32,O32))</f>
        <v>-</v>
      </c>
      <c r="U32" s="294" t="str">
        <f t="shared" ref="U32:U38" si="57">IF(SUM(K32,P32)=0,"-",SUM(K32,P32))</f>
        <v>-</v>
      </c>
      <c r="V32" s="5"/>
      <c r="W32" s="306" t="str">
        <f t="shared" si="47"/>
        <v>-</v>
      </c>
      <c r="Y32" s="318" t="str">
        <f>IF(OR(W32="",W32=0,W32="-"),"",MAX(Y$23:Y31)+1)</f>
        <v/>
      </c>
      <c r="Z32" s="319" t="str">
        <f>IF(OR(Y32="",Y32=0,Y32="-"),"",C30)</f>
        <v/>
      </c>
      <c r="AA32" s="338" t="str">
        <f>IF(OR(Y32="",Y32=0,Y32="-"),"",DAY($B30))</f>
        <v/>
      </c>
      <c r="AB32" s="331" t="str">
        <f t="shared" si="32"/>
        <v/>
      </c>
      <c r="AC32" s="339" t="str">
        <f>IF(OR(AA32="",AA32=0,AA32="-"),"",MONTH($B30))</f>
        <v/>
      </c>
      <c r="AD32" s="331" t="str">
        <f t="shared" si="33"/>
        <v/>
      </c>
      <c r="AE32" s="340" t="str">
        <f>IF(OR(AA32="",AA32=0,AA32="-"),"",YEAR($B30))</f>
        <v/>
      </c>
      <c r="AG32" s="469"/>
      <c r="AH32" s="497"/>
      <c r="AL32" s="499"/>
      <c r="AM32" s="470"/>
      <c r="AN32" s="59"/>
      <c r="AO32" s="469"/>
      <c r="AP32" s="473"/>
      <c r="AQ32" s="473"/>
      <c r="AR32" s="470"/>
      <c r="AS32" s="59"/>
      <c r="AT32" s="469"/>
      <c r="AU32" s="473"/>
      <c r="AV32" s="473"/>
      <c r="AW32" s="470"/>
      <c r="AX32" s="59"/>
      <c r="AY32" s="469"/>
      <c r="AZ32" s="473"/>
      <c r="BA32" s="473"/>
      <c r="BB32" s="470"/>
      <c r="BC32" s="59"/>
      <c r="BD32" s="469"/>
      <c r="BE32" s="470"/>
      <c r="BF32" s="59"/>
      <c r="BG32" s="467"/>
    </row>
    <row r="33" spans="1:59" ht="15" thickBot="1" x14ac:dyDescent="0.35">
      <c r="A33" s="674"/>
      <c r="B33" s="675"/>
      <c r="C33" s="676"/>
      <c r="D33" s="677"/>
      <c r="E33" s="82" t="str">
        <f>Resumen!$W$57</f>
        <v>E</v>
      </c>
      <c r="F33" s="261" t="str">
        <f>Resumen!$W$56</f>
        <v>Envases</v>
      </c>
      <c r="G33" s="284"/>
      <c r="H33" s="273" t="str">
        <f>INDEX(Resumen!$A$56:$AL$259,MATCH($C30,Resumen!$C$56:$C$259,0),MATCH($H$19,Resumen!$A$59:$AL$59,0))</f>
        <v>-</v>
      </c>
      <c r="I33" s="274" t="str">
        <f>INDEX(Resumen!$A$56:$AL$259,MATCH($C30,Resumen!$C$56:$C$259,0),MATCH($I$19,Resumen!$A$59:$AL$59,0))</f>
        <v>-</v>
      </c>
      <c r="J33" s="274" t="str">
        <f>INDEX(Resumen!$A$56:$AL$259,MATCH($C30,Resumen!$C$56:$C$259,0),MATCH($J$19,Resumen!$A$59:$AL$59,0))</f>
        <v>-</v>
      </c>
      <c r="K33" s="275" t="str">
        <f>INDEX(Resumen!$A$56:$AL$259,MATCH($C30,Resumen!$C$56:$C$259,0),MATCH($K$19,Resumen!$A$59:$AL$59,0))</f>
        <v>-</v>
      </c>
      <c r="M33" s="273" t="str">
        <f t="shared" si="50"/>
        <v>-</v>
      </c>
      <c r="N33" s="274" t="str">
        <f t="shared" si="51"/>
        <v>-</v>
      </c>
      <c r="O33" s="274" t="str">
        <f t="shared" si="52"/>
        <v>-</v>
      </c>
      <c r="P33" s="275" t="str">
        <f t="shared" si="53"/>
        <v>-</v>
      </c>
      <c r="Q33" s="58"/>
      <c r="R33" s="292" t="str">
        <f t="shared" si="54"/>
        <v>-</v>
      </c>
      <c r="S33" s="293" t="str">
        <f t="shared" si="55"/>
        <v>-</v>
      </c>
      <c r="T33" s="293" t="str">
        <f t="shared" si="56"/>
        <v>-</v>
      </c>
      <c r="U33" s="294" t="str">
        <f t="shared" si="57"/>
        <v>-</v>
      </c>
      <c r="V33" s="5"/>
      <c r="W33" s="306" t="str">
        <f t="shared" si="47"/>
        <v>-</v>
      </c>
      <c r="Y33" s="318" t="str">
        <f>IF(OR(W33="",W33=0,W33="-"),"",MAX(Y$23:Y32)+1)</f>
        <v/>
      </c>
      <c r="Z33" s="319" t="str">
        <f>IF(OR(Y33="",Y33=0,Y33="-"),"",C30)</f>
        <v/>
      </c>
      <c r="AA33" s="338" t="str">
        <f>IF(OR(Y33="",Y33=0,Y33="-"),"",DAY($B30))</f>
        <v/>
      </c>
      <c r="AB33" s="331" t="str">
        <f t="shared" si="32"/>
        <v/>
      </c>
      <c r="AC33" s="339" t="str">
        <f>IF(OR(AA33="",AA33=0,AA33="-"),"",MONTH($B30))</f>
        <v/>
      </c>
      <c r="AD33" s="331" t="str">
        <f t="shared" si="33"/>
        <v/>
      </c>
      <c r="AE33" s="340" t="str">
        <f>IF(OR(AA33="",AA33=0,AA33="-"),"",YEAR($B30))</f>
        <v/>
      </c>
      <c r="AG33" s="469"/>
      <c r="AH33" s="497"/>
      <c r="AL33" s="499"/>
      <c r="AM33" s="470"/>
      <c r="AO33" s="469"/>
      <c r="AP33" s="473"/>
      <c r="AQ33" s="473"/>
      <c r="AR33" s="470"/>
      <c r="AT33" s="469"/>
      <c r="AU33" s="473"/>
      <c r="AV33" s="473"/>
      <c r="AW33" s="470"/>
      <c r="AY33" s="469"/>
      <c r="AZ33" s="473"/>
      <c r="BA33" s="473"/>
      <c r="BB33" s="470"/>
      <c r="BD33" s="469"/>
      <c r="BE33" s="470"/>
      <c r="BG33" s="467"/>
    </row>
    <row r="34" spans="1:59" ht="15" thickBot="1" x14ac:dyDescent="0.35">
      <c r="A34" s="674"/>
      <c r="B34" s="675"/>
      <c r="C34" s="676"/>
      <c r="D34" s="677"/>
      <c r="E34" s="83" t="str">
        <f>Resumen!$AA$57</f>
        <v>D</v>
      </c>
      <c r="F34" s="262" t="str">
        <f>Resumen!$AA$56</f>
        <v>Decoración</v>
      </c>
      <c r="G34" s="284"/>
      <c r="H34" s="273" t="str">
        <f>INDEX(Resumen!$A$56:$AL$259,MATCH($C30,Resumen!$C$56:$C$259,0),MATCH($H$20,Resumen!$A$59:$AL$59,0))</f>
        <v>-</v>
      </c>
      <c r="I34" s="274" t="str">
        <f>INDEX(Resumen!$A$56:$AL$259,MATCH($C30,Resumen!$C$56:$C$259,0),MATCH($I$20,Resumen!$A$59:$AL$59,0))</f>
        <v>-</v>
      </c>
      <c r="J34" s="274" t="str">
        <f>INDEX(Resumen!$A$56:$AL$259,MATCH($C30,Resumen!$C$56:$C$259,0),MATCH($J$20,Resumen!$A$59:$AL$59,0))</f>
        <v>-</v>
      </c>
      <c r="K34" s="275" t="str">
        <f>INDEX(Resumen!$A$56:$AL$259,MATCH($C30,Resumen!$C$56:$C$259,0),MATCH($K$20,Resumen!$A$59:$AL$59,0))</f>
        <v>-</v>
      </c>
      <c r="M34" s="273" t="str">
        <f t="shared" si="50"/>
        <v>-</v>
      </c>
      <c r="N34" s="274" t="str">
        <f t="shared" si="51"/>
        <v>-</v>
      </c>
      <c r="O34" s="274" t="str">
        <f t="shared" si="52"/>
        <v>-</v>
      </c>
      <c r="P34" s="275" t="str">
        <f t="shared" si="53"/>
        <v>-</v>
      </c>
      <c r="Q34" s="58"/>
      <c r="R34" s="292" t="str">
        <f t="shared" si="54"/>
        <v>-</v>
      </c>
      <c r="S34" s="293" t="str">
        <f t="shared" si="55"/>
        <v>-</v>
      </c>
      <c r="T34" s="293" t="str">
        <f t="shared" si="56"/>
        <v>-</v>
      </c>
      <c r="U34" s="294" t="str">
        <f t="shared" si="57"/>
        <v>-</v>
      </c>
      <c r="V34" s="5"/>
      <c r="W34" s="306" t="str">
        <f t="shared" si="47"/>
        <v>-</v>
      </c>
      <c r="Y34" s="318" t="str">
        <f>IF(OR(W34="",W34=0,W34="-"),"",MAX(Y$23:Y33)+1)</f>
        <v/>
      </c>
      <c r="Z34" s="319" t="str">
        <f>IF(OR(Y34="",Y34=0,Y34="-"),"",C30)</f>
        <v/>
      </c>
      <c r="AA34" s="338" t="str">
        <f>IF(OR(Y34="",Y34=0,Y34="-"),"",DAY($B30))</f>
        <v/>
      </c>
      <c r="AB34" s="331" t="str">
        <f t="shared" si="32"/>
        <v/>
      </c>
      <c r="AC34" s="339" t="str">
        <f>IF(OR(AA34="",AA34=0,AA34="-"),"",MONTH($B30))</f>
        <v/>
      </c>
      <c r="AD34" s="331" t="str">
        <f t="shared" si="33"/>
        <v/>
      </c>
      <c r="AE34" s="340" t="str">
        <f>IF(OR(AA34="",AA34=0,AA34="-"),"",YEAR($B30))</f>
        <v/>
      </c>
      <c r="AG34" s="469"/>
      <c r="AH34" s="497"/>
      <c r="AL34" s="499"/>
      <c r="AM34" s="470"/>
      <c r="AO34" s="469"/>
      <c r="AP34" s="473"/>
      <c r="AQ34" s="473"/>
      <c r="AR34" s="470"/>
      <c r="AT34" s="469"/>
      <c r="AU34" s="473"/>
      <c r="AV34" s="473"/>
      <c r="AW34" s="470"/>
      <c r="AY34" s="469"/>
      <c r="AZ34" s="473"/>
      <c r="BA34" s="473"/>
      <c r="BB34" s="470"/>
      <c r="BD34" s="469"/>
      <c r="BE34" s="470"/>
      <c r="BG34" s="467"/>
    </row>
    <row r="35" spans="1:59" ht="15" thickBot="1" x14ac:dyDescent="0.35">
      <c r="A35" s="674"/>
      <c r="B35" s="675"/>
      <c r="C35" s="676"/>
      <c r="D35" s="677"/>
      <c r="E35" s="83" t="str">
        <f>Resumen!$AE$57</f>
        <v>U</v>
      </c>
      <c r="F35" s="262" t="str">
        <f>Resumen!$AE$56</f>
        <v>Maq. y Utensilios</v>
      </c>
      <c r="G35" s="284"/>
      <c r="H35" s="273" t="str">
        <f>INDEX(Resumen!$A$56:$AL$259,MATCH($C30,Resumen!$C$56:$C$259,0),MATCH($H$21,Resumen!$A$59:$AL$59,0))</f>
        <v>-</v>
      </c>
      <c r="I35" s="274" t="str">
        <f>INDEX(Resumen!$A$56:$AL$259,MATCH($C30,Resumen!$C$56:$C$259,0),MATCH($I$21,Resumen!$A$59:$AL$59,0))</f>
        <v>-</v>
      </c>
      <c r="J35" s="274" t="str">
        <f>INDEX(Resumen!$A$56:$AL$259,MATCH($C30,Resumen!$C$56:$C$259,0),MATCH($J$21,Resumen!$A$59:$AL$59,0))</f>
        <v>-</v>
      </c>
      <c r="K35" s="275" t="str">
        <f>INDEX(Resumen!$A$56:$AL$259,MATCH($C30,Resumen!$C$56:$C$259,0),MATCH($K$21,Resumen!$A$59:$AL$59,0))</f>
        <v>-</v>
      </c>
      <c r="M35" s="273" t="str">
        <f t="shared" ref="M35" si="58">IF(OR(H35="-",H35="",H35=0),"-",H35*M$14)</f>
        <v>-</v>
      </c>
      <c r="N35" s="274" t="str">
        <f t="shared" ref="N35" si="59">IF(OR(I35="-",I35="",I35=0),"-",I35*N$14)</f>
        <v>-</v>
      </c>
      <c r="O35" s="274" t="str">
        <f t="shared" ref="O35" si="60">IF(OR(J35="-",J35="",J35=0),"-",J35*O$14)</f>
        <v>-</v>
      </c>
      <c r="P35" s="275" t="str">
        <f t="shared" ref="P35" si="61">IF(OR(K35="-",K35="",K35=0),"-",K35*P$14)</f>
        <v>-</v>
      </c>
      <c r="Q35" s="58"/>
      <c r="R35" s="292" t="str">
        <f t="shared" ref="R35" si="62">IF(SUM(H35,M35)=0,"-",SUM(H35,M35))</f>
        <v>-</v>
      </c>
      <c r="S35" s="293" t="str">
        <f t="shared" ref="S35" si="63">IF(SUM(I35,N35)=0,"-",SUM(I35,N35))</f>
        <v>-</v>
      </c>
      <c r="T35" s="293" t="str">
        <f t="shared" ref="T35" si="64">IF(SUM(J35,O35)=0,"-",SUM(J35,O35))</f>
        <v>-</v>
      </c>
      <c r="U35" s="294" t="str">
        <f t="shared" ref="U35" si="65">IF(SUM(K35,P35)=0,"-",SUM(K35,P35))</f>
        <v>-</v>
      </c>
      <c r="V35" s="5"/>
      <c r="W35" s="306" t="str">
        <f t="shared" si="47"/>
        <v>-</v>
      </c>
      <c r="Y35" s="318" t="str">
        <f>IF(OR(W35="",W35=0,W35="-"),"",MAX(Y$23:Y34)+1)</f>
        <v/>
      </c>
      <c r="Z35" s="319" t="str">
        <f>IF(OR(Y35="",Y35=0,Y35="-"),"",C30)</f>
        <v/>
      </c>
      <c r="AA35" s="338" t="str">
        <f>IF(OR(Y35="",Y35=0,Y35="-"),"",DAY($B30))</f>
        <v/>
      </c>
      <c r="AB35" s="331" t="str">
        <f t="shared" ref="AB35" si="66">IF(AA35="","","/")</f>
        <v/>
      </c>
      <c r="AC35" s="339" t="str">
        <f>IF(OR(AA35="",AA35=0,AA35="-"),"",MONTH($B30))</f>
        <v/>
      </c>
      <c r="AD35" s="331" t="str">
        <f t="shared" ref="AD35" si="67">IF(AC35="","","/")</f>
        <v/>
      </c>
      <c r="AE35" s="340" t="str">
        <f>IF(OR(AA35="",AA35=0,AA35="-"),"",YEAR($B30))</f>
        <v/>
      </c>
      <c r="AG35" s="469"/>
      <c r="AH35" s="497"/>
      <c r="AL35" s="499"/>
      <c r="AM35" s="470"/>
      <c r="AO35" s="469"/>
      <c r="AP35" s="473"/>
      <c r="AQ35" s="473"/>
      <c r="AR35" s="470"/>
      <c r="AT35" s="469"/>
      <c r="AU35" s="473"/>
      <c r="AV35" s="473"/>
      <c r="AW35" s="470"/>
      <c r="AY35" s="469"/>
      <c r="AZ35" s="473"/>
      <c r="BA35" s="473"/>
      <c r="BB35" s="470"/>
      <c r="BD35" s="469"/>
      <c r="BE35" s="470"/>
      <c r="BG35" s="467"/>
    </row>
    <row r="36" spans="1:59" ht="15" thickBot="1" x14ac:dyDescent="0.35">
      <c r="A36" s="674"/>
      <c r="B36" s="675"/>
      <c r="C36" s="676"/>
      <c r="D36" s="649"/>
      <c r="E36" s="259" t="str">
        <f>Resumen!$AI$57</f>
        <v>V</v>
      </c>
      <c r="F36" s="263" t="str">
        <f>Resumen!$AI$56</f>
        <v>Gastos V.Zotz</v>
      </c>
      <c r="G36" s="284"/>
      <c r="H36" s="276" t="str">
        <f>INDEX(Resumen!$A$56:$AL$259,MATCH($C30,Resumen!$C$56:$C$259,0),MATCH($H$22,Resumen!$A$59:$AL$59,0))</f>
        <v>-</v>
      </c>
      <c r="I36" s="277" t="str">
        <f>INDEX(Resumen!$A$56:$AL$259,MATCH($C30,Resumen!$C$56:$C$259,0),MATCH($I$22,Resumen!$A$59:$AL$59,0))</f>
        <v>-</v>
      </c>
      <c r="J36" s="277" t="str">
        <f>INDEX(Resumen!$A$56:$AL$259,MATCH($C30,Resumen!$C$56:$C$259,0),MATCH($J$22,Resumen!$A$59:$AL$59,0))</f>
        <v>-</v>
      </c>
      <c r="K36" s="278" t="str">
        <f>INDEX(Resumen!$A$56:$AL$259,MATCH($C30,Resumen!$C$56:$C$259,0),MATCH($K$22,Resumen!$A$59:$AL$59,0))</f>
        <v>-</v>
      </c>
      <c r="M36" s="276" t="str">
        <f t="shared" si="50"/>
        <v>-</v>
      </c>
      <c r="N36" s="277" t="str">
        <f t="shared" si="51"/>
        <v>-</v>
      </c>
      <c r="O36" s="277" t="str">
        <f t="shared" si="52"/>
        <v>-</v>
      </c>
      <c r="P36" s="278" t="str">
        <f t="shared" si="53"/>
        <v>-</v>
      </c>
      <c r="Q36" s="58"/>
      <c r="R36" s="295" t="str">
        <f t="shared" si="54"/>
        <v>-</v>
      </c>
      <c r="S36" s="296" t="str">
        <f t="shared" si="55"/>
        <v>-</v>
      </c>
      <c r="T36" s="296" t="str">
        <f t="shared" si="56"/>
        <v>-</v>
      </c>
      <c r="U36" s="297" t="str">
        <f t="shared" si="57"/>
        <v>-</v>
      </c>
      <c r="W36" s="307" t="str">
        <f t="shared" si="47"/>
        <v>-</v>
      </c>
      <c r="Y36" s="318" t="str">
        <f>IF(OR(W36="",W36=0,W36="-"),"",MAX(Y$23:Y35)+1)</f>
        <v/>
      </c>
      <c r="Z36" s="320" t="str">
        <f>IF(OR(Y36="",Y36=0,Y36="-"),"",C30)</f>
        <v/>
      </c>
      <c r="AA36" s="341" t="str">
        <f>IF(OR(Y36="",Y36=0,Y36="-"),"",DAY($B30))</f>
        <v/>
      </c>
      <c r="AB36" s="332" t="str">
        <f t="shared" si="32"/>
        <v/>
      </c>
      <c r="AC36" s="342" t="str">
        <f>IF(OR(AA36="",AA36=0,AA36="-"),"",MONTH($B30))</f>
        <v/>
      </c>
      <c r="AD36" s="332" t="str">
        <f t="shared" si="33"/>
        <v/>
      </c>
      <c r="AE36" s="343" t="str">
        <f>IF(OR(AA36="",AA36=0,AA36="-"),"",YEAR($B30))</f>
        <v/>
      </c>
      <c r="AG36" s="471"/>
      <c r="AH36" s="500"/>
      <c r="AI36" s="501"/>
      <c r="AJ36" s="501"/>
      <c r="AK36" s="501"/>
      <c r="AL36" s="502"/>
      <c r="AM36" s="472"/>
      <c r="AO36" s="471"/>
      <c r="AP36" s="474"/>
      <c r="AQ36" s="474"/>
      <c r="AR36" s="472"/>
      <c r="AT36" s="471"/>
      <c r="AU36" s="474"/>
      <c r="AV36" s="474"/>
      <c r="AW36" s="472"/>
      <c r="AY36" s="471"/>
      <c r="AZ36" s="474"/>
      <c r="BA36" s="474"/>
      <c r="BB36" s="472"/>
      <c r="BD36" s="471"/>
      <c r="BE36" s="472"/>
      <c r="BG36" s="468"/>
    </row>
    <row r="37" spans="1:59" ht="15" thickBot="1" x14ac:dyDescent="0.35">
      <c r="A37" s="674">
        <f>MAX($A$23:A30)+1</f>
        <v>3</v>
      </c>
      <c r="B37" s="675">
        <f>INDEX(Resumen!$A$56:$AL$259,MATCH($A37,Resumen!$A$56:$A$259,0),MATCH($B$22,Resumen!$A$59:$AL$59,0))</f>
        <v>0</v>
      </c>
      <c r="C37" s="676">
        <f>INDEX(Resumen!$A$56:$AL$259,MATCH($A37,Resumen!$A$56:$A$259,0),MATCH($C$22,Resumen!$A$59:$AL$59,0))</f>
        <v>0</v>
      </c>
      <c r="D37" s="648" t="str">
        <f>IF(SUM($W37:$W43)=0,"-",SUM($W37:$W43))</f>
        <v>-</v>
      </c>
      <c r="E37" s="363" t="str">
        <f>Resumen!$K$57</f>
        <v>MP</v>
      </c>
      <c r="F37" s="364" t="str">
        <f>Resumen!$K$56</f>
        <v>Materias Primas</v>
      </c>
      <c r="G37" s="284"/>
      <c r="H37" s="256" t="str">
        <f>INDEX(Resumen!$A$56:$AL$259,MATCH($C37,Resumen!$C$56:$C$259,0),MATCH($H$16,Resumen!$A$59:$AL$59,0))</f>
        <v>-</v>
      </c>
      <c r="I37" s="90" t="str">
        <f>INDEX(Resumen!$A$56:$AL$259,MATCH($C37,Resumen!$C$56:$C$259,0),MATCH($I$16,Resumen!$A$59:$AL$59,0))</f>
        <v>-</v>
      </c>
      <c r="J37" s="90" t="str">
        <f>INDEX(Resumen!$A$56:$AL$259,MATCH($C37,Resumen!$C$56:$C$259,0),MATCH($J$16,Resumen!$A$59:$AL$59,0))</f>
        <v>-</v>
      </c>
      <c r="K37" s="109" t="str">
        <f>INDEX(Resumen!$A$56:$AL$259,MATCH($C37,Resumen!$C$56:$C$259,0),MATCH($K$16,Resumen!$A$59:$AL$59,0))</f>
        <v>-</v>
      </c>
      <c r="M37" s="256" t="str">
        <f>IF(OR(H37="-",H37="",H37=0),"-",H37*M$14)</f>
        <v>-</v>
      </c>
      <c r="N37" s="90" t="str">
        <f t="shared" si="51"/>
        <v>-</v>
      </c>
      <c r="O37" s="90" t="str">
        <f t="shared" si="52"/>
        <v>-</v>
      </c>
      <c r="P37" s="109" t="str">
        <f t="shared" si="53"/>
        <v>-</v>
      </c>
      <c r="Q37" s="58"/>
      <c r="R37" s="365" t="str">
        <f>IF(SUM(H37,M37)=0,"-",SUM(H37,M37))</f>
        <v>-</v>
      </c>
      <c r="S37" s="366" t="str">
        <f t="shared" si="55"/>
        <v>-</v>
      </c>
      <c r="T37" s="366" t="str">
        <f t="shared" si="56"/>
        <v>-</v>
      </c>
      <c r="U37" s="367" t="str">
        <f t="shared" si="57"/>
        <v>-</v>
      </c>
      <c r="V37" s="5"/>
      <c r="W37" s="368" t="str">
        <f>IF(SUM(R37:U37)=0,"-",SUM(R37:U37))</f>
        <v>-</v>
      </c>
      <c r="Y37" s="369" t="str">
        <f>IF(OR(W37="",W37=0,W37="-"),"",MAX(Y$23:Y36)+1)</f>
        <v/>
      </c>
      <c r="Z37" s="370" t="str">
        <f>IF(OR(Y37="",Y37=0,Y37="-"),"",C37)</f>
        <v/>
      </c>
      <c r="AA37" s="371" t="str">
        <f>IF(OR(Y37="",Y37=0,Y37="-"),"",DAY($B37))</f>
        <v/>
      </c>
      <c r="AB37" s="372" t="str">
        <f>IF(AA37="","","/")</f>
        <v/>
      </c>
      <c r="AC37" s="373" t="str">
        <f>IF(OR(AA37="",AA37=0,AA37="-"),"",MONTH($B37))</f>
        <v/>
      </c>
      <c r="AD37" s="372" t="str">
        <f>IF(AC37="","","/")</f>
        <v/>
      </c>
      <c r="AE37" s="374" t="str">
        <f>IF(OR(AA37="",AA37=0,AA37="-"),"",YEAR($B37))</f>
        <v/>
      </c>
      <c r="AG37" s="461" t="str">
        <f>IF(OR($C37="",$C37="-",$C37=0),"-",A37)</f>
        <v>-</v>
      </c>
      <c r="AH37" s="503" t="str">
        <f>IF(OR($C37="",$C37="-",$C37=0),"-",DAY(B37))</f>
        <v>-</v>
      </c>
      <c r="AI37" s="506" t="str">
        <f>IF(AH37="","","/")</f>
        <v>/</v>
      </c>
      <c r="AJ37" s="507" t="str">
        <f>IF(OR($C37="",$C37="-",$C37=0),"-",MONTH(B37))</f>
        <v>-</v>
      </c>
      <c r="AK37" s="506" t="str">
        <f>IF(AJ37="","","/")</f>
        <v>/</v>
      </c>
      <c r="AL37" s="508" t="str">
        <f>IF(OR($C37="",$C37="-",$C37=0),"-",YEAR(B37))</f>
        <v>-</v>
      </c>
      <c r="AM37" s="462" t="str">
        <f>IF(OR($C37="",$C37="-",$C37=0),"-",C37)</f>
        <v>-</v>
      </c>
      <c r="AN37" s="475" t="str">
        <f>IF(AM37="-","ù",IF(BG37=D37,"ü","û"))</f>
        <v>ù</v>
      </c>
      <c r="AO37" s="463" t="str">
        <f>IF(OR($C37="",$C37="-",$C37=0),"-",IF(SUM(H37:H43)=0,"-",SUM(H37:H43)))</f>
        <v>-</v>
      </c>
      <c r="AP37" s="464" t="str">
        <f>IF(OR($C37="",$C37="-",$C37=0),"-",IF(SUM(I37:I43)=0,"-",SUM(I37:I43)))</f>
        <v>-</v>
      </c>
      <c r="AQ37" s="464" t="str">
        <f>IF(OR($C37="",$C37="-",$C37=0),"-",IF(SUM(J37:J43)=0,"-",SUM(J37:J43)))</f>
        <v>-</v>
      </c>
      <c r="AR37" s="465" t="str">
        <f>IF(OR($C37="",$C37="-",$C37=0),"-",IF(SUM(K37:K43)=0,"-",SUM(K37:K43)))</f>
        <v>-</v>
      </c>
      <c r="AS37" s="457"/>
      <c r="AT37" s="463" t="str">
        <f>IF(OR($C37="",$C37="-",$C37=0),"-",IF(SUM(M37:M43)=0,"-",SUM(M37:M43)))</f>
        <v>-</v>
      </c>
      <c r="AU37" s="464" t="str">
        <f>IF(OR($C37="",$C37="-",$C37=0),"-",IF(SUM(N37:N43)=0,"-",SUM(N37:N43)))</f>
        <v>-</v>
      </c>
      <c r="AV37" s="464" t="str">
        <f>IF(OR($C37="",$C37="-",$C37=0),"-",IF(SUM(O37:O43)=0,"-",SUM(O37:O43)))</f>
        <v>-</v>
      </c>
      <c r="AW37" s="465" t="str">
        <f>IF(OR($C37="",$C37="-",$C37=0),"-",IF(SUM(P37:P43)=0,"-",SUM(P37:P43)))</f>
        <v>-</v>
      </c>
      <c r="AX37" s="457"/>
      <c r="AY37" s="463" t="str">
        <f>IF(OR($C37="",$C37="-",$C37=0),"-",IF(SUM(R37:R43)=0,"-",SUM(R37:R43)))</f>
        <v>-</v>
      </c>
      <c r="AZ37" s="464" t="str">
        <f>IF(OR($C37="",$C37="-",$C37=0),"-",IF(SUM(S37:S43)=0,"-",SUM(S37:S43)))</f>
        <v>-</v>
      </c>
      <c r="BA37" s="464" t="str">
        <f>IF(OR($C37="",$C37="-",$C37=0),"-",IF(SUM(T37:T43)=0,"-",SUM(T37:T43)))</f>
        <v>-</v>
      </c>
      <c r="BB37" s="465" t="str">
        <f>IF(OR($C37="",$C37="-",$C37=0),"-",IF(SUM(U37:U43)=0,"-",SUM(U37:U43)))</f>
        <v>-</v>
      </c>
      <c r="BC37" s="457"/>
      <c r="BD37" s="463" t="str">
        <f>IF(SUM(AO37:AR37)=0,"-",SUM(AO37:AR37))</f>
        <v>-</v>
      </c>
      <c r="BE37" s="465" t="str">
        <f>IF(SUM(AT37:AW37)=0,"-",SUM(AT37:AW37))</f>
        <v>-</v>
      </c>
      <c r="BF37" s="457"/>
      <c r="BG37" s="466" t="str">
        <f>IF(SUM(AY37:BB37)=0,"-",SUM(AY37:BB37))</f>
        <v>-</v>
      </c>
    </row>
    <row r="38" spans="1:59" ht="15" thickBot="1" x14ac:dyDescent="0.35">
      <c r="A38" s="674"/>
      <c r="B38" s="675"/>
      <c r="C38" s="676"/>
      <c r="D38" s="677"/>
      <c r="E38" s="82" t="str">
        <f>Resumen!$O$57</f>
        <v>P</v>
      </c>
      <c r="F38" s="261" t="str">
        <f>Resumen!$O$56</f>
        <v>Panadería</v>
      </c>
      <c r="G38" s="284"/>
      <c r="H38" s="273" t="str">
        <f>INDEX(Resumen!$A$56:$AL$259,MATCH($C37,Resumen!$C$56:$C$259,0),MATCH($H$17,Resumen!$A$59:$AL$59,0))</f>
        <v>-</v>
      </c>
      <c r="I38" s="274" t="str">
        <f>INDEX(Resumen!$A$56:$AL$259,MATCH($C37,Resumen!$C$56:$C$259,0),MATCH($I$17,Resumen!$A$59:$AL$59,0))</f>
        <v>-</v>
      </c>
      <c r="J38" s="274" t="str">
        <f>INDEX(Resumen!$A$56:$AL$259,MATCH($C37,Resumen!$C$56:$C$259,0),MATCH($J$17,Resumen!$A$59:$AL$59,0))</f>
        <v>-</v>
      </c>
      <c r="K38" s="275" t="str">
        <f>INDEX(Resumen!$A$56:$AL$259,MATCH($C37,Resumen!$C$56:$C$259,0),MATCH($K$17,Resumen!$A$59:$AL$59,0))</f>
        <v>-</v>
      </c>
      <c r="M38" s="273" t="str">
        <f t="shared" ref="M38:M43" si="68">IF(OR(H38="-",H38="",H38=0),"-",H38*M$14)</f>
        <v>-</v>
      </c>
      <c r="N38" s="274" t="str">
        <f t="shared" si="51"/>
        <v>-</v>
      </c>
      <c r="O38" s="274" t="str">
        <f t="shared" si="52"/>
        <v>-</v>
      </c>
      <c r="P38" s="275" t="str">
        <f t="shared" si="53"/>
        <v>-</v>
      </c>
      <c r="Q38" s="58"/>
      <c r="R38" s="292" t="str">
        <f t="shared" ref="R38:R43" si="69">IF(SUM(H38,M38)=0,"-",SUM(H38,M38))</f>
        <v>-</v>
      </c>
      <c r="S38" s="293" t="str">
        <f t="shared" si="55"/>
        <v>-</v>
      </c>
      <c r="T38" s="293" t="str">
        <f t="shared" si="56"/>
        <v>-</v>
      </c>
      <c r="U38" s="294" t="str">
        <f t="shared" si="57"/>
        <v>-</v>
      </c>
      <c r="V38" s="5"/>
      <c r="W38" s="306" t="str">
        <f t="shared" ref="W38:W43" si="70">IF(SUM(R38:U38)=0,"-",SUM(R38:U38))</f>
        <v>-</v>
      </c>
      <c r="Y38" s="318" t="str">
        <f>IF(OR(W38="",W38=0,W38="-"),"",MAX(Y$23:Y37)+1)</f>
        <v/>
      </c>
      <c r="Z38" s="319" t="str">
        <f>IF(OR(Y38="",Y38=0,Y38="-"),"",C37)</f>
        <v/>
      </c>
      <c r="AA38" s="338" t="str">
        <f>IF(OR(Y38="",Y38=0,Y38="-"),"",DAY($B37))</f>
        <v/>
      </c>
      <c r="AB38" s="331" t="str">
        <f t="shared" ref="AB38:AB43" si="71">IF(AA38="","","/")</f>
        <v/>
      </c>
      <c r="AC38" s="339" t="str">
        <f>IF(OR(AA38="",AA38=0,AA38="-"),"",MONTH($B37))</f>
        <v/>
      </c>
      <c r="AD38" s="331" t="str">
        <f t="shared" ref="AD38:AD43" si="72">IF(AC38="","","/")</f>
        <v/>
      </c>
      <c r="AE38" s="340" t="str">
        <f>IF(OR(AA38="",AA38=0,AA38="-"),"",YEAR($B37))</f>
        <v/>
      </c>
      <c r="AG38" s="525"/>
      <c r="AH38" s="526"/>
      <c r="AI38" s="527"/>
      <c r="AJ38" s="528"/>
      <c r="AK38" s="527"/>
      <c r="AL38" s="529"/>
      <c r="AM38" s="530"/>
      <c r="AN38" s="535"/>
      <c r="AO38" s="531"/>
      <c r="AP38" s="532"/>
      <c r="AQ38" s="532"/>
      <c r="AR38" s="533"/>
      <c r="AS38" s="536"/>
      <c r="AT38" s="531"/>
      <c r="AU38" s="532"/>
      <c r="AV38" s="532"/>
      <c r="AW38" s="533"/>
      <c r="AX38" s="536"/>
      <c r="AY38" s="531"/>
      <c r="AZ38" s="532"/>
      <c r="BA38" s="532"/>
      <c r="BB38" s="533"/>
      <c r="BC38" s="536"/>
      <c r="BD38" s="531"/>
      <c r="BE38" s="533"/>
      <c r="BF38" s="536"/>
      <c r="BG38" s="534"/>
    </row>
    <row r="39" spans="1:59" ht="15" thickBot="1" x14ac:dyDescent="0.35">
      <c r="A39" s="674"/>
      <c r="B39" s="675"/>
      <c r="C39" s="676"/>
      <c r="D39" s="677"/>
      <c r="E39" s="82" t="str">
        <f>Resumen!$S$57</f>
        <v>B</v>
      </c>
      <c r="F39" s="261" t="str">
        <f>Resumen!$S$56</f>
        <v>Bebidas</v>
      </c>
      <c r="G39" s="284"/>
      <c r="H39" s="273" t="str">
        <f>INDEX(Resumen!$A$56:$AL$259,MATCH($C37,Resumen!$C$56:$C$259,0),MATCH($H$18,Resumen!$A$59:$AL$59,0))</f>
        <v>-</v>
      </c>
      <c r="I39" s="274" t="str">
        <f>INDEX(Resumen!$A$56:$AL$259,MATCH($C37,Resumen!$C$56:$C$259,0),MATCH($I$18,Resumen!$A$59:$AL$59,0))</f>
        <v>-</v>
      </c>
      <c r="J39" s="274" t="str">
        <f>INDEX(Resumen!$A$56:$AL$259,MATCH($C37,Resumen!$C$56:$C$259,0),MATCH($J$18,Resumen!$A$59:$AL$59,0))</f>
        <v>-</v>
      </c>
      <c r="K39" s="275" t="str">
        <f>INDEX(Resumen!$A$56:$AL$259,MATCH($C37,Resumen!$C$56:$C$259,0),MATCH($K$18,Resumen!$A$59:$AL$59,0))</f>
        <v>-</v>
      </c>
      <c r="M39" s="273" t="str">
        <f t="shared" si="68"/>
        <v>-</v>
      </c>
      <c r="N39" s="274" t="str">
        <f t="shared" ref="N39:N102" si="73">IF(OR(I39="-",I39="",I39=0),"-",I39*N$14)</f>
        <v>-</v>
      </c>
      <c r="O39" s="274" t="str">
        <f t="shared" ref="O39:O102" si="74">IF(OR(J39="-",J39="",J39=0),"-",J39*O$14)</f>
        <v>-</v>
      </c>
      <c r="P39" s="275" t="str">
        <f t="shared" ref="P39:P102" si="75">IF(OR(K39="-",K39="",K39=0),"-",K39*P$14)</f>
        <v>-</v>
      </c>
      <c r="R39" s="292" t="str">
        <f t="shared" si="69"/>
        <v>-</v>
      </c>
      <c r="S39" s="293" t="str">
        <f t="shared" ref="S39:S102" si="76">IF(SUM(I39,N39)=0,"-",SUM(I39,N39))</f>
        <v>-</v>
      </c>
      <c r="T39" s="293" t="str">
        <f t="shared" ref="T39:T102" si="77">IF(SUM(J39,O39)=0,"-",SUM(J39,O39))</f>
        <v>-</v>
      </c>
      <c r="U39" s="294" t="str">
        <f t="shared" ref="U39:U102" si="78">IF(SUM(K39,P39)=0,"-",SUM(K39,P39))</f>
        <v>-</v>
      </c>
      <c r="V39" s="5"/>
      <c r="W39" s="306" t="str">
        <f t="shared" si="70"/>
        <v>-</v>
      </c>
      <c r="Y39" s="318" t="str">
        <f>IF(OR(W39="",W39=0,W39="-"),"",MAX(Y$23:Y38)+1)</f>
        <v/>
      </c>
      <c r="Z39" s="319" t="str">
        <f>IF(OR(Y39="",Y39=0,Y39="-"),"",C37)</f>
        <v/>
      </c>
      <c r="AA39" s="338" t="str">
        <f>IF(OR(Y39="",Y39=0,Y39="-"),"",DAY($B37))</f>
        <v/>
      </c>
      <c r="AB39" s="331" t="str">
        <f t="shared" si="71"/>
        <v/>
      </c>
      <c r="AC39" s="339" t="str">
        <f>IF(OR(AA39="",AA39=0,AA39="-"),"",MONTH($B37))</f>
        <v/>
      </c>
      <c r="AD39" s="331" t="str">
        <f t="shared" si="72"/>
        <v/>
      </c>
      <c r="AE39" s="340" t="str">
        <f>IF(OR(AA39="",AA39=0,AA39="-"),"",YEAR($B37))</f>
        <v/>
      </c>
      <c r="AG39" s="469"/>
      <c r="AH39" s="497"/>
      <c r="AL39" s="499"/>
      <c r="AM39" s="470"/>
      <c r="AN39" s="59"/>
      <c r="AO39" s="469"/>
      <c r="AP39" s="473"/>
      <c r="AQ39" s="473"/>
      <c r="AR39" s="470"/>
      <c r="AS39" s="59"/>
      <c r="AT39" s="469"/>
      <c r="AU39" s="473"/>
      <c r="AV39" s="473"/>
      <c r="AW39" s="470"/>
      <c r="AX39" s="59"/>
      <c r="AY39" s="469"/>
      <c r="AZ39" s="473"/>
      <c r="BA39" s="473"/>
      <c r="BB39" s="470"/>
      <c r="BC39" s="59"/>
      <c r="BD39" s="469"/>
      <c r="BE39" s="470"/>
      <c r="BF39" s="59"/>
      <c r="BG39" s="467"/>
    </row>
    <row r="40" spans="1:59" ht="15" thickBot="1" x14ac:dyDescent="0.35">
      <c r="A40" s="674"/>
      <c r="B40" s="675"/>
      <c r="C40" s="676"/>
      <c r="D40" s="677"/>
      <c r="E40" s="82" t="str">
        <f>Resumen!$W$57</f>
        <v>E</v>
      </c>
      <c r="F40" s="261" t="str">
        <f>Resumen!$W$56</f>
        <v>Envases</v>
      </c>
      <c r="G40" s="284"/>
      <c r="H40" s="273" t="str">
        <f>INDEX(Resumen!$A$56:$AL$259,MATCH($C37,Resumen!$C$56:$C$259,0),MATCH($H$19,Resumen!$A$59:$AL$59,0))</f>
        <v>-</v>
      </c>
      <c r="I40" s="274" t="str">
        <f>INDEX(Resumen!$A$56:$AL$259,MATCH($C37,Resumen!$C$56:$C$259,0),MATCH($I$19,Resumen!$A$59:$AL$59,0))</f>
        <v>-</v>
      </c>
      <c r="J40" s="274" t="str">
        <f>INDEX(Resumen!$A$56:$AL$259,MATCH($C37,Resumen!$C$56:$C$259,0),MATCH($J$19,Resumen!$A$59:$AL$59,0))</f>
        <v>-</v>
      </c>
      <c r="K40" s="275" t="str">
        <f>INDEX(Resumen!$A$56:$AL$259,MATCH($C37,Resumen!$C$56:$C$259,0),MATCH($K$19,Resumen!$A$59:$AL$59,0))</f>
        <v>-</v>
      </c>
      <c r="M40" s="273" t="str">
        <f t="shared" si="68"/>
        <v>-</v>
      </c>
      <c r="N40" s="274" t="str">
        <f t="shared" si="73"/>
        <v>-</v>
      </c>
      <c r="O40" s="274" t="str">
        <f t="shared" si="74"/>
        <v>-</v>
      </c>
      <c r="P40" s="275" t="str">
        <f t="shared" si="75"/>
        <v>-</v>
      </c>
      <c r="Q40" s="58"/>
      <c r="R40" s="292" t="str">
        <f t="shared" si="69"/>
        <v>-</v>
      </c>
      <c r="S40" s="293" t="str">
        <f t="shared" si="76"/>
        <v>-</v>
      </c>
      <c r="T40" s="293" t="str">
        <f t="shared" si="77"/>
        <v>-</v>
      </c>
      <c r="U40" s="294" t="str">
        <f t="shared" si="78"/>
        <v>-</v>
      </c>
      <c r="V40" s="5"/>
      <c r="W40" s="306" t="str">
        <f t="shared" si="70"/>
        <v>-</v>
      </c>
      <c r="Y40" s="318" t="str">
        <f>IF(OR(W40="",W40=0,W40="-"),"",MAX(Y$23:Y39)+1)</f>
        <v/>
      </c>
      <c r="Z40" s="319" t="str">
        <f>IF(OR(Y40="",Y40=0,Y40="-"),"",C37)</f>
        <v/>
      </c>
      <c r="AA40" s="338" t="str">
        <f>IF(OR(Y40="",Y40=0,Y40="-"),"",DAY($B37))</f>
        <v/>
      </c>
      <c r="AB40" s="331" t="str">
        <f t="shared" si="71"/>
        <v/>
      </c>
      <c r="AC40" s="339" t="str">
        <f>IF(OR(AA40="",AA40=0,AA40="-"),"",MONTH($B37))</f>
        <v/>
      </c>
      <c r="AD40" s="331" t="str">
        <f t="shared" si="72"/>
        <v/>
      </c>
      <c r="AE40" s="340" t="str">
        <f>IF(OR(AA40="",AA40=0,AA40="-"),"",YEAR($B37))</f>
        <v/>
      </c>
      <c r="AG40" s="469"/>
      <c r="AH40" s="497"/>
      <c r="AL40" s="499"/>
      <c r="AM40" s="470"/>
      <c r="AO40" s="469"/>
      <c r="AP40" s="473"/>
      <c r="AQ40" s="473"/>
      <c r="AR40" s="470"/>
      <c r="AT40" s="469"/>
      <c r="AU40" s="473"/>
      <c r="AV40" s="473"/>
      <c r="AW40" s="470"/>
      <c r="AY40" s="469"/>
      <c r="AZ40" s="473"/>
      <c r="BA40" s="473"/>
      <c r="BB40" s="470"/>
      <c r="BD40" s="469"/>
      <c r="BE40" s="470"/>
      <c r="BG40" s="467"/>
    </row>
    <row r="41" spans="1:59" ht="15" thickBot="1" x14ac:dyDescent="0.35">
      <c r="A41" s="674"/>
      <c r="B41" s="675"/>
      <c r="C41" s="676"/>
      <c r="D41" s="677"/>
      <c r="E41" s="83" t="str">
        <f>Resumen!$AA$57</f>
        <v>D</v>
      </c>
      <c r="F41" s="262" t="str">
        <f>Resumen!$AA$56</f>
        <v>Decoración</v>
      </c>
      <c r="G41" s="284"/>
      <c r="H41" s="273" t="str">
        <f>INDEX(Resumen!$A$56:$AL$259,MATCH($C37,Resumen!$C$56:$C$259,0),MATCH($H$20,Resumen!$A$59:$AL$59,0))</f>
        <v>-</v>
      </c>
      <c r="I41" s="274" t="str">
        <f>INDEX(Resumen!$A$56:$AL$259,MATCH($C37,Resumen!$C$56:$C$259,0),MATCH($I$20,Resumen!$A$59:$AL$59,0))</f>
        <v>-</v>
      </c>
      <c r="J41" s="274" t="str">
        <f>INDEX(Resumen!$A$56:$AL$259,MATCH($C37,Resumen!$C$56:$C$259,0),MATCH($J$20,Resumen!$A$59:$AL$59,0))</f>
        <v>-</v>
      </c>
      <c r="K41" s="275" t="str">
        <f>INDEX(Resumen!$A$56:$AL$259,MATCH($C37,Resumen!$C$56:$C$259,0),MATCH($K$20,Resumen!$A$59:$AL$59,0))</f>
        <v>-</v>
      </c>
      <c r="M41" s="273" t="str">
        <f t="shared" si="68"/>
        <v>-</v>
      </c>
      <c r="N41" s="274" t="str">
        <f t="shared" si="73"/>
        <v>-</v>
      </c>
      <c r="O41" s="274" t="str">
        <f t="shared" si="74"/>
        <v>-</v>
      </c>
      <c r="P41" s="275" t="str">
        <f t="shared" si="75"/>
        <v>-</v>
      </c>
      <c r="Q41" s="58"/>
      <c r="R41" s="292" t="str">
        <f t="shared" si="69"/>
        <v>-</v>
      </c>
      <c r="S41" s="293" t="str">
        <f t="shared" si="76"/>
        <v>-</v>
      </c>
      <c r="T41" s="293" t="str">
        <f t="shared" si="77"/>
        <v>-</v>
      </c>
      <c r="U41" s="294" t="str">
        <f t="shared" si="78"/>
        <v>-</v>
      </c>
      <c r="V41" s="5"/>
      <c r="W41" s="306" t="str">
        <f t="shared" si="70"/>
        <v>-</v>
      </c>
      <c r="Y41" s="318" t="str">
        <f>IF(OR(W41="",W41=0,W41="-"),"",MAX(Y$23:Y40)+1)</f>
        <v/>
      </c>
      <c r="Z41" s="319" t="str">
        <f>IF(OR(Y41="",Y41=0,Y41="-"),"",C37)</f>
        <v/>
      </c>
      <c r="AA41" s="338" t="str">
        <f>IF(OR(Y41="",Y41=0,Y41="-"),"",DAY($B37))</f>
        <v/>
      </c>
      <c r="AB41" s="331" t="str">
        <f t="shared" si="71"/>
        <v/>
      </c>
      <c r="AC41" s="339" t="str">
        <f>IF(OR(AA41="",AA41=0,AA41="-"),"",MONTH($B37))</f>
        <v/>
      </c>
      <c r="AD41" s="331" t="str">
        <f t="shared" si="72"/>
        <v/>
      </c>
      <c r="AE41" s="340" t="str">
        <f>IF(OR(AA41="",AA41=0,AA41="-"),"",YEAR($B37))</f>
        <v/>
      </c>
      <c r="AG41" s="469"/>
      <c r="AH41" s="497"/>
      <c r="AL41" s="499"/>
      <c r="AM41" s="470"/>
      <c r="AO41" s="469"/>
      <c r="AP41" s="473"/>
      <c r="AQ41" s="473"/>
      <c r="AR41" s="470"/>
      <c r="AT41" s="469"/>
      <c r="AU41" s="473"/>
      <c r="AV41" s="473"/>
      <c r="AW41" s="470"/>
      <c r="AY41" s="469"/>
      <c r="AZ41" s="473"/>
      <c r="BA41" s="473"/>
      <c r="BB41" s="470"/>
      <c r="BD41" s="469"/>
      <c r="BE41" s="470"/>
      <c r="BG41" s="467"/>
    </row>
    <row r="42" spans="1:59" ht="15" thickBot="1" x14ac:dyDescent="0.35">
      <c r="A42" s="674"/>
      <c r="B42" s="675"/>
      <c r="C42" s="676"/>
      <c r="D42" s="677"/>
      <c r="E42" s="83" t="str">
        <f>Resumen!$AE$57</f>
        <v>U</v>
      </c>
      <c r="F42" s="262" t="str">
        <f>Resumen!$AE$56</f>
        <v>Maq. y Utensilios</v>
      </c>
      <c r="G42" s="284"/>
      <c r="H42" s="273" t="str">
        <f>INDEX(Resumen!$A$56:$AL$259,MATCH($C37,Resumen!$C$56:$C$259,0),MATCH($H$21,Resumen!$A$59:$AL$59,0))</f>
        <v>-</v>
      </c>
      <c r="I42" s="274" t="str">
        <f>INDEX(Resumen!$A$56:$AL$259,MATCH($C37,Resumen!$C$56:$C$259,0),MATCH($I$21,Resumen!$A$59:$AL$59,0))</f>
        <v>-</v>
      </c>
      <c r="J42" s="274" t="str">
        <f>INDEX(Resumen!$A$56:$AL$259,MATCH($C37,Resumen!$C$56:$C$259,0),MATCH($J$21,Resumen!$A$59:$AL$59,0))</f>
        <v>-</v>
      </c>
      <c r="K42" s="275" t="str">
        <f>INDEX(Resumen!$A$56:$AL$259,MATCH($C37,Resumen!$C$56:$C$259,0),MATCH($K$21,Resumen!$A$59:$AL$59,0))</f>
        <v>-</v>
      </c>
      <c r="M42" s="273" t="str">
        <f t="shared" si="68"/>
        <v>-</v>
      </c>
      <c r="N42" s="274" t="str">
        <f t="shared" si="73"/>
        <v>-</v>
      </c>
      <c r="O42" s="274" t="str">
        <f t="shared" si="74"/>
        <v>-</v>
      </c>
      <c r="P42" s="275" t="str">
        <f t="shared" si="75"/>
        <v>-</v>
      </c>
      <c r="Q42" s="58"/>
      <c r="R42" s="292" t="str">
        <f t="shared" si="69"/>
        <v>-</v>
      </c>
      <c r="S42" s="293" t="str">
        <f t="shared" si="76"/>
        <v>-</v>
      </c>
      <c r="T42" s="293" t="str">
        <f t="shared" si="77"/>
        <v>-</v>
      </c>
      <c r="U42" s="294" t="str">
        <f t="shared" si="78"/>
        <v>-</v>
      </c>
      <c r="V42" s="5"/>
      <c r="W42" s="306" t="str">
        <f t="shared" si="70"/>
        <v>-</v>
      </c>
      <c r="Y42" s="318" t="str">
        <f>IF(OR(W42="",W42=0,W42="-"),"",MAX(Y$23:Y41)+1)</f>
        <v/>
      </c>
      <c r="Z42" s="319" t="str">
        <f>IF(OR(Y42="",Y42=0,Y42="-"),"",C37)</f>
        <v/>
      </c>
      <c r="AA42" s="338" t="str">
        <f>IF(OR(Y42="",Y42=0,Y42="-"),"",DAY($B37))</f>
        <v/>
      </c>
      <c r="AB42" s="331" t="str">
        <f t="shared" si="71"/>
        <v/>
      </c>
      <c r="AC42" s="339" t="str">
        <f>IF(OR(AA42="",AA42=0,AA42="-"),"",MONTH($B37))</f>
        <v/>
      </c>
      <c r="AD42" s="331" t="str">
        <f t="shared" si="72"/>
        <v/>
      </c>
      <c r="AE42" s="340" t="str">
        <f>IF(OR(AA42="",AA42=0,AA42="-"),"",YEAR($B37))</f>
        <v/>
      </c>
      <c r="AG42" s="469"/>
      <c r="AH42" s="497"/>
      <c r="AL42" s="499"/>
      <c r="AM42" s="470"/>
      <c r="AO42" s="469"/>
      <c r="AP42" s="473"/>
      <c r="AQ42" s="473"/>
      <c r="AR42" s="470"/>
      <c r="AT42" s="469"/>
      <c r="AU42" s="473"/>
      <c r="AV42" s="473"/>
      <c r="AW42" s="470"/>
      <c r="AY42" s="469"/>
      <c r="AZ42" s="473"/>
      <c r="BA42" s="473"/>
      <c r="BB42" s="470"/>
      <c r="BD42" s="469"/>
      <c r="BE42" s="470"/>
      <c r="BG42" s="467"/>
    </row>
    <row r="43" spans="1:59" ht="15" thickBot="1" x14ac:dyDescent="0.35">
      <c r="A43" s="674"/>
      <c r="B43" s="675"/>
      <c r="C43" s="676"/>
      <c r="D43" s="649"/>
      <c r="E43" s="259" t="str">
        <f>Resumen!$AI$57</f>
        <v>V</v>
      </c>
      <c r="F43" s="263" t="str">
        <f>Resumen!$AI$56</f>
        <v>Gastos V.Zotz</v>
      </c>
      <c r="G43" s="284"/>
      <c r="H43" s="276" t="str">
        <f>INDEX(Resumen!$A$56:$AL$259,MATCH($C37,Resumen!$C$56:$C$259,0),MATCH($H$22,Resumen!$A$59:$AL$59,0))</f>
        <v>-</v>
      </c>
      <c r="I43" s="277" t="str">
        <f>INDEX(Resumen!$A$56:$AL$259,MATCH($C37,Resumen!$C$56:$C$259,0),MATCH($I$22,Resumen!$A$59:$AL$59,0))</f>
        <v>-</v>
      </c>
      <c r="J43" s="277" t="str">
        <f>INDEX(Resumen!$A$56:$AL$259,MATCH($C37,Resumen!$C$56:$C$259,0),MATCH($J$22,Resumen!$A$59:$AL$59,0))</f>
        <v>-</v>
      </c>
      <c r="K43" s="278" t="str">
        <f>INDEX(Resumen!$A$56:$AL$259,MATCH($C37,Resumen!$C$56:$C$259,0),MATCH($K$22,Resumen!$A$59:$AL$59,0))</f>
        <v>-</v>
      </c>
      <c r="M43" s="276" t="str">
        <f t="shared" si="68"/>
        <v>-</v>
      </c>
      <c r="N43" s="277" t="str">
        <f t="shared" si="73"/>
        <v>-</v>
      </c>
      <c r="O43" s="277" t="str">
        <f t="shared" si="74"/>
        <v>-</v>
      </c>
      <c r="P43" s="278" t="str">
        <f t="shared" si="75"/>
        <v>-</v>
      </c>
      <c r="Q43" s="58"/>
      <c r="R43" s="295" t="str">
        <f t="shared" si="69"/>
        <v>-</v>
      </c>
      <c r="S43" s="296" t="str">
        <f t="shared" si="76"/>
        <v>-</v>
      </c>
      <c r="T43" s="296" t="str">
        <f t="shared" si="77"/>
        <v>-</v>
      </c>
      <c r="U43" s="297" t="str">
        <f t="shared" si="78"/>
        <v>-</v>
      </c>
      <c r="W43" s="307" t="str">
        <f t="shared" si="70"/>
        <v>-</v>
      </c>
      <c r="Y43" s="318" t="str">
        <f>IF(OR(W43="",W43=0,W43="-"),"",MAX(Y$23:Y42)+1)</f>
        <v/>
      </c>
      <c r="Z43" s="320" t="str">
        <f>IF(OR(Y43="",Y43=0,Y43="-"),"",C37)</f>
        <v/>
      </c>
      <c r="AA43" s="341" t="str">
        <f>IF(OR(Y43="",Y43=0,Y43="-"),"",DAY($B37))</f>
        <v/>
      </c>
      <c r="AB43" s="332" t="str">
        <f t="shared" si="71"/>
        <v/>
      </c>
      <c r="AC43" s="342" t="str">
        <f>IF(OR(AA43="",AA43=0,AA43="-"),"",MONTH($B37))</f>
        <v/>
      </c>
      <c r="AD43" s="332" t="str">
        <f t="shared" si="72"/>
        <v/>
      </c>
      <c r="AE43" s="343" t="str">
        <f>IF(OR(AA43="",AA43=0,AA43="-"),"",YEAR($B37))</f>
        <v/>
      </c>
      <c r="AG43" s="471"/>
      <c r="AH43" s="500"/>
      <c r="AI43" s="501"/>
      <c r="AJ43" s="501"/>
      <c r="AK43" s="501"/>
      <c r="AL43" s="502"/>
      <c r="AM43" s="472"/>
      <c r="AO43" s="471"/>
      <c r="AP43" s="474"/>
      <c r="AQ43" s="474"/>
      <c r="AR43" s="472"/>
      <c r="AT43" s="471"/>
      <c r="AU43" s="474"/>
      <c r="AV43" s="474"/>
      <c r="AW43" s="472"/>
      <c r="AY43" s="471"/>
      <c r="AZ43" s="474"/>
      <c r="BA43" s="474"/>
      <c r="BB43" s="472"/>
      <c r="BD43" s="471"/>
      <c r="BE43" s="472"/>
      <c r="BG43" s="468"/>
    </row>
    <row r="44" spans="1:59" ht="15" thickBot="1" x14ac:dyDescent="0.35">
      <c r="A44" s="674">
        <f>MAX($A$23:A37)+1</f>
        <v>4</v>
      </c>
      <c r="B44" s="675">
        <f>INDEX(Resumen!$A$56:$AL$259,MATCH($A44,Resumen!$A$56:$A$259,0),MATCH($B$22,Resumen!$A$59:$AL$59,0))</f>
        <v>0</v>
      </c>
      <c r="C44" s="676">
        <f>INDEX(Resumen!$A$56:$AL$259,MATCH($A44,Resumen!$A$56:$A$259,0),MATCH($C$22,Resumen!$A$59:$AL$59,0))</f>
        <v>0</v>
      </c>
      <c r="D44" s="648" t="str">
        <f>IF(SUM($W44:$W50)=0,"-",SUM($W44:$W50))</f>
        <v>-</v>
      </c>
      <c r="E44" s="363" t="str">
        <f>Resumen!$K$57</f>
        <v>MP</v>
      </c>
      <c r="F44" s="364" t="str">
        <f>Resumen!$K$56</f>
        <v>Materias Primas</v>
      </c>
      <c r="G44" s="284"/>
      <c r="H44" s="256" t="str">
        <f>INDEX(Resumen!$A$56:$AL$259,MATCH($C44,Resumen!$C$56:$C$259,0),MATCH($H$16,Resumen!$A$59:$AL$59,0))</f>
        <v>-</v>
      </c>
      <c r="I44" s="90" t="str">
        <f>INDEX(Resumen!$A$56:$AL$259,MATCH($C44,Resumen!$C$56:$C$259,0),MATCH($I$16,Resumen!$A$59:$AL$59,0))</f>
        <v>-</v>
      </c>
      <c r="J44" s="90" t="str">
        <f>INDEX(Resumen!$A$56:$AL$259,MATCH($C44,Resumen!$C$56:$C$259,0),MATCH($J$16,Resumen!$A$59:$AL$59,0))</f>
        <v>-</v>
      </c>
      <c r="K44" s="109" t="str">
        <f>INDEX(Resumen!$A$56:$AL$259,MATCH($C44,Resumen!$C$56:$C$259,0),MATCH($K$16,Resumen!$A$59:$AL$59,0))</f>
        <v>-</v>
      </c>
      <c r="M44" s="256" t="str">
        <f>IF(OR(H44="-",H44="",H44=0),"-",H44*M$14)</f>
        <v>-</v>
      </c>
      <c r="N44" s="90" t="str">
        <f t="shared" si="73"/>
        <v>-</v>
      </c>
      <c r="O44" s="90" t="str">
        <f t="shared" si="74"/>
        <v>-</v>
      </c>
      <c r="P44" s="109" t="str">
        <f t="shared" si="75"/>
        <v>-</v>
      </c>
      <c r="Q44" s="58"/>
      <c r="R44" s="365" t="str">
        <f>IF(SUM(H44,M44)=0,"-",SUM(H44,M44))</f>
        <v>-</v>
      </c>
      <c r="S44" s="366" t="str">
        <f t="shared" si="76"/>
        <v>-</v>
      </c>
      <c r="T44" s="366" t="str">
        <f t="shared" si="77"/>
        <v>-</v>
      </c>
      <c r="U44" s="367" t="str">
        <f t="shared" si="78"/>
        <v>-</v>
      </c>
      <c r="V44" s="5"/>
      <c r="W44" s="368" t="str">
        <f>IF(SUM(R44:U44)=0,"-",SUM(R44:U44))</f>
        <v>-</v>
      </c>
      <c r="Y44" s="369" t="str">
        <f>IF(OR(W44="",W44=0,W44="-"),"",MAX(Y$23:Y43)+1)</f>
        <v/>
      </c>
      <c r="Z44" s="370" t="str">
        <f>IF(OR(Y44="",Y44=0,Y44="-"),"",C44)</f>
        <v/>
      </c>
      <c r="AA44" s="371" t="str">
        <f>IF(OR(Y44="",Y44=0,Y44="-"),"",DAY($B44))</f>
        <v/>
      </c>
      <c r="AB44" s="372" t="str">
        <f>IF(AA44="","","/")</f>
        <v/>
      </c>
      <c r="AC44" s="373" t="str">
        <f>IF(OR(AA44="",AA44=0,AA44="-"),"",MONTH($B44))</f>
        <v/>
      </c>
      <c r="AD44" s="372" t="str">
        <f>IF(AC44="","","/")</f>
        <v/>
      </c>
      <c r="AE44" s="374" t="str">
        <f>IF(OR(AA44="",AA44=0,AA44="-"),"",YEAR($B44))</f>
        <v/>
      </c>
      <c r="AG44" s="461" t="str">
        <f>IF(OR($C44="",$C44="-",$C44=0),"-",A44)</f>
        <v>-</v>
      </c>
      <c r="AH44" s="503" t="str">
        <f>IF(OR($C44="",$C44="-",$C44=0),"-",DAY(B44))</f>
        <v>-</v>
      </c>
      <c r="AI44" s="506" t="str">
        <f>IF(AH44="","","/")</f>
        <v>/</v>
      </c>
      <c r="AJ44" s="507" t="str">
        <f>IF(OR($C44="",$C44="-",$C44=0),"-",MONTH(B44))</f>
        <v>-</v>
      </c>
      <c r="AK44" s="506" t="str">
        <f>IF(AJ44="","","/")</f>
        <v>/</v>
      </c>
      <c r="AL44" s="508" t="str">
        <f>IF(OR($C44="",$C44="-",$C44=0),"-",YEAR(B44))</f>
        <v>-</v>
      </c>
      <c r="AM44" s="462" t="str">
        <f>IF(OR($C44="",$C44="-",$C44=0),"-",C44)</f>
        <v>-</v>
      </c>
      <c r="AN44" s="475" t="str">
        <f>IF(AM44="-","ù",IF(BG44=D44,"ü","û"))</f>
        <v>ù</v>
      </c>
      <c r="AO44" s="463" t="str">
        <f>IF(OR($C44="",$C44="-",$C44=0),"-",IF(SUM(H44:H50)=0,"-",SUM(H44:H50)))</f>
        <v>-</v>
      </c>
      <c r="AP44" s="464" t="str">
        <f>IF(OR($C44="",$C44="-",$C44=0),"-",IF(SUM(I44:I50)=0,"-",SUM(I44:I50)))</f>
        <v>-</v>
      </c>
      <c r="AQ44" s="464" t="str">
        <f>IF(OR($C44="",$C44="-",$C44=0),"-",IF(SUM(J44:J50)=0,"-",SUM(J44:J50)))</f>
        <v>-</v>
      </c>
      <c r="AR44" s="465" t="str">
        <f>IF(OR($C44="",$C44="-",$C44=0),"-",IF(SUM(K44:K50)=0,"-",SUM(K44:K50)))</f>
        <v>-</v>
      </c>
      <c r="AS44" s="457"/>
      <c r="AT44" s="463" t="str">
        <f>IF(OR($C44="",$C44="-",$C44=0),"-",IF(SUM(M44:M50)=0,"-",SUM(M44:M50)))</f>
        <v>-</v>
      </c>
      <c r="AU44" s="464" t="str">
        <f>IF(OR($C44="",$C44="-",$C44=0),"-",IF(SUM(N44:N50)=0,"-",SUM(N44:N50)))</f>
        <v>-</v>
      </c>
      <c r="AV44" s="464" t="str">
        <f>IF(OR($C44="",$C44="-",$C44=0),"-",IF(SUM(O44:O50)=0,"-",SUM(O44:O50)))</f>
        <v>-</v>
      </c>
      <c r="AW44" s="465" t="str">
        <f>IF(OR($C44="",$C44="-",$C44=0),"-",IF(SUM(P44:P50)=0,"-",SUM(P44:P50)))</f>
        <v>-</v>
      </c>
      <c r="AX44" s="457"/>
      <c r="AY44" s="463" t="str">
        <f>IF(OR($C44="",$C44="-",$C44=0),"-",IF(SUM(R44:R50)=0,"-",SUM(R44:R50)))</f>
        <v>-</v>
      </c>
      <c r="AZ44" s="464" t="str">
        <f>IF(OR($C44="",$C44="-",$C44=0),"-",IF(SUM(S44:S50)=0,"-",SUM(S44:S50)))</f>
        <v>-</v>
      </c>
      <c r="BA44" s="464" t="str">
        <f>IF(OR($C44="",$C44="-",$C44=0),"-",IF(SUM(T44:T50)=0,"-",SUM(T44:T50)))</f>
        <v>-</v>
      </c>
      <c r="BB44" s="465" t="str">
        <f>IF(OR($C44="",$C44="-",$C44=0),"-",IF(SUM(U44:U50)=0,"-",SUM(U44:U50)))</f>
        <v>-</v>
      </c>
      <c r="BC44" s="457"/>
      <c r="BD44" s="463" t="str">
        <f>IF(SUM(AO44:AR44)=0,"-",SUM(AO44:AR44))</f>
        <v>-</v>
      </c>
      <c r="BE44" s="465" t="str">
        <f>IF(SUM(AT44:AW44)=0,"-",SUM(AT44:AW44))</f>
        <v>-</v>
      </c>
      <c r="BF44" s="457"/>
      <c r="BG44" s="466" t="str">
        <f>IF(SUM(AY44:BB44)=0,"-",SUM(AY44:BB44))</f>
        <v>-</v>
      </c>
    </row>
    <row r="45" spans="1:59" ht="15" thickBot="1" x14ac:dyDescent="0.35">
      <c r="A45" s="674"/>
      <c r="B45" s="675"/>
      <c r="C45" s="676"/>
      <c r="D45" s="677"/>
      <c r="E45" s="82" t="str">
        <f>Resumen!$O$57</f>
        <v>P</v>
      </c>
      <c r="F45" s="261" t="str">
        <f>Resumen!$O$56</f>
        <v>Panadería</v>
      </c>
      <c r="G45" s="284"/>
      <c r="H45" s="273" t="str">
        <f>INDEX(Resumen!$A$56:$AL$259,MATCH($C44,Resumen!$C$56:$C$259,0),MATCH($H$17,Resumen!$A$59:$AL$59,0))</f>
        <v>-</v>
      </c>
      <c r="I45" s="274" t="str">
        <f>INDEX(Resumen!$A$56:$AL$259,MATCH($C44,Resumen!$C$56:$C$259,0),MATCH($I$17,Resumen!$A$59:$AL$59,0))</f>
        <v>-</v>
      </c>
      <c r="J45" s="274" t="str">
        <f>INDEX(Resumen!$A$56:$AL$259,MATCH($C44,Resumen!$C$56:$C$259,0),MATCH($J$17,Resumen!$A$59:$AL$59,0))</f>
        <v>-</v>
      </c>
      <c r="K45" s="275" t="str">
        <f>INDEX(Resumen!$A$56:$AL$259,MATCH($C44,Resumen!$C$56:$C$259,0),MATCH($K$17,Resumen!$A$59:$AL$59,0))</f>
        <v>-</v>
      </c>
      <c r="M45" s="273" t="str">
        <f t="shared" ref="M45:M50" si="79">IF(OR(H45="-",H45="",H45=0),"-",H45*M$14)</f>
        <v>-</v>
      </c>
      <c r="N45" s="274" t="str">
        <f t="shared" si="73"/>
        <v>-</v>
      </c>
      <c r="O45" s="274" t="str">
        <f t="shared" si="74"/>
        <v>-</v>
      </c>
      <c r="P45" s="275" t="str">
        <f t="shared" si="75"/>
        <v>-</v>
      </c>
      <c r="Q45" s="58"/>
      <c r="R45" s="292" t="str">
        <f t="shared" ref="R45:R50" si="80">IF(SUM(H45,M45)=0,"-",SUM(H45,M45))</f>
        <v>-</v>
      </c>
      <c r="S45" s="293" t="str">
        <f t="shared" si="76"/>
        <v>-</v>
      </c>
      <c r="T45" s="293" t="str">
        <f t="shared" si="77"/>
        <v>-</v>
      </c>
      <c r="U45" s="294" t="str">
        <f t="shared" si="78"/>
        <v>-</v>
      </c>
      <c r="V45" s="5"/>
      <c r="W45" s="306" t="str">
        <f t="shared" ref="W45:W50" si="81">IF(SUM(R45:U45)=0,"-",SUM(R45:U45))</f>
        <v>-</v>
      </c>
      <c r="Y45" s="318" t="str">
        <f>IF(OR(W45="",W45=0,W45="-"),"",MAX(Y$23:Y44)+1)</f>
        <v/>
      </c>
      <c r="Z45" s="319" t="str">
        <f>IF(OR(Y45="",Y45=0,Y45="-"),"",C44)</f>
        <v/>
      </c>
      <c r="AA45" s="338" t="str">
        <f>IF(OR(Y45="",Y45=0,Y45="-"),"",DAY($B44))</f>
        <v/>
      </c>
      <c r="AB45" s="331" t="str">
        <f t="shared" ref="AB45:AB50" si="82">IF(AA45="","","/")</f>
        <v/>
      </c>
      <c r="AC45" s="339" t="str">
        <f>IF(OR(AA45="",AA45=0,AA45="-"),"",MONTH($B44))</f>
        <v/>
      </c>
      <c r="AD45" s="331" t="str">
        <f t="shared" ref="AD45:AD50" si="83">IF(AC45="","","/")</f>
        <v/>
      </c>
      <c r="AE45" s="340" t="str">
        <f>IF(OR(AA45="",AA45=0,AA45="-"),"",YEAR($B44))</f>
        <v/>
      </c>
      <c r="AG45" s="525"/>
      <c r="AH45" s="526"/>
      <c r="AI45" s="527"/>
      <c r="AJ45" s="528"/>
      <c r="AK45" s="527"/>
      <c r="AL45" s="529"/>
      <c r="AM45" s="530"/>
      <c r="AN45" s="535"/>
      <c r="AO45" s="531"/>
      <c r="AP45" s="532"/>
      <c r="AQ45" s="532"/>
      <c r="AR45" s="533"/>
      <c r="AS45" s="536"/>
      <c r="AT45" s="531"/>
      <c r="AU45" s="532"/>
      <c r="AV45" s="532"/>
      <c r="AW45" s="533"/>
      <c r="AX45" s="536"/>
      <c r="AY45" s="531"/>
      <c r="AZ45" s="532"/>
      <c r="BA45" s="532"/>
      <c r="BB45" s="533"/>
      <c r="BC45" s="536"/>
      <c r="BD45" s="531"/>
      <c r="BE45" s="533"/>
      <c r="BF45" s="536"/>
      <c r="BG45" s="534"/>
    </row>
    <row r="46" spans="1:59" ht="15" thickBot="1" x14ac:dyDescent="0.35">
      <c r="A46" s="674"/>
      <c r="B46" s="675"/>
      <c r="C46" s="676"/>
      <c r="D46" s="677"/>
      <c r="E46" s="82" t="str">
        <f>Resumen!$S$57</f>
        <v>B</v>
      </c>
      <c r="F46" s="261" t="str">
        <f>Resumen!$S$56</f>
        <v>Bebidas</v>
      </c>
      <c r="G46" s="284"/>
      <c r="H46" s="273" t="str">
        <f>INDEX(Resumen!$A$56:$AL$259,MATCH($C44,Resumen!$C$56:$C$259,0),MATCH($H$18,Resumen!$A$59:$AL$59,0))</f>
        <v>-</v>
      </c>
      <c r="I46" s="274" t="str">
        <f>INDEX(Resumen!$A$56:$AL$259,MATCH($C44,Resumen!$C$56:$C$259,0),MATCH($I$18,Resumen!$A$59:$AL$59,0))</f>
        <v>-</v>
      </c>
      <c r="J46" s="274" t="str">
        <f>INDEX(Resumen!$A$56:$AL$259,MATCH($C44,Resumen!$C$56:$C$259,0),MATCH($J$18,Resumen!$A$59:$AL$59,0))</f>
        <v>-</v>
      </c>
      <c r="K46" s="275" t="str">
        <f>INDEX(Resumen!$A$56:$AL$259,MATCH($C44,Resumen!$C$56:$C$259,0),MATCH($K$18,Resumen!$A$59:$AL$59,0))</f>
        <v>-</v>
      </c>
      <c r="M46" s="273" t="str">
        <f t="shared" si="79"/>
        <v>-</v>
      </c>
      <c r="N46" s="274" t="str">
        <f t="shared" si="73"/>
        <v>-</v>
      </c>
      <c r="O46" s="274" t="str">
        <f t="shared" si="74"/>
        <v>-</v>
      </c>
      <c r="P46" s="275" t="str">
        <f t="shared" si="75"/>
        <v>-</v>
      </c>
      <c r="R46" s="292" t="str">
        <f t="shared" si="80"/>
        <v>-</v>
      </c>
      <c r="S46" s="293" t="str">
        <f t="shared" si="76"/>
        <v>-</v>
      </c>
      <c r="T46" s="293" t="str">
        <f t="shared" si="77"/>
        <v>-</v>
      </c>
      <c r="U46" s="294" t="str">
        <f t="shared" si="78"/>
        <v>-</v>
      </c>
      <c r="V46" s="5"/>
      <c r="W46" s="306" t="str">
        <f t="shared" si="81"/>
        <v>-</v>
      </c>
      <c r="Y46" s="318" t="str">
        <f>IF(OR(W46="",W46=0,W46="-"),"",MAX(Y$23:Y45)+1)</f>
        <v/>
      </c>
      <c r="Z46" s="319" t="str">
        <f>IF(OR(Y46="",Y46=0,Y46="-"),"",C44)</f>
        <v/>
      </c>
      <c r="AA46" s="338" t="str">
        <f>IF(OR(Y46="",Y46=0,Y46="-"),"",DAY($B44))</f>
        <v/>
      </c>
      <c r="AB46" s="331" t="str">
        <f t="shared" si="82"/>
        <v/>
      </c>
      <c r="AC46" s="339" t="str">
        <f>IF(OR(AA46="",AA46=0,AA46="-"),"",MONTH($B44))</f>
        <v/>
      </c>
      <c r="AD46" s="331" t="str">
        <f t="shared" si="83"/>
        <v/>
      </c>
      <c r="AE46" s="340" t="str">
        <f>IF(OR(AA46="",AA46=0,AA46="-"),"",YEAR($B44))</f>
        <v/>
      </c>
      <c r="AG46" s="469"/>
      <c r="AH46" s="497"/>
      <c r="AL46" s="499"/>
      <c r="AM46" s="470"/>
      <c r="AN46" s="59"/>
      <c r="AO46" s="469"/>
      <c r="AP46" s="473"/>
      <c r="AQ46" s="473"/>
      <c r="AR46" s="470"/>
      <c r="AS46" s="59"/>
      <c r="AT46" s="469"/>
      <c r="AU46" s="473"/>
      <c r="AV46" s="473"/>
      <c r="AW46" s="470"/>
      <c r="AX46" s="59"/>
      <c r="AY46" s="469"/>
      <c r="AZ46" s="473"/>
      <c r="BA46" s="473"/>
      <c r="BB46" s="470"/>
      <c r="BC46" s="59"/>
      <c r="BD46" s="469"/>
      <c r="BE46" s="470"/>
      <c r="BF46" s="59"/>
      <c r="BG46" s="467"/>
    </row>
    <row r="47" spans="1:59" ht="15" thickBot="1" x14ac:dyDescent="0.35">
      <c r="A47" s="674"/>
      <c r="B47" s="675"/>
      <c r="C47" s="676"/>
      <c r="D47" s="677"/>
      <c r="E47" s="82" t="str">
        <f>Resumen!$W$57</f>
        <v>E</v>
      </c>
      <c r="F47" s="261" t="str">
        <f>Resumen!$W$56</f>
        <v>Envases</v>
      </c>
      <c r="G47" s="284"/>
      <c r="H47" s="273" t="str">
        <f>INDEX(Resumen!$A$56:$AL$259,MATCH($C44,Resumen!$C$56:$C$259,0),MATCH($H$19,Resumen!$A$59:$AL$59,0))</f>
        <v>-</v>
      </c>
      <c r="I47" s="274" t="str">
        <f>INDEX(Resumen!$A$56:$AL$259,MATCH($C44,Resumen!$C$56:$C$259,0),MATCH($I$19,Resumen!$A$59:$AL$59,0))</f>
        <v>-</v>
      </c>
      <c r="J47" s="274" t="str">
        <f>INDEX(Resumen!$A$56:$AL$259,MATCH($C44,Resumen!$C$56:$C$259,0),MATCH($J$19,Resumen!$A$59:$AL$59,0))</f>
        <v>-</v>
      </c>
      <c r="K47" s="275" t="str">
        <f>INDEX(Resumen!$A$56:$AL$259,MATCH($C44,Resumen!$C$56:$C$259,0),MATCH($K$19,Resumen!$A$59:$AL$59,0))</f>
        <v>-</v>
      </c>
      <c r="M47" s="273" t="str">
        <f t="shared" si="79"/>
        <v>-</v>
      </c>
      <c r="N47" s="274" t="str">
        <f t="shared" si="73"/>
        <v>-</v>
      </c>
      <c r="O47" s="274" t="str">
        <f t="shared" si="74"/>
        <v>-</v>
      </c>
      <c r="P47" s="275" t="str">
        <f t="shared" si="75"/>
        <v>-</v>
      </c>
      <c r="Q47" s="58"/>
      <c r="R47" s="292" t="str">
        <f t="shared" si="80"/>
        <v>-</v>
      </c>
      <c r="S47" s="293" t="str">
        <f t="shared" si="76"/>
        <v>-</v>
      </c>
      <c r="T47" s="293" t="str">
        <f t="shared" si="77"/>
        <v>-</v>
      </c>
      <c r="U47" s="294" t="str">
        <f t="shared" si="78"/>
        <v>-</v>
      </c>
      <c r="V47" s="5"/>
      <c r="W47" s="306" t="str">
        <f t="shared" si="81"/>
        <v>-</v>
      </c>
      <c r="Y47" s="318" t="str">
        <f>IF(OR(W47="",W47=0,W47="-"),"",MAX(Y$23:Y46)+1)</f>
        <v/>
      </c>
      <c r="Z47" s="319" t="str">
        <f>IF(OR(Y47="",Y47=0,Y47="-"),"",C44)</f>
        <v/>
      </c>
      <c r="AA47" s="338" t="str">
        <f>IF(OR(Y47="",Y47=0,Y47="-"),"",DAY($B44))</f>
        <v/>
      </c>
      <c r="AB47" s="331" t="str">
        <f t="shared" si="82"/>
        <v/>
      </c>
      <c r="AC47" s="339" t="str">
        <f>IF(OR(AA47="",AA47=0,AA47="-"),"",MONTH($B44))</f>
        <v/>
      </c>
      <c r="AD47" s="331" t="str">
        <f t="shared" si="83"/>
        <v/>
      </c>
      <c r="AE47" s="340" t="str">
        <f>IF(OR(AA47="",AA47=0,AA47="-"),"",YEAR($B44))</f>
        <v/>
      </c>
      <c r="AG47" s="469"/>
      <c r="AH47" s="497"/>
      <c r="AL47" s="499"/>
      <c r="AM47" s="470"/>
      <c r="AO47" s="469"/>
      <c r="AP47" s="473"/>
      <c r="AQ47" s="473"/>
      <c r="AR47" s="470"/>
      <c r="AT47" s="469"/>
      <c r="AU47" s="473"/>
      <c r="AV47" s="473"/>
      <c r="AW47" s="470"/>
      <c r="AY47" s="469"/>
      <c r="AZ47" s="473"/>
      <c r="BA47" s="473"/>
      <c r="BB47" s="470"/>
      <c r="BD47" s="469"/>
      <c r="BE47" s="470"/>
      <c r="BG47" s="467"/>
    </row>
    <row r="48" spans="1:59" ht="15" thickBot="1" x14ac:dyDescent="0.35">
      <c r="A48" s="674"/>
      <c r="B48" s="675"/>
      <c r="C48" s="676"/>
      <c r="D48" s="677"/>
      <c r="E48" s="83" t="str">
        <f>Resumen!$AA$57</f>
        <v>D</v>
      </c>
      <c r="F48" s="262" t="str">
        <f>Resumen!$AA$56</f>
        <v>Decoración</v>
      </c>
      <c r="G48" s="284"/>
      <c r="H48" s="273" t="str">
        <f>INDEX(Resumen!$A$56:$AL$259,MATCH($C44,Resumen!$C$56:$C$259,0),MATCH($H$20,Resumen!$A$59:$AL$59,0))</f>
        <v>-</v>
      </c>
      <c r="I48" s="274" t="str">
        <f>INDEX(Resumen!$A$56:$AL$259,MATCH($C44,Resumen!$C$56:$C$259,0),MATCH($I$20,Resumen!$A$59:$AL$59,0))</f>
        <v>-</v>
      </c>
      <c r="J48" s="274" t="str">
        <f>INDEX(Resumen!$A$56:$AL$259,MATCH($C44,Resumen!$C$56:$C$259,0),MATCH($J$20,Resumen!$A$59:$AL$59,0))</f>
        <v>-</v>
      </c>
      <c r="K48" s="275" t="str">
        <f>INDEX(Resumen!$A$56:$AL$259,MATCH($C44,Resumen!$C$56:$C$259,0),MATCH($K$20,Resumen!$A$59:$AL$59,0))</f>
        <v>-</v>
      </c>
      <c r="M48" s="273" t="str">
        <f t="shared" si="79"/>
        <v>-</v>
      </c>
      <c r="N48" s="274" t="str">
        <f t="shared" si="73"/>
        <v>-</v>
      </c>
      <c r="O48" s="274" t="str">
        <f t="shared" si="74"/>
        <v>-</v>
      </c>
      <c r="P48" s="275" t="str">
        <f t="shared" si="75"/>
        <v>-</v>
      </c>
      <c r="Q48" s="58"/>
      <c r="R48" s="292" t="str">
        <f t="shared" si="80"/>
        <v>-</v>
      </c>
      <c r="S48" s="293" t="str">
        <f t="shared" si="76"/>
        <v>-</v>
      </c>
      <c r="T48" s="293" t="str">
        <f t="shared" si="77"/>
        <v>-</v>
      </c>
      <c r="U48" s="294" t="str">
        <f t="shared" si="78"/>
        <v>-</v>
      </c>
      <c r="V48" s="5"/>
      <c r="W48" s="306" t="str">
        <f t="shared" si="81"/>
        <v>-</v>
      </c>
      <c r="Y48" s="318" t="str">
        <f>IF(OR(W48="",W48=0,W48="-"),"",MAX(Y$23:Y47)+1)</f>
        <v/>
      </c>
      <c r="Z48" s="319" t="str">
        <f>IF(OR(Y48="",Y48=0,Y48="-"),"",C44)</f>
        <v/>
      </c>
      <c r="AA48" s="338" t="str">
        <f>IF(OR(Y48="",Y48=0,Y48="-"),"",DAY($B44))</f>
        <v/>
      </c>
      <c r="AB48" s="331" t="str">
        <f t="shared" si="82"/>
        <v/>
      </c>
      <c r="AC48" s="339" t="str">
        <f>IF(OR(AA48="",AA48=0,AA48="-"),"",MONTH($B44))</f>
        <v/>
      </c>
      <c r="AD48" s="331" t="str">
        <f t="shared" si="83"/>
        <v/>
      </c>
      <c r="AE48" s="340" t="str">
        <f>IF(OR(AA48="",AA48=0,AA48="-"),"",YEAR($B44))</f>
        <v/>
      </c>
      <c r="AG48" s="469"/>
      <c r="AH48" s="497"/>
      <c r="AL48" s="499"/>
      <c r="AM48" s="470"/>
      <c r="AO48" s="469"/>
      <c r="AP48" s="473"/>
      <c r="AQ48" s="473"/>
      <c r="AR48" s="470"/>
      <c r="AT48" s="469"/>
      <c r="AU48" s="473"/>
      <c r="AV48" s="473"/>
      <c r="AW48" s="470"/>
      <c r="AY48" s="469"/>
      <c r="AZ48" s="473"/>
      <c r="BA48" s="473"/>
      <c r="BB48" s="470"/>
      <c r="BD48" s="469"/>
      <c r="BE48" s="470"/>
      <c r="BG48" s="467"/>
    </row>
    <row r="49" spans="1:59" ht="15" thickBot="1" x14ac:dyDescent="0.35">
      <c r="A49" s="674"/>
      <c r="B49" s="675"/>
      <c r="C49" s="676"/>
      <c r="D49" s="677"/>
      <c r="E49" s="83" t="str">
        <f>Resumen!$AE$57</f>
        <v>U</v>
      </c>
      <c r="F49" s="262" t="str">
        <f>Resumen!$AE$56</f>
        <v>Maq. y Utensilios</v>
      </c>
      <c r="G49" s="284"/>
      <c r="H49" s="273" t="str">
        <f>INDEX(Resumen!$A$56:$AL$259,MATCH($C44,Resumen!$C$56:$C$259,0),MATCH($H$21,Resumen!$A$59:$AL$59,0))</f>
        <v>-</v>
      </c>
      <c r="I49" s="274" t="str">
        <f>INDEX(Resumen!$A$56:$AL$259,MATCH($C44,Resumen!$C$56:$C$259,0),MATCH($I$21,Resumen!$A$59:$AL$59,0))</f>
        <v>-</v>
      </c>
      <c r="J49" s="274" t="str">
        <f>INDEX(Resumen!$A$56:$AL$259,MATCH($C44,Resumen!$C$56:$C$259,0),MATCH($J$21,Resumen!$A$59:$AL$59,0))</f>
        <v>-</v>
      </c>
      <c r="K49" s="275" t="str">
        <f>INDEX(Resumen!$A$56:$AL$259,MATCH($C44,Resumen!$C$56:$C$259,0),MATCH($K$21,Resumen!$A$59:$AL$59,0))</f>
        <v>-</v>
      </c>
      <c r="M49" s="273" t="str">
        <f t="shared" si="79"/>
        <v>-</v>
      </c>
      <c r="N49" s="274" t="str">
        <f t="shared" si="73"/>
        <v>-</v>
      </c>
      <c r="O49" s="274" t="str">
        <f t="shared" si="74"/>
        <v>-</v>
      </c>
      <c r="P49" s="275" t="str">
        <f t="shared" si="75"/>
        <v>-</v>
      </c>
      <c r="Q49" s="58"/>
      <c r="R49" s="292" t="str">
        <f t="shared" si="80"/>
        <v>-</v>
      </c>
      <c r="S49" s="293" t="str">
        <f t="shared" si="76"/>
        <v>-</v>
      </c>
      <c r="T49" s="293" t="str">
        <f t="shared" si="77"/>
        <v>-</v>
      </c>
      <c r="U49" s="294" t="str">
        <f t="shared" si="78"/>
        <v>-</v>
      </c>
      <c r="V49" s="5"/>
      <c r="W49" s="306" t="str">
        <f t="shared" si="81"/>
        <v>-</v>
      </c>
      <c r="Y49" s="318" t="str">
        <f>IF(OR(W49="",W49=0,W49="-"),"",MAX(Y$23:Y48)+1)</f>
        <v/>
      </c>
      <c r="Z49" s="319" t="str">
        <f>IF(OR(Y49="",Y49=0,Y49="-"),"",C44)</f>
        <v/>
      </c>
      <c r="AA49" s="338" t="str">
        <f>IF(OR(Y49="",Y49=0,Y49="-"),"",DAY($B44))</f>
        <v/>
      </c>
      <c r="AB49" s="331" t="str">
        <f t="shared" si="82"/>
        <v/>
      </c>
      <c r="AC49" s="339" t="str">
        <f>IF(OR(AA49="",AA49=0,AA49="-"),"",MONTH($B44))</f>
        <v/>
      </c>
      <c r="AD49" s="331" t="str">
        <f t="shared" si="83"/>
        <v/>
      </c>
      <c r="AE49" s="340" t="str">
        <f>IF(OR(AA49="",AA49=0,AA49="-"),"",YEAR($B44))</f>
        <v/>
      </c>
      <c r="AG49" s="469"/>
      <c r="AH49" s="497"/>
      <c r="AL49" s="499"/>
      <c r="AM49" s="470"/>
      <c r="AO49" s="469"/>
      <c r="AP49" s="473"/>
      <c r="AQ49" s="473"/>
      <c r="AR49" s="470"/>
      <c r="AT49" s="469"/>
      <c r="AU49" s="473"/>
      <c r="AV49" s="473"/>
      <c r="AW49" s="470"/>
      <c r="AY49" s="469"/>
      <c r="AZ49" s="473"/>
      <c r="BA49" s="473"/>
      <c r="BB49" s="470"/>
      <c r="BD49" s="469"/>
      <c r="BE49" s="470"/>
      <c r="BG49" s="467"/>
    </row>
    <row r="50" spans="1:59" ht="15" thickBot="1" x14ac:dyDescent="0.35">
      <c r="A50" s="674"/>
      <c r="B50" s="675"/>
      <c r="C50" s="676"/>
      <c r="D50" s="649"/>
      <c r="E50" s="259" t="str">
        <f>Resumen!$AI$57</f>
        <v>V</v>
      </c>
      <c r="F50" s="263" t="str">
        <f>Resumen!$AI$56</f>
        <v>Gastos V.Zotz</v>
      </c>
      <c r="G50" s="284"/>
      <c r="H50" s="276" t="str">
        <f>INDEX(Resumen!$A$56:$AL$259,MATCH($C44,Resumen!$C$56:$C$259,0),MATCH($H$22,Resumen!$A$59:$AL$59,0))</f>
        <v>-</v>
      </c>
      <c r="I50" s="277" t="str">
        <f>INDEX(Resumen!$A$56:$AL$259,MATCH($C44,Resumen!$C$56:$C$259,0),MATCH($I$22,Resumen!$A$59:$AL$59,0))</f>
        <v>-</v>
      </c>
      <c r="J50" s="277" t="str">
        <f>INDEX(Resumen!$A$56:$AL$259,MATCH($C44,Resumen!$C$56:$C$259,0),MATCH($J$22,Resumen!$A$59:$AL$59,0))</f>
        <v>-</v>
      </c>
      <c r="K50" s="278" t="str">
        <f>INDEX(Resumen!$A$56:$AL$259,MATCH($C44,Resumen!$C$56:$C$259,0),MATCH($K$22,Resumen!$A$59:$AL$59,0))</f>
        <v>-</v>
      </c>
      <c r="M50" s="276" t="str">
        <f t="shared" si="79"/>
        <v>-</v>
      </c>
      <c r="N50" s="277" t="str">
        <f t="shared" si="73"/>
        <v>-</v>
      </c>
      <c r="O50" s="277" t="str">
        <f t="shared" si="74"/>
        <v>-</v>
      </c>
      <c r="P50" s="278" t="str">
        <f t="shared" si="75"/>
        <v>-</v>
      </c>
      <c r="Q50" s="58"/>
      <c r="R50" s="295" t="str">
        <f t="shared" si="80"/>
        <v>-</v>
      </c>
      <c r="S50" s="296" t="str">
        <f t="shared" si="76"/>
        <v>-</v>
      </c>
      <c r="T50" s="296" t="str">
        <f t="shared" si="77"/>
        <v>-</v>
      </c>
      <c r="U50" s="297" t="str">
        <f t="shared" si="78"/>
        <v>-</v>
      </c>
      <c r="W50" s="307" t="str">
        <f t="shared" si="81"/>
        <v>-</v>
      </c>
      <c r="Y50" s="318" t="str">
        <f>IF(OR(W50="",W50=0,W50="-"),"",MAX(Y$23:Y49)+1)</f>
        <v/>
      </c>
      <c r="Z50" s="320" t="str">
        <f>IF(OR(Y50="",Y50=0,Y50="-"),"",C44)</f>
        <v/>
      </c>
      <c r="AA50" s="341" t="str">
        <f>IF(OR(Y50="",Y50=0,Y50="-"),"",DAY($B44))</f>
        <v/>
      </c>
      <c r="AB50" s="332" t="str">
        <f t="shared" si="82"/>
        <v/>
      </c>
      <c r="AC50" s="342" t="str">
        <f>IF(OR(AA50="",AA50=0,AA50="-"),"",MONTH($B44))</f>
        <v/>
      </c>
      <c r="AD50" s="332" t="str">
        <f t="shared" si="83"/>
        <v/>
      </c>
      <c r="AE50" s="343" t="str">
        <f>IF(OR(AA50="",AA50=0,AA50="-"),"",YEAR($B44))</f>
        <v/>
      </c>
      <c r="AG50" s="471"/>
      <c r="AH50" s="500"/>
      <c r="AI50" s="501"/>
      <c r="AJ50" s="501"/>
      <c r="AK50" s="501"/>
      <c r="AL50" s="502"/>
      <c r="AM50" s="472"/>
      <c r="AO50" s="471"/>
      <c r="AP50" s="474"/>
      <c r="AQ50" s="474"/>
      <c r="AR50" s="472"/>
      <c r="AT50" s="471"/>
      <c r="AU50" s="474"/>
      <c r="AV50" s="474"/>
      <c r="AW50" s="472"/>
      <c r="AY50" s="471"/>
      <c r="AZ50" s="474"/>
      <c r="BA50" s="474"/>
      <c r="BB50" s="472"/>
      <c r="BD50" s="471"/>
      <c r="BE50" s="472"/>
      <c r="BG50" s="468"/>
    </row>
    <row r="51" spans="1:59" ht="15" thickBot="1" x14ac:dyDescent="0.35">
      <c r="A51" s="674">
        <f>MAX($A$23:A44)+1</f>
        <v>5</v>
      </c>
      <c r="B51" s="675">
        <f>INDEX(Resumen!$A$56:$AL$259,MATCH($A51,Resumen!$A$56:$A$259,0),MATCH($B$22,Resumen!$A$59:$AL$59,0))</f>
        <v>0</v>
      </c>
      <c r="C51" s="676">
        <f>INDEX(Resumen!$A$56:$AL$259,MATCH($A51,Resumen!$A$56:$A$259,0),MATCH($C$22,Resumen!$A$59:$AL$59,0))</f>
        <v>0</v>
      </c>
      <c r="D51" s="648" t="str">
        <f>IF(SUM($W51:$W57)=0,"-",SUM($W51:$W57))</f>
        <v>-</v>
      </c>
      <c r="E51" s="363" t="str">
        <f>Resumen!$K$57</f>
        <v>MP</v>
      </c>
      <c r="F51" s="364" t="str">
        <f>Resumen!$K$56</f>
        <v>Materias Primas</v>
      </c>
      <c r="G51" s="284"/>
      <c r="H51" s="256" t="str">
        <f>INDEX(Resumen!$A$56:$AL$259,MATCH($C51,Resumen!$C$56:$C$259,0),MATCH($H$16,Resumen!$A$59:$AL$59,0))</f>
        <v>-</v>
      </c>
      <c r="I51" s="90" t="str">
        <f>INDEX(Resumen!$A$56:$AL$259,MATCH($C51,Resumen!$C$56:$C$259,0),MATCH($I$16,Resumen!$A$59:$AL$59,0))</f>
        <v>-</v>
      </c>
      <c r="J51" s="90" t="str">
        <f>INDEX(Resumen!$A$56:$AL$259,MATCH($C51,Resumen!$C$56:$C$259,0),MATCH($J$16,Resumen!$A$59:$AL$59,0))</f>
        <v>-</v>
      </c>
      <c r="K51" s="109" t="str">
        <f>INDEX(Resumen!$A$56:$AL$259,MATCH($C51,Resumen!$C$56:$C$259,0),MATCH($K$16,Resumen!$A$59:$AL$59,0))</f>
        <v>-</v>
      </c>
      <c r="M51" s="256" t="str">
        <f>IF(OR(H51="-",H51="",H51=0),"-",H51*M$14)</f>
        <v>-</v>
      </c>
      <c r="N51" s="90" t="str">
        <f t="shared" si="73"/>
        <v>-</v>
      </c>
      <c r="O51" s="90" t="str">
        <f t="shared" si="74"/>
        <v>-</v>
      </c>
      <c r="P51" s="109" t="str">
        <f t="shared" si="75"/>
        <v>-</v>
      </c>
      <c r="Q51" s="58"/>
      <c r="R51" s="365" t="str">
        <f>IF(SUM(H51,M51)=0,"-",SUM(H51,M51))</f>
        <v>-</v>
      </c>
      <c r="S51" s="366" t="str">
        <f t="shared" si="76"/>
        <v>-</v>
      </c>
      <c r="T51" s="366" t="str">
        <f t="shared" si="77"/>
        <v>-</v>
      </c>
      <c r="U51" s="367" t="str">
        <f t="shared" si="78"/>
        <v>-</v>
      </c>
      <c r="V51" s="5"/>
      <c r="W51" s="368" t="str">
        <f>IF(SUM(R51:U51)=0,"-",SUM(R51:U51))</f>
        <v>-</v>
      </c>
      <c r="Y51" s="369" t="str">
        <f>IF(OR(W51="",W51=0,W51="-"),"",MAX(Y$23:Y50)+1)</f>
        <v/>
      </c>
      <c r="Z51" s="370" t="str">
        <f>IF(OR(Y51="",Y51=0,Y51="-"),"",C51)</f>
        <v/>
      </c>
      <c r="AA51" s="371" t="str">
        <f>IF(OR(Y51="",Y51=0,Y51="-"),"",DAY($B51))</f>
        <v/>
      </c>
      <c r="AB51" s="372" t="str">
        <f>IF(AA51="","","/")</f>
        <v/>
      </c>
      <c r="AC51" s="373" t="str">
        <f>IF(OR(AA51="",AA51=0,AA51="-"),"",MONTH($B51))</f>
        <v/>
      </c>
      <c r="AD51" s="372" t="str">
        <f>IF(AC51="","","/")</f>
        <v/>
      </c>
      <c r="AE51" s="374" t="str">
        <f>IF(OR(AA51="",AA51=0,AA51="-"),"",YEAR($B51))</f>
        <v/>
      </c>
      <c r="AG51" s="461" t="str">
        <f>IF(OR($C51="",$C51="-",$C51=0),"-",A51)</f>
        <v>-</v>
      </c>
      <c r="AH51" s="503" t="str">
        <f>IF(OR($C51="",$C51="-",$C51=0),"-",DAY(B51))</f>
        <v>-</v>
      </c>
      <c r="AI51" s="506" t="str">
        <f>IF(AH51="","","/")</f>
        <v>/</v>
      </c>
      <c r="AJ51" s="507" t="str">
        <f>IF(OR($C51="",$C51="-",$C51=0),"-",MONTH(B51))</f>
        <v>-</v>
      </c>
      <c r="AK51" s="506" t="str">
        <f>IF(AJ51="","","/")</f>
        <v>/</v>
      </c>
      <c r="AL51" s="508" t="str">
        <f>IF(OR($C51="",$C51="-",$C51=0),"-",YEAR(B51))</f>
        <v>-</v>
      </c>
      <c r="AM51" s="462" t="str">
        <f>IF(OR($C51="",$C51="-",$C51=0),"-",C51)</f>
        <v>-</v>
      </c>
      <c r="AN51" s="475" t="str">
        <f>IF(AM51="-","ù",IF(BG51=D51,"ü","û"))</f>
        <v>ù</v>
      </c>
      <c r="AO51" s="463" t="str">
        <f>IF(OR($C51="",$C51="-",$C51=0),"-",IF(SUM(H51:H57)=0,"-",SUM(H51:H57)))</f>
        <v>-</v>
      </c>
      <c r="AP51" s="464" t="str">
        <f>IF(OR($C51="",$C51="-",$C51=0),"-",IF(SUM(I51:I57)=0,"-",SUM(I51:I57)))</f>
        <v>-</v>
      </c>
      <c r="AQ51" s="464" t="str">
        <f>IF(OR($C51="",$C51="-",$C51=0),"-",IF(SUM(J51:J57)=0,"-",SUM(J51:J57)))</f>
        <v>-</v>
      </c>
      <c r="AR51" s="465" t="str">
        <f>IF(OR($C51="",$C51="-",$C51=0),"-",IF(SUM(K51:K57)=0,"-",SUM(K51:K57)))</f>
        <v>-</v>
      </c>
      <c r="AS51" s="457"/>
      <c r="AT51" s="463" t="str">
        <f>IF(OR($C51="",$C51="-",$C51=0),"-",IF(SUM(M51:M57)=0,"-",SUM(M51:M57)))</f>
        <v>-</v>
      </c>
      <c r="AU51" s="464" t="str">
        <f>IF(OR($C51="",$C51="-",$C51=0),"-",IF(SUM(N51:N57)=0,"-",SUM(N51:N57)))</f>
        <v>-</v>
      </c>
      <c r="AV51" s="464" t="str">
        <f>IF(OR($C51="",$C51="-",$C51=0),"-",IF(SUM(O51:O57)=0,"-",SUM(O51:O57)))</f>
        <v>-</v>
      </c>
      <c r="AW51" s="465" t="str">
        <f>IF(OR($C51="",$C51="-",$C51=0),"-",IF(SUM(P51:P57)=0,"-",SUM(P51:P57)))</f>
        <v>-</v>
      </c>
      <c r="AX51" s="457"/>
      <c r="AY51" s="463" t="str">
        <f>IF(OR($C51="",$C51="-",$C51=0),"-",IF(SUM(R51:R57)=0,"-",SUM(R51:R57)))</f>
        <v>-</v>
      </c>
      <c r="AZ51" s="464" t="str">
        <f>IF(OR($C51="",$C51="-",$C51=0),"-",IF(SUM(S51:S57)=0,"-",SUM(S51:S57)))</f>
        <v>-</v>
      </c>
      <c r="BA51" s="464" t="str">
        <f>IF(OR($C51="",$C51="-",$C51=0),"-",IF(SUM(T51:T57)=0,"-",SUM(T51:T57)))</f>
        <v>-</v>
      </c>
      <c r="BB51" s="465" t="str">
        <f>IF(OR($C51="",$C51="-",$C51=0),"-",IF(SUM(U51:U57)=0,"-",SUM(U51:U57)))</f>
        <v>-</v>
      </c>
      <c r="BC51" s="457"/>
      <c r="BD51" s="463" t="str">
        <f>IF(SUM(AO51:AR51)=0,"-",SUM(AO51:AR51))</f>
        <v>-</v>
      </c>
      <c r="BE51" s="465" t="str">
        <f>IF(SUM(AT51:AW51)=0,"-",SUM(AT51:AW51))</f>
        <v>-</v>
      </c>
      <c r="BF51" s="457"/>
      <c r="BG51" s="466" t="str">
        <f>IF(SUM(AY51:BB51)=0,"-",SUM(AY51:BB51))</f>
        <v>-</v>
      </c>
    </row>
    <row r="52" spans="1:59" ht="15" thickBot="1" x14ac:dyDescent="0.35">
      <c r="A52" s="674"/>
      <c r="B52" s="675"/>
      <c r="C52" s="676"/>
      <c r="D52" s="677"/>
      <c r="E52" s="82" t="str">
        <f>Resumen!$O$57</f>
        <v>P</v>
      </c>
      <c r="F52" s="261" t="str">
        <f>Resumen!$O$56</f>
        <v>Panadería</v>
      </c>
      <c r="G52" s="284"/>
      <c r="H52" s="273" t="str">
        <f>INDEX(Resumen!$A$56:$AL$259,MATCH($C51,Resumen!$C$56:$C$259,0),MATCH($H$17,Resumen!$A$59:$AL$59,0))</f>
        <v>-</v>
      </c>
      <c r="I52" s="274" t="str">
        <f>INDEX(Resumen!$A$56:$AL$259,MATCH($C51,Resumen!$C$56:$C$259,0),MATCH($I$17,Resumen!$A$59:$AL$59,0))</f>
        <v>-</v>
      </c>
      <c r="J52" s="274" t="str">
        <f>INDEX(Resumen!$A$56:$AL$259,MATCH($C51,Resumen!$C$56:$C$259,0),MATCH($J$17,Resumen!$A$59:$AL$59,0))</f>
        <v>-</v>
      </c>
      <c r="K52" s="275" t="str">
        <f>INDEX(Resumen!$A$56:$AL$259,MATCH($C51,Resumen!$C$56:$C$259,0),MATCH($K$17,Resumen!$A$59:$AL$59,0))</f>
        <v>-</v>
      </c>
      <c r="M52" s="273" t="str">
        <f t="shared" ref="M52:M57" si="84">IF(OR(H52="-",H52="",H52=0),"-",H52*M$14)</f>
        <v>-</v>
      </c>
      <c r="N52" s="274" t="str">
        <f t="shared" si="73"/>
        <v>-</v>
      </c>
      <c r="O52" s="274" t="str">
        <f t="shared" si="74"/>
        <v>-</v>
      </c>
      <c r="P52" s="275" t="str">
        <f t="shared" si="75"/>
        <v>-</v>
      </c>
      <c r="Q52" s="58"/>
      <c r="R52" s="292" t="str">
        <f t="shared" ref="R52:R57" si="85">IF(SUM(H52,M52)=0,"-",SUM(H52,M52))</f>
        <v>-</v>
      </c>
      <c r="S52" s="293" t="str">
        <f t="shared" si="76"/>
        <v>-</v>
      </c>
      <c r="T52" s="293" t="str">
        <f t="shared" si="77"/>
        <v>-</v>
      </c>
      <c r="U52" s="294" t="str">
        <f t="shared" si="78"/>
        <v>-</v>
      </c>
      <c r="V52" s="5"/>
      <c r="W52" s="306" t="str">
        <f t="shared" ref="W52:W57" si="86">IF(SUM(R52:U52)=0,"-",SUM(R52:U52))</f>
        <v>-</v>
      </c>
      <c r="Y52" s="318" t="str">
        <f>IF(OR(W52="",W52=0,W52="-"),"",MAX(Y$23:Y51)+1)</f>
        <v/>
      </c>
      <c r="Z52" s="319" t="str">
        <f>IF(OR(Y52="",Y52=0,Y52="-"),"",C51)</f>
        <v/>
      </c>
      <c r="AA52" s="338" t="str">
        <f>IF(OR(Y52="",Y52=0,Y52="-"),"",DAY($B51))</f>
        <v/>
      </c>
      <c r="AB52" s="331" t="str">
        <f t="shared" ref="AB52:AB57" si="87">IF(AA52="","","/")</f>
        <v/>
      </c>
      <c r="AC52" s="339" t="str">
        <f>IF(OR(AA52="",AA52=0,AA52="-"),"",MONTH($B51))</f>
        <v/>
      </c>
      <c r="AD52" s="331" t="str">
        <f t="shared" ref="AD52:AD57" si="88">IF(AC52="","","/")</f>
        <v/>
      </c>
      <c r="AE52" s="340" t="str">
        <f>IF(OR(AA52="",AA52=0,AA52="-"),"",YEAR($B51))</f>
        <v/>
      </c>
      <c r="AG52" s="525"/>
      <c r="AH52" s="526"/>
      <c r="AI52" s="527"/>
      <c r="AJ52" s="528"/>
      <c r="AK52" s="527"/>
      <c r="AL52" s="529"/>
      <c r="AM52" s="530"/>
      <c r="AN52" s="535"/>
      <c r="AO52" s="531"/>
      <c r="AP52" s="532"/>
      <c r="AQ52" s="532"/>
      <c r="AR52" s="533"/>
      <c r="AS52" s="536"/>
      <c r="AT52" s="531"/>
      <c r="AU52" s="532"/>
      <c r="AV52" s="532"/>
      <c r="AW52" s="533"/>
      <c r="AX52" s="536"/>
      <c r="AY52" s="531"/>
      <c r="AZ52" s="532"/>
      <c r="BA52" s="532"/>
      <c r="BB52" s="533"/>
      <c r="BC52" s="536"/>
      <c r="BD52" s="531"/>
      <c r="BE52" s="533"/>
      <c r="BF52" s="536"/>
      <c r="BG52" s="534"/>
    </row>
    <row r="53" spans="1:59" ht="15" thickBot="1" x14ac:dyDescent="0.35">
      <c r="A53" s="674"/>
      <c r="B53" s="675"/>
      <c r="C53" s="676"/>
      <c r="D53" s="677"/>
      <c r="E53" s="82" t="str">
        <f>Resumen!$S$57</f>
        <v>B</v>
      </c>
      <c r="F53" s="261" t="str">
        <f>Resumen!$S$56</f>
        <v>Bebidas</v>
      </c>
      <c r="G53" s="284"/>
      <c r="H53" s="273" t="str">
        <f>INDEX(Resumen!$A$56:$AL$259,MATCH($C51,Resumen!$C$56:$C$259,0),MATCH($H$18,Resumen!$A$59:$AL$59,0))</f>
        <v>-</v>
      </c>
      <c r="I53" s="274" t="str">
        <f>INDEX(Resumen!$A$56:$AL$259,MATCH($C51,Resumen!$C$56:$C$259,0),MATCH($I$18,Resumen!$A$59:$AL$59,0))</f>
        <v>-</v>
      </c>
      <c r="J53" s="274" t="str">
        <f>INDEX(Resumen!$A$56:$AL$259,MATCH($C51,Resumen!$C$56:$C$259,0),MATCH($J$18,Resumen!$A$59:$AL$59,0))</f>
        <v>-</v>
      </c>
      <c r="K53" s="275" t="str">
        <f>INDEX(Resumen!$A$56:$AL$259,MATCH($C51,Resumen!$C$56:$C$259,0),MATCH($K$18,Resumen!$A$59:$AL$59,0))</f>
        <v>-</v>
      </c>
      <c r="M53" s="273" t="str">
        <f t="shared" si="84"/>
        <v>-</v>
      </c>
      <c r="N53" s="274" t="str">
        <f t="shared" si="73"/>
        <v>-</v>
      </c>
      <c r="O53" s="274" t="str">
        <f t="shared" si="74"/>
        <v>-</v>
      </c>
      <c r="P53" s="275" t="str">
        <f t="shared" si="75"/>
        <v>-</v>
      </c>
      <c r="R53" s="292" t="str">
        <f t="shared" si="85"/>
        <v>-</v>
      </c>
      <c r="S53" s="293" t="str">
        <f t="shared" si="76"/>
        <v>-</v>
      </c>
      <c r="T53" s="293" t="str">
        <f t="shared" si="77"/>
        <v>-</v>
      </c>
      <c r="U53" s="294" t="str">
        <f t="shared" si="78"/>
        <v>-</v>
      </c>
      <c r="V53" s="5"/>
      <c r="W53" s="306" t="str">
        <f t="shared" si="86"/>
        <v>-</v>
      </c>
      <c r="Y53" s="318" t="str">
        <f>IF(OR(W53="",W53=0,W53="-"),"",MAX(Y$23:Y52)+1)</f>
        <v/>
      </c>
      <c r="Z53" s="319" t="str">
        <f>IF(OR(Y53="",Y53=0,Y53="-"),"",C51)</f>
        <v/>
      </c>
      <c r="AA53" s="338" t="str">
        <f>IF(OR(Y53="",Y53=0,Y53="-"),"",DAY($B51))</f>
        <v/>
      </c>
      <c r="AB53" s="331" t="str">
        <f t="shared" si="87"/>
        <v/>
      </c>
      <c r="AC53" s="339" t="str">
        <f>IF(OR(AA53="",AA53=0,AA53="-"),"",MONTH($B51))</f>
        <v/>
      </c>
      <c r="AD53" s="331" t="str">
        <f t="shared" si="88"/>
        <v/>
      </c>
      <c r="AE53" s="340" t="str">
        <f>IF(OR(AA53="",AA53=0,AA53="-"),"",YEAR($B51))</f>
        <v/>
      </c>
      <c r="AG53" s="469"/>
      <c r="AH53" s="497"/>
      <c r="AL53" s="499"/>
      <c r="AM53" s="470"/>
      <c r="AN53" s="59"/>
      <c r="AO53" s="469"/>
      <c r="AP53" s="473"/>
      <c r="AQ53" s="473"/>
      <c r="AR53" s="470"/>
      <c r="AS53" s="59"/>
      <c r="AT53" s="469"/>
      <c r="AU53" s="473"/>
      <c r="AV53" s="473"/>
      <c r="AW53" s="470"/>
      <c r="AX53" s="59"/>
      <c r="AY53" s="469"/>
      <c r="AZ53" s="473"/>
      <c r="BA53" s="473"/>
      <c r="BB53" s="470"/>
      <c r="BC53" s="59"/>
      <c r="BD53" s="469"/>
      <c r="BE53" s="470"/>
      <c r="BF53" s="59"/>
      <c r="BG53" s="467"/>
    </row>
    <row r="54" spans="1:59" ht="15" thickBot="1" x14ac:dyDescent="0.35">
      <c r="A54" s="674"/>
      <c r="B54" s="675"/>
      <c r="C54" s="676"/>
      <c r="D54" s="677"/>
      <c r="E54" s="82" t="str">
        <f>Resumen!$W$57</f>
        <v>E</v>
      </c>
      <c r="F54" s="261" t="str">
        <f>Resumen!$W$56</f>
        <v>Envases</v>
      </c>
      <c r="G54" s="284"/>
      <c r="H54" s="273" t="str">
        <f>INDEX(Resumen!$A$56:$AL$259,MATCH($C51,Resumen!$C$56:$C$259,0),MATCH($H$19,Resumen!$A$59:$AL$59,0))</f>
        <v>-</v>
      </c>
      <c r="I54" s="274" t="str">
        <f>INDEX(Resumen!$A$56:$AL$259,MATCH($C51,Resumen!$C$56:$C$259,0),MATCH($I$19,Resumen!$A$59:$AL$59,0))</f>
        <v>-</v>
      </c>
      <c r="J54" s="274" t="str">
        <f>INDEX(Resumen!$A$56:$AL$259,MATCH($C51,Resumen!$C$56:$C$259,0),MATCH($J$19,Resumen!$A$59:$AL$59,0))</f>
        <v>-</v>
      </c>
      <c r="K54" s="275" t="str">
        <f>INDEX(Resumen!$A$56:$AL$259,MATCH($C51,Resumen!$C$56:$C$259,0),MATCH($K$19,Resumen!$A$59:$AL$59,0))</f>
        <v>-</v>
      </c>
      <c r="M54" s="273" t="str">
        <f t="shared" si="84"/>
        <v>-</v>
      </c>
      <c r="N54" s="274" t="str">
        <f t="shared" si="73"/>
        <v>-</v>
      </c>
      <c r="O54" s="274" t="str">
        <f t="shared" si="74"/>
        <v>-</v>
      </c>
      <c r="P54" s="275" t="str">
        <f t="shared" si="75"/>
        <v>-</v>
      </c>
      <c r="Q54" s="58"/>
      <c r="R54" s="292" t="str">
        <f t="shared" si="85"/>
        <v>-</v>
      </c>
      <c r="S54" s="293" t="str">
        <f t="shared" si="76"/>
        <v>-</v>
      </c>
      <c r="T54" s="293" t="str">
        <f t="shared" si="77"/>
        <v>-</v>
      </c>
      <c r="U54" s="294" t="str">
        <f t="shared" si="78"/>
        <v>-</v>
      </c>
      <c r="V54" s="5"/>
      <c r="W54" s="306" t="str">
        <f t="shared" si="86"/>
        <v>-</v>
      </c>
      <c r="Y54" s="318" t="str">
        <f>IF(OR(W54="",W54=0,W54="-"),"",MAX(Y$23:Y53)+1)</f>
        <v/>
      </c>
      <c r="Z54" s="319" t="str">
        <f>IF(OR(Y54="",Y54=0,Y54="-"),"",C51)</f>
        <v/>
      </c>
      <c r="AA54" s="338" t="str">
        <f>IF(OR(Y54="",Y54=0,Y54="-"),"",DAY($B51))</f>
        <v/>
      </c>
      <c r="AB54" s="331" t="str">
        <f t="shared" si="87"/>
        <v/>
      </c>
      <c r="AC54" s="339" t="str">
        <f>IF(OR(AA54="",AA54=0,AA54="-"),"",MONTH($B51))</f>
        <v/>
      </c>
      <c r="AD54" s="331" t="str">
        <f t="shared" si="88"/>
        <v/>
      </c>
      <c r="AE54" s="340" t="str">
        <f>IF(OR(AA54="",AA54=0,AA54="-"),"",YEAR($B51))</f>
        <v/>
      </c>
      <c r="AG54" s="469"/>
      <c r="AH54" s="497"/>
      <c r="AL54" s="499"/>
      <c r="AM54" s="470"/>
      <c r="AO54" s="469"/>
      <c r="AP54" s="473"/>
      <c r="AQ54" s="473"/>
      <c r="AR54" s="470"/>
      <c r="AT54" s="469"/>
      <c r="AU54" s="473"/>
      <c r="AV54" s="473"/>
      <c r="AW54" s="470"/>
      <c r="AY54" s="469"/>
      <c r="AZ54" s="473"/>
      <c r="BA54" s="473"/>
      <c r="BB54" s="470"/>
      <c r="BD54" s="469"/>
      <c r="BE54" s="470"/>
      <c r="BG54" s="467"/>
    </row>
    <row r="55" spans="1:59" ht="15" thickBot="1" x14ac:dyDescent="0.35">
      <c r="A55" s="674"/>
      <c r="B55" s="675"/>
      <c r="C55" s="676"/>
      <c r="D55" s="677"/>
      <c r="E55" s="83" t="str">
        <f>Resumen!$AA$57</f>
        <v>D</v>
      </c>
      <c r="F55" s="262" t="str">
        <f>Resumen!$AA$56</f>
        <v>Decoración</v>
      </c>
      <c r="G55" s="284"/>
      <c r="H55" s="273" t="str">
        <f>INDEX(Resumen!$A$56:$AL$259,MATCH($C51,Resumen!$C$56:$C$259,0),MATCH($H$20,Resumen!$A$59:$AL$59,0))</f>
        <v>-</v>
      </c>
      <c r="I55" s="274" t="str">
        <f>INDEX(Resumen!$A$56:$AL$259,MATCH($C51,Resumen!$C$56:$C$259,0),MATCH($I$20,Resumen!$A$59:$AL$59,0))</f>
        <v>-</v>
      </c>
      <c r="J55" s="274" t="str">
        <f>INDEX(Resumen!$A$56:$AL$259,MATCH($C51,Resumen!$C$56:$C$259,0),MATCH($J$20,Resumen!$A$59:$AL$59,0))</f>
        <v>-</v>
      </c>
      <c r="K55" s="275" t="str">
        <f>INDEX(Resumen!$A$56:$AL$259,MATCH($C51,Resumen!$C$56:$C$259,0),MATCH($K$20,Resumen!$A$59:$AL$59,0))</f>
        <v>-</v>
      </c>
      <c r="M55" s="273" t="str">
        <f t="shared" si="84"/>
        <v>-</v>
      </c>
      <c r="N55" s="274" t="str">
        <f t="shared" si="73"/>
        <v>-</v>
      </c>
      <c r="O55" s="274" t="str">
        <f t="shared" si="74"/>
        <v>-</v>
      </c>
      <c r="P55" s="275" t="str">
        <f t="shared" si="75"/>
        <v>-</v>
      </c>
      <c r="Q55" s="58"/>
      <c r="R55" s="292" t="str">
        <f t="shared" si="85"/>
        <v>-</v>
      </c>
      <c r="S55" s="293" t="str">
        <f t="shared" si="76"/>
        <v>-</v>
      </c>
      <c r="T55" s="293" t="str">
        <f t="shared" si="77"/>
        <v>-</v>
      </c>
      <c r="U55" s="294" t="str">
        <f t="shared" si="78"/>
        <v>-</v>
      </c>
      <c r="V55" s="5"/>
      <c r="W55" s="306" t="str">
        <f t="shared" si="86"/>
        <v>-</v>
      </c>
      <c r="Y55" s="318" t="str">
        <f>IF(OR(W55="",W55=0,W55="-"),"",MAX(Y$23:Y54)+1)</f>
        <v/>
      </c>
      <c r="Z55" s="319" t="str">
        <f>IF(OR(Y55="",Y55=0,Y55="-"),"",C51)</f>
        <v/>
      </c>
      <c r="AA55" s="338" t="str">
        <f>IF(OR(Y55="",Y55=0,Y55="-"),"",DAY($B51))</f>
        <v/>
      </c>
      <c r="AB55" s="331" t="str">
        <f t="shared" si="87"/>
        <v/>
      </c>
      <c r="AC55" s="339" t="str">
        <f>IF(OR(AA55="",AA55=0,AA55="-"),"",MONTH($B51))</f>
        <v/>
      </c>
      <c r="AD55" s="331" t="str">
        <f t="shared" si="88"/>
        <v/>
      </c>
      <c r="AE55" s="340" t="str">
        <f>IF(OR(AA55="",AA55=0,AA55="-"),"",YEAR($B51))</f>
        <v/>
      </c>
      <c r="AG55" s="469"/>
      <c r="AH55" s="497"/>
      <c r="AL55" s="499"/>
      <c r="AM55" s="470"/>
      <c r="AO55" s="469"/>
      <c r="AP55" s="473"/>
      <c r="AQ55" s="473"/>
      <c r="AR55" s="470"/>
      <c r="AT55" s="469"/>
      <c r="AU55" s="473"/>
      <c r="AV55" s="473"/>
      <c r="AW55" s="470"/>
      <c r="AY55" s="469"/>
      <c r="AZ55" s="473"/>
      <c r="BA55" s="473"/>
      <c r="BB55" s="470"/>
      <c r="BD55" s="469"/>
      <c r="BE55" s="470"/>
      <c r="BG55" s="467"/>
    </row>
    <row r="56" spans="1:59" ht="15" thickBot="1" x14ac:dyDescent="0.35">
      <c r="A56" s="674"/>
      <c r="B56" s="675"/>
      <c r="C56" s="676"/>
      <c r="D56" s="677"/>
      <c r="E56" s="83" t="str">
        <f>Resumen!$AE$57</f>
        <v>U</v>
      </c>
      <c r="F56" s="262" t="str">
        <f>Resumen!$AE$56</f>
        <v>Maq. y Utensilios</v>
      </c>
      <c r="G56" s="284"/>
      <c r="H56" s="273" t="str">
        <f>INDEX(Resumen!$A$56:$AL$259,MATCH($C51,Resumen!$C$56:$C$259,0),MATCH($H$21,Resumen!$A$59:$AL$59,0))</f>
        <v>-</v>
      </c>
      <c r="I56" s="274" t="str">
        <f>INDEX(Resumen!$A$56:$AL$259,MATCH($C51,Resumen!$C$56:$C$259,0),MATCH($I$21,Resumen!$A$59:$AL$59,0))</f>
        <v>-</v>
      </c>
      <c r="J56" s="274" t="str">
        <f>INDEX(Resumen!$A$56:$AL$259,MATCH($C51,Resumen!$C$56:$C$259,0),MATCH($J$21,Resumen!$A$59:$AL$59,0))</f>
        <v>-</v>
      </c>
      <c r="K56" s="275" t="str">
        <f>INDEX(Resumen!$A$56:$AL$259,MATCH($C51,Resumen!$C$56:$C$259,0),MATCH($K$21,Resumen!$A$59:$AL$59,0))</f>
        <v>-</v>
      </c>
      <c r="M56" s="273" t="str">
        <f t="shared" si="84"/>
        <v>-</v>
      </c>
      <c r="N56" s="274" t="str">
        <f t="shared" si="73"/>
        <v>-</v>
      </c>
      <c r="O56" s="274" t="str">
        <f t="shared" si="74"/>
        <v>-</v>
      </c>
      <c r="P56" s="275" t="str">
        <f t="shared" si="75"/>
        <v>-</v>
      </c>
      <c r="Q56" s="58"/>
      <c r="R56" s="292" t="str">
        <f t="shared" si="85"/>
        <v>-</v>
      </c>
      <c r="S56" s="293" t="str">
        <f t="shared" si="76"/>
        <v>-</v>
      </c>
      <c r="T56" s="293" t="str">
        <f t="shared" si="77"/>
        <v>-</v>
      </c>
      <c r="U56" s="294" t="str">
        <f t="shared" si="78"/>
        <v>-</v>
      </c>
      <c r="V56" s="5"/>
      <c r="W56" s="306" t="str">
        <f t="shared" si="86"/>
        <v>-</v>
      </c>
      <c r="Y56" s="318" t="str">
        <f>IF(OR(W56="",W56=0,W56="-"),"",MAX(Y$23:Y55)+1)</f>
        <v/>
      </c>
      <c r="Z56" s="319" t="str">
        <f>IF(OR(Y56="",Y56=0,Y56="-"),"",C51)</f>
        <v/>
      </c>
      <c r="AA56" s="338" t="str">
        <f>IF(OR(Y56="",Y56=0,Y56="-"),"",DAY($B51))</f>
        <v/>
      </c>
      <c r="AB56" s="331" t="str">
        <f t="shared" si="87"/>
        <v/>
      </c>
      <c r="AC56" s="339" t="str">
        <f>IF(OR(AA56="",AA56=0,AA56="-"),"",MONTH($B51))</f>
        <v/>
      </c>
      <c r="AD56" s="331" t="str">
        <f t="shared" si="88"/>
        <v/>
      </c>
      <c r="AE56" s="340" t="str">
        <f>IF(OR(AA56="",AA56=0,AA56="-"),"",YEAR($B51))</f>
        <v/>
      </c>
      <c r="AG56" s="469"/>
      <c r="AH56" s="497"/>
      <c r="AL56" s="499"/>
      <c r="AM56" s="470"/>
      <c r="AO56" s="469"/>
      <c r="AP56" s="473"/>
      <c r="AQ56" s="473"/>
      <c r="AR56" s="470"/>
      <c r="AT56" s="469"/>
      <c r="AU56" s="473"/>
      <c r="AV56" s="473"/>
      <c r="AW56" s="470"/>
      <c r="AY56" s="469"/>
      <c r="AZ56" s="473"/>
      <c r="BA56" s="473"/>
      <c r="BB56" s="470"/>
      <c r="BD56" s="469"/>
      <c r="BE56" s="470"/>
      <c r="BG56" s="467"/>
    </row>
    <row r="57" spans="1:59" ht="15" thickBot="1" x14ac:dyDescent="0.35">
      <c r="A57" s="674"/>
      <c r="B57" s="675"/>
      <c r="C57" s="676"/>
      <c r="D57" s="649"/>
      <c r="E57" s="259" t="str">
        <f>Resumen!$AI$57</f>
        <v>V</v>
      </c>
      <c r="F57" s="263" t="str">
        <f>Resumen!$AI$56</f>
        <v>Gastos V.Zotz</v>
      </c>
      <c r="G57" s="284"/>
      <c r="H57" s="276" t="str">
        <f>INDEX(Resumen!$A$56:$AL$259,MATCH($C51,Resumen!$C$56:$C$259,0),MATCH($H$22,Resumen!$A$59:$AL$59,0))</f>
        <v>-</v>
      </c>
      <c r="I57" s="277" t="str">
        <f>INDEX(Resumen!$A$56:$AL$259,MATCH($C51,Resumen!$C$56:$C$259,0),MATCH($I$22,Resumen!$A$59:$AL$59,0))</f>
        <v>-</v>
      </c>
      <c r="J57" s="277" t="str">
        <f>INDEX(Resumen!$A$56:$AL$259,MATCH($C51,Resumen!$C$56:$C$259,0),MATCH($J$22,Resumen!$A$59:$AL$59,0))</f>
        <v>-</v>
      </c>
      <c r="K57" s="278" t="str">
        <f>INDEX(Resumen!$A$56:$AL$259,MATCH($C51,Resumen!$C$56:$C$259,0),MATCH($K$22,Resumen!$A$59:$AL$59,0))</f>
        <v>-</v>
      </c>
      <c r="M57" s="276" t="str">
        <f t="shared" si="84"/>
        <v>-</v>
      </c>
      <c r="N57" s="277" t="str">
        <f t="shared" si="73"/>
        <v>-</v>
      </c>
      <c r="O57" s="277" t="str">
        <f t="shared" si="74"/>
        <v>-</v>
      </c>
      <c r="P57" s="278" t="str">
        <f t="shared" si="75"/>
        <v>-</v>
      </c>
      <c r="Q57" s="58"/>
      <c r="R57" s="295" t="str">
        <f t="shared" si="85"/>
        <v>-</v>
      </c>
      <c r="S57" s="296" t="str">
        <f t="shared" si="76"/>
        <v>-</v>
      </c>
      <c r="T57" s="296" t="str">
        <f t="shared" si="77"/>
        <v>-</v>
      </c>
      <c r="U57" s="297" t="str">
        <f t="shared" si="78"/>
        <v>-</v>
      </c>
      <c r="W57" s="307" t="str">
        <f t="shared" si="86"/>
        <v>-</v>
      </c>
      <c r="Y57" s="318" t="str">
        <f>IF(OR(W57="",W57=0,W57="-"),"",MAX(Y$23:Y56)+1)</f>
        <v/>
      </c>
      <c r="Z57" s="320" t="str">
        <f>IF(OR(Y57="",Y57=0,Y57="-"),"",C51)</f>
        <v/>
      </c>
      <c r="AA57" s="341" t="str">
        <f>IF(OR(Y57="",Y57=0,Y57="-"),"",DAY($B51))</f>
        <v/>
      </c>
      <c r="AB57" s="332" t="str">
        <f t="shared" si="87"/>
        <v/>
      </c>
      <c r="AC57" s="342" t="str">
        <f>IF(OR(AA57="",AA57=0,AA57="-"),"",MONTH($B51))</f>
        <v/>
      </c>
      <c r="AD57" s="332" t="str">
        <f t="shared" si="88"/>
        <v/>
      </c>
      <c r="AE57" s="343" t="str">
        <f>IF(OR(AA57="",AA57=0,AA57="-"),"",YEAR($B51))</f>
        <v/>
      </c>
      <c r="AG57" s="471"/>
      <c r="AH57" s="500"/>
      <c r="AI57" s="501"/>
      <c r="AJ57" s="501"/>
      <c r="AK57" s="501"/>
      <c r="AL57" s="502"/>
      <c r="AM57" s="472"/>
      <c r="AO57" s="471"/>
      <c r="AP57" s="474"/>
      <c r="AQ57" s="474"/>
      <c r="AR57" s="472"/>
      <c r="AT57" s="471"/>
      <c r="AU57" s="474"/>
      <c r="AV57" s="474"/>
      <c r="AW57" s="472"/>
      <c r="AY57" s="471"/>
      <c r="AZ57" s="474"/>
      <c r="BA57" s="474"/>
      <c r="BB57" s="472"/>
      <c r="BD57" s="471"/>
      <c r="BE57" s="472"/>
      <c r="BG57" s="468"/>
    </row>
    <row r="58" spans="1:59" ht="15" thickBot="1" x14ac:dyDescent="0.35">
      <c r="A58" s="674">
        <f>MAX($A$23:A51)+1</f>
        <v>6</v>
      </c>
      <c r="B58" s="675">
        <f>INDEX(Resumen!$A$56:$AL$259,MATCH($A58,Resumen!$A$56:$A$259,0),MATCH($B$22,Resumen!$A$59:$AL$59,0))</f>
        <v>0</v>
      </c>
      <c r="C58" s="676">
        <f>INDEX(Resumen!$A$56:$AL$259,MATCH($A58,Resumen!$A$56:$A$259,0),MATCH($C$22,Resumen!$A$59:$AL$59,0))</f>
        <v>0</v>
      </c>
      <c r="D58" s="648" t="str">
        <f>IF(SUM($W58:$W64)=0,"-",SUM($W58:$W64))</f>
        <v>-</v>
      </c>
      <c r="E58" s="363" t="str">
        <f>Resumen!$K$57</f>
        <v>MP</v>
      </c>
      <c r="F58" s="364" t="str">
        <f>Resumen!$K$56</f>
        <v>Materias Primas</v>
      </c>
      <c r="G58" s="284"/>
      <c r="H58" s="256" t="str">
        <f>INDEX(Resumen!$A$56:$AL$259,MATCH($C58,Resumen!$C$56:$C$259,0),MATCH($H$16,Resumen!$A$59:$AL$59,0))</f>
        <v>-</v>
      </c>
      <c r="I58" s="90" t="str">
        <f>INDEX(Resumen!$A$56:$AL$259,MATCH($C58,Resumen!$C$56:$C$259,0),MATCH($I$16,Resumen!$A$59:$AL$59,0))</f>
        <v>-</v>
      </c>
      <c r="J58" s="90" t="str">
        <f>INDEX(Resumen!$A$56:$AL$259,MATCH($C58,Resumen!$C$56:$C$259,0),MATCH($J$16,Resumen!$A$59:$AL$59,0))</f>
        <v>-</v>
      </c>
      <c r="K58" s="109" t="str">
        <f>INDEX(Resumen!$A$56:$AL$259,MATCH($C58,Resumen!$C$56:$C$259,0),MATCH($K$16,Resumen!$A$59:$AL$59,0))</f>
        <v>-</v>
      </c>
      <c r="M58" s="256" t="str">
        <f>IF(OR(H58="-",H58="",H58=0),"-",H58*M$14)</f>
        <v>-</v>
      </c>
      <c r="N58" s="90" t="str">
        <f t="shared" si="73"/>
        <v>-</v>
      </c>
      <c r="O58" s="90" t="str">
        <f t="shared" si="74"/>
        <v>-</v>
      </c>
      <c r="P58" s="109" t="str">
        <f t="shared" si="75"/>
        <v>-</v>
      </c>
      <c r="Q58" s="58"/>
      <c r="R58" s="365" t="str">
        <f>IF(SUM(H58,M58)=0,"-",SUM(H58,M58))</f>
        <v>-</v>
      </c>
      <c r="S58" s="366" t="str">
        <f t="shared" si="76"/>
        <v>-</v>
      </c>
      <c r="T58" s="366" t="str">
        <f t="shared" si="77"/>
        <v>-</v>
      </c>
      <c r="U58" s="367" t="str">
        <f t="shared" si="78"/>
        <v>-</v>
      </c>
      <c r="V58" s="5"/>
      <c r="W58" s="368" t="str">
        <f>IF(SUM(R58:U58)=0,"-",SUM(R58:U58))</f>
        <v>-</v>
      </c>
      <c r="Y58" s="369" t="str">
        <f>IF(OR(W58="",W58=0,W58="-"),"",MAX(Y$23:Y57)+1)</f>
        <v/>
      </c>
      <c r="Z58" s="370" t="str">
        <f>IF(OR(Y58="",Y58=0,Y58="-"),"",C58)</f>
        <v/>
      </c>
      <c r="AA58" s="371" t="str">
        <f>IF(OR(Y58="",Y58=0,Y58="-"),"",DAY($B58))</f>
        <v/>
      </c>
      <c r="AB58" s="372" t="str">
        <f>IF(AA58="","","/")</f>
        <v/>
      </c>
      <c r="AC58" s="373" t="str">
        <f>IF(OR(AA58="",AA58=0,AA58="-"),"",MONTH($B58))</f>
        <v/>
      </c>
      <c r="AD58" s="372" t="str">
        <f>IF(AC58="","","/")</f>
        <v/>
      </c>
      <c r="AE58" s="374" t="str">
        <f>IF(OR(AA58="",AA58=0,AA58="-"),"",YEAR($B58))</f>
        <v/>
      </c>
      <c r="AG58" s="461" t="str">
        <f>IF(OR($C58="",$C58="-",$C58=0),"-",A58)</f>
        <v>-</v>
      </c>
      <c r="AH58" s="503" t="str">
        <f>IF(OR($C58="",$C58="-",$C58=0),"-",DAY(B58))</f>
        <v>-</v>
      </c>
      <c r="AI58" s="506" t="str">
        <f>IF(AH58="","","/")</f>
        <v>/</v>
      </c>
      <c r="AJ58" s="507" t="str">
        <f>IF(OR($C58="",$C58="-",$C58=0),"-",MONTH(B58))</f>
        <v>-</v>
      </c>
      <c r="AK58" s="506" t="str">
        <f>IF(AJ58="","","/")</f>
        <v>/</v>
      </c>
      <c r="AL58" s="508" t="str">
        <f>IF(OR($C58="",$C58="-",$C58=0),"-",YEAR(B58))</f>
        <v>-</v>
      </c>
      <c r="AM58" s="462" t="str">
        <f>IF(OR($C58="",$C58="-",$C58=0),"-",C58)</f>
        <v>-</v>
      </c>
      <c r="AN58" s="475" t="str">
        <f>IF(AM58="-","ù",IF(BG58=D58,"ü","û"))</f>
        <v>ù</v>
      </c>
      <c r="AO58" s="463" t="str">
        <f>IF(OR($C58="",$C58="-",$C58=0),"-",IF(SUM(H58:H64)=0,"-",SUM(H58:H64)))</f>
        <v>-</v>
      </c>
      <c r="AP58" s="464" t="str">
        <f>IF(OR($C58="",$C58="-",$C58=0),"-",IF(SUM(I58:I64)=0,"-",SUM(I58:I64)))</f>
        <v>-</v>
      </c>
      <c r="AQ58" s="464" t="str">
        <f>IF(OR($C58="",$C58="-",$C58=0),"-",IF(SUM(J58:J64)=0,"-",SUM(J58:J64)))</f>
        <v>-</v>
      </c>
      <c r="AR58" s="465" t="str">
        <f>IF(OR($C58="",$C58="-",$C58=0),"-",IF(SUM(K58:K64)=0,"-",SUM(K58:K64)))</f>
        <v>-</v>
      </c>
      <c r="AS58" s="457"/>
      <c r="AT58" s="463" t="str">
        <f>IF(OR($C58="",$C58="-",$C58=0),"-",IF(SUM(M58:M64)=0,"-",SUM(M58:M64)))</f>
        <v>-</v>
      </c>
      <c r="AU58" s="464" t="str">
        <f>IF(OR($C58="",$C58="-",$C58=0),"-",IF(SUM(N58:N64)=0,"-",SUM(N58:N64)))</f>
        <v>-</v>
      </c>
      <c r="AV58" s="464" t="str">
        <f>IF(OR($C58="",$C58="-",$C58=0),"-",IF(SUM(O58:O64)=0,"-",SUM(O58:O64)))</f>
        <v>-</v>
      </c>
      <c r="AW58" s="465" t="str">
        <f>IF(OR($C58="",$C58="-",$C58=0),"-",IF(SUM(P58:P64)=0,"-",SUM(P58:P64)))</f>
        <v>-</v>
      </c>
      <c r="AX58" s="457"/>
      <c r="AY58" s="463" t="str">
        <f>IF(OR($C58="",$C58="-",$C58=0),"-",IF(SUM(R58:R64)=0,"-",SUM(R58:R64)))</f>
        <v>-</v>
      </c>
      <c r="AZ58" s="464" t="str">
        <f>IF(OR($C58="",$C58="-",$C58=0),"-",IF(SUM(S58:S64)=0,"-",SUM(S58:S64)))</f>
        <v>-</v>
      </c>
      <c r="BA58" s="464" t="str">
        <f>IF(OR($C58="",$C58="-",$C58=0),"-",IF(SUM(T58:T64)=0,"-",SUM(T58:T64)))</f>
        <v>-</v>
      </c>
      <c r="BB58" s="465" t="str">
        <f>IF(OR($C58="",$C58="-",$C58=0),"-",IF(SUM(U58:U64)=0,"-",SUM(U58:U64)))</f>
        <v>-</v>
      </c>
      <c r="BC58" s="457"/>
      <c r="BD58" s="463" t="str">
        <f>IF(SUM(AO58:AR58)=0,"-",SUM(AO58:AR58))</f>
        <v>-</v>
      </c>
      <c r="BE58" s="465" t="str">
        <f>IF(SUM(AT58:AW58)=0,"-",SUM(AT58:AW58))</f>
        <v>-</v>
      </c>
      <c r="BF58" s="457"/>
      <c r="BG58" s="466" t="str">
        <f>IF(SUM(AY58:BB58)=0,"-",SUM(AY58:BB58))</f>
        <v>-</v>
      </c>
    </row>
    <row r="59" spans="1:59" ht="15" thickBot="1" x14ac:dyDescent="0.35">
      <c r="A59" s="674"/>
      <c r="B59" s="675"/>
      <c r="C59" s="676"/>
      <c r="D59" s="677"/>
      <c r="E59" s="82" t="str">
        <f>Resumen!$O$57</f>
        <v>P</v>
      </c>
      <c r="F59" s="261" t="str">
        <f>Resumen!$O$56</f>
        <v>Panadería</v>
      </c>
      <c r="G59" s="284"/>
      <c r="H59" s="273" t="str">
        <f>INDEX(Resumen!$A$56:$AL$259,MATCH($C58,Resumen!$C$56:$C$259,0),MATCH($H$17,Resumen!$A$59:$AL$59,0))</f>
        <v>-</v>
      </c>
      <c r="I59" s="274" t="str">
        <f>INDEX(Resumen!$A$56:$AL$259,MATCH($C58,Resumen!$C$56:$C$259,0),MATCH($I$17,Resumen!$A$59:$AL$59,0))</f>
        <v>-</v>
      </c>
      <c r="J59" s="274" t="str">
        <f>INDEX(Resumen!$A$56:$AL$259,MATCH($C58,Resumen!$C$56:$C$259,0),MATCH($J$17,Resumen!$A$59:$AL$59,0))</f>
        <v>-</v>
      </c>
      <c r="K59" s="275" t="str">
        <f>INDEX(Resumen!$A$56:$AL$259,MATCH($C58,Resumen!$C$56:$C$259,0),MATCH($K$17,Resumen!$A$59:$AL$59,0))</f>
        <v>-</v>
      </c>
      <c r="M59" s="273" t="str">
        <f t="shared" ref="M59:M64" si="89">IF(OR(H59="-",H59="",H59=0),"-",H59*M$14)</f>
        <v>-</v>
      </c>
      <c r="N59" s="274" t="str">
        <f t="shared" si="73"/>
        <v>-</v>
      </c>
      <c r="O59" s="274" t="str">
        <f t="shared" si="74"/>
        <v>-</v>
      </c>
      <c r="P59" s="275" t="str">
        <f t="shared" si="75"/>
        <v>-</v>
      </c>
      <c r="Q59" s="58"/>
      <c r="R59" s="292" t="str">
        <f t="shared" ref="R59:R64" si="90">IF(SUM(H59,M59)=0,"-",SUM(H59,M59))</f>
        <v>-</v>
      </c>
      <c r="S59" s="293" t="str">
        <f t="shared" si="76"/>
        <v>-</v>
      </c>
      <c r="T59" s="293" t="str">
        <f t="shared" si="77"/>
        <v>-</v>
      </c>
      <c r="U59" s="294" t="str">
        <f t="shared" si="78"/>
        <v>-</v>
      </c>
      <c r="V59" s="5"/>
      <c r="W59" s="306" t="str">
        <f t="shared" ref="W59:W64" si="91">IF(SUM(R59:U59)=0,"-",SUM(R59:U59))</f>
        <v>-</v>
      </c>
      <c r="Y59" s="318" t="str">
        <f>IF(OR(W59="",W59=0,W59="-"),"",MAX(Y$23:Y58)+1)</f>
        <v/>
      </c>
      <c r="Z59" s="319" t="str">
        <f>IF(OR(Y59="",Y59=0,Y59="-"),"",C58)</f>
        <v/>
      </c>
      <c r="AA59" s="338" t="str">
        <f>IF(OR(Y59="",Y59=0,Y59="-"),"",DAY($B58))</f>
        <v/>
      </c>
      <c r="AB59" s="331" t="str">
        <f t="shared" ref="AB59:AB64" si="92">IF(AA59="","","/")</f>
        <v/>
      </c>
      <c r="AC59" s="339" t="str">
        <f>IF(OR(AA59="",AA59=0,AA59="-"),"",MONTH($B58))</f>
        <v/>
      </c>
      <c r="AD59" s="331" t="str">
        <f t="shared" ref="AD59:AD64" si="93">IF(AC59="","","/")</f>
        <v/>
      </c>
      <c r="AE59" s="340" t="str">
        <f>IF(OR(AA59="",AA59=0,AA59="-"),"",YEAR($B58))</f>
        <v/>
      </c>
      <c r="AG59" s="525"/>
      <c r="AH59" s="526"/>
      <c r="AI59" s="527"/>
      <c r="AJ59" s="528"/>
      <c r="AK59" s="527"/>
      <c r="AL59" s="529"/>
      <c r="AM59" s="530"/>
      <c r="AN59" s="535"/>
      <c r="AO59" s="531"/>
      <c r="AP59" s="532"/>
      <c r="AQ59" s="532"/>
      <c r="AR59" s="533"/>
      <c r="AS59" s="536"/>
      <c r="AT59" s="531"/>
      <c r="AU59" s="532"/>
      <c r="AV59" s="532"/>
      <c r="AW59" s="533"/>
      <c r="AX59" s="536"/>
      <c r="AY59" s="531"/>
      <c r="AZ59" s="532"/>
      <c r="BA59" s="532"/>
      <c r="BB59" s="533"/>
      <c r="BC59" s="536"/>
      <c r="BD59" s="531"/>
      <c r="BE59" s="533"/>
      <c r="BF59" s="536"/>
      <c r="BG59" s="534"/>
    </row>
    <row r="60" spans="1:59" ht="15" thickBot="1" x14ac:dyDescent="0.35">
      <c r="A60" s="674"/>
      <c r="B60" s="675"/>
      <c r="C60" s="676"/>
      <c r="D60" s="677"/>
      <c r="E60" s="82" t="str">
        <f>Resumen!$S$57</f>
        <v>B</v>
      </c>
      <c r="F60" s="261" t="str">
        <f>Resumen!$S$56</f>
        <v>Bebidas</v>
      </c>
      <c r="G60" s="284"/>
      <c r="H60" s="273" t="str">
        <f>INDEX(Resumen!$A$56:$AL$259,MATCH($C58,Resumen!$C$56:$C$259,0),MATCH($H$18,Resumen!$A$59:$AL$59,0))</f>
        <v>-</v>
      </c>
      <c r="I60" s="274" t="str">
        <f>INDEX(Resumen!$A$56:$AL$259,MATCH($C58,Resumen!$C$56:$C$259,0),MATCH($I$18,Resumen!$A$59:$AL$59,0))</f>
        <v>-</v>
      </c>
      <c r="J60" s="274" t="str">
        <f>INDEX(Resumen!$A$56:$AL$259,MATCH($C58,Resumen!$C$56:$C$259,0),MATCH($J$18,Resumen!$A$59:$AL$59,0))</f>
        <v>-</v>
      </c>
      <c r="K60" s="275" t="str">
        <f>INDEX(Resumen!$A$56:$AL$259,MATCH($C58,Resumen!$C$56:$C$259,0),MATCH($K$18,Resumen!$A$59:$AL$59,0))</f>
        <v>-</v>
      </c>
      <c r="M60" s="273" t="str">
        <f t="shared" si="89"/>
        <v>-</v>
      </c>
      <c r="N60" s="274" t="str">
        <f t="shared" si="73"/>
        <v>-</v>
      </c>
      <c r="O60" s="274" t="str">
        <f t="shared" si="74"/>
        <v>-</v>
      </c>
      <c r="P60" s="275" t="str">
        <f t="shared" si="75"/>
        <v>-</v>
      </c>
      <c r="R60" s="292" t="str">
        <f t="shared" si="90"/>
        <v>-</v>
      </c>
      <c r="S60" s="293" t="str">
        <f t="shared" si="76"/>
        <v>-</v>
      </c>
      <c r="T60" s="293" t="str">
        <f t="shared" si="77"/>
        <v>-</v>
      </c>
      <c r="U60" s="294" t="str">
        <f t="shared" si="78"/>
        <v>-</v>
      </c>
      <c r="V60" s="5"/>
      <c r="W60" s="306" t="str">
        <f t="shared" si="91"/>
        <v>-</v>
      </c>
      <c r="Y60" s="318" t="str">
        <f>IF(OR(W60="",W60=0,W60="-"),"",MAX(Y$23:Y59)+1)</f>
        <v/>
      </c>
      <c r="Z60" s="319" t="str">
        <f>IF(OR(Y60="",Y60=0,Y60="-"),"",C58)</f>
        <v/>
      </c>
      <c r="AA60" s="338" t="str">
        <f>IF(OR(Y60="",Y60=0,Y60="-"),"",DAY($B58))</f>
        <v/>
      </c>
      <c r="AB60" s="331" t="str">
        <f t="shared" si="92"/>
        <v/>
      </c>
      <c r="AC60" s="339" t="str">
        <f>IF(OR(AA60="",AA60=0,AA60="-"),"",MONTH($B58))</f>
        <v/>
      </c>
      <c r="AD60" s="331" t="str">
        <f t="shared" si="93"/>
        <v/>
      </c>
      <c r="AE60" s="340" t="str">
        <f>IF(OR(AA60="",AA60=0,AA60="-"),"",YEAR($B58))</f>
        <v/>
      </c>
      <c r="AG60" s="469"/>
      <c r="AH60" s="497"/>
      <c r="AL60" s="499"/>
      <c r="AM60" s="470"/>
      <c r="AN60" s="59"/>
      <c r="AO60" s="469"/>
      <c r="AP60" s="473"/>
      <c r="AQ60" s="473"/>
      <c r="AR60" s="470"/>
      <c r="AS60" s="59"/>
      <c r="AT60" s="469"/>
      <c r="AU60" s="473"/>
      <c r="AV60" s="473"/>
      <c r="AW60" s="470"/>
      <c r="AX60" s="59"/>
      <c r="AY60" s="469"/>
      <c r="AZ60" s="473"/>
      <c r="BA60" s="473"/>
      <c r="BB60" s="470"/>
      <c r="BC60" s="59"/>
      <c r="BD60" s="469"/>
      <c r="BE60" s="470"/>
      <c r="BF60" s="59"/>
      <c r="BG60" s="467"/>
    </row>
    <row r="61" spans="1:59" ht="15" thickBot="1" x14ac:dyDescent="0.35">
      <c r="A61" s="674"/>
      <c r="B61" s="675"/>
      <c r="C61" s="676"/>
      <c r="D61" s="677"/>
      <c r="E61" s="82" t="str">
        <f>Resumen!$W$57</f>
        <v>E</v>
      </c>
      <c r="F61" s="261" t="str">
        <f>Resumen!$W$56</f>
        <v>Envases</v>
      </c>
      <c r="G61" s="284"/>
      <c r="H61" s="273" t="str">
        <f>INDEX(Resumen!$A$56:$AL$259,MATCH($C58,Resumen!$C$56:$C$259,0),MATCH($H$19,Resumen!$A$59:$AL$59,0))</f>
        <v>-</v>
      </c>
      <c r="I61" s="274" t="str">
        <f>INDEX(Resumen!$A$56:$AL$259,MATCH($C58,Resumen!$C$56:$C$259,0),MATCH($I$19,Resumen!$A$59:$AL$59,0))</f>
        <v>-</v>
      </c>
      <c r="J61" s="274" t="str">
        <f>INDEX(Resumen!$A$56:$AL$259,MATCH($C58,Resumen!$C$56:$C$259,0),MATCH($J$19,Resumen!$A$59:$AL$59,0))</f>
        <v>-</v>
      </c>
      <c r="K61" s="275" t="str">
        <f>INDEX(Resumen!$A$56:$AL$259,MATCH($C58,Resumen!$C$56:$C$259,0),MATCH($K$19,Resumen!$A$59:$AL$59,0))</f>
        <v>-</v>
      </c>
      <c r="M61" s="273" t="str">
        <f t="shared" si="89"/>
        <v>-</v>
      </c>
      <c r="N61" s="274" t="str">
        <f t="shared" si="73"/>
        <v>-</v>
      </c>
      <c r="O61" s="274" t="str">
        <f t="shared" si="74"/>
        <v>-</v>
      </c>
      <c r="P61" s="275" t="str">
        <f t="shared" si="75"/>
        <v>-</v>
      </c>
      <c r="Q61" s="58"/>
      <c r="R61" s="292" t="str">
        <f t="shared" si="90"/>
        <v>-</v>
      </c>
      <c r="S61" s="293" t="str">
        <f t="shared" si="76"/>
        <v>-</v>
      </c>
      <c r="T61" s="293" t="str">
        <f t="shared" si="77"/>
        <v>-</v>
      </c>
      <c r="U61" s="294" t="str">
        <f t="shared" si="78"/>
        <v>-</v>
      </c>
      <c r="V61" s="5"/>
      <c r="W61" s="306" t="str">
        <f t="shared" si="91"/>
        <v>-</v>
      </c>
      <c r="Y61" s="318" t="str">
        <f>IF(OR(W61="",W61=0,W61="-"),"",MAX(Y$23:Y60)+1)</f>
        <v/>
      </c>
      <c r="Z61" s="319" t="str">
        <f>IF(OR(Y61="",Y61=0,Y61="-"),"",C58)</f>
        <v/>
      </c>
      <c r="AA61" s="338" t="str">
        <f>IF(OR(Y61="",Y61=0,Y61="-"),"",DAY($B58))</f>
        <v/>
      </c>
      <c r="AB61" s="331" t="str">
        <f t="shared" si="92"/>
        <v/>
      </c>
      <c r="AC61" s="339" t="str">
        <f>IF(OR(AA61="",AA61=0,AA61="-"),"",MONTH($B58))</f>
        <v/>
      </c>
      <c r="AD61" s="331" t="str">
        <f t="shared" si="93"/>
        <v/>
      </c>
      <c r="AE61" s="340" t="str">
        <f>IF(OR(AA61="",AA61=0,AA61="-"),"",YEAR($B58))</f>
        <v/>
      </c>
      <c r="AG61" s="469"/>
      <c r="AH61" s="497"/>
      <c r="AL61" s="499"/>
      <c r="AM61" s="470"/>
      <c r="AO61" s="469"/>
      <c r="AP61" s="473"/>
      <c r="AQ61" s="473"/>
      <c r="AR61" s="470"/>
      <c r="AT61" s="469"/>
      <c r="AU61" s="473"/>
      <c r="AV61" s="473"/>
      <c r="AW61" s="470"/>
      <c r="AY61" s="469"/>
      <c r="AZ61" s="473"/>
      <c r="BA61" s="473"/>
      <c r="BB61" s="470"/>
      <c r="BD61" s="469"/>
      <c r="BE61" s="470"/>
      <c r="BG61" s="467"/>
    </row>
    <row r="62" spans="1:59" ht="15" thickBot="1" x14ac:dyDescent="0.35">
      <c r="A62" s="674"/>
      <c r="B62" s="675"/>
      <c r="C62" s="676"/>
      <c r="D62" s="677"/>
      <c r="E62" s="83" t="str">
        <f>Resumen!$AA$57</f>
        <v>D</v>
      </c>
      <c r="F62" s="262" t="str">
        <f>Resumen!$AA$56</f>
        <v>Decoración</v>
      </c>
      <c r="G62" s="284"/>
      <c r="H62" s="273" t="str">
        <f>INDEX(Resumen!$A$56:$AL$259,MATCH($C58,Resumen!$C$56:$C$259,0),MATCH($H$20,Resumen!$A$59:$AL$59,0))</f>
        <v>-</v>
      </c>
      <c r="I62" s="274" t="str">
        <f>INDEX(Resumen!$A$56:$AL$259,MATCH($C58,Resumen!$C$56:$C$259,0),MATCH($I$20,Resumen!$A$59:$AL$59,0))</f>
        <v>-</v>
      </c>
      <c r="J62" s="274" t="str">
        <f>INDEX(Resumen!$A$56:$AL$259,MATCH($C58,Resumen!$C$56:$C$259,0),MATCH($J$20,Resumen!$A$59:$AL$59,0))</f>
        <v>-</v>
      </c>
      <c r="K62" s="275" t="str">
        <f>INDEX(Resumen!$A$56:$AL$259,MATCH($C58,Resumen!$C$56:$C$259,0),MATCH($K$20,Resumen!$A$59:$AL$59,0))</f>
        <v>-</v>
      </c>
      <c r="M62" s="273" t="str">
        <f t="shared" si="89"/>
        <v>-</v>
      </c>
      <c r="N62" s="274" t="str">
        <f t="shared" si="73"/>
        <v>-</v>
      </c>
      <c r="O62" s="274" t="str">
        <f t="shared" si="74"/>
        <v>-</v>
      </c>
      <c r="P62" s="275" t="str">
        <f t="shared" si="75"/>
        <v>-</v>
      </c>
      <c r="Q62" s="58"/>
      <c r="R62" s="292" t="str">
        <f t="shared" si="90"/>
        <v>-</v>
      </c>
      <c r="S62" s="293" t="str">
        <f t="shared" si="76"/>
        <v>-</v>
      </c>
      <c r="T62" s="293" t="str">
        <f t="shared" si="77"/>
        <v>-</v>
      </c>
      <c r="U62" s="294" t="str">
        <f t="shared" si="78"/>
        <v>-</v>
      </c>
      <c r="V62" s="5"/>
      <c r="W62" s="306" t="str">
        <f t="shared" si="91"/>
        <v>-</v>
      </c>
      <c r="Y62" s="318" t="str">
        <f>IF(OR(W62="",W62=0,W62="-"),"",MAX(Y$23:Y61)+1)</f>
        <v/>
      </c>
      <c r="Z62" s="319" t="str">
        <f>IF(OR(Y62="",Y62=0,Y62="-"),"",C58)</f>
        <v/>
      </c>
      <c r="AA62" s="338" t="str">
        <f>IF(OR(Y62="",Y62=0,Y62="-"),"",DAY($B58))</f>
        <v/>
      </c>
      <c r="AB62" s="331" t="str">
        <f t="shared" si="92"/>
        <v/>
      </c>
      <c r="AC62" s="339" t="str">
        <f>IF(OR(AA62="",AA62=0,AA62="-"),"",MONTH($B58))</f>
        <v/>
      </c>
      <c r="AD62" s="331" t="str">
        <f t="shared" si="93"/>
        <v/>
      </c>
      <c r="AE62" s="340" t="str">
        <f>IF(OR(AA62="",AA62=0,AA62="-"),"",YEAR($B58))</f>
        <v/>
      </c>
      <c r="AG62" s="469"/>
      <c r="AH62" s="497"/>
      <c r="AL62" s="499"/>
      <c r="AM62" s="470"/>
      <c r="AO62" s="469"/>
      <c r="AP62" s="473"/>
      <c r="AQ62" s="473"/>
      <c r="AR62" s="470"/>
      <c r="AT62" s="469"/>
      <c r="AU62" s="473"/>
      <c r="AV62" s="473"/>
      <c r="AW62" s="470"/>
      <c r="AY62" s="469"/>
      <c r="AZ62" s="473"/>
      <c r="BA62" s="473"/>
      <c r="BB62" s="470"/>
      <c r="BD62" s="469"/>
      <c r="BE62" s="470"/>
      <c r="BG62" s="467"/>
    </row>
    <row r="63" spans="1:59" ht="15" thickBot="1" x14ac:dyDescent="0.35">
      <c r="A63" s="674"/>
      <c r="B63" s="675"/>
      <c r="C63" s="676"/>
      <c r="D63" s="677"/>
      <c r="E63" s="83" t="str">
        <f>Resumen!$AE$57</f>
        <v>U</v>
      </c>
      <c r="F63" s="262" t="str">
        <f>Resumen!$AE$56</f>
        <v>Maq. y Utensilios</v>
      </c>
      <c r="G63" s="284"/>
      <c r="H63" s="273" t="str">
        <f>INDEX(Resumen!$A$56:$AL$259,MATCH($C58,Resumen!$C$56:$C$259,0),MATCH($H$21,Resumen!$A$59:$AL$59,0))</f>
        <v>-</v>
      </c>
      <c r="I63" s="274" t="str">
        <f>INDEX(Resumen!$A$56:$AL$259,MATCH($C58,Resumen!$C$56:$C$259,0),MATCH($I$21,Resumen!$A$59:$AL$59,0))</f>
        <v>-</v>
      </c>
      <c r="J63" s="274" t="str">
        <f>INDEX(Resumen!$A$56:$AL$259,MATCH($C58,Resumen!$C$56:$C$259,0),MATCH($J$21,Resumen!$A$59:$AL$59,0))</f>
        <v>-</v>
      </c>
      <c r="K63" s="275" t="str">
        <f>INDEX(Resumen!$A$56:$AL$259,MATCH($C58,Resumen!$C$56:$C$259,0),MATCH($K$21,Resumen!$A$59:$AL$59,0))</f>
        <v>-</v>
      </c>
      <c r="M63" s="273" t="str">
        <f t="shared" si="89"/>
        <v>-</v>
      </c>
      <c r="N63" s="274" t="str">
        <f t="shared" si="73"/>
        <v>-</v>
      </c>
      <c r="O63" s="274" t="str">
        <f t="shared" si="74"/>
        <v>-</v>
      </c>
      <c r="P63" s="275" t="str">
        <f t="shared" si="75"/>
        <v>-</v>
      </c>
      <c r="Q63" s="58"/>
      <c r="R63" s="292" t="str">
        <f t="shared" si="90"/>
        <v>-</v>
      </c>
      <c r="S63" s="293" t="str">
        <f t="shared" si="76"/>
        <v>-</v>
      </c>
      <c r="T63" s="293" t="str">
        <f t="shared" si="77"/>
        <v>-</v>
      </c>
      <c r="U63" s="294" t="str">
        <f t="shared" si="78"/>
        <v>-</v>
      </c>
      <c r="V63" s="5"/>
      <c r="W63" s="306" t="str">
        <f t="shared" si="91"/>
        <v>-</v>
      </c>
      <c r="Y63" s="318" t="str">
        <f>IF(OR(W63="",W63=0,W63="-"),"",MAX(Y$23:Y62)+1)</f>
        <v/>
      </c>
      <c r="Z63" s="319" t="str">
        <f>IF(OR(Y63="",Y63=0,Y63="-"),"",C58)</f>
        <v/>
      </c>
      <c r="AA63" s="338" t="str">
        <f>IF(OR(Y63="",Y63=0,Y63="-"),"",DAY($B58))</f>
        <v/>
      </c>
      <c r="AB63" s="331" t="str">
        <f t="shared" si="92"/>
        <v/>
      </c>
      <c r="AC63" s="339" t="str">
        <f>IF(OR(AA63="",AA63=0,AA63="-"),"",MONTH($B58))</f>
        <v/>
      </c>
      <c r="AD63" s="331" t="str">
        <f t="shared" si="93"/>
        <v/>
      </c>
      <c r="AE63" s="340" t="str">
        <f>IF(OR(AA63="",AA63=0,AA63="-"),"",YEAR($B58))</f>
        <v/>
      </c>
      <c r="AG63" s="469"/>
      <c r="AH63" s="497"/>
      <c r="AL63" s="499"/>
      <c r="AM63" s="470"/>
      <c r="AO63" s="469"/>
      <c r="AP63" s="473"/>
      <c r="AQ63" s="473"/>
      <c r="AR63" s="470"/>
      <c r="AT63" s="469"/>
      <c r="AU63" s="473"/>
      <c r="AV63" s="473"/>
      <c r="AW63" s="470"/>
      <c r="AY63" s="469"/>
      <c r="AZ63" s="473"/>
      <c r="BA63" s="473"/>
      <c r="BB63" s="470"/>
      <c r="BD63" s="469"/>
      <c r="BE63" s="470"/>
      <c r="BG63" s="467"/>
    </row>
    <row r="64" spans="1:59" ht="15" thickBot="1" x14ac:dyDescent="0.35">
      <c r="A64" s="674"/>
      <c r="B64" s="675"/>
      <c r="C64" s="676"/>
      <c r="D64" s="649"/>
      <c r="E64" s="259" t="str">
        <f>Resumen!$AI$57</f>
        <v>V</v>
      </c>
      <c r="F64" s="263" t="str">
        <f>Resumen!$AI$56</f>
        <v>Gastos V.Zotz</v>
      </c>
      <c r="G64" s="284"/>
      <c r="H64" s="276" t="str">
        <f>INDEX(Resumen!$A$56:$AL$259,MATCH($C58,Resumen!$C$56:$C$259,0),MATCH($H$22,Resumen!$A$59:$AL$59,0))</f>
        <v>-</v>
      </c>
      <c r="I64" s="277" t="str">
        <f>INDEX(Resumen!$A$56:$AL$259,MATCH($C58,Resumen!$C$56:$C$259,0),MATCH($I$22,Resumen!$A$59:$AL$59,0))</f>
        <v>-</v>
      </c>
      <c r="J64" s="277" t="str">
        <f>INDEX(Resumen!$A$56:$AL$259,MATCH($C58,Resumen!$C$56:$C$259,0),MATCH($J$22,Resumen!$A$59:$AL$59,0))</f>
        <v>-</v>
      </c>
      <c r="K64" s="278" t="str">
        <f>INDEX(Resumen!$A$56:$AL$259,MATCH($C58,Resumen!$C$56:$C$259,0),MATCH($K$22,Resumen!$A$59:$AL$59,0))</f>
        <v>-</v>
      </c>
      <c r="M64" s="276" t="str">
        <f t="shared" si="89"/>
        <v>-</v>
      </c>
      <c r="N64" s="277" t="str">
        <f t="shared" si="73"/>
        <v>-</v>
      </c>
      <c r="O64" s="277" t="str">
        <f t="shared" si="74"/>
        <v>-</v>
      </c>
      <c r="P64" s="278" t="str">
        <f t="shared" si="75"/>
        <v>-</v>
      </c>
      <c r="Q64" s="58"/>
      <c r="R64" s="295" t="str">
        <f t="shared" si="90"/>
        <v>-</v>
      </c>
      <c r="S64" s="296" t="str">
        <f t="shared" si="76"/>
        <v>-</v>
      </c>
      <c r="T64" s="296" t="str">
        <f t="shared" si="77"/>
        <v>-</v>
      </c>
      <c r="U64" s="297" t="str">
        <f t="shared" si="78"/>
        <v>-</v>
      </c>
      <c r="W64" s="307" t="str">
        <f t="shared" si="91"/>
        <v>-</v>
      </c>
      <c r="Y64" s="318" t="str">
        <f>IF(OR(W64="",W64=0,W64="-"),"",MAX(Y$23:Y63)+1)</f>
        <v/>
      </c>
      <c r="Z64" s="320" t="str">
        <f>IF(OR(Y64="",Y64=0,Y64="-"),"",C58)</f>
        <v/>
      </c>
      <c r="AA64" s="341" t="str">
        <f>IF(OR(Y64="",Y64=0,Y64="-"),"",DAY($B58))</f>
        <v/>
      </c>
      <c r="AB64" s="332" t="str">
        <f t="shared" si="92"/>
        <v/>
      </c>
      <c r="AC64" s="342" t="str">
        <f>IF(OR(AA64="",AA64=0,AA64="-"),"",MONTH($B58))</f>
        <v/>
      </c>
      <c r="AD64" s="332" t="str">
        <f t="shared" si="93"/>
        <v/>
      </c>
      <c r="AE64" s="343" t="str">
        <f>IF(OR(AA64="",AA64=0,AA64="-"),"",YEAR($B58))</f>
        <v/>
      </c>
      <c r="AG64" s="471"/>
      <c r="AH64" s="500"/>
      <c r="AI64" s="501"/>
      <c r="AJ64" s="501"/>
      <c r="AK64" s="501"/>
      <c r="AL64" s="502"/>
      <c r="AM64" s="472"/>
      <c r="AO64" s="471"/>
      <c r="AP64" s="474"/>
      <c r="AQ64" s="474"/>
      <c r="AR64" s="472"/>
      <c r="AT64" s="471"/>
      <c r="AU64" s="474"/>
      <c r="AV64" s="474"/>
      <c r="AW64" s="472"/>
      <c r="AY64" s="471"/>
      <c r="AZ64" s="474"/>
      <c r="BA64" s="474"/>
      <c r="BB64" s="472"/>
      <c r="BD64" s="471"/>
      <c r="BE64" s="472"/>
      <c r="BG64" s="468"/>
    </row>
    <row r="65" spans="1:59" ht="15" thickBot="1" x14ac:dyDescent="0.35">
      <c r="A65" s="674">
        <f>MAX($A$23:A58)+1</f>
        <v>7</v>
      </c>
      <c r="B65" s="675">
        <f>INDEX(Resumen!$A$56:$AL$259,MATCH($A65,Resumen!$A$56:$A$259,0),MATCH($B$22,Resumen!$A$59:$AL$59,0))</f>
        <v>0</v>
      </c>
      <c r="C65" s="676">
        <f>INDEX(Resumen!$A$56:$AL$259,MATCH($A65,Resumen!$A$56:$A$259,0),MATCH($C$22,Resumen!$A$59:$AL$59,0))</f>
        <v>0</v>
      </c>
      <c r="D65" s="648" t="str">
        <f>IF(SUM($W65:$W71)=0,"-",SUM($W65:$W71))</f>
        <v>-</v>
      </c>
      <c r="E65" s="363" t="str">
        <f>Resumen!$K$57</f>
        <v>MP</v>
      </c>
      <c r="F65" s="364" t="str">
        <f>Resumen!$K$56</f>
        <v>Materias Primas</v>
      </c>
      <c r="G65" s="284"/>
      <c r="H65" s="256" t="str">
        <f>INDEX(Resumen!$A$56:$AL$259,MATCH($C65,Resumen!$C$56:$C$259,0),MATCH($H$16,Resumen!$A$59:$AL$59,0))</f>
        <v>-</v>
      </c>
      <c r="I65" s="90" t="str">
        <f>INDEX(Resumen!$A$56:$AL$259,MATCH($C65,Resumen!$C$56:$C$259,0),MATCH($I$16,Resumen!$A$59:$AL$59,0))</f>
        <v>-</v>
      </c>
      <c r="J65" s="90" t="str">
        <f>INDEX(Resumen!$A$56:$AL$259,MATCH($C65,Resumen!$C$56:$C$259,0),MATCH($J$16,Resumen!$A$59:$AL$59,0))</f>
        <v>-</v>
      </c>
      <c r="K65" s="109" t="str">
        <f>INDEX(Resumen!$A$56:$AL$259,MATCH($C65,Resumen!$C$56:$C$259,0),MATCH($K$16,Resumen!$A$59:$AL$59,0))</f>
        <v>-</v>
      </c>
      <c r="M65" s="256" t="str">
        <f>IF(OR(H65="-",H65="",H65=0),"-",H65*M$14)</f>
        <v>-</v>
      </c>
      <c r="N65" s="90" t="str">
        <f t="shared" si="73"/>
        <v>-</v>
      </c>
      <c r="O65" s="90" t="str">
        <f t="shared" si="74"/>
        <v>-</v>
      </c>
      <c r="P65" s="109" t="str">
        <f t="shared" si="75"/>
        <v>-</v>
      </c>
      <c r="Q65" s="58"/>
      <c r="R65" s="365" t="str">
        <f>IF(SUM(H65,M65)=0,"-",SUM(H65,M65))</f>
        <v>-</v>
      </c>
      <c r="S65" s="366" t="str">
        <f t="shared" si="76"/>
        <v>-</v>
      </c>
      <c r="T65" s="366" t="str">
        <f t="shared" si="77"/>
        <v>-</v>
      </c>
      <c r="U65" s="367" t="str">
        <f t="shared" si="78"/>
        <v>-</v>
      </c>
      <c r="V65" s="5"/>
      <c r="W65" s="368" t="str">
        <f>IF(SUM(R65:U65)=0,"-",SUM(R65:U65))</f>
        <v>-</v>
      </c>
      <c r="Y65" s="369" t="str">
        <f>IF(OR(W65="",W65=0,W65="-"),"",MAX(Y$23:Y64)+1)</f>
        <v/>
      </c>
      <c r="Z65" s="370" t="str">
        <f>IF(OR(Y65="",Y65=0,Y65="-"),"",C65)</f>
        <v/>
      </c>
      <c r="AA65" s="371" t="str">
        <f>IF(OR(Y65="",Y65=0,Y65="-"),"",DAY($B65))</f>
        <v/>
      </c>
      <c r="AB65" s="372" t="str">
        <f>IF(AA65="","","/")</f>
        <v/>
      </c>
      <c r="AC65" s="373" t="str">
        <f>IF(OR(AA65="",AA65=0,AA65="-"),"",MONTH($B65))</f>
        <v/>
      </c>
      <c r="AD65" s="372" t="str">
        <f>IF(AC65="","","/")</f>
        <v/>
      </c>
      <c r="AE65" s="374" t="str">
        <f>IF(OR(AA65="",AA65=0,AA65="-"),"",YEAR($B65))</f>
        <v/>
      </c>
      <c r="AG65" s="461" t="str">
        <f>IF(OR($C65="",$C65="-",$C65=0),"-",A65)</f>
        <v>-</v>
      </c>
      <c r="AH65" s="503" t="str">
        <f>IF(OR($C65="",$C65="-",$C65=0),"-",DAY(B65))</f>
        <v>-</v>
      </c>
      <c r="AI65" s="506" t="str">
        <f>IF(AH65="","","/")</f>
        <v>/</v>
      </c>
      <c r="AJ65" s="507" t="str">
        <f>IF(OR($C65="",$C65="-",$C65=0),"-",MONTH(B65))</f>
        <v>-</v>
      </c>
      <c r="AK65" s="506" t="str">
        <f>IF(AJ65="","","/")</f>
        <v>/</v>
      </c>
      <c r="AL65" s="508" t="str">
        <f>IF(OR($C65="",$C65="-",$C65=0),"-",YEAR(B65))</f>
        <v>-</v>
      </c>
      <c r="AM65" s="462" t="str">
        <f>IF(OR($C65="",$C65="-",$C65=0),"-",C65)</f>
        <v>-</v>
      </c>
      <c r="AN65" s="475" t="str">
        <f>IF(AM65="-","ù",IF(BG65=D65,"ü","û"))</f>
        <v>ù</v>
      </c>
      <c r="AO65" s="463" t="str">
        <f>IF(OR($C65="",$C65="-",$C65=0),"-",IF(SUM(H65:H71)=0,"-",SUM(H65:H71)))</f>
        <v>-</v>
      </c>
      <c r="AP65" s="464" t="str">
        <f>IF(OR($C65="",$C65="-",$C65=0),"-",IF(SUM(I65:I71)=0,"-",SUM(I65:I71)))</f>
        <v>-</v>
      </c>
      <c r="AQ65" s="464" t="str">
        <f>IF(OR($C65="",$C65="-",$C65=0),"-",IF(SUM(J65:J71)=0,"-",SUM(J65:J71)))</f>
        <v>-</v>
      </c>
      <c r="AR65" s="465" t="str">
        <f>IF(OR($C65="",$C65="-",$C65=0),"-",IF(SUM(K65:K71)=0,"-",SUM(K65:K71)))</f>
        <v>-</v>
      </c>
      <c r="AS65" s="457"/>
      <c r="AT65" s="463" t="str">
        <f>IF(OR($C65="",$C65="-",$C65=0),"-",IF(SUM(M65:M71)=0,"-",SUM(M65:M71)))</f>
        <v>-</v>
      </c>
      <c r="AU65" s="464" t="str">
        <f>IF(OR($C65="",$C65="-",$C65=0),"-",IF(SUM(N65:N71)=0,"-",SUM(N65:N71)))</f>
        <v>-</v>
      </c>
      <c r="AV65" s="464" t="str">
        <f>IF(OR($C65="",$C65="-",$C65=0),"-",IF(SUM(O65:O71)=0,"-",SUM(O65:O71)))</f>
        <v>-</v>
      </c>
      <c r="AW65" s="465" t="str">
        <f>IF(OR($C65="",$C65="-",$C65=0),"-",IF(SUM(P65:P71)=0,"-",SUM(P65:P71)))</f>
        <v>-</v>
      </c>
      <c r="AX65" s="457"/>
      <c r="AY65" s="463" t="str">
        <f>IF(OR($C65="",$C65="-",$C65=0),"-",IF(SUM(R65:R71)=0,"-",SUM(R65:R71)))</f>
        <v>-</v>
      </c>
      <c r="AZ65" s="464" t="str">
        <f>IF(OR($C65="",$C65="-",$C65=0),"-",IF(SUM(S65:S71)=0,"-",SUM(S65:S71)))</f>
        <v>-</v>
      </c>
      <c r="BA65" s="464" t="str">
        <f>IF(OR($C65="",$C65="-",$C65=0),"-",IF(SUM(T65:T71)=0,"-",SUM(T65:T71)))</f>
        <v>-</v>
      </c>
      <c r="BB65" s="465" t="str">
        <f>IF(OR($C65="",$C65="-",$C65=0),"-",IF(SUM(U65:U71)=0,"-",SUM(U65:U71)))</f>
        <v>-</v>
      </c>
      <c r="BC65" s="457"/>
      <c r="BD65" s="463" t="str">
        <f>IF(SUM(AO65:AR65)=0,"-",SUM(AO65:AR65))</f>
        <v>-</v>
      </c>
      <c r="BE65" s="465" t="str">
        <f>IF(SUM(AT65:AW65)=0,"-",SUM(AT65:AW65))</f>
        <v>-</v>
      </c>
      <c r="BF65" s="457"/>
      <c r="BG65" s="466" t="str">
        <f>IF(SUM(AY65:BB65)=0,"-",SUM(AY65:BB65))</f>
        <v>-</v>
      </c>
    </row>
    <row r="66" spans="1:59" ht="15" thickBot="1" x14ac:dyDescent="0.35">
      <c r="A66" s="674"/>
      <c r="B66" s="675"/>
      <c r="C66" s="676"/>
      <c r="D66" s="677"/>
      <c r="E66" s="82" t="str">
        <f>Resumen!$O$57</f>
        <v>P</v>
      </c>
      <c r="F66" s="261" t="str">
        <f>Resumen!$O$56</f>
        <v>Panadería</v>
      </c>
      <c r="G66" s="284"/>
      <c r="H66" s="273" t="str">
        <f>INDEX(Resumen!$A$56:$AL$259,MATCH($C65,Resumen!$C$56:$C$259,0),MATCH($H$17,Resumen!$A$59:$AL$59,0))</f>
        <v>-</v>
      </c>
      <c r="I66" s="274" t="str">
        <f>INDEX(Resumen!$A$56:$AL$259,MATCH($C65,Resumen!$C$56:$C$259,0),MATCH($I$17,Resumen!$A$59:$AL$59,0))</f>
        <v>-</v>
      </c>
      <c r="J66" s="274" t="str">
        <f>INDEX(Resumen!$A$56:$AL$259,MATCH($C65,Resumen!$C$56:$C$259,0),MATCH($J$17,Resumen!$A$59:$AL$59,0))</f>
        <v>-</v>
      </c>
      <c r="K66" s="275" t="str">
        <f>INDEX(Resumen!$A$56:$AL$259,MATCH($C65,Resumen!$C$56:$C$259,0),MATCH($K$17,Resumen!$A$59:$AL$59,0))</f>
        <v>-</v>
      </c>
      <c r="M66" s="273" t="str">
        <f t="shared" ref="M66:M71" si="94">IF(OR(H66="-",H66="",H66=0),"-",H66*M$14)</f>
        <v>-</v>
      </c>
      <c r="N66" s="274" t="str">
        <f t="shared" si="73"/>
        <v>-</v>
      </c>
      <c r="O66" s="274" t="str">
        <f t="shared" si="74"/>
        <v>-</v>
      </c>
      <c r="P66" s="275" t="str">
        <f t="shared" si="75"/>
        <v>-</v>
      </c>
      <c r="Q66" s="58"/>
      <c r="R66" s="292" t="str">
        <f t="shared" ref="R66:R71" si="95">IF(SUM(H66,M66)=0,"-",SUM(H66,M66))</f>
        <v>-</v>
      </c>
      <c r="S66" s="293" t="str">
        <f t="shared" si="76"/>
        <v>-</v>
      </c>
      <c r="T66" s="293" t="str">
        <f t="shared" si="77"/>
        <v>-</v>
      </c>
      <c r="U66" s="294" t="str">
        <f t="shared" si="78"/>
        <v>-</v>
      </c>
      <c r="V66" s="5"/>
      <c r="W66" s="306" t="str">
        <f t="shared" ref="W66:W71" si="96">IF(SUM(R66:U66)=0,"-",SUM(R66:U66))</f>
        <v>-</v>
      </c>
      <c r="Y66" s="318" t="str">
        <f>IF(OR(W66="",W66=0,W66="-"),"",MAX(Y$23:Y65)+1)</f>
        <v/>
      </c>
      <c r="Z66" s="319" t="str">
        <f>IF(OR(Y66="",Y66=0,Y66="-"),"",C65)</f>
        <v/>
      </c>
      <c r="AA66" s="338" t="str">
        <f>IF(OR(Y66="",Y66=0,Y66="-"),"",DAY($B65))</f>
        <v/>
      </c>
      <c r="AB66" s="331" t="str">
        <f t="shared" ref="AB66:AB71" si="97">IF(AA66="","","/")</f>
        <v/>
      </c>
      <c r="AC66" s="339" t="str">
        <f>IF(OR(AA66="",AA66=0,AA66="-"),"",MONTH($B65))</f>
        <v/>
      </c>
      <c r="AD66" s="331" t="str">
        <f t="shared" ref="AD66:AD71" si="98">IF(AC66="","","/")</f>
        <v/>
      </c>
      <c r="AE66" s="340" t="str">
        <f>IF(OR(AA66="",AA66=0,AA66="-"),"",YEAR($B65))</f>
        <v/>
      </c>
      <c r="AG66" s="525"/>
      <c r="AH66" s="526"/>
      <c r="AI66" s="527"/>
      <c r="AJ66" s="528"/>
      <c r="AK66" s="527"/>
      <c r="AL66" s="529"/>
      <c r="AM66" s="530"/>
      <c r="AN66" s="535"/>
      <c r="AO66" s="531"/>
      <c r="AP66" s="532"/>
      <c r="AQ66" s="532"/>
      <c r="AR66" s="533"/>
      <c r="AS66" s="536"/>
      <c r="AT66" s="531"/>
      <c r="AU66" s="532"/>
      <c r="AV66" s="532"/>
      <c r="AW66" s="533"/>
      <c r="AX66" s="536"/>
      <c r="AY66" s="531"/>
      <c r="AZ66" s="532"/>
      <c r="BA66" s="532"/>
      <c r="BB66" s="533"/>
      <c r="BC66" s="536"/>
      <c r="BD66" s="531"/>
      <c r="BE66" s="533"/>
      <c r="BF66" s="536"/>
      <c r="BG66" s="534"/>
    </row>
    <row r="67" spans="1:59" ht="15" thickBot="1" x14ac:dyDescent="0.35">
      <c r="A67" s="674"/>
      <c r="B67" s="675"/>
      <c r="C67" s="676"/>
      <c r="D67" s="677"/>
      <c r="E67" s="82" t="str">
        <f>Resumen!$S$57</f>
        <v>B</v>
      </c>
      <c r="F67" s="261" t="str">
        <f>Resumen!$S$56</f>
        <v>Bebidas</v>
      </c>
      <c r="G67" s="284"/>
      <c r="H67" s="273" t="str">
        <f>INDEX(Resumen!$A$56:$AL$259,MATCH($C65,Resumen!$C$56:$C$259,0),MATCH($H$18,Resumen!$A$59:$AL$59,0))</f>
        <v>-</v>
      </c>
      <c r="I67" s="274" t="str">
        <f>INDEX(Resumen!$A$56:$AL$259,MATCH($C65,Resumen!$C$56:$C$259,0),MATCH($I$18,Resumen!$A$59:$AL$59,0))</f>
        <v>-</v>
      </c>
      <c r="J67" s="274" t="str">
        <f>INDEX(Resumen!$A$56:$AL$259,MATCH($C65,Resumen!$C$56:$C$259,0),MATCH($J$18,Resumen!$A$59:$AL$59,0))</f>
        <v>-</v>
      </c>
      <c r="K67" s="275" t="str">
        <f>INDEX(Resumen!$A$56:$AL$259,MATCH($C65,Resumen!$C$56:$C$259,0),MATCH($K$18,Resumen!$A$59:$AL$59,0))</f>
        <v>-</v>
      </c>
      <c r="M67" s="273" t="str">
        <f t="shared" si="94"/>
        <v>-</v>
      </c>
      <c r="N67" s="274" t="str">
        <f t="shared" si="73"/>
        <v>-</v>
      </c>
      <c r="O67" s="274" t="str">
        <f t="shared" si="74"/>
        <v>-</v>
      </c>
      <c r="P67" s="275" t="str">
        <f t="shared" si="75"/>
        <v>-</v>
      </c>
      <c r="R67" s="292" t="str">
        <f t="shared" si="95"/>
        <v>-</v>
      </c>
      <c r="S67" s="293" t="str">
        <f t="shared" si="76"/>
        <v>-</v>
      </c>
      <c r="T67" s="293" t="str">
        <f t="shared" si="77"/>
        <v>-</v>
      </c>
      <c r="U67" s="294" t="str">
        <f t="shared" si="78"/>
        <v>-</v>
      </c>
      <c r="V67" s="5"/>
      <c r="W67" s="306" t="str">
        <f t="shared" si="96"/>
        <v>-</v>
      </c>
      <c r="Y67" s="318" t="str">
        <f>IF(OR(W67="",W67=0,W67="-"),"",MAX(Y$23:Y66)+1)</f>
        <v/>
      </c>
      <c r="Z67" s="319" t="str">
        <f>IF(OR(Y67="",Y67=0,Y67="-"),"",C65)</f>
        <v/>
      </c>
      <c r="AA67" s="338" t="str">
        <f>IF(OR(Y67="",Y67=0,Y67="-"),"",DAY($B65))</f>
        <v/>
      </c>
      <c r="AB67" s="331" t="str">
        <f t="shared" si="97"/>
        <v/>
      </c>
      <c r="AC67" s="339" t="str">
        <f>IF(OR(AA67="",AA67=0,AA67="-"),"",MONTH($B65))</f>
        <v/>
      </c>
      <c r="AD67" s="331" t="str">
        <f t="shared" si="98"/>
        <v/>
      </c>
      <c r="AE67" s="340" t="str">
        <f>IF(OR(AA67="",AA67=0,AA67="-"),"",YEAR($B65))</f>
        <v/>
      </c>
      <c r="AG67" s="469"/>
      <c r="AH67" s="497"/>
      <c r="AL67" s="499"/>
      <c r="AM67" s="470"/>
      <c r="AN67" s="59"/>
      <c r="AO67" s="469"/>
      <c r="AP67" s="473"/>
      <c r="AQ67" s="473"/>
      <c r="AR67" s="470"/>
      <c r="AS67" s="59"/>
      <c r="AT67" s="469"/>
      <c r="AU67" s="473"/>
      <c r="AV67" s="473"/>
      <c r="AW67" s="470"/>
      <c r="AX67" s="59"/>
      <c r="AY67" s="469"/>
      <c r="AZ67" s="473"/>
      <c r="BA67" s="473"/>
      <c r="BB67" s="470"/>
      <c r="BC67" s="59"/>
      <c r="BD67" s="469"/>
      <c r="BE67" s="470"/>
      <c r="BF67" s="59"/>
      <c r="BG67" s="467"/>
    </row>
    <row r="68" spans="1:59" ht="15" thickBot="1" x14ac:dyDescent="0.35">
      <c r="A68" s="674"/>
      <c r="B68" s="675"/>
      <c r="C68" s="676"/>
      <c r="D68" s="677"/>
      <c r="E68" s="82" t="str">
        <f>Resumen!$W$57</f>
        <v>E</v>
      </c>
      <c r="F68" s="261" t="str">
        <f>Resumen!$W$56</f>
        <v>Envases</v>
      </c>
      <c r="G68" s="284"/>
      <c r="H68" s="273" t="str">
        <f>INDEX(Resumen!$A$56:$AL$259,MATCH($C65,Resumen!$C$56:$C$259,0),MATCH($H$19,Resumen!$A$59:$AL$59,0))</f>
        <v>-</v>
      </c>
      <c r="I68" s="274" t="str">
        <f>INDEX(Resumen!$A$56:$AL$259,MATCH($C65,Resumen!$C$56:$C$259,0),MATCH($I$19,Resumen!$A$59:$AL$59,0))</f>
        <v>-</v>
      </c>
      <c r="J68" s="274" t="str">
        <f>INDEX(Resumen!$A$56:$AL$259,MATCH($C65,Resumen!$C$56:$C$259,0),MATCH($J$19,Resumen!$A$59:$AL$59,0))</f>
        <v>-</v>
      </c>
      <c r="K68" s="275" t="str">
        <f>INDEX(Resumen!$A$56:$AL$259,MATCH($C65,Resumen!$C$56:$C$259,0),MATCH($K$19,Resumen!$A$59:$AL$59,0))</f>
        <v>-</v>
      </c>
      <c r="M68" s="273" t="str">
        <f t="shared" si="94"/>
        <v>-</v>
      </c>
      <c r="N68" s="274" t="str">
        <f t="shared" si="73"/>
        <v>-</v>
      </c>
      <c r="O68" s="274" t="str">
        <f t="shared" si="74"/>
        <v>-</v>
      </c>
      <c r="P68" s="275" t="str">
        <f t="shared" si="75"/>
        <v>-</v>
      </c>
      <c r="Q68" s="58"/>
      <c r="R68" s="292" t="str">
        <f t="shared" si="95"/>
        <v>-</v>
      </c>
      <c r="S68" s="293" t="str">
        <f t="shared" si="76"/>
        <v>-</v>
      </c>
      <c r="T68" s="293" t="str">
        <f t="shared" si="77"/>
        <v>-</v>
      </c>
      <c r="U68" s="294" t="str">
        <f t="shared" si="78"/>
        <v>-</v>
      </c>
      <c r="V68" s="5"/>
      <c r="W68" s="306" t="str">
        <f t="shared" si="96"/>
        <v>-</v>
      </c>
      <c r="Y68" s="318" t="str">
        <f>IF(OR(W68="",W68=0,W68="-"),"",MAX(Y$23:Y67)+1)</f>
        <v/>
      </c>
      <c r="Z68" s="319" t="str">
        <f>IF(OR(Y68="",Y68=0,Y68="-"),"",C65)</f>
        <v/>
      </c>
      <c r="AA68" s="338" t="str">
        <f>IF(OR(Y68="",Y68=0,Y68="-"),"",DAY($B65))</f>
        <v/>
      </c>
      <c r="AB68" s="331" t="str">
        <f t="shared" si="97"/>
        <v/>
      </c>
      <c r="AC68" s="339" t="str">
        <f>IF(OR(AA68="",AA68=0,AA68="-"),"",MONTH($B65))</f>
        <v/>
      </c>
      <c r="AD68" s="331" t="str">
        <f t="shared" si="98"/>
        <v/>
      </c>
      <c r="AE68" s="340" t="str">
        <f>IF(OR(AA68="",AA68=0,AA68="-"),"",YEAR($B65))</f>
        <v/>
      </c>
      <c r="AG68" s="469"/>
      <c r="AH68" s="497"/>
      <c r="AL68" s="499"/>
      <c r="AM68" s="470"/>
      <c r="AO68" s="469"/>
      <c r="AP68" s="473"/>
      <c r="AQ68" s="473"/>
      <c r="AR68" s="470"/>
      <c r="AT68" s="469"/>
      <c r="AU68" s="473"/>
      <c r="AV68" s="473"/>
      <c r="AW68" s="470"/>
      <c r="AY68" s="469"/>
      <c r="AZ68" s="473"/>
      <c r="BA68" s="473"/>
      <c r="BB68" s="470"/>
      <c r="BD68" s="469"/>
      <c r="BE68" s="470"/>
      <c r="BG68" s="467"/>
    </row>
    <row r="69" spans="1:59" ht="15" thickBot="1" x14ac:dyDescent="0.35">
      <c r="A69" s="674"/>
      <c r="B69" s="675"/>
      <c r="C69" s="676"/>
      <c r="D69" s="677"/>
      <c r="E69" s="83" t="str">
        <f>Resumen!$AA$57</f>
        <v>D</v>
      </c>
      <c r="F69" s="262" t="str">
        <f>Resumen!$AA$56</f>
        <v>Decoración</v>
      </c>
      <c r="G69" s="284"/>
      <c r="H69" s="273" t="str">
        <f>INDEX(Resumen!$A$56:$AL$259,MATCH($C65,Resumen!$C$56:$C$259,0),MATCH($H$20,Resumen!$A$59:$AL$59,0))</f>
        <v>-</v>
      </c>
      <c r="I69" s="274" t="str">
        <f>INDEX(Resumen!$A$56:$AL$259,MATCH($C65,Resumen!$C$56:$C$259,0),MATCH($I$20,Resumen!$A$59:$AL$59,0))</f>
        <v>-</v>
      </c>
      <c r="J69" s="274" t="str">
        <f>INDEX(Resumen!$A$56:$AL$259,MATCH($C65,Resumen!$C$56:$C$259,0),MATCH($J$20,Resumen!$A$59:$AL$59,0))</f>
        <v>-</v>
      </c>
      <c r="K69" s="275" t="str">
        <f>INDEX(Resumen!$A$56:$AL$259,MATCH($C65,Resumen!$C$56:$C$259,0),MATCH($K$20,Resumen!$A$59:$AL$59,0))</f>
        <v>-</v>
      </c>
      <c r="M69" s="273" t="str">
        <f t="shared" si="94"/>
        <v>-</v>
      </c>
      <c r="N69" s="274" t="str">
        <f t="shared" si="73"/>
        <v>-</v>
      </c>
      <c r="O69" s="274" t="str">
        <f t="shared" si="74"/>
        <v>-</v>
      </c>
      <c r="P69" s="275" t="str">
        <f t="shared" si="75"/>
        <v>-</v>
      </c>
      <c r="Q69" s="58"/>
      <c r="R69" s="292" t="str">
        <f t="shared" si="95"/>
        <v>-</v>
      </c>
      <c r="S69" s="293" t="str">
        <f t="shared" si="76"/>
        <v>-</v>
      </c>
      <c r="T69" s="293" t="str">
        <f t="shared" si="77"/>
        <v>-</v>
      </c>
      <c r="U69" s="294" t="str">
        <f t="shared" si="78"/>
        <v>-</v>
      </c>
      <c r="V69" s="5"/>
      <c r="W69" s="306" t="str">
        <f t="shared" si="96"/>
        <v>-</v>
      </c>
      <c r="Y69" s="318" t="str">
        <f>IF(OR(W69="",W69=0,W69="-"),"",MAX(Y$23:Y68)+1)</f>
        <v/>
      </c>
      <c r="Z69" s="319" t="str">
        <f>IF(OR(Y69="",Y69=0,Y69="-"),"",C65)</f>
        <v/>
      </c>
      <c r="AA69" s="338" t="str">
        <f>IF(OR(Y69="",Y69=0,Y69="-"),"",DAY($B65))</f>
        <v/>
      </c>
      <c r="AB69" s="331" t="str">
        <f t="shared" si="97"/>
        <v/>
      </c>
      <c r="AC69" s="339" t="str">
        <f>IF(OR(AA69="",AA69=0,AA69="-"),"",MONTH($B65))</f>
        <v/>
      </c>
      <c r="AD69" s="331" t="str">
        <f t="shared" si="98"/>
        <v/>
      </c>
      <c r="AE69" s="340" t="str">
        <f>IF(OR(AA69="",AA69=0,AA69="-"),"",YEAR($B65))</f>
        <v/>
      </c>
      <c r="AG69" s="469"/>
      <c r="AH69" s="497"/>
      <c r="AL69" s="499"/>
      <c r="AM69" s="470"/>
      <c r="AO69" s="469"/>
      <c r="AP69" s="473"/>
      <c r="AQ69" s="473"/>
      <c r="AR69" s="470"/>
      <c r="AT69" s="469"/>
      <c r="AU69" s="473"/>
      <c r="AV69" s="473"/>
      <c r="AW69" s="470"/>
      <c r="AY69" s="469"/>
      <c r="AZ69" s="473"/>
      <c r="BA69" s="473"/>
      <c r="BB69" s="470"/>
      <c r="BD69" s="469"/>
      <c r="BE69" s="470"/>
      <c r="BG69" s="467"/>
    </row>
    <row r="70" spans="1:59" ht="15" thickBot="1" x14ac:dyDescent="0.35">
      <c r="A70" s="674"/>
      <c r="B70" s="675"/>
      <c r="C70" s="676"/>
      <c r="D70" s="677"/>
      <c r="E70" s="83" t="str">
        <f>Resumen!$AE$57</f>
        <v>U</v>
      </c>
      <c r="F70" s="262" t="str">
        <f>Resumen!$AE$56</f>
        <v>Maq. y Utensilios</v>
      </c>
      <c r="G70" s="284"/>
      <c r="H70" s="273" t="str">
        <f>INDEX(Resumen!$A$56:$AL$259,MATCH($C65,Resumen!$C$56:$C$259,0),MATCH($H$21,Resumen!$A$59:$AL$59,0))</f>
        <v>-</v>
      </c>
      <c r="I70" s="274" t="str">
        <f>INDEX(Resumen!$A$56:$AL$259,MATCH($C65,Resumen!$C$56:$C$259,0),MATCH($I$21,Resumen!$A$59:$AL$59,0))</f>
        <v>-</v>
      </c>
      <c r="J70" s="274" t="str">
        <f>INDEX(Resumen!$A$56:$AL$259,MATCH($C65,Resumen!$C$56:$C$259,0),MATCH($J$21,Resumen!$A$59:$AL$59,0))</f>
        <v>-</v>
      </c>
      <c r="K70" s="275" t="str">
        <f>INDEX(Resumen!$A$56:$AL$259,MATCH($C65,Resumen!$C$56:$C$259,0),MATCH($K$21,Resumen!$A$59:$AL$59,0))</f>
        <v>-</v>
      </c>
      <c r="M70" s="273" t="str">
        <f t="shared" si="94"/>
        <v>-</v>
      </c>
      <c r="N70" s="274" t="str">
        <f t="shared" si="73"/>
        <v>-</v>
      </c>
      <c r="O70" s="274" t="str">
        <f t="shared" si="74"/>
        <v>-</v>
      </c>
      <c r="P70" s="275" t="str">
        <f t="shared" si="75"/>
        <v>-</v>
      </c>
      <c r="Q70" s="58"/>
      <c r="R70" s="292" t="str">
        <f t="shared" si="95"/>
        <v>-</v>
      </c>
      <c r="S70" s="293" t="str">
        <f t="shared" si="76"/>
        <v>-</v>
      </c>
      <c r="T70" s="293" t="str">
        <f t="shared" si="77"/>
        <v>-</v>
      </c>
      <c r="U70" s="294" t="str">
        <f t="shared" si="78"/>
        <v>-</v>
      </c>
      <c r="V70" s="5"/>
      <c r="W70" s="306" t="str">
        <f t="shared" si="96"/>
        <v>-</v>
      </c>
      <c r="Y70" s="318" t="str">
        <f>IF(OR(W70="",W70=0,W70="-"),"",MAX(Y$23:Y69)+1)</f>
        <v/>
      </c>
      <c r="Z70" s="319" t="str">
        <f>IF(OR(Y70="",Y70=0,Y70="-"),"",C65)</f>
        <v/>
      </c>
      <c r="AA70" s="338" t="str">
        <f>IF(OR(Y70="",Y70=0,Y70="-"),"",DAY($B65))</f>
        <v/>
      </c>
      <c r="AB70" s="331" t="str">
        <f t="shared" si="97"/>
        <v/>
      </c>
      <c r="AC70" s="339" t="str">
        <f>IF(OR(AA70="",AA70=0,AA70="-"),"",MONTH($B65))</f>
        <v/>
      </c>
      <c r="AD70" s="331" t="str">
        <f t="shared" si="98"/>
        <v/>
      </c>
      <c r="AE70" s="340" t="str">
        <f>IF(OR(AA70="",AA70=0,AA70="-"),"",YEAR($B65))</f>
        <v/>
      </c>
      <c r="AG70" s="469"/>
      <c r="AH70" s="497"/>
      <c r="AL70" s="499"/>
      <c r="AM70" s="470"/>
      <c r="AO70" s="469"/>
      <c r="AP70" s="473"/>
      <c r="AQ70" s="473"/>
      <c r="AR70" s="470"/>
      <c r="AT70" s="469"/>
      <c r="AU70" s="473"/>
      <c r="AV70" s="473"/>
      <c r="AW70" s="470"/>
      <c r="AY70" s="469"/>
      <c r="AZ70" s="473"/>
      <c r="BA70" s="473"/>
      <c r="BB70" s="470"/>
      <c r="BD70" s="469"/>
      <c r="BE70" s="470"/>
      <c r="BG70" s="467"/>
    </row>
    <row r="71" spans="1:59" ht="15" thickBot="1" x14ac:dyDescent="0.35">
      <c r="A71" s="674"/>
      <c r="B71" s="675"/>
      <c r="C71" s="676"/>
      <c r="D71" s="649"/>
      <c r="E71" s="259" t="str">
        <f>Resumen!$AI$57</f>
        <v>V</v>
      </c>
      <c r="F71" s="263" t="str">
        <f>Resumen!$AI$56</f>
        <v>Gastos V.Zotz</v>
      </c>
      <c r="G71" s="284"/>
      <c r="H71" s="276" t="str">
        <f>INDEX(Resumen!$A$56:$AL$259,MATCH($C65,Resumen!$C$56:$C$259,0),MATCH($H$22,Resumen!$A$59:$AL$59,0))</f>
        <v>-</v>
      </c>
      <c r="I71" s="277" t="str">
        <f>INDEX(Resumen!$A$56:$AL$259,MATCH($C65,Resumen!$C$56:$C$259,0),MATCH($I$22,Resumen!$A$59:$AL$59,0))</f>
        <v>-</v>
      </c>
      <c r="J71" s="277" t="str">
        <f>INDEX(Resumen!$A$56:$AL$259,MATCH($C65,Resumen!$C$56:$C$259,0),MATCH($J$22,Resumen!$A$59:$AL$59,0))</f>
        <v>-</v>
      </c>
      <c r="K71" s="278" t="str">
        <f>INDEX(Resumen!$A$56:$AL$259,MATCH($C65,Resumen!$C$56:$C$259,0),MATCH($K$22,Resumen!$A$59:$AL$59,0))</f>
        <v>-</v>
      </c>
      <c r="M71" s="276" t="str">
        <f t="shared" si="94"/>
        <v>-</v>
      </c>
      <c r="N71" s="277" t="str">
        <f t="shared" si="73"/>
        <v>-</v>
      </c>
      <c r="O71" s="277" t="str">
        <f t="shared" si="74"/>
        <v>-</v>
      </c>
      <c r="P71" s="278" t="str">
        <f t="shared" si="75"/>
        <v>-</v>
      </c>
      <c r="Q71" s="58"/>
      <c r="R71" s="295" t="str">
        <f t="shared" si="95"/>
        <v>-</v>
      </c>
      <c r="S71" s="296" t="str">
        <f t="shared" si="76"/>
        <v>-</v>
      </c>
      <c r="T71" s="296" t="str">
        <f t="shared" si="77"/>
        <v>-</v>
      </c>
      <c r="U71" s="297" t="str">
        <f t="shared" si="78"/>
        <v>-</v>
      </c>
      <c r="W71" s="307" t="str">
        <f t="shared" si="96"/>
        <v>-</v>
      </c>
      <c r="Y71" s="318" t="str">
        <f>IF(OR(W71="",W71=0,W71="-"),"",MAX(Y$23:Y70)+1)</f>
        <v/>
      </c>
      <c r="Z71" s="320" t="str">
        <f>IF(OR(Y71="",Y71=0,Y71="-"),"",C65)</f>
        <v/>
      </c>
      <c r="AA71" s="341" t="str">
        <f>IF(OR(Y71="",Y71=0,Y71="-"),"",DAY($B65))</f>
        <v/>
      </c>
      <c r="AB71" s="332" t="str">
        <f t="shared" si="97"/>
        <v/>
      </c>
      <c r="AC71" s="342" t="str">
        <f>IF(OR(AA71="",AA71=0,AA71="-"),"",MONTH($B65))</f>
        <v/>
      </c>
      <c r="AD71" s="332" t="str">
        <f t="shared" si="98"/>
        <v/>
      </c>
      <c r="AE71" s="343" t="str">
        <f>IF(OR(AA71="",AA71=0,AA71="-"),"",YEAR($B65))</f>
        <v/>
      </c>
      <c r="AG71" s="471"/>
      <c r="AH71" s="500"/>
      <c r="AI71" s="501"/>
      <c r="AJ71" s="501"/>
      <c r="AK71" s="501"/>
      <c r="AL71" s="502"/>
      <c r="AM71" s="472"/>
      <c r="AO71" s="471"/>
      <c r="AP71" s="474"/>
      <c r="AQ71" s="474"/>
      <c r="AR71" s="472"/>
      <c r="AT71" s="471"/>
      <c r="AU71" s="474"/>
      <c r="AV71" s="474"/>
      <c r="AW71" s="472"/>
      <c r="AY71" s="471"/>
      <c r="AZ71" s="474"/>
      <c r="BA71" s="474"/>
      <c r="BB71" s="472"/>
      <c r="BD71" s="471"/>
      <c r="BE71" s="472"/>
      <c r="BG71" s="468"/>
    </row>
    <row r="72" spans="1:59" ht="15" thickBot="1" x14ac:dyDescent="0.35">
      <c r="A72" s="674">
        <f>MAX($A$23:A65)+1</f>
        <v>8</v>
      </c>
      <c r="B72" s="675">
        <f>INDEX(Resumen!$A$56:$AL$259,MATCH($A72,Resumen!$A$56:$A$259,0),MATCH($B$22,Resumen!$A$59:$AL$59,0))</f>
        <v>0</v>
      </c>
      <c r="C72" s="676">
        <f>INDEX(Resumen!$A$56:$AL$259,MATCH($A72,Resumen!$A$56:$A$259,0),MATCH($C$22,Resumen!$A$59:$AL$59,0))</f>
        <v>0</v>
      </c>
      <c r="D72" s="648" t="str">
        <f>IF(SUM($W72:$W78)=0,"-",SUM($W72:$W78))</f>
        <v>-</v>
      </c>
      <c r="E72" s="363" t="str">
        <f>Resumen!$K$57</f>
        <v>MP</v>
      </c>
      <c r="F72" s="364" t="str">
        <f>Resumen!$K$56</f>
        <v>Materias Primas</v>
      </c>
      <c r="G72" s="284"/>
      <c r="H72" s="256" t="str">
        <f>INDEX(Resumen!$A$56:$AL$259,MATCH($C72,Resumen!$C$56:$C$259,0),MATCH($H$16,Resumen!$A$59:$AL$59,0))</f>
        <v>-</v>
      </c>
      <c r="I72" s="90" t="str">
        <f>INDEX(Resumen!$A$56:$AL$259,MATCH($C72,Resumen!$C$56:$C$259,0),MATCH($I$16,Resumen!$A$59:$AL$59,0))</f>
        <v>-</v>
      </c>
      <c r="J72" s="90" t="str">
        <f>INDEX(Resumen!$A$56:$AL$259,MATCH($C72,Resumen!$C$56:$C$259,0),MATCH($J$16,Resumen!$A$59:$AL$59,0))</f>
        <v>-</v>
      </c>
      <c r="K72" s="109" t="str">
        <f>INDEX(Resumen!$A$56:$AL$259,MATCH($C72,Resumen!$C$56:$C$259,0),MATCH($K$16,Resumen!$A$59:$AL$59,0))</f>
        <v>-</v>
      </c>
      <c r="M72" s="256" t="str">
        <f>IF(OR(H72="-",H72="",H72=0),"-",H72*M$14)</f>
        <v>-</v>
      </c>
      <c r="N72" s="90" t="str">
        <f t="shared" si="73"/>
        <v>-</v>
      </c>
      <c r="O72" s="90" t="str">
        <f t="shared" si="74"/>
        <v>-</v>
      </c>
      <c r="P72" s="109" t="str">
        <f t="shared" si="75"/>
        <v>-</v>
      </c>
      <c r="Q72" s="58"/>
      <c r="R72" s="365" t="str">
        <f>IF(SUM(H72,M72)=0,"-",SUM(H72,M72))</f>
        <v>-</v>
      </c>
      <c r="S72" s="366" t="str">
        <f t="shared" si="76"/>
        <v>-</v>
      </c>
      <c r="T72" s="366" t="str">
        <f t="shared" si="77"/>
        <v>-</v>
      </c>
      <c r="U72" s="367" t="str">
        <f t="shared" si="78"/>
        <v>-</v>
      </c>
      <c r="V72" s="5"/>
      <c r="W72" s="368" t="str">
        <f>IF(SUM(R72:U72)=0,"-",SUM(R72:U72))</f>
        <v>-</v>
      </c>
      <c r="Y72" s="369" t="str">
        <f>IF(OR(W72="",W72=0,W72="-"),"",MAX(Y$23:Y71)+1)</f>
        <v/>
      </c>
      <c r="Z72" s="370" t="str">
        <f>IF(OR(Y72="",Y72=0,Y72="-"),"",C72)</f>
        <v/>
      </c>
      <c r="AA72" s="371" t="str">
        <f>IF(OR(Y72="",Y72=0,Y72="-"),"",DAY($B72))</f>
        <v/>
      </c>
      <c r="AB72" s="372" t="str">
        <f>IF(AA72="","","/")</f>
        <v/>
      </c>
      <c r="AC72" s="373" t="str">
        <f>IF(OR(AA72="",AA72=0,AA72="-"),"",MONTH($B72))</f>
        <v/>
      </c>
      <c r="AD72" s="372" t="str">
        <f>IF(AC72="","","/")</f>
        <v/>
      </c>
      <c r="AE72" s="374" t="str">
        <f>IF(OR(AA72="",AA72=0,AA72="-"),"",YEAR($B72))</f>
        <v/>
      </c>
      <c r="AG72" s="461" t="str">
        <f>IF(OR($C72="",$C72="-",$C72=0),"-",A72)</f>
        <v>-</v>
      </c>
      <c r="AH72" s="503" t="str">
        <f>IF(OR($C72="",$C72="-",$C72=0),"-",DAY(B72))</f>
        <v>-</v>
      </c>
      <c r="AI72" s="506" t="str">
        <f>IF(AH72="","","/")</f>
        <v>/</v>
      </c>
      <c r="AJ72" s="507" t="str">
        <f>IF(OR($C72="",$C72="-",$C72=0),"-",MONTH(B72))</f>
        <v>-</v>
      </c>
      <c r="AK72" s="506" t="str">
        <f>IF(AJ72="","","/")</f>
        <v>/</v>
      </c>
      <c r="AL72" s="508" t="str">
        <f>IF(OR($C72="",$C72="-",$C72=0),"-",YEAR(B72))</f>
        <v>-</v>
      </c>
      <c r="AM72" s="462" t="str">
        <f>IF(OR($C72="",$C72="-",$C72=0),"-",C72)</f>
        <v>-</v>
      </c>
      <c r="AN72" s="475" t="str">
        <f>IF(AM72="-","ù",IF(BG72=D72,"ü","û"))</f>
        <v>ù</v>
      </c>
      <c r="AO72" s="463" t="str">
        <f>IF(OR($C72="",$C72="-",$C72=0),"-",IF(SUM(H72:H78)=0,"-",SUM(H72:H78)))</f>
        <v>-</v>
      </c>
      <c r="AP72" s="464" t="str">
        <f>IF(OR($C72="",$C72="-",$C72=0),"-",IF(SUM(I72:I78)=0,"-",SUM(I72:I78)))</f>
        <v>-</v>
      </c>
      <c r="AQ72" s="464" t="str">
        <f>IF(OR($C72="",$C72="-",$C72=0),"-",IF(SUM(J72:J78)=0,"-",SUM(J72:J78)))</f>
        <v>-</v>
      </c>
      <c r="AR72" s="465" t="str">
        <f>IF(OR($C72="",$C72="-",$C72=0),"-",IF(SUM(K72:K78)=0,"-",SUM(K72:K78)))</f>
        <v>-</v>
      </c>
      <c r="AS72" s="457"/>
      <c r="AT72" s="463" t="str">
        <f>IF(OR($C72="",$C72="-",$C72=0),"-",IF(SUM(M72:M78)=0,"-",SUM(M72:M78)))</f>
        <v>-</v>
      </c>
      <c r="AU72" s="464" t="str">
        <f>IF(OR($C72="",$C72="-",$C72=0),"-",IF(SUM(N72:N78)=0,"-",SUM(N72:N78)))</f>
        <v>-</v>
      </c>
      <c r="AV72" s="464" t="str">
        <f>IF(OR($C72="",$C72="-",$C72=0),"-",IF(SUM(O72:O78)=0,"-",SUM(O72:O78)))</f>
        <v>-</v>
      </c>
      <c r="AW72" s="465" t="str">
        <f>IF(OR($C72="",$C72="-",$C72=0),"-",IF(SUM(P72:P78)=0,"-",SUM(P72:P78)))</f>
        <v>-</v>
      </c>
      <c r="AX72" s="457"/>
      <c r="AY72" s="463" t="str">
        <f>IF(OR($C72="",$C72="-",$C72=0),"-",IF(SUM(R72:R78)=0,"-",SUM(R72:R78)))</f>
        <v>-</v>
      </c>
      <c r="AZ72" s="464" t="str">
        <f>IF(OR($C72="",$C72="-",$C72=0),"-",IF(SUM(S72:S78)=0,"-",SUM(S72:S78)))</f>
        <v>-</v>
      </c>
      <c r="BA72" s="464" t="str">
        <f>IF(OR($C72="",$C72="-",$C72=0),"-",IF(SUM(T72:T78)=0,"-",SUM(T72:T78)))</f>
        <v>-</v>
      </c>
      <c r="BB72" s="465" t="str">
        <f>IF(OR($C72="",$C72="-",$C72=0),"-",IF(SUM(U72:U78)=0,"-",SUM(U72:U78)))</f>
        <v>-</v>
      </c>
      <c r="BC72" s="457"/>
      <c r="BD72" s="463" t="str">
        <f>IF(SUM(AO72:AR72)=0,"-",SUM(AO72:AR72))</f>
        <v>-</v>
      </c>
      <c r="BE72" s="465" t="str">
        <f>IF(SUM(AT72:AW72)=0,"-",SUM(AT72:AW72))</f>
        <v>-</v>
      </c>
      <c r="BF72" s="457"/>
      <c r="BG72" s="466" t="str">
        <f>IF(SUM(AY72:BB72)=0,"-",SUM(AY72:BB72))</f>
        <v>-</v>
      </c>
    </row>
    <row r="73" spans="1:59" ht="15" thickBot="1" x14ac:dyDescent="0.35">
      <c r="A73" s="674"/>
      <c r="B73" s="675"/>
      <c r="C73" s="676"/>
      <c r="D73" s="677"/>
      <c r="E73" s="82" t="str">
        <f>Resumen!$O$57</f>
        <v>P</v>
      </c>
      <c r="F73" s="261" t="str">
        <f>Resumen!$O$56</f>
        <v>Panadería</v>
      </c>
      <c r="G73" s="284"/>
      <c r="H73" s="273" t="str">
        <f>INDEX(Resumen!$A$56:$AL$259,MATCH($C72,Resumen!$C$56:$C$259,0),MATCH($H$17,Resumen!$A$59:$AL$59,0))</f>
        <v>-</v>
      </c>
      <c r="I73" s="274" t="str">
        <f>INDEX(Resumen!$A$56:$AL$259,MATCH($C72,Resumen!$C$56:$C$259,0),MATCH($I$17,Resumen!$A$59:$AL$59,0))</f>
        <v>-</v>
      </c>
      <c r="J73" s="274" t="str">
        <f>INDEX(Resumen!$A$56:$AL$259,MATCH($C72,Resumen!$C$56:$C$259,0),MATCH($J$17,Resumen!$A$59:$AL$59,0))</f>
        <v>-</v>
      </c>
      <c r="K73" s="275" t="str">
        <f>INDEX(Resumen!$A$56:$AL$259,MATCH($C72,Resumen!$C$56:$C$259,0),MATCH($K$17,Resumen!$A$59:$AL$59,0))</f>
        <v>-</v>
      </c>
      <c r="M73" s="273" t="str">
        <f t="shared" ref="M73:M78" si="99">IF(OR(H73="-",H73="",H73=0),"-",H73*M$14)</f>
        <v>-</v>
      </c>
      <c r="N73" s="274" t="str">
        <f t="shared" si="73"/>
        <v>-</v>
      </c>
      <c r="O73" s="274" t="str">
        <f t="shared" si="74"/>
        <v>-</v>
      </c>
      <c r="P73" s="275" t="str">
        <f t="shared" si="75"/>
        <v>-</v>
      </c>
      <c r="Q73" s="58"/>
      <c r="R73" s="292" t="str">
        <f t="shared" ref="R73:R78" si="100">IF(SUM(H73,M73)=0,"-",SUM(H73,M73))</f>
        <v>-</v>
      </c>
      <c r="S73" s="293" t="str">
        <f t="shared" si="76"/>
        <v>-</v>
      </c>
      <c r="T73" s="293" t="str">
        <f t="shared" si="77"/>
        <v>-</v>
      </c>
      <c r="U73" s="294" t="str">
        <f t="shared" si="78"/>
        <v>-</v>
      </c>
      <c r="V73" s="5"/>
      <c r="W73" s="306" t="str">
        <f t="shared" ref="W73:W78" si="101">IF(SUM(R73:U73)=0,"-",SUM(R73:U73))</f>
        <v>-</v>
      </c>
      <c r="Y73" s="318" t="str">
        <f>IF(OR(W73="",W73=0,W73="-"),"",MAX(Y$23:Y72)+1)</f>
        <v/>
      </c>
      <c r="Z73" s="319" t="str">
        <f>IF(OR(Y73="",Y73=0,Y73="-"),"",C72)</f>
        <v/>
      </c>
      <c r="AA73" s="338" t="str">
        <f>IF(OR(Y73="",Y73=0,Y73="-"),"",DAY($B72))</f>
        <v/>
      </c>
      <c r="AB73" s="331" t="str">
        <f t="shared" ref="AB73:AB78" si="102">IF(AA73="","","/")</f>
        <v/>
      </c>
      <c r="AC73" s="339" t="str">
        <f>IF(OR(AA73="",AA73=0,AA73="-"),"",MONTH($B72))</f>
        <v/>
      </c>
      <c r="AD73" s="331" t="str">
        <f t="shared" ref="AD73:AD78" si="103">IF(AC73="","","/")</f>
        <v/>
      </c>
      <c r="AE73" s="340" t="str">
        <f>IF(OR(AA73="",AA73=0,AA73="-"),"",YEAR($B72))</f>
        <v/>
      </c>
      <c r="AG73" s="525"/>
      <c r="AH73" s="526"/>
      <c r="AI73" s="527"/>
      <c r="AJ73" s="528"/>
      <c r="AK73" s="527"/>
      <c r="AL73" s="529"/>
      <c r="AM73" s="530"/>
      <c r="AN73" s="535"/>
      <c r="AO73" s="531"/>
      <c r="AP73" s="532"/>
      <c r="AQ73" s="532"/>
      <c r="AR73" s="533"/>
      <c r="AS73" s="536"/>
      <c r="AT73" s="531"/>
      <c r="AU73" s="532"/>
      <c r="AV73" s="532"/>
      <c r="AW73" s="533"/>
      <c r="AX73" s="536"/>
      <c r="AY73" s="531"/>
      <c r="AZ73" s="532"/>
      <c r="BA73" s="532"/>
      <c r="BB73" s="533"/>
      <c r="BC73" s="536"/>
      <c r="BD73" s="531"/>
      <c r="BE73" s="533"/>
      <c r="BF73" s="536"/>
      <c r="BG73" s="534"/>
    </row>
    <row r="74" spans="1:59" ht="15" thickBot="1" x14ac:dyDescent="0.35">
      <c r="A74" s="674"/>
      <c r="B74" s="675"/>
      <c r="C74" s="676"/>
      <c r="D74" s="677"/>
      <c r="E74" s="82" t="str">
        <f>Resumen!$S$57</f>
        <v>B</v>
      </c>
      <c r="F74" s="261" t="str">
        <f>Resumen!$S$56</f>
        <v>Bebidas</v>
      </c>
      <c r="G74" s="284"/>
      <c r="H74" s="273" t="str">
        <f>INDEX(Resumen!$A$56:$AL$259,MATCH($C72,Resumen!$C$56:$C$259,0),MATCH($H$18,Resumen!$A$59:$AL$59,0))</f>
        <v>-</v>
      </c>
      <c r="I74" s="274" t="str">
        <f>INDEX(Resumen!$A$56:$AL$259,MATCH($C72,Resumen!$C$56:$C$259,0),MATCH($I$18,Resumen!$A$59:$AL$59,0))</f>
        <v>-</v>
      </c>
      <c r="J74" s="274" t="str">
        <f>INDEX(Resumen!$A$56:$AL$259,MATCH($C72,Resumen!$C$56:$C$259,0),MATCH($J$18,Resumen!$A$59:$AL$59,0))</f>
        <v>-</v>
      </c>
      <c r="K74" s="275" t="str">
        <f>INDEX(Resumen!$A$56:$AL$259,MATCH($C72,Resumen!$C$56:$C$259,0),MATCH($K$18,Resumen!$A$59:$AL$59,0))</f>
        <v>-</v>
      </c>
      <c r="M74" s="273" t="str">
        <f t="shared" si="99"/>
        <v>-</v>
      </c>
      <c r="N74" s="274" t="str">
        <f t="shared" si="73"/>
        <v>-</v>
      </c>
      <c r="O74" s="274" t="str">
        <f t="shared" si="74"/>
        <v>-</v>
      </c>
      <c r="P74" s="275" t="str">
        <f t="shared" si="75"/>
        <v>-</v>
      </c>
      <c r="R74" s="292" t="str">
        <f t="shared" si="100"/>
        <v>-</v>
      </c>
      <c r="S74" s="293" t="str">
        <f t="shared" si="76"/>
        <v>-</v>
      </c>
      <c r="T74" s="293" t="str">
        <f t="shared" si="77"/>
        <v>-</v>
      </c>
      <c r="U74" s="294" t="str">
        <f t="shared" si="78"/>
        <v>-</v>
      </c>
      <c r="V74" s="5"/>
      <c r="W74" s="306" t="str">
        <f t="shared" si="101"/>
        <v>-</v>
      </c>
      <c r="Y74" s="318" t="str">
        <f>IF(OR(W74="",W74=0,W74="-"),"",MAX(Y$23:Y73)+1)</f>
        <v/>
      </c>
      <c r="Z74" s="319" t="str">
        <f>IF(OR(Y74="",Y74=0,Y74="-"),"",C72)</f>
        <v/>
      </c>
      <c r="AA74" s="338" t="str">
        <f>IF(OR(Y74="",Y74=0,Y74="-"),"",DAY($B72))</f>
        <v/>
      </c>
      <c r="AB74" s="331" t="str">
        <f t="shared" si="102"/>
        <v/>
      </c>
      <c r="AC74" s="339" t="str">
        <f>IF(OR(AA74="",AA74=0,AA74="-"),"",MONTH($B72))</f>
        <v/>
      </c>
      <c r="AD74" s="331" t="str">
        <f t="shared" si="103"/>
        <v/>
      </c>
      <c r="AE74" s="340" t="str">
        <f>IF(OR(AA74="",AA74=0,AA74="-"),"",YEAR($B72))</f>
        <v/>
      </c>
      <c r="AG74" s="469"/>
      <c r="AH74" s="497"/>
      <c r="AL74" s="499"/>
      <c r="AM74" s="470"/>
      <c r="AN74" s="59"/>
      <c r="AO74" s="469"/>
      <c r="AP74" s="473"/>
      <c r="AQ74" s="473"/>
      <c r="AR74" s="470"/>
      <c r="AS74" s="59"/>
      <c r="AT74" s="469"/>
      <c r="AU74" s="473"/>
      <c r="AV74" s="473"/>
      <c r="AW74" s="470"/>
      <c r="AX74" s="59"/>
      <c r="AY74" s="469"/>
      <c r="AZ74" s="473"/>
      <c r="BA74" s="473"/>
      <c r="BB74" s="470"/>
      <c r="BC74" s="59"/>
      <c r="BD74" s="469"/>
      <c r="BE74" s="470"/>
      <c r="BF74" s="59"/>
      <c r="BG74" s="467"/>
    </row>
    <row r="75" spans="1:59" ht="15" thickBot="1" x14ac:dyDescent="0.35">
      <c r="A75" s="674"/>
      <c r="B75" s="675"/>
      <c r="C75" s="676"/>
      <c r="D75" s="677"/>
      <c r="E75" s="82" t="str">
        <f>Resumen!$W$57</f>
        <v>E</v>
      </c>
      <c r="F75" s="261" t="str">
        <f>Resumen!$W$56</f>
        <v>Envases</v>
      </c>
      <c r="G75" s="284"/>
      <c r="H75" s="273" t="str">
        <f>INDEX(Resumen!$A$56:$AL$259,MATCH($C72,Resumen!$C$56:$C$259,0),MATCH($H$19,Resumen!$A$59:$AL$59,0))</f>
        <v>-</v>
      </c>
      <c r="I75" s="274" t="str">
        <f>INDEX(Resumen!$A$56:$AL$259,MATCH($C72,Resumen!$C$56:$C$259,0),MATCH($I$19,Resumen!$A$59:$AL$59,0))</f>
        <v>-</v>
      </c>
      <c r="J75" s="274" t="str">
        <f>INDEX(Resumen!$A$56:$AL$259,MATCH($C72,Resumen!$C$56:$C$259,0),MATCH($J$19,Resumen!$A$59:$AL$59,0))</f>
        <v>-</v>
      </c>
      <c r="K75" s="275" t="str">
        <f>INDEX(Resumen!$A$56:$AL$259,MATCH($C72,Resumen!$C$56:$C$259,0),MATCH($K$19,Resumen!$A$59:$AL$59,0))</f>
        <v>-</v>
      </c>
      <c r="M75" s="273" t="str">
        <f t="shared" si="99"/>
        <v>-</v>
      </c>
      <c r="N75" s="274" t="str">
        <f t="shared" si="73"/>
        <v>-</v>
      </c>
      <c r="O75" s="274" t="str">
        <f t="shared" si="74"/>
        <v>-</v>
      </c>
      <c r="P75" s="275" t="str">
        <f t="shared" si="75"/>
        <v>-</v>
      </c>
      <c r="Q75" s="58"/>
      <c r="R75" s="292" t="str">
        <f t="shared" si="100"/>
        <v>-</v>
      </c>
      <c r="S75" s="293" t="str">
        <f t="shared" si="76"/>
        <v>-</v>
      </c>
      <c r="T75" s="293" t="str">
        <f t="shared" si="77"/>
        <v>-</v>
      </c>
      <c r="U75" s="294" t="str">
        <f t="shared" si="78"/>
        <v>-</v>
      </c>
      <c r="V75" s="5"/>
      <c r="W75" s="306" t="str">
        <f t="shared" si="101"/>
        <v>-</v>
      </c>
      <c r="Y75" s="318" t="str">
        <f>IF(OR(W75="",W75=0,W75="-"),"",MAX(Y$23:Y74)+1)</f>
        <v/>
      </c>
      <c r="Z75" s="319" t="str">
        <f>IF(OR(Y75="",Y75=0,Y75="-"),"",C72)</f>
        <v/>
      </c>
      <c r="AA75" s="338" t="str">
        <f>IF(OR(Y75="",Y75=0,Y75="-"),"",DAY($B72))</f>
        <v/>
      </c>
      <c r="AB75" s="331" t="str">
        <f t="shared" si="102"/>
        <v/>
      </c>
      <c r="AC75" s="339" t="str">
        <f>IF(OR(AA75="",AA75=0,AA75="-"),"",MONTH($B72))</f>
        <v/>
      </c>
      <c r="AD75" s="331" t="str">
        <f t="shared" si="103"/>
        <v/>
      </c>
      <c r="AE75" s="340" t="str">
        <f>IF(OR(AA75="",AA75=0,AA75="-"),"",YEAR($B72))</f>
        <v/>
      </c>
      <c r="AG75" s="469"/>
      <c r="AH75" s="497"/>
      <c r="AL75" s="499"/>
      <c r="AM75" s="470"/>
      <c r="AO75" s="469"/>
      <c r="AP75" s="473"/>
      <c r="AQ75" s="473"/>
      <c r="AR75" s="470"/>
      <c r="AT75" s="469"/>
      <c r="AU75" s="473"/>
      <c r="AV75" s="473"/>
      <c r="AW75" s="470"/>
      <c r="AY75" s="469"/>
      <c r="AZ75" s="473"/>
      <c r="BA75" s="473"/>
      <c r="BB75" s="470"/>
      <c r="BD75" s="469"/>
      <c r="BE75" s="470"/>
      <c r="BG75" s="467"/>
    </row>
    <row r="76" spans="1:59" ht="15" thickBot="1" x14ac:dyDescent="0.35">
      <c r="A76" s="674"/>
      <c r="B76" s="675"/>
      <c r="C76" s="676"/>
      <c r="D76" s="677"/>
      <c r="E76" s="83" t="str">
        <f>Resumen!$AA$57</f>
        <v>D</v>
      </c>
      <c r="F76" s="262" t="str">
        <f>Resumen!$AA$56</f>
        <v>Decoración</v>
      </c>
      <c r="G76" s="284"/>
      <c r="H76" s="273" t="str">
        <f>INDEX(Resumen!$A$56:$AL$259,MATCH($C72,Resumen!$C$56:$C$259,0),MATCH($H$20,Resumen!$A$59:$AL$59,0))</f>
        <v>-</v>
      </c>
      <c r="I76" s="274" t="str">
        <f>INDEX(Resumen!$A$56:$AL$259,MATCH($C72,Resumen!$C$56:$C$259,0),MATCH($I$20,Resumen!$A$59:$AL$59,0))</f>
        <v>-</v>
      </c>
      <c r="J76" s="274" t="str">
        <f>INDEX(Resumen!$A$56:$AL$259,MATCH($C72,Resumen!$C$56:$C$259,0),MATCH($J$20,Resumen!$A$59:$AL$59,0))</f>
        <v>-</v>
      </c>
      <c r="K76" s="275" t="str">
        <f>INDEX(Resumen!$A$56:$AL$259,MATCH($C72,Resumen!$C$56:$C$259,0),MATCH($K$20,Resumen!$A$59:$AL$59,0))</f>
        <v>-</v>
      </c>
      <c r="M76" s="273" t="str">
        <f t="shared" si="99"/>
        <v>-</v>
      </c>
      <c r="N76" s="274" t="str">
        <f t="shared" si="73"/>
        <v>-</v>
      </c>
      <c r="O76" s="274" t="str">
        <f t="shared" si="74"/>
        <v>-</v>
      </c>
      <c r="P76" s="275" t="str">
        <f t="shared" si="75"/>
        <v>-</v>
      </c>
      <c r="Q76" s="58"/>
      <c r="R76" s="292" t="str">
        <f t="shared" si="100"/>
        <v>-</v>
      </c>
      <c r="S76" s="293" t="str">
        <f t="shared" si="76"/>
        <v>-</v>
      </c>
      <c r="T76" s="293" t="str">
        <f t="shared" si="77"/>
        <v>-</v>
      </c>
      <c r="U76" s="294" t="str">
        <f t="shared" si="78"/>
        <v>-</v>
      </c>
      <c r="V76" s="5"/>
      <c r="W76" s="306" t="str">
        <f t="shared" si="101"/>
        <v>-</v>
      </c>
      <c r="Y76" s="318" t="str">
        <f>IF(OR(W76="",W76=0,W76="-"),"",MAX(Y$23:Y75)+1)</f>
        <v/>
      </c>
      <c r="Z76" s="319" t="str">
        <f>IF(OR(Y76="",Y76=0,Y76="-"),"",C72)</f>
        <v/>
      </c>
      <c r="AA76" s="338" t="str">
        <f>IF(OR(Y76="",Y76=0,Y76="-"),"",DAY($B72))</f>
        <v/>
      </c>
      <c r="AB76" s="331" t="str">
        <f t="shared" si="102"/>
        <v/>
      </c>
      <c r="AC76" s="339" t="str">
        <f>IF(OR(AA76="",AA76=0,AA76="-"),"",MONTH($B72))</f>
        <v/>
      </c>
      <c r="AD76" s="331" t="str">
        <f t="shared" si="103"/>
        <v/>
      </c>
      <c r="AE76" s="340" t="str">
        <f>IF(OR(AA76="",AA76=0,AA76="-"),"",YEAR($B72))</f>
        <v/>
      </c>
      <c r="AG76" s="469"/>
      <c r="AH76" s="497"/>
      <c r="AL76" s="499"/>
      <c r="AM76" s="470"/>
      <c r="AO76" s="469"/>
      <c r="AP76" s="473"/>
      <c r="AQ76" s="473"/>
      <c r="AR76" s="470"/>
      <c r="AT76" s="469"/>
      <c r="AU76" s="473"/>
      <c r="AV76" s="473"/>
      <c r="AW76" s="470"/>
      <c r="AY76" s="469"/>
      <c r="AZ76" s="473"/>
      <c r="BA76" s="473"/>
      <c r="BB76" s="470"/>
      <c r="BD76" s="469"/>
      <c r="BE76" s="470"/>
      <c r="BG76" s="467"/>
    </row>
    <row r="77" spans="1:59" ht="15" thickBot="1" x14ac:dyDescent="0.35">
      <c r="A77" s="674"/>
      <c r="B77" s="675"/>
      <c r="C77" s="676"/>
      <c r="D77" s="677"/>
      <c r="E77" s="83" t="str">
        <f>Resumen!$AE$57</f>
        <v>U</v>
      </c>
      <c r="F77" s="262" t="str">
        <f>Resumen!$AE$56</f>
        <v>Maq. y Utensilios</v>
      </c>
      <c r="G77" s="284"/>
      <c r="H77" s="273" t="str">
        <f>INDEX(Resumen!$A$56:$AL$259,MATCH($C72,Resumen!$C$56:$C$259,0),MATCH($H$21,Resumen!$A$59:$AL$59,0))</f>
        <v>-</v>
      </c>
      <c r="I77" s="274" t="str">
        <f>INDEX(Resumen!$A$56:$AL$259,MATCH($C72,Resumen!$C$56:$C$259,0),MATCH($I$21,Resumen!$A$59:$AL$59,0))</f>
        <v>-</v>
      </c>
      <c r="J77" s="274" t="str">
        <f>INDEX(Resumen!$A$56:$AL$259,MATCH($C72,Resumen!$C$56:$C$259,0),MATCH($J$21,Resumen!$A$59:$AL$59,0))</f>
        <v>-</v>
      </c>
      <c r="K77" s="275" t="str">
        <f>INDEX(Resumen!$A$56:$AL$259,MATCH($C72,Resumen!$C$56:$C$259,0),MATCH($K$21,Resumen!$A$59:$AL$59,0))</f>
        <v>-</v>
      </c>
      <c r="M77" s="273" t="str">
        <f t="shared" si="99"/>
        <v>-</v>
      </c>
      <c r="N77" s="274" t="str">
        <f t="shared" si="73"/>
        <v>-</v>
      </c>
      <c r="O77" s="274" t="str">
        <f t="shared" si="74"/>
        <v>-</v>
      </c>
      <c r="P77" s="275" t="str">
        <f t="shared" si="75"/>
        <v>-</v>
      </c>
      <c r="Q77" s="58"/>
      <c r="R77" s="292" t="str">
        <f t="shared" si="100"/>
        <v>-</v>
      </c>
      <c r="S77" s="293" t="str">
        <f t="shared" si="76"/>
        <v>-</v>
      </c>
      <c r="T77" s="293" t="str">
        <f t="shared" si="77"/>
        <v>-</v>
      </c>
      <c r="U77" s="294" t="str">
        <f t="shared" si="78"/>
        <v>-</v>
      </c>
      <c r="V77" s="5"/>
      <c r="W77" s="306" t="str">
        <f t="shared" si="101"/>
        <v>-</v>
      </c>
      <c r="Y77" s="318" t="str">
        <f>IF(OR(W77="",W77=0,W77="-"),"",MAX(Y$23:Y76)+1)</f>
        <v/>
      </c>
      <c r="Z77" s="319" t="str">
        <f>IF(OR(Y77="",Y77=0,Y77="-"),"",C72)</f>
        <v/>
      </c>
      <c r="AA77" s="338" t="str">
        <f>IF(OR(Y77="",Y77=0,Y77="-"),"",DAY($B72))</f>
        <v/>
      </c>
      <c r="AB77" s="331" t="str">
        <f t="shared" si="102"/>
        <v/>
      </c>
      <c r="AC77" s="339" t="str">
        <f>IF(OR(AA77="",AA77=0,AA77="-"),"",MONTH($B72))</f>
        <v/>
      </c>
      <c r="AD77" s="331" t="str">
        <f t="shared" si="103"/>
        <v/>
      </c>
      <c r="AE77" s="340" t="str">
        <f>IF(OR(AA77="",AA77=0,AA77="-"),"",YEAR($B72))</f>
        <v/>
      </c>
      <c r="AG77" s="469"/>
      <c r="AH77" s="497"/>
      <c r="AL77" s="499"/>
      <c r="AM77" s="470"/>
      <c r="AO77" s="469"/>
      <c r="AP77" s="473"/>
      <c r="AQ77" s="473"/>
      <c r="AR77" s="470"/>
      <c r="AT77" s="469"/>
      <c r="AU77" s="473"/>
      <c r="AV77" s="473"/>
      <c r="AW77" s="470"/>
      <c r="AY77" s="469"/>
      <c r="AZ77" s="473"/>
      <c r="BA77" s="473"/>
      <c r="BB77" s="470"/>
      <c r="BD77" s="469"/>
      <c r="BE77" s="470"/>
      <c r="BG77" s="467"/>
    </row>
    <row r="78" spans="1:59" ht="15" thickBot="1" x14ac:dyDescent="0.35">
      <c r="A78" s="674"/>
      <c r="B78" s="675"/>
      <c r="C78" s="676"/>
      <c r="D78" s="649"/>
      <c r="E78" s="259" t="str">
        <f>Resumen!$AI$57</f>
        <v>V</v>
      </c>
      <c r="F78" s="263" t="str">
        <f>Resumen!$AI$56</f>
        <v>Gastos V.Zotz</v>
      </c>
      <c r="G78" s="284"/>
      <c r="H78" s="276" t="str">
        <f>INDEX(Resumen!$A$56:$AL$259,MATCH($C72,Resumen!$C$56:$C$259,0),MATCH($H$22,Resumen!$A$59:$AL$59,0))</f>
        <v>-</v>
      </c>
      <c r="I78" s="277" t="str">
        <f>INDEX(Resumen!$A$56:$AL$259,MATCH($C72,Resumen!$C$56:$C$259,0),MATCH($I$22,Resumen!$A$59:$AL$59,0))</f>
        <v>-</v>
      </c>
      <c r="J78" s="277" t="str">
        <f>INDEX(Resumen!$A$56:$AL$259,MATCH($C72,Resumen!$C$56:$C$259,0),MATCH($J$22,Resumen!$A$59:$AL$59,0))</f>
        <v>-</v>
      </c>
      <c r="K78" s="278" t="str">
        <f>INDEX(Resumen!$A$56:$AL$259,MATCH($C72,Resumen!$C$56:$C$259,0),MATCH($K$22,Resumen!$A$59:$AL$59,0))</f>
        <v>-</v>
      </c>
      <c r="M78" s="276" t="str">
        <f t="shared" si="99"/>
        <v>-</v>
      </c>
      <c r="N78" s="277" t="str">
        <f t="shared" si="73"/>
        <v>-</v>
      </c>
      <c r="O78" s="277" t="str">
        <f t="shared" si="74"/>
        <v>-</v>
      </c>
      <c r="P78" s="278" t="str">
        <f t="shared" si="75"/>
        <v>-</v>
      </c>
      <c r="Q78" s="58"/>
      <c r="R78" s="295" t="str">
        <f t="shared" si="100"/>
        <v>-</v>
      </c>
      <c r="S78" s="296" t="str">
        <f t="shared" si="76"/>
        <v>-</v>
      </c>
      <c r="T78" s="296" t="str">
        <f t="shared" si="77"/>
        <v>-</v>
      </c>
      <c r="U78" s="297" t="str">
        <f t="shared" si="78"/>
        <v>-</v>
      </c>
      <c r="W78" s="307" t="str">
        <f t="shared" si="101"/>
        <v>-</v>
      </c>
      <c r="Y78" s="318" t="str">
        <f>IF(OR(W78="",W78=0,W78="-"),"",MAX(Y$23:Y77)+1)</f>
        <v/>
      </c>
      <c r="Z78" s="320" t="str">
        <f>IF(OR(Y78="",Y78=0,Y78="-"),"",C72)</f>
        <v/>
      </c>
      <c r="AA78" s="341" t="str">
        <f>IF(OR(Y78="",Y78=0,Y78="-"),"",DAY($B72))</f>
        <v/>
      </c>
      <c r="AB78" s="332" t="str">
        <f t="shared" si="102"/>
        <v/>
      </c>
      <c r="AC78" s="342" t="str">
        <f>IF(OR(AA78="",AA78=0,AA78="-"),"",MONTH($B72))</f>
        <v/>
      </c>
      <c r="AD78" s="332" t="str">
        <f t="shared" si="103"/>
        <v/>
      </c>
      <c r="AE78" s="343" t="str">
        <f>IF(OR(AA78="",AA78=0,AA78="-"),"",YEAR($B72))</f>
        <v/>
      </c>
      <c r="AG78" s="471"/>
      <c r="AH78" s="500"/>
      <c r="AI78" s="501"/>
      <c r="AJ78" s="501"/>
      <c r="AK78" s="501"/>
      <c r="AL78" s="502"/>
      <c r="AM78" s="472"/>
      <c r="AO78" s="471"/>
      <c r="AP78" s="474"/>
      <c r="AQ78" s="474"/>
      <c r="AR78" s="472"/>
      <c r="AT78" s="471"/>
      <c r="AU78" s="474"/>
      <c r="AV78" s="474"/>
      <c r="AW78" s="472"/>
      <c r="AY78" s="471"/>
      <c r="AZ78" s="474"/>
      <c r="BA78" s="474"/>
      <c r="BB78" s="472"/>
      <c r="BD78" s="471"/>
      <c r="BE78" s="472"/>
      <c r="BG78" s="468"/>
    </row>
    <row r="79" spans="1:59" ht="15" thickBot="1" x14ac:dyDescent="0.35">
      <c r="A79" s="674">
        <f>MAX($A$23:A72)+1</f>
        <v>9</v>
      </c>
      <c r="B79" s="675">
        <f>INDEX(Resumen!$A$56:$AL$259,MATCH($A79,Resumen!$A$56:$A$259,0),MATCH($B$22,Resumen!$A$59:$AL$59,0))</f>
        <v>0</v>
      </c>
      <c r="C79" s="676">
        <f>INDEX(Resumen!$A$56:$AL$259,MATCH($A79,Resumen!$A$56:$A$259,0),MATCH($C$22,Resumen!$A$59:$AL$59,0))</f>
        <v>0</v>
      </c>
      <c r="D79" s="648" t="str">
        <f>IF(SUM($W79:$W85)=0,"-",SUM($W79:$W85))</f>
        <v>-</v>
      </c>
      <c r="E79" s="363" t="str">
        <f>Resumen!$K$57</f>
        <v>MP</v>
      </c>
      <c r="F79" s="364" t="str">
        <f>Resumen!$K$56</f>
        <v>Materias Primas</v>
      </c>
      <c r="G79" s="284"/>
      <c r="H79" s="256" t="str">
        <f>INDEX(Resumen!$A$56:$AL$259,MATCH($C79,Resumen!$C$56:$C$259,0),MATCH($H$16,Resumen!$A$59:$AL$59,0))</f>
        <v>-</v>
      </c>
      <c r="I79" s="90" t="str">
        <f>INDEX(Resumen!$A$56:$AL$259,MATCH($C79,Resumen!$C$56:$C$259,0),MATCH($I$16,Resumen!$A$59:$AL$59,0))</f>
        <v>-</v>
      </c>
      <c r="J79" s="90" t="str">
        <f>INDEX(Resumen!$A$56:$AL$259,MATCH($C79,Resumen!$C$56:$C$259,0),MATCH($J$16,Resumen!$A$59:$AL$59,0))</f>
        <v>-</v>
      </c>
      <c r="K79" s="109" t="str">
        <f>INDEX(Resumen!$A$56:$AL$259,MATCH($C79,Resumen!$C$56:$C$259,0),MATCH($K$16,Resumen!$A$59:$AL$59,0))</f>
        <v>-</v>
      </c>
      <c r="M79" s="256" t="str">
        <f>IF(OR(H79="-",H79="",H79=0),"-",H79*M$14)</f>
        <v>-</v>
      </c>
      <c r="N79" s="90" t="str">
        <f t="shared" si="73"/>
        <v>-</v>
      </c>
      <c r="O79" s="90" t="str">
        <f t="shared" si="74"/>
        <v>-</v>
      </c>
      <c r="P79" s="109" t="str">
        <f t="shared" si="75"/>
        <v>-</v>
      </c>
      <c r="Q79" s="58"/>
      <c r="R79" s="365" t="str">
        <f>IF(SUM(H79,M79)=0,"-",SUM(H79,M79))</f>
        <v>-</v>
      </c>
      <c r="S79" s="366" t="str">
        <f t="shared" si="76"/>
        <v>-</v>
      </c>
      <c r="T79" s="366" t="str">
        <f t="shared" si="77"/>
        <v>-</v>
      </c>
      <c r="U79" s="367" t="str">
        <f t="shared" si="78"/>
        <v>-</v>
      </c>
      <c r="V79" s="5"/>
      <c r="W79" s="368" t="str">
        <f>IF(SUM(R79:U79)=0,"-",SUM(R79:U79))</f>
        <v>-</v>
      </c>
      <c r="Y79" s="369" t="str">
        <f>IF(OR(W79="",W79=0,W79="-"),"",MAX(Y$23:Y78)+1)</f>
        <v/>
      </c>
      <c r="Z79" s="370" t="str">
        <f>IF(OR(Y79="",Y79=0,Y79="-"),"",C79)</f>
        <v/>
      </c>
      <c r="AA79" s="371" t="str">
        <f>IF(OR(Y79="",Y79=0,Y79="-"),"",DAY($B79))</f>
        <v/>
      </c>
      <c r="AB79" s="372" t="str">
        <f>IF(AA79="","","/")</f>
        <v/>
      </c>
      <c r="AC79" s="373" t="str">
        <f>IF(OR(AA79="",AA79=0,AA79="-"),"",MONTH($B79))</f>
        <v/>
      </c>
      <c r="AD79" s="372" t="str">
        <f>IF(AC79="","","/")</f>
        <v/>
      </c>
      <c r="AE79" s="374" t="str">
        <f>IF(OR(AA79="",AA79=0,AA79="-"),"",YEAR($B79))</f>
        <v/>
      </c>
      <c r="AG79" s="461" t="str">
        <f>IF(OR($C79="",$C79="-",$C79=0),"-",A79)</f>
        <v>-</v>
      </c>
      <c r="AH79" s="503" t="str">
        <f>IF(OR($C79="",$C79="-",$C79=0),"-",DAY(B79))</f>
        <v>-</v>
      </c>
      <c r="AI79" s="506" t="str">
        <f>IF(AH79="","","/")</f>
        <v>/</v>
      </c>
      <c r="AJ79" s="507" t="str">
        <f>IF(OR($C79="",$C79="-",$C79=0),"-",MONTH(B79))</f>
        <v>-</v>
      </c>
      <c r="AK79" s="506" t="str">
        <f>IF(AJ79="","","/")</f>
        <v>/</v>
      </c>
      <c r="AL79" s="508" t="str">
        <f>IF(OR($C79="",$C79="-",$C79=0),"-",YEAR(B79))</f>
        <v>-</v>
      </c>
      <c r="AM79" s="462" t="str">
        <f>IF(OR($C79="",$C79="-",$C79=0),"-",C79)</f>
        <v>-</v>
      </c>
      <c r="AN79" s="475" t="str">
        <f>IF(AM79="-","ù",IF(BG79=D79,"ü","û"))</f>
        <v>ù</v>
      </c>
      <c r="AO79" s="463" t="str">
        <f>IF(OR($C79="",$C79="-",$C79=0),"-",IF(SUM(H79:H85)=0,"-",SUM(H79:H85)))</f>
        <v>-</v>
      </c>
      <c r="AP79" s="464" t="str">
        <f>IF(OR($C79="",$C79="-",$C79=0),"-",IF(SUM(I79:I85)=0,"-",SUM(I79:I85)))</f>
        <v>-</v>
      </c>
      <c r="AQ79" s="464" t="str">
        <f>IF(OR($C79="",$C79="-",$C79=0),"-",IF(SUM(J79:J85)=0,"-",SUM(J79:J85)))</f>
        <v>-</v>
      </c>
      <c r="AR79" s="465" t="str">
        <f>IF(OR($C79="",$C79="-",$C79=0),"-",IF(SUM(K79:K85)=0,"-",SUM(K79:K85)))</f>
        <v>-</v>
      </c>
      <c r="AS79" s="457"/>
      <c r="AT79" s="463" t="str">
        <f>IF(OR($C79="",$C79="-",$C79=0),"-",IF(SUM(M79:M85)=0,"-",SUM(M79:M85)))</f>
        <v>-</v>
      </c>
      <c r="AU79" s="464" t="str">
        <f>IF(OR($C79="",$C79="-",$C79=0),"-",IF(SUM(N79:N85)=0,"-",SUM(N79:N85)))</f>
        <v>-</v>
      </c>
      <c r="AV79" s="464" t="str">
        <f>IF(OR($C79="",$C79="-",$C79=0),"-",IF(SUM(O79:O85)=0,"-",SUM(O79:O85)))</f>
        <v>-</v>
      </c>
      <c r="AW79" s="465" t="str">
        <f>IF(OR($C79="",$C79="-",$C79=0),"-",IF(SUM(P79:P85)=0,"-",SUM(P79:P85)))</f>
        <v>-</v>
      </c>
      <c r="AX79" s="457"/>
      <c r="AY79" s="463" t="str">
        <f>IF(OR($C79="",$C79="-",$C79=0),"-",IF(SUM(R79:R85)=0,"-",SUM(R79:R85)))</f>
        <v>-</v>
      </c>
      <c r="AZ79" s="464" t="str">
        <f>IF(OR($C79="",$C79="-",$C79=0),"-",IF(SUM(S79:S85)=0,"-",SUM(S79:S85)))</f>
        <v>-</v>
      </c>
      <c r="BA79" s="464" t="str">
        <f>IF(OR($C79="",$C79="-",$C79=0),"-",IF(SUM(T79:T85)=0,"-",SUM(T79:T85)))</f>
        <v>-</v>
      </c>
      <c r="BB79" s="465" t="str">
        <f>IF(OR($C79="",$C79="-",$C79=0),"-",IF(SUM(U79:U85)=0,"-",SUM(U79:U85)))</f>
        <v>-</v>
      </c>
      <c r="BC79" s="457"/>
      <c r="BD79" s="463" t="str">
        <f>IF(SUM(AO79:AR79)=0,"-",SUM(AO79:AR79))</f>
        <v>-</v>
      </c>
      <c r="BE79" s="465" t="str">
        <f>IF(SUM(AT79:AW79)=0,"-",SUM(AT79:AW79))</f>
        <v>-</v>
      </c>
      <c r="BF79" s="457"/>
      <c r="BG79" s="466" t="str">
        <f>IF(SUM(AY79:BB79)=0,"-",SUM(AY79:BB79))</f>
        <v>-</v>
      </c>
    </row>
    <row r="80" spans="1:59" ht="15" thickBot="1" x14ac:dyDescent="0.35">
      <c r="A80" s="674"/>
      <c r="B80" s="675"/>
      <c r="C80" s="676"/>
      <c r="D80" s="677"/>
      <c r="E80" s="82" t="str">
        <f>Resumen!$O$57</f>
        <v>P</v>
      </c>
      <c r="F80" s="261" t="str">
        <f>Resumen!$O$56</f>
        <v>Panadería</v>
      </c>
      <c r="G80" s="284"/>
      <c r="H80" s="273" t="str">
        <f>INDEX(Resumen!$A$56:$AL$259,MATCH($C79,Resumen!$C$56:$C$259,0),MATCH($H$17,Resumen!$A$59:$AL$59,0))</f>
        <v>-</v>
      </c>
      <c r="I80" s="274" t="str">
        <f>INDEX(Resumen!$A$56:$AL$259,MATCH($C79,Resumen!$C$56:$C$259,0),MATCH($I$17,Resumen!$A$59:$AL$59,0))</f>
        <v>-</v>
      </c>
      <c r="J80" s="274" t="str">
        <f>INDEX(Resumen!$A$56:$AL$259,MATCH($C79,Resumen!$C$56:$C$259,0),MATCH($J$17,Resumen!$A$59:$AL$59,0))</f>
        <v>-</v>
      </c>
      <c r="K80" s="275" t="str">
        <f>INDEX(Resumen!$A$56:$AL$259,MATCH($C79,Resumen!$C$56:$C$259,0),MATCH($K$17,Resumen!$A$59:$AL$59,0))</f>
        <v>-</v>
      </c>
      <c r="M80" s="273" t="str">
        <f t="shared" ref="M80:M85" si="104">IF(OR(H80="-",H80="",H80=0),"-",H80*M$14)</f>
        <v>-</v>
      </c>
      <c r="N80" s="274" t="str">
        <f t="shared" si="73"/>
        <v>-</v>
      </c>
      <c r="O80" s="274" t="str">
        <f t="shared" si="74"/>
        <v>-</v>
      </c>
      <c r="P80" s="275" t="str">
        <f t="shared" si="75"/>
        <v>-</v>
      </c>
      <c r="Q80" s="58"/>
      <c r="R80" s="292" t="str">
        <f t="shared" ref="R80:R85" si="105">IF(SUM(H80,M80)=0,"-",SUM(H80,M80))</f>
        <v>-</v>
      </c>
      <c r="S80" s="293" t="str">
        <f t="shared" si="76"/>
        <v>-</v>
      </c>
      <c r="T80" s="293" t="str">
        <f t="shared" si="77"/>
        <v>-</v>
      </c>
      <c r="U80" s="294" t="str">
        <f t="shared" si="78"/>
        <v>-</v>
      </c>
      <c r="V80" s="5"/>
      <c r="W80" s="306" t="str">
        <f t="shared" ref="W80:W85" si="106">IF(SUM(R80:U80)=0,"-",SUM(R80:U80))</f>
        <v>-</v>
      </c>
      <c r="Y80" s="318" t="str">
        <f>IF(OR(W80="",W80=0,W80="-"),"",MAX(Y$23:Y79)+1)</f>
        <v/>
      </c>
      <c r="Z80" s="319" t="str">
        <f>IF(OR(Y80="",Y80=0,Y80="-"),"",C79)</f>
        <v/>
      </c>
      <c r="AA80" s="338" t="str">
        <f>IF(OR(Y80="",Y80=0,Y80="-"),"",DAY($B79))</f>
        <v/>
      </c>
      <c r="AB80" s="331" t="str">
        <f t="shared" ref="AB80:AB85" si="107">IF(AA80="","","/")</f>
        <v/>
      </c>
      <c r="AC80" s="339" t="str">
        <f>IF(OR(AA80="",AA80=0,AA80="-"),"",MONTH($B79))</f>
        <v/>
      </c>
      <c r="AD80" s="331" t="str">
        <f t="shared" ref="AD80:AD85" si="108">IF(AC80="","","/")</f>
        <v/>
      </c>
      <c r="AE80" s="340" t="str">
        <f>IF(OR(AA80="",AA80=0,AA80="-"),"",YEAR($B79))</f>
        <v/>
      </c>
      <c r="AG80" s="525"/>
      <c r="AH80" s="526"/>
      <c r="AI80" s="527"/>
      <c r="AJ80" s="528"/>
      <c r="AK80" s="527"/>
      <c r="AL80" s="529"/>
      <c r="AM80" s="530"/>
      <c r="AN80" s="535"/>
      <c r="AO80" s="531"/>
      <c r="AP80" s="532"/>
      <c r="AQ80" s="532"/>
      <c r="AR80" s="533"/>
      <c r="AS80" s="536"/>
      <c r="AT80" s="531"/>
      <c r="AU80" s="532"/>
      <c r="AV80" s="532"/>
      <c r="AW80" s="533"/>
      <c r="AX80" s="536"/>
      <c r="AY80" s="531"/>
      <c r="AZ80" s="532"/>
      <c r="BA80" s="532"/>
      <c r="BB80" s="533"/>
      <c r="BC80" s="536"/>
      <c r="BD80" s="531"/>
      <c r="BE80" s="533"/>
      <c r="BF80" s="536"/>
      <c r="BG80" s="534"/>
    </row>
    <row r="81" spans="1:59" ht="15" thickBot="1" x14ac:dyDescent="0.35">
      <c r="A81" s="674"/>
      <c r="B81" s="675"/>
      <c r="C81" s="676"/>
      <c r="D81" s="677"/>
      <c r="E81" s="82" t="str">
        <f>Resumen!$S$57</f>
        <v>B</v>
      </c>
      <c r="F81" s="261" t="str">
        <f>Resumen!$S$56</f>
        <v>Bebidas</v>
      </c>
      <c r="G81" s="284"/>
      <c r="H81" s="273" t="str">
        <f>INDEX(Resumen!$A$56:$AL$259,MATCH($C79,Resumen!$C$56:$C$259,0),MATCH($H$18,Resumen!$A$59:$AL$59,0))</f>
        <v>-</v>
      </c>
      <c r="I81" s="274" t="str">
        <f>INDEX(Resumen!$A$56:$AL$259,MATCH($C79,Resumen!$C$56:$C$259,0),MATCH($I$18,Resumen!$A$59:$AL$59,0))</f>
        <v>-</v>
      </c>
      <c r="J81" s="274" t="str">
        <f>INDEX(Resumen!$A$56:$AL$259,MATCH($C79,Resumen!$C$56:$C$259,0),MATCH($J$18,Resumen!$A$59:$AL$59,0))</f>
        <v>-</v>
      </c>
      <c r="K81" s="275" t="str">
        <f>INDEX(Resumen!$A$56:$AL$259,MATCH($C79,Resumen!$C$56:$C$259,0),MATCH($K$18,Resumen!$A$59:$AL$59,0))</f>
        <v>-</v>
      </c>
      <c r="M81" s="273" t="str">
        <f t="shared" si="104"/>
        <v>-</v>
      </c>
      <c r="N81" s="274" t="str">
        <f t="shared" si="73"/>
        <v>-</v>
      </c>
      <c r="O81" s="274" t="str">
        <f t="shared" si="74"/>
        <v>-</v>
      </c>
      <c r="P81" s="275" t="str">
        <f t="shared" si="75"/>
        <v>-</v>
      </c>
      <c r="R81" s="292" t="str">
        <f t="shared" si="105"/>
        <v>-</v>
      </c>
      <c r="S81" s="293" t="str">
        <f t="shared" si="76"/>
        <v>-</v>
      </c>
      <c r="T81" s="293" t="str">
        <f t="shared" si="77"/>
        <v>-</v>
      </c>
      <c r="U81" s="294" t="str">
        <f t="shared" si="78"/>
        <v>-</v>
      </c>
      <c r="V81" s="5"/>
      <c r="W81" s="306" t="str">
        <f t="shared" si="106"/>
        <v>-</v>
      </c>
      <c r="Y81" s="318" t="str">
        <f>IF(OR(W81="",W81=0,W81="-"),"",MAX(Y$23:Y80)+1)</f>
        <v/>
      </c>
      <c r="Z81" s="319" t="str">
        <f>IF(OR(Y81="",Y81=0,Y81="-"),"",C79)</f>
        <v/>
      </c>
      <c r="AA81" s="338" t="str">
        <f>IF(OR(Y81="",Y81=0,Y81="-"),"",DAY($B79))</f>
        <v/>
      </c>
      <c r="AB81" s="331" t="str">
        <f t="shared" si="107"/>
        <v/>
      </c>
      <c r="AC81" s="339" t="str">
        <f>IF(OR(AA81="",AA81=0,AA81="-"),"",MONTH($B79))</f>
        <v/>
      </c>
      <c r="AD81" s="331" t="str">
        <f t="shared" si="108"/>
        <v/>
      </c>
      <c r="AE81" s="340" t="str">
        <f>IF(OR(AA81="",AA81=0,AA81="-"),"",YEAR($B79))</f>
        <v/>
      </c>
      <c r="AG81" s="469"/>
      <c r="AH81" s="497"/>
      <c r="AL81" s="499"/>
      <c r="AM81" s="470"/>
      <c r="AN81" s="59"/>
      <c r="AO81" s="469"/>
      <c r="AP81" s="473"/>
      <c r="AQ81" s="473"/>
      <c r="AR81" s="470"/>
      <c r="AS81" s="59"/>
      <c r="AT81" s="469"/>
      <c r="AU81" s="473"/>
      <c r="AV81" s="473"/>
      <c r="AW81" s="470"/>
      <c r="AX81" s="59"/>
      <c r="AY81" s="469"/>
      <c r="AZ81" s="473"/>
      <c r="BA81" s="473"/>
      <c r="BB81" s="470"/>
      <c r="BC81" s="59"/>
      <c r="BD81" s="469"/>
      <c r="BE81" s="470"/>
      <c r="BF81" s="59"/>
      <c r="BG81" s="467"/>
    </row>
    <row r="82" spans="1:59" ht="15" thickBot="1" x14ac:dyDescent="0.35">
      <c r="A82" s="674"/>
      <c r="B82" s="675"/>
      <c r="C82" s="676"/>
      <c r="D82" s="677"/>
      <c r="E82" s="82" t="str">
        <f>Resumen!$W$57</f>
        <v>E</v>
      </c>
      <c r="F82" s="261" t="str">
        <f>Resumen!$W$56</f>
        <v>Envases</v>
      </c>
      <c r="G82" s="284"/>
      <c r="H82" s="273" t="str">
        <f>INDEX(Resumen!$A$56:$AL$259,MATCH($C79,Resumen!$C$56:$C$259,0),MATCH($H$19,Resumen!$A$59:$AL$59,0))</f>
        <v>-</v>
      </c>
      <c r="I82" s="274" t="str">
        <f>INDEX(Resumen!$A$56:$AL$259,MATCH($C79,Resumen!$C$56:$C$259,0),MATCH($I$19,Resumen!$A$59:$AL$59,0))</f>
        <v>-</v>
      </c>
      <c r="J82" s="274" t="str">
        <f>INDEX(Resumen!$A$56:$AL$259,MATCH($C79,Resumen!$C$56:$C$259,0),MATCH($J$19,Resumen!$A$59:$AL$59,0))</f>
        <v>-</v>
      </c>
      <c r="K82" s="275" t="str">
        <f>INDEX(Resumen!$A$56:$AL$259,MATCH($C79,Resumen!$C$56:$C$259,0),MATCH($K$19,Resumen!$A$59:$AL$59,0))</f>
        <v>-</v>
      </c>
      <c r="M82" s="273" t="str">
        <f t="shared" si="104"/>
        <v>-</v>
      </c>
      <c r="N82" s="274" t="str">
        <f t="shared" si="73"/>
        <v>-</v>
      </c>
      <c r="O82" s="274" t="str">
        <f t="shared" si="74"/>
        <v>-</v>
      </c>
      <c r="P82" s="275" t="str">
        <f t="shared" si="75"/>
        <v>-</v>
      </c>
      <c r="Q82" s="58"/>
      <c r="R82" s="292" t="str">
        <f t="shared" si="105"/>
        <v>-</v>
      </c>
      <c r="S82" s="293" t="str">
        <f t="shared" si="76"/>
        <v>-</v>
      </c>
      <c r="T82" s="293" t="str">
        <f t="shared" si="77"/>
        <v>-</v>
      </c>
      <c r="U82" s="294" t="str">
        <f t="shared" si="78"/>
        <v>-</v>
      </c>
      <c r="V82" s="5"/>
      <c r="W82" s="306" t="str">
        <f t="shared" si="106"/>
        <v>-</v>
      </c>
      <c r="Y82" s="318" t="str">
        <f>IF(OR(W82="",W82=0,W82="-"),"",MAX(Y$23:Y81)+1)</f>
        <v/>
      </c>
      <c r="Z82" s="319" t="str">
        <f>IF(OR(Y82="",Y82=0,Y82="-"),"",C79)</f>
        <v/>
      </c>
      <c r="AA82" s="338" t="str">
        <f>IF(OR(Y82="",Y82=0,Y82="-"),"",DAY($B79))</f>
        <v/>
      </c>
      <c r="AB82" s="331" t="str">
        <f t="shared" si="107"/>
        <v/>
      </c>
      <c r="AC82" s="339" t="str">
        <f>IF(OR(AA82="",AA82=0,AA82="-"),"",MONTH($B79))</f>
        <v/>
      </c>
      <c r="AD82" s="331" t="str">
        <f t="shared" si="108"/>
        <v/>
      </c>
      <c r="AE82" s="340" t="str">
        <f>IF(OR(AA82="",AA82=0,AA82="-"),"",YEAR($B79))</f>
        <v/>
      </c>
      <c r="AG82" s="469"/>
      <c r="AH82" s="497"/>
      <c r="AL82" s="499"/>
      <c r="AM82" s="470"/>
      <c r="AO82" s="469"/>
      <c r="AP82" s="473"/>
      <c r="AQ82" s="473"/>
      <c r="AR82" s="470"/>
      <c r="AT82" s="469"/>
      <c r="AU82" s="473"/>
      <c r="AV82" s="473"/>
      <c r="AW82" s="470"/>
      <c r="AY82" s="469"/>
      <c r="AZ82" s="473"/>
      <c r="BA82" s="473"/>
      <c r="BB82" s="470"/>
      <c r="BD82" s="469"/>
      <c r="BE82" s="470"/>
      <c r="BG82" s="467"/>
    </row>
    <row r="83" spans="1:59" ht="15" thickBot="1" x14ac:dyDescent="0.35">
      <c r="A83" s="674"/>
      <c r="B83" s="675"/>
      <c r="C83" s="676"/>
      <c r="D83" s="677"/>
      <c r="E83" s="83" t="str">
        <f>Resumen!$AA$57</f>
        <v>D</v>
      </c>
      <c r="F83" s="262" t="str">
        <f>Resumen!$AA$56</f>
        <v>Decoración</v>
      </c>
      <c r="G83" s="284"/>
      <c r="H83" s="273" t="str">
        <f>INDEX(Resumen!$A$56:$AL$259,MATCH($C79,Resumen!$C$56:$C$259,0),MATCH($H$20,Resumen!$A$59:$AL$59,0))</f>
        <v>-</v>
      </c>
      <c r="I83" s="274" t="str">
        <f>INDEX(Resumen!$A$56:$AL$259,MATCH($C79,Resumen!$C$56:$C$259,0),MATCH($I$20,Resumen!$A$59:$AL$59,0))</f>
        <v>-</v>
      </c>
      <c r="J83" s="274" t="str">
        <f>INDEX(Resumen!$A$56:$AL$259,MATCH($C79,Resumen!$C$56:$C$259,0),MATCH($J$20,Resumen!$A$59:$AL$59,0))</f>
        <v>-</v>
      </c>
      <c r="K83" s="275" t="str">
        <f>INDEX(Resumen!$A$56:$AL$259,MATCH($C79,Resumen!$C$56:$C$259,0),MATCH($K$20,Resumen!$A$59:$AL$59,0))</f>
        <v>-</v>
      </c>
      <c r="M83" s="273" t="str">
        <f t="shared" si="104"/>
        <v>-</v>
      </c>
      <c r="N83" s="274" t="str">
        <f t="shared" si="73"/>
        <v>-</v>
      </c>
      <c r="O83" s="274" t="str">
        <f t="shared" si="74"/>
        <v>-</v>
      </c>
      <c r="P83" s="275" t="str">
        <f t="shared" si="75"/>
        <v>-</v>
      </c>
      <c r="Q83" s="58"/>
      <c r="R83" s="292" t="str">
        <f t="shared" si="105"/>
        <v>-</v>
      </c>
      <c r="S83" s="293" t="str">
        <f t="shared" si="76"/>
        <v>-</v>
      </c>
      <c r="T83" s="293" t="str">
        <f t="shared" si="77"/>
        <v>-</v>
      </c>
      <c r="U83" s="294" t="str">
        <f t="shared" si="78"/>
        <v>-</v>
      </c>
      <c r="V83" s="5"/>
      <c r="W83" s="306" t="str">
        <f t="shared" si="106"/>
        <v>-</v>
      </c>
      <c r="Y83" s="318" t="str">
        <f>IF(OR(W83="",W83=0,W83="-"),"",MAX(Y$23:Y82)+1)</f>
        <v/>
      </c>
      <c r="Z83" s="319" t="str">
        <f>IF(OR(Y83="",Y83=0,Y83="-"),"",C79)</f>
        <v/>
      </c>
      <c r="AA83" s="338" t="str">
        <f>IF(OR(Y83="",Y83=0,Y83="-"),"",DAY($B79))</f>
        <v/>
      </c>
      <c r="AB83" s="331" t="str">
        <f t="shared" si="107"/>
        <v/>
      </c>
      <c r="AC83" s="339" t="str">
        <f>IF(OR(AA83="",AA83=0,AA83="-"),"",MONTH($B79))</f>
        <v/>
      </c>
      <c r="AD83" s="331" t="str">
        <f t="shared" si="108"/>
        <v/>
      </c>
      <c r="AE83" s="340" t="str">
        <f>IF(OR(AA83="",AA83=0,AA83="-"),"",YEAR($B79))</f>
        <v/>
      </c>
      <c r="AG83" s="469"/>
      <c r="AH83" s="497"/>
      <c r="AL83" s="499"/>
      <c r="AM83" s="470"/>
      <c r="AO83" s="469"/>
      <c r="AP83" s="473"/>
      <c r="AQ83" s="473"/>
      <c r="AR83" s="470"/>
      <c r="AT83" s="469"/>
      <c r="AU83" s="473"/>
      <c r="AV83" s="473"/>
      <c r="AW83" s="470"/>
      <c r="AY83" s="469"/>
      <c r="AZ83" s="473"/>
      <c r="BA83" s="473"/>
      <c r="BB83" s="470"/>
      <c r="BD83" s="469"/>
      <c r="BE83" s="470"/>
      <c r="BG83" s="467"/>
    </row>
    <row r="84" spans="1:59" ht="15" thickBot="1" x14ac:dyDescent="0.35">
      <c r="A84" s="674"/>
      <c r="B84" s="675"/>
      <c r="C84" s="676"/>
      <c r="D84" s="677"/>
      <c r="E84" s="83" t="str">
        <f>Resumen!$AE$57</f>
        <v>U</v>
      </c>
      <c r="F84" s="262" t="str">
        <f>Resumen!$AE$56</f>
        <v>Maq. y Utensilios</v>
      </c>
      <c r="G84" s="284"/>
      <c r="H84" s="273" t="str">
        <f>INDEX(Resumen!$A$56:$AL$259,MATCH($C79,Resumen!$C$56:$C$259,0),MATCH($H$21,Resumen!$A$59:$AL$59,0))</f>
        <v>-</v>
      </c>
      <c r="I84" s="274" t="str">
        <f>INDEX(Resumen!$A$56:$AL$259,MATCH($C79,Resumen!$C$56:$C$259,0),MATCH($I$21,Resumen!$A$59:$AL$59,0))</f>
        <v>-</v>
      </c>
      <c r="J84" s="274" t="str">
        <f>INDEX(Resumen!$A$56:$AL$259,MATCH($C79,Resumen!$C$56:$C$259,0),MATCH($J$21,Resumen!$A$59:$AL$59,0))</f>
        <v>-</v>
      </c>
      <c r="K84" s="275" t="str">
        <f>INDEX(Resumen!$A$56:$AL$259,MATCH($C79,Resumen!$C$56:$C$259,0),MATCH($K$21,Resumen!$A$59:$AL$59,0))</f>
        <v>-</v>
      </c>
      <c r="M84" s="273" t="str">
        <f t="shared" si="104"/>
        <v>-</v>
      </c>
      <c r="N84" s="274" t="str">
        <f t="shared" si="73"/>
        <v>-</v>
      </c>
      <c r="O84" s="274" t="str">
        <f t="shared" si="74"/>
        <v>-</v>
      </c>
      <c r="P84" s="275" t="str">
        <f t="shared" si="75"/>
        <v>-</v>
      </c>
      <c r="Q84" s="58"/>
      <c r="R84" s="292" t="str">
        <f t="shared" si="105"/>
        <v>-</v>
      </c>
      <c r="S84" s="293" t="str">
        <f t="shared" si="76"/>
        <v>-</v>
      </c>
      <c r="T84" s="293" t="str">
        <f t="shared" si="77"/>
        <v>-</v>
      </c>
      <c r="U84" s="294" t="str">
        <f t="shared" si="78"/>
        <v>-</v>
      </c>
      <c r="V84" s="5"/>
      <c r="W84" s="306" t="str">
        <f t="shared" si="106"/>
        <v>-</v>
      </c>
      <c r="Y84" s="318" t="str">
        <f>IF(OR(W84="",W84=0,W84="-"),"",MAX(Y$23:Y83)+1)</f>
        <v/>
      </c>
      <c r="Z84" s="319" t="str">
        <f>IF(OR(Y84="",Y84=0,Y84="-"),"",C79)</f>
        <v/>
      </c>
      <c r="AA84" s="338" t="str">
        <f>IF(OR(Y84="",Y84=0,Y84="-"),"",DAY($B79))</f>
        <v/>
      </c>
      <c r="AB84" s="331" t="str">
        <f t="shared" si="107"/>
        <v/>
      </c>
      <c r="AC84" s="339" t="str">
        <f>IF(OR(AA84="",AA84=0,AA84="-"),"",MONTH($B79))</f>
        <v/>
      </c>
      <c r="AD84" s="331" t="str">
        <f t="shared" si="108"/>
        <v/>
      </c>
      <c r="AE84" s="340" t="str">
        <f>IF(OR(AA84="",AA84=0,AA84="-"),"",YEAR($B79))</f>
        <v/>
      </c>
      <c r="AG84" s="469"/>
      <c r="AH84" s="497"/>
      <c r="AL84" s="499"/>
      <c r="AM84" s="470"/>
      <c r="AO84" s="469"/>
      <c r="AP84" s="473"/>
      <c r="AQ84" s="473"/>
      <c r="AR84" s="470"/>
      <c r="AT84" s="469"/>
      <c r="AU84" s="473"/>
      <c r="AV84" s="473"/>
      <c r="AW84" s="470"/>
      <c r="AY84" s="469"/>
      <c r="AZ84" s="473"/>
      <c r="BA84" s="473"/>
      <c r="BB84" s="470"/>
      <c r="BD84" s="469"/>
      <c r="BE84" s="470"/>
      <c r="BG84" s="467"/>
    </row>
    <row r="85" spans="1:59" ht="15" thickBot="1" x14ac:dyDescent="0.35">
      <c r="A85" s="674"/>
      <c r="B85" s="675"/>
      <c r="C85" s="676"/>
      <c r="D85" s="649"/>
      <c r="E85" s="259" t="str">
        <f>Resumen!$AI$57</f>
        <v>V</v>
      </c>
      <c r="F85" s="263" t="str">
        <f>Resumen!$AI$56</f>
        <v>Gastos V.Zotz</v>
      </c>
      <c r="G85" s="284"/>
      <c r="H85" s="276" t="str">
        <f>INDEX(Resumen!$A$56:$AL$259,MATCH($C79,Resumen!$C$56:$C$259,0),MATCH($H$22,Resumen!$A$59:$AL$59,0))</f>
        <v>-</v>
      </c>
      <c r="I85" s="277" t="str">
        <f>INDEX(Resumen!$A$56:$AL$259,MATCH($C79,Resumen!$C$56:$C$259,0),MATCH($I$22,Resumen!$A$59:$AL$59,0))</f>
        <v>-</v>
      </c>
      <c r="J85" s="277" t="str">
        <f>INDEX(Resumen!$A$56:$AL$259,MATCH($C79,Resumen!$C$56:$C$259,0),MATCH($J$22,Resumen!$A$59:$AL$59,0))</f>
        <v>-</v>
      </c>
      <c r="K85" s="278" t="str">
        <f>INDEX(Resumen!$A$56:$AL$259,MATCH($C79,Resumen!$C$56:$C$259,0),MATCH($K$22,Resumen!$A$59:$AL$59,0))</f>
        <v>-</v>
      </c>
      <c r="M85" s="276" t="str">
        <f t="shared" si="104"/>
        <v>-</v>
      </c>
      <c r="N85" s="277" t="str">
        <f t="shared" si="73"/>
        <v>-</v>
      </c>
      <c r="O85" s="277" t="str">
        <f t="shared" si="74"/>
        <v>-</v>
      </c>
      <c r="P85" s="278" t="str">
        <f t="shared" si="75"/>
        <v>-</v>
      </c>
      <c r="Q85" s="58"/>
      <c r="R85" s="295" t="str">
        <f t="shared" si="105"/>
        <v>-</v>
      </c>
      <c r="S85" s="296" t="str">
        <f t="shared" si="76"/>
        <v>-</v>
      </c>
      <c r="T85" s="296" t="str">
        <f t="shared" si="77"/>
        <v>-</v>
      </c>
      <c r="U85" s="297" t="str">
        <f t="shared" si="78"/>
        <v>-</v>
      </c>
      <c r="W85" s="307" t="str">
        <f t="shared" si="106"/>
        <v>-</v>
      </c>
      <c r="Y85" s="318" t="str">
        <f>IF(OR(W85="",W85=0,W85="-"),"",MAX(Y$23:Y84)+1)</f>
        <v/>
      </c>
      <c r="Z85" s="320" t="str">
        <f>IF(OR(Y85="",Y85=0,Y85="-"),"",C79)</f>
        <v/>
      </c>
      <c r="AA85" s="341" t="str">
        <f>IF(OR(Y85="",Y85=0,Y85="-"),"",DAY($B79))</f>
        <v/>
      </c>
      <c r="AB85" s="332" t="str">
        <f t="shared" si="107"/>
        <v/>
      </c>
      <c r="AC85" s="342" t="str">
        <f>IF(OR(AA85="",AA85=0,AA85="-"),"",MONTH($B79))</f>
        <v/>
      </c>
      <c r="AD85" s="332" t="str">
        <f t="shared" si="108"/>
        <v/>
      </c>
      <c r="AE85" s="343" t="str">
        <f>IF(OR(AA85="",AA85=0,AA85="-"),"",YEAR($B79))</f>
        <v/>
      </c>
      <c r="AG85" s="471"/>
      <c r="AH85" s="500"/>
      <c r="AI85" s="501"/>
      <c r="AJ85" s="501"/>
      <c r="AK85" s="501"/>
      <c r="AL85" s="502"/>
      <c r="AM85" s="472"/>
      <c r="AO85" s="471"/>
      <c r="AP85" s="474"/>
      <c r="AQ85" s="474"/>
      <c r="AR85" s="472"/>
      <c r="AT85" s="471"/>
      <c r="AU85" s="474"/>
      <c r="AV85" s="474"/>
      <c r="AW85" s="472"/>
      <c r="AY85" s="471"/>
      <c r="AZ85" s="474"/>
      <c r="BA85" s="474"/>
      <c r="BB85" s="472"/>
      <c r="BD85" s="471"/>
      <c r="BE85" s="472"/>
      <c r="BG85" s="468"/>
    </row>
    <row r="86" spans="1:59" ht="15" thickBot="1" x14ac:dyDescent="0.35">
      <c r="A86" s="674">
        <f>MAX($A$23:A79)+1</f>
        <v>10</v>
      </c>
      <c r="B86" s="675">
        <f>INDEX(Resumen!$A$56:$AL$259,MATCH($A86,Resumen!$A$56:$A$259,0),MATCH($B$22,Resumen!$A$59:$AL$59,0))</f>
        <v>0</v>
      </c>
      <c r="C86" s="676">
        <f>INDEX(Resumen!$A$56:$AL$259,MATCH($A86,Resumen!$A$56:$A$259,0),MATCH($C$22,Resumen!$A$59:$AL$59,0))</f>
        <v>0</v>
      </c>
      <c r="D86" s="648" t="str">
        <f>IF(SUM($W86:$W92)=0,"-",SUM($W86:$W92))</f>
        <v>-</v>
      </c>
      <c r="E86" s="363" t="str">
        <f>Resumen!$K$57</f>
        <v>MP</v>
      </c>
      <c r="F86" s="364" t="str">
        <f>Resumen!$K$56</f>
        <v>Materias Primas</v>
      </c>
      <c r="G86" s="284"/>
      <c r="H86" s="256" t="str">
        <f>INDEX(Resumen!$A$56:$AL$259,MATCH($C86,Resumen!$C$56:$C$259,0),MATCH($H$16,Resumen!$A$59:$AL$59,0))</f>
        <v>-</v>
      </c>
      <c r="I86" s="90" t="str">
        <f>INDEX(Resumen!$A$56:$AL$259,MATCH($C86,Resumen!$C$56:$C$259,0),MATCH($I$16,Resumen!$A$59:$AL$59,0))</f>
        <v>-</v>
      </c>
      <c r="J86" s="90" t="str">
        <f>INDEX(Resumen!$A$56:$AL$259,MATCH($C86,Resumen!$C$56:$C$259,0),MATCH($J$16,Resumen!$A$59:$AL$59,0))</f>
        <v>-</v>
      </c>
      <c r="K86" s="109" t="str">
        <f>INDEX(Resumen!$A$56:$AL$259,MATCH($C86,Resumen!$C$56:$C$259,0),MATCH($K$16,Resumen!$A$59:$AL$59,0))</f>
        <v>-</v>
      </c>
      <c r="M86" s="256" t="str">
        <f>IF(OR(H86="-",H86="",H86=0),"-",H86*M$14)</f>
        <v>-</v>
      </c>
      <c r="N86" s="90" t="str">
        <f t="shared" si="73"/>
        <v>-</v>
      </c>
      <c r="O86" s="90" t="str">
        <f t="shared" si="74"/>
        <v>-</v>
      </c>
      <c r="P86" s="109" t="str">
        <f t="shared" si="75"/>
        <v>-</v>
      </c>
      <c r="Q86" s="58"/>
      <c r="R86" s="365" t="str">
        <f>IF(SUM(H86,M86)=0,"-",SUM(H86,M86))</f>
        <v>-</v>
      </c>
      <c r="S86" s="366" t="str">
        <f t="shared" si="76"/>
        <v>-</v>
      </c>
      <c r="T86" s="366" t="str">
        <f t="shared" si="77"/>
        <v>-</v>
      </c>
      <c r="U86" s="367" t="str">
        <f t="shared" si="78"/>
        <v>-</v>
      </c>
      <c r="V86" s="5"/>
      <c r="W86" s="368" t="str">
        <f>IF(SUM(R86:U86)=0,"-",SUM(R86:U86))</f>
        <v>-</v>
      </c>
      <c r="Y86" s="369" t="str">
        <f>IF(OR(W86="",W86=0,W86="-"),"",MAX(Y$23:Y85)+1)</f>
        <v/>
      </c>
      <c r="Z86" s="370" t="str">
        <f>IF(OR(Y86="",Y86=0,Y86="-"),"",C86)</f>
        <v/>
      </c>
      <c r="AA86" s="371" t="str">
        <f>IF(OR(Y86="",Y86=0,Y86="-"),"",DAY($B86))</f>
        <v/>
      </c>
      <c r="AB86" s="372" t="str">
        <f>IF(AA86="","","/")</f>
        <v/>
      </c>
      <c r="AC86" s="373" t="str">
        <f>IF(OR(AA86="",AA86=0,AA86="-"),"",MONTH($B86))</f>
        <v/>
      </c>
      <c r="AD86" s="372" t="str">
        <f>IF(AC86="","","/")</f>
        <v/>
      </c>
      <c r="AE86" s="374" t="str">
        <f>IF(OR(AA86="",AA86=0,AA86="-"),"",YEAR($B86))</f>
        <v/>
      </c>
      <c r="AG86" s="461" t="str">
        <f>IF(OR($C86="",$C86="-",$C86=0),"-",A86)</f>
        <v>-</v>
      </c>
      <c r="AH86" s="503" t="str">
        <f>IF(OR($C86="",$C86="-",$C86=0),"-",DAY(B86))</f>
        <v>-</v>
      </c>
      <c r="AI86" s="506" t="str">
        <f>IF(AH86="","","/")</f>
        <v>/</v>
      </c>
      <c r="AJ86" s="507" t="str">
        <f>IF(OR($C86="",$C86="-",$C86=0),"-",MONTH(B86))</f>
        <v>-</v>
      </c>
      <c r="AK86" s="506" t="str">
        <f>IF(AJ86="","","/")</f>
        <v>/</v>
      </c>
      <c r="AL86" s="508" t="str">
        <f>IF(OR($C86="",$C86="-",$C86=0),"-",YEAR(B86))</f>
        <v>-</v>
      </c>
      <c r="AM86" s="462" t="str">
        <f>IF(OR($C86="",$C86="-",$C86=0),"-",C86)</f>
        <v>-</v>
      </c>
      <c r="AN86" s="475" t="str">
        <f>IF(AM86="-","ù",IF(BG86=D86,"ü","û"))</f>
        <v>ù</v>
      </c>
      <c r="AO86" s="463" t="str">
        <f>IF(OR($C86="",$C86="-",$C86=0),"-",IF(SUM(H86:H92)=0,"-",SUM(H86:H92)))</f>
        <v>-</v>
      </c>
      <c r="AP86" s="464" t="str">
        <f>IF(OR($C86="",$C86="-",$C86=0),"-",IF(SUM(I86:I92)=0,"-",SUM(I86:I92)))</f>
        <v>-</v>
      </c>
      <c r="AQ86" s="464" t="str">
        <f>IF(OR($C86="",$C86="-",$C86=0),"-",IF(SUM(J86:J92)=0,"-",SUM(J86:J92)))</f>
        <v>-</v>
      </c>
      <c r="AR86" s="465" t="str">
        <f>IF(OR($C86="",$C86="-",$C86=0),"-",IF(SUM(K86:K92)=0,"-",SUM(K86:K92)))</f>
        <v>-</v>
      </c>
      <c r="AS86" s="457"/>
      <c r="AT86" s="463" t="str">
        <f>IF(OR($C86="",$C86="-",$C86=0),"-",IF(SUM(M86:M92)=0,"-",SUM(M86:M92)))</f>
        <v>-</v>
      </c>
      <c r="AU86" s="464" t="str">
        <f>IF(OR($C86="",$C86="-",$C86=0),"-",IF(SUM(N86:N92)=0,"-",SUM(N86:N92)))</f>
        <v>-</v>
      </c>
      <c r="AV86" s="464" t="str">
        <f>IF(OR($C86="",$C86="-",$C86=0),"-",IF(SUM(O86:O92)=0,"-",SUM(O86:O92)))</f>
        <v>-</v>
      </c>
      <c r="AW86" s="465" t="str">
        <f>IF(OR($C86="",$C86="-",$C86=0),"-",IF(SUM(P86:P92)=0,"-",SUM(P86:P92)))</f>
        <v>-</v>
      </c>
      <c r="AX86" s="457"/>
      <c r="AY86" s="463" t="str">
        <f>IF(OR($C86="",$C86="-",$C86=0),"-",IF(SUM(R86:R92)=0,"-",SUM(R86:R92)))</f>
        <v>-</v>
      </c>
      <c r="AZ86" s="464" t="str">
        <f>IF(OR($C86="",$C86="-",$C86=0),"-",IF(SUM(S86:S92)=0,"-",SUM(S86:S92)))</f>
        <v>-</v>
      </c>
      <c r="BA86" s="464" t="str">
        <f>IF(OR($C86="",$C86="-",$C86=0),"-",IF(SUM(T86:T92)=0,"-",SUM(T86:T92)))</f>
        <v>-</v>
      </c>
      <c r="BB86" s="465" t="str">
        <f>IF(OR($C86="",$C86="-",$C86=0),"-",IF(SUM(U86:U92)=0,"-",SUM(U86:U92)))</f>
        <v>-</v>
      </c>
      <c r="BC86" s="457"/>
      <c r="BD86" s="463" t="str">
        <f>IF(SUM(AO86:AR86)=0,"-",SUM(AO86:AR86))</f>
        <v>-</v>
      </c>
      <c r="BE86" s="465" t="str">
        <f>IF(SUM(AT86:AW86)=0,"-",SUM(AT86:AW86))</f>
        <v>-</v>
      </c>
      <c r="BF86" s="457"/>
      <c r="BG86" s="466" t="str">
        <f>IF(SUM(AY86:BB86)=0,"-",SUM(AY86:BB86))</f>
        <v>-</v>
      </c>
    </row>
    <row r="87" spans="1:59" ht="15" thickBot="1" x14ac:dyDescent="0.35">
      <c r="A87" s="674"/>
      <c r="B87" s="675"/>
      <c r="C87" s="676"/>
      <c r="D87" s="677"/>
      <c r="E87" s="82" t="str">
        <f>Resumen!$O$57</f>
        <v>P</v>
      </c>
      <c r="F87" s="261" t="str">
        <f>Resumen!$O$56</f>
        <v>Panadería</v>
      </c>
      <c r="G87" s="284"/>
      <c r="H87" s="273" t="str">
        <f>INDEX(Resumen!$A$56:$AL$259,MATCH($C86,Resumen!$C$56:$C$259,0),MATCH($H$17,Resumen!$A$59:$AL$59,0))</f>
        <v>-</v>
      </c>
      <c r="I87" s="274" t="str">
        <f>INDEX(Resumen!$A$56:$AL$259,MATCH($C86,Resumen!$C$56:$C$259,0),MATCH($I$17,Resumen!$A$59:$AL$59,0))</f>
        <v>-</v>
      </c>
      <c r="J87" s="274" t="str">
        <f>INDEX(Resumen!$A$56:$AL$259,MATCH($C86,Resumen!$C$56:$C$259,0),MATCH($J$17,Resumen!$A$59:$AL$59,0))</f>
        <v>-</v>
      </c>
      <c r="K87" s="275" t="str">
        <f>INDEX(Resumen!$A$56:$AL$259,MATCH($C86,Resumen!$C$56:$C$259,0),MATCH($K$17,Resumen!$A$59:$AL$59,0))</f>
        <v>-</v>
      </c>
      <c r="M87" s="273" t="str">
        <f t="shared" ref="M87:M92" si="109">IF(OR(H87="-",H87="",H87=0),"-",H87*M$14)</f>
        <v>-</v>
      </c>
      <c r="N87" s="274" t="str">
        <f t="shared" si="73"/>
        <v>-</v>
      </c>
      <c r="O87" s="274" t="str">
        <f t="shared" si="74"/>
        <v>-</v>
      </c>
      <c r="P87" s="275" t="str">
        <f t="shared" si="75"/>
        <v>-</v>
      </c>
      <c r="Q87" s="58"/>
      <c r="R87" s="292" t="str">
        <f t="shared" ref="R87:R92" si="110">IF(SUM(H87,M87)=0,"-",SUM(H87,M87))</f>
        <v>-</v>
      </c>
      <c r="S87" s="293" t="str">
        <f t="shared" si="76"/>
        <v>-</v>
      </c>
      <c r="T87" s="293" t="str">
        <f t="shared" si="77"/>
        <v>-</v>
      </c>
      <c r="U87" s="294" t="str">
        <f t="shared" si="78"/>
        <v>-</v>
      </c>
      <c r="V87" s="5"/>
      <c r="W87" s="306" t="str">
        <f t="shared" ref="W87:W92" si="111">IF(SUM(R87:U87)=0,"-",SUM(R87:U87))</f>
        <v>-</v>
      </c>
      <c r="Y87" s="318" t="str">
        <f>IF(OR(W87="",W87=0,W87="-"),"",MAX(Y$23:Y86)+1)</f>
        <v/>
      </c>
      <c r="Z87" s="319" t="str">
        <f>IF(OR(Y87="",Y87=0,Y87="-"),"",C86)</f>
        <v/>
      </c>
      <c r="AA87" s="338" t="str">
        <f>IF(OR(Y87="",Y87=0,Y87="-"),"",DAY($B86))</f>
        <v/>
      </c>
      <c r="AB87" s="331" t="str">
        <f t="shared" ref="AB87:AB92" si="112">IF(AA87="","","/")</f>
        <v/>
      </c>
      <c r="AC87" s="339" t="str">
        <f>IF(OR(AA87="",AA87=0,AA87="-"),"",MONTH($B86))</f>
        <v/>
      </c>
      <c r="AD87" s="331" t="str">
        <f t="shared" ref="AD87:AD92" si="113">IF(AC87="","","/")</f>
        <v/>
      </c>
      <c r="AE87" s="340" t="str">
        <f>IF(OR(AA87="",AA87=0,AA87="-"),"",YEAR($B86))</f>
        <v/>
      </c>
      <c r="AG87" s="525"/>
      <c r="AH87" s="526"/>
      <c r="AI87" s="527"/>
      <c r="AJ87" s="528"/>
      <c r="AK87" s="527"/>
      <c r="AL87" s="529"/>
      <c r="AM87" s="530"/>
      <c r="AN87" s="535"/>
      <c r="AO87" s="531"/>
      <c r="AP87" s="532"/>
      <c r="AQ87" s="532"/>
      <c r="AR87" s="533"/>
      <c r="AS87" s="536"/>
      <c r="AT87" s="531"/>
      <c r="AU87" s="532"/>
      <c r="AV87" s="532"/>
      <c r="AW87" s="533"/>
      <c r="AX87" s="536"/>
      <c r="AY87" s="531"/>
      <c r="AZ87" s="532"/>
      <c r="BA87" s="532"/>
      <c r="BB87" s="533"/>
      <c r="BC87" s="536"/>
      <c r="BD87" s="531"/>
      <c r="BE87" s="533"/>
      <c r="BF87" s="536"/>
      <c r="BG87" s="534"/>
    </row>
    <row r="88" spans="1:59" ht="15" thickBot="1" x14ac:dyDescent="0.35">
      <c r="A88" s="674"/>
      <c r="B88" s="675"/>
      <c r="C88" s="676"/>
      <c r="D88" s="677"/>
      <c r="E88" s="82" t="str">
        <f>Resumen!$S$57</f>
        <v>B</v>
      </c>
      <c r="F88" s="261" t="str">
        <f>Resumen!$S$56</f>
        <v>Bebidas</v>
      </c>
      <c r="G88" s="284"/>
      <c r="H88" s="273" t="str">
        <f>INDEX(Resumen!$A$56:$AL$259,MATCH($C86,Resumen!$C$56:$C$259,0),MATCH($H$18,Resumen!$A$59:$AL$59,0))</f>
        <v>-</v>
      </c>
      <c r="I88" s="274" t="str">
        <f>INDEX(Resumen!$A$56:$AL$259,MATCH($C86,Resumen!$C$56:$C$259,0),MATCH($I$18,Resumen!$A$59:$AL$59,0))</f>
        <v>-</v>
      </c>
      <c r="J88" s="274" t="str">
        <f>INDEX(Resumen!$A$56:$AL$259,MATCH($C86,Resumen!$C$56:$C$259,0),MATCH($J$18,Resumen!$A$59:$AL$59,0))</f>
        <v>-</v>
      </c>
      <c r="K88" s="275" t="str">
        <f>INDEX(Resumen!$A$56:$AL$259,MATCH($C86,Resumen!$C$56:$C$259,0),MATCH($K$18,Resumen!$A$59:$AL$59,0))</f>
        <v>-</v>
      </c>
      <c r="M88" s="273" t="str">
        <f t="shared" si="109"/>
        <v>-</v>
      </c>
      <c r="N88" s="274" t="str">
        <f t="shared" si="73"/>
        <v>-</v>
      </c>
      <c r="O88" s="274" t="str">
        <f t="shared" si="74"/>
        <v>-</v>
      </c>
      <c r="P88" s="275" t="str">
        <f t="shared" si="75"/>
        <v>-</v>
      </c>
      <c r="R88" s="292" t="str">
        <f t="shared" si="110"/>
        <v>-</v>
      </c>
      <c r="S88" s="293" t="str">
        <f t="shared" si="76"/>
        <v>-</v>
      </c>
      <c r="T88" s="293" t="str">
        <f t="shared" si="77"/>
        <v>-</v>
      </c>
      <c r="U88" s="294" t="str">
        <f t="shared" si="78"/>
        <v>-</v>
      </c>
      <c r="V88" s="5"/>
      <c r="W88" s="306" t="str">
        <f t="shared" si="111"/>
        <v>-</v>
      </c>
      <c r="Y88" s="318" t="str">
        <f>IF(OR(W88="",W88=0,W88="-"),"",MAX(Y$23:Y87)+1)</f>
        <v/>
      </c>
      <c r="Z88" s="319" t="str">
        <f>IF(OR(Y88="",Y88=0,Y88="-"),"",C86)</f>
        <v/>
      </c>
      <c r="AA88" s="338" t="str">
        <f>IF(OR(Y88="",Y88=0,Y88="-"),"",DAY($B86))</f>
        <v/>
      </c>
      <c r="AB88" s="331" t="str">
        <f t="shared" si="112"/>
        <v/>
      </c>
      <c r="AC88" s="339" t="str">
        <f>IF(OR(AA88="",AA88=0,AA88="-"),"",MONTH($B86))</f>
        <v/>
      </c>
      <c r="AD88" s="331" t="str">
        <f t="shared" si="113"/>
        <v/>
      </c>
      <c r="AE88" s="340" t="str">
        <f>IF(OR(AA88="",AA88=0,AA88="-"),"",YEAR($B86))</f>
        <v/>
      </c>
      <c r="AG88" s="469"/>
      <c r="AH88" s="497"/>
      <c r="AL88" s="499"/>
      <c r="AM88" s="470"/>
      <c r="AN88" s="59"/>
      <c r="AO88" s="469"/>
      <c r="AP88" s="473"/>
      <c r="AQ88" s="473"/>
      <c r="AR88" s="470"/>
      <c r="AS88" s="59"/>
      <c r="AT88" s="469"/>
      <c r="AU88" s="473"/>
      <c r="AV88" s="473"/>
      <c r="AW88" s="470"/>
      <c r="AX88" s="59"/>
      <c r="AY88" s="469"/>
      <c r="AZ88" s="473"/>
      <c r="BA88" s="473"/>
      <c r="BB88" s="470"/>
      <c r="BC88" s="59"/>
      <c r="BD88" s="469"/>
      <c r="BE88" s="470"/>
      <c r="BF88" s="59"/>
      <c r="BG88" s="467"/>
    </row>
    <row r="89" spans="1:59" ht="15" thickBot="1" x14ac:dyDescent="0.35">
      <c r="A89" s="674"/>
      <c r="B89" s="675"/>
      <c r="C89" s="676"/>
      <c r="D89" s="677"/>
      <c r="E89" s="82" t="str">
        <f>Resumen!$W$57</f>
        <v>E</v>
      </c>
      <c r="F89" s="261" t="str">
        <f>Resumen!$W$56</f>
        <v>Envases</v>
      </c>
      <c r="G89" s="284"/>
      <c r="H89" s="273" t="str">
        <f>INDEX(Resumen!$A$56:$AL$259,MATCH($C86,Resumen!$C$56:$C$259,0),MATCH($H$19,Resumen!$A$59:$AL$59,0))</f>
        <v>-</v>
      </c>
      <c r="I89" s="274" t="str">
        <f>INDEX(Resumen!$A$56:$AL$259,MATCH($C86,Resumen!$C$56:$C$259,0),MATCH($I$19,Resumen!$A$59:$AL$59,0))</f>
        <v>-</v>
      </c>
      <c r="J89" s="274" t="str">
        <f>INDEX(Resumen!$A$56:$AL$259,MATCH($C86,Resumen!$C$56:$C$259,0),MATCH($J$19,Resumen!$A$59:$AL$59,0))</f>
        <v>-</v>
      </c>
      <c r="K89" s="275" t="str">
        <f>INDEX(Resumen!$A$56:$AL$259,MATCH($C86,Resumen!$C$56:$C$259,0),MATCH($K$19,Resumen!$A$59:$AL$59,0))</f>
        <v>-</v>
      </c>
      <c r="M89" s="273" t="str">
        <f t="shared" si="109"/>
        <v>-</v>
      </c>
      <c r="N89" s="274" t="str">
        <f t="shared" si="73"/>
        <v>-</v>
      </c>
      <c r="O89" s="274" t="str">
        <f t="shared" si="74"/>
        <v>-</v>
      </c>
      <c r="P89" s="275" t="str">
        <f t="shared" si="75"/>
        <v>-</v>
      </c>
      <c r="Q89" s="58"/>
      <c r="R89" s="292" t="str">
        <f t="shared" si="110"/>
        <v>-</v>
      </c>
      <c r="S89" s="293" t="str">
        <f t="shared" si="76"/>
        <v>-</v>
      </c>
      <c r="T89" s="293" t="str">
        <f t="shared" si="77"/>
        <v>-</v>
      </c>
      <c r="U89" s="294" t="str">
        <f t="shared" si="78"/>
        <v>-</v>
      </c>
      <c r="V89" s="5"/>
      <c r="W89" s="306" t="str">
        <f t="shared" si="111"/>
        <v>-</v>
      </c>
      <c r="Y89" s="318" t="str">
        <f>IF(OR(W89="",W89=0,W89="-"),"",MAX(Y$23:Y88)+1)</f>
        <v/>
      </c>
      <c r="Z89" s="319" t="str">
        <f>IF(OR(Y89="",Y89=0,Y89="-"),"",C86)</f>
        <v/>
      </c>
      <c r="AA89" s="338" t="str">
        <f>IF(OR(Y89="",Y89=0,Y89="-"),"",DAY($B86))</f>
        <v/>
      </c>
      <c r="AB89" s="331" t="str">
        <f t="shared" si="112"/>
        <v/>
      </c>
      <c r="AC89" s="339" t="str">
        <f>IF(OR(AA89="",AA89=0,AA89="-"),"",MONTH($B86))</f>
        <v/>
      </c>
      <c r="AD89" s="331" t="str">
        <f t="shared" si="113"/>
        <v/>
      </c>
      <c r="AE89" s="340" t="str">
        <f>IF(OR(AA89="",AA89=0,AA89="-"),"",YEAR($B86))</f>
        <v/>
      </c>
      <c r="AG89" s="469"/>
      <c r="AH89" s="497"/>
      <c r="AL89" s="499"/>
      <c r="AM89" s="470"/>
      <c r="AO89" s="469"/>
      <c r="AP89" s="473"/>
      <c r="AQ89" s="473"/>
      <c r="AR89" s="470"/>
      <c r="AT89" s="469"/>
      <c r="AU89" s="473"/>
      <c r="AV89" s="473"/>
      <c r="AW89" s="470"/>
      <c r="AY89" s="469"/>
      <c r="AZ89" s="473"/>
      <c r="BA89" s="473"/>
      <c r="BB89" s="470"/>
      <c r="BD89" s="469"/>
      <c r="BE89" s="470"/>
      <c r="BG89" s="467"/>
    </row>
    <row r="90" spans="1:59" ht="15" thickBot="1" x14ac:dyDescent="0.35">
      <c r="A90" s="674"/>
      <c r="B90" s="675"/>
      <c r="C90" s="676"/>
      <c r="D90" s="677"/>
      <c r="E90" s="83" t="str">
        <f>Resumen!$AA$57</f>
        <v>D</v>
      </c>
      <c r="F90" s="262" t="str">
        <f>Resumen!$AA$56</f>
        <v>Decoración</v>
      </c>
      <c r="G90" s="284"/>
      <c r="H90" s="273" t="str">
        <f>INDEX(Resumen!$A$56:$AL$259,MATCH($C86,Resumen!$C$56:$C$259,0),MATCH($H$20,Resumen!$A$59:$AL$59,0))</f>
        <v>-</v>
      </c>
      <c r="I90" s="274" t="str">
        <f>INDEX(Resumen!$A$56:$AL$259,MATCH($C86,Resumen!$C$56:$C$259,0),MATCH($I$20,Resumen!$A$59:$AL$59,0))</f>
        <v>-</v>
      </c>
      <c r="J90" s="274" t="str">
        <f>INDEX(Resumen!$A$56:$AL$259,MATCH($C86,Resumen!$C$56:$C$259,0),MATCH($J$20,Resumen!$A$59:$AL$59,0))</f>
        <v>-</v>
      </c>
      <c r="K90" s="275" t="str">
        <f>INDEX(Resumen!$A$56:$AL$259,MATCH($C86,Resumen!$C$56:$C$259,0),MATCH($K$20,Resumen!$A$59:$AL$59,0))</f>
        <v>-</v>
      </c>
      <c r="M90" s="273" t="str">
        <f t="shared" si="109"/>
        <v>-</v>
      </c>
      <c r="N90" s="274" t="str">
        <f t="shared" si="73"/>
        <v>-</v>
      </c>
      <c r="O90" s="274" t="str">
        <f t="shared" si="74"/>
        <v>-</v>
      </c>
      <c r="P90" s="275" t="str">
        <f t="shared" si="75"/>
        <v>-</v>
      </c>
      <c r="Q90" s="58"/>
      <c r="R90" s="292" t="str">
        <f t="shared" si="110"/>
        <v>-</v>
      </c>
      <c r="S90" s="293" t="str">
        <f t="shared" si="76"/>
        <v>-</v>
      </c>
      <c r="T90" s="293" t="str">
        <f t="shared" si="77"/>
        <v>-</v>
      </c>
      <c r="U90" s="294" t="str">
        <f t="shared" si="78"/>
        <v>-</v>
      </c>
      <c r="V90" s="5"/>
      <c r="W90" s="306" t="str">
        <f t="shared" si="111"/>
        <v>-</v>
      </c>
      <c r="Y90" s="318" t="str">
        <f>IF(OR(W90="",W90=0,W90="-"),"",MAX(Y$23:Y89)+1)</f>
        <v/>
      </c>
      <c r="Z90" s="319" t="str">
        <f>IF(OR(Y90="",Y90=0,Y90="-"),"",C86)</f>
        <v/>
      </c>
      <c r="AA90" s="338" t="str">
        <f>IF(OR(Y90="",Y90=0,Y90="-"),"",DAY($B86))</f>
        <v/>
      </c>
      <c r="AB90" s="331" t="str">
        <f t="shared" si="112"/>
        <v/>
      </c>
      <c r="AC90" s="339" t="str">
        <f>IF(OR(AA90="",AA90=0,AA90="-"),"",MONTH($B86))</f>
        <v/>
      </c>
      <c r="AD90" s="331" t="str">
        <f t="shared" si="113"/>
        <v/>
      </c>
      <c r="AE90" s="340" t="str">
        <f>IF(OR(AA90="",AA90=0,AA90="-"),"",YEAR($B86))</f>
        <v/>
      </c>
      <c r="AG90" s="469"/>
      <c r="AH90" s="497"/>
      <c r="AL90" s="499"/>
      <c r="AM90" s="470"/>
      <c r="AO90" s="469"/>
      <c r="AP90" s="473"/>
      <c r="AQ90" s="473"/>
      <c r="AR90" s="470"/>
      <c r="AT90" s="469"/>
      <c r="AU90" s="473"/>
      <c r="AV90" s="473"/>
      <c r="AW90" s="470"/>
      <c r="AY90" s="469"/>
      <c r="AZ90" s="473"/>
      <c r="BA90" s="473"/>
      <c r="BB90" s="470"/>
      <c r="BD90" s="469"/>
      <c r="BE90" s="470"/>
      <c r="BG90" s="467"/>
    </row>
    <row r="91" spans="1:59" ht="15" thickBot="1" x14ac:dyDescent="0.35">
      <c r="A91" s="674"/>
      <c r="B91" s="675"/>
      <c r="C91" s="676"/>
      <c r="D91" s="677"/>
      <c r="E91" s="83" t="str">
        <f>Resumen!$AE$57</f>
        <v>U</v>
      </c>
      <c r="F91" s="262" t="str">
        <f>Resumen!$AE$56</f>
        <v>Maq. y Utensilios</v>
      </c>
      <c r="G91" s="284"/>
      <c r="H91" s="273" t="str">
        <f>INDEX(Resumen!$A$56:$AL$259,MATCH($C86,Resumen!$C$56:$C$259,0),MATCH($H$21,Resumen!$A$59:$AL$59,0))</f>
        <v>-</v>
      </c>
      <c r="I91" s="274" t="str">
        <f>INDEX(Resumen!$A$56:$AL$259,MATCH($C86,Resumen!$C$56:$C$259,0),MATCH($I$21,Resumen!$A$59:$AL$59,0))</f>
        <v>-</v>
      </c>
      <c r="J91" s="274" t="str">
        <f>INDEX(Resumen!$A$56:$AL$259,MATCH($C86,Resumen!$C$56:$C$259,0),MATCH($J$21,Resumen!$A$59:$AL$59,0))</f>
        <v>-</v>
      </c>
      <c r="K91" s="275" t="str">
        <f>INDEX(Resumen!$A$56:$AL$259,MATCH($C86,Resumen!$C$56:$C$259,0),MATCH($K$21,Resumen!$A$59:$AL$59,0))</f>
        <v>-</v>
      </c>
      <c r="M91" s="273" t="str">
        <f t="shared" si="109"/>
        <v>-</v>
      </c>
      <c r="N91" s="274" t="str">
        <f t="shared" si="73"/>
        <v>-</v>
      </c>
      <c r="O91" s="274" t="str">
        <f t="shared" si="74"/>
        <v>-</v>
      </c>
      <c r="P91" s="275" t="str">
        <f t="shared" si="75"/>
        <v>-</v>
      </c>
      <c r="Q91" s="58"/>
      <c r="R91" s="292" t="str">
        <f t="shared" si="110"/>
        <v>-</v>
      </c>
      <c r="S91" s="293" t="str">
        <f t="shared" si="76"/>
        <v>-</v>
      </c>
      <c r="T91" s="293" t="str">
        <f t="shared" si="77"/>
        <v>-</v>
      </c>
      <c r="U91" s="294" t="str">
        <f t="shared" si="78"/>
        <v>-</v>
      </c>
      <c r="V91" s="5"/>
      <c r="W91" s="306" t="str">
        <f t="shared" si="111"/>
        <v>-</v>
      </c>
      <c r="Y91" s="318" t="str">
        <f>IF(OR(W91="",W91=0,W91="-"),"",MAX(Y$23:Y90)+1)</f>
        <v/>
      </c>
      <c r="Z91" s="319" t="str">
        <f>IF(OR(Y91="",Y91=0,Y91="-"),"",C86)</f>
        <v/>
      </c>
      <c r="AA91" s="338" t="str">
        <f>IF(OR(Y91="",Y91=0,Y91="-"),"",DAY($B86))</f>
        <v/>
      </c>
      <c r="AB91" s="331" t="str">
        <f t="shared" si="112"/>
        <v/>
      </c>
      <c r="AC91" s="339" t="str">
        <f>IF(OR(AA91="",AA91=0,AA91="-"),"",MONTH($B86))</f>
        <v/>
      </c>
      <c r="AD91" s="331" t="str">
        <f t="shared" si="113"/>
        <v/>
      </c>
      <c r="AE91" s="340" t="str">
        <f>IF(OR(AA91="",AA91=0,AA91="-"),"",YEAR($B86))</f>
        <v/>
      </c>
      <c r="AG91" s="469"/>
      <c r="AH91" s="497"/>
      <c r="AL91" s="499"/>
      <c r="AM91" s="470"/>
      <c r="AO91" s="469"/>
      <c r="AP91" s="473"/>
      <c r="AQ91" s="473"/>
      <c r="AR91" s="470"/>
      <c r="AT91" s="469"/>
      <c r="AU91" s="473"/>
      <c r="AV91" s="473"/>
      <c r="AW91" s="470"/>
      <c r="AY91" s="469"/>
      <c r="AZ91" s="473"/>
      <c r="BA91" s="473"/>
      <c r="BB91" s="470"/>
      <c r="BD91" s="469"/>
      <c r="BE91" s="470"/>
      <c r="BG91" s="467"/>
    </row>
    <row r="92" spans="1:59" ht="15" thickBot="1" x14ac:dyDescent="0.35">
      <c r="A92" s="674"/>
      <c r="B92" s="675"/>
      <c r="C92" s="676"/>
      <c r="D92" s="649"/>
      <c r="E92" s="259" t="str">
        <f>Resumen!$AI$57</f>
        <v>V</v>
      </c>
      <c r="F92" s="263" t="str">
        <f>Resumen!$AI$56</f>
        <v>Gastos V.Zotz</v>
      </c>
      <c r="G92" s="284"/>
      <c r="H92" s="276" t="str">
        <f>INDEX(Resumen!$A$56:$AL$259,MATCH($C86,Resumen!$C$56:$C$259,0),MATCH($H$22,Resumen!$A$59:$AL$59,0))</f>
        <v>-</v>
      </c>
      <c r="I92" s="277" t="str">
        <f>INDEX(Resumen!$A$56:$AL$259,MATCH($C86,Resumen!$C$56:$C$259,0),MATCH($I$22,Resumen!$A$59:$AL$59,0))</f>
        <v>-</v>
      </c>
      <c r="J92" s="277" t="str">
        <f>INDEX(Resumen!$A$56:$AL$259,MATCH($C86,Resumen!$C$56:$C$259,0),MATCH($J$22,Resumen!$A$59:$AL$59,0))</f>
        <v>-</v>
      </c>
      <c r="K92" s="278" t="str">
        <f>INDEX(Resumen!$A$56:$AL$259,MATCH($C86,Resumen!$C$56:$C$259,0),MATCH($K$22,Resumen!$A$59:$AL$59,0))</f>
        <v>-</v>
      </c>
      <c r="M92" s="276" t="str">
        <f t="shared" si="109"/>
        <v>-</v>
      </c>
      <c r="N92" s="277" t="str">
        <f t="shared" si="73"/>
        <v>-</v>
      </c>
      <c r="O92" s="277" t="str">
        <f t="shared" si="74"/>
        <v>-</v>
      </c>
      <c r="P92" s="278" t="str">
        <f t="shared" si="75"/>
        <v>-</v>
      </c>
      <c r="Q92" s="58"/>
      <c r="R92" s="295" t="str">
        <f t="shared" si="110"/>
        <v>-</v>
      </c>
      <c r="S92" s="296" t="str">
        <f t="shared" si="76"/>
        <v>-</v>
      </c>
      <c r="T92" s="296" t="str">
        <f t="shared" si="77"/>
        <v>-</v>
      </c>
      <c r="U92" s="297" t="str">
        <f t="shared" si="78"/>
        <v>-</v>
      </c>
      <c r="W92" s="307" t="str">
        <f t="shared" si="111"/>
        <v>-</v>
      </c>
      <c r="Y92" s="318" t="str">
        <f>IF(OR(W92="",W92=0,W92="-"),"",MAX(Y$23:Y91)+1)</f>
        <v/>
      </c>
      <c r="Z92" s="320" t="str">
        <f>IF(OR(Y92="",Y92=0,Y92="-"),"",C86)</f>
        <v/>
      </c>
      <c r="AA92" s="341" t="str">
        <f>IF(OR(Y92="",Y92=0,Y92="-"),"",DAY($B86))</f>
        <v/>
      </c>
      <c r="AB92" s="332" t="str">
        <f t="shared" si="112"/>
        <v/>
      </c>
      <c r="AC92" s="342" t="str">
        <f>IF(OR(AA92="",AA92=0,AA92="-"),"",MONTH($B86))</f>
        <v/>
      </c>
      <c r="AD92" s="332" t="str">
        <f t="shared" si="113"/>
        <v/>
      </c>
      <c r="AE92" s="343" t="str">
        <f>IF(OR(AA92="",AA92=0,AA92="-"),"",YEAR($B86))</f>
        <v/>
      </c>
      <c r="AG92" s="471"/>
      <c r="AH92" s="500"/>
      <c r="AI92" s="501"/>
      <c r="AJ92" s="501"/>
      <c r="AK92" s="501"/>
      <c r="AL92" s="502"/>
      <c r="AM92" s="472"/>
      <c r="AO92" s="471"/>
      <c r="AP92" s="474"/>
      <c r="AQ92" s="474"/>
      <c r="AR92" s="472"/>
      <c r="AT92" s="471"/>
      <c r="AU92" s="474"/>
      <c r="AV92" s="474"/>
      <c r="AW92" s="472"/>
      <c r="AY92" s="471"/>
      <c r="AZ92" s="474"/>
      <c r="BA92" s="474"/>
      <c r="BB92" s="472"/>
      <c r="BD92" s="471"/>
      <c r="BE92" s="472"/>
      <c r="BG92" s="468"/>
    </row>
    <row r="93" spans="1:59" ht="15" thickBot="1" x14ac:dyDescent="0.35">
      <c r="A93" s="674">
        <f>MAX($A$23:A86)+1</f>
        <v>11</v>
      </c>
      <c r="B93" s="675">
        <f>INDEX(Resumen!$A$56:$AL$259,MATCH($A93,Resumen!$A$56:$A$259,0),MATCH($B$22,Resumen!$A$59:$AL$59,0))</f>
        <v>0</v>
      </c>
      <c r="C93" s="676">
        <f>INDEX(Resumen!$A$56:$AL$259,MATCH($A93,Resumen!$A$56:$A$259,0),MATCH($C$22,Resumen!$A$59:$AL$59,0))</f>
        <v>0</v>
      </c>
      <c r="D93" s="648" t="str">
        <f>IF(SUM($W93:$W99)=0,"-",SUM($W93:$W99))</f>
        <v>-</v>
      </c>
      <c r="E93" s="363" t="str">
        <f>Resumen!$K$57</f>
        <v>MP</v>
      </c>
      <c r="F93" s="364" t="str">
        <f>Resumen!$K$56</f>
        <v>Materias Primas</v>
      </c>
      <c r="G93" s="284"/>
      <c r="H93" s="256" t="str">
        <f>INDEX(Resumen!$A$56:$AL$259,MATCH($C93,Resumen!$C$56:$C$259,0),MATCH($H$16,Resumen!$A$59:$AL$59,0))</f>
        <v>-</v>
      </c>
      <c r="I93" s="90" t="str">
        <f>INDEX(Resumen!$A$56:$AL$259,MATCH($C93,Resumen!$C$56:$C$259,0),MATCH($I$16,Resumen!$A$59:$AL$59,0))</f>
        <v>-</v>
      </c>
      <c r="J93" s="90" t="str">
        <f>INDEX(Resumen!$A$56:$AL$259,MATCH($C93,Resumen!$C$56:$C$259,0),MATCH($J$16,Resumen!$A$59:$AL$59,0))</f>
        <v>-</v>
      </c>
      <c r="K93" s="109" t="str">
        <f>INDEX(Resumen!$A$56:$AL$259,MATCH($C93,Resumen!$C$56:$C$259,0),MATCH($K$16,Resumen!$A$59:$AL$59,0))</f>
        <v>-</v>
      </c>
      <c r="M93" s="256" t="str">
        <f>IF(OR(H93="-",H93="",H93=0),"-",H93*M$14)</f>
        <v>-</v>
      </c>
      <c r="N93" s="90" t="str">
        <f t="shared" si="73"/>
        <v>-</v>
      </c>
      <c r="O93" s="90" t="str">
        <f t="shared" si="74"/>
        <v>-</v>
      </c>
      <c r="P93" s="109" t="str">
        <f t="shared" si="75"/>
        <v>-</v>
      </c>
      <c r="Q93" s="58"/>
      <c r="R93" s="365" t="str">
        <f>IF(SUM(H93,M93)=0,"-",SUM(H93,M93))</f>
        <v>-</v>
      </c>
      <c r="S93" s="366" t="str">
        <f t="shared" si="76"/>
        <v>-</v>
      </c>
      <c r="T93" s="366" t="str">
        <f t="shared" si="77"/>
        <v>-</v>
      </c>
      <c r="U93" s="367" t="str">
        <f t="shared" si="78"/>
        <v>-</v>
      </c>
      <c r="V93" s="5"/>
      <c r="W93" s="368" t="str">
        <f>IF(SUM(R93:U93)=0,"-",SUM(R93:U93))</f>
        <v>-</v>
      </c>
      <c r="Y93" s="369" t="str">
        <f>IF(OR(W93="",W93=0,W93="-"),"",MAX(Y$23:Y92)+1)</f>
        <v/>
      </c>
      <c r="Z93" s="370" t="str">
        <f>IF(OR(Y93="",Y93=0,Y93="-"),"",C93)</f>
        <v/>
      </c>
      <c r="AA93" s="371" t="str">
        <f>IF(OR(Y93="",Y93=0,Y93="-"),"",DAY($B93))</f>
        <v/>
      </c>
      <c r="AB93" s="372" t="str">
        <f>IF(AA93="","","/")</f>
        <v/>
      </c>
      <c r="AC93" s="373" t="str">
        <f>IF(OR(AA93="",AA93=0,AA93="-"),"",MONTH($B93))</f>
        <v/>
      </c>
      <c r="AD93" s="372" t="str">
        <f>IF(AC93="","","/")</f>
        <v/>
      </c>
      <c r="AE93" s="374" t="str">
        <f>IF(OR(AA93="",AA93=0,AA93="-"),"",YEAR($B93))</f>
        <v/>
      </c>
      <c r="AG93" s="461" t="str">
        <f>IF(OR($C93="",$C93="-",$C93=0),"-",A93)</f>
        <v>-</v>
      </c>
      <c r="AH93" s="503" t="str">
        <f>IF(OR($C93="",$C93="-",$C93=0),"-",DAY(B93))</f>
        <v>-</v>
      </c>
      <c r="AI93" s="506" t="str">
        <f>IF(AH93="","","/")</f>
        <v>/</v>
      </c>
      <c r="AJ93" s="507" t="str">
        <f>IF(OR($C93="",$C93="-",$C93=0),"-",MONTH(B93))</f>
        <v>-</v>
      </c>
      <c r="AK93" s="506" t="str">
        <f>IF(AJ93="","","/")</f>
        <v>/</v>
      </c>
      <c r="AL93" s="508" t="str">
        <f>IF(OR($C93="",$C93="-",$C93=0),"-",YEAR(B93))</f>
        <v>-</v>
      </c>
      <c r="AM93" s="462" t="str">
        <f>IF(OR($C93="",$C93="-",$C93=0),"-",C93)</f>
        <v>-</v>
      </c>
      <c r="AN93" s="475" t="str">
        <f>IF(AM93="-","ù",IF(BG93=D93,"ü","û"))</f>
        <v>ù</v>
      </c>
      <c r="AO93" s="463" t="str">
        <f>IF(OR($C93="",$C93="-",$C93=0),"-",IF(SUM(H93:H99)=0,"-",SUM(H93:H99)))</f>
        <v>-</v>
      </c>
      <c r="AP93" s="464" t="str">
        <f>IF(OR($C93="",$C93="-",$C93=0),"-",IF(SUM(I93:I99)=0,"-",SUM(I93:I99)))</f>
        <v>-</v>
      </c>
      <c r="AQ93" s="464" t="str">
        <f>IF(OR($C93="",$C93="-",$C93=0),"-",IF(SUM(J93:J99)=0,"-",SUM(J93:J99)))</f>
        <v>-</v>
      </c>
      <c r="AR93" s="465" t="str">
        <f>IF(OR($C93="",$C93="-",$C93=0),"-",IF(SUM(K93:K99)=0,"-",SUM(K93:K99)))</f>
        <v>-</v>
      </c>
      <c r="AS93" s="457"/>
      <c r="AT93" s="463" t="str">
        <f>IF(OR($C93="",$C93="-",$C93=0),"-",IF(SUM(M93:M99)=0,"-",SUM(M93:M99)))</f>
        <v>-</v>
      </c>
      <c r="AU93" s="464" t="str">
        <f>IF(OR($C93="",$C93="-",$C93=0),"-",IF(SUM(N93:N99)=0,"-",SUM(N93:N99)))</f>
        <v>-</v>
      </c>
      <c r="AV93" s="464" t="str">
        <f>IF(OR($C93="",$C93="-",$C93=0),"-",IF(SUM(O93:O99)=0,"-",SUM(O93:O99)))</f>
        <v>-</v>
      </c>
      <c r="AW93" s="465" t="str">
        <f>IF(OR($C93="",$C93="-",$C93=0),"-",IF(SUM(P93:P99)=0,"-",SUM(P93:P99)))</f>
        <v>-</v>
      </c>
      <c r="AX93" s="457"/>
      <c r="AY93" s="463" t="str">
        <f>IF(OR($C93="",$C93="-",$C93=0),"-",IF(SUM(R93:R99)=0,"-",SUM(R93:R99)))</f>
        <v>-</v>
      </c>
      <c r="AZ93" s="464" t="str">
        <f>IF(OR($C93="",$C93="-",$C93=0),"-",IF(SUM(S93:S99)=0,"-",SUM(S93:S99)))</f>
        <v>-</v>
      </c>
      <c r="BA93" s="464" t="str">
        <f>IF(OR($C93="",$C93="-",$C93=0),"-",IF(SUM(T93:T99)=0,"-",SUM(T93:T99)))</f>
        <v>-</v>
      </c>
      <c r="BB93" s="465" t="str">
        <f>IF(OR($C93="",$C93="-",$C93=0),"-",IF(SUM(U93:U99)=0,"-",SUM(U93:U99)))</f>
        <v>-</v>
      </c>
      <c r="BC93" s="457"/>
      <c r="BD93" s="463" t="str">
        <f>IF(SUM(AO93:AR93)=0,"-",SUM(AO93:AR93))</f>
        <v>-</v>
      </c>
      <c r="BE93" s="465" t="str">
        <f>IF(SUM(AT93:AW93)=0,"-",SUM(AT93:AW93))</f>
        <v>-</v>
      </c>
      <c r="BF93" s="457"/>
      <c r="BG93" s="466" t="str">
        <f>IF(SUM(AY93:BB93)=0,"-",SUM(AY93:BB93))</f>
        <v>-</v>
      </c>
    </row>
    <row r="94" spans="1:59" ht="15" thickBot="1" x14ac:dyDescent="0.35">
      <c r="A94" s="674"/>
      <c r="B94" s="675"/>
      <c r="C94" s="676"/>
      <c r="D94" s="677"/>
      <c r="E94" s="82" t="str">
        <f>Resumen!$O$57</f>
        <v>P</v>
      </c>
      <c r="F94" s="261" t="str">
        <f>Resumen!$O$56</f>
        <v>Panadería</v>
      </c>
      <c r="G94" s="284"/>
      <c r="H94" s="273" t="str">
        <f>INDEX(Resumen!$A$56:$AL$259,MATCH($C93,Resumen!$C$56:$C$259,0),MATCH($H$17,Resumen!$A$59:$AL$59,0))</f>
        <v>-</v>
      </c>
      <c r="I94" s="274" t="str">
        <f>INDEX(Resumen!$A$56:$AL$259,MATCH($C93,Resumen!$C$56:$C$259,0),MATCH($I$17,Resumen!$A$59:$AL$59,0))</f>
        <v>-</v>
      </c>
      <c r="J94" s="274" t="str">
        <f>INDEX(Resumen!$A$56:$AL$259,MATCH($C93,Resumen!$C$56:$C$259,0),MATCH($J$17,Resumen!$A$59:$AL$59,0))</f>
        <v>-</v>
      </c>
      <c r="K94" s="275" t="str">
        <f>INDEX(Resumen!$A$56:$AL$259,MATCH($C93,Resumen!$C$56:$C$259,0),MATCH($K$17,Resumen!$A$59:$AL$59,0))</f>
        <v>-</v>
      </c>
      <c r="M94" s="273" t="str">
        <f t="shared" ref="M94:M99" si="114">IF(OR(H94="-",H94="",H94=0),"-",H94*M$14)</f>
        <v>-</v>
      </c>
      <c r="N94" s="274" t="str">
        <f t="shared" si="73"/>
        <v>-</v>
      </c>
      <c r="O94" s="274" t="str">
        <f t="shared" si="74"/>
        <v>-</v>
      </c>
      <c r="P94" s="275" t="str">
        <f t="shared" si="75"/>
        <v>-</v>
      </c>
      <c r="Q94" s="58"/>
      <c r="R94" s="292" t="str">
        <f t="shared" ref="R94:R99" si="115">IF(SUM(H94,M94)=0,"-",SUM(H94,M94))</f>
        <v>-</v>
      </c>
      <c r="S94" s="293" t="str">
        <f t="shared" si="76"/>
        <v>-</v>
      </c>
      <c r="T94" s="293" t="str">
        <f t="shared" si="77"/>
        <v>-</v>
      </c>
      <c r="U94" s="294" t="str">
        <f t="shared" si="78"/>
        <v>-</v>
      </c>
      <c r="V94" s="5"/>
      <c r="W94" s="306" t="str">
        <f t="shared" ref="W94:W99" si="116">IF(SUM(R94:U94)=0,"-",SUM(R94:U94))</f>
        <v>-</v>
      </c>
      <c r="Y94" s="318" t="str">
        <f>IF(OR(W94="",W94=0,W94="-"),"",MAX(Y$23:Y93)+1)</f>
        <v/>
      </c>
      <c r="Z94" s="319" t="str">
        <f>IF(OR(Y94="",Y94=0,Y94="-"),"",C93)</f>
        <v/>
      </c>
      <c r="AA94" s="338" t="str">
        <f>IF(OR(Y94="",Y94=0,Y94="-"),"",DAY($B93))</f>
        <v/>
      </c>
      <c r="AB94" s="331" t="str">
        <f t="shared" ref="AB94:AB99" si="117">IF(AA94="","","/")</f>
        <v/>
      </c>
      <c r="AC94" s="339" t="str">
        <f>IF(OR(AA94="",AA94=0,AA94="-"),"",MONTH($B93))</f>
        <v/>
      </c>
      <c r="AD94" s="331" t="str">
        <f t="shared" ref="AD94:AD99" si="118">IF(AC94="","","/")</f>
        <v/>
      </c>
      <c r="AE94" s="340" t="str">
        <f>IF(OR(AA94="",AA94=0,AA94="-"),"",YEAR($B93))</f>
        <v/>
      </c>
      <c r="AG94" s="525"/>
      <c r="AH94" s="526"/>
      <c r="AI94" s="527"/>
      <c r="AJ94" s="528"/>
      <c r="AK94" s="527"/>
      <c r="AL94" s="529"/>
      <c r="AM94" s="530"/>
      <c r="AN94" s="535"/>
      <c r="AO94" s="531"/>
      <c r="AP94" s="532"/>
      <c r="AQ94" s="532"/>
      <c r="AR94" s="533"/>
      <c r="AS94" s="536"/>
      <c r="AT94" s="531"/>
      <c r="AU94" s="532"/>
      <c r="AV94" s="532"/>
      <c r="AW94" s="533"/>
      <c r="AX94" s="536"/>
      <c r="AY94" s="531"/>
      <c r="AZ94" s="532"/>
      <c r="BA94" s="532"/>
      <c r="BB94" s="533"/>
      <c r="BC94" s="536"/>
      <c r="BD94" s="531"/>
      <c r="BE94" s="533"/>
      <c r="BF94" s="536"/>
      <c r="BG94" s="534"/>
    </row>
    <row r="95" spans="1:59" ht="15" thickBot="1" x14ac:dyDescent="0.35">
      <c r="A95" s="674"/>
      <c r="B95" s="675"/>
      <c r="C95" s="676"/>
      <c r="D95" s="677"/>
      <c r="E95" s="82" t="str">
        <f>Resumen!$S$57</f>
        <v>B</v>
      </c>
      <c r="F95" s="261" t="str">
        <f>Resumen!$S$56</f>
        <v>Bebidas</v>
      </c>
      <c r="G95" s="284"/>
      <c r="H95" s="273" t="str">
        <f>INDEX(Resumen!$A$56:$AL$259,MATCH($C93,Resumen!$C$56:$C$259,0),MATCH($H$18,Resumen!$A$59:$AL$59,0))</f>
        <v>-</v>
      </c>
      <c r="I95" s="274" t="str">
        <f>INDEX(Resumen!$A$56:$AL$259,MATCH($C93,Resumen!$C$56:$C$259,0),MATCH($I$18,Resumen!$A$59:$AL$59,0))</f>
        <v>-</v>
      </c>
      <c r="J95" s="274" t="str">
        <f>INDEX(Resumen!$A$56:$AL$259,MATCH($C93,Resumen!$C$56:$C$259,0),MATCH($J$18,Resumen!$A$59:$AL$59,0))</f>
        <v>-</v>
      </c>
      <c r="K95" s="275" t="str">
        <f>INDEX(Resumen!$A$56:$AL$259,MATCH($C93,Resumen!$C$56:$C$259,0),MATCH($K$18,Resumen!$A$59:$AL$59,0))</f>
        <v>-</v>
      </c>
      <c r="M95" s="273" t="str">
        <f t="shared" si="114"/>
        <v>-</v>
      </c>
      <c r="N95" s="274" t="str">
        <f t="shared" si="73"/>
        <v>-</v>
      </c>
      <c r="O95" s="274" t="str">
        <f t="shared" si="74"/>
        <v>-</v>
      </c>
      <c r="P95" s="275" t="str">
        <f t="shared" si="75"/>
        <v>-</v>
      </c>
      <c r="R95" s="292" t="str">
        <f t="shared" si="115"/>
        <v>-</v>
      </c>
      <c r="S95" s="293" t="str">
        <f t="shared" si="76"/>
        <v>-</v>
      </c>
      <c r="T95" s="293" t="str">
        <f t="shared" si="77"/>
        <v>-</v>
      </c>
      <c r="U95" s="294" t="str">
        <f t="shared" si="78"/>
        <v>-</v>
      </c>
      <c r="V95" s="5"/>
      <c r="W95" s="306" t="str">
        <f t="shared" si="116"/>
        <v>-</v>
      </c>
      <c r="Y95" s="318" t="str">
        <f>IF(OR(W95="",W95=0,W95="-"),"",MAX(Y$23:Y94)+1)</f>
        <v/>
      </c>
      <c r="Z95" s="319" t="str">
        <f>IF(OR(Y95="",Y95=0,Y95="-"),"",C93)</f>
        <v/>
      </c>
      <c r="AA95" s="338" t="str">
        <f>IF(OR(Y95="",Y95=0,Y95="-"),"",DAY($B93))</f>
        <v/>
      </c>
      <c r="AB95" s="331" t="str">
        <f t="shared" si="117"/>
        <v/>
      </c>
      <c r="AC95" s="339" t="str">
        <f>IF(OR(AA95="",AA95=0,AA95="-"),"",MONTH($B93))</f>
        <v/>
      </c>
      <c r="AD95" s="331" t="str">
        <f t="shared" si="118"/>
        <v/>
      </c>
      <c r="AE95" s="340" t="str">
        <f>IF(OR(AA95="",AA95=0,AA95="-"),"",YEAR($B93))</f>
        <v/>
      </c>
      <c r="AG95" s="469"/>
      <c r="AH95" s="497"/>
      <c r="AL95" s="499"/>
      <c r="AM95" s="470"/>
      <c r="AN95" s="59"/>
      <c r="AO95" s="469"/>
      <c r="AP95" s="473"/>
      <c r="AQ95" s="473"/>
      <c r="AR95" s="470"/>
      <c r="AS95" s="59"/>
      <c r="AT95" s="469"/>
      <c r="AU95" s="473"/>
      <c r="AV95" s="473"/>
      <c r="AW95" s="470"/>
      <c r="AX95" s="59"/>
      <c r="AY95" s="469"/>
      <c r="AZ95" s="473"/>
      <c r="BA95" s="473"/>
      <c r="BB95" s="470"/>
      <c r="BC95" s="59"/>
      <c r="BD95" s="469"/>
      <c r="BE95" s="470"/>
      <c r="BF95" s="59"/>
      <c r="BG95" s="467"/>
    </row>
    <row r="96" spans="1:59" ht="15" thickBot="1" x14ac:dyDescent="0.35">
      <c r="A96" s="674"/>
      <c r="B96" s="675"/>
      <c r="C96" s="676"/>
      <c r="D96" s="677"/>
      <c r="E96" s="82" t="str">
        <f>Resumen!$W$57</f>
        <v>E</v>
      </c>
      <c r="F96" s="261" t="str">
        <f>Resumen!$W$56</f>
        <v>Envases</v>
      </c>
      <c r="G96" s="284"/>
      <c r="H96" s="273" t="str">
        <f>INDEX(Resumen!$A$56:$AL$259,MATCH($C93,Resumen!$C$56:$C$259,0),MATCH($H$19,Resumen!$A$59:$AL$59,0))</f>
        <v>-</v>
      </c>
      <c r="I96" s="274" t="str">
        <f>INDEX(Resumen!$A$56:$AL$259,MATCH($C93,Resumen!$C$56:$C$259,0),MATCH($I$19,Resumen!$A$59:$AL$59,0))</f>
        <v>-</v>
      </c>
      <c r="J96" s="274" t="str">
        <f>INDEX(Resumen!$A$56:$AL$259,MATCH($C93,Resumen!$C$56:$C$259,0),MATCH($J$19,Resumen!$A$59:$AL$59,0))</f>
        <v>-</v>
      </c>
      <c r="K96" s="275" t="str">
        <f>INDEX(Resumen!$A$56:$AL$259,MATCH($C93,Resumen!$C$56:$C$259,0),MATCH($K$19,Resumen!$A$59:$AL$59,0))</f>
        <v>-</v>
      </c>
      <c r="M96" s="273" t="str">
        <f t="shared" si="114"/>
        <v>-</v>
      </c>
      <c r="N96" s="274" t="str">
        <f t="shared" si="73"/>
        <v>-</v>
      </c>
      <c r="O96" s="274" t="str">
        <f t="shared" si="74"/>
        <v>-</v>
      </c>
      <c r="P96" s="275" t="str">
        <f t="shared" si="75"/>
        <v>-</v>
      </c>
      <c r="Q96" s="58"/>
      <c r="R96" s="292" t="str">
        <f t="shared" si="115"/>
        <v>-</v>
      </c>
      <c r="S96" s="293" t="str">
        <f t="shared" si="76"/>
        <v>-</v>
      </c>
      <c r="T96" s="293" t="str">
        <f t="shared" si="77"/>
        <v>-</v>
      </c>
      <c r="U96" s="294" t="str">
        <f t="shared" si="78"/>
        <v>-</v>
      </c>
      <c r="V96" s="5"/>
      <c r="W96" s="306" t="str">
        <f t="shared" si="116"/>
        <v>-</v>
      </c>
      <c r="Y96" s="318" t="str">
        <f>IF(OR(W96="",W96=0,W96="-"),"",MAX(Y$23:Y95)+1)</f>
        <v/>
      </c>
      <c r="Z96" s="319" t="str">
        <f>IF(OR(Y96="",Y96=0,Y96="-"),"",C93)</f>
        <v/>
      </c>
      <c r="AA96" s="338" t="str">
        <f>IF(OR(Y96="",Y96=0,Y96="-"),"",DAY($B93))</f>
        <v/>
      </c>
      <c r="AB96" s="331" t="str">
        <f t="shared" si="117"/>
        <v/>
      </c>
      <c r="AC96" s="339" t="str">
        <f>IF(OR(AA96="",AA96=0,AA96="-"),"",MONTH($B93))</f>
        <v/>
      </c>
      <c r="AD96" s="331" t="str">
        <f t="shared" si="118"/>
        <v/>
      </c>
      <c r="AE96" s="340" t="str">
        <f>IF(OR(AA96="",AA96=0,AA96="-"),"",YEAR($B93))</f>
        <v/>
      </c>
      <c r="AG96" s="469"/>
      <c r="AH96" s="497"/>
      <c r="AL96" s="499"/>
      <c r="AM96" s="470"/>
      <c r="AO96" s="469"/>
      <c r="AP96" s="473"/>
      <c r="AQ96" s="473"/>
      <c r="AR96" s="470"/>
      <c r="AT96" s="469"/>
      <c r="AU96" s="473"/>
      <c r="AV96" s="473"/>
      <c r="AW96" s="470"/>
      <c r="AY96" s="469"/>
      <c r="AZ96" s="473"/>
      <c r="BA96" s="473"/>
      <c r="BB96" s="470"/>
      <c r="BD96" s="469"/>
      <c r="BE96" s="470"/>
      <c r="BG96" s="467"/>
    </row>
    <row r="97" spans="1:59" ht="15" thickBot="1" x14ac:dyDescent="0.35">
      <c r="A97" s="674"/>
      <c r="B97" s="675"/>
      <c r="C97" s="676"/>
      <c r="D97" s="677"/>
      <c r="E97" s="83" t="str">
        <f>Resumen!$AA$57</f>
        <v>D</v>
      </c>
      <c r="F97" s="262" t="str">
        <f>Resumen!$AA$56</f>
        <v>Decoración</v>
      </c>
      <c r="G97" s="284"/>
      <c r="H97" s="273" t="str">
        <f>INDEX(Resumen!$A$56:$AL$259,MATCH($C93,Resumen!$C$56:$C$259,0),MATCH($H$20,Resumen!$A$59:$AL$59,0))</f>
        <v>-</v>
      </c>
      <c r="I97" s="274" t="str">
        <f>INDEX(Resumen!$A$56:$AL$259,MATCH($C93,Resumen!$C$56:$C$259,0),MATCH($I$20,Resumen!$A$59:$AL$59,0))</f>
        <v>-</v>
      </c>
      <c r="J97" s="274" t="str">
        <f>INDEX(Resumen!$A$56:$AL$259,MATCH($C93,Resumen!$C$56:$C$259,0),MATCH($J$20,Resumen!$A$59:$AL$59,0))</f>
        <v>-</v>
      </c>
      <c r="K97" s="275" t="str">
        <f>INDEX(Resumen!$A$56:$AL$259,MATCH($C93,Resumen!$C$56:$C$259,0),MATCH($K$20,Resumen!$A$59:$AL$59,0))</f>
        <v>-</v>
      </c>
      <c r="M97" s="273" t="str">
        <f t="shared" si="114"/>
        <v>-</v>
      </c>
      <c r="N97" s="274" t="str">
        <f t="shared" si="73"/>
        <v>-</v>
      </c>
      <c r="O97" s="274" t="str">
        <f t="shared" si="74"/>
        <v>-</v>
      </c>
      <c r="P97" s="275" t="str">
        <f t="shared" si="75"/>
        <v>-</v>
      </c>
      <c r="Q97" s="58"/>
      <c r="R97" s="292" t="str">
        <f t="shared" si="115"/>
        <v>-</v>
      </c>
      <c r="S97" s="293" t="str">
        <f t="shared" si="76"/>
        <v>-</v>
      </c>
      <c r="T97" s="293" t="str">
        <f t="shared" si="77"/>
        <v>-</v>
      </c>
      <c r="U97" s="294" t="str">
        <f t="shared" si="78"/>
        <v>-</v>
      </c>
      <c r="V97" s="5"/>
      <c r="W97" s="306" t="str">
        <f t="shared" si="116"/>
        <v>-</v>
      </c>
      <c r="Y97" s="318" t="str">
        <f>IF(OR(W97="",W97=0,W97="-"),"",MAX(Y$23:Y96)+1)</f>
        <v/>
      </c>
      <c r="Z97" s="319" t="str">
        <f>IF(OR(Y97="",Y97=0,Y97="-"),"",C93)</f>
        <v/>
      </c>
      <c r="AA97" s="338" t="str">
        <f>IF(OR(Y97="",Y97=0,Y97="-"),"",DAY($B93))</f>
        <v/>
      </c>
      <c r="AB97" s="331" t="str">
        <f t="shared" si="117"/>
        <v/>
      </c>
      <c r="AC97" s="339" t="str">
        <f>IF(OR(AA97="",AA97=0,AA97="-"),"",MONTH($B93))</f>
        <v/>
      </c>
      <c r="AD97" s="331" t="str">
        <f t="shared" si="118"/>
        <v/>
      </c>
      <c r="AE97" s="340" t="str">
        <f>IF(OR(AA97="",AA97=0,AA97="-"),"",YEAR($B93))</f>
        <v/>
      </c>
      <c r="AG97" s="469"/>
      <c r="AH97" s="497"/>
      <c r="AL97" s="499"/>
      <c r="AM97" s="470"/>
      <c r="AO97" s="469"/>
      <c r="AP97" s="473"/>
      <c r="AQ97" s="473"/>
      <c r="AR97" s="470"/>
      <c r="AT97" s="469"/>
      <c r="AU97" s="473"/>
      <c r="AV97" s="473"/>
      <c r="AW97" s="470"/>
      <c r="AY97" s="469"/>
      <c r="AZ97" s="473"/>
      <c r="BA97" s="473"/>
      <c r="BB97" s="470"/>
      <c r="BD97" s="469"/>
      <c r="BE97" s="470"/>
      <c r="BG97" s="467"/>
    </row>
    <row r="98" spans="1:59" ht="15" thickBot="1" x14ac:dyDescent="0.35">
      <c r="A98" s="674"/>
      <c r="B98" s="675"/>
      <c r="C98" s="676"/>
      <c r="D98" s="677"/>
      <c r="E98" s="83" t="str">
        <f>Resumen!$AE$57</f>
        <v>U</v>
      </c>
      <c r="F98" s="262" t="str">
        <f>Resumen!$AE$56</f>
        <v>Maq. y Utensilios</v>
      </c>
      <c r="G98" s="284"/>
      <c r="H98" s="273" t="str">
        <f>INDEX(Resumen!$A$56:$AL$259,MATCH($C93,Resumen!$C$56:$C$259,0),MATCH($H$21,Resumen!$A$59:$AL$59,0))</f>
        <v>-</v>
      </c>
      <c r="I98" s="274" t="str">
        <f>INDEX(Resumen!$A$56:$AL$259,MATCH($C93,Resumen!$C$56:$C$259,0),MATCH($I$21,Resumen!$A$59:$AL$59,0))</f>
        <v>-</v>
      </c>
      <c r="J98" s="274" t="str">
        <f>INDEX(Resumen!$A$56:$AL$259,MATCH($C93,Resumen!$C$56:$C$259,0),MATCH($J$21,Resumen!$A$59:$AL$59,0))</f>
        <v>-</v>
      </c>
      <c r="K98" s="275" t="str">
        <f>INDEX(Resumen!$A$56:$AL$259,MATCH($C93,Resumen!$C$56:$C$259,0),MATCH($K$21,Resumen!$A$59:$AL$59,0))</f>
        <v>-</v>
      </c>
      <c r="M98" s="273" t="str">
        <f t="shared" si="114"/>
        <v>-</v>
      </c>
      <c r="N98" s="274" t="str">
        <f t="shared" si="73"/>
        <v>-</v>
      </c>
      <c r="O98" s="274" t="str">
        <f t="shared" si="74"/>
        <v>-</v>
      </c>
      <c r="P98" s="275" t="str">
        <f t="shared" si="75"/>
        <v>-</v>
      </c>
      <c r="Q98" s="58"/>
      <c r="R98" s="292" t="str">
        <f t="shared" si="115"/>
        <v>-</v>
      </c>
      <c r="S98" s="293" t="str">
        <f t="shared" si="76"/>
        <v>-</v>
      </c>
      <c r="T98" s="293" t="str">
        <f t="shared" si="77"/>
        <v>-</v>
      </c>
      <c r="U98" s="294" t="str">
        <f t="shared" si="78"/>
        <v>-</v>
      </c>
      <c r="V98" s="5"/>
      <c r="W98" s="306" t="str">
        <f t="shared" si="116"/>
        <v>-</v>
      </c>
      <c r="Y98" s="318" t="str">
        <f>IF(OR(W98="",W98=0,W98="-"),"",MAX(Y$23:Y97)+1)</f>
        <v/>
      </c>
      <c r="Z98" s="319" t="str">
        <f>IF(OR(Y98="",Y98=0,Y98="-"),"",C93)</f>
        <v/>
      </c>
      <c r="AA98" s="338" t="str">
        <f>IF(OR(Y98="",Y98=0,Y98="-"),"",DAY($B93))</f>
        <v/>
      </c>
      <c r="AB98" s="331" t="str">
        <f t="shared" si="117"/>
        <v/>
      </c>
      <c r="AC98" s="339" t="str">
        <f>IF(OR(AA98="",AA98=0,AA98="-"),"",MONTH($B93))</f>
        <v/>
      </c>
      <c r="AD98" s="331" t="str">
        <f t="shared" si="118"/>
        <v/>
      </c>
      <c r="AE98" s="340" t="str">
        <f>IF(OR(AA98="",AA98=0,AA98="-"),"",YEAR($B93))</f>
        <v/>
      </c>
      <c r="AG98" s="469"/>
      <c r="AH98" s="497"/>
      <c r="AL98" s="499"/>
      <c r="AM98" s="470"/>
      <c r="AO98" s="469"/>
      <c r="AP98" s="473"/>
      <c r="AQ98" s="473"/>
      <c r="AR98" s="470"/>
      <c r="AT98" s="469"/>
      <c r="AU98" s="473"/>
      <c r="AV98" s="473"/>
      <c r="AW98" s="470"/>
      <c r="AY98" s="469"/>
      <c r="AZ98" s="473"/>
      <c r="BA98" s="473"/>
      <c r="BB98" s="470"/>
      <c r="BD98" s="469"/>
      <c r="BE98" s="470"/>
      <c r="BG98" s="467"/>
    </row>
    <row r="99" spans="1:59" ht="15" thickBot="1" x14ac:dyDescent="0.35">
      <c r="A99" s="674"/>
      <c r="B99" s="675"/>
      <c r="C99" s="676"/>
      <c r="D99" s="649"/>
      <c r="E99" s="259" t="str">
        <f>Resumen!$AI$57</f>
        <v>V</v>
      </c>
      <c r="F99" s="263" t="str">
        <f>Resumen!$AI$56</f>
        <v>Gastos V.Zotz</v>
      </c>
      <c r="G99" s="284"/>
      <c r="H99" s="276" t="str">
        <f>INDEX(Resumen!$A$56:$AL$259,MATCH($C93,Resumen!$C$56:$C$259,0),MATCH($H$22,Resumen!$A$59:$AL$59,0))</f>
        <v>-</v>
      </c>
      <c r="I99" s="277" t="str">
        <f>INDEX(Resumen!$A$56:$AL$259,MATCH($C93,Resumen!$C$56:$C$259,0),MATCH($I$22,Resumen!$A$59:$AL$59,0))</f>
        <v>-</v>
      </c>
      <c r="J99" s="277" t="str">
        <f>INDEX(Resumen!$A$56:$AL$259,MATCH($C93,Resumen!$C$56:$C$259,0),MATCH($J$22,Resumen!$A$59:$AL$59,0))</f>
        <v>-</v>
      </c>
      <c r="K99" s="278" t="str">
        <f>INDEX(Resumen!$A$56:$AL$259,MATCH($C93,Resumen!$C$56:$C$259,0),MATCH($K$22,Resumen!$A$59:$AL$59,0))</f>
        <v>-</v>
      </c>
      <c r="M99" s="276" t="str">
        <f t="shared" si="114"/>
        <v>-</v>
      </c>
      <c r="N99" s="277" t="str">
        <f t="shared" si="73"/>
        <v>-</v>
      </c>
      <c r="O99" s="277" t="str">
        <f t="shared" si="74"/>
        <v>-</v>
      </c>
      <c r="P99" s="278" t="str">
        <f t="shared" si="75"/>
        <v>-</v>
      </c>
      <c r="Q99" s="58"/>
      <c r="R99" s="295" t="str">
        <f t="shared" si="115"/>
        <v>-</v>
      </c>
      <c r="S99" s="296" t="str">
        <f t="shared" si="76"/>
        <v>-</v>
      </c>
      <c r="T99" s="296" t="str">
        <f t="shared" si="77"/>
        <v>-</v>
      </c>
      <c r="U99" s="297" t="str">
        <f t="shared" si="78"/>
        <v>-</v>
      </c>
      <c r="W99" s="307" t="str">
        <f t="shared" si="116"/>
        <v>-</v>
      </c>
      <c r="Y99" s="318" t="str">
        <f>IF(OR(W99="",W99=0,W99="-"),"",MAX(Y$23:Y98)+1)</f>
        <v/>
      </c>
      <c r="Z99" s="320" t="str">
        <f>IF(OR(Y99="",Y99=0,Y99="-"),"",C93)</f>
        <v/>
      </c>
      <c r="AA99" s="341" t="str">
        <f>IF(OR(Y99="",Y99=0,Y99="-"),"",DAY($B93))</f>
        <v/>
      </c>
      <c r="AB99" s="332" t="str">
        <f t="shared" si="117"/>
        <v/>
      </c>
      <c r="AC99" s="342" t="str">
        <f>IF(OR(AA99="",AA99=0,AA99="-"),"",MONTH($B93))</f>
        <v/>
      </c>
      <c r="AD99" s="332" t="str">
        <f t="shared" si="118"/>
        <v/>
      </c>
      <c r="AE99" s="343" t="str">
        <f>IF(OR(AA99="",AA99=0,AA99="-"),"",YEAR($B93))</f>
        <v/>
      </c>
      <c r="AG99" s="471"/>
      <c r="AH99" s="500"/>
      <c r="AI99" s="501"/>
      <c r="AJ99" s="501"/>
      <c r="AK99" s="501"/>
      <c r="AL99" s="502"/>
      <c r="AM99" s="472"/>
      <c r="AO99" s="471"/>
      <c r="AP99" s="474"/>
      <c r="AQ99" s="474"/>
      <c r="AR99" s="472"/>
      <c r="AT99" s="471"/>
      <c r="AU99" s="474"/>
      <c r="AV99" s="474"/>
      <c r="AW99" s="472"/>
      <c r="AY99" s="471"/>
      <c r="AZ99" s="474"/>
      <c r="BA99" s="474"/>
      <c r="BB99" s="472"/>
      <c r="BD99" s="471"/>
      <c r="BE99" s="472"/>
      <c r="BG99" s="468"/>
    </row>
    <row r="100" spans="1:59" ht="15" thickBot="1" x14ac:dyDescent="0.35">
      <c r="A100" s="674">
        <f>MAX($A$23:A93)+1</f>
        <v>12</v>
      </c>
      <c r="B100" s="675">
        <f>INDEX(Resumen!$A$56:$AL$259,MATCH($A100,Resumen!$A$56:$A$259,0),MATCH($B$22,Resumen!$A$59:$AL$59,0))</f>
        <v>0</v>
      </c>
      <c r="C100" s="676">
        <f>INDEX(Resumen!$A$56:$AL$259,MATCH($A100,Resumen!$A$56:$A$259,0),MATCH($C$22,Resumen!$A$59:$AL$59,0))</f>
        <v>0</v>
      </c>
      <c r="D100" s="648" t="str">
        <f>IF(SUM($W100:$W106)=0,"-",SUM($W100:$W106))</f>
        <v>-</v>
      </c>
      <c r="E100" s="363" t="str">
        <f>Resumen!$K$57</f>
        <v>MP</v>
      </c>
      <c r="F100" s="364" t="str">
        <f>Resumen!$K$56</f>
        <v>Materias Primas</v>
      </c>
      <c r="G100" s="284"/>
      <c r="H100" s="256" t="str">
        <f>INDEX(Resumen!$A$56:$AL$259,MATCH($C100,Resumen!$C$56:$C$259,0),MATCH($H$16,Resumen!$A$59:$AL$59,0))</f>
        <v>-</v>
      </c>
      <c r="I100" s="90" t="str">
        <f>INDEX(Resumen!$A$56:$AL$259,MATCH($C100,Resumen!$C$56:$C$259,0),MATCH($I$16,Resumen!$A$59:$AL$59,0))</f>
        <v>-</v>
      </c>
      <c r="J100" s="90" t="str">
        <f>INDEX(Resumen!$A$56:$AL$259,MATCH($C100,Resumen!$C$56:$C$259,0),MATCH($J$16,Resumen!$A$59:$AL$59,0))</f>
        <v>-</v>
      </c>
      <c r="K100" s="109" t="str">
        <f>INDEX(Resumen!$A$56:$AL$259,MATCH($C100,Resumen!$C$56:$C$259,0),MATCH($K$16,Resumen!$A$59:$AL$59,0))</f>
        <v>-</v>
      </c>
      <c r="M100" s="256" t="str">
        <f>IF(OR(H100="-",H100="",H100=0),"-",H100*M$14)</f>
        <v>-</v>
      </c>
      <c r="N100" s="90" t="str">
        <f t="shared" si="73"/>
        <v>-</v>
      </c>
      <c r="O100" s="90" t="str">
        <f t="shared" si="74"/>
        <v>-</v>
      </c>
      <c r="P100" s="109" t="str">
        <f t="shared" si="75"/>
        <v>-</v>
      </c>
      <c r="Q100" s="58"/>
      <c r="R100" s="365" t="str">
        <f>IF(SUM(H100,M100)=0,"-",SUM(H100,M100))</f>
        <v>-</v>
      </c>
      <c r="S100" s="366" t="str">
        <f t="shared" si="76"/>
        <v>-</v>
      </c>
      <c r="T100" s="366" t="str">
        <f t="shared" si="77"/>
        <v>-</v>
      </c>
      <c r="U100" s="367" t="str">
        <f t="shared" si="78"/>
        <v>-</v>
      </c>
      <c r="V100" s="5"/>
      <c r="W100" s="368" t="str">
        <f>IF(SUM(R100:U100)=0,"-",SUM(R100:U100))</f>
        <v>-</v>
      </c>
      <c r="Y100" s="369" t="str">
        <f>IF(OR(W100="",W100=0,W100="-"),"",MAX(Y$23:Y99)+1)</f>
        <v/>
      </c>
      <c r="Z100" s="370" t="str">
        <f>IF(OR(Y100="",Y100=0,Y100="-"),"",C100)</f>
        <v/>
      </c>
      <c r="AA100" s="371" t="str">
        <f>IF(OR(Y100="",Y100=0,Y100="-"),"",DAY($B100))</f>
        <v/>
      </c>
      <c r="AB100" s="372" t="str">
        <f>IF(AA100="","","/")</f>
        <v/>
      </c>
      <c r="AC100" s="373" t="str">
        <f>IF(OR(AA100="",AA100=0,AA100="-"),"",MONTH($B100))</f>
        <v/>
      </c>
      <c r="AD100" s="372" t="str">
        <f>IF(AC100="","","/")</f>
        <v/>
      </c>
      <c r="AE100" s="374" t="str">
        <f>IF(OR(AA100="",AA100=0,AA100="-"),"",YEAR($B100))</f>
        <v/>
      </c>
      <c r="AG100" s="461" t="str">
        <f>IF(OR($C100="",$C100="-",$C100=0),"-",A100)</f>
        <v>-</v>
      </c>
      <c r="AH100" s="503" t="str">
        <f>IF(OR($C100="",$C100="-",$C100=0),"-",DAY(B100))</f>
        <v>-</v>
      </c>
      <c r="AI100" s="506" t="str">
        <f>IF(AH100="","","/")</f>
        <v>/</v>
      </c>
      <c r="AJ100" s="507" t="str">
        <f>IF(OR($C100="",$C100="-",$C100=0),"-",MONTH(B100))</f>
        <v>-</v>
      </c>
      <c r="AK100" s="506" t="str">
        <f>IF(AJ100="","","/")</f>
        <v>/</v>
      </c>
      <c r="AL100" s="508" t="str">
        <f>IF(OR($C100="",$C100="-",$C100=0),"-",YEAR(B100))</f>
        <v>-</v>
      </c>
      <c r="AM100" s="462" t="str">
        <f>IF(OR($C100="",$C100="-",$C100=0),"-",C100)</f>
        <v>-</v>
      </c>
      <c r="AN100" s="475" t="str">
        <f>IF(AM100="-","ù",IF(BG100=D100,"ü","û"))</f>
        <v>ù</v>
      </c>
      <c r="AO100" s="463" t="str">
        <f>IF(OR($C100="",$C100="-",$C100=0),"-",IF(SUM(H100:H106)=0,"-",SUM(H100:H106)))</f>
        <v>-</v>
      </c>
      <c r="AP100" s="464" t="str">
        <f>IF(OR($C100="",$C100="-",$C100=0),"-",IF(SUM(I100:I106)=0,"-",SUM(I100:I106)))</f>
        <v>-</v>
      </c>
      <c r="AQ100" s="464" t="str">
        <f>IF(OR($C100="",$C100="-",$C100=0),"-",IF(SUM(J100:J106)=0,"-",SUM(J100:J106)))</f>
        <v>-</v>
      </c>
      <c r="AR100" s="465" t="str">
        <f>IF(OR($C100="",$C100="-",$C100=0),"-",IF(SUM(K100:K106)=0,"-",SUM(K100:K106)))</f>
        <v>-</v>
      </c>
      <c r="AS100" s="457"/>
      <c r="AT100" s="463" t="str">
        <f>IF(OR($C100="",$C100="-",$C100=0),"-",IF(SUM(M100:M106)=0,"-",SUM(M100:M106)))</f>
        <v>-</v>
      </c>
      <c r="AU100" s="464" t="str">
        <f>IF(OR($C100="",$C100="-",$C100=0),"-",IF(SUM(N100:N106)=0,"-",SUM(N100:N106)))</f>
        <v>-</v>
      </c>
      <c r="AV100" s="464" t="str">
        <f>IF(OR($C100="",$C100="-",$C100=0),"-",IF(SUM(O100:O106)=0,"-",SUM(O100:O106)))</f>
        <v>-</v>
      </c>
      <c r="AW100" s="465" t="str">
        <f>IF(OR($C100="",$C100="-",$C100=0),"-",IF(SUM(P100:P106)=0,"-",SUM(P100:P106)))</f>
        <v>-</v>
      </c>
      <c r="AX100" s="457"/>
      <c r="AY100" s="463" t="str">
        <f>IF(OR($C100="",$C100="-",$C100=0),"-",IF(SUM(R100:R106)=0,"-",SUM(R100:R106)))</f>
        <v>-</v>
      </c>
      <c r="AZ100" s="464" t="str">
        <f>IF(OR($C100="",$C100="-",$C100=0),"-",IF(SUM(S100:S106)=0,"-",SUM(S100:S106)))</f>
        <v>-</v>
      </c>
      <c r="BA100" s="464" t="str">
        <f>IF(OR($C100="",$C100="-",$C100=0),"-",IF(SUM(T100:T106)=0,"-",SUM(T100:T106)))</f>
        <v>-</v>
      </c>
      <c r="BB100" s="465" t="str">
        <f>IF(OR($C100="",$C100="-",$C100=0),"-",IF(SUM(U100:U106)=0,"-",SUM(U100:U106)))</f>
        <v>-</v>
      </c>
      <c r="BC100" s="457"/>
      <c r="BD100" s="463" t="str">
        <f>IF(SUM(AO100:AR100)=0,"-",SUM(AO100:AR100))</f>
        <v>-</v>
      </c>
      <c r="BE100" s="465" t="str">
        <f>IF(SUM(AT100:AW100)=0,"-",SUM(AT100:AW100))</f>
        <v>-</v>
      </c>
      <c r="BF100" s="457"/>
      <c r="BG100" s="466" t="str">
        <f>IF(SUM(AY100:BB100)=0,"-",SUM(AY100:BB100))</f>
        <v>-</v>
      </c>
    </row>
    <row r="101" spans="1:59" ht="15" thickBot="1" x14ac:dyDescent="0.35">
      <c r="A101" s="674"/>
      <c r="B101" s="675"/>
      <c r="C101" s="676"/>
      <c r="D101" s="677"/>
      <c r="E101" s="82" t="str">
        <f>Resumen!$O$57</f>
        <v>P</v>
      </c>
      <c r="F101" s="261" t="str">
        <f>Resumen!$O$56</f>
        <v>Panadería</v>
      </c>
      <c r="G101" s="284"/>
      <c r="H101" s="273" t="str">
        <f>INDEX(Resumen!$A$56:$AL$259,MATCH($C100,Resumen!$C$56:$C$259,0),MATCH($H$17,Resumen!$A$59:$AL$59,0))</f>
        <v>-</v>
      </c>
      <c r="I101" s="274" t="str">
        <f>INDEX(Resumen!$A$56:$AL$259,MATCH($C100,Resumen!$C$56:$C$259,0),MATCH($I$17,Resumen!$A$59:$AL$59,0))</f>
        <v>-</v>
      </c>
      <c r="J101" s="274" t="str">
        <f>INDEX(Resumen!$A$56:$AL$259,MATCH($C100,Resumen!$C$56:$C$259,0),MATCH($J$17,Resumen!$A$59:$AL$59,0))</f>
        <v>-</v>
      </c>
      <c r="K101" s="275" t="str">
        <f>INDEX(Resumen!$A$56:$AL$259,MATCH($C100,Resumen!$C$56:$C$259,0),MATCH($K$17,Resumen!$A$59:$AL$59,0))</f>
        <v>-</v>
      </c>
      <c r="M101" s="273" t="str">
        <f t="shared" ref="M101:M106" si="119">IF(OR(H101="-",H101="",H101=0),"-",H101*M$14)</f>
        <v>-</v>
      </c>
      <c r="N101" s="274" t="str">
        <f t="shared" si="73"/>
        <v>-</v>
      </c>
      <c r="O101" s="274" t="str">
        <f t="shared" si="74"/>
        <v>-</v>
      </c>
      <c r="P101" s="275" t="str">
        <f t="shared" si="75"/>
        <v>-</v>
      </c>
      <c r="Q101" s="58"/>
      <c r="R101" s="292" t="str">
        <f t="shared" ref="R101:R106" si="120">IF(SUM(H101,M101)=0,"-",SUM(H101,M101))</f>
        <v>-</v>
      </c>
      <c r="S101" s="293" t="str">
        <f t="shared" si="76"/>
        <v>-</v>
      </c>
      <c r="T101" s="293" t="str">
        <f t="shared" si="77"/>
        <v>-</v>
      </c>
      <c r="U101" s="294" t="str">
        <f t="shared" si="78"/>
        <v>-</v>
      </c>
      <c r="V101" s="5"/>
      <c r="W101" s="306" t="str">
        <f t="shared" ref="W101:W106" si="121">IF(SUM(R101:U101)=0,"-",SUM(R101:U101))</f>
        <v>-</v>
      </c>
      <c r="Y101" s="318" t="str">
        <f>IF(OR(W101="",W101=0,W101="-"),"",MAX(Y$23:Y100)+1)</f>
        <v/>
      </c>
      <c r="Z101" s="319" t="str">
        <f>IF(OR(Y101="",Y101=0,Y101="-"),"",C100)</f>
        <v/>
      </c>
      <c r="AA101" s="338" t="str">
        <f>IF(OR(Y101="",Y101=0,Y101="-"),"",DAY($B100))</f>
        <v/>
      </c>
      <c r="AB101" s="331" t="str">
        <f t="shared" ref="AB101:AB106" si="122">IF(AA101="","","/")</f>
        <v/>
      </c>
      <c r="AC101" s="339" t="str">
        <f>IF(OR(AA101="",AA101=0,AA101="-"),"",MONTH($B100))</f>
        <v/>
      </c>
      <c r="AD101" s="331" t="str">
        <f t="shared" ref="AD101:AD106" si="123">IF(AC101="","","/")</f>
        <v/>
      </c>
      <c r="AE101" s="340" t="str">
        <f>IF(OR(AA101="",AA101=0,AA101="-"),"",YEAR($B100))</f>
        <v/>
      </c>
      <c r="AG101" s="525"/>
      <c r="AH101" s="526"/>
      <c r="AI101" s="527"/>
      <c r="AJ101" s="528"/>
      <c r="AK101" s="527"/>
      <c r="AL101" s="529"/>
      <c r="AM101" s="530"/>
      <c r="AN101" s="535"/>
      <c r="AO101" s="531"/>
      <c r="AP101" s="532"/>
      <c r="AQ101" s="532"/>
      <c r="AR101" s="533"/>
      <c r="AS101" s="536"/>
      <c r="AT101" s="531"/>
      <c r="AU101" s="532"/>
      <c r="AV101" s="532"/>
      <c r="AW101" s="533"/>
      <c r="AX101" s="536"/>
      <c r="AY101" s="531"/>
      <c r="AZ101" s="532"/>
      <c r="BA101" s="532"/>
      <c r="BB101" s="533"/>
      <c r="BC101" s="536"/>
      <c r="BD101" s="531"/>
      <c r="BE101" s="533"/>
      <c r="BF101" s="536"/>
      <c r="BG101" s="534"/>
    </row>
    <row r="102" spans="1:59" ht="15" thickBot="1" x14ac:dyDescent="0.35">
      <c r="A102" s="674"/>
      <c r="B102" s="675"/>
      <c r="C102" s="676"/>
      <c r="D102" s="677"/>
      <c r="E102" s="82" t="str">
        <f>Resumen!$S$57</f>
        <v>B</v>
      </c>
      <c r="F102" s="261" t="str">
        <f>Resumen!$S$56</f>
        <v>Bebidas</v>
      </c>
      <c r="G102" s="284"/>
      <c r="H102" s="273" t="str">
        <f>INDEX(Resumen!$A$56:$AL$259,MATCH($C100,Resumen!$C$56:$C$259,0),MATCH($H$18,Resumen!$A$59:$AL$59,0))</f>
        <v>-</v>
      </c>
      <c r="I102" s="274" t="str">
        <f>INDEX(Resumen!$A$56:$AL$259,MATCH($C100,Resumen!$C$56:$C$259,0),MATCH($I$18,Resumen!$A$59:$AL$59,0))</f>
        <v>-</v>
      </c>
      <c r="J102" s="274" t="str">
        <f>INDEX(Resumen!$A$56:$AL$259,MATCH($C100,Resumen!$C$56:$C$259,0),MATCH($J$18,Resumen!$A$59:$AL$59,0))</f>
        <v>-</v>
      </c>
      <c r="K102" s="275" t="str">
        <f>INDEX(Resumen!$A$56:$AL$259,MATCH($C100,Resumen!$C$56:$C$259,0),MATCH($K$18,Resumen!$A$59:$AL$59,0))</f>
        <v>-</v>
      </c>
      <c r="M102" s="273" t="str">
        <f t="shared" si="119"/>
        <v>-</v>
      </c>
      <c r="N102" s="274" t="str">
        <f t="shared" si="73"/>
        <v>-</v>
      </c>
      <c r="O102" s="274" t="str">
        <f t="shared" si="74"/>
        <v>-</v>
      </c>
      <c r="P102" s="275" t="str">
        <f t="shared" si="75"/>
        <v>-</v>
      </c>
      <c r="R102" s="292" t="str">
        <f t="shared" si="120"/>
        <v>-</v>
      </c>
      <c r="S102" s="293" t="str">
        <f t="shared" si="76"/>
        <v>-</v>
      </c>
      <c r="T102" s="293" t="str">
        <f t="shared" si="77"/>
        <v>-</v>
      </c>
      <c r="U102" s="294" t="str">
        <f t="shared" si="78"/>
        <v>-</v>
      </c>
      <c r="V102" s="5"/>
      <c r="W102" s="306" t="str">
        <f t="shared" si="121"/>
        <v>-</v>
      </c>
      <c r="Y102" s="318" t="str">
        <f>IF(OR(W102="",W102=0,W102="-"),"",MAX(Y$23:Y101)+1)</f>
        <v/>
      </c>
      <c r="Z102" s="319" t="str">
        <f>IF(OR(Y102="",Y102=0,Y102="-"),"",C100)</f>
        <v/>
      </c>
      <c r="AA102" s="338" t="str">
        <f>IF(OR(Y102="",Y102=0,Y102="-"),"",DAY($B100))</f>
        <v/>
      </c>
      <c r="AB102" s="331" t="str">
        <f t="shared" si="122"/>
        <v/>
      </c>
      <c r="AC102" s="339" t="str">
        <f>IF(OR(AA102="",AA102=0,AA102="-"),"",MONTH($B100))</f>
        <v/>
      </c>
      <c r="AD102" s="331" t="str">
        <f t="shared" si="123"/>
        <v/>
      </c>
      <c r="AE102" s="340" t="str">
        <f>IF(OR(AA102="",AA102=0,AA102="-"),"",YEAR($B100))</f>
        <v/>
      </c>
      <c r="AG102" s="469"/>
      <c r="AH102" s="497"/>
      <c r="AL102" s="499"/>
      <c r="AM102" s="470"/>
      <c r="AN102" s="59"/>
      <c r="AO102" s="469"/>
      <c r="AP102" s="473"/>
      <c r="AQ102" s="473"/>
      <c r="AR102" s="470"/>
      <c r="AS102" s="59"/>
      <c r="AT102" s="469"/>
      <c r="AU102" s="473"/>
      <c r="AV102" s="473"/>
      <c r="AW102" s="470"/>
      <c r="AX102" s="59"/>
      <c r="AY102" s="469"/>
      <c r="AZ102" s="473"/>
      <c r="BA102" s="473"/>
      <c r="BB102" s="470"/>
      <c r="BC102" s="59"/>
      <c r="BD102" s="469"/>
      <c r="BE102" s="470"/>
      <c r="BF102" s="59"/>
      <c r="BG102" s="467"/>
    </row>
    <row r="103" spans="1:59" ht="15" thickBot="1" x14ac:dyDescent="0.35">
      <c r="A103" s="674"/>
      <c r="B103" s="675"/>
      <c r="C103" s="676"/>
      <c r="D103" s="677"/>
      <c r="E103" s="82" t="str">
        <f>Resumen!$W$57</f>
        <v>E</v>
      </c>
      <c r="F103" s="261" t="str">
        <f>Resumen!$W$56</f>
        <v>Envases</v>
      </c>
      <c r="G103" s="284"/>
      <c r="H103" s="273" t="str">
        <f>INDEX(Resumen!$A$56:$AL$259,MATCH($C100,Resumen!$C$56:$C$259,0),MATCH($H$19,Resumen!$A$59:$AL$59,0))</f>
        <v>-</v>
      </c>
      <c r="I103" s="274" t="str">
        <f>INDEX(Resumen!$A$56:$AL$259,MATCH($C100,Resumen!$C$56:$C$259,0),MATCH($I$19,Resumen!$A$59:$AL$59,0))</f>
        <v>-</v>
      </c>
      <c r="J103" s="274" t="str">
        <f>INDEX(Resumen!$A$56:$AL$259,MATCH($C100,Resumen!$C$56:$C$259,0),MATCH($J$19,Resumen!$A$59:$AL$59,0))</f>
        <v>-</v>
      </c>
      <c r="K103" s="275" t="str">
        <f>INDEX(Resumen!$A$56:$AL$259,MATCH($C100,Resumen!$C$56:$C$259,0),MATCH($K$19,Resumen!$A$59:$AL$59,0))</f>
        <v>-</v>
      </c>
      <c r="M103" s="273" t="str">
        <f t="shared" si="119"/>
        <v>-</v>
      </c>
      <c r="N103" s="274" t="str">
        <f t="shared" ref="N103:N166" si="124">IF(OR(I103="-",I103="",I103=0),"-",I103*N$14)</f>
        <v>-</v>
      </c>
      <c r="O103" s="274" t="str">
        <f t="shared" ref="O103:O166" si="125">IF(OR(J103="-",J103="",J103=0),"-",J103*O$14)</f>
        <v>-</v>
      </c>
      <c r="P103" s="275" t="str">
        <f t="shared" ref="P103:P166" si="126">IF(OR(K103="-",K103="",K103=0),"-",K103*P$14)</f>
        <v>-</v>
      </c>
      <c r="Q103" s="58"/>
      <c r="R103" s="292" t="str">
        <f t="shared" si="120"/>
        <v>-</v>
      </c>
      <c r="S103" s="293" t="str">
        <f t="shared" ref="S103:S166" si="127">IF(SUM(I103,N103)=0,"-",SUM(I103,N103))</f>
        <v>-</v>
      </c>
      <c r="T103" s="293" t="str">
        <f t="shared" ref="T103:T166" si="128">IF(SUM(J103,O103)=0,"-",SUM(J103,O103))</f>
        <v>-</v>
      </c>
      <c r="U103" s="294" t="str">
        <f t="shared" ref="U103:U166" si="129">IF(SUM(K103,P103)=0,"-",SUM(K103,P103))</f>
        <v>-</v>
      </c>
      <c r="V103" s="5"/>
      <c r="W103" s="306" t="str">
        <f t="shared" si="121"/>
        <v>-</v>
      </c>
      <c r="Y103" s="318" t="str">
        <f>IF(OR(W103="",W103=0,W103="-"),"",MAX(Y$23:Y102)+1)</f>
        <v/>
      </c>
      <c r="Z103" s="319" t="str">
        <f>IF(OR(Y103="",Y103=0,Y103="-"),"",C100)</f>
        <v/>
      </c>
      <c r="AA103" s="338" t="str">
        <f>IF(OR(Y103="",Y103=0,Y103="-"),"",DAY($B100))</f>
        <v/>
      </c>
      <c r="AB103" s="331" t="str">
        <f t="shared" si="122"/>
        <v/>
      </c>
      <c r="AC103" s="339" t="str">
        <f>IF(OR(AA103="",AA103=0,AA103="-"),"",MONTH($B100))</f>
        <v/>
      </c>
      <c r="AD103" s="331" t="str">
        <f t="shared" si="123"/>
        <v/>
      </c>
      <c r="AE103" s="340" t="str">
        <f>IF(OR(AA103="",AA103=0,AA103="-"),"",YEAR($B100))</f>
        <v/>
      </c>
      <c r="AG103" s="469"/>
      <c r="AH103" s="497"/>
      <c r="AL103" s="499"/>
      <c r="AM103" s="470"/>
      <c r="AO103" s="469"/>
      <c r="AP103" s="473"/>
      <c r="AQ103" s="473"/>
      <c r="AR103" s="470"/>
      <c r="AT103" s="469"/>
      <c r="AU103" s="473"/>
      <c r="AV103" s="473"/>
      <c r="AW103" s="470"/>
      <c r="AY103" s="469"/>
      <c r="AZ103" s="473"/>
      <c r="BA103" s="473"/>
      <c r="BB103" s="470"/>
      <c r="BD103" s="469"/>
      <c r="BE103" s="470"/>
      <c r="BG103" s="467"/>
    </row>
    <row r="104" spans="1:59" ht="15" thickBot="1" x14ac:dyDescent="0.35">
      <c r="A104" s="674"/>
      <c r="B104" s="675"/>
      <c r="C104" s="676"/>
      <c r="D104" s="677"/>
      <c r="E104" s="83" t="str">
        <f>Resumen!$AA$57</f>
        <v>D</v>
      </c>
      <c r="F104" s="262" t="str">
        <f>Resumen!$AA$56</f>
        <v>Decoración</v>
      </c>
      <c r="G104" s="284"/>
      <c r="H104" s="273" t="str">
        <f>INDEX(Resumen!$A$56:$AL$259,MATCH($C100,Resumen!$C$56:$C$259,0),MATCH($H$20,Resumen!$A$59:$AL$59,0))</f>
        <v>-</v>
      </c>
      <c r="I104" s="274" t="str">
        <f>INDEX(Resumen!$A$56:$AL$259,MATCH($C100,Resumen!$C$56:$C$259,0),MATCH($I$20,Resumen!$A$59:$AL$59,0))</f>
        <v>-</v>
      </c>
      <c r="J104" s="274" t="str">
        <f>INDEX(Resumen!$A$56:$AL$259,MATCH($C100,Resumen!$C$56:$C$259,0),MATCH($J$20,Resumen!$A$59:$AL$59,0))</f>
        <v>-</v>
      </c>
      <c r="K104" s="275" t="str">
        <f>INDEX(Resumen!$A$56:$AL$259,MATCH($C100,Resumen!$C$56:$C$259,0),MATCH($K$20,Resumen!$A$59:$AL$59,0))</f>
        <v>-</v>
      </c>
      <c r="M104" s="273" t="str">
        <f t="shared" si="119"/>
        <v>-</v>
      </c>
      <c r="N104" s="274" t="str">
        <f t="shared" si="124"/>
        <v>-</v>
      </c>
      <c r="O104" s="274" t="str">
        <f t="shared" si="125"/>
        <v>-</v>
      </c>
      <c r="P104" s="275" t="str">
        <f t="shared" si="126"/>
        <v>-</v>
      </c>
      <c r="Q104" s="58"/>
      <c r="R104" s="292" t="str">
        <f t="shared" si="120"/>
        <v>-</v>
      </c>
      <c r="S104" s="293" t="str">
        <f t="shared" si="127"/>
        <v>-</v>
      </c>
      <c r="T104" s="293" t="str">
        <f t="shared" si="128"/>
        <v>-</v>
      </c>
      <c r="U104" s="294" t="str">
        <f t="shared" si="129"/>
        <v>-</v>
      </c>
      <c r="V104" s="5"/>
      <c r="W104" s="306" t="str">
        <f t="shared" si="121"/>
        <v>-</v>
      </c>
      <c r="Y104" s="318" t="str">
        <f>IF(OR(W104="",W104=0,W104="-"),"",MAX(Y$23:Y103)+1)</f>
        <v/>
      </c>
      <c r="Z104" s="319" t="str">
        <f>IF(OR(Y104="",Y104=0,Y104="-"),"",C100)</f>
        <v/>
      </c>
      <c r="AA104" s="338" t="str">
        <f>IF(OR(Y104="",Y104=0,Y104="-"),"",DAY($B100))</f>
        <v/>
      </c>
      <c r="AB104" s="331" t="str">
        <f t="shared" si="122"/>
        <v/>
      </c>
      <c r="AC104" s="339" t="str">
        <f>IF(OR(AA104="",AA104=0,AA104="-"),"",MONTH($B100))</f>
        <v/>
      </c>
      <c r="AD104" s="331" t="str">
        <f t="shared" si="123"/>
        <v/>
      </c>
      <c r="AE104" s="340" t="str">
        <f>IF(OR(AA104="",AA104=0,AA104="-"),"",YEAR($B100))</f>
        <v/>
      </c>
      <c r="AG104" s="469"/>
      <c r="AH104" s="497"/>
      <c r="AL104" s="499"/>
      <c r="AM104" s="470"/>
      <c r="AO104" s="469"/>
      <c r="AP104" s="473"/>
      <c r="AQ104" s="473"/>
      <c r="AR104" s="470"/>
      <c r="AT104" s="469"/>
      <c r="AU104" s="473"/>
      <c r="AV104" s="473"/>
      <c r="AW104" s="470"/>
      <c r="AY104" s="469"/>
      <c r="AZ104" s="473"/>
      <c r="BA104" s="473"/>
      <c r="BB104" s="470"/>
      <c r="BD104" s="469"/>
      <c r="BE104" s="470"/>
      <c r="BG104" s="467"/>
    </row>
    <row r="105" spans="1:59" ht="15" thickBot="1" x14ac:dyDescent="0.35">
      <c r="A105" s="674"/>
      <c r="B105" s="675"/>
      <c r="C105" s="676"/>
      <c r="D105" s="677"/>
      <c r="E105" s="83" t="str">
        <f>Resumen!$AE$57</f>
        <v>U</v>
      </c>
      <c r="F105" s="262" t="str">
        <f>Resumen!$AE$56</f>
        <v>Maq. y Utensilios</v>
      </c>
      <c r="G105" s="284"/>
      <c r="H105" s="273" t="str">
        <f>INDEX(Resumen!$A$56:$AL$259,MATCH($C100,Resumen!$C$56:$C$259,0),MATCH($H$21,Resumen!$A$59:$AL$59,0))</f>
        <v>-</v>
      </c>
      <c r="I105" s="274" t="str">
        <f>INDEX(Resumen!$A$56:$AL$259,MATCH($C100,Resumen!$C$56:$C$259,0),MATCH($I$21,Resumen!$A$59:$AL$59,0))</f>
        <v>-</v>
      </c>
      <c r="J105" s="274" t="str">
        <f>INDEX(Resumen!$A$56:$AL$259,MATCH($C100,Resumen!$C$56:$C$259,0),MATCH($J$21,Resumen!$A$59:$AL$59,0))</f>
        <v>-</v>
      </c>
      <c r="K105" s="275" t="str">
        <f>INDEX(Resumen!$A$56:$AL$259,MATCH($C100,Resumen!$C$56:$C$259,0),MATCH($K$21,Resumen!$A$59:$AL$59,0))</f>
        <v>-</v>
      </c>
      <c r="M105" s="273" t="str">
        <f t="shared" si="119"/>
        <v>-</v>
      </c>
      <c r="N105" s="274" t="str">
        <f t="shared" si="124"/>
        <v>-</v>
      </c>
      <c r="O105" s="274" t="str">
        <f t="shared" si="125"/>
        <v>-</v>
      </c>
      <c r="P105" s="275" t="str">
        <f t="shared" si="126"/>
        <v>-</v>
      </c>
      <c r="Q105" s="58"/>
      <c r="R105" s="292" t="str">
        <f t="shared" si="120"/>
        <v>-</v>
      </c>
      <c r="S105" s="293" t="str">
        <f t="shared" si="127"/>
        <v>-</v>
      </c>
      <c r="T105" s="293" t="str">
        <f t="shared" si="128"/>
        <v>-</v>
      </c>
      <c r="U105" s="294" t="str">
        <f t="shared" si="129"/>
        <v>-</v>
      </c>
      <c r="V105" s="5"/>
      <c r="W105" s="306" t="str">
        <f t="shared" si="121"/>
        <v>-</v>
      </c>
      <c r="Y105" s="318" t="str">
        <f>IF(OR(W105="",W105=0,W105="-"),"",MAX(Y$23:Y104)+1)</f>
        <v/>
      </c>
      <c r="Z105" s="319" t="str">
        <f>IF(OR(Y105="",Y105=0,Y105="-"),"",C100)</f>
        <v/>
      </c>
      <c r="AA105" s="338" t="str">
        <f>IF(OR(Y105="",Y105=0,Y105="-"),"",DAY($B100))</f>
        <v/>
      </c>
      <c r="AB105" s="331" t="str">
        <f t="shared" si="122"/>
        <v/>
      </c>
      <c r="AC105" s="339" t="str">
        <f>IF(OR(AA105="",AA105=0,AA105="-"),"",MONTH($B100))</f>
        <v/>
      </c>
      <c r="AD105" s="331" t="str">
        <f t="shared" si="123"/>
        <v/>
      </c>
      <c r="AE105" s="340" t="str">
        <f>IF(OR(AA105="",AA105=0,AA105="-"),"",YEAR($B100))</f>
        <v/>
      </c>
      <c r="AG105" s="469"/>
      <c r="AH105" s="497"/>
      <c r="AL105" s="499"/>
      <c r="AM105" s="470"/>
      <c r="AO105" s="469"/>
      <c r="AP105" s="473"/>
      <c r="AQ105" s="473"/>
      <c r="AR105" s="470"/>
      <c r="AT105" s="469"/>
      <c r="AU105" s="473"/>
      <c r="AV105" s="473"/>
      <c r="AW105" s="470"/>
      <c r="AY105" s="469"/>
      <c r="AZ105" s="473"/>
      <c r="BA105" s="473"/>
      <c r="BB105" s="470"/>
      <c r="BD105" s="469"/>
      <c r="BE105" s="470"/>
      <c r="BG105" s="467"/>
    </row>
    <row r="106" spans="1:59" ht="15" thickBot="1" x14ac:dyDescent="0.35">
      <c r="A106" s="674"/>
      <c r="B106" s="675"/>
      <c r="C106" s="676"/>
      <c r="D106" s="649"/>
      <c r="E106" s="259" t="str">
        <f>Resumen!$AI$57</f>
        <v>V</v>
      </c>
      <c r="F106" s="263" t="str">
        <f>Resumen!$AI$56</f>
        <v>Gastos V.Zotz</v>
      </c>
      <c r="G106" s="284"/>
      <c r="H106" s="276" t="str">
        <f>INDEX(Resumen!$A$56:$AL$259,MATCH($C100,Resumen!$C$56:$C$259,0),MATCH($H$22,Resumen!$A$59:$AL$59,0))</f>
        <v>-</v>
      </c>
      <c r="I106" s="277" t="str">
        <f>INDEX(Resumen!$A$56:$AL$259,MATCH($C100,Resumen!$C$56:$C$259,0),MATCH($I$22,Resumen!$A$59:$AL$59,0))</f>
        <v>-</v>
      </c>
      <c r="J106" s="277" t="str">
        <f>INDEX(Resumen!$A$56:$AL$259,MATCH($C100,Resumen!$C$56:$C$259,0),MATCH($J$22,Resumen!$A$59:$AL$59,0))</f>
        <v>-</v>
      </c>
      <c r="K106" s="278" t="str">
        <f>INDEX(Resumen!$A$56:$AL$259,MATCH($C100,Resumen!$C$56:$C$259,0),MATCH($K$22,Resumen!$A$59:$AL$59,0))</f>
        <v>-</v>
      </c>
      <c r="M106" s="276" t="str">
        <f t="shared" si="119"/>
        <v>-</v>
      </c>
      <c r="N106" s="277" t="str">
        <f t="shared" si="124"/>
        <v>-</v>
      </c>
      <c r="O106" s="277" t="str">
        <f t="shared" si="125"/>
        <v>-</v>
      </c>
      <c r="P106" s="278" t="str">
        <f t="shared" si="126"/>
        <v>-</v>
      </c>
      <c r="Q106" s="58"/>
      <c r="R106" s="295" t="str">
        <f t="shared" si="120"/>
        <v>-</v>
      </c>
      <c r="S106" s="296" t="str">
        <f t="shared" si="127"/>
        <v>-</v>
      </c>
      <c r="T106" s="296" t="str">
        <f t="shared" si="128"/>
        <v>-</v>
      </c>
      <c r="U106" s="297" t="str">
        <f t="shared" si="129"/>
        <v>-</v>
      </c>
      <c r="W106" s="307" t="str">
        <f t="shared" si="121"/>
        <v>-</v>
      </c>
      <c r="Y106" s="318" t="str">
        <f>IF(OR(W106="",W106=0,W106="-"),"",MAX(Y$23:Y105)+1)</f>
        <v/>
      </c>
      <c r="Z106" s="320" t="str">
        <f>IF(OR(Y106="",Y106=0,Y106="-"),"",C100)</f>
        <v/>
      </c>
      <c r="AA106" s="341" t="str">
        <f>IF(OR(Y106="",Y106=0,Y106="-"),"",DAY($B100))</f>
        <v/>
      </c>
      <c r="AB106" s="332" t="str">
        <f t="shared" si="122"/>
        <v/>
      </c>
      <c r="AC106" s="342" t="str">
        <f>IF(OR(AA106="",AA106=0,AA106="-"),"",MONTH($B100))</f>
        <v/>
      </c>
      <c r="AD106" s="332" t="str">
        <f t="shared" si="123"/>
        <v/>
      </c>
      <c r="AE106" s="343" t="str">
        <f>IF(OR(AA106="",AA106=0,AA106="-"),"",YEAR($B100))</f>
        <v/>
      </c>
      <c r="AG106" s="471"/>
      <c r="AH106" s="500"/>
      <c r="AI106" s="501"/>
      <c r="AJ106" s="501"/>
      <c r="AK106" s="501"/>
      <c r="AL106" s="502"/>
      <c r="AM106" s="472"/>
      <c r="AO106" s="471"/>
      <c r="AP106" s="474"/>
      <c r="AQ106" s="474"/>
      <c r="AR106" s="472"/>
      <c r="AT106" s="471"/>
      <c r="AU106" s="474"/>
      <c r="AV106" s="474"/>
      <c r="AW106" s="472"/>
      <c r="AY106" s="471"/>
      <c r="AZ106" s="474"/>
      <c r="BA106" s="474"/>
      <c r="BB106" s="472"/>
      <c r="BD106" s="471"/>
      <c r="BE106" s="472"/>
      <c r="BG106" s="468"/>
    </row>
    <row r="107" spans="1:59" ht="15" thickBot="1" x14ac:dyDescent="0.35">
      <c r="A107" s="674">
        <f>MAX($A$23:A100)+1</f>
        <v>13</v>
      </c>
      <c r="B107" s="675">
        <f>INDEX(Resumen!$A$56:$AL$259,MATCH($A107,Resumen!$A$56:$A$259,0),MATCH($B$22,Resumen!$A$59:$AL$59,0))</f>
        <v>0</v>
      </c>
      <c r="C107" s="676">
        <f>INDEX(Resumen!$A$56:$AL$259,MATCH($A107,Resumen!$A$56:$A$259,0),MATCH($C$22,Resumen!$A$59:$AL$59,0))</f>
        <v>0</v>
      </c>
      <c r="D107" s="648" t="str">
        <f>IF(SUM($W107:$W113)=0,"-",SUM($W107:$W113))</f>
        <v>-</v>
      </c>
      <c r="E107" s="363" t="str">
        <f>Resumen!$K$57</f>
        <v>MP</v>
      </c>
      <c r="F107" s="364" t="str">
        <f>Resumen!$K$56</f>
        <v>Materias Primas</v>
      </c>
      <c r="G107" s="284"/>
      <c r="H107" s="256" t="str">
        <f>INDEX(Resumen!$A$56:$AL$259,MATCH($C107,Resumen!$C$56:$C$259,0),MATCH($H$16,Resumen!$A$59:$AL$59,0))</f>
        <v>-</v>
      </c>
      <c r="I107" s="90" t="str">
        <f>INDEX(Resumen!$A$56:$AL$259,MATCH($C107,Resumen!$C$56:$C$259,0),MATCH($I$16,Resumen!$A$59:$AL$59,0))</f>
        <v>-</v>
      </c>
      <c r="J107" s="90" t="str">
        <f>INDEX(Resumen!$A$56:$AL$259,MATCH($C107,Resumen!$C$56:$C$259,0),MATCH($J$16,Resumen!$A$59:$AL$59,0))</f>
        <v>-</v>
      </c>
      <c r="K107" s="109" t="str">
        <f>INDEX(Resumen!$A$56:$AL$259,MATCH($C107,Resumen!$C$56:$C$259,0),MATCH($K$16,Resumen!$A$59:$AL$59,0))</f>
        <v>-</v>
      </c>
      <c r="M107" s="256" t="str">
        <f>IF(OR(H107="-",H107="",H107=0),"-",H107*M$14)</f>
        <v>-</v>
      </c>
      <c r="N107" s="90" t="str">
        <f t="shared" si="124"/>
        <v>-</v>
      </c>
      <c r="O107" s="90" t="str">
        <f t="shared" si="125"/>
        <v>-</v>
      </c>
      <c r="P107" s="109" t="str">
        <f t="shared" si="126"/>
        <v>-</v>
      </c>
      <c r="Q107" s="58"/>
      <c r="R107" s="365" t="str">
        <f>IF(SUM(H107,M107)=0,"-",SUM(H107,M107))</f>
        <v>-</v>
      </c>
      <c r="S107" s="366" t="str">
        <f t="shared" si="127"/>
        <v>-</v>
      </c>
      <c r="T107" s="366" t="str">
        <f t="shared" si="128"/>
        <v>-</v>
      </c>
      <c r="U107" s="367" t="str">
        <f t="shared" si="129"/>
        <v>-</v>
      </c>
      <c r="V107" s="5"/>
      <c r="W107" s="368" t="str">
        <f>IF(SUM(R107:U107)=0,"-",SUM(R107:U107))</f>
        <v>-</v>
      </c>
      <c r="Y107" s="369" t="str">
        <f>IF(OR(W107="",W107=0,W107="-"),"",MAX(Y$23:Y106)+1)</f>
        <v/>
      </c>
      <c r="Z107" s="370" t="str">
        <f>IF(OR(Y107="",Y107=0,Y107="-"),"",C107)</f>
        <v/>
      </c>
      <c r="AA107" s="371" t="str">
        <f>IF(OR(Y107="",Y107=0,Y107="-"),"",DAY($B107))</f>
        <v/>
      </c>
      <c r="AB107" s="372" t="str">
        <f>IF(AA107="","","/")</f>
        <v/>
      </c>
      <c r="AC107" s="373" t="str">
        <f>IF(OR(AA107="",AA107=0,AA107="-"),"",MONTH($B107))</f>
        <v/>
      </c>
      <c r="AD107" s="372" t="str">
        <f>IF(AC107="","","/")</f>
        <v/>
      </c>
      <c r="AE107" s="374" t="str">
        <f>IF(OR(AA107="",AA107=0,AA107="-"),"",YEAR($B107))</f>
        <v/>
      </c>
      <c r="AG107" s="461" t="str">
        <f>IF(OR($C107="",$C107="-",$C107=0),"-",A107)</f>
        <v>-</v>
      </c>
      <c r="AH107" s="503" t="str">
        <f>IF(OR($C107="",$C107="-",$C107=0),"-",DAY(B107))</f>
        <v>-</v>
      </c>
      <c r="AI107" s="506" t="str">
        <f>IF(AH107="","","/")</f>
        <v>/</v>
      </c>
      <c r="AJ107" s="507" t="str">
        <f>IF(OR($C107="",$C107="-",$C107=0),"-",MONTH(B107))</f>
        <v>-</v>
      </c>
      <c r="AK107" s="506" t="str">
        <f>IF(AJ107="","","/")</f>
        <v>/</v>
      </c>
      <c r="AL107" s="508" t="str">
        <f>IF(OR($C107="",$C107="-",$C107=0),"-",YEAR(B107))</f>
        <v>-</v>
      </c>
      <c r="AM107" s="462" t="str">
        <f>IF(OR($C107="",$C107="-",$C107=0),"-",C107)</f>
        <v>-</v>
      </c>
      <c r="AN107" s="475" t="str">
        <f>IF(AM107="-","ù",IF(BG107=D107,"ü","û"))</f>
        <v>ù</v>
      </c>
      <c r="AO107" s="463" t="str">
        <f>IF(OR($C107="",$C107="-",$C107=0),"-",IF(SUM(H107:H113)=0,"-",SUM(H107:H113)))</f>
        <v>-</v>
      </c>
      <c r="AP107" s="464" t="str">
        <f>IF(OR($C107="",$C107="-",$C107=0),"-",IF(SUM(I107:I113)=0,"-",SUM(I107:I113)))</f>
        <v>-</v>
      </c>
      <c r="AQ107" s="464" t="str">
        <f>IF(OR($C107="",$C107="-",$C107=0),"-",IF(SUM(J107:J113)=0,"-",SUM(J107:J113)))</f>
        <v>-</v>
      </c>
      <c r="AR107" s="465" t="str">
        <f>IF(OR($C107="",$C107="-",$C107=0),"-",IF(SUM(K107:K113)=0,"-",SUM(K107:K113)))</f>
        <v>-</v>
      </c>
      <c r="AS107" s="457"/>
      <c r="AT107" s="463" t="str">
        <f>IF(OR($C107="",$C107="-",$C107=0),"-",IF(SUM(M107:M113)=0,"-",SUM(M107:M113)))</f>
        <v>-</v>
      </c>
      <c r="AU107" s="464" t="str">
        <f>IF(OR($C107="",$C107="-",$C107=0),"-",IF(SUM(N107:N113)=0,"-",SUM(N107:N113)))</f>
        <v>-</v>
      </c>
      <c r="AV107" s="464" t="str">
        <f>IF(OR($C107="",$C107="-",$C107=0),"-",IF(SUM(O107:O113)=0,"-",SUM(O107:O113)))</f>
        <v>-</v>
      </c>
      <c r="AW107" s="465" t="str">
        <f>IF(OR($C107="",$C107="-",$C107=0),"-",IF(SUM(P107:P113)=0,"-",SUM(P107:P113)))</f>
        <v>-</v>
      </c>
      <c r="AX107" s="457"/>
      <c r="AY107" s="463" t="str">
        <f>IF(OR($C107="",$C107="-",$C107=0),"-",IF(SUM(R107:R113)=0,"-",SUM(R107:R113)))</f>
        <v>-</v>
      </c>
      <c r="AZ107" s="464" t="str">
        <f>IF(OR($C107="",$C107="-",$C107=0),"-",IF(SUM(S107:S113)=0,"-",SUM(S107:S113)))</f>
        <v>-</v>
      </c>
      <c r="BA107" s="464" t="str">
        <f>IF(OR($C107="",$C107="-",$C107=0),"-",IF(SUM(T107:T113)=0,"-",SUM(T107:T113)))</f>
        <v>-</v>
      </c>
      <c r="BB107" s="465" t="str">
        <f>IF(OR($C107="",$C107="-",$C107=0),"-",IF(SUM(U107:U113)=0,"-",SUM(U107:U113)))</f>
        <v>-</v>
      </c>
      <c r="BC107" s="457"/>
      <c r="BD107" s="463" t="str">
        <f>IF(SUM(AO107:AR107)=0,"-",SUM(AO107:AR107))</f>
        <v>-</v>
      </c>
      <c r="BE107" s="465" t="str">
        <f>IF(SUM(AT107:AW107)=0,"-",SUM(AT107:AW107))</f>
        <v>-</v>
      </c>
      <c r="BF107" s="457"/>
      <c r="BG107" s="466" t="str">
        <f>IF(SUM(AY107:BB107)=0,"-",SUM(AY107:BB107))</f>
        <v>-</v>
      </c>
    </row>
    <row r="108" spans="1:59" ht="15" thickBot="1" x14ac:dyDescent="0.35">
      <c r="A108" s="674"/>
      <c r="B108" s="675"/>
      <c r="C108" s="676"/>
      <c r="D108" s="677"/>
      <c r="E108" s="82" t="str">
        <f>Resumen!$O$57</f>
        <v>P</v>
      </c>
      <c r="F108" s="261" t="str">
        <f>Resumen!$O$56</f>
        <v>Panadería</v>
      </c>
      <c r="G108" s="284"/>
      <c r="H108" s="273" t="str">
        <f>INDEX(Resumen!$A$56:$AL$259,MATCH($C107,Resumen!$C$56:$C$259,0),MATCH($H$17,Resumen!$A$59:$AL$59,0))</f>
        <v>-</v>
      </c>
      <c r="I108" s="274" t="str">
        <f>INDEX(Resumen!$A$56:$AL$259,MATCH($C107,Resumen!$C$56:$C$259,0),MATCH($I$17,Resumen!$A$59:$AL$59,0))</f>
        <v>-</v>
      </c>
      <c r="J108" s="274" t="str">
        <f>INDEX(Resumen!$A$56:$AL$259,MATCH($C107,Resumen!$C$56:$C$259,0),MATCH($J$17,Resumen!$A$59:$AL$59,0))</f>
        <v>-</v>
      </c>
      <c r="K108" s="275" t="str">
        <f>INDEX(Resumen!$A$56:$AL$259,MATCH($C107,Resumen!$C$56:$C$259,0),MATCH($K$17,Resumen!$A$59:$AL$59,0))</f>
        <v>-</v>
      </c>
      <c r="M108" s="273" t="str">
        <f t="shared" ref="M108:M113" si="130">IF(OR(H108="-",H108="",H108=0),"-",H108*M$14)</f>
        <v>-</v>
      </c>
      <c r="N108" s="274" t="str">
        <f t="shared" si="124"/>
        <v>-</v>
      </c>
      <c r="O108" s="274" t="str">
        <f t="shared" si="125"/>
        <v>-</v>
      </c>
      <c r="P108" s="275" t="str">
        <f t="shared" si="126"/>
        <v>-</v>
      </c>
      <c r="Q108" s="58"/>
      <c r="R108" s="292" t="str">
        <f t="shared" ref="R108:R113" si="131">IF(SUM(H108,M108)=0,"-",SUM(H108,M108))</f>
        <v>-</v>
      </c>
      <c r="S108" s="293" t="str">
        <f t="shared" si="127"/>
        <v>-</v>
      </c>
      <c r="T108" s="293" t="str">
        <f t="shared" si="128"/>
        <v>-</v>
      </c>
      <c r="U108" s="294" t="str">
        <f t="shared" si="129"/>
        <v>-</v>
      </c>
      <c r="V108" s="5"/>
      <c r="W108" s="306" t="str">
        <f t="shared" ref="W108:W113" si="132">IF(SUM(R108:U108)=0,"-",SUM(R108:U108))</f>
        <v>-</v>
      </c>
      <c r="Y108" s="318" t="str">
        <f>IF(OR(W108="",W108=0,W108="-"),"",MAX(Y$23:Y107)+1)</f>
        <v/>
      </c>
      <c r="Z108" s="319" t="str">
        <f>IF(OR(Y108="",Y108=0,Y108="-"),"",C107)</f>
        <v/>
      </c>
      <c r="AA108" s="338" t="str">
        <f>IF(OR(Y108="",Y108=0,Y108="-"),"",DAY($B107))</f>
        <v/>
      </c>
      <c r="AB108" s="331" t="str">
        <f t="shared" ref="AB108:AB113" si="133">IF(AA108="","","/")</f>
        <v/>
      </c>
      <c r="AC108" s="339" t="str">
        <f>IF(OR(AA108="",AA108=0,AA108="-"),"",MONTH($B107))</f>
        <v/>
      </c>
      <c r="AD108" s="331" t="str">
        <f t="shared" ref="AD108:AD113" si="134">IF(AC108="","","/")</f>
        <v/>
      </c>
      <c r="AE108" s="340" t="str">
        <f>IF(OR(AA108="",AA108=0,AA108="-"),"",YEAR($B107))</f>
        <v/>
      </c>
      <c r="AG108" s="525"/>
      <c r="AH108" s="526"/>
      <c r="AI108" s="527"/>
      <c r="AJ108" s="528"/>
      <c r="AK108" s="527"/>
      <c r="AL108" s="529"/>
      <c r="AM108" s="530"/>
      <c r="AN108" s="535"/>
      <c r="AO108" s="531"/>
      <c r="AP108" s="532"/>
      <c r="AQ108" s="532"/>
      <c r="AR108" s="533"/>
      <c r="AS108" s="536"/>
      <c r="AT108" s="531"/>
      <c r="AU108" s="532"/>
      <c r="AV108" s="532"/>
      <c r="AW108" s="533"/>
      <c r="AX108" s="536"/>
      <c r="AY108" s="531"/>
      <c r="AZ108" s="532"/>
      <c r="BA108" s="532"/>
      <c r="BB108" s="533"/>
      <c r="BC108" s="536"/>
      <c r="BD108" s="531"/>
      <c r="BE108" s="533"/>
      <c r="BF108" s="536"/>
      <c r="BG108" s="534"/>
    </row>
    <row r="109" spans="1:59" ht="15" thickBot="1" x14ac:dyDescent="0.35">
      <c r="A109" s="674"/>
      <c r="B109" s="675"/>
      <c r="C109" s="676"/>
      <c r="D109" s="677"/>
      <c r="E109" s="82" t="str">
        <f>Resumen!$S$57</f>
        <v>B</v>
      </c>
      <c r="F109" s="261" t="str">
        <f>Resumen!$S$56</f>
        <v>Bebidas</v>
      </c>
      <c r="G109" s="284"/>
      <c r="H109" s="273" t="str">
        <f>INDEX(Resumen!$A$56:$AL$259,MATCH($C107,Resumen!$C$56:$C$259,0),MATCH($H$18,Resumen!$A$59:$AL$59,0))</f>
        <v>-</v>
      </c>
      <c r="I109" s="274" t="str">
        <f>INDEX(Resumen!$A$56:$AL$259,MATCH($C107,Resumen!$C$56:$C$259,0),MATCH($I$18,Resumen!$A$59:$AL$59,0))</f>
        <v>-</v>
      </c>
      <c r="J109" s="274" t="str">
        <f>INDEX(Resumen!$A$56:$AL$259,MATCH($C107,Resumen!$C$56:$C$259,0),MATCH($J$18,Resumen!$A$59:$AL$59,0))</f>
        <v>-</v>
      </c>
      <c r="K109" s="275" t="str">
        <f>INDEX(Resumen!$A$56:$AL$259,MATCH($C107,Resumen!$C$56:$C$259,0),MATCH($K$18,Resumen!$A$59:$AL$59,0))</f>
        <v>-</v>
      </c>
      <c r="M109" s="273" t="str">
        <f t="shared" si="130"/>
        <v>-</v>
      </c>
      <c r="N109" s="274" t="str">
        <f t="shared" si="124"/>
        <v>-</v>
      </c>
      <c r="O109" s="274" t="str">
        <f t="shared" si="125"/>
        <v>-</v>
      </c>
      <c r="P109" s="275" t="str">
        <f t="shared" si="126"/>
        <v>-</v>
      </c>
      <c r="R109" s="292" t="str">
        <f t="shared" si="131"/>
        <v>-</v>
      </c>
      <c r="S109" s="293" t="str">
        <f t="shared" si="127"/>
        <v>-</v>
      </c>
      <c r="T109" s="293" t="str">
        <f t="shared" si="128"/>
        <v>-</v>
      </c>
      <c r="U109" s="294" t="str">
        <f t="shared" si="129"/>
        <v>-</v>
      </c>
      <c r="V109" s="5"/>
      <c r="W109" s="306" t="str">
        <f t="shared" si="132"/>
        <v>-</v>
      </c>
      <c r="Y109" s="318" t="str">
        <f>IF(OR(W109="",W109=0,W109="-"),"",MAX(Y$23:Y108)+1)</f>
        <v/>
      </c>
      <c r="Z109" s="319" t="str">
        <f>IF(OR(Y109="",Y109=0,Y109="-"),"",C107)</f>
        <v/>
      </c>
      <c r="AA109" s="338" t="str">
        <f>IF(OR(Y109="",Y109=0,Y109="-"),"",DAY($B107))</f>
        <v/>
      </c>
      <c r="AB109" s="331" t="str">
        <f t="shared" si="133"/>
        <v/>
      </c>
      <c r="AC109" s="339" t="str">
        <f>IF(OR(AA109="",AA109=0,AA109="-"),"",MONTH($B107))</f>
        <v/>
      </c>
      <c r="AD109" s="331" t="str">
        <f t="shared" si="134"/>
        <v/>
      </c>
      <c r="AE109" s="340" t="str">
        <f>IF(OR(AA109="",AA109=0,AA109="-"),"",YEAR($B107))</f>
        <v/>
      </c>
      <c r="AG109" s="469"/>
      <c r="AH109" s="497"/>
      <c r="AL109" s="499"/>
      <c r="AM109" s="470"/>
      <c r="AN109" s="59"/>
      <c r="AO109" s="469"/>
      <c r="AP109" s="473"/>
      <c r="AQ109" s="473"/>
      <c r="AR109" s="470"/>
      <c r="AS109" s="59"/>
      <c r="AT109" s="469"/>
      <c r="AU109" s="473"/>
      <c r="AV109" s="473"/>
      <c r="AW109" s="470"/>
      <c r="AX109" s="59"/>
      <c r="AY109" s="469"/>
      <c r="AZ109" s="473"/>
      <c r="BA109" s="473"/>
      <c r="BB109" s="470"/>
      <c r="BC109" s="59"/>
      <c r="BD109" s="469"/>
      <c r="BE109" s="470"/>
      <c r="BF109" s="59"/>
      <c r="BG109" s="467"/>
    </row>
    <row r="110" spans="1:59" ht="15" thickBot="1" x14ac:dyDescent="0.35">
      <c r="A110" s="674"/>
      <c r="B110" s="675"/>
      <c r="C110" s="676"/>
      <c r="D110" s="677"/>
      <c r="E110" s="82" t="str">
        <f>Resumen!$W$57</f>
        <v>E</v>
      </c>
      <c r="F110" s="261" t="str">
        <f>Resumen!$W$56</f>
        <v>Envases</v>
      </c>
      <c r="G110" s="284"/>
      <c r="H110" s="273" t="str">
        <f>INDEX(Resumen!$A$56:$AL$259,MATCH($C107,Resumen!$C$56:$C$259,0),MATCH($H$19,Resumen!$A$59:$AL$59,0))</f>
        <v>-</v>
      </c>
      <c r="I110" s="274" t="str">
        <f>INDEX(Resumen!$A$56:$AL$259,MATCH($C107,Resumen!$C$56:$C$259,0),MATCH($I$19,Resumen!$A$59:$AL$59,0))</f>
        <v>-</v>
      </c>
      <c r="J110" s="274" t="str">
        <f>INDEX(Resumen!$A$56:$AL$259,MATCH($C107,Resumen!$C$56:$C$259,0),MATCH($J$19,Resumen!$A$59:$AL$59,0))</f>
        <v>-</v>
      </c>
      <c r="K110" s="275" t="str">
        <f>INDEX(Resumen!$A$56:$AL$259,MATCH($C107,Resumen!$C$56:$C$259,0),MATCH($K$19,Resumen!$A$59:$AL$59,0))</f>
        <v>-</v>
      </c>
      <c r="M110" s="273" t="str">
        <f t="shared" si="130"/>
        <v>-</v>
      </c>
      <c r="N110" s="274" t="str">
        <f t="shared" si="124"/>
        <v>-</v>
      </c>
      <c r="O110" s="274" t="str">
        <f t="shared" si="125"/>
        <v>-</v>
      </c>
      <c r="P110" s="275" t="str">
        <f t="shared" si="126"/>
        <v>-</v>
      </c>
      <c r="Q110" s="58"/>
      <c r="R110" s="292" t="str">
        <f t="shared" si="131"/>
        <v>-</v>
      </c>
      <c r="S110" s="293" t="str">
        <f t="shared" si="127"/>
        <v>-</v>
      </c>
      <c r="T110" s="293" t="str">
        <f t="shared" si="128"/>
        <v>-</v>
      </c>
      <c r="U110" s="294" t="str">
        <f t="shared" si="129"/>
        <v>-</v>
      </c>
      <c r="V110" s="5"/>
      <c r="W110" s="306" t="str">
        <f t="shared" si="132"/>
        <v>-</v>
      </c>
      <c r="Y110" s="318" t="str">
        <f>IF(OR(W110="",W110=0,W110="-"),"",MAX(Y$23:Y109)+1)</f>
        <v/>
      </c>
      <c r="Z110" s="319" t="str">
        <f>IF(OR(Y110="",Y110=0,Y110="-"),"",C107)</f>
        <v/>
      </c>
      <c r="AA110" s="338" t="str">
        <f>IF(OR(Y110="",Y110=0,Y110="-"),"",DAY($B107))</f>
        <v/>
      </c>
      <c r="AB110" s="331" t="str">
        <f t="shared" si="133"/>
        <v/>
      </c>
      <c r="AC110" s="339" t="str">
        <f>IF(OR(AA110="",AA110=0,AA110="-"),"",MONTH($B107))</f>
        <v/>
      </c>
      <c r="AD110" s="331" t="str">
        <f t="shared" si="134"/>
        <v/>
      </c>
      <c r="AE110" s="340" t="str">
        <f>IF(OR(AA110="",AA110=0,AA110="-"),"",YEAR($B107))</f>
        <v/>
      </c>
      <c r="AG110" s="469"/>
      <c r="AH110" s="497"/>
      <c r="AL110" s="499"/>
      <c r="AM110" s="470"/>
      <c r="AO110" s="469"/>
      <c r="AP110" s="473"/>
      <c r="AQ110" s="473"/>
      <c r="AR110" s="470"/>
      <c r="AT110" s="469"/>
      <c r="AU110" s="473"/>
      <c r="AV110" s="473"/>
      <c r="AW110" s="470"/>
      <c r="AY110" s="469"/>
      <c r="AZ110" s="473"/>
      <c r="BA110" s="473"/>
      <c r="BB110" s="470"/>
      <c r="BD110" s="469"/>
      <c r="BE110" s="470"/>
      <c r="BG110" s="467"/>
    </row>
    <row r="111" spans="1:59" ht="15" thickBot="1" x14ac:dyDescent="0.35">
      <c r="A111" s="674"/>
      <c r="B111" s="675"/>
      <c r="C111" s="676"/>
      <c r="D111" s="677"/>
      <c r="E111" s="83" t="str">
        <f>Resumen!$AA$57</f>
        <v>D</v>
      </c>
      <c r="F111" s="262" t="str">
        <f>Resumen!$AA$56</f>
        <v>Decoración</v>
      </c>
      <c r="G111" s="284"/>
      <c r="H111" s="273" t="str">
        <f>INDEX(Resumen!$A$56:$AL$259,MATCH($C107,Resumen!$C$56:$C$259,0),MATCH($H$20,Resumen!$A$59:$AL$59,0))</f>
        <v>-</v>
      </c>
      <c r="I111" s="274" t="str">
        <f>INDEX(Resumen!$A$56:$AL$259,MATCH($C107,Resumen!$C$56:$C$259,0),MATCH($I$20,Resumen!$A$59:$AL$59,0))</f>
        <v>-</v>
      </c>
      <c r="J111" s="274" t="str">
        <f>INDEX(Resumen!$A$56:$AL$259,MATCH($C107,Resumen!$C$56:$C$259,0),MATCH($J$20,Resumen!$A$59:$AL$59,0))</f>
        <v>-</v>
      </c>
      <c r="K111" s="275" t="str">
        <f>INDEX(Resumen!$A$56:$AL$259,MATCH($C107,Resumen!$C$56:$C$259,0),MATCH($K$20,Resumen!$A$59:$AL$59,0))</f>
        <v>-</v>
      </c>
      <c r="M111" s="273" t="str">
        <f t="shared" si="130"/>
        <v>-</v>
      </c>
      <c r="N111" s="274" t="str">
        <f t="shared" si="124"/>
        <v>-</v>
      </c>
      <c r="O111" s="274" t="str">
        <f t="shared" si="125"/>
        <v>-</v>
      </c>
      <c r="P111" s="275" t="str">
        <f t="shared" si="126"/>
        <v>-</v>
      </c>
      <c r="Q111" s="58"/>
      <c r="R111" s="292" t="str">
        <f t="shared" si="131"/>
        <v>-</v>
      </c>
      <c r="S111" s="293" t="str">
        <f t="shared" si="127"/>
        <v>-</v>
      </c>
      <c r="T111" s="293" t="str">
        <f t="shared" si="128"/>
        <v>-</v>
      </c>
      <c r="U111" s="294" t="str">
        <f t="shared" si="129"/>
        <v>-</v>
      </c>
      <c r="V111" s="5"/>
      <c r="W111" s="306" t="str">
        <f t="shared" si="132"/>
        <v>-</v>
      </c>
      <c r="Y111" s="318" t="str">
        <f>IF(OR(W111="",W111=0,W111="-"),"",MAX(Y$23:Y110)+1)</f>
        <v/>
      </c>
      <c r="Z111" s="319" t="str">
        <f>IF(OR(Y111="",Y111=0,Y111="-"),"",C107)</f>
        <v/>
      </c>
      <c r="AA111" s="338" t="str">
        <f>IF(OR(Y111="",Y111=0,Y111="-"),"",DAY($B107))</f>
        <v/>
      </c>
      <c r="AB111" s="331" t="str">
        <f t="shared" si="133"/>
        <v/>
      </c>
      <c r="AC111" s="339" t="str">
        <f>IF(OR(AA111="",AA111=0,AA111="-"),"",MONTH($B107))</f>
        <v/>
      </c>
      <c r="AD111" s="331" t="str">
        <f t="shared" si="134"/>
        <v/>
      </c>
      <c r="AE111" s="340" t="str">
        <f>IF(OR(AA111="",AA111=0,AA111="-"),"",YEAR($B107))</f>
        <v/>
      </c>
      <c r="AG111" s="469"/>
      <c r="AH111" s="497"/>
      <c r="AL111" s="499"/>
      <c r="AM111" s="470"/>
      <c r="AO111" s="469"/>
      <c r="AP111" s="473"/>
      <c r="AQ111" s="473"/>
      <c r="AR111" s="470"/>
      <c r="AT111" s="469"/>
      <c r="AU111" s="473"/>
      <c r="AV111" s="473"/>
      <c r="AW111" s="470"/>
      <c r="AY111" s="469"/>
      <c r="AZ111" s="473"/>
      <c r="BA111" s="473"/>
      <c r="BB111" s="470"/>
      <c r="BD111" s="469"/>
      <c r="BE111" s="470"/>
      <c r="BG111" s="467"/>
    </row>
    <row r="112" spans="1:59" ht="15" thickBot="1" x14ac:dyDescent="0.35">
      <c r="A112" s="674"/>
      <c r="B112" s="675"/>
      <c r="C112" s="676"/>
      <c r="D112" s="677"/>
      <c r="E112" s="83" t="str">
        <f>Resumen!$AE$57</f>
        <v>U</v>
      </c>
      <c r="F112" s="262" t="str">
        <f>Resumen!$AE$56</f>
        <v>Maq. y Utensilios</v>
      </c>
      <c r="G112" s="284"/>
      <c r="H112" s="273" t="str">
        <f>INDEX(Resumen!$A$56:$AL$259,MATCH($C107,Resumen!$C$56:$C$259,0),MATCH($H$21,Resumen!$A$59:$AL$59,0))</f>
        <v>-</v>
      </c>
      <c r="I112" s="274" t="str">
        <f>INDEX(Resumen!$A$56:$AL$259,MATCH($C107,Resumen!$C$56:$C$259,0),MATCH($I$21,Resumen!$A$59:$AL$59,0))</f>
        <v>-</v>
      </c>
      <c r="J112" s="274" t="str">
        <f>INDEX(Resumen!$A$56:$AL$259,MATCH($C107,Resumen!$C$56:$C$259,0),MATCH($J$21,Resumen!$A$59:$AL$59,0))</f>
        <v>-</v>
      </c>
      <c r="K112" s="275" t="str">
        <f>INDEX(Resumen!$A$56:$AL$259,MATCH($C107,Resumen!$C$56:$C$259,0),MATCH($K$21,Resumen!$A$59:$AL$59,0))</f>
        <v>-</v>
      </c>
      <c r="M112" s="273" t="str">
        <f t="shared" si="130"/>
        <v>-</v>
      </c>
      <c r="N112" s="274" t="str">
        <f t="shared" si="124"/>
        <v>-</v>
      </c>
      <c r="O112" s="274" t="str">
        <f t="shared" si="125"/>
        <v>-</v>
      </c>
      <c r="P112" s="275" t="str">
        <f t="shared" si="126"/>
        <v>-</v>
      </c>
      <c r="Q112" s="58"/>
      <c r="R112" s="292" t="str">
        <f t="shared" si="131"/>
        <v>-</v>
      </c>
      <c r="S112" s="293" t="str">
        <f t="shared" si="127"/>
        <v>-</v>
      </c>
      <c r="T112" s="293" t="str">
        <f t="shared" si="128"/>
        <v>-</v>
      </c>
      <c r="U112" s="294" t="str">
        <f t="shared" si="129"/>
        <v>-</v>
      </c>
      <c r="V112" s="5"/>
      <c r="W112" s="306" t="str">
        <f t="shared" si="132"/>
        <v>-</v>
      </c>
      <c r="Y112" s="318" t="str">
        <f>IF(OR(W112="",W112=0,W112="-"),"",MAX(Y$23:Y111)+1)</f>
        <v/>
      </c>
      <c r="Z112" s="319" t="str">
        <f>IF(OR(Y112="",Y112=0,Y112="-"),"",C107)</f>
        <v/>
      </c>
      <c r="AA112" s="338" t="str">
        <f>IF(OR(Y112="",Y112=0,Y112="-"),"",DAY($B107))</f>
        <v/>
      </c>
      <c r="AB112" s="331" t="str">
        <f t="shared" si="133"/>
        <v/>
      </c>
      <c r="AC112" s="339" t="str">
        <f>IF(OR(AA112="",AA112=0,AA112="-"),"",MONTH($B107))</f>
        <v/>
      </c>
      <c r="AD112" s="331" t="str">
        <f t="shared" si="134"/>
        <v/>
      </c>
      <c r="AE112" s="340" t="str">
        <f>IF(OR(AA112="",AA112=0,AA112="-"),"",YEAR($B107))</f>
        <v/>
      </c>
      <c r="AG112" s="469"/>
      <c r="AH112" s="497"/>
      <c r="AL112" s="499"/>
      <c r="AM112" s="470"/>
      <c r="AO112" s="469"/>
      <c r="AP112" s="473"/>
      <c r="AQ112" s="473"/>
      <c r="AR112" s="470"/>
      <c r="AT112" s="469"/>
      <c r="AU112" s="473"/>
      <c r="AV112" s="473"/>
      <c r="AW112" s="470"/>
      <c r="AY112" s="469"/>
      <c r="AZ112" s="473"/>
      <c r="BA112" s="473"/>
      <c r="BB112" s="470"/>
      <c r="BD112" s="469"/>
      <c r="BE112" s="470"/>
      <c r="BG112" s="467"/>
    </row>
    <row r="113" spans="1:59" ht="15" thickBot="1" x14ac:dyDescent="0.35">
      <c r="A113" s="674"/>
      <c r="B113" s="675"/>
      <c r="C113" s="676"/>
      <c r="D113" s="649"/>
      <c r="E113" s="259" t="str">
        <f>Resumen!$AI$57</f>
        <v>V</v>
      </c>
      <c r="F113" s="263" t="str">
        <f>Resumen!$AI$56</f>
        <v>Gastos V.Zotz</v>
      </c>
      <c r="G113" s="284"/>
      <c r="H113" s="276" t="str">
        <f>INDEX(Resumen!$A$56:$AL$259,MATCH($C107,Resumen!$C$56:$C$259,0),MATCH($H$22,Resumen!$A$59:$AL$59,0))</f>
        <v>-</v>
      </c>
      <c r="I113" s="277" t="str">
        <f>INDEX(Resumen!$A$56:$AL$259,MATCH($C107,Resumen!$C$56:$C$259,0),MATCH($I$22,Resumen!$A$59:$AL$59,0))</f>
        <v>-</v>
      </c>
      <c r="J113" s="277" t="str">
        <f>INDEX(Resumen!$A$56:$AL$259,MATCH($C107,Resumen!$C$56:$C$259,0),MATCH($J$22,Resumen!$A$59:$AL$59,0))</f>
        <v>-</v>
      </c>
      <c r="K113" s="278" t="str">
        <f>INDEX(Resumen!$A$56:$AL$259,MATCH($C107,Resumen!$C$56:$C$259,0),MATCH($K$22,Resumen!$A$59:$AL$59,0))</f>
        <v>-</v>
      </c>
      <c r="M113" s="276" t="str">
        <f t="shared" si="130"/>
        <v>-</v>
      </c>
      <c r="N113" s="277" t="str">
        <f t="shared" si="124"/>
        <v>-</v>
      </c>
      <c r="O113" s="277" t="str">
        <f t="shared" si="125"/>
        <v>-</v>
      </c>
      <c r="P113" s="278" t="str">
        <f t="shared" si="126"/>
        <v>-</v>
      </c>
      <c r="Q113" s="58"/>
      <c r="R113" s="295" t="str">
        <f t="shared" si="131"/>
        <v>-</v>
      </c>
      <c r="S113" s="296" t="str">
        <f t="shared" si="127"/>
        <v>-</v>
      </c>
      <c r="T113" s="296" t="str">
        <f t="shared" si="128"/>
        <v>-</v>
      </c>
      <c r="U113" s="297" t="str">
        <f t="shared" si="129"/>
        <v>-</v>
      </c>
      <c r="W113" s="307" t="str">
        <f t="shared" si="132"/>
        <v>-</v>
      </c>
      <c r="Y113" s="318" t="str">
        <f>IF(OR(W113="",W113=0,W113="-"),"",MAX(Y$23:Y112)+1)</f>
        <v/>
      </c>
      <c r="Z113" s="320" t="str">
        <f>IF(OR(Y113="",Y113=0,Y113="-"),"",C107)</f>
        <v/>
      </c>
      <c r="AA113" s="341" t="str">
        <f>IF(OR(Y113="",Y113=0,Y113="-"),"",DAY($B107))</f>
        <v/>
      </c>
      <c r="AB113" s="332" t="str">
        <f t="shared" si="133"/>
        <v/>
      </c>
      <c r="AC113" s="342" t="str">
        <f>IF(OR(AA113="",AA113=0,AA113="-"),"",MONTH($B107))</f>
        <v/>
      </c>
      <c r="AD113" s="332" t="str">
        <f t="shared" si="134"/>
        <v/>
      </c>
      <c r="AE113" s="343" t="str">
        <f>IF(OR(AA113="",AA113=0,AA113="-"),"",YEAR($B107))</f>
        <v/>
      </c>
      <c r="AG113" s="471"/>
      <c r="AH113" s="500"/>
      <c r="AI113" s="501"/>
      <c r="AJ113" s="501"/>
      <c r="AK113" s="501"/>
      <c r="AL113" s="502"/>
      <c r="AM113" s="472"/>
      <c r="AO113" s="471"/>
      <c r="AP113" s="474"/>
      <c r="AQ113" s="474"/>
      <c r="AR113" s="472"/>
      <c r="AT113" s="471"/>
      <c r="AU113" s="474"/>
      <c r="AV113" s="474"/>
      <c r="AW113" s="472"/>
      <c r="AY113" s="471"/>
      <c r="AZ113" s="474"/>
      <c r="BA113" s="474"/>
      <c r="BB113" s="472"/>
      <c r="BD113" s="471"/>
      <c r="BE113" s="472"/>
      <c r="BG113" s="468"/>
    </row>
    <row r="114" spans="1:59" ht="15" thickBot="1" x14ac:dyDescent="0.35">
      <c r="A114" s="674">
        <f>MAX($A$23:A107)+1</f>
        <v>14</v>
      </c>
      <c r="B114" s="675">
        <f>INDEX(Resumen!$A$56:$AL$259,MATCH($A114,Resumen!$A$56:$A$259,0),MATCH($B$22,Resumen!$A$59:$AL$59,0))</f>
        <v>0</v>
      </c>
      <c r="C114" s="676">
        <f>INDEX(Resumen!$A$56:$AL$259,MATCH($A114,Resumen!$A$56:$A$259,0),MATCH($C$22,Resumen!$A$59:$AL$59,0))</f>
        <v>0</v>
      </c>
      <c r="D114" s="648" t="str">
        <f>IF(SUM($W114:$W120)=0,"-",SUM($W114:$W120))</f>
        <v>-</v>
      </c>
      <c r="E114" s="363" t="str">
        <f>Resumen!$K$57</f>
        <v>MP</v>
      </c>
      <c r="F114" s="364" t="str">
        <f>Resumen!$K$56</f>
        <v>Materias Primas</v>
      </c>
      <c r="G114" s="284"/>
      <c r="H114" s="256" t="str">
        <f>INDEX(Resumen!$A$56:$AL$259,MATCH($C114,Resumen!$C$56:$C$259,0),MATCH($H$16,Resumen!$A$59:$AL$59,0))</f>
        <v>-</v>
      </c>
      <c r="I114" s="90" t="str">
        <f>INDEX(Resumen!$A$56:$AL$259,MATCH($C114,Resumen!$C$56:$C$259,0),MATCH($I$16,Resumen!$A$59:$AL$59,0))</f>
        <v>-</v>
      </c>
      <c r="J114" s="90" t="str">
        <f>INDEX(Resumen!$A$56:$AL$259,MATCH($C114,Resumen!$C$56:$C$259,0),MATCH($J$16,Resumen!$A$59:$AL$59,0))</f>
        <v>-</v>
      </c>
      <c r="K114" s="109" t="str">
        <f>INDEX(Resumen!$A$56:$AL$259,MATCH($C114,Resumen!$C$56:$C$259,0),MATCH($K$16,Resumen!$A$59:$AL$59,0))</f>
        <v>-</v>
      </c>
      <c r="M114" s="256" t="str">
        <f>IF(OR(H114="-",H114="",H114=0),"-",H114*M$14)</f>
        <v>-</v>
      </c>
      <c r="N114" s="90" t="str">
        <f t="shared" si="124"/>
        <v>-</v>
      </c>
      <c r="O114" s="90" t="str">
        <f t="shared" si="125"/>
        <v>-</v>
      </c>
      <c r="P114" s="109" t="str">
        <f t="shared" si="126"/>
        <v>-</v>
      </c>
      <c r="Q114" s="58"/>
      <c r="R114" s="365" t="str">
        <f>IF(SUM(H114,M114)=0,"-",SUM(H114,M114))</f>
        <v>-</v>
      </c>
      <c r="S114" s="366" t="str">
        <f t="shared" si="127"/>
        <v>-</v>
      </c>
      <c r="T114" s="366" t="str">
        <f t="shared" si="128"/>
        <v>-</v>
      </c>
      <c r="U114" s="367" t="str">
        <f t="shared" si="129"/>
        <v>-</v>
      </c>
      <c r="V114" s="5"/>
      <c r="W114" s="368" t="str">
        <f>IF(SUM(R114:U114)=0,"-",SUM(R114:U114))</f>
        <v>-</v>
      </c>
      <c r="Y114" s="369" t="str">
        <f>IF(OR(W114="",W114=0,W114="-"),"",MAX(Y$23:Y113)+1)</f>
        <v/>
      </c>
      <c r="Z114" s="370" t="str">
        <f>IF(OR(Y114="",Y114=0,Y114="-"),"",C114)</f>
        <v/>
      </c>
      <c r="AA114" s="371" t="str">
        <f>IF(OR(Y114="",Y114=0,Y114="-"),"",DAY($B114))</f>
        <v/>
      </c>
      <c r="AB114" s="372" t="str">
        <f>IF(AA114="","","/")</f>
        <v/>
      </c>
      <c r="AC114" s="373" t="str">
        <f>IF(OR(AA114="",AA114=0,AA114="-"),"",MONTH($B114))</f>
        <v/>
      </c>
      <c r="AD114" s="372" t="str">
        <f>IF(AC114="","","/")</f>
        <v/>
      </c>
      <c r="AE114" s="374" t="str">
        <f>IF(OR(AA114="",AA114=0,AA114="-"),"",YEAR($B114))</f>
        <v/>
      </c>
      <c r="AG114" s="461" t="str">
        <f>IF(OR($C114="",$C114="-",$C114=0),"-",A114)</f>
        <v>-</v>
      </c>
      <c r="AH114" s="503" t="str">
        <f>IF(OR($C114="",$C114="-",$C114=0),"-",DAY(B114))</f>
        <v>-</v>
      </c>
      <c r="AI114" s="506" t="str">
        <f>IF(AH114="","","/")</f>
        <v>/</v>
      </c>
      <c r="AJ114" s="507" t="str">
        <f>IF(OR($C114="",$C114="-",$C114=0),"-",MONTH(B114))</f>
        <v>-</v>
      </c>
      <c r="AK114" s="506" t="str">
        <f>IF(AJ114="","","/")</f>
        <v>/</v>
      </c>
      <c r="AL114" s="508" t="str">
        <f>IF(OR($C114="",$C114="-",$C114=0),"-",YEAR(B114))</f>
        <v>-</v>
      </c>
      <c r="AM114" s="462" t="str">
        <f>IF(OR($C114="",$C114="-",$C114=0),"-",C114)</f>
        <v>-</v>
      </c>
      <c r="AN114" s="475" t="str">
        <f>IF(AM114="-","ù",IF(BG114=D114,"ü","û"))</f>
        <v>ù</v>
      </c>
      <c r="AO114" s="463" t="str">
        <f>IF(OR($C114="",$C114="-",$C114=0),"-",IF(SUM(H114:H120)=0,"-",SUM(H114:H120)))</f>
        <v>-</v>
      </c>
      <c r="AP114" s="464" t="str">
        <f>IF(OR($C114="",$C114="-",$C114=0),"-",IF(SUM(I114:I120)=0,"-",SUM(I114:I120)))</f>
        <v>-</v>
      </c>
      <c r="AQ114" s="464" t="str">
        <f>IF(OR($C114="",$C114="-",$C114=0),"-",IF(SUM(J114:J120)=0,"-",SUM(J114:J120)))</f>
        <v>-</v>
      </c>
      <c r="AR114" s="465" t="str">
        <f>IF(OR($C114="",$C114="-",$C114=0),"-",IF(SUM(K114:K120)=0,"-",SUM(K114:K120)))</f>
        <v>-</v>
      </c>
      <c r="AS114" s="457"/>
      <c r="AT114" s="463" t="str">
        <f>IF(OR($C114="",$C114="-",$C114=0),"-",IF(SUM(M114:M120)=0,"-",SUM(M114:M120)))</f>
        <v>-</v>
      </c>
      <c r="AU114" s="464" t="str">
        <f>IF(OR($C114="",$C114="-",$C114=0),"-",IF(SUM(N114:N120)=0,"-",SUM(N114:N120)))</f>
        <v>-</v>
      </c>
      <c r="AV114" s="464" t="str">
        <f>IF(OR($C114="",$C114="-",$C114=0),"-",IF(SUM(O114:O120)=0,"-",SUM(O114:O120)))</f>
        <v>-</v>
      </c>
      <c r="AW114" s="465" t="str">
        <f>IF(OR($C114="",$C114="-",$C114=0),"-",IF(SUM(P114:P120)=0,"-",SUM(P114:P120)))</f>
        <v>-</v>
      </c>
      <c r="AX114" s="457"/>
      <c r="AY114" s="463" t="str">
        <f>IF(OR($C114="",$C114="-",$C114=0),"-",IF(SUM(R114:R120)=0,"-",SUM(R114:R120)))</f>
        <v>-</v>
      </c>
      <c r="AZ114" s="464" t="str">
        <f>IF(OR($C114="",$C114="-",$C114=0),"-",IF(SUM(S114:S120)=0,"-",SUM(S114:S120)))</f>
        <v>-</v>
      </c>
      <c r="BA114" s="464" t="str">
        <f>IF(OR($C114="",$C114="-",$C114=0),"-",IF(SUM(T114:T120)=0,"-",SUM(T114:T120)))</f>
        <v>-</v>
      </c>
      <c r="BB114" s="465" t="str">
        <f>IF(OR($C114="",$C114="-",$C114=0),"-",IF(SUM(U114:U120)=0,"-",SUM(U114:U120)))</f>
        <v>-</v>
      </c>
      <c r="BC114" s="457"/>
      <c r="BD114" s="463" t="str">
        <f>IF(SUM(AO114:AR114)=0,"-",SUM(AO114:AR114))</f>
        <v>-</v>
      </c>
      <c r="BE114" s="465" t="str">
        <f>IF(SUM(AT114:AW114)=0,"-",SUM(AT114:AW114))</f>
        <v>-</v>
      </c>
      <c r="BF114" s="457"/>
      <c r="BG114" s="466" t="str">
        <f>IF(SUM(AY114:BB114)=0,"-",SUM(AY114:BB114))</f>
        <v>-</v>
      </c>
    </row>
    <row r="115" spans="1:59" ht="15" thickBot="1" x14ac:dyDescent="0.35">
      <c r="A115" s="674"/>
      <c r="B115" s="675"/>
      <c r="C115" s="676"/>
      <c r="D115" s="677"/>
      <c r="E115" s="82" t="str">
        <f>Resumen!$O$57</f>
        <v>P</v>
      </c>
      <c r="F115" s="261" t="str">
        <f>Resumen!$O$56</f>
        <v>Panadería</v>
      </c>
      <c r="G115" s="284"/>
      <c r="H115" s="273" t="str">
        <f>INDEX(Resumen!$A$56:$AL$259,MATCH($C114,Resumen!$C$56:$C$259,0),MATCH($H$17,Resumen!$A$59:$AL$59,0))</f>
        <v>-</v>
      </c>
      <c r="I115" s="274" t="str">
        <f>INDEX(Resumen!$A$56:$AL$259,MATCH($C114,Resumen!$C$56:$C$259,0),MATCH($I$17,Resumen!$A$59:$AL$59,0))</f>
        <v>-</v>
      </c>
      <c r="J115" s="274" t="str">
        <f>INDEX(Resumen!$A$56:$AL$259,MATCH($C114,Resumen!$C$56:$C$259,0),MATCH($J$17,Resumen!$A$59:$AL$59,0))</f>
        <v>-</v>
      </c>
      <c r="K115" s="275" t="str">
        <f>INDEX(Resumen!$A$56:$AL$259,MATCH($C114,Resumen!$C$56:$C$259,0),MATCH($K$17,Resumen!$A$59:$AL$59,0))</f>
        <v>-</v>
      </c>
      <c r="M115" s="273" t="str">
        <f t="shared" ref="M115:M120" si="135">IF(OR(H115="-",H115="",H115=0),"-",H115*M$14)</f>
        <v>-</v>
      </c>
      <c r="N115" s="274" t="str">
        <f t="shared" si="124"/>
        <v>-</v>
      </c>
      <c r="O115" s="274" t="str">
        <f t="shared" si="125"/>
        <v>-</v>
      </c>
      <c r="P115" s="275" t="str">
        <f t="shared" si="126"/>
        <v>-</v>
      </c>
      <c r="Q115" s="58"/>
      <c r="R115" s="292" t="str">
        <f t="shared" ref="R115:R120" si="136">IF(SUM(H115,M115)=0,"-",SUM(H115,M115))</f>
        <v>-</v>
      </c>
      <c r="S115" s="293" t="str">
        <f t="shared" si="127"/>
        <v>-</v>
      </c>
      <c r="T115" s="293" t="str">
        <f t="shared" si="128"/>
        <v>-</v>
      </c>
      <c r="U115" s="294" t="str">
        <f t="shared" si="129"/>
        <v>-</v>
      </c>
      <c r="V115" s="5"/>
      <c r="W115" s="306" t="str">
        <f t="shared" ref="W115:W120" si="137">IF(SUM(R115:U115)=0,"-",SUM(R115:U115))</f>
        <v>-</v>
      </c>
      <c r="Y115" s="318" t="str">
        <f>IF(OR(W115="",W115=0,W115="-"),"",MAX(Y$23:Y114)+1)</f>
        <v/>
      </c>
      <c r="Z115" s="319" t="str">
        <f>IF(OR(Y115="",Y115=0,Y115="-"),"",C114)</f>
        <v/>
      </c>
      <c r="AA115" s="338" t="str">
        <f>IF(OR(Y115="",Y115=0,Y115="-"),"",DAY($B114))</f>
        <v/>
      </c>
      <c r="AB115" s="331" t="str">
        <f t="shared" ref="AB115:AB120" si="138">IF(AA115="","","/")</f>
        <v/>
      </c>
      <c r="AC115" s="339" t="str">
        <f>IF(OR(AA115="",AA115=0,AA115="-"),"",MONTH($B114))</f>
        <v/>
      </c>
      <c r="AD115" s="331" t="str">
        <f t="shared" ref="AD115:AD120" si="139">IF(AC115="","","/")</f>
        <v/>
      </c>
      <c r="AE115" s="340" t="str">
        <f>IF(OR(AA115="",AA115=0,AA115="-"),"",YEAR($B114))</f>
        <v/>
      </c>
      <c r="AG115" s="525"/>
      <c r="AH115" s="526"/>
      <c r="AI115" s="527"/>
      <c r="AJ115" s="528"/>
      <c r="AK115" s="527"/>
      <c r="AL115" s="529"/>
      <c r="AM115" s="530"/>
      <c r="AN115" s="535"/>
      <c r="AO115" s="531"/>
      <c r="AP115" s="532"/>
      <c r="AQ115" s="532"/>
      <c r="AR115" s="533"/>
      <c r="AS115" s="536"/>
      <c r="AT115" s="531"/>
      <c r="AU115" s="532"/>
      <c r="AV115" s="532"/>
      <c r="AW115" s="533"/>
      <c r="AX115" s="536"/>
      <c r="AY115" s="531"/>
      <c r="AZ115" s="532"/>
      <c r="BA115" s="532"/>
      <c r="BB115" s="533"/>
      <c r="BC115" s="536"/>
      <c r="BD115" s="531"/>
      <c r="BE115" s="533"/>
      <c r="BF115" s="536"/>
      <c r="BG115" s="534"/>
    </row>
    <row r="116" spans="1:59" ht="15" thickBot="1" x14ac:dyDescent="0.35">
      <c r="A116" s="674"/>
      <c r="B116" s="675"/>
      <c r="C116" s="676"/>
      <c r="D116" s="677"/>
      <c r="E116" s="82" t="str">
        <f>Resumen!$S$57</f>
        <v>B</v>
      </c>
      <c r="F116" s="261" t="str">
        <f>Resumen!$S$56</f>
        <v>Bebidas</v>
      </c>
      <c r="G116" s="284"/>
      <c r="H116" s="273" t="str">
        <f>INDEX(Resumen!$A$56:$AL$259,MATCH($C114,Resumen!$C$56:$C$259,0),MATCH($H$18,Resumen!$A$59:$AL$59,0))</f>
        <v>-</v>
      </c>
      <c r="I116" s="274" t="str">
        <f>INDEX(Resumen!$A$56:$AL$259,MATCH($C114,Resumen!$C$56:$C$259,0),MATCH($I$18,Resumen!$A$59:$AL$59,0))</f>
        <v>-</v>
      </c>
      <c r="J116" s="274" t="str">
        <f>INDEX(Resumen!$A$56:$AL$259,MATCH($C114,Resumen!$C$56:$C$259,0),MATCH($J$18,Resumen!$A$59:$AL$59,0))</f>
        <v>-</v>
      </c>
      <c r="K116" s="275" t="str">
        <f>INDEX(Resumen!$A$56:$AL$259,MATCH($C114,Resumen!$C$56:$C$259,0),MATCH($K$18,Resumen!$A$59:$AL$59,0))</f>
        <v>-</v>
      </c>
      <c r="M116" s="273" t="str">
        <f t="shared" si="135"/>
        <v>-</v>
      </c>
      <c r="N116" s="274" t="str">
        <f t="shared" si="124"/>
        <v>-</v>
      </c>
      <c r="O116" s="274" t="str">
        <f t="shared" si="125"/>
        <v>-</v>
      </c>
      <c r="P116" s="275" t="str">
        <f t="shared" si="126"/>
        <v>-</v>
      </c>
      <c r="R116" s="292" t="str">
        <f t="shared" si="136"/>
        <v>-</v>
      </c>
      <c r="S116" s="293" t="str">
        <f t="shared" si="127"/>
        <v>-</v>
      </c>
      <c r="T116" s="293" t="str">
        <f t="shared" si="128"/>
        <v>-</v>
      </c>
      <c r="U116" s="294" t="str">
        <f t="shared" si="129"/>
        <v>-</v>
      </c>
      <c r="V116" s="5"/>
      <c r="W116" s="306" t="str">
        <f t="shared" si="137"/>
        <v>-</v>
      </c>
      <c r="Y116" s="318" t="str">
        <f>IF(OR(W116="",W116=0,W116="-"),"",MAX(Y$23:Y115)+1)</f>
        <v/>
      </c>
      <c r="Z116" s="319" t="str">
        <f>IF(OR(Y116="",Y116=0,Y116="-"),"",C114)</f>
        <v/>
      </c>
      <c r="AA116" s="338" t="str">
        <f>IF(OR(Y116="",Y116=0,Y116="-"),"",DAY($B114))</f>
        <v/>
      </c>
      <c r="AB116" s="331" t="str">
        <f t="shared" si="138"/>
        <v/>
      </c>
      <c r="AC116" s="339" t="str">
        <f>IF(OR(AA116="",AA116=0,AA116="-"),"",MONTH($B114))</f>
        <v/>
      </c>
      <c r="AD116" s="331" t="str">
        <f t="shared" si="139"/>
        <v/>
      </c>
      <c r="AE116" s="340" t="str">
        <f>IF(OR(AA116="",AA116=0,AA116="-"),"",YEAR($B114))</f>
        <v/>
      </c>
      <c r="AG116" s="469"/>
      <c r="AH116" s="497"/>
      <c r="AL116" s="499"/>
      <c r="AM116" s="470"/>
      <c r="AN116" s="59"/>
      <c r="AO116" s="469"/>
      <c r="AP116" s="473"/>
      <c r="AQ116" s="473"/>
      <c r="AR116" s="470"/>
      <c r="AS116" s="59"/>
      <c r="AT116" s="469"/>
      <c r="AU116" s="473"/>
      <c r="AV116" s="473"/>
      <c r="AW116" s="470"/>
      <c r="AX116" s="59"/>
      <c r="AY116" s="469"/>
      <c r="AZ116" s="473"/>
      <c r="BA116" s="473"/>
      <c r="BB116" s="470"/>
      <c r="BC116" s="59"/>
      <c r="BD116" s="469"/>
      <c r="BE116" s="470"/>
      <c r="BF116" s="59"/>
      <c r="BG116" s="467"/>
    </row>
    <row r="117" spans="1:59" ht="15" thickBot="1" x14ac:dyDescent="0.35">
      <c r="A117" s="674"/>
      <c r="B117" s="675"/>
      <c r="C117" s="676"/>
      <c r="D117" s="677"/>
      <c r="E117" s="82" t="str">
        <f>Resumen!$W$57</f>
        <v>E</v>
      </c>
      <c r="F117" s="261" t="str">
        <f>Resumen!$W$56</f>
        <v>Envases</v>
      </c>
      <c r="G117" s="284"/>
      <c r="H117" s="273" t="str">
        <f>INDEX(Resumen!$A$56:$AL$259,MATCH($C114,Resumen!$C$56:$C$259,0),MATCH($H$19,Resumen!$A$59:$AL$59,0))</f>
        <v>-</v>
      </c>
      <c r="I117" s="274" t="str">
        <f>INDEX(Resumen!$A$56:$AL$259,MATCH($C114,Resumen!$C$56:$C$259,0),MATCH($I$19,Resumen!$A$59:$AL$59,0))</f>
        <v>-</v>
      </c>
      <c r="J117" s="274" t="str">
        <f>INDEX(Resumen!$A$56:$AL$259,MATCH($C114,Resumen!$C$56:$C$259,0),MATCH($J$19,Resumen!$A$59:$AL$59,0))</f>
        <v>-</v>
      </c>
      <c r="K117" s="275" t="str">
        <f>INDEX(Resumen!$A$56:$AL$259,MATCH($C114,Resumen!$C$56:$C$259,0),MATCH($K$19,Resumen!$A$59:$AL$59,0))</f>
        <v>-</v>
      </c>
      <c r="M117" s="273" t="str">
        <f t="shared" si="135"/>
        <v>-</v>
      </c>
      <c r="N117" s="274" t="str">
        <f t="shared" si="124"/>
        <v>-</v>
      </c>
      <c r="O117" s="274" t="str">
        <f t="shared" si="125"/>
        <v>-</v>
      </c>
      <c r="P117" s="275" t="str">
        <f t="shared" si="126"/>
        <v>-</v>
      </c>
      <c r="Q117" s="58"/>
      <c r="R117" s="292" t="str">
        <f t="shared" si="136"/>
        <v>-</v>
      </c>
      <c r="S117" s="293" t="str">
        <f t="shared" si="127"/>
        <v>-</v>
      </c>
      <c r="T117" s="293" t="str">
        <f t="shared" si="128"/>
        <v>-</v>
      </c>
      <c r="U117" s="294" t="str">
        <f t="shared" si="129"/>
        <v>-</v>
      </c>
      <c r="V117" s="5"/>
      <c r="W117" s="306" t="str">
        <f t="shared" si="137"/>
        <v>-</v>
      </c>
      <c r="Y117" s="318" t="str">
        <f>IF(OR(W117="",W117=0,W117="-"),"",MAX(Y$23:Y116)+1)</f>
        <v/>
      </c>
      <c r="Z117" s="319" t="str">
        <f>IF(OR(Y117="",Y117=0,Y117="-"),"",C114)</f>
        <v/>
      </c>
      <c r="AA117" s="338" t="str">
        <f>IF(OR(Y117="",Y117=0,Y117="-"),"",DAY($B114))</f>
        <v/>
      </c>
      <c r="AB117" s="331" t="str">
        <f t="shared" si="138"/>
        <v/>
      </c>
      <c r="AC117" s="339" t="str">
        <f>IF(OR(AA117="",AA117=0,AA117="-"),"",MONTH($B114))</f>
        <v/>
      </c>
      <c r="AD117" s="331" t="str">
        <f t="shared" si="139"/>
        <v/>
      </c>
      <c r="AE117" s="340" t="str">
        <f>IF(OR(AA117="",AA117=0,AA117="-"),"",YEAR($B114))</f>
        <v/>
      </c>
      <c r="AG117" s="469"/>
      <c r="AH117" s="497"/>
      <c r="AL117" s="499"/>
      <c r="AM117" s="470"/>
      <c r="AO117" s="469"/>
      <c r="AP117" s="473"/>
      <c r="AQ117" s="473"/>
      <c r="AR117" s="470"/>
      <c r="AT117" s="469"/>
      <c r="AU117" s="473"/>
      <c r="AV117" s="473"/>
      <c r="AW117" s="470"/>
      <c r="AY117" s="469"/>
      <c r="AZ117" s="473"/>
      <c r="BA117" s="473"/>
      <c r="BB117" s="470"/>
      <c r="BD117" s="469"/>
      <c r="BE117" s="470"/>
      <c r="BG117" s="467"/>
    </row>
    <row r="118" spans="1:59" ht="15" thickBot="1" x14ac:dyDescent="0.35">
      <c r="A118" s="674"/>
      <c r="B118" s="675"/>
      <c r="C118" s="676"/>
      <c r="D118" s="677"/>
      <c r="E118" s="83" t="str">
        <f>Resumen!$AA$57</f>
        <v>D</v>
      </c>
      <c r="F118" s="262" t="str">
        <f>Resumen!$AA$56</f>
        <v>Decoración</v>
      </c>
      <c r="G118" s="284"/>
      <c r="H118" s="273" t="str">
        <f>INDEX(Resumen!$A$56:$AL$259,MATCH($C114,Resumen!$C$56:$C$259,0),MATCH($H$20,Resumen!$A$59:$AL$59,0))</f>
        <v>-</v>
      </c>
      <c r="I118" s="274" t="str">
        <f>INDEX(Resumen!$A$56:$AL$259,MATCH($C114,Resumen!$C$56:$C$259,0),MATCH($I$20,Resumen!$A$59:$AL$59,0))</f>
        <v>-</v>
      </c>
      <c r="J118" s="274" t="str">
        <f>INDEX(Resumen!$A$56:$AL$259,MATCH($C114,Resumen!$C$56:$C$259,0),MATCH($J$20,Resumen!$A$59:$AL$59,0))</f>
        <v>-</v>
      </c>
      <c r="K118" s="275" t="str">
        <f>INDEX(Resumen!$A$56:$AL$259,MATCH($C114,Resumen!$C$56:$C$259,0),MATCH($K$20,Resumen!$A$59:$AL$59,0))</f>
        <v>-</v>
      </c>
      <c r="M118" s="273" t="str">
        <f t="shared" si="135"/>
        <v>-</v>
      </c>
      <c r="N118" s="274" t="str">
        <f t="shared" si="124"/>
        <v>-</v>
      </c>
      <c r="O118" s="274" t="str">
        <f t="shared" si="125"/>
        <v>-</v>
      </c>
      <c r="P118" s="275" t="str">
        <f t="shared" si="126"/>
        <v>-</v>
      </c>
      <c r="Q118" s="58"/>
      <c r="R118" s="292" t="str">
        <f t="shared" si="136"/>
        <v>-</v>
      </c>
      <c r="S118" s="293" t="str">
        <f t="shared" si="127"/>
        <v>-</v>
      </c>
      <c r="T118" s="293" t="str">
        <f t="shared" si="128"/>
        <v>-</v>
      </c>
      <c r="U118" s="294" t="str">
        <f t="shared" si="129"/>
        <v>-</v>
      </c>
      <c r="V118" s="5"/>
      <c r="W118" s="306" t="str">
        <f t="shared" si="137"/>
        <v>-</v>
      </c>
      <c r="Y118" s="318" t="str">
        <f>IF(OR(W118="",W118=0,W118="-"),"",MAX(Y$23:Y117)+1)</f>
        <v/>
      </c>
      <c r="Z118" s="319" t="str">
        <f>IF(OR(Y118="",Y118=0,Y118="-"),"",C114)</f>
        <v/>
      </c>
      <c r="AA118" s="338" t="str">
        <f>IF(OR(Y118="",Y118=0,Y118="-"),"",DAY($B114))</f>
        <v/>
      </c>
      <c r="AB118" s="331" t="str">
        <f t="shared" si="138"/>
        <v/>
      </c>
      <c r="AC118" s="339" t="str">
        <f>IF(OR(AA118="",AA118=0,AA118="-"),"",MONTH($B114))</f>
        <v/>
      </c>
      <c r="AD118" s="331" t="str">
        <f t="shared" si="139"/>
        <v/>
      </c>
      <c r="AE118" s="340" t="str">
        <f>IF(OR(AA118="",AA118=0,AA118="-"),"",YEAR($B114))</f>
        <v/>
      </c>
      <c r="AG118" s="469"/>
      <c r="AH118" s="497"/>
      <c r="AL118" s="499"/>
      <c r="AM118" s="470"/>
      <c r="AO118" s="469"/>
      <c r="AP118" s="473"/>
      <c r="AQ118" s="473"/>
      <c r="AR118" s="470"/>
      <c r="AT118" s="469"/>
      <c r="AU118" s="473"/>
      <c r="AV118" s="473"/>
      <c r="AW118" s="470"/>
      <c r="AY118" s="469"/>
      <c r="AZ118" s="473"/>
      <c r="BA118" s="473"/>
      <c r="BB118" s="470"/>
      <c r="BD118" s="469"/>
      <c r="BE118" s="470"/>
      <c r="BG118" s="467"/>
    </row>
    <row r="119" spans="1:59" ht="15" thickBot="1" x14ac:dyDescent="0.35">
      <c r="A119" s="674"/>
      <c r="B119" s="675"/>
      <c r="C119" s="676"/>
      <c r="D119" s="677"/>
      <c r="E119" s="83" t="str">
        <f>Resumen!$AE$57</f>
        <v>U</v>
      </c>
      <c r="F119" s="262" t="str">
        <f>Resumen!$AE$56</f>
        <v>Maq. y Utensilios</v>
      </c>
      <c r="G119" s="284"/>
      <c r="H119" s="273" t="str">
        <f>INDEX(Resumen!$A$56:$AL$259,MATCH($C114,Resumen!$C$56:$C$259,0),MATCH($H$21,Resumen!$A$59:$AL$59,0))</f>
        <v>-</v>
      </c>
      <c r="I119" s="274" t="str">
        <f>INDEX(Resumen!$A$56:$AL$259,MATCH($C114,Resumen!$C$56:$C$259,0),MATCH($I$21,Resumen!$A$59:$AL$59,0))</f>
        <v>-</v>
      </c>
      <c r="J119" s="274" t="str">
        <f>INDEX(Resumen!$A$56:$AL$259,MATCH($C114,Resumen!$C$56:$C$259,0),MATCH($J$21,Resumen!$A$59:$AL$59,0))</f>
        <v>-</v>
      </c>
      <c r="K119" s="275" t="str">
        <f>INDEX(Resumen!$A$56:$AL$259,MATCH($C114,Resumen!$C$56:$C$259,0),MATCH($K$21,Resumen!$A$59:$AL$59,0))</f>
        <v>-</v>
      </c>
      <c r="M119" s="273" t="str">
        <f t="shared" si="135"/>
        <v>-</v>
      </c>
      <c r="N119" s="274" t="str">
        <f t="shared" si="124"/>
        <v>-</v>
      </c>
      <c r="O119" s="274" t="str">
        <f t="shared" si="125"/>
        <v>-</v>
      </c>
      <c r="P119" s="275" t="str">
        <f t="shared" si="126"/>
        <v>-</v>
      </c>
      <c r="Q119" s="58"/>
      <c r="R119" s="292" t="str">
        <f t="shared" si="136"/>
        <v>-</v>
      </c>
      <c r="S119" s="293" t="str">
        <f t="shared" si="127"/>
        <v>-</v>
      </c>
      <c r="T119" s="293" t="str">
        <f t="shared" si="128"/>
        <v>-</v>
      </c>
      <c r="U119" s="294" t="str">
        <f t="shared" si="129"/>
        <v>-</v>
      </c>
      <c r="V119" s="5"/>
      <c r="W119" s="306" t="str">
        <f t="shared" si="137"/>
        <v>-</v>
      </c>
      <c r="Y119" s="318" t="str">
        <f>IF(OR(W119="",W119=0,W119="-"),"",MAX(Y$23:Y118)+1)</f>
        <v/>
      </c>
      <c r="Z119" s="319" t="str">
        <f>IF(OR(Y119="",Y119=0,Y119="-"),"",C114)</f>
        <v/>
      </c>
      <c r="AA119" s="338" t="str">
        <f>IF(OR(Y119="",Y119=0,Y119="-"),"",DAY($B114))</f>
        <v/>
      </c>
      <c r="AB119" s="331" t="str">
        <f t="shared" si="138"/>
        <v/>
      </c>
      <c r="AC119" s="339" t="str">
        <f>IF(OR(AA119="",AA119=0,AA119="-"),"",MONTH($B114))</f>
        <v/>
      </c>
      <c r="AD119" s="331" t="str">
        <f t="shared" si="139"/>
        <v/>
      </c>
      <c r="AE119" s="340" t="str">
        <f>IF(OR(AA119="",AA119=0,AA119="-"),"",YEAR($B114))</f>
        <v/>
      </c>
      <c r="AG119" s="469"/>
      <c r="AH119" s="497"/>
      <c r="AL119" s="499"/>
      <c r="AM119" s="470"/>
      <c r="AO119" s="469"/>
      <c r="AP119" s="473"/>
      <c r="AQ119" s="473"/>
      <c r="AR119" s="470"/>
      <c r="AT119" s="469"/>
      <c r="AU119" s="473"/>
      <c r="AV119" s="473"/>
      <c r="AW119" s="470"/>
      <c r="AY119" s="469"/>
      <c r="AZ119" s="473"/>
      <c r="BA119" s="473"/>
      <c r="BB119" s="470"/>
      <c r="BD119" s="469"/>
      <c r="BE119" s="470"/>
      <c r="BG119" s="467"/>
    </row>
    <row r="120" spans="1:59" ht="15" thickBot="1" x14ac:dyDescent="0.35">
      <c r="A120" s="674"/>
      <c r="B120" s="675"/>
      <c r="C120" s="676"/>
      <c r="D120" s="649"/>
      <c r="E120" s="259" t="str">
        <f>Resumen!$AI$57</f>
        <v>V</v>
      </c>
      <c r="F120" s="263" t="str">
        <f>Resumen!$AI$56</f>
        <v>Gastos V.Zotz</v>
      </c>
      <c r="G120" s="284"/>
      <c r="H120" s="276" t="str">
        <f>INDEX(Resumen!$A$56:$AL$259,MATCH($C114,Resumen!$C$56:$C$259,0),MATCH($H$22,Resumen!$A$59:$AL$59,0))</f>
        <v>-</v>
      </c>
      <c r="I120" s="277" t="str">
        <f>INDEX(Resumen!$A$56:$AL$259,MATCH($C114,Resumen!$C$56:$C$259,0),MATCH($I$22,Resumen!$A$59:$AL$59,0))</f>
        <v>-</v>
      </c>
      <c r="J120" s="277" t="str">
        <f>INDEX(Resumen!$A$56:$AL$259,MATCH($C114,Resumen!$C$56:$C$259,0),MATCH($J$22,Resumen!$A$59:$AL$59,0))</f>
        <v>-</v>
      </c>
      <c r="K120" s="278" t="str">
        <f>INDEX(Resumen!$A$56:$AL$259,MATCH($C114,Resumen!$C$56:$C$259,0),MATCH($K$22,Resumen!$A$59:$AL$59,0))</f>
        <v>-</v>
      </c>
      <c r="M120" s="276" t="str">
        <f t="shared" si="135"/>
        <v>-</v>
      </c>
      <c r="N120" s="277" t="str">
        <f t="shared" si="124"/>
        <v>-</v>
      </c>
      <c r="O120" s="277" t="str">
        <f t="shared" si="125"/>
        <v>-</v>
      </c>
      <c r="P120" s="278" t="str">
        <f t="shared" si="126"/>
        <v>-</v>
      </c>
      <c r="Q120" s="58"/>
      <c r="R120" s="295" t="str">
        <f t="shared" si="136"/>
        <v>-</v>
      </c>
      <c r="S120" s="296" t="str">
        <f t="shared" si="127"/>
        <v>-</v>
      </c>
      <c r="T120" s="296" t="str">
        <f t="shared" si="128"/>
        <v>-</v>
      </c>
      <c r="U120" s="297" t="str">
        <f t="shared" si="129"/>
        <v>-</v>
      </c>
      <c r="W120" s="307" t="str">
        <f t="shared" si="137"/>
        <v>-</v>
      </c>
      <c r="Y120" s="318" t="str">
        <f>IF(OR(W120="",W120=0,W120="-"),"",MAX(Y$23:Y119)+1)</f>
        <v/>
      </c>
      <c r="Z120" s="320" t="str">
        <f>IF(OR(Y120="",Y120=0,Y120="-"),"",C114)</f>
        <v/>
      </c>
      <c r="AA120" s="341" t="str">
        <f>IF(OR(Y120="",Y120=0,Y120="-"),"",DAY($B114))</f>
        <v/>
      </c>
      <c r="AB120" s="332" t="str">
        <f t="shared" si="138"/>
        <v/>
      </c>
      <c r="AC120" s="342" t="str">
        <f>IF(OR(AA120="",AA120=0,AA120="-"),"",MONTH($B114))</f>
        <v/>
      </c>
      <c r="AD120" s="332" t="str">
        <f t="shared" si="139"/>
        <v/>
      </c>
      <c r="AE120" s="343" t="str">
        <f>IF(OR(AA120="",AA120=0,AA120="-"),"",YEAR($B114))</f>
        <v/>
      </c>
      <c r="AG120" s="471"/>
      <c r="AH120" s="500"/>
      <c r="AI120" s="501"/>
      <c r="AJ120" s="501"/>
      <c r="AK120" s="501"/>
      <c r="AL120" s="502"/>
      <c r="AM120" s="472"/>
      <c r="AO120" s="471"/>
      <c r="AP120" s="474"/>
      <c r="AQ120" s="474"/>
      <c r="AR120" s="472"/>
      <c r="AT120" s="471"/>
      <c r="AU120" s="474"/>
      <c r="AV120" s="474"/>
      <c r="AW120" s="472"/>
      <c r="AY120" s="471"/>
      <c r="AZ120" s="474"/>
      <c r="BA120" s="474"/>
      <c r="BB120" s="472"/>
      <c r="BD120" s="471"/>
      <c r="BE120" s="472"/>
      <c r="BG120" s="468"/>
    </row>
    <row r="121" spans="1:59" ht="15" thickBot="1" x14ac:dyDescent="0.35">
      <c r="A121" s="674">
        <f>MAX($A$23:A114)+1</f>
        <v>15</v>
      </c>
      <c r="B121" s="675">
        <f>INDEX(Resumen!$A$56:$AL$259,MATCH($A121,Resumen!$A$56:$A$259,0),MATCH($B$22,Resumen!$A$59:$AL$59,0))</f>
        <v>0</v>
      </c>
      <c r="C121" s="676">
        <f>INDEX(Resumen!$A$56:$AL$259,MATCH($A121,Resumen!$A$56:$A$259,0),MATCH($C$22,Resumen!$A$59:$AL$59,0))</f>
        <v>0</v>
      </c>
      <c r="D121" s="648" t="str">
        <f>IF(SUM($W121:$W127)=0,"-",SUM($W121:$W127))</f>
        <v>-</v>
      </c>
      <c r="E121" s="363" t="str">
        <f>Resumen!$K$57</f>
        <v>MP</v>
      </c>
      <c r="F121" s="364" t="str">
        <f>Resumen!$K$56</f>
        <v>Materias Primas</v>
      </c>
      <c r="G121" s="284"/>
      <c r="H121" s="256" t="str">
        <f>INDEX(Resumen!$A$56:$AL$259,MATCH($C121,Resumen!$C$56:$C$259,0),MATCH($H$16,Resumen!$A$59:$AL$59,0))</f>
        <v>-</v>
      </c>
      <c r="I121" s="90" t="str">
        <f>INDEX(Resumen!$A$56:$AL$259,MATCH($C121,Resumen!$C$56:$C$259,0),MATCH($I$16,Resumen!$A$59:$AL$59,0))</f>
        <v>-</v>
      </c>
      <c r="J121" s="90" t="str">
        <f>INDEX(Resumen!$A$56:$AL$259,MATCH($C121,Resumen!$C$56:$C$259,0),MATCH($J$16,Resumen!$A$59:$AL$59,0))</f>
        <v>-</v>
      </c>
      <c r="K121" s="109" t="str">
        <f>INDEX(Resumen!$A$56:$AL$259,MATCH($C121,Resumen!$C$56:$C$259,0),MATCH($K$16,Resumen!$A$59:$AL$59,0))</f>
        <v>-</v>
      </c>
      <c r="M121" s="256" t="str">
        <f>IF(OR(H121="-",H121="",H121=0),"-",H121*M$14)</f>
        <v>-</v>
      </c>
      <c r="N121" s="90" t="str">
        <f t="shared" si="124"/>
        <v>-</v>
      </c>
      <c r="O121" s="90" t="str">
        <f t="shared" si="125"/>
        <v>-</v>
      </c>
      <c r="P121" s="109" t="str">
        <f t="shared" si="126"/>
        <v>-</v>
      </c>
      <c r="Q121" s="58"/>
      <c r="R121" s="365" t="str">
        <f>IF(SUM(H121,M121)=0,"-",SUM(H121,M121))</f>
        <v>-</v>
      </c>
      <c r="S121" s="366" t="str">
        <f t="shared" si="127"/>
        <v>-</v>
      </c>
      <c r="T121" s="366" t="str">
        <f t="shared" si="128"/>
        <v>-</v>
      </c>
      <c r="U121" s="367" t="str">
        <f t="shared" si="129"/>
        <v>-</v>
      </c>
      <c r="V121" s="5"/>
      <c r="W121" s="368" t="str">
        <f>IF(SUM(R121:U121)=0,"-",SUM(R121:U121))</f>
        <v>-</v>
      </c>
      <c r="Y121" s="369" t="str">
        <f>IF(OR(W121="",W121=0,W121="-"),"",MAX(Y$23:Y120)+1)</f>
        <v/>
      </c>
      <c r="Z121" s="370" t="str">
        <f>IF(OR(Y121="",Y121=0,Y121="-"),"",C121)</f>
        <v/>
      </c>
      <c r="AA121" s="371" t="str">
        <f>IF(OR(Y121="",Y121=0,Y121="-"),"",DAY($B121))</f>
        <v/>
      </c>
      <c r="AB121" s="372" t="str">
        <f>IF(AA121="","","/")</f>
        <v/>
      </c>
      <c r="AC121" s="373" t="str">
        <f>IF(OR(AA121="",AA121=0,AA121="-"),"",MONTH($B121))</f>
        <v/>
      </c>
      <c r="AD121" s="372" t="str">
        <f>IF(AC121="","","/")</f>
        <v/>
      </c>
      <c r="AE121" s="374" t="str">
        <f>IF(OR(AA121="",AA121=0,AA121="-"),"",YEAR($B121))</f>
        <v/>
      </c>
      <c r="AG121" s="461" t="str">
        <f>IF(OR($C121="",$C121="-",$C121=0),"-",A121)</f>
        <v>-</v>
      </c>
      <c r="AH121" s="503" t="str">
        <f>IF(OR($C121="",$C121="-",$C121=0),"-",DAY(B121))</f>
        <v>-</v>
      </c>
      <c r="AI121" s="506" t="str">
        <f>IF(AH121="","","/")</f>
        <v>/</v>
      </c>
      <c r="AJ121" s="507" t="str">
        <f>IF(OR($C121="",$C121="-",$C121=0),"-",MONTH(B121))</f>
        <v>-</v>
      </c>
      <c r="AK121" s="506" t="str">
        <f>IF(AJ121="","","/")</f>
        <v>/</v>
      </c>
      <c r="AL121" s="508" t="str">
        <f>IF(OR($C121="",$C121="-",$C121=0),"-",YEAR(B121))</f>
        <v>-</v>
      </c>
      <c r="AM121" s="462" t="str">
        <f>IF(OR($C121="",$C121="-",$C121=0),"-",C121)</f>
        <v>-</v>
      </c>
      <c r="AN121" s="475" t="str">
        <f>IF(AM121="-","ù",IF(BG121=D121,"ü","û"))</f>
        <v>ù</v>
      </c>
      <c r="AO121" s="463" t="str">
        <f>IF(OR($C121="",$C121="-",$C121=0),"-",IF(SUM(H121:H127)=0,"-",SUM(H121:H127)))</f>
        <v>-</v>
      </c>
      <c r="AP121" s="464" t="str">
        <f>IF(OR($C121="",$C121="-",$C121=0),"-",IF(SUM(I121:I127)=0,"-",SUM(I121:I127)))</f>
        <v>-</v>
      </c>
      <c r="AQ121" s="464" t="str">
        <f>IF(OR($C121="",$C121="-",$C121=0),"-",IF(SUM(J121:J127)=0,"-",SUM(J121:J127)))</f>
        <v>-</v>
      </c>
      <c r="AR121" s="465" t="str">
        <f>IF(OR($C121="",$C121="-",$C121=0),"-",IF(SUM(K121:K127)=0,"-",SUM(K121:K127)))</f>
        <v>-</v>
      </c>
      <c r="AS121" s="457"/>
      <c r="AT121" s="463" t="str">
        <f>IF(OR($C121="",$C121="-",$C121=0),"-",IF(SUM(M121:M127)=0,"-",SUM(M121:M127)))</f>
        <v>-</v>
      </c>
      <c r="AU121" s="464" t="str">
        <f>IF(OR($C121="",$C121="-",$C121=0),"-",IF(SUM(N121:N127)=0,"-",SUM(N121:N127)))</f>
        <v>-</v>
      </c>
      <c r="AV121" s="464" t="str">
        <f>IF(OR($C121="",$C121="-",$C121=0),"-",IF(SUM(O121:O127)=0,"-",SUM(O121:O127)))</f>
        <v>-</v>
      </c>
      <c r="AW121" s="465" t="str">
        <f>IF(OR($C121="",$C121="-",$C121=0),"-",IF(SUM(P121:P127)=0,"-",SUM(P121:P127)))</f>
        <v>-</v>
      </c>
      <c r="AX121" s="457"/>
      <c r="AY121" s="463" t="str">
        <f>IF(OR($C121="",$C121="-",$C121=0),"-",IF(SUM(R121:R127)=0,"-",SUM(R121:R127)))</f>
        <v>-</v>
      </c>
      <c r="AZ121" s="464" t="str">
        <f>IF(OR($C121="",$C121="-",$C121=0),"-",IF(SUM(S121:S127)=0,"-",SUM(S121:S127)))</f>
        <v>-</v>
      </c>
      <c r="BA121" s="464" t="str">
        <f>IF(OR($C121="",$C121="-",$C121=0),"-",IF(SUM(T121:T127)=0,"-",SUM(T121:T127)))</f>
        <v>-</v>
      </c>
      <c r="BB121" s="465" t="str">
        <f>IF(OR($C121="",$C121="-",$C121=0),"-",IF(SUM(U121:U127)=0,"-",SUM(U121:U127)))</f>
        <v>-</v>
      </c>
      <c r="BC121" s="457"/>
      <c r="BD121" s="463" t="str">
        <f>IF(SUM(AO121:AR121)=0,"-",SUM(AO121:AR121))</f>
        <v>-</v>
      </c>
      <c r="BE121" s="465" t="str">
        <f>IF(SUM(AT121:AW121)=0,"-",SUM(AT121:AW121))</f>
        <v>-</v>
      </c>
      <c r="BF121" s="457"/>
      <c r="BG121" s="466" t="str">
        <f>IF(SUM(AY121:BB121)=0,"-",SUM(AY121:BB121))</f>
        <v>-</v>
      </c>
    </row>
    <row r="122" spans="1:59" ht="15" thickBot="1" x14ac:dyDescent="0.35">
      <c r="A122" s="674"/>
      <c r="B122" s="675"/>
      <c r="C122" s="676"/>
      <c r="D122" s="677"/>
      <c r="E122" s="82" t="str">
        <f>Resumen!$O$57</f>
        <v>P</v>
      </c>
      <c r="F122" s="261" t="str">
        <f>Resumen!$O$56</f>
        <v>Panadería</v>
      </c>
      <c r="G122" s="284"/>
      <c r="H122" s="273" t="str">
        <f>INDEX(Resumen!$A$56:$AL$259,MATCH($C121,Resumen!$C$56:$C$259,0),MATCH($H$17,Resumen!$A$59:$AL$59,0))</f>
        <v>-</v>
      </c>
      <c r="I122" s="274" t="str">
        <f>INDEX(Resumen!$A$56:$AL$259,MATCH($C121,Resumen!$C$56:$C$259,0),MATCH($I$17,Resumen!$A$59:$AL$59,0))</f>
        <v>-</v>
      </c>
      <c r="J122" s="274" t="str">
        <f>INDEX(Resumen!$A$56:$AL$259,MATCH($C121,Resumen!$C$56:$C$259,0),MATCH($J$17,Resumen!$A$59:$AL$59,0))</f>
        <v>-</v>
      </c>
      <c r="K122" s="275" t="str">
        <f>INDEX(Resumen!$A$56:$AL$259,MATCH($C121,Resumen!$C$56:$C$259,0),MATCH($K$17,Resumen!$A$59:$AL$59,0))</f>
        <v>-</v>
      </c>
      <c r="M122" s="273" t="str">
        <f t="shared" ref="M122:M127" si="140">IF(OR(H122="-",H122="",H122=0),"-",H122*M$14)</f>
        <v>-</v>
      </c>
      <c r="N122" s="274" t="str">
        <f t="shared" si="124"/>
        <v>-</v>
      </c>
      <c r="O122" s="274" t="str">
        <f t="shared" si="125"/>
        <v>-</v>
      </c>
      <c r="P122" s="275" t="str">
        <f t="shared" si="126"/>
        <v>-</v>
      </c>
      <c r="Q122" s="58"/>
      <c r="R122" s="292" t="str">
        <f t="shared" ref="R122:R127" si="141">IF(SUM(H122,M122)=0,"-",SUM(H122,M122))</f>
        <v>-</v>
      </c>
      <c r="S122" s="293" t="str">
        <f t="shared" si="127"/>
        <v>-</v>
      </c>
      <c r="T122" s="293" t="str">
        <f t="shared" si="128"/>
        <v>-</v>
      </c>
      <c r="U122" s="294" t="str">
        <f t="shared" si="129"/>
        <v>-</v>
      </c>
      <c r="V122" s="5"/>
      <c r="W122" s="306" t="str">
        <f t="shared" ref="W122:W127" si="142">IF(SUM(R122:U122)=0,"-",SUM(R122:U122))</f>
        <v>-</v>
      </c>
      <c r="Y122" s="318" t="str">
        <f>IF(OR(W122="",W122=0,W122="-"),"",MAX(Y$23:Y121)+1)</f>
        <v/>
      </c>
      <c r="Z122" s="319" t="str">
        <f>IF(OR(Y122="",Y122=0,Y122="-"),"",C121)</f>
        <v/>
      </c>
      <c r="AA122" s="338" t="str">
        <f>IF(OR(Y122="",Y122=0,Y122="-"),"",DAY($B121))</f>
        <v/>
      </c>
      <c r="AB122" s="331" t="str">
        <f t="shared" ref="AB122:AB127" si="143">IF(AA122="","","/")</f>
        <v/>
      </c>
      <c r="AC122" s="339" t="str">
        <f>IF(OR(AA122="",AA122=0,AA122="-"),"",MONTH($B121))</f>
        <v/>
      </c>
      <c r="AD122" s="331" t="str">
        <f t="shared" ref="AD122:AD127" si="144">IF(AC122="","","/")</f>
        <v/>
      </c>
      <c r="AE122" s="340" t="str">
        <f>IF(OR(AA122="",AA122=0,AA122="-"),"",YEAR($B121))</f>
        <v/>
      </c>
      <c r="AG122" s="525"/>
      <c r="AH122" s="526"/>
      <c r="AI122" s="527"/>
      <c r="AJ122" s="528"/>
      <c r="AK122" s="527"/>
      <c r="AL122" s="529"/>
      <c r="AM122" s="530"/>
      <c r="AN122" s="535"/>
      <c r="AO122" s="531"/>
      <c r="AP122" s="532"/>
      <c r="AQ122" s="532"/>
      <c r="AR122" s="533"/>
      <c r="AS122" s="536"/>
      <c r="AT122" s="531"/>
      <c r="AU122" s="532"/>
      <c r="AV122" s="532"/>
      <c r="AW122" s="533"/>
      <c r="AX122" s="536"/>
      <c r="AY122" s="531"/>
      <c r="AZ122" s="532"/>
      <c r="BA122" s="532"/>
      <c r="BB122" s="533"/>
      <c r="BC122" s="536"/>
      <c r="BD122" s="531"/>
      <c r="BE122" s="533"/>
      <c r="BF122" s="536"/>
      <c r="BG122" s="534"/>
    </row>
    <row r="123" spans="1:59" ht="15" thickBot="1" x14ac:dyDescent="0.35">
      <c r="A123" s="674"/>
      <c r="B123" s="675"/>
      <c r="C123" s="676"/>
      <c r="D123" s="677"/>
      <c r="E123" s="82" t="str">
        <f>Resumen!$S$57</f>
        <v>B</v>
      </c>
      <c r="F123" s="261" t="str">
        <f>Resumen!$S$56</f>
        <v>Bebidas</v>
      </c>
      <c r="G123" s="284"/>
      <c r="H123" s="273" t="str">
        <f>INDEX(Resumen!$A$56:$AL$259,MATCH($C121,Resumen!$C$56:$C$259,0),MATCH($H$18,Resumen!$A$59:$AL$59,0))</f>
        <v>-</v>
      </c>
      <c r="I123" s="274" t="str">
        <f>INDEX(Resumen!$A$56:$AL$259,MATCH($C121,Resumen!$C$56:$C$259,0),MATCH($I$18,Resumen!$A$59:$AL$59,0))</f>
        <v>-</v>
      </c>
      <c r="J123" s="274" t="str">
        <f>INDEX(Resumen!$A$56:$AL$259,MATCH($C121,Resumen!$C$56:$C$259,0),MATCH($J$18,Resumen!$A$59:$AL$59,0))</f>
        <v>-</v>
      </c>
      <c r="K123" s="275" t="str">
        <f>INDEX(Resumen!$A$56:$AL$259,MATCH($C121,Resumen!$C$56:$C$259,0),MATCH($K$18,Resumen!$A$59:$AL$59,0))</f>
        <v>-</v>
      </c>
      <c r="M123" s="273" t="str">
        <f t="shared" si="140"/>
        <v>-</v>
      </c>
      <c r="N123" s="274" t="str">
        <f t="shared" si="124"/>
        <v>-</v>
      </c>
      <c r="O123" s="274" t="str">
        <f t="shared" si="125"/>
        <v>-</v>
      </c>
      <c r="P123" s="275" t="str">
        <f t="shared" si="126"/>
        <v>-</v>
      </c>
      <c r="R123" s="292" t="str">
        <f t="shared" si="141"/>
        <v>-</v>
      </c>
      <c r="S123" s="293" t="str">
        <f t="shared" si="127"/>
        <v>-</v>
      </c>
      <c r="T123" s="293" t="str">
        <f t="shared" si="128"/>
        <v>-</v>
      </c>
      <c r="U123" s="294" t="str">
        <f t="shared" si="129"/>
        <v>-</v>
      </c>
      <c r="V123" s="5"/>
      <c r="W123" s="306" t="str">
        <f t="shared" si="142"/>
        <v>-</v>
      </c>
      <c r="Y123" s="318" t="str">
        <f>IF(OR(W123="",W123=0,W123="-"),"",MAX(Y$23:Y122)+1)</f>
        <v/>
      </c>
      <c r="Z123" s="319" t="str">
        <f>IF(OR(Y123="",Y123=0,Y123="-"),"",C121)</f>
        <v/>
      </c>
      <c r="AA123" s="338" t="str">
        <f>IF(OR(Y123="",Y123=0,Y123="-"),"",DAY($B121))</f>
        <v/>
      </c>
      <c r="AB123" s="331" t="str">
        <f t="shared" si="143"/>
        <v/>
      </c>
      <c r="AC123" s="339" t="str">
        <f>IF(OR(AA123="",AA123=0,AA123="-"),"",MONTH($B121))</f>
        <v/>
      </c>
      <c r="AD123" s="331" t="str">
        <f t="shared" si="144"/>
        <v/>
      </c>
      <c r="AE123" s="340" t="str">
        <f>IF(OR(AA123="",AA123=0,AA123="-"),"",YEAR($B121))</f>
        <v/>
      </c>
      <c r="AG123" s="469"/>
      <c r="AH123" s="497"/>
      <c r="AL123" s="499"/>
      <c r="AM123" s="470"/>
      <c r="AN123" s="59"/>
      <c r="AO123" s="469"/>
      <c r="AP123" s="473"/>
      <c r="AQ123" s="473"/>
      <c r="AR123" s="470"/>
      <c r="AS123" s="59"/>
      <c r="AT123" s="469"/>
      <c r="AU123" s="473"/>
      <c r="AV123" s="473"/>
      <c r="AW123" s="470"/>
      <c r="AX123" s="59"/>
      <c r="AY123" s="469"/>
      <c r="AZ123" s="473"/>
      <c r="BA123" s="473"/>
      <c r="BB123" s="470"/>
      <c r="BC123" s="59"/>
      <c r="BD123" s="469"/>
      <c r="BE123" s="470"/>
      <c r="BF123" s="59"/>
      <c r="BG123" s="467"/>
    </row>
    <row r="124" spans="1:59" ht="15" thickBot="1" x14ac:dyDescent="0.35">
      <c r="A124" s="674"/>
      <c r="B124" s="675"/>
      <c r="C124" s="676"/>
      <c r="D124" s="677"/>
      <c r="E124" s="82" t="str">
        <f>Resumen!$W$57</f>
        <v>E</v>
      </c>
      <c r="F124" s="261" t="str">
        <f>Resumen!$W$56</f>
        <v>Envases</v>
      </c>
      <c r="G124" s="284"/>
      <c r="H124" s="273" t="str">
        <f>INDEX(Resumen!$A$56:$AL$259,MATCH($C121,Resumen!$C$56:$C$259,0),MATCH($H$19,Resumen!$A$59:$AL$59,0))</f>
        <v>-</v>
      </c>
      <c r="I124" s="274" t="str">
        <f>INDEX(Resumen!$A$56:$AL$259,MATCH($C121,Resumen!$C$56:$C$259,0),MATCH($I$19,Resumen!$A$59:$AL$59,0))</f>
        <v>-</v>
      </c>
      <c r="J124" s="274" t="str">
        <f>INDEX(Resumen!$A$56:$AL$259,MATCH($C121,Resumen!$C$56:$C$259,0),MATCH($J$19,Resumen!$A$59:$AL$59,0))</f>
        <v>-</v>
      </c>
      <c r="K124" s="275" t="str">
        <f>INDEX(Resumen!$A$56:$AL$259,MATCH($C121,Resumen!$C$56:$C$259,0),MATCH($K$19,Resumen!$A$59:$AL$59,0))</f>
        <v>-</v>
      </c>
      <c r="M124" s="273" t="str">
        <f t="shared" si="140"/>
        <v>-</v>
      </c>
      <c r="N124" s="274" t="str">
        <f t="shared" si="124"/>
        <v>-</v>
      </c>
      <c r="O124" s="274" t="str">
        <f t="shared" si="125"/>
        <v>-</v>
      </c>
      <c r="P124" s="275" t="str">
        <f t="shared" si="126"/>
        <v>-</v>
      </c>
      <c r="Q124" s="58"/>
      <c r="R124" s="292" t="str">
        <f t="shared" si="141"/>
        <v>-</v>
      </c>
      <c r="S124" s="293" t="str">
        <f t="shared" si="127"/>
        <v>-</v>
      </c>
      <c r="T124" s="293" t="str">
        <f t="shared" si="128"/>
        <v>-</v>
      </c>
      <c r="U124" s="294" t="str">
        <f t="shared" si="129"/>
        <v>-</v>
      </c>
      <c r="V124" s="5"/>
      <c r="W124" s="306" t="str">
        <f t="shared" si="142"/>
        <v>-</v>
      </c>
      <c r="Y124" s="318" t="str">
        <f>IF(OR(W124="",W124=0,W124="-"),"",MAX(Y$23:Y123)+1)</f>
        <v/>
      </c>
      <c r="Z124" s="319" t="str">
        <f>IF(OR(Y124="",Y124=0,Y124="-"),"",C121)</f>
        <v/>
      </c>
      <c r="AA124" s="338" t="str">
        <f>IF(OR(Y124="",Y124=0,Y124="-"),"",DAY($B121))</f>
        <v/>
      </c>
      <c r="AB124" s="331" t="str">
        <f t="shared" si="143"/>
        <v/>
      </c>
      <c r="AC124" s="339" t="str">
        <f>IF(OR(AA124="",AA124=0,AA124="-"),"",MONTH($B121))</f>
        <v/>
      </c>
      <c r="AD124" s="331" t="str">
        <f t="shared" si="144"/>
        <v/>
      </c>
      <c r="AE124" s="340" t="str">
        <f>IF(OR(AA124="",AA124=0,AA124="-"),"",YEAR($B121))</f>
        <v/>
      </c>
      <c r="AG124" s="469"/>
      <c r="AH124" s="497"/>
      <c r="AL124" s="499"/>
      <c r="AM124" s="470"/>
      <c r="AO124" s="469"/>
      <c r="AP124" s="473"/>
      <c r="AQ124" s="473"/>
      <c r="AR124" s="470"/>
      <c r="AT124" s="469"/>
      <c r="AU124" s="473"/>
      <c r="AV124" s="473"/>
      <c r="AW124" s="470"/>
      <c r="AY124" s="469"/>
      <c r="AZ124" s="473"/>
      <c r="BA124" s="473"/>
      <c r="BB124" s="470"/>
      <c r="BD124" s="469"/>
      <c r="BE124" s="470"/>
      <c r="BG124" s="467"/>
    </row>
    <row r="125" spans="1:59" ht="15" thickBot="1" x14ac:dyDescent="0.35">
      <c r="A125" s="674"/>
      <c r="B125" s="675"/>
      <c r="C125" s="676"/>
      <c r="D125" s="677"/>
      <c r="E125" s="83" t="str">
        <f>Resumen!$AA$57</f>
        <v>D</v>
      </c>
      <c r="F125" s="262" t="str">
        <f>Resumen!$AA$56</f>
        <v>Decoración</v>
      </c>
      <c r="G125" s="284"/>
      <c r="H125" s="273" t="str">
        <f>INDEX(Resumen!$A$56:$AL$259,MATCH($C121,Resumen!$C$56:$C$259,0),MATCH($H$20,Resumen!$A$59:$AL$59,0))</f>
        <v>-</v>
      </c>
      <c r="I125" s="274" t="str">
        <f>INDEX(Resumen!$A$56:$AL$259,MATCH($C121,Resumen!$C$56:$C$259,0),MATCH($I$20,Resumen!$A$59:$AL$59,0))</f>
        <v>-</v>
      </c>
      <c r="J125" s="274" t="str">
        <f>INDEX(Resumen!$A$56:$AL$259,MATCH($C121,Resumen!$C$56:$C$259,0),MATCH($J$20,Resumen!$A$59:$AL$59,0))</f>
        <v>-</v>
      </c>
      <c r="K125" s="275" t="str">
        <f>INDEX(Resumen!$A$56:$AL$259,MATCH($C121,Resumen!$C$56:$C$259,0),MATCH($K$20,Resumen!$A$59:$AL$59,0))</f>
        <v>-</v>
      </c>
      <c r="M125" s="273" t="str">
        <f t="shared" si="140"/>
        <v>-</v>
      </c>
      <c r="N125" s="274" t="str">
        <f t="shared" si="124"/>
        <v>-</v>
      </c>
      <c r="O125" s="274" t="str">
        <f t="shared" si="125"/>
        <v>-</v>
      </c>
      <c r="P125" s="275" t="str">
        <f t="shared" si="126"/>
        <v>-</v>
      </c>
      <c r="Q125" s="58"/>
      <c r="R125" s="292" t="str">
        <f t="shared" si="141"/>
        <v>-</v>
      </c>
      <c r="S125" s="293" t="str">
        <f t="shared" si="127"/>
        <v>-</v>
      </c>
      <c r="T125" s="293" t="str">
        <f t="shared" si="128"/>
        <v>-</v>
      </c>
      <c r="U125" s="294" t="str">
        <f t="shared" si="129"/>
        <v>-</v>
      </c>
      <c r="V125" s="5"/>
      <c r="W125" s="306" t="str">
        <f t="shared" si="142"/>
        <v>-</v>
      </c>
      <c r="Y125" s="318" t="str">
        <f>IF(OR(W125="",W125=0,W125="-"),"",MAX(Y$23:Y124)+1)</f>
        <v/>
      </c>
      <c r="Z125" s="319" t="str">
        <f>IF(OR(Y125="",Y125=0,Y125="-"),"",C121)</f>
        <v/>
      </c>
      <c r="AA125" s="338" t="str">
        <f>IF(OR(Y125="",Y125=0,Y125="-"),"",DAY($B121))</f>
        <v/>
      </c>
      <c r="AB125" s="331" t="str">
        <f t="shared" si="143"/>
        <v/>
      </c>
      <c r="AC125" s="339" t="str">
        <f>IF(OR(AA125="",AA125=0,AA125="-"),"",MONTH($B121))</f>
        <v/>
      </c>
      <c r="AD125" s="331" t="str">
        <f t="shared" si="144"/>
        <v/>
      </c>
      <c r="AE125" s="340" t="str">
        <f>IF(OR(AA125="",AA125=0,AA125="-"),"",YEAR($B121))</f>
        <v/>
      </c>
      <c r="AG125" s="469"/>
      <c r="AH125" s="497"/>
      <c r="AL125" s="499"/>
      <c r="AM125" s="470"/>
      <c r="AO125" s="469"/>
      <c r="AP125" s="473"/>
      <c r="AQ125" s="473"/>
      <c r="AR125" s="470"/>
      <c r="AT125" s="469"/>
      <c r="AU125" s="473"/>
      <c r="AV125" s="473"/>
      <c r="AW125" s="470"/>
      <c r="AY125" s="469"/>
      <c r="AZ125" s="473"/>
      <c r="BA125" s="473"/>
      <c r="BB125" s="470"/>
      <c r="BD125" s="469"/>
      <c r="BE125" s="470"/>
      <c r="BG125" s="467"/>
    </row>
    <row r="126" spans="1:59" ht="15" thickBot="1" x14ac:dyDescent="0.35">
      <c r="A126" s="674"/>
      <c r="B126" s="675"/>
      <c r="C126" s="676"/>
      <c r="D126" s="677"/>
      <c r="E126" s="83" t="str">
        <f>Resumen!$AE$57</f>
        <v>U</v>
      </c>
      <c r="F126" s="262" t="str">
        <f>Resumen!$AE$56</f>
        <v>Maq. y Utensilios</v>
      </c>
      <c r="G126" s="284"/>
      <c r="H126" s="273" t="str">
        <f>INDEX(Resumen!$A$56:$AL$259,MATCH($C121,Resumen!$C$56:$C$259,0),MATCH($H$21,Resumen!$A$59:$AL$59,0))</f>
        <v>-</v>
      </c>
      <c r="I126" s="274" t="str">
        <f>INDEX(Resumen!$A$56:$AL$259,MATCH($C121,Resumen!$C$56:$C$259,0),MATCH($I$21,Resumen!$A$59:$AL$59,0))</f>
        <v>-</v>
      </c>
      <c r="J126" s="274" t="str">
        <f>INDEX(Resumen!$A$56:$AL$259,MATCH($C121,Resumen!$C$56:$C$259,0),MATCH($J$21,Resumen!$A$59:$AL$59,0))</f>
        <v>-</v>
      </c>
      <c r="K126" s="275" t="str">
        <f>INDEX(Resumen!$A$56:$AL$259,MATCH($C121,Resumen!$C$56:$C$259,0),MATCH($K$21,Resumen!$A$59:$AL$59,0))</f>
        <v>-</v>
      </c>
      <c r="M126" s="273" t="str">
        <f t="shared" si="140"/>
        <v>-</v>
      </c>
      <c r="N126" s="274" t="str">
        <f t="shared" si="124"/>
        <v>-</v>
      </c>
      <c r="O126" s="274" t="str">
        <f t="shared" si="125"/>
        <v>-</v>
      </c>
      <c r="P126" s="275" t="str">
        <f t="shared" si="126"/>
        <v>-</v>
      </c>
      <c r="Q126" s="58"/>
      <c r="R126" s="292" t="str">
        <f t="shared" si="141"/>
        <v>-</v>
      </c>
      <c r="S126" s="293" t="str">
        <f t="shared" si="127"/>
        <v>-</v>
      </c>
      <c r="T126" s="293" t="str">
        <f t="shared" si="128"/>
        <v>-</v>
      </c>
      <c r="U126" s="294" t="str">
        <f t="shared" si="129"/>
        <v>-</v>
      </c>
      <c r="V126" s="5"/>
      <c r="W126" s="306" t="str">
        <f t="shared" si="142"/>
        <v>-</v>
      </c>
      <c r="Y126" s="318" t="str">
        <f>IF(OR(W126="",W126=0,W126="-"),"",MAX(Y$23:Y125)+1)</f>
        <v/>
      </c>
      <c r="Z126" s="319" t="str">
        <f>IF(OR(Y126="",Y126=0,Y126="-"),"",C121)</f>
        <v/>
      </c>
      <c r="AA126" s="338" t="str">
        <f>IF(OR(Y126="",Y126=0,Y126="-"),"",DAY($B121))</f>
        <v/>
      </c>
      <c r="AB126" s="331" t="str">
        <f t="shared" si="143"/>
        <v/>
      </c>
      <c r="AC126" s="339" t="str">
        <f>IF(OR(AA126="",AA126=0,AA126="-"),"",MONTH($B121))</f>
        <v/>
      </c>
      <c r="AD126" s="331" t="str">
        <f t="shared" si="144"/>
        <v/>
      </c>
      <c r="AE126" s="340" t="str">
        <f>IF(OR(AA126="",AA126=0,AA126="-"),"",YEAR($B121))</f>
        <v/>
      </c>
      <c r="AG126" s="469"/>
      <c r="AH126" s="497"/>
      <c r="AL126" s="499"/>
      <c r="AM126" s="470"/>
      <c r="AO126" s="469"/>
      <c r="AP126" s="473"/>
      <c r="AQ126" s="473"/>
      <c r="AR126" s="470"/>
      <c r="AT126" s="469"/>
      <c r="AU126" s="473"/>
      <c r="AV126" s="473"/>
      <c r="AW126" s="470"/>
      <c r="AY126" s="469"/>
      <c r="AZ126" s="473"/>
      <c r="BA126" s="473"/>
      <c r="BB126" s="470"/>
      <c r="BD126" s="469"/>
      <c r="BE126" s="470"/>
      <c r="BG126" s="467"/>
    </row>
    <row r="127" spans="1:59" ht="15" thickBot="1" x14ac:dyDescent="0.35">
      <c r="A127" s="674"/>
      <c r="B127" s="675"/>
      <c r="C127" s="676"/>
      <c r="D127" s="649"/>
      <c r="E127" s="259" t="str">
        <f>Resumen!$AI$57</f>
        <v>V</v>
      </c>
      <c r="F127" s="263" t="str">
        <f>Resumen!$AI$56</f>
        <v>Gastos V.Zotz</v>
      </c>
      <c r="G127" s="284"/>
      <c r="H127" s="276" t="str">
        <f>INDEX(Resumen!$A$56:$AL$259,MATCH($C121,Resumen!$C$56:$C$259,0),MATCH($H$22,Resumen!$A$59:$AL$59,0))</f>
        <v>-</v>
      </c>
      <c r="I127" s="277" t="str">
        <f>INDEX(Resumen!$A$56:$AL$259,MATCH($C121,Resumen!$C$56:$C$259,0),MATCH($I$22,Resumen!$A$59:$AL$59,0))</f>
        <v>-</v>
      </c>
      <c r="J127" s="277" t="str">
        <f>INDEX(Resumen!$A$56:$AL$259,MATCH($C121,Resumen!$C$56:$C$259,0),MATCH($J$22,Resumen!$A$59:$AL$59,0))</f>
        <v>-</v>
      </c>
      <c r="K127" s="278" t="str">
        <f>INDEX(Resumen!$A$56:$AL$259,MATCH($C121,Resumen!$C$56:$C$259,0),MATCH($K$22,Resumen!$A$59:$AL$59,0))</f>
        <v>-</v>
      </c>
      <c r="M127" s="276" t="str">
        <f t="shared" si="140"/>
        <v>-</v>
      </c>
      <c r="N127" s="277" t="str">
        <f t="shared" si="124"/>
        <v>-</v>
      </c>
      <c r="O127" s="277" t="str">
        <f t="shared" si="125"/>
        <v>-</v>
      </c>
      <c r="P127" s="278" t="str">
        <f t="shared" si="126"/>
        <v>-</v>
      </c>
      <c r="Q127" s="58"/>
      <c r="R127" s="295" t="str">
        <f t="shared" si="141"/>
        <v>-</v>
      </c>
      <c r="S127" s="296" t="str">
        <f t="shared" si="127"/>
        <v>-</v>
      </c>
      <c r="T127" s="296" t="str">
        <f t="shared" si="128"/>
        <v>-</v>
      </c>
      <c r="U127" s="297" t="str">
        <f t="shared" si="129"/>
        <v>-</v>
      </c>
      <c r="W127" s="307" t="str">
        <f t="shared" si="142"/>
        <v>-</v>
      </c>
      <c r="Y127" s="318" t="str">
        <f>IF(OR(W127="",W127=0,W127="-"),"",MAX(Y$23:Y126)+1)</f>
        <v/>
      </c>
      <c r="Z127" s="320" t="str">
        <f>IF(OR(Y127="",Y127=0,Y127="-"),"",C121)</f>
        <v/>
      </c>
      <c r="AA127" s="341" t="str">
        <f>IF(OR(Y127="",Y127=0,Y127="-"),"",DAY($B121))</f>
        <v/>
      </c>
      <c r="AB127" s="332" t="str">
        <f t="shared" si="143"/>
        <v/>
      </c>
      <c r="AC127" s="342" t="str">
        <f>IF(OR(AA127="",AA127=0,AA127="-"),"",MONTH($B121))</f>
        <v/>
      </c>
      <c r="AD127" s="332" t="str">
        <f t="shared" si="144"/>
        <v/>
      </c>
      <c r="AE127" s="343" t="str">
        <f>IF(OR(AA127="",AA127=0,AA127="-"),"",YEAR($B121))</f>
        <v/>
      </c>
      <c r="AG127" s="471"/>
      <c r="AH127" s="500"/>
      <c r="AI127" s="501"/>
      <c r="AJ127" s="501"/>
      <c r="AK127" s="501"/>
      <c r="AL127" s="502"/>
      <c r="AM127" s="472"/>
      <c r="AO127" s="471"/>
      <c r="AP127" s="474"/>
      <c r="AQ127" s="474"/>
      <c r="AR127" s="472"/>
      <c r="AT127" s="471"/>
      <c r="AU127" s="474"/>
      <c r="AV127" s="474"/>
      <c r="AW127" s="472"/>
      <c r="AY127" s="471"/>
      <c r="AZ127" s="474"/>
      <c r="BA127" s="474"/>
      <c r="BB127" s="472"/>
      <c r="BD127" s="471"/>
      <c r="BE127" s="472"/>
      <c r="BG127" s="468"/>
    </row>
    <row r="128" spans="1:59" ht="15" thickBot="1" x14ac:dyDescent="0.35">
      <c r="A128" s="674">
        <f>MAX($A$23:A121)+1</f>
        <v>16</v>
      </c>
      <c r="B128" s="675">
        <f>INDEX(Resumen!$A$56:$AL$259,MATCH($A128,Resumen!$A$56:$A$259,0),MATCH($B$22,Resumen!$A$59:$AL$59,0))</f>
        <v>0</v>
      </c>
      <c r="C128" s="676">
        <f>INDEX(Resumen!$A$56:$AL$259,MATCH($A128,Resumen!$A$56:$A$259,0),MATCH($C$22,Resumen!$A$59:$AL$59,0))</f>
        <v>0</v>
      </c>
      <c r="D128" s="648" t="str">
        <f>IF(SUM($W128:$W134)=0,"-",SUM($W128:$W134))</f>
        <v>-</v>
      </c>
      <c r="E128" s="363" t="str">
        <f>Resumen!$K$57</f>
        <v>MP</v>
      </c>
      <c r="F128" s="364" t="str">
        <f>Resumen!$K$56</f>
        <v>Materias Primas</v>
      </c>
      <c r="G128" s="284"/>
      <c r="H128" s="256" t="str">
        <f>INDEX(Resumen!$A$56:$AL$259,MATCH($C128,Resumen!$C$56:$C$259,0),MATCH($H$16,Resumen!$A$59:$AL$59,0))</f>
        <v>-</v>
      </c>
      <c r="I128" s="90" t="str">
        <f>INDEX(Resumen!$A$56:$AL$259,MATCH($C128,Resumen!$C$56:$C$259,0),MATCH($I$16,Resumen!$A$59:$AL$59,0))</f>
        <v>-</v>
      </c>
      <c r="J128" s="90" t="str">
        <f>INDEX(Resumen!$A$56:$AL$259,MATCH($C128,Resumen!$C$56:$C$259,0),MATCH($J$16,Resumen!$A$59:$AL$59,0))</f>
        <v>-</v>
      </c>
      <c r="K128" s="109" t="str">
        <f>INDEX(Resumen!$A$56:$AL$259,MATCH($C128,Resumen!$C$56:$C$259,0),MATCH($K$16,Resumen!$A$59:$AL$59,0))</f>
        <v>-</v>
      </c>
      <c r="M128" s="256" t="str">
        <f>IF(OR(H128="-",H128="",H128=0),"-",H128*M$14)</f>
        <v>-</v>
      </c>
      <c r="N128" s="90" t="str">
        <f t="shared" si="124"/>
        <v>-</v>
      </c>
      <c r="O128" s="90" t="str">
        <f t="shared" si="125"/>
        <v>-</v>
      </c>
      <c r="P128" s="109" t="str">
        <f t="shared" si="126"/>
        <v>-</v>
      </c>
      <c r="Q128" s="58"/>
      <c r="R128" s="365" t="str">
        <f>IF(SUM(H128,M128)=0,"-",SUM(H128,M128))</f>
        <v>-</v>
      </c>
      <c r="S128" s="366" t="str">
        <f t="shared" si="127"/>
        <v>-</v>
      </c>
      <c r="T128" s="366" t="str">
        <f t="shared" si="128"/>
        <v>-</v>
      </c>
      <c r="U128" s="367" t="str">
        <f t="shared" si="129"/>
        <v>-</v>
      </c>
      <c r="V128" s="5"/>
      <c r="W128" s="368" t="str">
        <f>IF(SUM(R128:U128)=0,"-",SUM(R128:U128))</f>
        <v>-</v>
      </c>
      <c r="Y128" s="369" t="str">
        <f>IF(OR(W128="",W128=0,W128="-"),"",MAX(Y$23:Y127)+1)</f>
        <v/>
      </c>
      <c r="Z128" s="370" t="str">
        <f>IF(OR(Y128="",Y128=0,Y128="-"),"",C128)</f>
        <v/>
      </c>
      <c r="AA128" s="371" t="str">
        <f>IF(OR(Y128="",Y128=0,Y128="-"),"",DAY($B128))</f>
        <v/>
      </c>
      <c r="AB128" s="372" t="str">
        <f>IF(AA128="","","/")</f>
        <v/>
      </c>
      <c r="AC128" s="373" t="str">
        <f>IF(OR(AA128="",AA128=0,AA128="-"),"",MONTH($B128))</f>
        <v/>
      </c>
      <c r="AD128" s="372" t="str">
        <f>IF(AC128="","","/")</f>
        <v/>
      </c>
      <c r="AE128" s="374" t="str">
        <f>IF(OR(AA128="",AA128=0,AA128="-"),"",YEAR($B128))</f>
        <v/>
      </c>
      <c r="AG128" s="461" t="str">
        <f>IF(OR($C128="",$C128="-",$C128=0),"-",A128)</f>
        <v>-</v>
      </c>
      <c r="AH128" s="503" t="str">
        <f>IF(OR($C128="",$C128="-",$C128=0),"-",DAY(B128))</f>
        <v>-</v>
      </c>
      <c r="AI128" s="506" t="str">
        <f>IF(AH128="","","/")</f>
        <v>/</v>
      </c>
      <c r="AJ128" s="507" t="str">
        <f>IF(OR($C128="",$C128="-",$C128=0),"-",MONTH(B128))</f>
        <v>-</v>
      </c>
      <c r="AK128" s="506" t="str">
        <f>IF(AJ128="","","/")</f>
        <v>/</v>
      </c>
      <c r="AL128" s="508" t="str">
        <f>IF(OR($C128="",$C128="-",$C128=0),"-",YEAR(B128))</f>
        <v>-</v>
      </c>
      <c r="AM128" s="462" t="str">
        <f>IF(OR($C128="",$C128="-",$C128=0),"-",C128)</f>
        <v>-</v>
      </c>
      <c r="AN128" s="475" t="str">
        <f>IF(AM128="-","ù",IF(BG128=D128,"ü","û"))</f>
        <v>ù</v>
      </c>
      <c r="AO128" s="463" t="str">
        <f>IF(OR($C128="",$C128="-",$C128=0),"-",IF(SUM(H128:H134)=0,"-",SUM(H128:H134)))</f>
        <v>-</v>
      </c>
      <c r="AP128" s="464" t="str">
        <f>IF(OR($C128="",$C128="-",$C128=0),"-",IF(SUM(I128:I134)=0,"-",SUM(I128:I134)))</f>
        <v>-</v>
      </c>
      <c r="AQ128" s="464" t="str">
        <f>IF(OR($C128="",$C128="-",$C128=0),"-",IF(SUM(J128:J134)=0,"-",SUM(J128:J134)))</f>
        <v>-</v>
      </c>
      <c r="AR128" s="465" t="str">
        <f>IF(OR($C128="",$C128="-",$C128=0),"-",IF(SUM(K128:K134)=0,"-",SUM(K128:K134)))</f>
        <v>-</v>
      </c>
      <c r="AS128" s="457"/>
      <c r="AT128" s="463" t="str">
        <f>IF(OR($C128="",$C128="-",$C128=0),"-",IF(SUM(M128:M134)=0,"-",SUM(M128:M134)))</f>
        <v>-</v>
      </c>
      <c r="AU128" s="464" t="str">
        <f>IF(OR($C128="",$C128="-",$C128=0),"-",IF(SUM(N128:N134)=0,"-",SUM(N128:N134)))</f>
        <v>-</v>
      </c>
      <c r="AV128" s="464" t="str">
        <f>IF(OR($C128="",$C128="-",$C128=0),"-",IF(SUM(O128:O134)=0,"-",SUM(O128:O134)))</f>
        <v>-</v>
      </c>
      <c r="AW128" s="465" t="str">
        <f>IF(OR($C128="",$C128="-",$C128=0),"-",IF(SUM(P128:P134)=0,"-",SUM(P128:P134)))</f>
        <v>-</v>
      </c>
      <c r="AX128" s="457"/>
      <c r="AY128" s="463" t="str">
        <f>IF(OR($C128="",$C128="-",$C128=0),"-",IF(SUM(R128:R134)=0,"-",SUM(R128:R134)))</f>
        <v>-</v>
      </c>
      <c r="AZ128" s="464" t="str">
        <f>IF(OR($C128="",$C128="-",$C128=0),"-",IF(SUM(S128:S134)=0,"-",SUM(S128:S134)))</f>
        <v>-</v>
      </c>
      <c r="BA128" s="464" t="str">
        <f>IF(OR($C128="",$C128="-",$C128=0),"-",IF(SUM(T128:T134)=0,"-",SUM(T128:T134)))</f>
        <v>-</v>
      </c>
      <c r="BB128" s="465" t="str">
        <f>IF(OR($C128="",$C128="-",$C128=0),"-",IF(SUM(U128:U134)=0,"-",SUM(U128:U134)))</f>
        <v>-</v>
      </c>
      <c r="BC128" s="457"/>
      <c r="BD128" s="463" t="str">
        <f>IF(SUM(AO128:AR128)=0,"-",SUM(AO128:AR128))</f>
        <v>-</v>
      </c>
      <c r="BE128" s="465" t="str">
        <f>IF(SUM(AT128:AW128)=0,"-",SUM(AT128:AW128))</f>
        <v>-</v>
      </c>
      <c r="BF128" s="457"/>
      <c r="BG128" s="466" t="str">
        <f>IF(SUM(AY128:BB128)=0,"-",SUM(AY128:BB128))</f>
        <v>-</v>
      </c>
    </row>
    <row r="129" spans="1:59" ht="15" thickBot="1" x14ac:dyDescent="0.35">
      <c r="A129" s="674"/>
      <c r="B129" s="675"/>
      <c r="C129" s="676"/>
      <c r="D129" s="677"/>
      <c r="E129" s="82" t="str">
        <f>Resumen!$O$57</f>
        <v>P</v>
      </c>
      <c r="F129" s="261" t="str">
        <f>Resumen!$O$56</f>
        <v>Panadería</v>
      </c>
      <c r="G129" s="284"/>
      <c r="H129" s="273" t="str">
        <f>INDEX(Resumen!$A$56:$AL$259,MATCH($C128,Resumen!$C$56:$C$259,0),MATCH($H$17,Resumen!$A$59:$AL$59,0))</f>
        <v>-</v>
      </c>
      <c r="I129" s="274" t="str">
        <f>INDEX(Resumen!$A$56:$AL$259,MATCH($C128,Resumen!$C$56:$C$259,0),MATCH($I$17,Resumen!$A$59:$AL$59,0))</f>
        <v>-</v>
      </c>
      <c r="J129" s="274" t="str">
        <f>INDEX(Resumen!$A$56:$AL$259,MATCH($C128,Resumen!$C$56:$C$259,0),MATCH($J$17,Resumen!$A$59:$AL$59,0))</f>
        <v>-</v>
      </c>
      <c r="K129" s="275" t="str">
        <f>INDEX(Resumen!$A$56:$AL$259,MATCH($C128,Resumen!$C$56:$C$259,0),MATCH($K$17,Resumen!$A$59:$AL$59,0))</f>
        <v>-</v>
      </c>
      <c r="M129" s="273" t="str">
        <f t="shared" ref="M129:M134" si="145">IF(OR(H129="-",H129="",H129=0),"-",H129*M$14)</f>
        <v>-</v>
      </c>
      <c r="N129" s="274" t="str">
        <f t="shared" si="124"/>
        <v>-</v>
      </c>
      <c r="O129" s="274" t="str">
        <f t="shared" si="125"/>
        <v>-</v>
      </c>
      <c r="P129" s="275" t="str">
        <f t="shared" si="126"/>
        <v>-</v>
      </c>
      <c r="Q129" s="58"/>
      <c r="R129" s="292" t="str">
        <f t="shared" ref="R129:R134" si="146">IF(SUM(H129,M129)=0,"-",SUM(H129,M129))</f>
        <v>-</v>
      </c>
      <c r="S129" s="293" t="str">
        <f t="shared" si="127"/>
        <v>-</v>
      </c>
      <c r="T129" s="293" t="str">
        <f t="shared" si="128"/>
        <v>-</v>
      </c>
      <c r="U129" s="294" t="str">
        <f t="shared" si="129"/>
        <v>-</v>
      </c>
      <c r="V129" s="5"/>
      <c r="W129" s="306" t="str">
        <f t="shared" ref="W129:W134" si="147">IF(SUM(R129:U129)=0,"-",SUM(R129:U129))</f>
        <v>-</v>
      </c>
      <c r="Y129" s="318" t="str">
        <f>IF(OR(W129="",W129=0,W129="-"),"",MAX(Y$23:Y128)+1)</f>
        <v/>
      </c>
      <c r="Z129" s="319" t="str">
        <f>IF(OR(Y129="",Y129=0,Y129="-"),"",C128)</f>
        <v/>
      </c>
      <c r="AA129" s="338" t="str">
        <f>IF(OR(Y129="",Y129=0,Y129="-"),"",DAY($B128))</f>
        <v/>
      </c>
      <c r="AB129" s="331" t="str">
        <f t="shared" ref="AB129:AB134" si="148">IF(AA129="","","/")</f>
        <v/>
      </c>
      <c r="AC129" s="339" t="str">
        <f>IF(OR(AA129="",AA129=0,AA129="-"),"",MONTH($B128))</f>
        <v/>
      </c>
      <c r="AD129" s="331" t="str">
        <f t="shared" ref="AD129:AD134" si="149">IF(AC129="","","/")</f>
        <v/>
      </c>
      <c r="AE129" s="340" t="str">
        <f>IF(OR(AA129="",AA129=0,AA129="-"),"",YEAR($B128))</f>
        <v/>
      </c>
      <c r="AG129" s="525"/>
      <c r="AH129" s="526"/>
      <c r="AI129" s="527"/>
      <c r="AJ129" s="528"/>
      <c r="AK129" s="527"/>
      <c r="AL129" s="529"/>
      <c r="AM129" s="530"/>
      <c r="AN129" s="535"/>
      <c r="AO129" s="531"/>
      <c r="AP129" s="532"/>
      <c r="AQ129" s="532"/>
      <c r="AR129" s="533"/>
      <c r="AS129" s="536"/>
      <c r="AT129" s="531"/>
      <c r="AU129" s="532"/>
      <c r="AV129" s="532"/>
      <c r="AW129" s="533"/>
      <c r="AX129" s="536"/>
      <c r="AY129" s="531"/>
      <c r="AZ129" s="532"/>
      <c r="BA129" s="532"/>
      <c r="BB129" s="533"/>
      <c r="BC129" s="536"/>
      <c r="BD129" s="531"/>
      <c r="BE129" s="533"/>
      <c r="BF129" s="536"/>
      <c r="BG129" s="534"/>
    </row>
    <row r="130" spans="1:59" ht="15" thickBot="1" x14ac:dyDescent="0.35">
      <c r="A130" s="674"/>
      <c r="B130" s="675"/>
      <c r="C130" s="676"/>
      <c r="D130" s="677"/>
      <c r="E130" s="82" t="str">
        <f>Resumen!$S$57</f>
        <v>B</v>
      </c>
      <c r="F130" s="261" t="str">
        <f>Resumen!$S$56</f>
        <v>Bebidas</v>
      </c>
      <c r="G130" s="284"/>
      <c r="H130" s="273" t="str">
        <f>INDEX(Resumen!$A$56:$AL$259,MATCH($C128,Resumen!$C$56:$C$259,0),MATCH($H$18,Resumen!$A$59:$AL$59,0))</f>
        <v>-</v>
      </c>
      <c r="I130" s="274" t="str">
        <f>INDEX(Resumen!$A$56:$AL$259,MATCH($C128,Resumen!$C$56:$C$259,0),MATCH($I$18,Resumen!$A$59:$AL$59,0))</f>
        <v>-</v>
      </c>
      <c r="J130" s="274" t="str">
        <f>INDEX(Resumen!$A$56:$AL$259,MATCH($C128,Resumen!$C$56:$C$259,0),MATCH($J$18,Resumen!$A$59:$AL$59,0))</f>
        <v>-</v>
      </c>
      <c r="K130" s="275" t="str">
        <f>INDEX(Resumen!$A$56:$AL$259,MATCH($C128,Resumen!$C$56:$C$259,0),MATCH($K$18,Resumen!$A$59:$AL$59,0))</f>
        <v>-</v>
      </c>
      <c r="M130" s="273" t="str">
        <f t="shared" si="145"/>
        <v>-</v>
      </c>
      <c r="N130" s="274" t="str">
        <f t="shared" si="124"/>
        <v>-</v>
      </c>
      <c r="O130" s="274" t="str">
        <f t="shared" si="125"/>
        <v>-</v>
      </c>
      <c r="P130" s="275" t="str">
        <f t="shared" si="126"/>
        <v>-</v>
      </c>
      <c r="R130" s="292" t="str">
        <f t="shared" si="146"/>
        <v>-</v>
      </c>
      <c r="S130" s="293" t="str">
        <f t="shared" si="127"/>
        <v>-</v>
      </c>
      <c r="T130" s="293" t="str">
        <f t="shared" si="128"/>
        <v>-</v>
      </c>
      <c r="U130" s="294" t="str">
        <f t="shared" si="129"/>
        <v>-</v>
      </c>
      <c r="V130" s="5"/>
      <c r="W130" s="306" t="str">
        <f t="shared" si="147"/>
        <v>-</v>
      </c>
      <c r="Y130" s="318" t="str">
        <f>IF(OR(W130="",W130=0,W130="-"),"",MAX(Y$23:Y129)+1)</f>
        <v/>
      </c>
      <c r="Z130" s="319" t="str">
        <f>IF(OR(Y130="",Y130=0,Y130="-"),"",C128)</f>
        <v/>
      </c>
      <c r="AA130" s="338" t="str">
        <f>IF(OR(Y130="",Y130=0,Y130="-"),"",DAY($B128))</f>
        <v/>
      </c>
      <c r="AB130" s="331" t="str">
        <f t="shared" si="148"/>
        <v/>
      </c>
      <c r="AC130" s="339" t="str">
        <f>IF(OR(AA130="",AA130=0,AA130="-"),"",MONTH($B128))</f>
        <v/>
      </c>
      <c r="AD130" s="331" t="str">
        <f t="shared" si="149"/>
        <v/>
      </c>
      <c r="AE130" s="340" t="str">
        <f>IF(OR(AA130="",AA130=0,AA130="-"),"",YEAR($B128))</f>
        <v/>
      </c>
      <c r="AG130" s="469"/>
      <c r="AH130" s="497"/>
      <c r="AL130" s="499"/>
      <c r="AM130" s="470"/>
      <c r="AN130" s="59"/>
      <c r="AO130" s="469"/>
      <c r="AP130" s="473"/>
      <c r="AQ130" s="473"/>
      <c r="AR130" s="470"/>
      <c r="AS130" s="59"/>
      <c r="AT130" s="469"/>
      <c r="AU130" s="473"/>
      <c r="AV130" s="473"/>
      <c r="AW130" s="470"/>
      <c r="AX130" s="59"/>
      <c r="AY130" s="469"/>
      <c r="AZ130" s="473"/>
      <c r="BA130" s="473"/>
      <c r="BB130" s="470"/>
      <c r="BC130" s="59"/>
      <c r="BD130" s="469"/>
      <c r="BE130" s="470"/>
      <c r="BF130" s="59"/>
      <c r="BG130" s="467"/>
    </row>
    <row r="131" spans="1:59" ht="15" thickBot="1" x14ac:dyDescent="0.35">
      <c r="A131" s="674"/>
      <c r="B131" s="675"/>
      <c r="C131" s="676"/>
      <c r="D131" s="677"/>
      <c r="E131" s="82" t="str">
        <f>Resumen!$W$57</f>
        <v>E</v>
      </c>
      <c r="F131" s="261" t="str">
        <f>Resumen!$W$56</f>
        <v>Envases</v>
      </c>
      <c r="G131" s="284"/>
      <c r="H131" s="273" t="str">
        <f>INDEX(Resumen!$A$56:$AL$259,MATCH($C128,Resumen!$C$56:$C$259,0),MATCH($H$19,Resumen!$A$59:$AL$59,0))</f>
        <v>-</v>
      </c>
      <c r="I131" s="274" t="str">
        <f>INDEX(Resumen!$A$56:$AL$259,MATCH($C128,Resumen!$C$56:$C$259,0),MATCH($I$19,Resumen!$A$59:$AL$59,0))</f>
        <v>-</v>
      </c>
      <c r="J131" s="274" t="str">
        <f>INDEX(Resumen!$A$56:$AL$259,MATCH($C128,Resumen!$C$56:$C$259,0),MATCH($J$19,Resumen!$A$59:$AL$59,0))</f>
        <v>-</v>
      </c>
      <c r="K131" s="275" t="str">
        <f>INDEX(Resumen!$A$56:$AL$259,MATCH($C128,Resumen!$C$56:$C$259,0),MATCH($K$19,Resumen!$A$59:$AL$59,0))</f>
        <v>-</v>
      </c>
      <c r="M131" s="273" t="str">
        <f t="shared" si="145"/>
        <v>-</v>
      </c>
      <c r="N131" s="274" t="str">
        <f t="shared" si="124"/>
        <v>-</v>
      </c>
      <c r="O131" s="274" t="str">
        <f t="shared" si="125"/>
        <v>-</v>
      </c>
      <c r="P131" s="275" t="str">
        <f t="shared" si="126"/>
        <v>-</v>
      </c>
      <c r="Q131" s="58"/>
      <c r="R131" s="292" t="str">
        <f t="shared" si="146"/>
        <v>-</v>
      </c>
      <c r="S131" s="293" t="str">
        <f t="shared" si="127"/>
        <v>-</v>
      </c>
      <c r="T131" s="293" t="str">
        <f t="shared" si="128"/>
        <v>-</v>
      </c>
      <c r="U131" s="294" t="str">
        <f t="shared" si="129"/>
        <v>-</v>
      </c>
      <c r="V131" s="5"/>
      <c r="W131" s="306" t="str">
        <f t="shared" si="147"/>
        <v>-</v>
      </c>
      <c r="Y131" s="318" t="str">
        <f>IF(OR(W131="",W131=0,W131="-"),"",MAX(Y$23:Y130)+1)</f>
        <v/>
      </c>
      <c r="Z131" s="319" t="str">
        <f>IF(OR(Y131="",Y131=0,Y131="-"),"",C128)</f>
        <v/>
      </c>
      <c r="AA131" s="338" t="str">
        <f>IF(OR(Y131="",Y131=0,Y131="-"),"",DAY($B128))</f>
        <v/>
      </c>
      <c r="AB131" s="331" t="str">
        <f t="shared" si="148"/>
        <v/>
      </c>
      <c r="AC131" s="339" t="str">
        <f>IF(OR(AA131="",AA131=0,AA131="-"),"",MONTH($B128))</f>
        <v/>
      </c>
      <c r="AD131" s="331" t="str">
        <f t="shared" si="149"/>
        <v/>
      </c>
      <c r="AE131" s="340" t="str">
        <f>IF(OR(AA131="",AA131=0,AA131="-"),"",YEAR($B128))</f>
        <v/>
      </c>
      <c r="AG131" s="469"/>
      <c r="AH131" s="497"/>
      <c r="AL131" s="499"/>
      <c r="AM131" s="470"/>
      <c r="AO131" s="469"/>
      <c r="AP131" s="473"/>
      <c r="AQ131" s="473"/>
      <c r="AR131" s="470"/>
      <c r="AT131" s="469"/>
      <c r="AU131" s="473"/>
      <c r="AV131" s="473"/>
      <c r="AW131" s="470"/>
      <c r="AY131" s="469"/>
      <c r="AZ131" s="473"/>
      <c r="BA131" s="473"/>
      <c r="BB131" s="470"/>
      <c r="BD131" s="469"/>
      <c r="BE131" s="470"/>
      <c r="BG131" s="467"/>
    </row>
    <row r="132" spans="1:59" ht="15" thickBot="1" x14ac:dyDescent="0.35">
      <c r="A132" s="674"/>
      <c r="B132" s="675"/>
      <c r="C132" s="676"/>
      <c r="D132" s="677"/>
      <c r="E132" s="83" t="str">
        <f>Resumen!$AA$57</f>
        <v>D</v>
      </c>
      <c r="F132" s="262" t="str">
        <f>Resumen!$AA$56</f>
        <v>Decoración</v>
      </c>
      <c r="G132" s="284"/>
      <c r="H132" s="273" t="str">
        <f>INDEX(Resumen!$A$56:$AL$259,MATCH($C128,Resumen!$C$56:$C$259,0),MATCH($H$20,Resumen!$A$59:$AL$59,0))</f>
        <v>-</v>
      </c>
      <c r="I132" s="274" t="str">
        <f>INDEX(Resumen!$A$56:$AL$259,MATCH($C128,Resumen!$C$56:$C$259,0),MATCH($I$20,Resumen!$A$59:$AL$59,0))</f>
        <v>-</v>
      </c>
      <c r="J132" s="274" t="str">
        <f>INDEX(Resumen!$A$56:$AL$259,MATCH($C128,Resumen!$C$56:$C$259,0),MATCH($J$20,Resumen!$A$59:$AL$59,0))</f>
        <v>-</v>
      </c>
      <c r="K132" s="275" t="str">
        <f>INDEX(Resumen!$A$56:$AL$259,MATCH($C128,Resumen!$C$56:$C$259,0),MATCH($K$20,Resumen!$A$59:$AL$59,0))</f>
        <v>-</v>
      </c>
      <c r="M132" s="273" t="str">
        <f t="shared" si="145"/>
        <v>-</v>
      </c>
      <c r="N132" s="274" t="str">
        <f t="shared" si="124"/>
        <v>-</v>
      </c>
      <c r="O132" s="274" t="str">
        <f t="shared" si="125"/>
        <v>-</v>
      </c>
      <c r="P132" s="275" t="str">
        <f t="shared" si="126"/>
        <v>-</v>
      </c>
      <c r="Q132" s="58"/>
      <c r="R132" s="292" t="str">
        <f t="shared" si="146"/>
        <v>-</v>
      </c>
      <c r="S132" s="293" t="str">
        <f t="shared" si="127"/>
        <v>-</v>
      </c>
      <c r="T132" s="293" t="str">
        <f t="shared" si="128"/>
        <v>-</v>
      </c>
      <c r="U132" s="294" t="str">
        <f t="shared" si="129"/>
        <v>-</v>
      </c>
      <c r="V132" s="5"/>
      <c r="W132" s="306" t="str">
        <f t="shared" si="147"/>
        <v>-</v>
      </c>
      <c r="Y132" s="318" t="str">
        <f>IF(OR(W132="",W132=0,W132="-"),"",MAX(Y$23:Y131)+1)</f>
        <v/>
      </c>
      <c r="Z132" s="319" t="str">
        <f>IF(OR(Y132="",Y132=0,Y132="-"),"",C128)</f>
        <v/>
      </c>
      <c r="AA132" s="338" t="str">
        <f>IF(OR(Y132="",Y132=0,Y132="-"),"",DAY($B128))</f>
        <v/>
      </c>
      <c r="AB132" s="331" t="str">
        <f t="shared" si="148"/>
        <v/>
      </c>
      <c r="AC132" s="339" t="str">
        <f>IF(OR(AA132="",AA132=0,AA132="-"),"",MONTH($B128))</f>
        <v/>
      </c>
      <c r="AD132" s="331" t="str">
        <f t="shared" si="149"/>
        <v/>
      </c>
      <c r="AE132" s="340" t="str">
        <f>IF(OR(AA132="",AA132=0,AA132="-"),"",YEAR($B128))</f>
        <v/>
      </c>
      <c r="AG132" s="469"/>
      <c r="AH132" s="497"/>
      <c r="AL132" s="499"/>
      <c r="AM132" s="470"/>
      <c r="AO132" s="469"/>
      <c r="AP132" s="473"/>
      <c r="AQ132" s="473"/>
      <c r="AR132" s="470"/>
      <c r="AT132" s="469"/>
      <c r="AU132" s="473"/>
      <c r="AV132" s="473"/>
      <c r="AW132" s="470"/>
      <c r="AY132" s="469"/>
      <c r="AZ132" s="473"/>
      <c r="BA132" s="473"/>
      <c r="BB132" s="470"/>
      <c r="BD132" s="469"/>
      <c r="BE132" s="470"/>
      <c r="BG132" s="467"/>
    </row>
    <row r="133" spans="1:59" ht="15" thickBot="1" x14ac:dyDescent="0.35">
      <c r="A133" s="674"/>
      <c r="B133" s="675"/>
      <c r="C133" s="676"/>
      <c r="D133" s="677"/>
      <c r="E133" s="83" t="str">
        <f>Resumen!$AE$57</f>
        <v>U</v>
      </c>
      <c r="F133" s="262" t="str">
        <f>Resumen!$AE$56</f>
        <v>Maq. y Utensilios</v>
      </c>
      <c r="G133" s="284"/>
      <c r="H133" s="273" t="str">
        <f>INDEX(Resumen!$A$56:$AL$259,MATCH($C128,Resumen!$C$56:$C$259,0),MATCH($H$21,Resumen!$A$59:$AL$59,0))</f>
        <v>-</v>
      </c>
      <c r="I133" s="274" t="str">
        <f>INDEX(Resumen!$A$56:$AL$259,MATCH($C128,Resumen!$C$56:$C$259,0),MATCH($I$21,Resumen!$A$59:$AL$59,0))</f>
        <v>-</v>
      </c>
      <c r="J133" s="274" t="str">
        <f>INDEX(Resumen!$A$56:$AL$259,MATCH($C128,Resumen!$C$56:$C$259,0),MATCH($J$21,Resumen!$A$59:$AL$59,0))</f>
        <v>-</v>
      </c>
      <c r="K133" s="275" t="str">
        <f>INDEX(Resumen!$A$56:$AL$259,MATCH($C128,Resumen!$C$56:$C$259,0),MATCH($K$21,Resumen!$A$59:$AL$59,0))</f>
        <v>-</v>
      </c>
      <c r="M133" s="273" t="str">
        <f t="shared" si="145"/>
        <v>-</v>
      </c>
      <c r="N133" s="274" t="str">
        <f t="shared" si="124"/>
        <v>-</v>
      </c>
      <c r="O133" s="274" t="str">
        <f t="shared" si="125"/>
        <v>-</v>
      </c>
      <c r="P133" s="275" t="str">
        <f t="shared" si="126"/>
        <v>-</v>
      </c>
      <c r="Q133" s="58"/>
      <c r="R133" s="292" t="str">
        <f t="shared" si="146"/>
        <v>-</v>
      </c>
      <c r="S133" s="293" t="str">
        <f t="shared" si="127"/>
        <v>-</v>
      </c>
      <c r="T133" s="293" t="str">
        <f t="shared" si="128"/>
        <v>-</v>
      </c>
      <c r="U133" s="294" t="str">
        <f t="shared" si="129"/>
        <v>-</v>
      </c>
      <c r="V133" s="5"/>
      <c r="W133" s="306" t="str">
        <f t="shared" si="147"/>
        <v>-</v>
      </c>
      <c r="Y133" s="318" t="str">
        <f>IF(OR(W133="",W133=0,W133="-"),"",MAX(Y$23:Y132)+1)</f>
        <v/>
      </c>
      <c r="Z133" s="319" t="str">
        <f>IF(OR(Y133="",Y133=0,Y133="-"),"",C128)</f>
        <v/>
      </c>
      <c r="AA133" s="338" t="str">
        <f>IF(OR(Y133="",Y133=0,Y133="-"),"",DAY($B128))</f>
        <v/>
      </c>
      <c r="AB133" s="331" t="str">
        <f t="shared" si="148"/>
        <v/>
      </c>
      <c r="AC133" s="339" t="str">
        <f>IF(OR(AA133="",AA133=0,AA133="-"),"",MONTH($B128))</f>
        <v/>
      </c>
      <c r="AD133" s="331" t="str">
        <f t="shared" si="149"/>
        <v/>
      </c>
      <c r="AE133" s="340" t="str">
        <f>IF(OR(AA133="",AA133=0,AA133="-"),"",YEAR($B128))</f>
        <v/>
      </c>
      <c r="AG133" s="469"/>
      <c r="AH133" s="497"/>
      <c r="AL133" s="499"/>
      <c r="AM133" s="470"/>
      <c r="AO133" s="469"/>
      <c r="AP133" s="473"/>
      <c r="AQ133" s="473"/>
      <c r="AR133" s="470"/>
      <c r="AT133" s="469"/>
      <c r="AU133" s="473"/>
      <c r="AV133" s="473"/>
      <c r="AW133" s="470"/>
      <c r="AY133" s="469"/>
      <c r="AZ133" s="473"/>
      <c r="BA133" s="473"/>
      <c r="BB133" s="470"/>
      <c r="BD133" s="469"/>
      <c r="BE133" s="470"/>
      <c r="BG133" s="467"/>
    </row>
    <row r="134" spans="1:59" ht="15" thickBot="1" x14ac:dyDescent="0.35">
      <c r="A134" s="674"/>
      <c r="B134" s="675"/>
      <c r="C134" s="676"/>
      <c r="D134" s="649"/>
      <c r="E134" s="259" t="str">
        <f>Resumen!$AI$57</f>
        <v>V</v>
      </c>
      <c r="F134" s="263" t="str">
        <f>Resumen!$AI$56</f>
        <v>Gastos V.Zotz</v>
      </c>
      <c r="G134" s="284"/>
      <c r="H134" s="276" t="str">
        <f>INDEX(Resumen!$A$56:$AL$259,MATCH($C128,Resumen!$C$56:$C$259,0),MATCH($H$22,Resumen!$A$59:$AL$59,0))</f>
        <v>-</v>
      </c>
      <c r="I134" s="277" t="str">
        <f>INDEX(Resumen!$A$56:$AL$259,MATCH($C128,Resumen!$C$56:$C$259,0),MATCH($I$22,Resumen!$A$59:$AL$59,0))</f>
        <v>-</v>
      </c>
      <c r="J134" s="277" t="str">
        <f>INDEX(Resumen!$A$56:$AL$259,MATCH($C128,Resumen!$C$56:$C$259,0),MATCH($J$22,Resumen!$A$59:$AL$59,0))</f>
        <v>-</v>
      </c>
      <c r="K134" s="278" t="str">
        <f>INDEX(Resumen!$A$56:$AL$259,MATCH($C128,Resumen!$C$56:$C$259,0),MATCH($K$22,Resumen!$A$59:$AL$59,0))</f>
        <v>-</v>
      </c>
      <c r="M134" s="276" t="str">
        <f t="shared" si="145"/>
        <v>-</v>
      </c>
      <c r="N134" s="277" t="str">
        <f t="shared" si="124"/>
        <v>-</v>
      </c>
      <c r="O134" s="277" t="str">
        <f t="shared" si="125"/>
        <v>-</v>
      </c>
      <c r="P134" s="278" t="str">
        <f t="shared" si="126"/>
        <v>-</v>
      </c>
      <c r="Q134" s="58"/>
      <c r="R134" s="295" t="str">
        <f t="shared" si="146"/>
        <v>-</v>
      </c>
      <c r="S134" s="296" t="str">
        <f t="shared" si="127"/>
        <v>-</v>
      </c>
      <c r="T134" s="296" t="str">
        <f t="shared" si="128"/>
        <v>-</v>
      </c>
      <c r="U134" s="297" t="str">
        <f t="shared" si="129"/>
        <v>-</v>
      </c>
      <c r="W134" s="307" t="str">
        <f t="shared" si="147"/>
        <v>-</v>
      </c>
      <c r="Y134" s="318" t="str">
        <f>IF(OR(W134="",W134=0,W134="-"),"",MAX(Y$23:Y133)+1)</f>
        <v/>
      </c>
      <c r="Z134" s="320" t="str">
        <f>IF(OR(Y134="",Y134=0,Y134="-"),"",C128)</f>
        <v/>
      </c>
      <c r="AA134" s="341" t="str">
        <f>IF(OR(Y134="",Y134=0,Y134="-"),"",DAY($B128))</f>
        <v/>
      </c>
      <c r="AB134" s="332" t="str">
        <f t="shared" si="148"/>
        <v/>
      </c>
      <c r="AC134" s="342" t="str">
        <f>IF(OR(AA134="",AA134=0,AA134="-"),"",MONTH($B128))</f>
        <v/>
      </c>
      <c r="AD134" s="332" t="str">
        <f t="shared" si="149"/>
        <v/>
      </c>
      <c r="AE134" s="343" t="str">
        <f>IF(OR(AA134="",AA134=0,AA134="-"),"",YEAR($B128))</f>
        <v/>
      </c>
      <c r="AG134" s="471"/>
      <c r="AH134" s="500"/>
      <c r="AI134" s="501"/>
      <c r="AJ134" s="501"/>
      <c r="AK134" s="501"/>
      <c r="AL134" s="502"/>
      <c r="AM134" s="472"/>
      <c r="AO134" s="471"/>
      <c r="AP134" s="474"/>
      <c r="AQ134" s="474"/>
      <c r="AR134" s="472"/>
      <c r="AT134" s="471"/>
      <c r="AU134" s="474"/>
      <c r="AV134" s="474"/>
      <c r="AW134" s="472"/>
      <c r="AY134" s="471"/>
      <c r="AZ134" s="474"/>
      <c r="BA134" s="474"/>
      <c r="BB134" s="472"/>
      <c r="BD134" s="471"/>
      <c r="BE134" s="472"/>
      <c r="BG134" s="468"/>
    </row>
    <row r="135" spans="1:59" ht="15" thickBot="1" x14ac:dyDescent="0.35">
      <c r="A135" s="674">
        <f>MAX($A$23:A128)+1</f>
        <v>17</v>
      </c>
      <c r="B135" s="675">
        <f>INDEX(Resumen!$A$56:$AL$259,MATCH($A135,Resumen!$A$56:$A$259,0),MATCH($B$22,Resumen!$A$59:$AL$59,0))</f>
        <v>0</v>
      </c>
      <c r="C135" s="676">
        <f>INDEX(Resumen!$A$56:$AL$259,MATCH($A135,Resumen!$A$56:$A$259,0),MATCH($C$22,Resumen!$A$59:$AL$59,0))</f>
        <v>0</v>
      </c>
      <c r="D135" s="648" t="str">
        <f>IF(SUM($W135:$W141)=0,"-",SUM($W135:$W141))</f>
        <v>-</v>
      </c>
      <c r="E135" s="363" t="str">
        <f>Resumen!$K$57</f>
        <v>MP</v>
      </c>
      <c r="F135" s="364" t="str">
        <f>Resumen!$K$56</f>
        <v>Materias Primas</v>
      </c>
      <c r="G135" s="284"/>
      <c r="H135" s="256" t="str">
        <f>INDEX(Resumen!$A$56:$AL$259,MATCH($C135,Resumen!$C$56:$C$259,0),MATCH($H$16,Resumen!$A$59:$AL$59,0))</f>
        <v>-</v>
      </c>
      <c r="I135" s="90" t="str">
        <f>INDEX(Resumen!$A$56:$AL$259,MATCH($C135,Resumen!$C$56:$C$259,0),MATCH($I$16,Resumen!$A$59:$AL$59,0))</f>
        <v>-</v>
      </c>
      <c r="J135" s="90" t="str">
        <f>INDEX(Resumen!$A$56:$AL$259,MATCH($C135,Resumen!$C$56:$C$259,0),MATCH($J$16,Resumen!$A$59:$AL$59,0))</f>
        <v>-</v>
      </c>
      <c r="K135" s="109" t="str">
        <f>INDEX(Resumen!$A$56:$AL$259,MATCH($C135,Resumen!$C$56:$C$259,0),MATCH($K$16,Resumen!$A$59:$AL$59,0))</f>
        <v>-</v>
      </c>
      <c r="M135" s="256" t="str">
        <f>IF(OR(H135="-",H135="",H135=0),"-",H135*M$14)</f>
        <v>-</v>
      </c>
      <c r="N135" s="90" t="str">
        <f t="shared" si="124"/>
        <v>-</v>
      </c>
      <c r="O135" s="90" t="str">
        <f t="shared" si="125"/>
        <v>-</v>
      </c>
      <c r="P135" s="109" t="str">
        <f t="shared" si="126"/>
        <v>-</v>
      </c>
      <c r="Q135" s="58"/>
      <c r="R135" s="365" t="str">
        <f>IF(SUM(H135,M135)=0,"-",SUM(H135,M135))</f>
        <v>-</v>
      </c>
      <c r="S135" s="366" t="str">
        <f t="shared" si="127"/>
        <v>-</v>
      </c>
      <c r="T135" s="366" t="str">
        <f t="shared" si="128"/>
        <v>-</v>
      </c>
      <c r="U135" s="367" t="str">
        <f t="shared" si="129"/>
        <v>-</v>
      </c>
      <c r="V135" s="5"/>
      <c r="W135" s="368" t="str">
        <f>IF(SUM(R135:U135)=0,"-",SUM(R135:U135))</f>
        <v>-</v>
      </c>
      <c r="Y135" s="369" t="str">
        <f>IF(OR(W135="",W135=0,W135="-"),"",MAX(Y$23:Y134)+1)</f>
        <v/>
      </c>
      <c r="Z135" s="370" t="str">
        <f>IF(OR(Y135="",Y135=0,Y135="-"),"",C135)</f>
        <v/>
      </c>
      <c r="AA135" s="371" t="str">
        <f>IF(OR(Y135="",Y135=0,Y135="-"),"",DAY($B135))</f>
        <v/>
      </c>
      <c r="AB135" s="372" t="str">
        <f>IF(AA135="","","/")</f>
        <v/>
      </c>
      <c r="AC135" s="373" t="str">
        <f>IF(OR(AA135="",AA135=0,AA135="-"),"",MONTH($B135))</f>
        <v/>
      </c>
      <c r="AD135" s="372" t="str">
        <f>IF(AC135="","","/")</f>
        <v/>
      </c>
      <c r="AE135" s="374" t="str">
        <f>IF(OR(AA135="",AA135=0,AA135="-"),"",YEAR($B135))</f>
        <v/>
      </c>
      <c r="AG135" s="461" t="str">
        <f>IF(OR($C135="",$C135="-",$C135=0),"-",A135)</f>
        <v>-</v>
      </c>
      <c r="AH135" s="503" t="str">
        <f>IF(OR($C135="",$C135="-",$C135=0),"-",DAY(B135))</f>
        <v>-</v>
      </c>
      <c r="AI135" s="506" t="str">
        <f>IF(AH135="","","/")</f>
        <v>/</v>
      </c>
      <c r="AJ135" s="507" t="str">
        <f>IF(OR($C135="",$C135="-",$C135=0),"-",MONTH(B135))</f>
        <v>-</v>
      </c>
      <c r="AK135" s="506" t="str">
        <f>IF(AJ135="","","/")</f>
        <v>/</v>
      </c>
      <c r="AL135" s="508" t="str">
        <f>IF(OR($C135="",$C135="-",$C135=0),"-",YEAR(B135))</f>
        <v>-</v>
      </c>
      <c r="AM135" s="462" t="str">
        <f>IF(OR($C135="",$C135="-",$C135=0),"-",C135)</f>
        <v>-</v>
      </c>
      <c r="AN135" s="475" t="str">
        <f>IF(AM135="-","ù",IF(BG135=D135,"ü","û"))</f>
        <v>ù</v>
      </c>
      <c r="AO135" s="463" t="str">
        <f>IF(OR($C135="",$C135="-",$C135=0),"-",IF(SUM(H135:H141)=0,"-",SUM(H135:H141)))</f>
        <v>-</v>
      </c>
      <c r="AP135" s="464" t="str">
        <f>IF(OR($C135="",$C135="-",$C135=0),"-",IF(SUM(I135:I141)=0,"-",SUM(I135:I141)))</f>
        <v>-</v>
      </c>
      <c r="AQ135" s="464" t="str">
        <f>IF(OR($C135="",$C135="-",$C135=0),"-",IF(SUM(J135:J141)=0,"-",SUM(J135:J141)))</f>
        <v>-</v>
      </c>
      <c r="AR135" s="465" t="str">
        <f>IF(OR($C135="",$C135="-",$C135=0),"-",IF(SUM(K135:K141)=0,"-",SUM(K135:K141)))</f>
        <v>-</v>
      </c>
      <c r="AS135" s="457"/>
      <c r="AT135" s="463" t="str">
        <f>IF(OR($C135="",$C135="-",$C135=0),"-",IF(SUM(M135:M141)=0,"-",SUM(M135:M141)))</f>
        <v>-</v>
      </c>
      <c r="AU135" s="464" t="str">
        <f>IF(OR($C135="",$C135="-",$C135=0),"-",IF(SUM(N135:N141)=0,"-",SUM(N135:N141)))</f>
        <v>-</v>
      </c>
      <c r="AV135" s="464" t="str">
        <f>IF(OR($C135="",$C135="-",$C135=0),"-",IF(SUM(O135:O141)=0,"-",SUM(O135:O141)))</f>
        <v>-</v>
      </c>
      <c r="AW135" s="465" t="str">
        <f>IF(OR($C135="",$C135="-",$C135=0),"-",IF(SUM(P135:P141)=0,"-",SUM(P135:P141)))</f>
        <v>-</v>
      </c>
      <c r="AX135" s="457"/>
      <c r="AY135" s="463" t="str">
        <f>IF(OR($C135="",$C135="-",$C135=0),"-",IF(SUM(R135:R141)=0,"-",SUM(R135:R141)))</f>
        <v>-</v>
      </c>
      <c r="AZ135" s="464" t="str">
        <f>IF(OR($C135="",$C135="-",$C135=0),"-",IF(SUM(S135:S141)=0,"-",SUM(S135:S141)))</f>
        <v>-</v>
      </c>
      <c r="BA135" s="464" t="str">
        <f>IF(OR($C135="",$C135="-",$C135=0),"-",IF(SUM(T135:T141)=0,"-",SUM(T135:T141)))</f>
        <v>-</v>
      </c>
      <c r="BB135" s="465" t="str">
        <f>IF(OR($C135="",$C135="-",$C135=0),"-",IF(SUM(U135:U141)=0,"-",SUM(U135:U141)))</f>
        <v>-</v>
      </c>
      <c r="BC135" s="457"/>
      <c r="BD135" s="463" t="str">
        <f>IF(SUM(AO135:AR135)=0,"-",SUM(AO135:AR135))</f>
        <v>-</v>
      </c>
      <c r="BE135" s="465" t="str">
        <f>IF(SUM(AT135:AW135)=0,"-",SUM(AT135:AW135))</f>
        <v>-</v>
      </c>
      <c r="BF135" s="457"/>
      <c r="BG135" s="466" t="str">
        <f>IF(SUM(AY135:BB135)=0,"-",SUM(AY135:BB135))</f>
        <v>-</v>
      </c>
    </row>
    <row r="136" spans="1:59" ht="15" thickBot="1" x14ac:dyDescent="0.35">
      <c r="A136" s="674"/>
      <c r="B136" s="675"/>
      <c r="C136" s="676"/>
      <c r="D136" s="677"/>
      <c r="E136" s="82" t="str">
        <f>Resumen!$O$57</f>
        <v>P</v>
      </c>
      <c r="F136" s="261" t="str">
        <f>Resumen!$O$56</f>
        <v>Panadería</v>
      </c>
      <c r="G136" s="284"/>
      <c r="H136" s="273" t="str">
        <f>INDEX(Resumen!$A$56:$AL$259,MATCH($C135,Resumen!$C$56:$C$259,0),MATCH($H$17,Resumen!$A$59:$AL$59,0))</f>
        <v>-</v>
      </c>
      <c r="I136" s="274" t="str">
        <f>INDEX(Resumen!$A$56:$AL$259,MATCH($C135,Resumen!$C$56:$C$259,0),MATCH($I$17,Resumen!$A$59:$AL$59,0))</f>
        <v>-</v>
      </c>
      <c r="J136" s="274" t="str">
        <f>INDEX(Resumen!$A$56:$AL$259,MATCH($C135,Resumen!$C$56:$C$259,0),MATCH($J$17,Resumen!$A$59:$AL$59,0))</f>
        <v>-</v>
      </c>
      <c r="K136" s="275" t="str">
        <f>INDEX(Resumen!$A$56:$AL$259,MATCH($C135,Resumen!$C$56:$C$259,0),MATCH($K$17,Resumen!$A$59:$AL$59,0))</f>
        <v>-</v>
      </c>
      <c r="M136" s="273" t="str">
        <f t="shared" ref="M136:M141" si="150">IF(OR(H136="-",H136="",H136=0),"-",H136*M$14)</f>
        <v>-</v>
      </c>
      <c r="N136" s="274" t="str">
        <f t="shared" si="124"/>
        <v>-</v>
      </c>
      <c r="O136" s="274" t="str">
        <f t="shared" si="125"/>
        <v>-</v>
      </c>
      <c r="P136" s="275" t="str">
        <f t="shared" si="126"/>
        <v>-</v>
      </c>
      <c r="Q136" s="58"/>
      <c r="R136" s="292" t="str">
        <f t="shared" ref="R136:R141" si="151">IF(SUM(H136,M136)=0,"-",SUM(H136,M136))</f>
        <v>-</v>
      </c>
      <c r="S136" s="293" t="str">
        <f t="shared" si="127"/>
        <v>-</v>
      </c>
      <c r="T136" s="293" t="str">
        <f t="shared" si="128"/>
        <v>-</v>
      </c>
      <c r="U136" s="294" t="str">
        <f t="shared" si="129"/>
        <v>-</v>
      </c>
      <c r="V136" s="5"/>
      <c r="W136" s="306" t="str">
        <f t="shared" ref="W136:W141" si="152">IF(SUM(R136:U136)=0,"-",SUM(R136:U136))</f>
        <v>-</v>
      </c>
      <c r="Y136" s="318" t="str">
        <f>IF(OR(W136="",W136=0,W136="-"),"",MAX(Y$23:Y135)+1)</f>
        <v/>
      </c>
      <c r="Z136" s="319" t="str">
        <f>IF(OR(Y136="",Y136=0,Y136="-"),"",C135)</f>
        <v/>
      </c>
      <c r="AA136" s="338" t="str">
        <f>IF(OR(Y136="",Y136=0,Y136="-"),"",DAY($B135))</f>
        <v/>
      </c>
      <c r="AB136" s="331" t="str">
        <f t="shared" ref="AB136:AB141" si="153">IF(AA136="","","/")</f>
        <v/>
      </c>
      <c r="AC136" s="339" t="str">
        <f>IF(OR(AA136="",AA136=0,AA136="-"),"",MONTH($B135))</f>
        <v/>
      </c>
      <c r="AD136" s="331" t="str">
        <f t="shared" ref="AD136:AD141" si="154">IF(AC136="","","/")</f>
        <v/>
      </c>
      <c r="AE136" s="340" t="str">
        <f>IF(OR(AA136="",AA136=0,AA136="-"),"",YEAR($B135))</f>
        <v/>
      </c>
      <c r="AG136" s="525"/>
      <c r="AH136" s="526"/>
      <c r="AI136" s="527"/>
      <c r="AJ136" s="528"/>
      <c r="AK136" s="527"/>
      <c r="AL136" s="529"/>
      <c r="AM136" s="530"/>
      <c r="AN136" s="535"/>
      <c r="AO136" s="531"/>
      <c r="AP136" s="532"/>
      <c r="AQ136" s="532"/>
      <c r="AR136" s="533"/>
      <c r="AS136" s="536"/>
      <c r="AT136" s="531"/>
      <c r="AU136" s="532"/>
      <c r="AV136" s="532"/>
      <c r="AW136" s="533"/>
      <c r="AX136" s="536"/>
      <c r="AY136" s="531"/>
      <c r="AZ136" s="532"/>
      <c r="BA136" s="532"/>
      <c r="BB136" s="533"/>
      <c r="BC136" s="536"/>
      <c r="BD136" s="531"/>
      <c r="BE136" s="533"/>
      <c r="BF136" s="536"/>
      <c r="BG136" s="534"/>
    </row>
    <row r="137" spans="1:59" ht="15" thickBot="1" x14ac:dyDescent="0.35">
      <c r="A137" s="674"/>
      <c r="B137" s="675"/>
      <c r="C137" s="676"/>
      <c r="D137" s="677"/>
      <c r="E137" s="82" t="str">
        <f>Resumen!$S$57</f>
        <v>B</v>
      </c>
      <c r="F137" s="261" t="str">
        <f>Resumen!$S$56</f>
        <v>Bebidas</v>
      </c>
      <c r="G137" s="284"/>
      <c r="H137" s="273" t="str">
        <f>INDEX(Resumen!$A$56:$AL$259,MATCH($C135,Resumen!$C$56:$C$259,0),MATCH($H$18,Resumen!$A$59:$AL$59,0))</f>
        <v>-</v>
      </c>
      <c r="I137" s="274" t="str">
        <f>INDEX(Resumen!$A$56:$AL$259,MATCH($C135,Resumen!$C$56:$C$259,0),MATCH($I$18,Resumen!$A$59:$AL$59,0))</f>
        <v>-</v>
      </c>
      <c r="J137" s="274" t="str">
        <f>INDEX(Resumen!$A$56:$AL$259,MATCH($C135,Resumen!$C$56:$C$259,0),MATCH($J$18,Resumen!$A$59:$AL$59,0))</f>
        <v>-</v>
      </c>
      <c r="K137" s="275" t="str">
        <f>INDEX(Resumen!$A$56:$AL$259,MATCH($C135,Resumen!$C$56:$C$259,0),MATCH($K$18,Resumen!$A$59:$AL$59,0))</f>
        <v>-</v>
      </c>
      <c r="M137" s="273" t="str">
        <f t="shared" si="150"/>
        <v>-</v>
      </c>
      <c r="N137" s="274" t="str">
        <f t="shared" si="124"/>
        <v>-</v>
      </c>
      <c r="O137" s="274" t="str">
        <f t="shared" si="125"/>
        <v>-</v>
      </c>
      <c r="P137" s="275" t="str">
        <f t="shared" si="126"/>
        <v>-</v>
      </c>
      <c r="R137" s="292" t="str">
        <f t="shared" si="151"/>
        <v>-</v>
      </c>
      <c r="S137" s="293" t="str">
        <f t="shared" si="127"/>
        <v>-</v>
      </c>
      <c r="T137" s="293" t="str">
        <f t="shared" si="128"/>
        <v>-</v>
      </c>
      <c r="U137" s="294" t="str">
        <f t="shared" si="129"/>
        <v>-</v>
      </c>
      <c r="V137" s="5"/>
      <c r="W137" s="306" t="str">
        <f t="shared" si="152"/>
        <v>-</v>
      </c>
      <c r="Y137" s="318" t="str">
        <f>IF(OR(W137="",W137=0,W137="-"),"",MAX(Y$23:Y136)+1)</f>
        <v/>
      </c>
      <c r="Z137" s="319" t="str">
        <f>IF(OR(Y137="",Y137=0,Y137="-"),"",C135)</f>
        <v/>
      </c>
      <c r="AA137" s="338" t="str">
        <f>IF(OR(Y137="",Y137=0,Y137="-"),"",DAY($B135))</f>
        <v/>
      </c>
      <c r="AB137" s="331" t="str">
        <f t="shared" si="153"/>
        <v/>
      </c>
      <c r="AC137" s="339" t="str">
        <f>IF(OR(AA137="",AA137=0,AA137="-"),"",MONTH($B135))</f>
        <v/>
      </c>
      <c r="AD137" s="331" t="str">
        <f t="shared" si="154"/>
        <v/>
      </c>
      <c r="AE137" s="340" t="str">
        <f>IF(OR(AA137="",AA137=0,AA137="-"),"",YEAR($B135))</f>
        <v/>
      </c>
      <c r="AG137" s="469"/>
      <c r="AH137" s="497"/>
      <c r="AL137" s="499"/>
      <c r="AM137" s="470"/>
      <c r="AN137" s="59"/>
      <c r="AO137" s="469"/>
      <c r="AP137" s="473"/>
      <c r="AQ137" s="473"/>
      <c r="AR137" s="470"/>
      <c r="AS137" s="59"/>
      <c r="AT137" s="469"/>
      <c r="AU137" s="473"/>
      <c r="AV137" s="473"/>
      <c r="AW137" s="470"/>
      <c r="AX137" s="59"/>
      <c r="AY137" s="469"/>
      <c r="AZ137" s="473"/>
      <c r="BA137" s="473"/>
      <c r="BB137" s="470"/>
      <c r="BC137" s="59"/>
      <c r="BD137" s="469"/>
      <c r="BE137" s="470"/>
      <c r="BF137" s="59"/>
      <c r="BG137" s="467"/>
    </row>
    <row r="138" spans="1:59" ht="15" thickBot="1" x14ac:dyDescent="0.35">
      <c r="A138" s="674"/>
      <c r="B138" s="675"/>
      <c r="C138" s="676"/>
      <c r="D138" s="677"/>
      <c r="E138" s="82" t="str">
        <f>Resumen!$W$57</f>
        <v>E</v>
      </c>
      <c r="F138" s="261" t="str">
        <f>Resumen!$W$56</f>
        <v>Envases</v>
      </c>
      <c r="G138" s="284"/>
      <c r="H138" s="273" t="str">
        <f>INDEX(Resumen!$A$56:$AL$259,MATCH($C135,Resumen!$C$56:$C$259,0),MATCH($H$19,Resumen!$A$59:$AL$59,0))</f>
        <v>-</v>
      </c>
      <c r="I138" s="274" t="str">
        <f>INDEX(Resumen!$A$56:$AL$259,MATCH($C135,Resumen!$C$56:$C$259,0),MATCH($I$19,Resumen!$A$59:$AL$59,0))</f>
        <v>-</v>
      </c>
      <c r="J138" s="274" t="str">
        <f>INDEX(Resumen!$A$56:$AL$259,MATCH($C135,Resumen!$C$56:$C$259,0),MATCH($J$19,Resumen!$A$59:$AL$59,0))</f>
        <v>-</v>
      </c>
      <c r="K138" s="275" t="str">
        <f>INDEX(Resumen!$A$56:$AL$259,MATCH($C135,Resumen!$C$56:$C$259,0),MATCH($K$19,Resumen!$A$59:$AL$59,0))</f>
        <v>-</v>
      </c>
      <c r="M138" s="273" t="str">
        <f t="shared" si="150"/>
        <v>-</v>
      </c>
      <c r="N138" s="274" t="str">
        <f t="shared" si="124"/>
        <v>-</v>
      </c>
      <c r="O138" s="274" t="str">
        <f t="shared" si="125"/>
        <v>-</v>
      </c>
      <c r="P138" s="275" t="str">
        <f t="shared" si="126"/>
        <v>-</v>
      </c>
      <c r="Q138" s="58"/>
      <c r="R138" s="292" t="str">
        <f t="shared" si="151"/>
        <v>-</v>
      </c>
      <c r="S138" s="293" t="str">
        <f t="shared" si="127"/>
        <v>-</v>
      </c>
      <c r="T138" s="293" t="str">
        <f t="shared" si="128"/>
        <v>-</v>
      </c>
      <c r="U138" s="294" t="str">
        <f t="shared" si="129"/>
        <v>-</v>
      </c>
      <c r="V138" s="5"/>
      <c r="W138" s="306" t="str">
        <f t="shared" si="152"/>
        <v>-</v>
      </c>
      <c r="Y138" s="318" t="str">
        <f>IF(OR(W138="",W138=0,W138="-"),"",MAX(Y$23:Y137)+1)</f>
        <v/>
      </c>
      <c r="Z138" s="319" t="str">
        <f>IF(OR(Y138="",Y138=0,Y138="-"),"",C135)</f>
        <v/>
      </c>
      <c r="AA138" s="338" t="str">
        <f>IF(OR(Y138="",Y138=0,Y138="-"),"",DAY($B135))</f>
        <v/>
      </c>
      <c r="AB138" s="331" t="str">
        <f t="shared" si="153"/>
        <v/>
      </c>
      <c r="AC138" s="339" t="str">
        <f>IF(OR(AA138="",AA138=0,AA138="-"),"",MONTH($B135))</f>
        <v/>
      </c>
      <c r="AD138" s="331" t="str">
        <f t="shared" si="154"/>
        <v/>
      </c>
      <c r="AE138" s="340" t="str">
        <f>IF(OR(AA138="",AA138=0,AA138="-"),"",YEAR($B135))</f>
        <v/>
      </c>
      <c r="AG138" s="469"/>
      <c r="AH138" s="497"/>
      <c r="AL138" s="499"/>
      <c r="AM138" s="470"/>
      <c r="AO138" s="469"/>
      <c r="AP138" s="473"/>
      <c r="AQ138" s="473"/>
      <c r="AR138" s="470"/>
      <c r="AT138" s="469"/>
      <c r="AU138" s="473"/>
      <c r="AV138" s="473"/>
      <c r="AW138" s="470"/>
      <c r="AY138" s="469"/>
      <c r="AZ138" s="473"/>
      <c r="BA138" s="473"/>
      <c r="BB138" s="470"/>
      <c r="BD138" s="469"/>
      <c r="BE138" s="470"/>
      <c r="BG138" s="467"/>
    </row>
    <row r="139" spans="1:59" ht="15" thickBot="1" x14ac:dyDescent="0.35">
      <c r="A139" s="674"/>
      <c r="B139" s="675"/>
      <c r="C139" s="676"/>
      <c r="D139" s="677"/>
      <c r="E139" s="83" t="str">
        <f>Resumen!$AA$57</f>
        <v>D</v>
      </c>
      <c r="F139" s="262" t="str">
        <f>Resumen!$AA$56</f>
        <v>Decoración</v>
      </c>
      <c r="G139" s="284"/>
      <c r="H139" s="273" t="str">
        <f>INDEX(Resumen!$A$56:$AL$259,MATCH($C135,Resumen!$C$56:$C$259,0),MATCH($H$20,Resumen!$A$59:$AL$59,0))</f>
        <v>-</v>
      </c>
      <c r="I139" s="274" t="str">
        <f>INDEX(Resumen!$A$56:$AL$259,MATCH($C135,Resumen!$C$56:$C$259,0),MATCH($I$20,Resumen!$A$59:$AL$59,0))</f>
        <v>-</v>
      </c>
      <c r="J139" s="274" t="str">
        <f>INDEX(Resumen!$A$56:$AL$259,MATCH($C135,Resumen!$C$56:$C$259,0),MATCH($J$20,Resumen!$A$59:$AL$59,0))</f>
        <v>-</v>
      </c>
      <c r="K139" s="275" t="str">
        <f>INDEX(Resumen!$A$56:$AL$259,MATCH($C135,Resumen!$C$56:$C$259,0),MATCH($K$20,Resumen!$A$59:$AL$59,0))</f>
        <v>-</v>
      </c>
      <c r="M139" s="273" t="str">
        <f t="shared" si="150"/>
        <v>-</v>
      </c>
      <c r="N139" s="274" t="str">
        <f t="shared" si="124"/>
        <v>-</v>
      </c>
      <c r="O139" s="274" t="str">
        <f t="shared" si="125"/>
        <v>-</v>
      </c>
      <c r="P139" s="275" t="str">
        <f t="shared" si="126"/>
        <v>-</v>
      </c>
      <c r="Q139" s="58"/>
      <c r="R139" s="292" t="str">
        <f t="shared" si="151"/>
        <v>-</v>
      </c>
      <c r="S139" s="293" t="str">
        <f t="shared" si="127"/>
        <v>-</v>
      </c>
      <c r="T139" s="293" t="str">
        <f t="shared" si="128"/>
        <v>-</v>
      </c>
      <c r="U139" s="294" t="str">
        <f t="shared" si="129"/>
        <v>-</v>
      </c>
      <c r="V139" s="5"/>
      <c r="W139" s="306" t="str">
        <f t="shared" si="152"/>
        <v>-</v>
      </c>
      <c r="Y139" s="318" t="str">
        <f>IF(OR(W139="",W139=0,W139="-"),"",MAX(Y$23:Y138)+1)</f>
        <v/>
      </c>
      <c r="Z139" s="319" t="str">
        <f>IF(OR(Y139="",Y139=0,Y139="-"),"",C135)</f>
        <v/>
      </c>
      <c r="AA139" s="338" t="str">
        <f>IF(OR(Y139="",Y139=0,Y139="-"),"",DAY($B135))</f>
        <v/>
      </c>
      <c r="AB139" s="331" t="str">
        <f t="shared" si="153"/>
        <v/>
      </c>
      <c r="AC139" s="339" t="str">
        <f>IF(OR(AA139="",AA139=0,AA139="-"),"",MONTH($B135))</f>
        <v/>
      </c>
      <c r="AD139" s="331" t="str">
        <f t="shared" si="154"/>
        <v/>
      </c>
      <c r="AE139" s="340" t="str">
        <f>IF(OR(AA139="",AA139=0,AA139="-"),"",YEAR($B135))</f>
        <v/>
      </c>
      <c r="AG139" s="469"/>
      <c r="AH139" s="497"/>
      <c r="AL139" s="499"/>
      <c r="AM139" s="470"/>
      <c r="AO139" s="469"/>
      <c r="AP139" s="473"/>
      <c r="AQ139" s="473"/>
      <c r="AR139" s="470"/>
      <c r="AT139" s="469"/>
      <c r="AU139" s="473"/>
      <c r="AV139" s="473"/>
      <c r="AW139" s="470"/>
      <c r="AY139" s="469"/>
      <c r="AZ139" s="473"/>
      <c r="BA139" s="473"/>
      <c r="BB139" s="470"/>
      <c r="BD139" s="469"/>
      <c r="BE139" s="470"/>
      <c r="BG139" s="467"/>
    </row>
    <row r="140" spans="1:59" ht="15" thickBot="1" x14ac:dyDescent="0.35">
      <c r="A140" s="674"/>
      <c r="B140" s="675"/>
      <c r="C140" s="676"/>
      <c r="D140" s="677"/>
      <c r="E140" s="83" t="str">
        <f>Resumen!$AE$57</f>
        <v>U</v>
      </c>
      <c r="F140" s="262" t="str">
        <f>Resumen!$AE$56</f>
        <v>Maq. y Utensilios</v>
      </c>
      <c r="G140" s="284"/>
      <c r="H140" s="273" t="str">
        <f>INDEX(Resumen!$A$56:$AL$259,MATCH($C135,Resumen!$C$56:$C$259,0),MATCH($H$21,Resumen!$A$59:$AL$59,0))</f>
        <v>-</v>
      </c>
      <c r="I140" s="274" t="str">
        <f>INDEX(Resumen!$A$56:$AL$259,MATCH($C135,Resumen!$C$56:$C$259,0),MATCH($I$21,Resumen!$A$59:$AL$59,0))</f>
        <v>-</v>
      </c>
      <c r="J140" s="274" t="str">
        <f>INDEX(Resumen!$A$56:$AL$259,MATCH($C135,Resumen!$C$56:$C$259,0),MATCH($J$21,Resumen!$A$59:$AL$59,0))</f>
        <v>-</v>
      </c>
      <c r="K140" s="275" t="str">
        <f>INDEX(Resumen!$A$56:$AL$259,MATCH($C135,Resumen!$C$56:$C$259,0),MATCH($K$21,Resumen!$A$59:$AL$59,0))</f>
        <v>-</v>
      </c>
      <c r="M140" s="273" t="str">
        <f t="shared" si="150"/>
        <v>-</v>
      </c>
      <c r="N140" s="274" t="str">
        <f t="shared" si="124"/>
        <v>-</v>
      </c>
      <c r="O140" s="274" t="str">
        <f t="shared" si="125"/>
        <v>-</v>
      </c>
      <c r="P140" s="275" t="str">
        <f t="shared" si="126"/>
        <v>-</v>
      </c>
      <c r="Q140" s="58"/>
      <c r="R140" s="292" t="str">
        <f t="shared" si="151"/>
        <v>-</v>
      </c>
      <c r="S140" s="293" t="str">
        <f t="shared" si="127"/>
        <v>-</v>
      </c>
      <c r="T140" s="293" t="str">
        <f t="shared" si="128"/>
        <v>-</v>
      </c>
      <c r="U140" s="294" t="str">
        <f t="shared" si="129"/>
        <v>-</v>
      </c>
      <c r="V140" s="5"/>
      <c r="W140" s="306" t="str">
        <f t="shared" si="152"/>
        <v>-</v>
      </c>
      <c r="Y140" s="318" t="str">
        <f>IF(OR(W140="",W140=0,W140="-"),"",MAX(Y$23:Y139)+1)</f>
        <v/>
      </c>
      <c r="Z140" s="319" t="str">
        <f>IF(OR(Y140="",Y140=0,Y140="-"),"",C135)</f>
        <v/>
      </c>
      <c r="AA140" s="338" t="str">
        <f>IF(OR(Y140="",Y140=0,Y140="-"),"",DAY($B135))</f>
        <v/>
      </c>
      <c r="AB140" s="331" t="str">
        <f t="shared" si="153"/>
        <v/>
      </c>
      <c r="AC140" s="339" t="str">
        <f>IF(OR(AA140="",AA140=0,AA140="-"),"",MONTH($B135))</f>
        <v/>
      </c>
      <c r="AD140" s="331" t="str">
        <f t="shared" si="154"/>
        <v/>
      </c>
      <c r="AE140" s="340" t="str">
        <f>IF(OR(AA140="",AA140=0,AA140="-"),"",YEAR($B135))</f>
        <v/>
      </c>
      <c r="AG140" s="469"/>
      <c r="AH140" s="497"/>
      <c r="AL140" s="499"/>
      <c r="AM140" s="470"/>
      <c r="AO140" s="469"/>
      <c r="AP140" s="473"/>
      <c r="AQ140" s="473"/>
      <c r="AR140" s="470"/>
      <c r="AT140" s="469"/>
      <c r="AU140" s="473"/>
      <c r="AV140" s="473"/>
      <c r="AW140" s="470"/>
      <c r="AY140" s="469"/>
      <c r="AZ140" s="473"/>
      <c r="BA140" s="473"/>
      <c r="BB140" s="470"/>
      <c r="BD140" s="469"/>
      <c r="BE140" s="470"/>
      <c r="BG140" s="467"/>
    </row>
    <row r="141" spans="1:59" ht="15" thickBot="1" x14ac:dyDescent="0.35">
      <c r="A141" s="674"/>
      <c r="B141" s="675"/>
      <c r="C141" s="676"/>
      <c r="D141" s="649"/>
      <c r="E141" s="259" t="str">
        <f>Resumen!$AI$57</f>
        <v>V</v>
      </c>
      <c r="F141" s="263" t="str">
        <f>Resumen!$AI$56</f>
        <v>Gastos V.Zotz</v>
      </c>
      <c r="G141" s="284"/>
      <c r="H141" s="276" t="str">
        <f>INDEX(Resumen!$A$56:$AL$259,MATCH($C135,Resumen!$C$56:$C$259,0),MATCH($H$22,Resumen!$A$59:$AL$59,0))</f>
        <v>-</v>
      </c>
      <c r="I141" s="277" t="str">
        <f>INDEX(Resumen!$A$56:$AL$259,MATCH($C135,Resumen!$C$56:$C$259,0),MATCH($I$22,Resumen!$A$59:$AL$59,0))</f>
        <v>-</v>
      </c>
      <c r="J141" s="277" t="str">
        <f>INDEX(Resumen!$A$56:$AL$259,MATCH($C135,Resumen!$C$56:$C$259,0),MATCH($J$22,Resumen!$A$59:$AL$59,0))</f>
        <v>-</v>
      </c>
      <c r="K141" s="278" t="str">
        <f>INDEX(Resumen!$A$56:$AL$259,MATCH($C135,Resumen!$C$56:$C$259,0),MATCH($K$22,Resumen!$A$59:$AL$59,0))</f>
        <v>-</v>
      </c>
      <c r="M141" s="276" t="str">
        <f t="shared" si="150"/>
        <v>-</v>
      </c>
      <c r="N141" s="277" t="str">
        <f t="shared" si="124"/>
        <v>-</v>
      </c>
      <c r="O141" s="277" t="str">
        <f t="shared" si="125"/>
        <v>-</v>
      </c>
      <c r="P141" s="278" t="str">
        <f t="shared" si="126"/>
        <v>-</v>
      </c>
      <c r="Q141" s="58"/>
      <c r="R141" s="295" t="str">
        <f t="shared" si="151"/>
        <v>-</v>
      </c>
      <c r="S141" s="296" t="str">
        <f t="shared" si="127"/>
        <v>-</v>
      </c>
      <c r="T141" s="296" t="str">
        <f t="shared" si="128"/>
        <v>-</v>
      </c>
      <c r="U141" s="297" t="str">
        <f t="shared" si="129"/>
        <v>-</v>
      </c>
      <c r="W141" s="307" t="str">
        <f t="shared" si="152"/>
        <v>-</v>
      </c>
      <c r="Y141" s="318" t="str">
        <f>IF(OR(W141="",W141=0,W141="-"),"",MAX(Y$23:Y140)+1)</f>
        <v/>
      </c>
      <c r="Z141" s="320" t="str">
        <f>IF(OR(Y141="",Y141=0,Y141="-"),"",C135)</f>
        <v/>
      </c>
      <c r="AA141" s="341" t="str">
        <f>IF(OR(Y141="",Y141=0,Y141="-"),"",DAY($B135))</f>
        <v/>
      </c>
      <c r="AB141" s="332" t="str">
        <f t="shared" si="153"/>
        <v/>
      </c>
      <c r="AC141" s="342" t="str">
        <f>IF(OR(AA141="",AA141=0,AA141="-"),"",MONTH($B135))</f>
        <v/>
      </c>
      <c r="AD141" s="332" t="str">
        <f t="shared" si="154"/>
        <v/>
      </c>
      <c r="AE141" s="343" t="str">
        <f>IF(OR(AA141="",AA141=0,AA141="-"),"",YEAR($B135))</f>
        <v/>
      </c>
      <c r="AG141" s="471"/>
      <c r="AH141" s="500"/>
      <c r="AI141" s="501"/>
      <c r="AJ141" s="501"/>
      <c r="AK141" s="501"/>
      <c r="AL141" s="502"/>
      <c r="AM141" s="472"/>
      <c r="AO141" s="471"/>
      <c r="AP141" s="474"/>
      <c r="AQ141" s="474"/>
      <c r="AR141" s="472"/>
      <c r="AT141" s="471"/>
      <c r="AU141" s="474"/>
      <c r="AV141" s="474"/>
      <c r="AW141" s="472"/>
      <c r="AY141" s="471"/>
      <c r="AZ141" s="474"/>
      <c r="BA141" s="474"/>
      <c r="BB141" s="472"/>
      <c r="BD141" s="471"/>
      <c r="BE141" s="472"/>
      <c r="BG141" s="468"/>
    </row>
    <row r="142" spans="1:59" ht="15" thickBot="1" x14ac:dyDescent="0.35">
      <c r="A142" s="674">
        <f>MAX($A$23:A135)+1</f>
        <v>18</v>
      </c>
      <c r="B142" s="675">
        <f>INDEX(Resumen!$A$56:$AL$259,MATCH($A142,Resumen!$A$56:$A$259,0),MATCH($B$22,Resumen!$A$59:$AL$59,0))</f>
        <v>0</v>
      </c>
      <c r="C142" s="676">
        <f>INDEX(Resumen!$A$56:$AL$259,MATCH($A142,Resumen!$A$56:$A$259,0),MATCH($C$22,Resumen!$A$59:$AL$59,0))</f>
        <v>0</v>
      </c>
      <c r="D142" s="648" t="str">
        <f>IF(SUM($W142:$W148)=0,"-",SUM($W142:$W148))</f>
        <v>-</v>
      </c>
      <c r="E142" s="363" t="str">
        <f>Resumen!$K$57</f>
        <v>MP</v>
      </c>
      <c r="F142" s="364" t="str">
        <f>Resumen!$K$56</f>
        <v>Materias Primas</v>
      </c>
      <c r="G142" s="284"/>
      <c r="H142" s="256" t="str">
        <f>INDEX(Resumen!$A$56:$AL$259,MATCH($C142,Resumen!$C$56:$C$259,0),MATCH($H$16,Resumen!$A$59:$AL$59,0))</f>
        <v>-</v>
      </c>
      <c r="I142" s="90" t="str">
        <f>INDEX(Resumen!$A$56:$AL$259,MATCH($C142,Resumen!$C$56:$C$259,0),MATCH($I$16,Resumen!$A$59:$AL$59,0))</f>
        <v>-</v>
      </c>
      <c r="J142" s="90" t="str">
        <f>INDEX(Resumen!$A$56:$AL$259,MATCH($C142,Resumen!$C$56:$C$259,0),MATCH($J$16,Resumen!$A$59:$AL$59,0))</f>
        <v>-</v>
      </c>
      <c r="K142" s="109" t="str">
        <f>INDEX(Resumen!$A$56:$AL$259,MATCH($C142,Resumen!$C$56:$C$259,0),MATCH($K$16,Resumen!$A$59:$AL$59,0))</f>
        <v>-</v>
      </c>
      <c r="M142" s="256" t="str">
        <f>IF(OR(H142="-",H142="",H142=0),"-",H142*M$14)</f>
        <v>-</v>
      </c>
      <c r="N142" s="90" t="str">
        <f t="shared" si="124"/>
        <v>-</v>
      </c>
      <c r="O142" s="90" t="str">
        <f t="shared" si="125"/>
        <v>-</v>
      </c>
      <c r="P142" s="109" t="str">
        <f t="shared" si="126"/>
        <v>-</v>
      </c>
      <c r="Q142" s="58"/>
      <c r="R142" s="365" t="str">
        <f>IF(SUM(H142,M142)=0,"-",SUM(H142,M142))</f>
        <v>-</v>
      </c>
      <c r="S142" s="366" t="str">
        <f t="shared" si="127"/>
        <v>-</v>
      </c>
      <c r="T142" s="366" t="str">
        <f t="shared" si="128"/>
        <v>-</v>
      </c>
      <c r="U142" s="367" t="str">
        <f t="shared" si="129"/>
        <v>-</v>
      </c>
      <c r="V142" s="5"/>
      <c r="W142" s="368" t="str">
        <f>IF(SUM(R142:U142)=0,"-",SUM(R142:U142))</f>
        <v>-</v>
      </c>
      <c r="Y142" s="369" t="str">
        <f>IF(OR(W142="",W142=0,W142="-"),"",MAX(Y$23:Y141)+1)</f>
        <v/>
      </c>
      <c r="Z142" s="370" t="str">
        <f>IF(OR(Y142="",Y142=0,Y142="-"),"",C142)</f>
        <v/>
      </c>
      <c r="AA142" s="371" t="str">
        <f>IF(OR(Y142="",Y142=0,Y142="-"),"",DAY($B142))</f>
        <v/>
      </c>
      <c r="AB142" s="372" t="str">
        <f>IF(AA142="","","/")</f>
        <v/>
      </c>
      <c r="AC142" s="373" t="str">
        <f>IF(OR(AA142="",AA142=0,AA142="-"),"",MONTH($B142))</f>
        <v/>
      </c>
      <c r="AD142" s="372" t="str">
        <f>IF(AC142="","","/")</f>
        <v/>
      </c>
      <c r="AE142" s="374" t="str">
        <f>IF(OR(AA142="",AA142=0,AA142="-"),"",YEAR($B142))</f>
        <v/>
      </c>
      <c r="AG142" s="461" t="str">
        <f>IF(OR($C142="",$C142="-",$C142=0),"-",A142)</f>
        <v>-</v>
      </c>
      <c r="AH142" s="503" t="str">
        <f>IF(OR($C142="",$C142="-",$C142=0),"-",DAY(B142))</f>
        <v>-</v>
      </c>
      <c r="AI142" s="506" t="str">
        <f>IF(AH142="","","/")</f>
        <v>/</v>
      </c>
      <c r="AJ142" s="507" t="str">
        <f>IF(OR($C142="",$C142="-",$C142=0),"-",MONTH(B142))</f>
        <v>-</v>
      </c>
      <c r="AK142" s="506" t="str">
        <f>IF(AJ142="","","/")</f>
        <v>/</v>
      </c>
      <c r="AL142" s="508" t="str">
        <f>IF(OR($C142="",$C142="-",$C142=0),"-",YEAR(B142))</f>
        <v>-</v>
      </c>
      <c r="AM142" s="462" t="str">
        <f>IF(OR($C142="",$C142="-",$C142=0),"-",C142)</f>
        <v>-</v>
      </c>
      <c r="AN142" s="475" t="str">
        <f>IF(AM142="-","ù",IF(BG142=D142,"ü","û"))</f>
        <v>ù</v>
      </c>
      <c r="AO142" s="463" t="str">
        <f>IF(OR($C142="",$C142="-",$C142=0),"-",IF(SUM(H142:H148)=0,"-",SUM(H142:H148)))</f>
        <v>-</v>
      </c>
      <c r="AP142" s="464" t="str">
        <f>IF(OR($C142="",$C142="-",$C142=0),"-",IF(SUM(I142:I148)=0,"-",SUM(I142:I148)))</f>
        <v>-</v>
      </c>
      <c r="AQ142" s="464" t="str">
        <f>IF(OR($C142="",$C142="-",$C142=0),"-",IF(SUM(J142:J148)=0,"-",SUM(J142:J148)))</f>
        <v>-</v>
      </c>
      <c r="AR142" s="465" t="str">
        <f>IF(OR($C142="",$C142="-",$C142=0),"-",IF(SUM(K142:K148)=0,"-",SUM(K142:K148)))</f>
        <v>-</v>
      </c>
      <c r="AS142" s="457"/>
      <c r="AT142" s="463" t="str">
        <f>IF(OR($C142="",$C142="-",$C142=0),"-",IF(SUM(M142:M148)=0,"-",SUM(M142:M148)))</f>
        <v>-</v>
      </c>
      <c r="AU142" s="464" t="str">
        <f>IF(OR($C142="",$C142="-",$C142=0),"-",IF(SUM(N142:N148)=0,"-",SUM(N142:N148)))</f>
        <v>-</v>
      </c>
      <c r="AV142" s="464" t="str">
        <f>IF(OR($C142="",$C142="-",$C142=0),"-",IF(SUM(O142:O148)=0,"-",SUM(O142:O148)))</f>
        <v>-</v>
      </c>
      <c r="AW142" s="465" t="str">
        <f>IF(OR($C142="",$C142="-",$C142=0),"-",IF(SUM(P142:P148)=0,"-",SUM(P142:P148)))</f>
        <v>-</v>
      </c>
      <c r="AX142" s="457"/>
      <c r="AY142" s="463" t="str">
        <f>IF(OR($C142="",$C142="-",$C142=0),"-",IF(SUM(R142:R148)=0,"-",SUM(R142:R148)))</f>
        <v>-</v>
      </c>
      <c r="AZ142" s="464" t="str">
        <f>IF(OR($C142="",$C142="-",$C142=0),"-",IF(SUM(S142:S148)=0,"-",SUM(S142:S148)))</f>
        <v>-</v>
      </c>
      <c r="BA142" s="464" t="str">
        <f>IF(OR($C142="",$C142="-",$C142=0),"-",IF(SUM(T142:T148)=0,"-",SUM(T142:T148)))</f>
        <v>-</v>
      </c>
      <c r="BB142" s="465" t="str">
        <f>IF(OR($C142="",$C142="-",$C142=0),"-",IF(SUM(U142:U148)=0,"-",SUM(U142:U148)))</f>
        <v>-</v>
      </c>
      <c r="BC142" s="457"/>
      <c r="BD142" s="463" t="str">
        <f>IF(SUM(AO142:AR142)=0,"-",SUM(AO142:AR142))</f>
        <v>-</v>
      </c>
      <c r="BE142" s="465" t="str">
        <f>IF(SUM(AT142:AW142)=0,"-",SUM(AT142:AW142))</f>
        <v>-</v>
      </c>
      <c r="BF142" s="457"/>
      <c r="BG142" s="466" t="str">
        <f>IF(SUM(AY142:BB142)=0,"-",SUM(AY142:BB142))</f>
        <v>-</v>
      </c>
    </row>
    <row r="143" spans="1:59" ht="15" thickBot="1" x14ac:dyDescent="0.35">
      <c r="A143" s="674"/>
      <c r="B143" s="675"/>
      <c r="C143" s="676"/>
      <c r="D143" s="677"/>
      <c r="E143" s="82" t="str">
        <f>Resumen!$O$57</f>
        <v>P</v>
      </c>
      <c r="F143" s="261" t="str">
        <f>Resumen!$O$56</f>
        <v>Panadería</v>
      </c>
      <c r="G143" s="284"/>
      <c r="H143" s="273" t="str">
        <f>INDEX(Resumen!$A$56:$AL$259,MATCH($C142,Resumen!$C$56:$C$259,0),MATCH($H$17,Resumen!$A$59:$AL$59,0))</f>
        <v>-</v>
      </c>
      <c r="I143" s="274" t="str">
        <f>INDEX(Resumen!$A$56:$AL$259,MATCH($C142,Resumen!$C$56:$C$259,0),MATCH($I$17,Resumen!$A$59:$AL$59,0))</f>
        <v>-</v>
      </c>
      <c r="J143" s="274" t="str">
        <f>INDEX(Resumen!$A$56:$AL$259,MATCH($C142,Resumen!$C$56:$C$259,0),MATCH($J$17,Resumen!$A$59:$AL$59,0))</f>
        <v>-</v>
      </c>
      <c r="K143" s="275" t="str">
        <f>INDEX(Resumen!$A$56:$AL$259,MATCH($C142,Resumen!$C$56:$C$259,0),MATCH($K$17,Resumen!$A$59:$AL$59,0))</f>
        <v>-</v>
      </c>
      <c r="M143" s="273" t="str">
        <f t="shared" ref="M143:M148" si="155">IF(OR(H143="-",H143="",H143=0),"-",H143*M$14)</f>
        <v>-</v>
      </c>
      <c r="N143" s="274" t="str">
        <f t="shared" si="124"/>
        <v>-</v>
      </c>
      <c r="O143" s="274" t="str">
        <f t="shared" si="125"/>
        <v>-</v>
      </c>
      <c r="P143" s="275" t="str">
        <f t="shared" si="126"/>
        <v>-</v>
      </c>
      <c r="Q143" s="58"/>
      <c r="R143" s="292" t="str">
        <f t="shared" ref="R143:R148" si="156">IF(SUM(H143,M143)=0,"-",SUM(H143,M143))</f>
        <v>-</v>
      </c>
      <c r="S143" s="293" t="str">
        <f t="shared" si="127"/>
        <v>-</v>
      </c>
      <c r="T143" s="293" t="str">
        <f t="shared" si="128"/>
        <v>-</v>
      </c>
      <c r="U143" s="294" t="str">
        <f t="shared" si="129"/>
        <v>-</v>
      </c>
      <c r="V143" s="5"/>
      <c r="W143" s="306" t="str">
        <f t="shared" ref="W143:W148" si="157">IF(SUM(R143:U143)=0,"-",SUM(R143:U143))</f>
        <v>-</v>
      </c>
      <c r="Y143" s="318" t="str">
        <f>IF(OR(W143="",W143=0,W143="-"),"",MAX(Y$23:Y142)+1)</f>
        <v/>
      </c>
      <c r="Z143" s="319" t="str">
        <f>IF(OR(Y143="",Y143=0,Y143="-"),"",C142)</f>
        <v/>
      </c>
      <c r="AA143" s="338" t="str">
        <f>IF(OR(Y143="",Y143=0,Y143="-"),"",DAY($B142))</f>
        <v/>
      </c>
      <c r="AB143" s="331" t="str">
        <f t="shared" ref="AB143:AB148" si="158">IF(AA143="","","/")</f>
        <v/>
      </c>
      <c r="AC143" s="339" t="str">
        <f>IF(OR(AA143="",AA143=0,AA143="-"),"",MONTH($B142))</f>
        <v/>
      </c>
      <c r="AD143" s="331" t="str">
        <f t="shared" ref="AD143:AD148" si="159">IF(AC143="","","/")</f>
        <v/>
      </c>
      <c r="AE143" s="340" t="str">
        <f>IF(OR(AA143="",AA143=0,AA143="-"),"",YEAR($B142))</f>
        <v/>
      </c>
      <c r="AG143" s="525"/>
      <c r="AH143" s="526"/>
      <c r="AI143" s="527"/>
      <c r="AJ143" s="528"/>
      <c r="AK143" s="527"/>
      <c r="AL143" s="529"/>
      <c r="AM143" s="530"/>
      <c r="AN143" s="535"/>
      <c r="AO143" s="531"/>
      <c r="AP143" s="532"/>
      <c r="AQ143" s="532"/>
      <c r="AR143" s="533"/>
      <c r="AS143" s="536"/>
      <c r="AT143" s="531"/>
      <c r="AU143" s="532"/>
      <c r="AV143" s="532"/>
      <c r="AW143" s="533"/>
      <c r="AX143" s="536"/>
      <c r="AY143" s="531"/>
      <c r="AZ143" s="532"/>
      <c r="BA143" s="532"/>
      <c r="BB143" s="533"/>
      <c r="BC143" s="536"/>
      <c r="BD143" s="531"/>
      <c r="BE143" s="533"/>
      <c r="BF143" s="536"/>
      <c r="BG143" s="534"/>
    </row>
    <row r="144" spans="1:59" ht="15" thickBot="1" x14ac:dyDescent="0.35">
      <c r="A144" s="674"/>
      <c r="B144" s="675"/>
      <c r="C144" s="676"/>
      <c r="D144" s="677"/>
      <c r="E144" s="82" t="str">
        <f>Resumen!$S$57</f>
        <v>B</v>
      </c>
      <c r="F144" s="261" t="str">
        <f>Resumen!$S$56</f>
        <v>Bebidas</v>
      </c>
      <c r="G144" s="284"/>
      <c r="H144" s="273" t="str">
        <f>INDEX(Resumen!$A$56:$AL$259,MATCH($C142,Resumen!$C$56:$C$259,0),MATCH($H$18,Resumen!$A$59:$AL$59,0))</f>
        <v>-</v>
      </c>
      <c r="I144" s="274" t="str">
        <f>INDEX(Resumen!$A$56:$AL$259,MATCH($C142,Resumen!$C$56:$C$259,0),MATCH($I$18,Resumen!$A$59:$AL$59,0))</f>
        <v>-</v>
      </c>
      <c r="J144" s="274" t="str">
        <f>INDEX(Resumen!$A$56:$AL$259,MATCH($C142,Resumen!$C$56:$C$259,0),MATCH($J$18,Resumen!$A$59:$AL$59,0))</f>
        <v>-</v>
      </c>
      <c r="K144" s="275" t="str">
        <f>INDEX(Resumen!$A$56:$AL$259,MATCH($C142,Resumen!$C$56:$C$259,0),MATCH($K$18,Resumen!$A$59:$AL$59,0))</f>
        <v>-</v>
      </c>
      <c r="M144" s="273" t="str">
        <f t="shared" si="155"/>
        <v>-</v>
      </c>
      <c r="N144" s="274" t="str">
        <f t="shared" si="124"/>
        <v>-</v>
      </c>
      <c r="O144" s="274" t="str">
        <f t="shared" si="125"/>
        <v>-</v>
      </c>
      <c r="P144" s="275" t="str">
        <f t="shared" si="126"/>
        <v>-</v>
      </c>
      <c r="R144" s="292" t="str">
        <f t="shared" si="156"/>
        <v>-</v>
      </c>
      <c r="S144" s="293" t="str">
        <f t="shared" si="127"/>
        <v>-</v>
      </c>
      <c r="T144" s="293" t="str">
        <f t="shared" si="128"/>
        <v>-</v>
      </c>
      <c r="U144" s="294" t="str">
        <f t="shared" si="129"/>
        <v>-</v>
      </c>
      <c r="V144" s="5"/>
      <c r="W144" s="306" t="str">
        <f t="shared" si="157"/>
        <v>-</v>
      </c>
      <c r="Y144" s="318" t="str">
        <f>IF(OR(W144="",W144=0,W144="-"),"",MAX(Y$23:Y143)+1)</f>
        <v/>
      </c>
      <c r="Z144" s="319" t="str">
        <f>IF(OR(Y144="",Y144=0,Y144="-"),"",C142)</f>
        <v/>
      </c>
      <c r="AA144" s="338" t="str">
        <f>IF(OR(Y144="",Y144=0,Y144="-"),"",DAY($B142))</f>
        <v/>
      </c>
      <c r="AB144" s="331" t="str">
        <f t="shared" si="158"/>
        <v/>
      </c>
      <c r="AC144" s="339" t="str">
        <f>IF(OR(AA144="",AA144=0,AA144="-"),"",MONTH($B142))</f>
        <v/>
      </c>
      <c r="AD144" s="331" t="str">
        <f t="shared" si="159"/>
        <v/>
      </c>
      <c r="AE144" s="340" t="str">
        <f>IF(OR(AA144="",AA144=0,AA144="-"),"",YEAR($B142))</f>
        <v/>
      </c>
      <c r="AG144" s="469"/>
      <c r="AH144" s="497"/>
      <c r="AL144" s="499"/>
      <c r="AM144" s="470"/>
      <c r="AN144" s="59"/>
      <c r="AO144" s="469"/>
      <c r="AP144" s="473"/>
      <c r="AQ144" s="473"/>
      <c r="AR144" s="470"/>
      <c r="AS144" s="59"/>
      <c r="AT144" s="469"/>
      <c r="AU144" s="473"/>
      <c r="AV144" s="473"/>
      <c r="AW144" s="470"/>
      <c r="AX144" s="59"/>
      <c r="AY144" s="469"/>
      <c r="AZ144" s="473"/>
      <c r="BA144" s="473"/>
      <c r="BB144" s="470"/>
      <c r="BC144" s="59"/>
      <c r="BD144" s="469"/>
      <c r="BE144" s="470"/>
      <c r="BF144" s="59"/>
      <c r="BG144" s="467"/>
    </row>
    <row r="145" spans="1:59" ht="15" thickBot="1" x14ac:dyDescent="0.35">
      <c r="A145" s="674"/>
      <c r="B145" s="675"/>
      <c r="C145" s="676"/>
      <c r="D145" s="677"/>
      <c r="E145" s="82" t="str">
        <f>Resumen!$W$57</f>
        <v>E</v>
      </c>
      <c r="F145" s="261" t="str">
        <f>Resumen!$W$56</f>
        <v>Envases</v>
      </c>
      <c r="G145" s="284"/>
      <c r="H145" s="273" t="str">
        <f>INDEX(Resumen!$A$56:$AL$259,MATCH($C142,Resumen!$C$56:$C$259,0),MATCH($H$19,Resumen!$A$59:$AL$59,0))</f>
        <v>-</v>
      </c>
      <c r="I145" s="274" t="str">
        <f>INDEX(Resumen!$A$56:$AL$259,MATCH($C142,Resumen!$C$56:$C$259,0),MATCH($I$19,Resumen!$A$59:$AL$59,0))</f>
        <v>-</v>
      </c>
      <c r="J145" s="274" t="str">
        <f>INDEX(Resumen!$A$56:$AL$259,MATCH($C142,Resumen!$C$56:$C$259,0),MATCH($J$19,Resumen!$A$59:$AL$59,0))</f>
        <v>-</v>
      </c>
      <c r="K145" s="275" t="str">
        <f>INDEX(Resumen!$A$56:$AL$259,MATCH($C142,Resumen!$C$56:$C$259,0),MATCH($K$19,Resumen!$A$59:$AL$59,0))</f>
        <v>-</v>
      </c>
      <c r="M145" s="273" t="str">
        <f t="shared" si="155"/>
        <v>-</v>
      </c>
      <c r="N145" s="274" t="str">
        <f t="shared" si="124"/>
        <v>-</v>
      </c>
      <c r="O145" s="274" t="str">
        <f t="shared" si="125"/>
        <v>-</v>
      </c>
      <c r="P145" s="275" t="str">
        <f t="shared" si="126"/>
        <v>-</v>
      </c>
      <c r="Q145" s="58"/>
      <c r="R145" s="292" t="str">
        <f t="shared" si="156"/>
        <v>-</v>
      </c>
      <c r="S145" s="293" t="str">
        <f t="shared" si="127"/>
        <v>-</v>
      </c>
      <c r="T145" s="293" t="str">
        <f t="shared" si="128"/>
        <v>-</v>
      </c>
      <c r="U145" s="294" t="str">
        <f t="shared" si="129"/>
        <v>-</v>
      </c>
      <c r="V145" s="5"/>
      <c r="W145" s="306" t="str">
        <f t="shared" si="157"/>
        <v>-</v>
      </c>
      <c r="Y145" s="318" t="str">
        <f>IF(OR(W145="",W145=0,W145="-"),"",MAX(Y$23:Y144)+1)</f>
        <v/>
      </c>
      <c r="Z145" s="319" t="str">
        <f>IF(OR(Y145="",Y145=0,Y145="-"),"",C142)</f>
        <v/>
      </c>
      <c r="AA145" s="338" t="str">
        <f>IF(OR(Y145="",Y145=0,Y145="-"),"",DAY($B142))</f>
        <v/>
      </c>
      <c r="AB145" s="331" t="str">
        <f t="shared" si="158"/>
        <v/>
      </c>
      <c r="AC145" s="339" t="str">
        <f>IF(OR(AA145="",AA145=0,AA145="-"),"",MONTH($B142))</f>
        <v/>
      </c>
      <c r="AD145" s="331" t="str">
        <f t="shared" si="159"/>
        <v/>
      </c>
      <c r="AE145" s="340" t="str">
        <f>IF(OR(AA145="",AA145=0,AA145="-"),"",YEAR($B142))</f>
        <v/>
      </c>
      <c r="AG145" s="469"/>
      <c r="AH145" s="497"/>
      <c r="AL145" s="499"/>
      <c r="AM145" s="470"/>
      <c r="AO145" s="469"/>
      <c r="AP145" s="473"/>
      <c r="AQ145" s="473"/>
      <c r="AR145" s="470"/>
      <c r="AT145" s="469"/>
      <c r="AU145" s="473"/>
      <c r="AV145" s="473"/>
      <c r="AW145" s="470"/>
      <c r="AY145" s="469"/>
      <c r="AZ145" s="473"/>
      <c r="BA145" s="473"/>
      <c r="BB145" s="470"/>
      <c r="BD145" s="469"/>
      <c r="BE145" s="470"/>
      <c r="BG145" s="467"/>
    </row>
    <row r="146" spans="1:59" ht="15" thickBot="1" x14ac:dyDescent="0.35">
      <c r="A146" s="674"/>
      <c r="B146" s="675"/>
      <c r="C146" s="676"/>
      <c r="D146" s="677"/>
      <c r="E146" s="83" t="str">
        <f>Resumen!$AA$57</f>
        <v>D</v>
      </c>
      <c r="F146" s="262" t="str">
        <f>Resumen!$AA$56</f>
        <v>Decoración</v>
      </c>
      <c r="G146" s="284"/>
      <c r="H146" s="273" t="str">
        <f>INDEX(Resumen!$A$56:$AL$259,MATCH($C142,Resumen!$C$56:$C$259,0),MATCH($H$20,Resumen!$A$59:$AL$59,0))</f>
        <v>-</v>
      </c>
      <c r="I146" s="274" t="str">
        <f>INDEX(Resumen!$A$56:$AL$259,MATCH($C142,Resumen!$C$56:$C$259,0),MATCH($I$20,Resumen!$A$59:$AL$59,0))</f>
        <v>-</v>
      </c>
      <c r="J146" s="274" t="str">
        <f>INDEX(Resumen!$A$56:$AL$259,MATCH($C142,Resumen!$C$56:$C$259,0),MATCH($J$20,Resumen!$A$59:$AL$59,0))</f>
        <v>-</v>
      </c>
      <c r="K146" s="275" t="str">
        <f>INDEX(Resumen!$A$56:$AL$259,MATCH($C142,Resumen!$C$56:$C$259,0),MATCH($K$20,Resumen!$A$59:$AL$59,0))</f>
        <v>-</v>
      </c>
      <c r="M146" s="273" t="str">
        <f t="shared" si="155"/>
        <v>-</v>
      </c>
      <c r="N146" s="274" t="str">
        <f t="shared" si="124"/>
        <v>-</v>
      </c>
      <c r="O146" s="274" t="str">
        <f t="shared" si="125"/>
        <v>-</v>
      </c>
      <c r="P146" s="275" t="str">
        <f t="shared" si="126"/>
        <v>-</v>
      </c>
      <c r="Q146" s="58"/>
      <c r="R146" s="292" t="str">
        <f t="shared" si="156"/>
        <v>-</v>
      </c>
      <c r="S146" s="293" t="str">
        <f t="shared" si="127"/>
        <v>-</v>
      </c>
      <c r="T146" s="293" t="str">
        <f t="shared" si="128"/>
        <v>-</v>
      </c>
      <c r="U146" s="294" t="str">
        <f t="shared" si="129"/>
        <v>-</v>
      </c>
      <c r="V146" s="5"/>
      <c r="W146" s="306" t="str">
        <f t="shared" si="157"/>
        <v>-</v>
      </c>
      <c r="Y146" s="318" t="str">
        <f>IF(OR(W146="",W146=0,W146="-"),"",MAX(Y$23:Y145)+1)</f>
        <v/>
      </c>
      <c r="Z146" s="319" t="str">
        <f>IF(OR(Y146="",Y146=0,Y146="-"),"",C142)</f>
        <v/>
      </c>
      <c r="AA146" s="338" t="str">
        <f>IF(OR(Y146="",Y146=0,Y146="-"),"",DAY($B142))</f>
        <v/>
      </c>
      <c r="AB146" s="331" t="str">
        <f t="shared" si="158"/>
        <v/>
      </c>
      <c r="AC146" s="339" t="str">
        <f>IF(OR(AA146="",AA146=0,AA146="-"),"",MONTH($B142))</f>
        <v/>
      </c>
      <c r="AD146" s="331" t="str">
        <f t="shared" si="159"/>
        <v/>
      </c>
      <c r="AE146" s="340" t="str">
        <f>IF(OR(AA146="",AA146=0,AA146="-"),"",YEAR($B142))</f>
        <v/>
      </c>
      <c r="AG146" s="469"/>
      <c r="AH146" s="497"/>
      <c r="AL146" s="499"/>
      <c r="AM146" s="470"/>
      <c r="AO146" s="469"/>
      <c r="AP146" s="473"/>
      <c r="AQ146" s="473"/>
      <c r="AR146" s="470"/>
      <c r="AT146" s="469"/>
      <c r="AU146" s="473"/>
      <c r="AV146" s="473"/>
      <c r="AW146" s="470"/>
      <c r="AY146" s="469"/>
      <c r="AZ146" s="473"/>
      <c r="BA146" s="473"/>
      <c r="BB146" s="470"/>
      <c r="BD146" s="469"/>
      <c r="BE146" s="470"/>
      <c r="BG146" s="467"/>
    </row>
    <row r="147" spans="1:59" ht="15" thickBot="1" x14ac:dyDescent="0.35">
      <c r="A147" s="674"/>
      <c r="B147" s="675"/>
      <c r="C147" s="676"/>
      <c r="D147" s="677"/>
      <c r="E147" s="83" t="str">
        <f>Resumen!$AE$57</f>
        <v>U</v>
      </c>
      <c r="F147" s="262" t="str">
        <f>Resumen!$AE$56</f>
        <v>Maq. y Utensilios</v>
      </c>
      <c r="G147" s="284"/>
      <c r="H147" s="273" t="str">
        <f>INDEX(Resumen!$A$56:$AL$259,MATCH($C142,Resumen!$C$56:$C$259,0),MATCH($H$21,Resumen!$A$59:$AL$59,0))</f>
        <v>-</v>
      </c>
      <c r="I147" s="274" t="str">
        <f>INDEX(Resumen!$A$56:$AL$259,MATCH($C142,Resumen!$C$56:$C$259,0),MATCH($I$21,Resumen!$A$59:$AL$59,0))</f>
        <v>-</v>
      </c>
      <c r="J147" s="274" t="str">
        <f>INDEX(Resumen!$A$56:$AL$259,MATCH($C142,Resumen!$C$56:$C$259,0),MATCH($J$21,Resumen!$A$59:$AL$59,0))</f>
        <v>-</v>
      </c>
      <c r="K147" s="275" t="str">
        <f>INDEX(Resumen!$A$56:$AL$259,MATCH($C142,Resumen!$C$56:$C$259,0),MATCH($K$21,Resumen!$A$59:$AL$59,0))</f>
        <v>-</v>
      </c>
      <c r="M147" s="273" t="str">
        <f t="shared" si="155"/>
        <v>-</v>
      </c>
      <c r="N147" s="274" t="str">
        <f t="shared" si="124"/>
        <v>-</v>
      </c>
      <c r="O147" s="274" t="str">
        <f t="shared" si="125"/>
        <v>-</v>
      </c>
      <c r="P147" s="275" t="str">
        <f t="shared" si="126"/>
        <v>-</v>
      </c>
      <c r="Q147" s="58"/>
      <c r="R147" s="292" t="str">
        <f t="shared" si="156"/>
        <v>-</v>
      </c>
      <c r="S147" s="293" t="str">
        <f t="shared" si="127"/>
        <v>-</v>
      </c>
      <c r="T147" s="293" t="str">
        <f t="shared" si="128"/>
        <v>-</v>
      </c>
      <c r="U147" s="294" t="str">
        <f t="shared" si="129"/>
        <v>-</v>
      </c>
      <c r="V147" s="5"/>
      <c r="W147" s="306" t="str">
        <f t="shared" si="157"/>
        <v>-</v>
      </c>
      <c r="Y147" s="318" t="str">
        <f>IF(OR(W147="",W147=0,W147="-"),"",MAX(Y$23:Y146)+1)</f>
        <v/>
      </c>
      <c r="Z147" s="319" t="str">
        <f>IF(OR(Y147="",Y147=0,Y147="-"),"",C142)</f>
        <v/>
      </c>
      <c r="AA147" s="338" t="str">
        <f>IF(OR(Y147="",Y147=0,Y147="-"),"",DAY($B142))</f>
        <v/>
      </c>
      <c r="AB147" s="331" t="str">
        <f t="shared" si="158"/>
        <v/>
      </c>
      <c r="AC147" s="339" t="str">
        <f>IF(OR(AA147="",AA147=0,AA147="-"),"",MONTH($B142))</f>
        <v/>
      </c>
      <c r="AD147" s="331" t="str">
        <f t="shared" si="159"/>
        <v/>
      </c>
      <c r="AE147" s="340" t="str">
        <f>IF(OR(AA147="",AA147=0,AA147="-"),"",YEAR($B142))</f>
        <v/>
      </c>
      <c r="AG147" s="469"/>
      <c r="AH147" s="497"/>
      <c r="AL147" s="499"/>
      <c r="AM147" s="470"/>
      <c r="AO147" s="469"/>
      <c r="AP147" s="473"/>
      <c r="AQ147" s="473"/>
      <c r="AR147" s="470"/>
      <c r="AT147" s="469"/>
      <c r="AU147" s="473"/>
      <c r="AV147" s="473"/>
      <c r="AW147" s="470"/>
      <c r="AY147" s="469"/>
      <c r="AZ147" s="473"/>
      <c r="BA147" s="473"/>
      <c r="BB147" s="470"/>
      <c r="BD147" s="469"/>
      <c r="BE147" s="470"/>
      <c r="BG147" s="467"/>
    </row>
    <row r="148" spans="1:59" ht="15" thickBot="1" x14ac:dyDescent="0.35">
      <c r="A148" s="674"/>
      <c r="B148" s="675"/>
      <c r="C148" s="676"/>
      <c r="D148" s="649"/>
      <c r="E148" s="259" t="str">
        <f>Resumen!$AI$57</f>
        <v>V</v>
      </c>
      <c r="F148" s="263" t="str">
        <f>Resumen!$AI$56</f>
        <v>Gastos V.Zotz</v>
      </c>
      <c r="G148" s="284"/>
      <c r="H148" s="276" t="str">
        <f>INDEX(Resumen!$A$56:$AL$259,MATCH($C142,Resumen!$C$56:$C$259,0),MATCH($H$22,Resumen!$A$59:$AL$59,0))</f>
        <v>-</v>
      </c>
      <c r="I148" s="277" t="str">
        <f>INDEX(Resumen!$A$56:$AL$259,MATCH($C142,Resumen!$C$56:$C$259,0),MATCH($I$22,Resumen!$A$59:$AL$59,0))</f>
        <v>-</v>
      </c>
      <c r="J148" s="277" t="str">
        <f>INDEX(Resumen!$A$56:$AL$259,MATCH($C142,Resumen!$C$56:$C$259,0),MATCH($J$22,Resumen!$A$59:$AL$59,0))</f>
        <v>-</v>
      </c>
      <c r="K148" s="278" t="str">
        <f>INDEX(Resumen!$A$56:$AL$259,MATCH($C142,Resumen!$C$56:$C$259,0),MATCH($K$22,Resumen!$A$59:$AL$59,0))</f>
        <v>-</v>
      </c>
      <c r="M148" s="276" t="str">
        <f t="shared" si="155"/>
        <v>-</v>
      </c>
      <c r="N148" s="277" t="str">
        <f t="shared" si="124"/>
        <v>-</v>
      </c>
      <c r="O148" s="277" t="str">
        <f t="shared" si="125"/>
        <v>-</v>
      </c>
      <c r="P148" s="278" t="str">
        <f t="shared" si="126"/>
        <v>-</v>
      </c>
      <c r="Q148" s="58"/>
      <c r="R148" s="295" t="str">
        <f t="shared" si="156"/>
        <v>-</v>
      </c>
      <c r="S148" s="296" t="str">
        <f t="shared" si="127"/>
        <v>-</v>
      </c>
      <c r="T148" s="296" t="str">
        <f t="shared" si="128"/>
        <v>-</v>
      </c>
      <c r="U148" s="297" t="str">
        <f t="shared" si="129"/>
        <v>-</v>
      </c>
      <c r="W148" s="307" t="str">
        <f t="shared" si="157"/>
        <v>-</v>
      </c>
      <c r="Y148" s="318" t="str">
        <f>IF(OR(W148="",W148=0,W148="-"),"",MAX(Y$23:Y147)+1)</f>
        <v/>
      </c>
      <c r="Z148" s="320" t="str">
        <f>IF(OR(Y148="",Y148=0,Y148="-"),"",C142)</f>
        <v/>
      </c>
      <c r="AA148" s="341" t="str">
        <f>IF(OR(Y148="",Y148=0,Y148="-"),"",DAY($B142))</f>
        <v/>
      </c>
      <c r="AB148" s="332" t="str">
        <f t="shared" si="158"/>
        <v/>
      </c>
      <c r="AC148" s="342" t="str">
        <f>IF(OR(AA148="",AA148=0,AA148="-"),"",MONTH($B142))</f>
        <v/>
      </c>
      <c r="AD148" s="332" t="str">
        <f t="shared" si="159"/>
        <v/>
      </c>
      <c r="AE148" s="343" t="str">
        <f>IF(OR(AA148="",AA148=0,AA148="-"),"",YEAR($B142))</f>
        <v/>
      </c>
      <c r="AG148" s="471"/>
      <c r="AH148" s="500"/>
      <c r="AI148" s="501"/>
      <c r="AJ148" s="501"/>
      <c r="AK148" s="501"/>
      <c r="AL148" s="502"/>
      <c r="AM148" s="472"/>
      <c r="AO148" s="471"/>
      <c r="AP148" s="474"/>
      <c r="AQ148" s="474"/>
      <c r="AR148" s="472"/>
      <c r="AT148" s="471"/>
      <c r="AU148" s="474"/>
      <c r="AV148" s="474"/>
      <c r="AW148" s="472"/>
      <c r="AY148" s="471"/>
      <c r="AZ148" s="474"/>
      <c r="BA148" s="474"/>
      <c r="BB148" s="472"/>
      <c r="BD148" s="471"/>
      <c r="BE148" s="472"/>
      <c r="BG148" s="468"/>
    </row>
    <row r="149" spans="1:59" ht="15" thickBot="1" x14ac:dyDescent="0.35">
      <c r="A149" s="674">
        <f>MAX($A$23:A142)+1</f>
        <v>19</v>
      </c>
      <c r="B149" s="675">
        <f>INDEX(Resumen!$A$56:$AL$259,MATCH($A149,Resumen!$A$56:$A$259,0),MATCH($B$22,Resumen!$A$59:$AL$59,0))</f>
        <v>0</v>
      </c>
      <c r="C149" s="676">
        <f>INDEX(Resumen!$A$56:$AL$259,MATCH($A149,Resumen!$A$56:$A$259,0),MATCH($C$22,Resumen!$A$59:$AL$59,0))</f>
        <v>0</v>
      </c>
      <c r="D149" s="648" t="str">
        <f>IF(SUM($W149:$W155)=0,"-",SUM($W149:$W155))</f>
        <v>-</v>
      </c>
      <c r="E149" s="363" t="str">
        <f>Resumen!$K$57</f>
        <v>MP</v>
      </c>
      <c r="F149" s="364" t="str">
        <f>Resumen!$K$56</f>
        <v>Materias Primas</v>
      </c>
      <c r="G149" s="284"/>
      <c r="H149" s="256" t="str">
        <f>INDEX(Resumen!$A$56:$AL$259,MATCH($C149,Resumen!$C$56:$C$259,0),MATCH($H$16,Resumen!$A$59:$AL$59,0))</f>
        <v>-</v>
      </c>
      <c r="I149" s="90" t="str">
        <f>INDEX(Resumen!$A$56:$AL$259,MATCH($C149,Resumen!$C$56:$C$259,0),MATCH($I$16,Resumen!$A$59:$AL$59,0))</f>
        <v>-</v>
      </c>
      <c r="J149" s="90" t="str">
        <f>INDEX(Resumen!$A$56:$AL$259,MATCH($C149,Resumen!$C$56:$C$259,0),MATCH($J$16,Resumen!$A$59:$AL$59,0))</f>
        <v>-</v>
      </c>
      <c r="K149" s="109" t="str">
        <f>INDEX(Resumen!$A$56:$AL$259,MATCH($C149,Resumen!$C$56:$C$259,0),MATCH($K$16,Resumen!$A$59:$AL$59,0))</f>
        <v>-</v>
      </c>
      <c r="M149" s="256" t="str">
        <f>IF(OR(H149="-",H149="",H149=0),"-",H149*M$14)</f>
        <v>-</v>
      </c>
      <c r="N149" s="90" t="str">
        <f t="shared" si="124"/>
        <v>-</v>
      </c>
      <c r="O149" s="90" t="str">
        <f t="shared" si="125"/>
        <v>-</v>
      </c>
      <c r="P149" s="109" t="str">
        <f t="shared" si="126"/>
        <v>-</v>
      </c>
      <c r="Q149" s="58"/>
      <c r="R149" s="365" t="str">
        <f>IF(SUM(H149,M149)=0,"-",SUM(H149,M149))</f>
        <v>-</v>
      </c>
      <c r="S149" s="366" t="str">
        <f t="shared" si="127"/>
        <v>-</v>
      </c>
      <c r="T149" s="366" t="str">
        <f t="shared" si="128"/>
        <v>-</v>
      </c>
      <c r="U149" s="367" t="str">
        <f t="shared" si="129"/>
        <v>-</v>
      </c>
      <c r="V149" s="5"/>
      <c r="W149" s="368" t="str">
        <f>IF(SUM(R149:U149)=0,"-",SUM(R149:U149))</f>
        <v>-</v>
      </c>
      <c r="Y149" s="369" t="str">
        <f>IF(OR(W149="",W149=0,W149="-"),"",MAX(Y$23:Y148)+1)</f>
        <v/>
      </c>
      <c r="Z149" s="370" t="str">
        <f>IF(OR(Y149="",Y149=0,Y149="-"),"",C149)</f>
        <v/>
      </c>
      <c r="AA149" s="371" t="str">
        <f>IF(OR(Y149="",Y149=0,Y149="-"),"",DAY($B149))</f>
        <v/>
      </c>
      <c r="AB149" s="372" t="str">
        <f>IF(AA149="","","/")</f>
        <v/>
      </c>
      <c r="AC149" s="373" t="str">
        <f>IF(OR(AA149="",AA149=0,AA149="-"),"",MONTH($B149))</f>
        <v/>
      </c>
      <c r="AD149" s="372" t="str">
        <f>IF(AC149="","","/")</f>
        <v/>
      </c>
      <c r="AE149" s="374" t="str">
        <f>IF(OR(AA149="",AA149=0,AA149="-"),"",YEAR($B149))</f>
        <v/>
      </c>
      <c r="AG149" s="461" t="str">
        <f>IF(OR($C149="",$C149="-",$C149=0),"-",A149)</f>
        <v>-</v>
      </c>
      <c r="AH149" s="503" t="str">
        <f>IF(OR($C149="",$C149="-",$C149=0),"-",DAY(B149))</f>
        <v>-</v>
      </c>
      <c r="AI149" s="506" t="str">
        <f>IF(AH149="","","/")</f>
        <v>/</v>
      </c>
      <c r="AJ149" s="507" t="str">
        <f>IF(OR($C149="",$C149="-",$C149=0),"-",MONTH(B149))</f>
        <v>-</v>
      </c>
      <c r="AK149" s="506" t="str">
        <f>IF(AJ149="","","/")</f>
        <v>/</v>
      </c>
      <c r="AL149" s="508" t="str">
        <f>IF(OR($C149="",$C149="-",$C149=0),"-",YEAR(B149))</f>
        <v>-</v>
      </c>
      <c r="AM149" s="462" t="str">
        <f>IF(OR($C149="",$C149="-",$C149=0),"-",C149)</f>
        <v>-</v>
      </c>
      <c r="AN149" s="475" t="str">
        <f>IF(AM149="-","ù",IF(BG149=D149,"ü","û"))</f>
        <v>ù</v>
      </c>
      <c r="AO149" s="463" t="str">
        <f>IF(OR($C149="",$C149="-",$C149=0),"-",IF(SUM(H149:H155)=0,"-",SUM(H149:H155)))</f>
        <v>-</v>
      </c>
      <c r="AP149" s="464" t="str">
        <f>IF(OR($C149="",$C149="-",$C149=0),"-",IF(SUM(I149:I155)=0,"-",SUM(I149:I155)))</f>
        <v>-</v>
      </c>
      <c r="AQ149" s="464" t="str">
        <f>IF(OR($C149="",$C149="-",$C149=0),"-",IF(SUM(J149:J155)=0,"-",SUM(J149:J155)))</f>
        <v>-</v>
      </c>
      <c r="AR149" s="465" t="str">
        <f>IF(OR($C149="",$C149="-",$C149=0),"-",IF(SUM(K149:K155)=0,"-",SUM(K149:K155)))</f>
        <v>-</v>
      </c>
      <c r="AS149" s="457"/>
      <c r="AT149" s="463" t="str">
        <f>IF(OR($C149="",$C149="-",$C149=0),"-",IF(SUM(M149:M155)=0,"-",SUM(M149:M155)))</f>
        <v>-</v>
      </c>
      <c r="AU149" s="464" t="str">
        <f>IF(OR($C149="",$C149="-",$C149=0),"-",IF(SUM(N149:N155)=0,"-",SUM(N149:N155)))</f>
        <v>-</v>
      </c>
      <c r="AV149" s="464" t="str">
        <f>IF(OR($C149="",$C149="-",$C149=0),"-",IF(SUM(O149:O155)=0,"-",SUM(O149:O155)))</f>
        <v>-</v>
      </c>
      <c r="AW149" s="465" t="str">
        <f>IF(OR($C149="",$C149="-",$C149=0),"-",IF(SUM(P149:P155)=0,"-",SUM(P149:P155)))</f>
        <v>-</v>
      </c>
      <c r="AX149" s="457"/>
      <c r="AY149" s="463" t="str">
        <f>IF(OR($C149="",$C149="-",$C149=0),"-",IF(SUM(R149:R155)=0,"-",SUM(R149:R155)))</f>
        <v>-</v>
      </c>
      <c r="AZ149" s="464" t="str">
        <f>IF(OR($C149="",$C149="-",$C149=0),"-",IF(SUM(S149:S155)=0,"-",SUM(S149:S155)))</f>
        <v>-</v>
      </c>
      <c r="BA149" s="464" t="str">
        <f>IF(OR($C149="",$C149="-",$C149=0),"-",IF(SUM(T149:T155)=0,"-",SUM(T149:T155)))</f>
        <v>-</v>
      </c>
      <c r="BB149" s="465" t="str">
        <f>IF(OR($C149="",$C149="-",$C149=0),"-",IF(SUM(U149:U155)=0,"-",SUM(U149:U155)))</f>
        <v>-</v>
      </c>
      <c r="BC149" s="457"/>
      <c r="BD149" s="463" t="str">
        <f>IF(SUM(AO149:AR149)=0,"-",SUM(AO149:AR149))</f>
        <v>-</v>
      </c>
      <c r="BE149" s="465" t="str">
        <f>IF(SUM(AT149:AW149)=0,"-",SUM(AT149:AW149))</f>
        <v>-</v>
      </c>
      <c r="BF149" s="457"/>
      <c r="BG149" s="466" t="str">
        <f>IF(SUM(AY149:BB149)=0,"-",SUM(AY149:BB149))</f>
        <v>-</v>
      </c>
    </row>
    <row r="150" spans="1:59" ht="15" thickBot="1" x14ac:dyDescent="0.35">
      <c r="A150" s="674"/>
      <c r="B150" s="675"/>
      <c r="C150" s="676"/>
      <c r="D150" s="677"/>
      <c r="E150" s="82" t="str">
        <f>Resumen!$O$57</f>
        <v>P</v>
      </c>
      <c r="F150" s="261" t="str">
        <f>Resumen!$O$56</f>
        <v>Panadería</v>
      </c>
      <c r="G150" s="284"/>
      <c r="H150" s="273" t="str">
        <f>INDEX(Resumen!$A$56:$AL$259,MATCH($C149,Resumen!$C$56:$C$259,0),MATCH($H$17,Resumen!$A$59:$AL$59,0))</f>
        <v>-</v>
      </c>
      <c r="I150" s="274" t="str">
        <f>INDEX(Resumen!$A$56:$AL$259,MATCH($C149,Resumen!$C$56:$C$259,0),MATCH($I$17,Resumen!$A$59:$AL$59,0))</f>
        <v>-</v>
      </c>
      <c r="J150" s="274" t="str">
        <f>INDEX(Resumen!$A$56:$AL$259,MATCH($C149,Resumen!$C$56:$C$259,0),MATCH($J$17,Resumen!$A$59:$AL$59,0))</f>
        <v>-</v>
      </c>
      <c r="K150" s="275" t="str">
        <f>INDEX(Resumen!$A$56:$AL$259,MATCH($C149,Resumen!$C$56:$C$259,0),MATCH($K$17,Resumen!$A$59:$AL$59,0))</f>
        <v>-</v>
      </c>
      <c r="M150" s="273" t="str">
        <f t="shared" ref="M150:M155" si="160">IF(OR(H150="-",H150="",H150=0),"-",H150*M$14)</f>
        <v>-</v>
      </c>
      <c r="N150" s="274" t="str">
        <f t="shared" si="124"/>
        <v>-</v>
      </c>
      <c r="O150" s="274" t="str">
        <f t="shared" si="125"/>
        <v>-</v>
      </c>
      <c r="P150" s="275" t="str">
        <f t="shared" si="126"/>
        <v>-</v>
      </c>
      <c r="Q150" s="58"/>
      <c r="R150" s="292" t="str">
        <f t="shared" ref="R150:R155" si="161">IF(SUM(H150,M150)=0,"-",SUM(H150,M150))</f>
        <v>-</v>
      </c>
      <c r="S150" s="293" t="str">
        <f t="shared" si="127"/>
        <v>-</v>
      </c>
      <c r="T150" s="293" t="str">
        <f t="shared" si="128"/>
        <v>-</v>
      </c>
      <c r="U150" s="294" t="str">
        <f t="shared" si="129"/>
        <v>-</v>
      </c>
      <c r="V150" s="5"/>
      <c r="W150" s="306" t="str">
        <f t="shared" ref="W150:W155" si="162">IF(SUM(R150:U150)=0,"-",SUM(R150:U150))</f>
        <v>-</v>
      </c>
      <c r="Y150" s="318" t="str">
        <f>IF(OR(W150="",W150=0,W150="-"),"",MAX(Y$23:Y149)+1)</f>
        <v/>
      </c>
      <c r="Z150" s="319" t="str">
        <f>IF(OR(Y150="",Y150=0,Y150="-"),"",C149)</f>
        <v/>
      </c>
      <c r="AA150" s="338" t="str">
        <f>IF(OR(Y150="",Y150=0,Y150="-"),"",DAY($B149))</f>
        <v/>
      </c>
      <c r="AB150" s="331" t="str">
        <f t="shared" ref="AB150:AB155" si="163">IF(AA150="","","/")</f>
        <v/>
      </c>
      <c r="AC150" s="339" t="str">
        <f>IF(OR(AA150="",AA150=0,AA150="-"),"",MONTH($B149))</f>
        <v/>
      </c>
      <c r="AD150" s="331" t="str">
        <f t="shared" ref="AD150:AD155" si="164">IF(AC150="","","/")</f>
        <v/>
      </c>
      <c r="AE150" s="340" t="str">
        <f>IF(OR(AA150="",AA150=0,AA150="-"),"",YEAR($B149))</f>
        <v/>
      </c>
      <c r="AG150" s="525"/>
      <c r="AH150" s="526"/>
      <c r="AI150" s="527"/>
      <c r="AJ150" s="528"/>
      <c r="AK150" s="527"/>
      <c r="AL150" s="529"/>
      <c r="AM150" s="530"/>
      <c r="AN150" s="535"/>
      <c r="AO150" s="531"/>
      <c r="AP150" s="532"/>
      <c r="AQ150" s="532"/>
      <c r="AR150" s="533"/>
      <c r="AS150" s="536"/>
      <c r="AT150" s="531"/>
      <c r="AU150" s="532"/>
      <c r="AV150" s="532"/>
      <c r="AW150" s="533"/>
      <c r="AX150" s="536"/>
      <c r="AY150" s="531"/>
      <c r="AZ150" s="532"/>
      <c r="BA150" s="532"/>
      <c r="BB150" s="533"/>
      <c r="BC150" s="536"/>
      <c r="BD150" s="531"/>
      <c r="BE150" s="533"/>
      <c r="BF150" s="536"/>
      <c r="BG150" s="534"/>
    </row>
    <row r="151" spans="1:59" ht="15" thickBot="1" x14ac:dyDescent="0.35">
      <c r="A151" s="674"/>
      <c r="B151" s="675"/>
      <c r="C151" s="676"/>
      <c r="D151" s="677"/>
      <c r="E151" s="82" t="str">
        <f>Resumen!$S$57</f>
        <v>B</v>
      </c>
      <c r="F151" s="261" t="str">
        <f>Resumen!$S$56</f>
        <v>Bebidas</v>
      </c>
      <c r="G151" s="284"/>
      <c r="H151" s="273" t="str">
        <f>INDEX(Resumen!$A$56:$AL$259,MATCH($C149,Resumen!$C$56:$C$259,0),MATCH($H$18,Resumen!$A$59:$AL$59,0))</f>
        <v>-</v>
      </c>
      <c r="I151" s="274" t="str">
        <f>INDEX(Resumen!$A$56:$AL$259,MATCH($C149,Resumen!$C$56:$C$259,0),MATCH($I$18,Resumen!$A$59:$AL$59,0))</f>
        <v>-</v>
      </c>
      <c r="J151" s="274" t="str">
        <f>INDEX(Resumen!$A$56:$AL$259,MATCH($C149,Resumen!$C$56:$C$259,0),MATCH($J$18,Resumen!$A$59:$AL$59,0))</f>
        <v>-</v>
      </c>
      <c r="K151" s="275" t="str">
        <f>INDEX(Resumen!$A$56:$AL$259,MATCH($C149,Resumen!$C$56:$C$259,0),MATCH($K$18,Resumen!$A$59:$AL$59,0))</f>
        <v>-</v>
      </c>
      <c r="M151" s="273" t="str">
        <f t="shared" si="160"/>
        <v>-</v>
      </c>
      <c r="N151" s="274" t="str">
        <f t="shared" si="124"/>
        <v>-</v>
      </c>
      <c r="O151" s="274" t="str">
        <f t="shared" si="125"/>
        <v>-</v>
      </c>
      <c r="P151" s="275" t="str">
        <f t="shared" si="126"/>
        <v>-</v>
      </c>
      <c r="R151" s="292" t="str">
        <f t="shared" si="161"/>
        <v>-</v>
      </c>
      <c r="S151" s="293" t="str">
        <f t="shared" si="127"/>
        <v>-</v>
      </c>
      <c r="T151" s="293" t="str">
        <f t="shared" si="128"/>
        <v>-</v>
      </c>
      <c r="U151" s="294" t="str">
        <f t="shared" si="129"/>
        <v>-</v>
      </c>
      <c r="V151" s="5"/>
      <c r="W151" s="306" t="str">
        <f t="shared" si="162"/>
        <v>-</v>
      </c>
      <c r="Y151" s="318" t="str">
        <f>IF(OR(W151="",W151=0,W151="-"),"",MAX(Y$23:Y150)+1)</f>
        <v/>
      </c>
      <c r="Z151" s="319" t="str">
        <f>IF(OR(Y151="",Y151=0,Y151="-"),"",C149)</f>
        <v/>
      </c>
      <c r="AA151" s="338" t="str">
        <f>IF(OR(Y151="",Y151=0,Y151="-"),"",DAY($B149))</f>
        <v/>
      </c>
      <c r="AB151" s="331" t="str">
        <f t="shared" si="163"/>
        <v/>
      </c>
      <c r="AC151" s="339" t="str">
        <f>IF(OR(AA151="",AA151=0,AA151="-"),"",MONTH($B149))</f>
        <v/>
      </c>
      <c r="AD151" s="331" t="str">
        <f t="shared" si="164"/>
        <v/>
      </c>
      <c r="AE151" s="340" t="str">
        <f>IF(OR(AA151="",AA151=0,AA151="-"),"",YEAR($B149))</f>
        <v/>
      </c>
      <c r="AG151" s="469"/>
      <c r="AH151" s="497"/>
      <c r="AL151" s="499"/>
      <c r="AM151" s="470"/>
      <c r="AN151" s="59"/>
      <c r="AO151" s="469"/>
      <c r="AP151" s="473"/>
      <c r="AQ151" s="473"/>
      <c r="AR151" s="470"/>
      <c r="AS151" s="59"/>
      <c r="AT151" s="469"/>
      <c r="AU151" s="473"/>
      <c r="AV151" s="473"/>
      <c r="AW151" s="470"/>
      <c r="AX151" s="59"/>
      <c r="AY151" s="469"/>
      <c r="AZ151" s="473"/>
      <c r="BA151" s="473"/>
      <c r="BB151" s="470"/>
      <c r="BC151" s="59"/>
      <c r="BD151" s="469"/>
      <c r="BE151" s="470"/>
      <c r="BF151" s="59"/>
      <c r="BG151" s="467"/>
    </row>
    <row r="152" spans="1:59" ht="15" thickBot="1" x14ac:dyDescent="0.35">
      <c r="A152" s="674"/>
      <c r="B152" s="675"/>
      <c r="C152" s="676"/>
      <c r="D152" s="677"/>
      <c r="E152" s="82" t="str">
        <f>Resumen!$W$57</f>
        <v>E</v>
      </c>
      <c r="F152" s="261" t="str">
        <f>Resumen!$W$56</f>
        <v>Envases</v>
      </c>
      <c r="G152" s="284"/>
      <c r="H152" s="273" t="str">
        <f>INDEX(Resumen!$A$56:$AL$259,MATCH($C149,Resumen!$C$56:$C$259,0),MATCH($H$19,Resumen!$A$59:$AL$59,0))</f>
        <v>-</v>
      </c>
      <c r="I152" s="274" t="str">
        <f>INDEX(Resumen!$A$56:$AL$259,MATCH($C149,Resumen!$C$56:$C$259,0),MATCH($I$19,Resumen!$A$59:$AL$59,0))</f>
        <v>-</v>
      </c>
      <c r="J152" s="274" t="str">
        <f>INDEX(Resumen!$A$56:$AL$259,MATCH($C149,Resumen!$C$56:$C$259,0),MATCH($J$19,Resumen!$A$59:$AL$59,0))</f>
        <v>-</v>
      </c>
      <c r="K152" s="275" t="str">
        <f>INDEX(Resumen!$A$56:$AL$259,MATCH($C149,Resumen!$C$56:$C$259,0),MATCH($K$19,Resumen!$A$59:$AL$59,0))</f>
        <v>-</v>
      </c>
      <c r="M152" s="273" t="str">
        <f t="shared" si="160"/>
        <v>-</v>
      </c>
      <c r="N152" s="274" t="str">
        <f t="shared" si="124"/>
        <v>-</v>
      </c>
      <c r="O152" s="274" t="str">
        <f t="shared" si="125"/>
        <v>-</v>
      </c>
      <c r="P152" s="275" t="str">
        <f t="shared" si="126"/>
        <v>-</v>
      </c>
      <c r="Q152" s="58"/>
      <c r="R152" s="292" t="str">
        <f t="shared" si="161"/>
        <v>-</v>
      </c>
      <c r="S152" s="293" t="str">
        <f t="shared" si="127"/>
        <v>-</v>
      </c>
      <c r="T152" s="293" t="str">
        <f t="shared" si="128"/>
        <v>-</v>
      </c>
      <c r="U152" s="294" t="str">
        <f t="shared" si="129"/>
        <v>-</v>
      </c>
      <c r="V152" s="5"/>
      <c r="W152" s="306" t="str">
        <f t="shared" si="162"/>
        <v>-</v>
      </c>
      <c r="Y152" s="318" t="str">
        <f>IF(OR(W152="",W152=0,W152="-"),"",MAX(Y$23:Y151)+1)</f>
        <v/>
      </c>
      <c r="Z152" s="319" t="str">
        <f>IF(OR(Y152="",Y152=0,Y152="-"),"",C149)</f>
        <v/>
      </c>
      <c r="AA152" s="338" t="str">
        <f>IF(OR(Y152="",Y152=0,Y152="-"),"",DAY($B149))</f>
        <v/>
      </c>
      <c r="AB152" s="331" t="str">
        <f t="shared" si="163"/>
        <v/>
      </c>
      <c r="AC152" s="339" t="str">
        <f>IF(OR(AA152="",AA152=0,AA152="-"),"",MONTH($B149))</f>
        <v/>
      </c>
      <c r="AD152" s="331" t="str">
        <f t="shared" si="164"/>
        <v/>
      </c>
      <c r="AE152" s="340" t="str">
        <f>IF(OR(AA152="",AA152=0,AA152="-"),"",YEAR($B149))</f>
        <v/>
      </c>
      <c r="AG152" s="469"/>
      <c r="AH152" s="497"/>
      <c r="AL152" s="499"/>
      <c r="AM152" s="470"/>
      <c r="AO152" s="469"/>
      <c r="AP152" s="473"/>
      <c r="AQ152" s="473"/>
      <c r="AR152" s="470"/>
      <c r="AT152" s="469"/>
      <c r="AU152" s="473"/>
      <c r="AV152" s="473"/>
      <c r="AW152" s="470"/>
      <c r="AY152" s="469"/>
      <c r="AZ152" s="473"/>
      <c r="BA152" s="473"/>
      <c r="BB152" s="470"/>
      <c r="BD152" s="469"/>
      <c r="BE152" s="470"/>
      <c r="BG152" s="467"/>
    </row>
    <row r="153" spans="1:59" ht="15" thickBot="1" x14ac:dyDescent="0.35">
      <c r="A153" s="674"/>
      <c r="B153" s="675"/>
      <c r="C153" s="676"/>
      <c r="D153" s="677"/>
      <c r="E153" s="83" t="str">
        <f>Resumen!$AA$57</f>
        <v>D</v>
      </c>
      <c r="F153" s="262" t="str">
        <f>Resumen!$AA$56</f>
        <v>Decoración</v>
      </c>
      <c r="G153" s="284"/>
      <c r="H153" s="273" t="str">
        <f>INDEX(Resumen!$A$56:$AL$259,MATCH($C149,Resumen!$C$56:$C$259,0),MATCH($H$20,Resumen!$A$59:$AL$59,0))</f>
        <v>-</v>
      </c>
      <c r="I153" s="274" t="str">
        <f>INDEX(Resumen!$A$56:$AL$259,MATCH($C149,Resumen!$C$56:$C$259,0),MATCH($I$20,Resumen!$A$59:$AL$59,0))</f>
        <v>-</v>
      </c>
      <c r="J153" s="274" t="str">
        <f>INDEX(Resumen!$A$56:$AL$259,MATCH($C149,Resumen!$C$56:$C$259,0),MATCH($J$20,Resumen!$A$59:$AL$59,0))</f>
        <v>-</v>
      </c>
      <c r="K153" s="275" t="str">
        <f>INDEX(Resumen!$A$56:$AL$259,MATCH($C149,Resumen!$C$56:$C$259,0),MATCH($K$20,Resumen!$A$59:$AL$59,0))</f>
        <v>-</v>
      </c>
      <c r="M153" s="273" t="str">
        <f t="shared" si="160"/>
        <v>-</v>
      </c>
      <c r="N153" s="274" t="str">
        <f t="shared" si="124"/>
        <v>-</v>
      </c>
      <c r="O153" s="274" t="str">
        <f t="shared" si="125"/>
        <v>-</v>
      </c>
      <c r="P153" s="275" t="str">
        <f t="shared" si="126"/>
        <v>-</v>
      </c>
      <c r="Q153" s="58"/>
      <c r="R153" s="292" t="str">
        <f t="shared" si="161"/>
        <v>-</v>
      </c>
      <c r="S153" s="293" t="str">
        <f t="shared" si="127"/>
        <v>-</v>
      </c>
      <c r="T153" s="293" t="str">
        <f t="shared" si="128"/>
        <v>-</v>
      </c>
      <c r="U153" s="294" t="str">
        <f t="shared" si="129"/>
        <v>-</v>
      </c>
      <c r="V153" s="5"/>
      <c r="W153" s="306" t="str">
        <f t="shared" si="162"/>
        <v>-</v>
      </c>
      <c r="Y153" s="318" t="str">
        <f>IF(OR(W153="",W153=0,W153="-"),"",MAX(Y$23:Y152)+1)</f>
        <v/>
      </c>
      <c r="Z153" s="319" t="str">
        <f>IF(OR(Y153="",Y153=0,Y153="-"),"",C149)</f>
        <v/>
      </c>
      <c r="AA153" s="338" t="str">
        <f>IF(OR(Y153="",Y153=0,Y153="-"),"",DAY($B149))</f>
        <v/>
      </c>
      <c r="AB153" s="331" t="str">
        <f t="shared" si="163"/>
        <v/>
      </c>
      <c r="AC153" s="339" t="str">
        <f>IF(OR(AA153="",AA153=0,AA153="-"),"",MONTH($B149))</f>
        <v/>
      </c>
      <c r="AD153" s="331" t="str">
        <f t="shared" si="164"/>
        <v/>
      </c>
      <c r="AE153" s="340" t="str">
        <f>IF(OR(AA153="",AA153=0,AA153="-"),"",YEAR($B149))</f>
        <v/>
      </c>
      <c r="AG153" s="469"/>
      <c r="AH153" s="497"/>
      <c r="AL153" s="499"/>
      <c r="AM153" s="470"/>
      <c r="AO153" s="469"/>
      <c r="AP153" s="473"/>
      <c r="AQ153" s="473"/>
      <c r="AR153" s="470"/>
      <c r="AT153" s="469"/>
      <c r="AU153" s="473"/>
      <c r="AV153" s="473"/>
      <c r="AW153" s="470"/>
      <c r="AY153" s="469"/>
      <c r="AZ153" s="473"/>
      <c r="BA153" s="473"/>
      <c r="BB153" s="470"/>
      <c r="BD153" s="469"/>
      <c r="BE153" s="470"/>
      <c r="BG153" s="467"/>
    </row>
    <row r="154" spans="1:59" ht="15" thickBot="1" x14ac:dyDescent="0.35">
      <c r="A154" s="674"/>
      <c r="B154" s="675"/>
      <c r="C154" s="676"/>
      <c r="D154" s="677"/>
      <c r="E154" s="83" t="str">
        <f>Resumen!$AE$57</f>
        <v>U</v>
      </c>
      <c r="F154" s="262" t="str">
        <f>Resumen!$AE$56</f>
        <v>Maq. y Utensilios</v>
      </c>
      <c r="G154" s="284"/>
      <c r="H154" s="273" t="str">
        <f>INDEX(Resumen!$A$56:$AL$259,MATCH($C149,Resumen!$C$56:$C$259,0),MATCH($H$21,Resumen!$A$59:$AL$59,0))</f>
        <v>-</v>
      </c>
      <c r="I154" s="274" t="str">
        <f>INDEX(Resumen!$A$56:$AL$259,MATCH($C149,Resumen!$C$56:$C$259,0),MATCH($I$21,Resumen!$A$59:$AL$59,0))</f>
        <v>-</v>
      </c>
      <c r="J154" s="274" t="str">
        <f>INDEX(Resumen!$A$56:$AL$259,MATCH($C149,Resumen!$C$56:$C$259,0),MATCH($J$21,Resumen!$A$59:$AL$59,0))</f>
        <v>-</v>
      </c>
      <c r="K154" s="275" t="str">
        <f>INDEX(Resumen!$A$56:$AL$259,MATCH($C149,Resumen!$C$56:$C$259,0),MATCH($K$21,Resumen!$A$59:$AL$59,0))</f>
        <v>-</v>
      </c>
      <c r="M154" s="273" t="str">
        <f t="shared" si="160"/>
        <v>-</v>
      </c>
      <c r="N154" s="274" t="str">
        <f t="shared" si="124"/>
        <v>-</v>
      </c>
      <c r="O154" s="274" t="str">
        <f t="shared" si="125"/>
        <v>-</v>
      </c>
      <c r="P154" s="275" t="str">
        <f t="shared" si="126"/>
        <v>-</v>
      </c>
      <c r="Q154" s="58"/>
      <c r="R154" s="292" t="str">
        <f t="shared" si="161"/>
        <v>-</v>
      </c>
      <c r="S154" s="293" t="str">
        <f t="shared" si="127"/>
        <v>-</v>
      </c>
      <c r="T154" s="293" t="str">
        <f t="shared" si="128"/>
        <v>-</v>
      </c>
      <c r="U154" s="294" t="str">
        <f t="shared" si="129"/>
        <v>-</v>
      </c>
      <c r="V154" s="5"/>
      <c r="W154" s="306" t="str">
        <f t="shared" si="162"/>
        <v>-</v>
      </c>
      <c r="Y154" s="318" t="str">
        <f>IF(OR(W154="",W154=0,W154="-"),"",MAX(Y$23:Y153)+1)</f>
        <v/>
      </c>
      <c r="Z154" s="319" t="str">
        <f>IF(OR(Y154="",Y154=0,Y154="-"),"",C149)</f>
        <v/>
      </c>
      <c r="AA154" s="338" t="str">
        <f>IF(OR(Y154="",Y154=0,Y154="-"),"",DAY($B149))</f>
        <v/>
      </c>
      <c r="AB154" s="331" t="str">
        <f t="shared" si="163"/>
        <v/>
      </c>
      <c r="AC154" s="339" t="str">
        <f>IF(OR(AA154="",AA154=0,AA154="-"),"",MONTH($B149))</f>
        <v/>
      </c>
      <c r="AD154" s="331" t="str">
        <f t="shared" si="164"/>
        <v/>
      </c>
      <c r="AE154" s="340" t="str">
        <f>IF(OR(AA154="",AA154=0,AA154="-"),"",YEAR($B149))</f>
        <v/>
      </c>
      <c r="AG154" s="469"/>
      <c r="AH154" s="497"/>
      <c r="AL154" s="499"/>
      <c r="AM154" s="470"/>
      <c r="AO154" s="469"/>
      <c r="AP154" s="473"/>
      <c r="AQ154" s="473"/>
      <c r="AR154" s="470"/>
      <c r="AT154" s="469"/>
      <c r="AU154" s="473"/>
      <c r="AV154" s="473"/>
      <c r="AW154" s="470"/>
      <c r="AY154" s="469"/>
      <c r="AZ154" s="473"/>
      <c r="BA154" s="473"/>
      <c r="BB154" s="470"/>
      <c r="BD154" s="469"/>
      <c r="BE154" s="470"/>
      <c r="BG154" s="467"/>
    </row>
    <row r="155" spans="1:59" ht="15" thickBot="1" x14ac:dyDescent="0.35">
      <c r="A155" s="674"/>
      <c r="B155" s="675"/>
      <c r="C155" s="676"/>
      <c r="D155" s="649"/>
      <c r="E155" s="259" t="str">
        <f>Resumen!$AI$57</f>
        <v>V</v>
      </c>
      <c r="F155" s="263" t="str">
        <f>Resumen!$AI$56</f>
        <v>Gastos V.Zotz</v>
      </c>
      <c r="G155" s="284"/>
      <c r="H155" s="276" t="str">
        <f>INDEX(Resumen!$A$56:$AL$259,MATCH($C149,Resumen!$C$56:$C$259,0),MATCH($H$22,Resumen!$A$59:$AL$59,0))</f>
        <v>-</v>
      </c>
      <c r="I155" s="277" t="str">
        <f>INDEX(Resumen!$A$56:$AL$259,MATCH($C149,Resumen!$C$56:$C$259,0),MATCH($I$22,Resumen!$A$59:$AL$59,0))</f>
        <v>-</v>
      </c>
      <c r="J155" s="277" t="str">
        <f>INDEX(Resumen!$A$56:$AL$259,MATCH($C149,Resumen!$C$56:$C$259,0),MATCH($J$22,Resumen!$A$59:$AL$59,0))</f>
        <v>-</v>
      </c>
      <c r="K155" s="278" t="str">
        <f>INDEX(Resumen!$A$56:$AL$259,MATCH($C149,Resumen!$C$56:$C$259,0),MATCH($K$22,Resumen!$A$59:$AL$59,0))</f>
        <v>-</v>
      </c>
      <c r="M155" s="276" t="str">
        <f t="shared" si="160"/>
        <v>-</v>
      </c>
      <c r="N155" s="277" t="str">
        <f t="shared" si="124"/>
        <v>-</v>
      </c>
      <c r="O155" s="277" t="str">
        <f t="shared" si="125"/>
        <v>-</v>
      </c>
      <c r="P155" s="278" t="str">
        <f t="shared" si="126"/>
        <v>-</v>
      </c>
      <c r="Q155" s="58"/>
      <c r="R155" s="295" t="str">
        <f t="shared" si="161"/>
        <v>-</v>
      </c>
      <c r="S155" s="296" t="str">
        <f t="shared" si="127"/>
        <v>-</v>
      </c>
      <c r="T155" s="296" t="str">
        <f t="shared" si="128"/>
        <v>-</v>
      </c>
      <c r="U155" s="297" t="str">
        <f t="shared" si="129"/>
        <v>-</v>
      </c>
      <c r="W155" s="307" t="str">
        <f t="shared" si="162"/>
        <v>-</v>
      </c>
      <c r="Y155" s="318" t="str">
        <f>IF(OR(W155="",W155=0,W155="-"),"",MAX(Y$23:Y154)+1)</f>
        <v/>
      </c>
      <c r="Z155" s="320" t="str">
        <f>IF(OR(Y155="",Y155=0,Y155="-"),"",C149)</f>
        <v/>
      </c>
      <c r="AA155" s="341" t="str">
        <f>IF(OR(Y155="",Y155=0,Y155="-"),"",DAY($B149))</f>
        <v/>
      </c>
      <c r="AB155" s="332" t="str">
        <f t="shared" si="163"/>
        <v/>
      </c>
      <c r="AC155" s="342" t="str">
        <f>IF(OR(AA155="",AA155=0,AA155="-"),"",MONTH($B149))</f>
        <v/>
      </c>
      <c r="AD155" s="332" t="str">
        <f t="shared" si="164"/>
        <v/>
      </c>
      <c r="AE155" s="343" t="str">
        <f>IF(OR(AA155="",AA155=0,AA155="-"),"",YEAR($B149))</f>
        <v/>
      </c>
      <c r="AG155" s="471"/>
      <c r="AH155" s="500"/>
      <c r="AI155" s="501"/>
      <c r="AJ155" s="501"/>
      <c r="AK155" s="501"/>
      <c r="AL155" s="502"/>
      <c r="AM155" s="472"/>
      <c r="AO155" s="471"/>
      <c r="AP155" s="474"/>
      <c r="AQ155" s="474"/>
      <c r="AR155" s="472"/>
      <c r="AT155" s="471"/>
      <c r="AU155" s="474"/>
      <c r="AV155" s="474"/>
      <c r="AW155" s="472"/>
      <c r="AY155" s="471"/>
      <c r="AZ155" s="474"/>
      <c r="BA155" s="474"/>
      <c r="BB155" s="472"/>
      <c r="BD155" s="471"/>
      <c r="BE155" s="472"/>
      <c r="BG155" s="468"/>
    </row>
    <row r="156" spans="1:59" ht="15" thickBot="1" x14ac:dyDescent="0.35">
      <c r="A156" s="674">
        <f>MAX($A$23:A149)+1</f>
        <v>20</v>
      </c>
      <c r="B156" s="675">
        <f>INDEX(Resumen!$A$56:$AL$259,MATCH($A156,Resumen!$A$56:$A$259,0),MATCH($B$22,Resumen!$A$59:$AL$59,0))</f>
        <v>0</v>
      </c>
      <c r="C156" s="676">
        <f>INDEX(Resumen!$A$56:$AL$259,MATCH($A156,Resumen!$A$56:$A$259,0),MATCH($C$22,Resumen!$A$59:$AL$59,0))</f>
        <v>0</v>
      </c>
      <c r="D156" s="648" t="str">
        <f>IF(SUM($W156:$W162)=0,"-",SUM($W156:$W162))</f>
        <v>-</v>
      </c>
      <c r="E156" s="363" t="str">
        <f>Resumen!$K$57</f>
        <v>MP</v>
      </c>
      <c r="F156" s="364" t="str">
        <f>Resumen!$K$56</f>
        <v>Materias Primas</v>
      </c>
      <c r="G156" s="284"/>
      <c r="H156" s="256" t="str">
        <f>INDEX(Resumen!$A$56:$AL$259,MATCH($C156,Resumen!$C$56:$C$259,0),MATCH($H$16,Resumen!$A$59:$AL$59,0))</f>
        <v>-</v>
      </c>
      <c r="I156" s="90" t="str">
        <f>INDEX(Resumen!$A$56:$AL$259,MATCH($C156,Resumen!$C$56:$C$259,0),MATCH($I$16,Resumen!$A$59:$AL$59,0))</f>
        <v>-</v>
      </c>
      <c r="J156" s="90" t="str">
        <f>INDEX(Resumen!$A$56:$AL$259,MATCH($C156,Resumen!$C$56:$C$259,0),MATCH($J$16,Resumen!$A$59:$AL$59,0))</f>
        <v>-</v>
      </c>
      <c r="K156" s="109" t="str">
        <f>INDEX(Resumen!$A$56:$AL$259,MATCH($C156,Resumen!$C$56:$C$259,0),MATCH($K$16,Resumen!$A$59:$AL$59,0))</f>
        <v>-</v>
      </c>
      <c r="M156" s="256" t="str">
        <f>IF(OR(H156="-",H156="",H156=0),"-",H156*M$14)</f>
        <v>-</v>
      </c>
      <c r="N156" s="90" t="str">
        <f t="shared" si="124"/>
        <v>-</v>
      </c>
      <c r="O156" s="90" t="str">
        <f t="shared" si="125"/>
        <v>-</v>
      </c>
      <c r="P156" s="109" t="str">
        <f t="shared" si="126"/>
        <v>-</v>
      </c>
      <c r="Q156" s="58"/>
      <c r="R156" s="365" t="str">
        <f>IF(SUM(H156,M156)=0,"-",SUM(H156,M156))</f>
        <v>-</v>
      </c>
      <c r="S156" s="366" t="str">
        <f t="shared" si="127"/>
        <v>-</v>
      </c>
      <c r="T156" s="366" t="str">
        <f t="shared" si="128"/>
        <v>-</v>
      </c>
      <c r="U156" s="367" t="str">
        <f t="shared" si="129"/>
        <v>-</v>
      </c>
      <c r="V156" s="5"/>
      <c r="W156" s="368" t="str">
        <f>IF(SUM(R156:U156)=0,"-",SUM(R156:U156))</f>
        <v>-</v>
      </c>
      <c r="Y156" s="369" t="str">
        <f>IF(OR(W156="",W156=0,W156="-"),"",MAX(Y$23:Y155)+1)</f>
        <v/>
      </c>
      <c r="Z156" s="370" t="str">
        <f>IF(OR(Y156="",Y156=0,Y156="-"),"",C156)</f>
        <v/>
      </c>
      <c r="AA156" s="371" t="str">
        <f>IF(OR(Y156="",Y156=0,Y156="-"),"",DAY($B156))</f>
        <v/>
      </c>
      <c r="AB156" s="372" t="str">
        <f>IF(AA156="","","/")</f>
        <v/>
      </c>
      <c r="AC156" s="373" t="str">
        <f>IF(OR(AA156="",AA156=0,AA156="-"),"",MONTH($B156))</f>
        <v/>
      </c>
      <c r="AD156" s="372" t="str">
        <f>IF(AC156="","","/")</f>
        <v/>
      </c>
      <c r="AE156" s="374" t="str">
        <f>IF(OR(AA156="",AA156=0,AA156="-"),"",YEAR($B156))</f>
        <v/>
      </c>
      <c r="AG156" s="461" t="str">
        <f>IF(OR($C156="",$C156="-",$C156=0),"-",A156)</f>
        <v>-</v>
      </c>
      <c r="AH156" s="503" t="str">
        <f>IF(OR($C156="",$C156="-",$C156=0),"-",DAY(B156))</f>
        <v>-</v>
      </c>
      <c r="AI156" s="506" t="str">
        <f>IF(AH156="","","/")</f>
        <v>/</v>
      </c>
      <c r="AJ156" s="507" t="str">
        <f>IF(OR($C156="",$C156="-",$C156=0),"-",MONTH(B156))</f>
        <v>-</v>
      </c>
      <c r="AK156" s="506" t="str">
        <f>IF(AJ156="","","/")</f>
        <v>/</v>
      </c>
      <c r="AL156" s="508" t="str">
        <f>IF(OR($C156="",$C156="-",$C156=0),"-",YEAR(B156))</f>
        <v>-</v>
      </c>
      <c r="AM156" s="462" t="str">
        <f>IF(OR($C156="",$C156="-",$C156=0),"-",C156)</f>
        <v>-</v>
      </c>
      <c r="AN156" s="475" t="str">
        <f>IF(AM156="-","ù",IF(BG156=D156,"ü","û"))</f>
        <v>ù</v>
      </c>
      <c r="AO156" s="463" t="str">
        <f>IF(OR($C156="",$C156="-",$C156=0),"-",IF(SUM(H156:H162)=0,"-",SUM(H156:H162)))</f>
        <v>-</v>
      </c>
      <c r="AP156" s="464" t="str">
        <f>IF(OR($C156="",$C156="-",$C156=0),"-",IF(SUM(I156:I162)=0,"-",SUM(I156:I162)))</f>
        <v>-</v>
      </c>
      <c r="AQ156" s="464" t="str">
        <f>IF(OR($C156="",$C156="-",$C156=0),"-",IF(SUM(J156:J162)=0,"-",SUM(J156:J162)))</f>
        <v>-</v>
      </c>
      <c r="AR156" s="465" t="str">
        <f>IF(OR($C156="",$C156="-",$C156=0),"-",IF(SUM(K156:K162)=0,"-",SUM(K156:K162)))</f>
        <v>-</v>
      </c>
      <c r="AS156" s="457"/>
      <c r="AT156" s="463" t="str">
        <f>IF(OR($C156="",$C156="-",$C156=0),"-",IF(SUM(M156:M162)=0,"-",SUM(M156:M162)))</f>
        <v>-</v>
      </c>
      <c r="AU156" s="464" t="str">
        <f>IF(OR($C156="",$C156="-",$C156=0),"-",IF(SUM(N156:N162)=0,"-",SUM(N156:N162)))</f>
        <v>-</v>
      </c>
      <c r="AV156" s="464" t="str">
        <f>IF(OR($C156="",$C156="-",$C156=0),"-",IF(SUM(O156:O162)=0,"-",SUM(O156:O162)))</f>
        <v>-</v>
      </c>
      <c r="AW156" s="465" t="str">
        <f>IF(OR($C156="",$C156="-",$C156=0),"-",IF(SUM(P156:P162)=0,"-",SUM(P156:P162)))</f>
        <v>-</v>
      </c>
      <c r="AX156" s="457"/>
      <c r="AY156" s="463" t="str">
        <f>IF(OR($C156="",$C156="-",$C156=0),"-",IF(SUM(R156:R162)=0,"-",SUM(R156:R162)))</f>
        <v>-</v>
      </c>
      <c r="AZ156" s="464" t="str">
        <f>IF(OR($C156="",$C156="-",$C156=0),"-",IF(SUM(S156:S162)=0,"-",SUM(S156:S162)))</f>
        <v>-</v>
      </c>
      <c r="BA156" s="464" t="str">
        <f>IF(OR($C156="",$C156="-",$C156=0),"-",IF(SUM(T156:T162)=0,"-",SUM(T156:T162)))</f>
        <v>-</v>
      </c>
      <c r="BB156" s="465" t="str">
        <f>IF(OR($C156="",$C156="-",$C156=0),"-",IF(SUM(U156:U162)=0,"-",SUM(U156:U162)))</f>
        <v>-</v>
      </c>
      <c r="BC156" s="457"/>
      <c r="BD156" s="463" t="str">
        <f>IF(SUM(AO156:AR156)=0,"-",SUM(AO156:AR156))</f>
        <v>-</v>
      </c>
      <c r="BE156" s="465" t="str">
        <f>IF(SUM(AT156:AW156)=0,"-",SUM(AT156:AW156))</f>
        <v>-</v>
      </c>
      <c r="BF156" s="457"/>
      <c r="BG156" s="466" t="str">
        <f>IF(SUM(AY156:BB156)=0,"-",SUM(AY156:BB156))</f>
        <v>-</v>
      </c>
    </row>
    <row r="157" spans="1:59" ht="15" thickBot="1" x14ac:dyDescent="0.35">
      <c r="A157" s="674"/>
      <c r="B157" s="675"/>
      <c r="C157" s="676"/>
      <c r="D157" s="677"/>
      <c r="E157" s="82" t="str">
        <f>Resumen!$O$57</f>
        <v>P</v>
      </c>
      <c r="F157" s="261" t="str">
        <f>Resumen!$O$56</f>
        <v>Panadería</v>
      </c>
      <c r="G157" s="284"/>
      <c r="H157" s="273" t="str">
        <f>INDEX(Resumen!$A$56:$AL$259,MATCH($C156,Resumen!$C$56:$C$259,0),MATCH($H$17,Resumen!$A$59:$AL$59,0))</f>
        <v>-</v>
      </c>
      <c r="I157" s="274" t="str">
        <f>INDEX(Resumen!$A$56:$AL$259,MATCH($C156,Resumen!$C$56:$C$259,0),MATCH($I$17,Resumen!$A$59:$AL$59,0))</f>
        <v>-</v>
      </c>
      <c r="J157" s="274" t="str">
        <f>INDEX(Resumen!$A$56:$AL$259,MATCH($C156,Resumen!$C$56:$C$259,0),MATCH($J$17,Resumen!$A$59:$AL$59,0))</f>
        <v>-</v>
      </c>
      <c r="K157" s="275" t="str">
        <f>INDEX(Resumen!$A$56:$AL$259,MATCH($C156,Resumen!$C$56:$C$259,0),MATCH($K$17,Resumen!$A$59:$AL$59,0))</f>
        <v>-</v>
      </c>
      <c r="M157" s="273" t="str">
        <f t="shared" ref="M157:M162" si="165">IF(OR(H157="-",H157="",H157=0),"-",H157*M$14)</f>
        <v>-</v>
      </c>
      <c r="N157" s="274" t="str">
        <f t="shared" si="124"/>
        <v>-</v>
      </c>
      <c r="O157" s="274" t="str">
        <f t="shared" si="125"/>
        <v>-</v>
      </c>
      <c r="P157" s="275" t="str">
        <f t="shared" si="126"/>
        <v>-</v>
      </c>
      <c r="Q157" s="58"/>
      <c r="R157" s="292" t="str">
        <f t="shared" ref="R157:R162" si="166">IF(SUM(H157,M157)=0,"-",SUM(H157,M157))</f>
        <v>-</v>
      </c>
      <c r="S157" s="293" t="str">
        <f t="shared" si="127"/>
        <v>-</v>
      </c>
      <c r="T157" s="293" t="str">
        <f t="shared" si="128"/>
        <v>-</v>
      </c>
      <c r="U157" s="294" t="str">
        <f t="shared" si="129"/>
        <v>-</v>
      </c>
      <c r="V157" s="5"/>
      <c r="W157" s="306" t="str">
        <f t="shared" ref="W157:W162" si="167">IF(SUM(R157:U157)=0,"-",SUM(R157:U157))</f>
        <v>-</v>
      </c>
      <c r="Y157" s="318" t="str">
        <f>IF(OR(W157="",W157=0,W157="-"),"",MAX(Y$23:Y156)+1)</f>
        <v/>
      </c>
      <c r="Z157" s="319" t="str">
        <f>IF(OR(Y157="",Y157=0,Y157="-"),"",C156)</f>
        <v/>
      </c>
      <c r="AA157" s="338" t="str">
        <f>IF(OR(Y157="",Y157=0,Y157="-"),"",DAY($B156))</f>
        <v/>
      </c>
      <c r="AB157" s="331" t="str">
        <f t="shared" ref="AB157:AB162" si="168">IF(AA157="","","/")</f>
        <v/>
      </c>
      <c r="AC157" s="339" t="str">
        <f>IF(OR(AA157="",AA157=0,AA157="-"),"",MONTH($B156))</f>
        <v/>
      </c>
      <c r="AD157" s="331" t="str">
        <f t="shared" ref="AD157:AD162" si="169">IF(AC157="","","/")</f>
        <v/>
      </c>
      <c r="AE157" s="340" t="str">
        <f>IF(OR(AA157="",AA157=0,AA157="-"),"",YEAR($B156))</f>
        <v/>
      </c>
      <c r="AG157" s="525"/>
      <c r="AH157" s="526"/>
      <c r="AI157" s="527"/>
      <c r="AJ157" s="528"/>
      <c r="AK157" s="527"/>
      <c r="AL157" s="529"/>
      <c r="AM157" s="530"/>
      <c r="AN157" s="535"/>
      <c r="AO157" s="531"/>
      <c r="AP157" s="532"/>
      <c r="AQ157" s="532"/>
      <c r="AR157" s="533"/>
      <c r="AS157" s="536"/>
      <c r="AT157" s="531"/>
      <c r="AU157" s="532"/>
      <c r="AV157" s="532"/>
      <c r="AW157" s="533"/>
      <c r="AX157" s="536"/>
      <c r="AY157" s="531"/>
      <c r="AZ157" s="532"/>
      <c r="BA157" s="532"/>
      <c r="BB157" s="533"/>
      <c r="BC157" s="536"/>
      <c r="BD157" s="531"/>
      <c r="BE157" s="533"/>
      <c r="BF157" s="536"/>
      <c r="BG157" s="534"/>
    </row>
    <row r="158" spans="1:59" ht="15" thickBot="1" x14ac:dyDescent="0.35">
      <c r="A158" s="674"/>
      <c r="B158" s="675"/>
      <c r="C158" s="676"/>
      <c r="D158" s="677"/>
      <c r="E158" s="82" t="str">
        <f>Resumen!$S$57</f>
        <v>B</v>
      </c>
      <c r="F158" s="261" t="str">
        <f>Resumen!$S$56</f>
        <v>Bebidas</v>
      </c>
      <c r="G158" s="284"/>
      <c r="H158" s="273" t="str">
        <f>INDEX(Resumen!$A$56:$AL$259,MATCH($C156,Resumen!$C$56:$C$259,0),MATCH($H$18,Resumen!$A$59:$AL$59,0))</f>
        <v>-</v>
      </c>
      <c r="I158" s="274" t="str">
        <f>INDEX(Resumen!$A$56:$AL$259,MATCH($C156,Resumen!$C$56:$C$259,0),MATCH($I$18,Resumen!$A$59:$AL$59,0))</f>
        <v>-</v>
      </c>
      <c r="J158" s="274" t="str">
        <f>INDEX(Resumen!$A$56:$AL$259,MATCH($C156,Resumen!$C$56:$C$259,0),MATCH($J$18,Resumen!$A$59:$AL$59,0))</f>
        <v>-</v>
      </c>
      <c r="K158" s="275" t="str">
        <f>INDEX(Resumen!$A$56:$AL$259,MATCH($C156,Resumen!$C$56:$C$259,0),MATCH($K$18,Resumen!$A$59:$AL$59,0))</f>
        <v>-</v>
      </c>
      <c r="M158" s="273" t="str">
        <f t="shared" si="165"/>
        <v>-</v>
      </c>
      <c r="N158" s="274" t="str">
        <f t="shared" si="124"/>
        <v>-</v>
      </c>
      <c r="O158" s="274" t="str">
        <f t="shared" si="125"/>
        <v>-</v>
      </c>
      <c r="P158" s="275" t="str">
        <f t="shared" si="126"/>
        <v>-</v>
      </c>
      <c r="R158" s="292" t="str">
        <f t="shared" si="166"/>
        <v>-</v>
      </c>
      <c r="S158" s="293" t="str">
        <f t="shared" si="127"/>
        <v>-</v>
      </c>
      <c r="T158" s="293" t="str">
        <f t="shared" si="128"/>
        <v>-</v>
      </c>
      <c r="U158" s="294" t="str">
        <f t="shared" si="129"/>
        <v>-</v>
      </c>
      <c r="V158" s="5"/>
      <c r="W158" s="306" t="str">
        <f t="shared" si="167"/>
        <v>-</v>
      </c>
      <c r="Y158" s="318" t="str">
        <f>IF(OR(W158="",W158=0,W158="-"),"",MAX(Y$23:Y157)+1)</f>
        <v/>
      </c>
      <c r="Z158" s="319" t="str">
        <f>IF(OR(Y158="",Y158=0,Y158="-"),"",C156)</f>
        <v/>
      </c>
      <c r="AA158" s="338" t="str">
        <f>IF(OR(Y158="",Y158=0,Y158="-"),"",DAY($B156))</f>
        <v/>
      </c>
      <c r="AB158" s="331" t="str">
        <f t="shared" si="168"/>
        <v/>
      </c>
      <c r="AC158" s="339" t="str">
        <f>IF(OR(AA158="",AA158=0,AA158="-"),"",MONTH($B156))</f>
        <v/>
      </c>
      <c r="AD158" s="331" t="str">
        <f t="shared" si="169"/>
        <v/>
      </c>
      <c r="AE158" s="340" t="str">
        <f>IF(OR(AA158="",AA158=0,AA158="-"),"",YEAR($B156))</f>
        <v/>
      </c>
      <c r="AG158" s="469"/>
      <c r="AH158" s="497"/>
      <c r="AL158" s="499"/>
      <c r="AM158" s="470"/>
      <c r="AN158" s="59"/>
      <c r="AO158" s="469"/>
      <c r="AP158" s="473"/>
      <c r="AQ158" s="473"/>
      <c r="AR158" s="470"/>
      <c r="AS158" s="59"/>
      <c r="AT158" s="469"/>
      <c r="AU158" s="473"/>
      <c r="AV158" s="473"/>
      <c r="AW158" s="470"/>
      <c r="AX158" s="59"/>
      <c r="AY158" s="469"/>
      <c r="AZ158" s="473"/>
      <c r="BA158" s="473"/>
      <c r="BB158" s="470"/>
      <c r="BC158" s="59"/>
      <c r="BD158" s="469"/>
      <c r="BE158" s="470"/>
      <c r="BF158" s="59"/>
      <c r="BG158" s="467"/>
    </row>
    <row r="159" spans="1:59" ht="15" thickBot="1" x14ac:dyDescent="0.35">
      <c r="A159" s="674"/>
      <c r="B159" s="675"/>
      <c r="C159" s="676"/>
      <c r="D159" s="677"/>
      <c r="E159" s="82" t="str">
        <f>Resumen!$W$57</f>
        <v>E</v>
      </c>
      <c r="F159" s="261" t="str">
        <f>Resumen!$W$56</f>
        <v>Envases</v>
      </c>
      <c r="G159" s="284"/>
      <c r="H159" s="273" t="str">
        <f>INDEX(Resumen!$A$56:$AL$259,MATCH($C156,Resumen!$C$56:$C$259,0),MATCH($H$19,Resumen!$A$59:$AL$59,0))</f>
        <v>-</v>
      </c>
      <c r="I159" s="274" t="str">
        <f>INDEX(Resumen!$A$56:$AL$259,MATCH($C156,Resumen!$C$56:$C$259,0),MATCH($I$19,Resumen!$A$59:$AL$59,0))</f>
        <v>-</v>
      </c>
      <c r="J159" s="274" t="str">
        <f>INDEX(Resumen!$A$56:$AL$259,MATCH($C156,Resumen!$C$56:$C$259,0),MATCH($J$19,Resumen!$A$59:$AL$59,0))</f>
        <v>-</v>
      </c>
      <c r="K159" s="275" t="str">
        <f>INDEX(Resumen!$A$56:$AL$259,MATCH($C156,Resumen!$C$56:$C$259,0),MATCH($K$19,Resumen!$A$59:$AL$59,0))</f>
        <v>-</v>
      </c>
      <c r="M159" s="273" t="str">
        <f t="shared" si="165"/>
        <v>-</v>
      </c>
      <c r="N159" s="274" t="str">
        <f t="shared" si="124"/>
        <v>-</v>
      </c>
      <c r="O159" s="274" t="str">
        <f t="shared" si="125"/>
        <v>-</v>
      </c>
      <c r="P159" s="275" t="str">
        <f t="shared" si="126"/>
        <v>-</v>
      </c>
      <c r="Q159" s="58"/>
      <c r="R159" s="292" t="str">
        <f t="shared" si="166"/>
        <v>-</v>
      </c>
      <c r="S159" s="293" t="str">
        <f t="shared" si="127"/>
        <v>-</v>
      </c>
      <c r="T159" s="293" t="str">
        <f t="shared" si="128"/>
        <v>-</v>
      </c>
      <c r="U159" s="294" t="str">
        <f t="shared" si="129"/>
        <v>-</v>
      </c>
      <c r="V159" s="5"/>
      <c r="W159" s="306" t="str">
        <f t="shared" si="167"/>
        <v>-</v>
      </c>
      <c r="Y159" s="318" t="str">
        <f>IF(OR(W159="",W159=0,W159="-"),"",MAX(Y$23:Y158)+1)</f>
        <v/>
      </c>
      <c r="Z159" s="319" t="str">
        <f>IF(OR(Y159="",Y159=0,Y159="-"),"",C156)</f>
        <v/>
      </c>
      <c r="AA159" s="338" t="str">
        <f>IF(OR(Y159="",Y159=0,Y159="-"),"",DAY($B156))</f>
        <v/>
      </c>
      <c r="AB159" s="331" t="str">
        <f t="shared" si="168"/>
        <v/>
      </c>
      <c r="AC159" s="339" t="str">
        <f>IF(OR(AA159="",AA159=0,AA159="-"),"",MONTH($B156))</f>
        <v/>
      </c>
      <c r="AD159" s="331" t="str">
        <f t="shared" si="169"/>
        <v/>
      </c>
      <c r="AE159" s="340" t="str">
        <f>IF(OR(AA159="",AA159=0,AA159="-"),"",YEAR($B156))</f>
        <v/>
      </c>
      <c r="AG159" s="469"/>
      <c r="AH159" s="497"/>
      <c r="AL159" s="499"/>
      <c r="AM159" s="470"/>
      <c r="AO159" s="469"/>
      <c r="AP159" s="473"/>
      <c r="AQ159" s="473"/>
      <c r="AR159" s="470"/>
      <c r="AT159" s="469"/>
      <c r="AU159" s="473"/>
      <c r="AV159" s="473"/>
      <c r="AW159" s="470"/>
      <c r="AY159" s="469"/>
      <c r="AZ159" s="473"/>
      <c r="BA159" s="473"/>
      <c r="BB159" s="470"/>
      <c r="BD159" s="469"/>
      <c r="BE159" s="470"/>
      <c r="BG159" s="467"/>
    </row>
    <row r="160" spans="1:59" ht="15" thickBot="1" x14ac:dyDescent="0.35">
      <c r="A160" s="674"/>
      <c r="B160" s="675"/>
      <c r="C160" s="676"/>
      <c r="D160" s="677"/>
      <c r="E160" s="83" t="str">
        <f>Resumen!$AA$57</f>
        <v>D</v>
      </c>
      <c r="F160" s="262" t="str">
        <f>Resumen!$AA$56</f>
        <v>Decoración</v>
      </c>
      <c r="G160" s="284"/>
      <c r="H160" s="273" t="str">
        <f>INDEX(Resumen!$A$56:$AL$259,MATCH($C156,Resumen!$C$56:$C$259,0),MATCH($H$20,Resumen!$A$59:$AL$59,0))</f>
        <v>-</v>
      </c>
      <c r="I160" s="274" t="str">
        <f>INDEX(Resumen!$A$56:$AL$259,MATCH($C156,Resumen!$C$56:$C$259,0),MATCH($I$20,Resumen!$A$59:$AL$59,0))</f>
        <v>-</v>
      </c>
      <c r="J160" s="274" t="str">
        <f>INDEX(Resumen!$A$56:$AL$259,MATCH($C156,Resumen!$C$56:$C$259,0),MATCH($J$20,Resumen!$A$59:$AL$59,0))</f>
        <v>-</v>
      </c>
      <c r="K160" s="275" t="str">
        <f>INDEX(Resumen!$A$56:$AL$259,MATCH($C156,Resumen!$C$56:$C$259,0),MATCH($K$20,Resumen!$A$59:$AL$59,0))</f>
        <v>-</v>
      </c>
      <c r="M160" s="273" t="str">
        <f t="shared" si="165"/>
        <v>-</v>
      </c>
      <c r="N160" s="274" t="str">
        <f t="shared" si="124"/>
        <v>-</v>
      </c>
      <c r="O160" s="274" t="str">
        <f t="shared" si="125"/>
        <v>-</v>
      </c>
      <c r="P160" s="275" t="str">
        <f t="shared" si="126"/>
        <v>-</v>
      </c>
      <c r="Q160" s="58"/>
      <c r="R160" s="292" t="str">
        <f t="shared" si="166"/>
        <v>-</v>
      </c>
      <c r="S160" s="293" t="str">
        <f t="shared" si="127"/>
        <v>-</v>
      </c>
      <c r="T160" s="293" t="str">
        <f t="shared" si="128"/>
        <v>-</v>
      </c>
      <c r="U160" s="294" t="str">
        <f t="shared" si="129"/>
        <v>-</v>
      </c>
      <c r="V160" s="5"/>
      <c r="W160" s="306" t="str">
        <f t="shared" si="167"/>
        <v>-</v>
      </c>
      <c r="Y160" s="318" t="str">
        <f>IF(OR(W160="",W160=0,W160="-"),"",MAX(Y$23:Y159)+1)</f>
        <v/>
      </c>
      <c r="Z160" s="319" t="str">
        <f>IF(OR(Y160="",Y160=0,Y160="-"),"",C156)</f>
        <v/>
      </c>
      <c r="AA160" s="338" t="str">
        <f>IF(OR(Y160="",Y160=0,Y160="-"),"",DAY($B156))</f>
        <v/>
      </c>
      <c r="AB160" s="331" t="str">
        <f t="shared" si="168"/>
        <v/>
      </c>
      <c r="AC160" s="339" t="str">
        <f>IF(OR(AA160="",AA160=0,AA160="-"),"",MONTH($B156))</f>
        <v/>
      </c>
      <c r="AD160" s="331" t="str">
        <f t="shared" si="169"/>
        <v/>
      </c>
      <c r="AE160" s="340" t="str">
        <f>IF(OR(AA160="",AA160=0,AA160="-"),"",YEAR($B156))</f>
        <v/>
      </c>
      <c r="AG160" s="469"/>
      <c r="AH160" s="497"/>
      <c r="AL160" s="499"/>
      <c r="AM160" s="470"/>
      <c r="AO160" s="469"/>
      <c r="AP160" s="473"/>
      <c r="AQ160" s="473"/>
      <c r="AR160" s="470"/>
      <c r="AT160" s="469"/>
      <c r="AU160" s="473"/>
      <c r="AV160" s="473"/>
      <c r="AW160" s="470"/>
      <c r="AY160" s="469"/>
      <c r="AZ160" s="473"/>
      <c r="BA160" s="473"/>
      <c r="BB160" s="470"/>
      <c r="BD160" s="469"/>
      <c r="BE160" s="470"/>
      <c r="BG160" s="467"/>
    </row>
    <row r="161" spans="1:59" ht="15" thickBot="1" x14ac:dyDescent="0.35">
      <c r="A161" s="674"/>
      <c r="B161" s="675"/>
      <c r="C161" s="676"/>
      <c r="D161" s="677"/>
      <c r="E161" s="83" t="str">
        <f>Resumen!$AE$57</f>
        <v>U</v>
      </c>
      <c r="F161" s="262" t="str">
        <f>Resumen!$AE$56</f>
        <v>Maq. y Utensilios</v>
      </c>
      <c r="G161" s="284"/>
      <c r="H161" s="273" t="str">
        <f>INDEX(Resumen!$A$56:$AL$259,MATCH($C156,Resumen!$C$56:$C$259,0),MATCH($H$21,Resumen!$A$59:$AL$59,0))</f>
        <v>-</v>
      </c>
      <c r="I161" s="274" t="str">
        <f>INDEX(Resumen!$A$56:$AL$259,MATCH($C156,Resumen!$C$56:$C$259,0),MATCH($I$21,Resumen!$A$59:$AL$59,0))</f>
        <v>-</v>
      </c>
      <c r="J161" s="274" t="str">
        <f>INDEX(Resumen!$A$56:$AL$259,MATCH($C156,Resumen!$C$56:$C$259,0),MATCH($J$21,Resumen!$A$59:$AL$59,0))</f>
        <v>-</v>
      </c>
      <c r="K161" s="275" t="str">
        <f>INDEX(Resumen!$A$56:$AL$259,MATCH($C156,Resumen!$C$56:$C$259,0),MATCH($K$21,Resumen!$A$59:$AL$59,0))</f>
        <v>-</v>
      </c>
      <c r="M161" s="273" t="str">
        <f t="shared" si="165"/>
        <v>-</v>
      </c>
      <c r="N161" s="274" t="str">
        <f t="shared" si="124"/>
        <v>-</v>
      </c>
      <c r="O161" s="274" t="str">
        <f t="shared" si="125"/>
        <v>-</v>
      </c>
      <c r="P161" s="275" t="str">
        <f t="shared" si="126"/>
        <v>-</v>
      </c>
      <c r="Q161" s="58"/>
      <c r="R161" s="292" t="str">
        <f t="shared" si="166"/>
        <v>-</v>
      </c>
      <c r="S161" s="293" t="str">
        <f t="shared" si="127"/>
        <v>-</v>
      </c>
      <c r="T161" s="293" t="str">
        <f t="shared" si="128"/>
        <v>-</v>
      </c>
      <c r="U161" s="294" t="str">
        <f t="shared" si="129"/>
        <v>-</v>
      </c>
      <c r="V161" s="5"/>
      <c r="W161" s="306" t="str">
        <f t="shared" si="167"/>
        <v>-</v>
      </c>
      <c r="Y161" s="318" t="str">
        <f>IF(OR(W161="",W161=0,W161="-"),"",MAX(Y$23:Y160)+1)</f>
        <v/>
      </c>
      <c r="Z161" s="319" t="str">
        <f>IF(OR(Y161="",Y161=0,Y161="-"),"",C156)</f>
        <v/>
      </c>
      <c r="AA161" s="338" t="str">
        <f>IF(OR(Y161="",Y161=0,Y161="-"),"",DAY($B156))</f>
        <v/>
      </c>
      <c r="AB161" s="331" t="str">
        <f t="shared" si="168"/>
        <v/>
      </c>
      <c r="AC161" s="339" t="str">
        <f>IF(OR(AA161="",AA161=0,AA161="-"),"",MONTH($B156))</f>
        <v/>
      </c>
      <c r="AD161" s="331" t="str">
        <f t="shared" si="169"/>
        <v/>
      </c>
      <c r="AE161" s="340" t="str">
        <f>IF(OR(AA161="",AA161=0,AA161="-"),"",YEAR($B156))</f>
        <v/>
      </c>
      <c r="AG161" s="469"/>
      <c r="AH161" s="497"/>
      <c r="AL161" s="499"/>
      <c r="AM161" s="470"/>
      <c r="AO161" s="469"/>
      <c r="AP161" s="473"/>
      <c r="AQ161" s="473"/>
      <c r="AR161" s="470"/>
      <c r="AT161" s="469"/>
      <c r="AU161" s="473"/>
      <c r="AV161" s="473"/>
      <c r="AW161" s="470"/>
      <c r="AY161" s="469"/>
      <c r="AZ161" s="473"/>
      <c r="BA161" s="473"/>
      <c r="BB161" s="470"/>
      <c r="BD161" s="469"/>
      <c r="BE161" s="470"/>
      <c r="BG161" s="467"/>
    </row>
    <row r="162" spans="1:59" ht="15" thickBot="1" x14ac:dyDescent="0.35">
      <c r="A162" s="674"/>
      <c r="B162" s="675"/>
      <c r="C162" s="676"/>
      <c r="D162" s="649"/>
      <c r="E162" s="259" t="str">
        <f>Resumen!$AI$57</f>
        <v>V</v>
      </c>
      <c r="F162" s="263" t="str">
        <f>Resumen!$AI$56</f>
        <v>Gastos V.Zotz</v>
      </c>
      <c r="G162" s="284"/>
      <c r="H162" s="276" t="str">
        <f>INDEX(Resumen!$A$56:$AL$259,MATCH($C156,Resumen!$C$56:$C$259,0),MATCH($H$22,Resumen!$A$59:$AL$59,0))</f>
        <v>-</v>
      </c>
      <c r="I162" s="277" t="str">
        <f>INDEX(Resumen!$A$56:$AL$259,MATCH($C156,Resumen!$C$56:$C$259,0),MATCH($I$22,Resumen!$A$59:$AL$59,0))</f>
        <v>-</v>
      </c>
      <c r="J162" s="277" t="str">
        <f>INDEX(Resumen!$A$56:$AL$259,MATCH($C156,Resumen!$C$56:$C$259,0),MATCH($J$22,Resumen!$A$59:$AL$59,0))</f>
        <v>-</v>
      </c>
      <c r="K162" s="278" t="str">
        <f>INDEX(Resumen!$A$56:$AL$259,MATCH($C156,Resumen!$C$56:$C$259,0),MATCH($K$22,Resumen!$A$59:$AL$59,0))</f>
        <v>-</v>
      </c>
      <c r="M162" s="276" t="str">
        <f t="shared" si="165"/>
        <v>-</v>
      </c>
      <c r="N162" s="277" t="str">
        <f t="shared" si="124"/>
        <v>-</v>
      </c>
      <c r="O162" s="277" t="str">
        <f t="shared" si="125"/>
        <v>-</v>
      </c>
      <c r="P162" s="278" t="str">
        <f t="shared" si="126"/>
        <v>-</v>
      </c>
      <c r="Q162" s="58"/>
      <c r="R162" s="295" t="str">
        <f t="shared" si="166"/>
        <v>-</v>
      </c>
      <c r="S162" s="296" t="str">
        <f t="shared" si="127"/>
        <v>-</v>
      </c>
      <c r="T162" s="296" t="str">
        <f t="shared" si="128"/>
        <v>-</v>
      </c>
      <c r="U162" s="297" t="str">
        <f t="shared" si="129"/>
        <v>-</v>
      </c>
      <c r="W162" s="307" t="str">
        <f t="shared" si="167"/>
        <v>-</v>
      </c>
      <c r="Y162" s="318" t="str">
        <f>IF(OR(W162="",W162=0,W162="-"),"",MAX(Y$23:Y161)+1)</f>
        <v/>
      </c>
      <c r="Z162" s="320" t="str">
        <f>IF(OR(Y162="",Y162=0,Y162="-"),"",C156)</f>
        <v/>
      </c>
      <c r="AA162" s="341" t="str">
        <f>IF(OR(Y162="",Y162=0,Y162="-"),"",DAY($B156))</f>
        <v/>
      </c>
      <c r="AB162" s="332" t="str">
        <f t="shared" si="168"/>
        <v/>
      </c>
      <c r="AC162" s="342" t="str">
        <f>IF(OR(AA162="",AA162=0,AA162="-"),"",MONTH($B156))</f>
        <v/>
      </c>
      <c r="AD162" s="332" t="str">
        <f t="shared" si="169"/>
        <v/>
      </c>
      <c r="AE162" s="343" t="str">
        <f>IF(OR(AA162="",AA162=0,AA162="-"),"",YEAR($B156))</f>
        <v/>
      </c>
      <c r="AG162" s="471"/>
      <c r="AH162" s="500"/>
      <c r="AI162" s="501"/>
      <c r="AJ162" s="501"/>
      <c r="AK162" s="501"/>
      <c r="AL162" s="502"/>
      <c r="AM162" s="472"/>
      <c r="AO162" s="471"/>
      <c r="AP162" s="474"/>
      <c r="AQ162" s="474"/>
      <c r="AR162" s="472"/>
      <c r="AT162" s="471"/>
      <c r="AU162" s="474"/>
      <c r="AV162" s="474"/>
      <c r="AW162" s="472"/>
      <c r="AY162" s="471"/>
      <c r="AZ162" s="474"/>
      <c r="BA162" s="474"/>
      <c r="BB162" s="472"/>
      <c r="BD162" s="471"/>
      <c r="BE162" s="472"/>
      <c r="BG162" s="468"/>
    </row>
    <row r="163" spans="1:59" ht="15" thickBot="1" x14ac:dyDescent="0.35">
      <c r="A163" s="674">
        <f>MAX($A$23:A156)+1</f>
        <v>21</v>
      </c>
      <c r="B163" s="675">
        <f>INDEX(Resumen!$A$56:$AL$259,MATCH($A163,Resumen!$A$56:$A$259,0),MATCH($B$22,Resumen!$A$59:$AL$59,0))</f>
        <v>0</v>
      </c>
      <c r="C163" s="676">
        <f>INDEX(Resumen!$A$56:$AL$259,MATCH($A163,Resumen!$A$56:$A$259,0),MATCH($C$22,Resumen!$A$59:$AL$59,0))</f>
        <v>0</v>
      </c>
      <c r="D163" s="648" t="str">
        <f>IF(SUM($W163:$W169)=0,"-",SUM($W163:$W169))</f>
        <v>-</v>
      </c>
      <c r="E163" s="363" t="str">
        <f>Resumen!$K$57</f>
        <v>MP</v>
      </c>
      <c r="F163" s="364" t="str">
        <f>Resumen!$K$56</f>
        <v>Materias Primas</v>
      </c>
      <c r="G163" s="284"/>
      <c r="H163" s="256" t="str">
        <f>INDEX(Resumen!$A$56:$AL$259,MATCH($C163,Resumen!$C$56:$C$259,0),MATCH($H$16,Resumen!$A$59:$AL$59,0))</f>
        <v>-</v>
      </c>
      <c r="I163" s="90" t="str">
        <f>INDEX(Resumen!$A$56:$AL$259,MATCH($C163,Resumen!$C$56:$C$259,0),MATCH($I$16,Resumen!$A$59:$AL$59,0))</f>
        <v>-</v>
      </c>
      <c r="J163" s="90" t="str">
        <f>INDEX(Resumen!$A$56:$AL$259,MATCH($C163,Resumen!$C$56:$C$259,0),MATCH($J$16,Resumen!$A$59:$AL$59,0))</f>
        <v>-</v>
      </c>
      <c r="K163" s="109" t="str">
        <f>INDEX(Resumen!$A$56:$AL$259,MATCH($C163,Resumen!$C$56:$C$259,0),MATCH($K$16,Resumen!$A$59:$AL$59,0))</f>
        <v>-</v>
      </c>
      <c r="M163" s="256" t="str">
        <f>IF(OR(H163="-",H163="",H163=0),"-",H163*M$14)</f>
        <v>-</v>
      </c>
      <c r="N163" s="90" t="str">
        <f t="shared" si="124"/>
        <v>-</v>
      </c>
      <c r="O163" s="90" t="str">
        <f t="shared" si="125"/>
        <v>-</v>
      </c>
      <c r="P163" s="109" t="str">
        <f t="shared" si="126"/>
        <v>-</v>
      </c>
      <c r="Q163" s="58"/>
      <c r="R163" s="365" t="str">
        <f>IF(SUM(H163,M163)=0,"-",SUM(H163,M163))</f>
        <v>-</v>
      </c>
      <c r="S163" s="366" t="str">
        <f t="shared" si="127"/>
        <v>-</v>
      </c>
      <c r="T163" s="366" t="str">
        <f t="shared" si="128"/>
        <v>-</v>
      </c>
      <c r="U163" s="367" t="str">
        <f t="shared" si="129"/>
        <v>-</v>
      </c>
      <c r="V163" s="5"/>
      <c r="W163" s="368" t="str">
        <f>IF(SUM(R163:U163)=0,"-",SUM(R163:U163))</f>
        <v>-</v>
      </c>
      <c r="Y163" s="369" t="str">
        <f>IF(OR(W163="",W163=0,W163="-"),"",MAX(Y$23:Y162)+1)</f>
        <v/>
      </c>
      <c r="Z163" s="370" t="str">
        <f>IF(OR(Y163="",Y163=0,Y163="-"),"",C163)</f>
        <v/>
      </c>
      <c r="AA163" s="371" t="str">
        <f>IF(OR(Y163="",Y163=0,Y163="-"),"",DAY($B163))</f>
        <v/>
      </c>
      <c r="AB163" s="372" t="str">
        <f>IF(AA163="","","/")</f>
        <v/>
      </c>
      <c r="AC163" s="373" t="str">
        <f>IF(OR(AA163="",AA163=0,AA163="-"),"",MONTH($B163))</f>
        <v/>
      </c>
      <c r="AD163" s="372" t="str">
        <f>IF(AC163="","","/")</f>
        <v/>
      </c>
      <c r="AE163" s="374" t="str">
        <f>IF(OR(AA163="",AA163=0,AA163="-"),"",YEAR($B163))</f>
        <v/>
      </c>
      <c r="AG163" s="461" t="str">
        <f>IF(OR($C163="",$C163="-",$C163=0),"-",A163)</f>
        <v>-</v>
      </c>
      <c r="AH163" s="503" t="str">
        <f>IF(OR($C163="",$C163="-",$C163=0),"-",DAY(B163))</f>
        <v>-</v>
      </c>
      <c r="AI163" s="506" t="str">
        <f>IF(AH163="","","/")</f>
        <v>/</v>
      </c>
      <c r="AJ163" s="507" t="str">
        <f>IF(OR($C163="",$C163="-",$C163=0),"-",MONTH(B163))</f>
        <v>-</v>
      </c>
      <c r="AK163" s="506" t="str">
        <f>IF(AJ163="","","/")</f>
        <v>/</v>
      </c>
      <c r="AL163" s="508" t="str">
        <f>IF(OR($C163="",$C163="-",$C163=0),"-",YEAR(B163))</f>
        <v>-</v>
      </c>
      <c r="AM163" s="462" t="str">
        <f>IF(OR($C163="",$C163="-",$C163=0),"-",C163)</f>
        <v>-</v>
      </c>
      <c r="AN163" s="475" t="str">
        <f>IF(AM163="-","ù",IF(BG163=D163,"ü","û"))</f>
        <v>ù</v>
      </c>
      <c r="AO163" s="463" t="str">
        <f>IF(OR($C163="",$C163="-",$C163=0),"-",IF(SUM(H163:H169)=0,"-",SUM(H163:H169)))</f>
        <v>-</v>
      </c>
      <c r="AP163" s="464" t="str">
        <f>IF(OR($C163="",$C163="-",$C163=0),"-",IF(SUM(I163:I169)=0,"-",SUM(I163:I169)))</f>
        <v>-</v>
      </c>
      <c r="AQ163" s="464" t="str">
        <f>IF(OR($C163="",$C163="-",$C163=0),"-",IF(SUM(J163:J169)=0,"-",SUM(J163:J169)))</f>
        <v>-</v>
      </c>
      <c r="AR163" s="465" t="str">
        <f>IF(OR($C163="",$C163="-",$C163=0),"-",IF(SUM(K163:K169)=0,"-",SUM(K163:K169)))</f>
        <v>-</v>
      </c>
      <c r="AS163" s="457"/>
      <c r="AT163" s="463" t="str">
        <f>IF(OR($C163="",$C163="-",$C163=0),"-",IF(SUM(M163:M169)=0,"-",SUM(M163:M169)))</f>
        <v>-</v>
      </c>
      <c r="AU163" s="464" t="str">
        <f>IF(OR($C163="",$C163="-",$C163=0),"-",IF(SUM(N163:N169)=0,"-",SUM(N163:N169)))</f>
        <v>-</v>
      </c>
      <c r="AV163" s="464" t="str">
        <f>IF(OR($C163="",$C163="-",$C163=0),"-",IF(SUM(O163:O169)=0,"-",SUM(O163:O169)))</f>
        <v>-</v>
      </c>
      <c r="AW163" s="465" t="str">
        <f>IF(OR($C163="",$C163="-",$C163=0),"-",IF(SUM(P163:P169)=0,"-",SUM(P163:P169)))</f>
        <v>-</v>
      </c>
      <c r="AX163" s="457"/>
      <c r="AY163" s="463" t="str">
        <f>IF(OR($C163="",$C163="-",$C163=0),"-",IF(SUM(R163:R169)=0,"-",SUM(R163:R169)))</f>
        <v>-</v>
      </c>
      <c r="AZ163" s="464" t="str">
        <f>IF(OR($C163="",$C163="-",$C163=0),"-",IF(SUM(S163:S169)=0,"-",SUM(S163:S169)))</f>
        <v>-</v>
      </c>
      <c r="BA163" s="464" t="str">
        <f>IF(OR($C163="",$C163="-",$C163=0),"-",IF(SUM(T163:T169)=0,"-",SUM(T163:T169)))</f>
        <v>-</v>
      </c>
      <c r="BB163" s="465" t="str">
        <f>IF(OR($C163="",$C163="-",$C163=0),"-",IF(SUM(U163:U169)=0,"-",SUM(U163:U169)))</f>
        <v>-</v>
      </c>
      <c r="BC163" s="457"/>
      <c r="BD163" s="463" t="str">
        <f>IF(SUM(AO163:AR163)=0,"-",SUM(AO163:AR163))</f>
        <v>-</v>
      </c>
      <c r="BE163" s="465" t="str">
        <f>IF(SUM(AT163:AW163)=0,"-",SUM(AT163:AW163))</f>
        <v>-</v>
      </c>
      <c r="BF163" s="457"/>
      <c r="BG163" s="466" t="str">
        <f>IF(SUM(AY163:BB163)=0,"-",SUM(AY163:BB163))</f>
        <v>-</v>
      </c>
    </row>
    <row r="164" spans="1:59" ht="15" thickBot="1" x14ac:dyDescent="0.35">
      <c r="A164" s="674"/>
      <c r="B164" s="675"/>
      <c r="C164" s="676"/>
      <c r="D164" s="677"/>
      <c r="E164" s="82" t="str">
        <f>Resumen!$O$57</f>
        <v>P</v>
      </c>
      <c r="F164" s="261" t="str">
        <f>Resumen!$O$56</f>
        <v>Panadería</v>
      </c>
      <c r="G164" s="284"/>
      <c r="H164" s="273" t="str">
        <f>INDEX(Resumen!$A$56:$AL$259,MATCH($C163,Resumen!$C$56:$C$259,0),MATCH($H$17,Resumen!$A$59:$AL$59,0))</f>
        <v>-</v>
      </c>
      <c r="I164" s="274" t="str">
        <f>INDEX(Resumen!$A$56:$AL$259,MATCH($C163,Resumen!$C$56:$C$259,0),MATCH($I$17,Resumen!$A$59:$AL$59,0))</f>
        <v>-</v>
      </c>
      <c r="J164" s="274" t="str">
        <f>INDEX(Resumen!$A$56:$AL$259,MATCH($C163,Resumen!$C$56:$C$259,0),MATCH($J$17,Resumen!$A$59:$AL$59,0))</f>
        <v>-</v>
      </c>
      <c r="K164" s="275" t="str">
        <f>INDEX(Resumen!$A$56:$AL$259,MATCH($C163,Resumen!$C$56:$C$259,0),MATCH($K$17,Resumen!$A$59:$AL$59,0))</f>
        <v>-</v>
      </c>
      <c r="M164" s="273" t="str">
        <f t="shared" ref="M164:M169" si="170">IF(OR(H164="-",H164="",H164=0),"-",H164*M$14)</f>
        <v>-</v>
      </c>
      <c r="N164" s="274" t="str">
        <f t="shared" si="124"/>
        <v>-</v>
      </c>
      <c r="O164" s="274" t="str">
        <f t="shared" si="125"/>
        <v>-</v>
      </c>
      <c r="P164" s="275" t="str">
        <f t="shared" si="126"/>
        <v>-</v>
      </c>
      <c r="Q164" s="58"/>
      <c r="R164" s="292" t="str">
        <f t="shared" ref="R164:R169" si="171">IF(SUM(H164,M164)=0,"-",SUM(H164,M164))</f>
        <v>-</v>
      </c>
      <c r="S164" s="293" t="str">
        <f t="shared" si="127"/>
        <v>-</v>
      </c>
      <c r="T164" s="293" t="str">
        <f t="shared" si="128"/>
        <v>-</v>
      </c>
      <c r="U164" s="294" t="str">
        <f t="shared" si="129"/>
        <v>-</v>
      </c>
      <c r="V164" s="5"/>
      <c r="W164" s="306" t="str">
        <f t="shared" ref="W164:W169" si="172">IF(SUM(R164:U164)=0,"-",SUM(R164:U164))</f>
        <v>-</v>
      </c>
      <c r="Y164" s="318" t="str">
        <f>IF(OR(W164="",W164=0,W164="-"),"",MAX(Y$23:Y163)+1)</f>
        <v/>
      </c>
      <c r="Z164" s="319" t="str">
        <f>IF(OR(Y164="",Y164=0,Y164="-"),"",C163)</f>
        <v/>
      </c>
      <c r="AA164" s="338" t="str">
        <f>IF(OR(Y164="",Y164=0,Y164="-"),"",DAY($B163))</f>
        <v/>
      </c>
      <c r="AB164" s="331" t="str">
        <f t="shared" ref="AB164:AB169" si="173">IF(AA164="","","/")</f>
        <v/>
      </c>
      <c r="AC164" s="339" t="str">
        <f>IF(OR(AA164="",AA164=0,AA164="-"),"",MONTH($B163))</f>
        <v/>
      </c>
      <c r="AD164" s="331" t="str">
        <f t="shared" ref="AD164:AD169" si="174">IF(AC164="","","/")</f>
        <v/>
      </c>
      <c r="AE164" s="340" t="str">
        <f>IF(OR(AA164="",AA164=0,AA164="-"),"",YEAR($B163))</f>
        <v/>
      </c>
      <c r="AG164" s="525"/>
      <c r="AH164" s="526"/>
      <c r="AI164" s="527"/>
      <c r="AJ164" s="528"/>
      <c r="AK164" s="527"/>
      <c r="AL164" s="529"/>
      <c r="AM164" s="530"/>
      <c r="AN164" s="535"/>
      <c r="AO164" s="531"/>
      <c r="AP164" s="532"/>
      <c r="AQ164" s="532"/>
      <c r="AR164" s="533"/>
      <c r="AS164" s="536"/>
      <c r="AT164" s="531"/>
      <c r="AU164" s="532"/>
      <c r="AV164" s="532"/>
      <c r="AW164" s="533"/>
      <c r="AX164" s="536"/>
      <c r="AY164" s="531"/>
      <c r="AZ164" s="532"/>
      <c r="BA164" s="532"/>
      <c r="BB164" s="533"/>
      <c r="BC164" s="536"/>
      <c r="BD164" s="531"/>
      <c r="BE164" s="533"/>
      <c r="BF164" s="536"/>
      <c r="BG164" s="534"/>
    </row>
    <row r="165" spans="1:59" ht="15" thickBot="1" x14ac:dyDescent="0.35">
      <c r="A165" s="674"/>
      <c r="B165" s="675"/>
      <c r="C165" s="676"/>
      <c r="D165" s="677"/>
      <c r="E165" s="82" t="str">
        <f>Resumen!$S$57</f>
        <v>B</v>
      </c>
      <c r="F165" s="261" t="str">
        <f>Resumen!$S$56</f>
        <v>Bebidas</v>
      </c>
      <c r="G165" s="284"/>
      <c r="H165" s="273" t="str">
        <f>INDEX(Resumen!$A$56:$AL$259,MATCH($C163,Resumen!$C$56:$C$259,0),MATCH($H$18,Resumen!$A$59:$AL$59,0))</f>
        <v>-</v>
      </c>
      <c r="I165" s="274" t="str">
        <f>INDEX(Resumen!$A$56:$AL$259,MATCH($C163,Resumen!$C$56:$C$259,0),MATCH($I$18,Resumen!$A$59:$AL$59,0))</f>
        <v>-</v>
      </c>
      <c r="J165" s="274" t="str">
        <f>INDEX(Resumen!$A$56:$AL$259,MATCH($C163,Resumen!$C$56:$C$259,0),MATCH($J$18,Resumen!$A$59:$AL$59,0))</f>
        <v>-</v>
      </c>
      <c r="K165" s="275" t="str">
        <f>INDEX(Resumen!$A$56:$AL$259,MATCH($C163,Resumen!$C$56:$C$259,0),MATCH($K$18,Resumen!$A$59:$AL$59,0))</f>
        <v>-</v>
      </c>
      <c r="M165" s="273" t="str">
        <f t="shared" si="170"/>
        <v>-</v>
      </c>
      <c r="N165" s="274" t="str">
        <f t="shared" si="124"/>
        <v>-</v>
      </c>
      <c r="O165" s="274" t="str">
        <f t="shared" si="125"/>
        <v>-</v>
      </c>
      <c r="P165" s="275" t="str">
        <f t="shared" si="126"/>
        <v>-</v>
      </c>
      <c r="R165" s="292" t="str">
        <f t="shared" si="171"/>
        <v>-</v>
      </c>
      <c r="S165" s="293" t="str">
        <f t="shared" si="127"/>
        <v>-</v>
      </c>
      <c r="T165" s="293" t="str">
        <f t="shared" si="128"/>
        <v>-</v>
      </c>
      <c r="U165" s="294" t="str">
        <f t="shared" si="129"/>
        <v>-</v>
      </c>
      <c r="V165" s="5"/>
      <c r="W165" s="306" t="str">
        <f t="shared" si="172"/>
        <v>-</v>
      </c>
      <c r="Y165" s="318" t="str">
        <f>IF(OR(W165="",W165=0,W165="-"),"",MAX(Y$23:Y164)+1)</f>
        <v/>
      </c>
      <c r="Z165" s="319" t="str">
        <f>IF(OR(Y165="",Y165=0,Y165="-"),"",C163)</f>
        <v/>
      </c>
      <c r="AA165" s="338" t="str">
        <f>IF(OR(Y165="",Y165=0,Y165="-"),"",DAY($B163))</f>
        <v/>
      </c>
      <c r="AB165" s="331" t="str">
        <f t="shared" si="173"/>
        <v/>
      </c>
      <c r="AC165" s="339" t="str">
        <f>IF(OR(AA165="",AA165=0,AA165="-"),"",MONTH($B163))</f>
        <v/>
      </c>
      <c r="AD165" s="331" t="str">
        <f t="shared" si="174"/>
        <v/>
      </c>
      <c r="AE165" s="340" t="str">
        <f>IF(OR(AA165="",AA165=0,AA165="-"),"",YEAR($B163))</f>
        <v/>
      </c>
      <c r="AG165" s="469"/>
      <c r="AH165" s="497"/>
      <c r="AL165" s="499"/>
      <c r="AM165" s="470"/>
      <c r="AN165" s="59"/>
      <c r="AO165" s="469"/>
      <c r="AP165" s="473"/>
      <c r="AQ165" s="473"/>
      <c r="AR165" s="470"/>
      <c r="AS165" s="59"/>
      <c r="AT165" s="469"/>
      <c r="AU165" s="473"/>
      <c r="AV165" s="473"/>
      <c r="AW165" s="470"/>
      <c r="AX165" s="59"/>
      <c r="AY165" s="469"/>
      <c r="AZ165" s="473"/>
      <c r="BA165" s="473"/>
      <c r="BB165" s="470"/>
      <c r="BC165" s="59"/>
      <c r="BD165" s="469"/>
      <c r="BE165" s="470"/>
      <c r="BF165" s="59"/>
      <c r="BG165" s="467"/>
    </row>
    <row r="166" spans="1:59" ht="15" thickBot="1" x14ac:dyDescent="0.35">
      <c r="A166" s="674"/>
      <c r="B166" s="675"/>
      <c r="C166" s="676"/>
      <c r="D166" s="677"/>
      <c r="E166" s="82" t="str">
        <f>Resumen!$W$57</f>
        <v>E</v>
      </c>
      <c r="F166" s="261" t="str">
        <f>Resumen!$W$56</f>
        <v>Envases</v>
      </c>
      <c r="G166" s="284"/>
      <c r="H166" s="273" t="str">
        <f>INDEX(Resumen!$A$56:$AL$259,MATCH($C163,Resumen!$C$56:$C$259,0),MATCH($H$19,Resumen!$A$59:$AL$59,0))</f>
        <v>-</v>
      </c>
      <c r="I166" s="274" t="str">
        <f>INDEX(Resumen!$A$56:$AL$259,MATCH($C163,Resumen!$C$56:$C$259,0),MATCH($I$19,Resumen!$A$59:$AL$59,0))</f>
        <v>-</v>
      </c>
      <c r="J166" s="274" t="str">
        <f>INDEX(Resumen!$A$56:$AL$259,MATCH($C163,Resumen!$C$56:$C$259,0),MATCH($J$19,Resumen!$A$59:$AL$59,0))</f>
        <v>-</v>
      </c>
      <c r="K166" s="275" t="str">
        <f>INDEX(Resumen!$A$56:$AL$259,MATCH($C163,Resumen!$C$56:$C$259,0),MATCH($K$19,Resumen!$A$59:$AL$59,0))</f>
        <v>-</v>
      </c>
      <c r="M166" s="273" t="str">
        <f t="shared" si="170"/>
        <v>-</v>
      </c>
      <c r="N166" s="274" t="str">
        <f t="shared" si="124"/>
        <v>-</v>
      </c>
      <c r="O166" s="274" t="str">
        <f t="shared" si="125"/>
        <v>-</v>
      </c>
      <c r="P166" s="275" t="str">
        <f t="shared" si="126"/>
        <v>-</v>
      </c>
      <c r="Q166" s="58"/>
      <c r="R166" s="292" t="str">
        <f t="shared" si="171"/>
        <v>-</v>
      </c>
      <c r="S166" s="293" t="str">
        <f t="shared" si="127"/>
        <v>-</v>
      </c>
      <c r="T166" s="293" t="str">
        <f t="shared" si="128"/>
        <v>-</v>
      </c>
      <c r="U166" s="294" t="str">
        <f t="shared" si="129"/>
        <v>-</v>
      </c>
      <c r="V166" s="5"/>
      <c r="W166" s="306" t="str">
        <f t="shared" si="172"/>
        <v>-</v>
      </c>
      <c r="Y166" s="318" t="str">
        <f>IF(OR(W166="",W166=0,W166="-"),"",MAX(Y$23:Y165)+1)</f>
        <v/>
      </c>
      <c r="Z166" s="319" t="str">
        <f>IF(OR(Y166="",Y166=0,Y166="-"),"",C163)</f>
        <v/>
      </c>
      <c r="AA166" s="338" t="str">
        <f>IF(OR(Y166="",Y166=0,Y166="-"),"",DAY($B163))</f>
        <v/>
      </c>
      <c r="AB166" s="331" t="str">
        <f t="shared" si="173"/>
        <v/>
      </c>
      <c r="AC166" s="339" t="str">
        <f>IF(OR(AA166="",AA166=0,AA166="-"),"",MONTH($B163))</f>
        <v/>
      </c>
      <c r="AD166" s="331" t="str">
        <f t="shared" si="174"/>
        <v/>
      </c>
      <c r="AE166" s="340" t="str">
        <f>IF(OR(AA166="",AA166=0,AA166="-"),"",YEAR($B163))</f>
        <v/>
      </c>
      <c r="AG166" s="469"/>
      <c r="AH166" s="497"/>
      <c r="AL166" s="499"/>
      <c r="AM166" s="470"/>
      <c r="AO166" s="469"/>
      <c r="AP166" s="473"/>
      <c r="AQ166" s="473"/>
      <c r="AR166" s="470"/>
      <c r="AT166" s="469"/>
      <c r="AU166" s="473"/>
      <c r="AV166" s="473"/>
      <c r="AW166" s="470"/>
      <c r="AY166" s="469"/>
      <c r="AZ166" s="473"/>
      <c r="BA166" s="473"/>
      <c r="BB166" s="470"/>
      <c r="BD166" s="469"/>
      <c r="BE166" s="470"/>
      <c r="BG166" s="467"/>
    </row>
    <row r="167" spans="1:59" ht="15" thickBot="1" x14ac:dyDescent="0.35">
      <c r="A167" s="674"/>
      <c r="B167" s="675"/>
      <c r="C167" s="676"/>
      <c r="D167" s="677"/>
      <c r="E167" s="83" t="str">
        <f>Resumen!$AA$57</f>
        <v>D</v>
      </c>
      <c r="F167" s="262" t="str">
        <f>Resumen!$AA$56</f>
        <v>Decoración</v>
      </c>
      <c r="G167" s="284"/>
      <c r="H167" s="273" t="str">
        <f>INDEX(Resumen!$A$56:$AL$259,MATCH($C163,Resumen!$C$56:$C$259,0),MATCH($H$20,Resumen!$A$59:$AL$59,0))</f>
        <v>-</v>
      </c>
      <c r="I167" s="274" t="str">
        <f>INDEX(Resumen!$A$56:$AL$259,MATCH($C163,Resumen!$C$56:$C$259,0),MATCH($I$20,Resumen!$A$59:$AL$59,0))</f>
        <v>-</v>
      </c>
      <c r="J167" s="274" t="str">
        <f>INDEX(Resumen!$A$56:$AL$259,MATCH($C163,Resumen!$C$56:$C$259,0),MATCH($J$20,Resumen!$A$59:$AL$59,0))</f>
        <v>-</v>
      </c>
      <c r="K167" s="275" t="str">
        <f>INDEX(Resumen!$A$56:$AL$259,MATCH($C163,Resumen!$C$56:$C$259,0),MATCH($K$20,Resumen!$A$59:$AL$59,0))</f>
        <v>-</v>
      </c>
      <c r="M167" s="273" t="str">
        <f t="shared" si="170"/>
        <v>-</v>
      </c>
      <c r="N167" s="274" t="str">
        <f t="shared" ref="N167:N230" si="175">IF(OR(I167="-",I167="",I167=0),"-",I167*N$14)</f>
        <v>-</v>
      </c>
      <c r="O167" s="274" t="str">
        <f t="shared" ref="O167:O230" si="176">IF(OR(J167="-",J167="",J167=0),"-",J167*O$14)</f>
        <v>-</v>
      </c>
      <c r="P167" s="275" t="str">
        <f t="shared" ref="P167:P230" si="177">IF(OR(K167="-",K167="",K167=0),"-",K167*P$14)</f>
        <v>-</v>
      </c>
      <c r="Q167" s="58"/>
      <c r="R167" s="292" t="str">
        <f t="shared" si="171"/>
        <v>-</v>
      </c>
      <c r="S167" s="293" t="str">
        <f t="shared" ref="S167:S230" si="178">IF(SUM(I167,N167)=0,"-",SUM(I167,N167))</f>
        <v>-</v>
      </c>
      <c r="T167" s="293" t="str">
        <f t="shared" ref="T167:T230" si="179">IF(SUM(J167,O167)=0,"-",SUM(J167,O167))</f>
        <v>-</v>
      </c>
      <c r="U167" s="294" t="str">
        <f t="shared" ref="U167:U230" si="180">IF(SUM(K167,P167)=0,"-",SUM(K167,P167))</f>
        <v>-</v>
      </c>
      <c r="V167" s="5"/>
      <c r="W167" s="306" t="str">
        <f t="shared" si="172"/>
        <v>-</v>
      </c>
      <c r="Y167" s="318" t="str">
        <f>IF(OR(W167="",W167=0,W167="-"),"",MAX(Y$23:Y166)+1)</f>
        <v/>
      </c>
      <c r="Z167" s="319" t="str">
        <f>IF(OR(Y167="",Y167=0,Y167="-"),"",C163)</f>
        <v/>
      </c>
      <c r="AA167" s="338" t="str">
        <f>IF(OR(Y167="",Y167=0,Y167="-"),"",DAY($B163))</f>
        <v/>
      </c>
      <c r="AB167" s="331" t="str">
        <f t="shared" si="173"/>
        <v/>
      </c>
      <c r="AC167" s="339" t="str">
        <f>IF(OR(AA167="",AA167=0,AA167="-"),"",MONTH($B163))</f>
        <v/>
      </c>
      <c r="AD167" s="331" t="str">
        <f t="shared" si="174"/>
        <v/>
      </c>
      <c r="AE167" s="340" t="str">
        <f>IF(OR(AA167="",AA167=0,AA167="-"),"",YEAR($B163))</f>
        <v/>
      </c>
      <c r="AG167" s="469"/>
      <c r="AH167" s="497"/>
      <c r="AL167" s="499"/>
      <c r="AM167" s="470"/>
      <c r="AO167" s="469"/>
      <c r="AP167" s="473"/>
      <c r="AQ167" s="473"/>
      <c r="AR167" s="470"/>
      <c r="AT167" s="469"/>
      <c r="AU167" s="473"/>
      <c r="AV167" s="473"/>
      <c r="AW167" s="470"/>
      <c r="AY167" s="469"/>
      <c r="AZ167" s="473"/>
      <c r="BA167" s="473"/>
      <c r="BB167" s="470"/>
      <c r="BD167" s="469"/>
      <c r="BE167" s="470"/>
      <c r="BG167" s="467"/>
    </row>
    <row r="168" spans="1:59" ht="15" thickBot="1" x14ac:dyDescent="0.35">
      <c r="A168" s="674"/>
      <c r="B168" s="675"/>
      <c r="C168" s="676"/>
      <c r="D168" s="677"/>
      <c r="E168" s="83" t="str">
        <f>Resumen!$AE$57</f>
        <v>U</v>
      </c>
      <c r="F168" s="262" t="str">
        <f>Resumen!$AE$56</f>
        <v>Maq. y Utensilios</v>
      </c>
      <c r="G168" s="284"/>
      <c r="H168" s="273" t="str">
        <f>INDEX(Resumen!$A$56:$AL$259,MATCH($C163,Resumen!$C$56:$C$259,0),MATCH($H$21,Resumen!$A$59:$AL$59,0))</f>
        <v>-</v>
      </c>
      <c r="I168" s="274" t="str">
        <f>INDEX(Resumen!$A$56:$AL$259,MATCH($C163,Resumen!$C$56:$C$259,0),MATCH($I$21,Resumen!$A$59:$AL$59,0))</f>
        <v>-</v>
      </c>
      <c r="J168" s="274" t="str">
        <f>INDEX(Resumen!$A$56:$AL$259,MATCH($C163,Resumen!$C$56:$C$259,0),MATCH($J$21,Resumen!$A$59:$AL$59,0))</f>
        <v>-</v>
      </c>
      <c r="K168" s="275" t="str">
        <f>INDEX(Resumen!$A$56:$AL$259,MATCH($C163,Resumen!$C$56:$C$259,0),MATCH($K$21,Resumen!$A$59:$AL$59,0))</f>
        <v>-</v>
      </c>
      <c r="M168" s="273" t="str">
        <f t="shared" si="170"/>
        <v>-</v>
      </c>
      <c r="N168" s="274" t="str">
        <f t="shared" si="175"/>
        <v>-</v>
      </c>
      <c r="O168" s="274" t="str">
        <f t="shared" si="176"/>
        <v>-</v>
      </c>
      <c r="P168" s="275" t="str">
        <f t="shared" si="177"/>
        <v>-</v>
      </c>
      <c r="Q168" s="58"/>
      <c r="R168" s="292" t="str">
        <f t="shared" si="171"/>
        <v>-</v>
      </c>
      <c r="S168" s="293" t="str">
        <f t="shared" si="178"/>
        <v>-</v>
      </c>
      <c r="T168" s="293" t="str">
        <f t="shared" si="179"/>
        <v>-</v>
      </c>
      <c r="U168" s="294" t="str">
        <f t="shared" si="180"/>
        <v>-</v>
      </c>
      <c r="V168" s="5"/>
      <c r="W168" s="306" t="str">
        <f t="shared" si="172"/>
        <v>-</v>
      </c>
      <c r="Y168" s="318" t="str">
        <f>IF(OR(W168="",W168=0,W168="-"),"",MAX(Y$23:Y167)+1)</f>
        <v/>
      </c>
      <c r="Z168" s="319" t="str">
        <f>IF(OR(Y168="",Y168=0,Y168="-"),"",C163)</f>
        <v/>
      </c>
      <c r="AA168" s="338" t="str">
        <f>IF(OR(Y168="",Y168=0,Y168="-"),"",DAY($B163))</f>
        <v/>
      </c>
      <c r="AB168" s="331" t="str">
        <f t="shared" si="173"/>
        <v/>
      </c>
      <c r="AC168" s="339" t="str">
        <f>IF(OR(AA168="",AA168=0,AA168="-"),"",MONTH($B163))</f>
        <v/>
      </c>
      <c r="AD168" s="331" t="str">
        <f t="shared" si="174"/>
        <v/>
      </c>
      <c r="AE168" s="340" t="str">
        <f>IF(OR(AA168="",AA168=0,AA168="-"),"",YEAR($B163))</f>
        <v/>
      </c>
      <c r="AG168" s="469"/>
      <c r="AH168" s="497"/>
      <c r="AL168" s="499"/>
      <c r="AM168" s="470"/>
      <c r="AO168" s="469"/>
      <c r="AP168" s="473"/>
      <c r="AQ168" s="473"/>
      <c r="AR168" s="470"/>
      <c r="AT168" s="469"/>
      <c r="AU168" s="473"/>
      <c r="AV168" s="473"/>
      <c r="AW168" s="470"/>
      <c r="AY168" s="469"/>
      <c r="AZ168" s="473"/>
      <c r="BA168" s="473"/>
      <c r="BB168" s="470"/>
      <c r="BD168" s="469"/>
      <c r="BE168" s="470"/>
      <c r="BG168" s="467"/>
    </row>
    <row r="169" spans="1:59" ht="15" thickBot="1" x14ac:dyDescent="0.35">
      <c r="A169" s="674"/>
      <c r="B169" s="675"/>
      <c r="C169" s="676"/>
      <c r="D169" s="649"/>
      <c r="E169" s="259" t="str">
        <f>Resumen!$AI$57</f>
        <v>V</v>
      </c>
      <c r="F169" s="263" t="str">
        <f>Resumen!$AI$56</f>
        <v>Gastos V.Zotz</v>
      </c>
      <c r="G169" s="284"/>
      <c r="H169" s="276" t="str">
        <f>INDEX(Resumen!$A$56:$AL$259,MATCH($C163,Resumen!$C$56:$C$259,0),MATCH($H$22,Resumen!$A$59:$AL$59,0))</f>
        <v>-</v>
      </c>
      <c r="I169" s="277" t="str">
        <f>INDEX(Resumen!$A$56:$AL$259,MATCH($C163,Resumen!$C$56:$C$259,0),MATCH($I$22,Resumen!$A$59:$AL$59,0))</f>
        <v>-</v>
      </c>
      <c r="J169" s="277" t="str">
        <f>INDEX(Resumen!$A$56:$AL$259,MATCH($C163,Resumen!$C$56:$C$259,0),MATCH($J$22,Resumen!$A$59:$AL$59,0))</f>
        <v>-</v>
      </c>
      <c r="K169" s="278" t="str">
        <f>INDEX(Resumen!$A$56:$AL$259,MATCH($C163,Resumen!$C$56:$C$259,0),MATCH($K$22,Resumen!$A$59:$AL$59,0))</f>
        <v>-</v>
      </c>
      <c r="M169" s="276" t="str">
        <f t="shared" si="170"/>
        <v>-</v>
      </c>
      <c r="N169" s="277" t="str">
        <f t="shared" si="175"/>
        <v>-</v>
      </c>
      <c r="O169" s="277" t="str">
        <f t="shared" si="176"/>
        <v>-</v>
      </c>
      <c r="P169" s="278" t="str">
        <f t="shared" si="177"/>
        <v>-</v>
      </c>
      <c r="Q169" s="58"/>
      <c r="R169" s="295" t="str">
        <f t="shared" si="171"/>
        <v>-</v>
      </c>
      <c r="S169" s="296" t="str">
        <f t="shared" si="178"/>
        <v>-</v>
      </c>
      <c r="T169" s="296" t="str">
        <f t="shared" si="179"/>
        <v>-</v>
      </c>
      <c r="U169" s="297" t="str">
        <f t="shared" si="180"/>
        <v>-</v>
      </c>
      <c r="W169" s="307" t="str">
        <f t="shared" si="172"/>
        <v>-</v>
      </c>
      <c r="Y169" s="318" t="str">
        <f>IF(OR(W169="",W169=0,W169="-"),"",MAX(Y$23:Y168)+1)</f>
        <v/>
      </c>
      <c r="Z169" s="320" t="str">
        <f>IF(OR(Y169="",Y169=0,Y169="-"),"",C163)</f>
        <v/>
      </c>
      <c r="AA169" s="341" t="str">
        <f>IF(OR(Y169="",Y169=0,Y169="-"),"",DAY($B163))</f>
        <v/>
      </c>
      <c r="AB169" s="332" t="str">
        <f t="shared" si="173"/>
        <v/>
      </c>
      <c r="AC169" s="342" t="str">
        <f>IF(OR(AA169="",AA169=0,AA169="-"),"",MONTH($B163))</f>
        <v/>
      </c>
      <c r="AD169" s="332" t="str">
        <f t="shared" si="174"/>
        <v/>
      </c>
      <c r="AE169" s="343" t="str">
        <f>IF(OR(AA169="",AA169=0,AA169="-"),"",YEAR($B163))</f>
        <v/>
      </c>
      <c r="AG169" s="471"/>
      <c r="AH169" s="500"/>
      <c r="AI169" s="501"/>
      <c r="AJ169" s="501"/>
      <c r="AK169" s="501"/>
      <c r="AL169" s="502"/>
      <c r="AM169" s="472"/>
      <c r="AO169" s="471"/>
      <c r="AP169" s="474"/>
      <c r="AQ169" s="474"/>
      <c r="AR169" s="472"/>
      <c r="AT169" s="471"/>
      <c r="AU169" s="474"/>
      <c r="AV169" s="474"/>
      <c r="AW169" s="472"/>
      <c r="AY169" s="471"/>
      <c r="AZ169" s="474"/>
      <c r="BA169" s="474"/>
      <c r="BB169" s="472"/>
      <c r="BD169" s="471"/>
      <c r="BE169" s="472"/>
      <c r="BG169" s="468"/>
    </row>
    <row r="170" spans="1:59" ht="15" thickBot="1" x14ac:dyDescent="0.35">
      <c r="A170" s="674">
        <f>MAX($A$23:A163)+1</f>
        <v>22</v>
      </c>
      <c r="B170" s="675">
        <f>INDEX(Resumen!$A$56:$AL$259,MATCH($A170,Resumen!$A$56:$A$259,0),MATCH($B$22,Resumen!$A$59:$AL$59,0))</f>
        <v>0</v>
      </c>
      <c r="C170" s="676">
        <f>INDEX(Resumen!$A$56:$AL$259,MATCH($A170,Resumen!$A$56:$A$259,0),MATCH($C$22,Resumen!$A$59:$AL$59,0))</f>
        <v>0</v>
      </c>
      <c r="D170" s="648" t="str">
        <f>IF(SUM($W170:$W176)=0,"-",SUM($W170:$W176))</f>
        <v>-</v>
      </c>
      <c r="E170" s="363" t="str">
        <f>Resumen!$K$57</f>
        <v>MP</v>
      </c>
      <c r="F170" s="364" t="str">
        <f>Resumen!$K$56</f>
        <v>Materias Primas</v>
      </c>
      <c r="G170" s="284"/>
      <c r="H170" s="256" t="str">
        <f>INDEX(Resumen!$A$56:$AL$259,MATCH($C170,Resumen!$C$56:$C$259,0),MATCH($H$16,Resumen!$A$59:$AL$59,0))</f>
        <v>-</v>
      </c>
      <c r="I170" s="90" t="str">
        <f>INDEX(Resumen!$A$56:$AL$259,MATCH($C170,Resumen!$C$56:$C$259,0),MATCH($I$16,Resumen!$A$59:$AL$59,0))</f>
        <v>-</v>
      </c>
      <c r="J170" s="90" t="str">
        <f>INDEX(Resumen!$A$56:$AL$259,MATCH($C170,Resumen!$C$56:$C$259,0),MATCH($J$16,Resumen!$A$59:$AL$59,0))</f>
        <v>-</v>
      </c>
      <c r="K170" s="109" t="str">
        <f>INDEX(Resumen!$A$56:$AL$259,MATCH($C170,Resumen!$C$56:$C$259,0),MATCH($K$16,Resumen!$A$59:$AL$59,0))</f>
        <v>-</v>
      </c>
      <c r="M170" s="256" t="str">
        <f>IF(OR(H170="-",H170="",H170=0),"-",H170*M$14)</f>
        <v>-</v>
      </c>
      <c r="N170" s="90" t="str">
        <f t="shared" si="175"/>
        <v>-</v>
      </c>
      <c r="O170" s="90" t="str">
        <f t="shared" si="176"/>
        <v>-</v>
      </c>
      <c r="P170" s="109" t="str">
        <f t="shared" si="177"/>
        <v>-</v>
      </c>
      <c r="Q170" s="58"/>
      <c r="R170" s="365" t="str">
        <f>IF(SUM(H170,M170)=0,"-",SUM(H170,M170))</f>
        <v>-</v>
      </c>
      <c r="S170" s="366" t="str">
        <f t="shared" si="178"/>
        <v>-</v>
      </c>
      <c r="T170" s="366" t="str">
        <f t="shared" si="179"/>
        <v>-</v>
      </c>
      <c r="U170" s="367" t="str">
        <f t="shared" si="180"/>
        <v>-</v>
      </c>
      <c r="V170" s="5"/>
      <c r="W170" s="368" t="str">
        <f>IF(SUM(R170:U170)=0,"-",SUM(R170:U170))</f>
        <v>-</v>
      </c>
      <c r="Y170" s="369" t="str">
        <f>IF(OR(W170="",W170=0,W170="-"),"",MAX(Y$23:Y169)+1)</f>
        <v/>
      </c>
      <c r="Z170" s="370" t="str">
        <f>IF(OR(Y170="",Y170=0,Y170="-"),"",C170)</f>
        <v/>
      </c>
      <c r="AA170" s="371" t="str">
        <f>IF(OR(Y170="",Y170=0,Y170="-"),"",DAY($B170))</f>
        <v/>
      </c>
      <c r="AB170" s="372" t="str">
        <f>IF(AA170="","","/")</f>
        <v/>
      </c>
      <c r="AC170" s="373" t="str">
        <f>IF(OR(AA170="",AA170=0,AA170="-"),"",MONTH($B170))</f>
        <v/>
      </c>
      <c r="AD170" s="372" t="str">
        <f>IF(AC170="","","/")</f>
        <v/>
      </c>
      <c r="AE170" s="374" t="str">
        <f>IF(OR(AA170="",AA170=0,AA170="-"),"",YEAR($B170))</f>
        <v/>
      </c>
      <c r="AG170" s="461" t="str">
        <f>IF(OR($C170="",$C170="-",$C170=0),"-",A170)</f>
        <v>-</v>
      </c>
      <c r="AH170" s="503" t="str">
        <f>IF(OR($C170="",$C170="-",$C170=0),"-",DAY(B170))</f>
        <v>-</v>
      </c>
      <c r="AI170" s="506" t="str">
        <f>IF(AH170="","","/")</f>
        <v>/</v>
      </c>
      <c r="AJ170" s="507" t="str">
        <f>IF(OR($C170="",$C170="-",$C170=0),"-",MONTH(B170))</f>
        <v>-</v>
      </c>
      <c r="AK170" s="506" t="str">
        <f>IF(AJ170="","","/")</f>
        <v>/</v>
      </c>
      <c r="AL170" s="508" t="str">
        <f>IF(OR($C170="",$C170="-",$C170=0),"-",YEAR(B170))</f>
        <v>-</v>
      </c>
      <c r="AM170" s="462" t="str">
        <f>IF(OR($C170="",$C170="-",$C170=0),"-",C170)</f>
        <v>-</v>
      </c>
      <c r="AN170" s="475" t="str">
        <f>IF(AM170="-","ù",IF(BG170=D170,"ü","û"))</f>
        <v>ù</v>
      </c>
      <c r="AO170" s="463" t="str">
        <f>IF(OR($C170="",$C170="-",$C170=0),"-",IF(SUM(H170:H176)=0,"-",SUM(H170:H176)))</f>
        <v>-</v>
      </c>
      <c r="AP170" s="464" t="str">
        <f>IF(OR($C170="",$C170="-",$C170=0),"-",IF(SUM(I170:I176)=0,"-",SUM(I170:I176)))</f>
        <v>-</v>
      </c>
      <c r="AQ170" s="464" t="str">
        <f>IF(OR($C170="",$C170="-",$C170=0),"-",IF(SUM(J170:J176)=0,"-",SUM(J170:J176)))</f>
        <v>-</v>
      </c>
      <c r="AR170" s="465" t="str">
        <f>IF(OR($C170="",$C170="-",$C170=0),"-",IF(SUM(K170:K176)=0,"-",SUM(K170:K176)))</f>
        <v>-</v>
      </c>
      <c r="AS170" s="457"/>
      <c r="AT170" s="463" t="str">
        <f>IF(OR($C170="",$C170="-",$C170=0),"-",IF(SUM(M170:M176)=0,"-",SUM(M170:M176)))</f>
        <v>-</v>
      </c>
      <c r="AU170" s="464" t="str">
        <f>IF(OR($C170="",$C170="-",$C170=0),"-",IF(SUM(N170:N176)=0,"-",SUM(N170:N176)))</f>
        <v>-</v>
      </c>
      <c r="AV170" s="464" t="str">
        <f>IF(OR($C170="",$C170="-",$C170=0),"-",IF(SUM(O170:O176)=0,"-",SUM(O170:O176)))</f>
        <v>-</v>
      </c>
      <c r="AW170" s="465" t="str">
        <f>IF(OR($C170="",$C170="-",$C170=0),"-",IF(SUM(P170:P176)=0,"-",SUM(P170:P176)))</f>
        <v>-</v>
      </c>
      <c r="AX170" s="457"/>
      <c r="AY170" s="463" t="str">
        <f>IF(OR($C170="",$C170="-",$C170=0),"-",IF(SUM(R170:R176)=0,"-",SUM(R170:R176)))</f>
        <v>-</v>
      </c>
      <c r="AZ170" s="464" t="str">
        <f>IF(OR($C170="",$C170="-",$C170=0),"-",IF(SUM(S170:S176)=0,"-",SUM(S170:S176)))</f>
        <v>-</v>
      </c>
      <c r="BA170" s="464" t="str">
        <f>IF(OR($C170="",$C170="-",$C170=0),"-",IF(SUM(T170:T176)=0,"-",SUM(T170:T176)))</f>
        <v>-</v>
      </c>
      <c r="BB170" s="465" t="str">
        <f>IF(OR($C170="",$C170="-",$C170=0),"-",IF(SUM(U170:U176)=0,"-",SUM(U170:U176)))</f>
        <v>-</v>
      </c>
      <c r="BC170" s="457"/>
      <c r="BD170" s="463" t="str">
        <f>IF(SUM(AO170:AR170)=0,"-",SUM(AO170:AR170))</f>
        <v>-</v>
      </c>
      <c r="BE170" s="465" t="str">
        <f>IF(SUM(AT170:AW170)=0,"-",SUM(AT170:AW170))</f>
        <v>-</v>
      </c>
      <c r="BF170" s="457"/>
      <c r="BG170" s="466" t="str">
        <f>IF(SUM(AY170:BB170)=0,"-",SUM(AY170:BB170))</f>
        <v>-</v>
      </c>
    </row>
    <row r="171" spans="1:59" ht="15" thickBot="1" x14ac:dyDescent="0.35">
      <c r="A171" s="674"/>
      <c r="B171" s="675"/>
      <c r="C171" s="676"/>
      <c r="D171" s="677"/>
      <c r="E171" s="82" t="str">
        <f>Resumen!$O$57</f>
        <v>P</v>
      </c>
      <c r="F171" s="261" t="str">
        <f>Resumen!$O$56</f>
        <v>Panadería</v>
      </c>
      <c r="G171" s="284"/>
      <c r="H171" s="273" t="str">
        <f>INDEX(Resumen!$A$56:$AL$259,MATCH($C170,Resumen!$C$56:$C$259,0),MATCH($H$17,Resumen!$A$59:$AL$59,0))</f>
        <v>-</v>
      </c>
      <c r="I171" s="274" t="str">
        <f>INDEX(Resumen!$A$56:$AL$259,MATCH($C170,Resumen!$C$56:$C$259,0),MATCH($I$17,Resumen!$A$59:$AL$59,0))</f>
        <v>-</v>
      </c>
      <c r="J171" s="274" t="str">
        <f>INDEX(Resumen!$A$56:$AL$259,MATCH($C170,Resumen!$C$56:$C$259,0),MATCH($J$17,Resumen!$A$59:$AL$59,0))</f>
        <v>-</v>
      </c>
      <c r="K171" s="275" t="str">
        <f>INDEX(Resumen!$A$56:$AL$259,MATCH($C170,Resumen!$C$56:$C$259,0),MATCH($K$17,Resumen!$A$59:$AL$59,0))</f>
        <v>-</v>
      </c>
      <c r="M171" s="273" t="str">
        <f t="shared" ref="M171:M176" si="181">IF(OR(H171="-",H171="",H171=0),"-",H171*M$14)</f>
        <v>-</v>
      </c>
      <c r="N171" s="274" t="str">
        <f t="shared" si="175"/>
        <v>-</v>
      </c>
      <c r="O171" s="274" t="str">
        <f t="shared" si="176"/>
        <v>-</v>
      </c>
      <c r="P171" s="275" t="str">
        <f t="shared" si="177"/>
        <v>-</v>
      </c>
      <c r="Q171" s="58"/>
      <c r="R171" s="292" t="str">
        <f t="shared" ref="R171:R176" si="182">IF(SUM(H171,M171)=0,"-",SUM(H171,M171))</f>
        <v>-</v>
      </c>
      <c r="S171" s="293" t="str">
        <f t="shared" si="178"/>
        <v>-</v>
      </c>
      <c r="T171" s="293" t="str">
        <f t="shared" si="179"/>
        <v>-</v>
      </c>
      <c r="U171" s="294" t="str">
        <f t="shared" si="180"/>
        <v>-</v>
      </c>
      <c r="V171" s="5"/>
      <c r="W171" s="306" t="str">
        <f t="shared" ref="W171:W176" si="183">IF(SUM(R171:U171)=0,"-",SUM(R171:U171))</f>
        <v>-</v>
      </c>
      <c r="Y171" s="318" t="str">
        <f>IF(OR(W171="",W171=0,W171="-"),"",MAX(Y$23:Y170)+1)</f>
        <v/>
      </c>
      <c r="Z171" s="319" t="str">
        <f>IF(OR(Y171="",Y171=0,Y171="-"),"",C170)</f>
        <v/>
      </c>
      <c r="AA171" s="338" t="str">
        <f>IF(OR(Y171="",Y171=0,Y171="-"),"",DAY($B170))</f>
        <v/>
      </c>
      <c r="AB171" s="331" t="str">
        <f t="shared" ref="AB171:AB176" si="184">IF(AA171="","","/")</f>
        <v/>
      </c>
      <c r="AC171" s="339" t="str">
        <f>IF(OR(AA171="",AA171=0,AA171="-"),"",MONTH($B170))</f>
        <v/>
      </c>
      <c r="AD171" s="331" t="str">
        <f t="shared" ref="AD171:AD176" si="185">IF(AC171="","","/")</f>
        <v/>
      </c>
      <c r="AE171" s="340" t="str">
        <f>IF(OR(AA171="",AA171=0,AA171="-"),"",YEAR($B170))</f>
        <v/>
      </c>
      <c r="AG171" s="525"/>
      <c r="AH171" s="526"/>
      <c r="AI171" s="527"/>
      <c r="AJ171" s="528"/>
      <c r="AK171" s="527"/>
      <c r="AL171" s="529"/>
      <c r="AM171" s="530"/>
      <c r="AN171" s="535"/>
      <c r="AO171" s="531"/>
      <c r="AP171" s="532"/>
      <c r="AQ171" s="532"/>
      <c r="AR171" s="533"/>
      <c r="AS171" s="536"/>
      <c r="AT171" s="531"/>
      <c r="AU171" s="532"/>
      <c r="AV171" s="532"/>
      <c r="AW171" s="533"/>
      <c r="AX171" s="536"/>
      <c r="AY171" s="531"/>
      <c r="AZ171" s="532"/>
      <c r="BA171" s="532"/>
      <c r="BB171" s="533"/>
      <c r="BC171" s="536"/>
      <c r="BD171" s="531"/>
      <c r="BE171" s="533"/>
      <c r="BF171" s="536"/>
      <c r="BG171" s="534"/>
    </row>
    <row r="172" spans="1:59" ht="15" thickBot="1" x14ac:dyDescent="0.35">
      <c r="A172" s="674"/>
      <c r="B172" s="675"/>
      <c r="C172" s="676"/>
      <c r="D172" s="677"/>
      <c r="E172" s="82" t="str">
        <f>Resumen!$S$57</f>
        <v>B</v>
      </c>
      <c r="F172" s="261" t="str">
        <f>Resumen!$S$56</f>
        <v>Bebidas</v>
      </c>
      <c r="G172" s="284"/>
      <c r="H172" s="273" t="str">
        <f>INDEX(Resumen!$A$56:$AL$259,MATCH($C170,Resumen!$C$56:$C$259,0),MATCH($H$18,Resumen!$A$59:$AL$59,0))</f>
        <v>-</v>
      </c>
      <c r="I172" s="274" t="str">
        <f>INDEX(Resumen!$A$56:$AL$259,MATCH($C170,Resumen!$C$56:$C$259,0),MATCH($I$18,Resumen!$A$59:$AL$59,0))</f>
        <v>-</v>
      </c>
      <c r="J172" s="274" t="str">
        <f>INDEX(Resumen!$A$56:$AL$259,MATCH($C170,Resumen!$C$56:$C$259,0),MATCH($J$18,Resumen!$A$59:$AL$59,0))</f>
        <v>-</v>
      </c>
      <c r="K172" s="275" t="str">
        <f>INDEX(Resumen!$A$56:$AL$259,MATCH($C170,Resumen!$C$56:$C$259,0),MATCH($K$18,Resumen!$A$59:$AL$59,0))</f>
        <v>-</v>
      </c>
      <c r="M172" s="273" t="str">
        <f t="shared" si="181"/>
        <v>-</v>
      </c>
      <c r="N172" s="274" t="str">
        <f t="shared" si="175"/>
        <v>-</v>
      </c>
      <c r="O172" s="274" t="str">
        <f t="shared" si="176"/>
        <v>-</v>
      </c>
      <c r="P172" s="275" t="str">
        <f t="shared" si="177"/>
        <v>-</v>
      </c>
      <c r="R172" s="292" t="str">
        <f t="shared" si="182"/>
        <v>-</v>
      </c>
      <c r="S172" s="293" t="str">
        <f t="shared" si="178"/>
        <v>-</v>
      </c>
      <c r="T172" s="293" t="str">
        <f t="shared" si="179"/>
        <v>-</v>
      </c>
      <c r="U172" s="294" t="str">
        <f t="shared" si="180"/>
        <v>-</v>
      </c>
      <c r="V172" s="5"/>
      <c r="W172" s="306" t="str">
        <f t="shared" si="183"/>
        <v>-</v>
      </c>
      <c r="Y172" s="318" t="str">
        <f>IF(OR(W172="",W172=0,W172="-"),"",MAX(Y$23:Y171)+1)</f>
        <v/>
      </c>
      <c r="Z172" s="319" t="str">
        <f>IF(OR(Y172="",Y172=0,Y172="-"),"",C170)</f>
        <v/>
      </c>
      <c r="AA172" s="338" t="str">
        <f>IF(OR(Y172="",Y172=0,Y172="-"),"",DAY($B170))</f>
        <v/>
      </c>
      <c r="AB172" s="331" t="str">
        <f t="shared" si="184"/>
        <v/>
      </c>
      <c r="AC172" s="339" t="str">
        <f>IF(OR(AA172="",AA172=0,AA172="-"),"",MONTH($B170))</f>
        <v/>
      </c>
      <c r="AD172" s="331" t="str">
        <f t="shared" si="185"/>
        <v/>
      </c>
      <c r="AE172" s="340" t="str">
        <f>IF(OR(AA172="",AA172=0,AA172="-"),"",YEAR($B170))</f>
        <v/>
      </c>
      <c r="AG172" s="469"/>
      <c r="AH172" s="497"/>
      <c r="AL172" s="499"/>
      <c r="AM172" s="470"/>
      <c r="AN172" s="59"/>
      <c r="AO172" s="469"/>
      <c r="AP172" s="473"/>
      <c r="AQ172" s="473"/>
      <c r="AR172" s="470"/>
      <c r="AS172" s="59"/>
      <c r="AT172" s="469"/>
      <c r="AU172" s="473"/>
      <c r="AV172" s="473"/>
      <c r="AW172" s="470"/>
      <c r="AX172" s="59"/>
      <c r="AY172" s="469"/>
      <c r="AZ172" s="473"/>
      <c r="BA172" s="473"/>
      <c r="BB172" s="470"/>
      <c r="BC172" s="59"/>
      <c r="BD172" s="469"/>
      <c r="BE172" s="470"/>
      <c r="BF172" s="59"/>
      <c r="BG172" s="467"/>
    </row>
    <row r="173" spans="1:59" ht="15" thickBot="1" x14ac:dyDescent="0.35">
      <c r="A173" s="674"/>
      <c r="B173" s="675"/>
      <c r="C173" s="676"/>
      <c r="D173" s="677"/>
      <c r="E173" s="82" t="str">
        <f>Resumen!$W$57</f>
        <v>E</v>
      </c>
      <c r="F173" s="261" t="str">
        <f>Resumen!$W$56</f>
        <v>Envases</v>
      </c>
      <c r="G173" s="284"/>
      <c r="H173" s="273" t="str">
        <f>INDEX(Resumen!$A$56:$AL$259,MATCH($C170,Resumen!$C$56:$C$259,0),MATCH($H$19,Resumen!$A$59:$AL$59,0))</f>
        <v>-</v>
      </c>
      <c r="I173" s="274" t="str">
        <f>INDEX(Resumen!$A$56:$AL$259,MATCH($C170,Resumen!$C$56:$C$259,0),MATCH($I$19,Resumen!$A$59:$AL$59,0))</f>
        <v>-</v>
      </c>
      <c r="J173" s="274" t="str">
        <f>INDEX(Resumen!$A$56:$AL$259,MATCH($C170,Resumen!$C$56:$C$259,0),MATCH($J$19,Resumen!$A$59:$AL$59,0))</f>
        <v>-</v>
      </c>
      <c r="K173" s="275" t="str">
        <f>INDEX(Resumen!$A$56:$AL$259,MATCH($C170,Resumen!$C$56:$C$259,0),MATCH($K$19,Resumen!$A$59:$AL$59,0))</f>
        <v>-</v>
      </c>
      <c r="M173" s="273" t="str">
        <f t="shared" si="181"/>
        <v>-</v>
      </c>
      <c r="N173" s="274" t="str">
        <f t="shared" si="175"/>
        <v>-</v>
      </c>
      <c r="O173" s="274" t="str">
        <f t="shared" si="176"/>
        <v>-</v>
      </c>
      <c r="P173" s="275" t="str">
        <f t="shared" si="177"/>
        <v>-</v>
      </c>
      <c r="Q173" s="58"/>
      <c r="R173" s="292" t="str">
        <f t="shared" si="182"/>
        <v>-</v>
      </c>
      <c r="S173" s="293" t="str">
        <f t="shared" si="178"/>
        <v>-</v>
      </c>
      <c r="T173" s="293" t="str">
        <f t="shared" si="179"/>
        <v>-</v>
      </c>
      <c r="U173" s="294" t="str">
        <f t="shared" si="180"/>
        <v>-</v>
      </c>
      <c r="V173" s="5"/>
      <c r="W173" s="306" t="str">
        <f t="shared" si="183"/>
        <v>-</v>
      </c>
      <c r="Y173" s="318" t="str">
        <f>IF(OR(W173="",W173=0,W173="-"),"",MAX(Y$23:Y172)+1)</f>
        <v/>
      </c>
      <c r="Z173" s="319" t="str">
        <f>IF(OR(Y173="",Y173=0,Y173="-"),"",C170)</f>
        <v/>
      </c>
      <c r="AA173" s="338" t="str">
        <f>IF(OR(Y173="",Y173=0,Y173="-"),"",DAY($B170))</f>
        <v/>
      </c>
      <c r="AB173" s="331" t="str">
        <f t="shared" si="184"/>
        <v/>
      </c>
      <c r="AC173" s="339" t="str">
        <f>IF(OR(AA173="",AA173=0,AA173="-"),"",MONTH($B170))</f>
        <v/>
      </c>
      <c r="AD173" s="331" t="str">
        <f t="shared" si="185"/>
        <v/>
      </c>
      <c r="AE173" s="340" t="str">
        <f>IF(OR(AA173="",AA173=0,AA173="-"),"",YEAR($B170))</f>
        <v/>
      </c>
      <c r="AG173" s="469"/>
      <c r="AH173" s="497"/>
      <c r="AL173" s="499"/>
      <c r="AM173" s="470"/>
      <c r="AO173" s="469"/>
      <c r="AP173" s="473"/>
      <c r="AQ173" s="473"/>
      <c r="AR173" s="470"/>
      <c r="AT173" s="469"/>
      <c r="AU173" s="473"/>
      <c r="AV173" s="473"/>
      <c r="AW173" s="470"/>
      <c r="AY173" s="469"/>
      <c r="AZ173" s="473"/>
      <c r="BA173" s="473"/>
      <c r="BB173" s="470"/>
      <c r="BD173" s="469"/>
      <c r="BE173" s="470"/>
      <c r="BG173" s="467"/>
    </row>
    <row r="174" spans="1:59" ht="15" thickBot="1" x14ac:dyDescent="0.35">
      <c r="A174" s="674"/>
      <c r="B174" s="675"/>
      <c r="C174" s="676"/>
      <c r="D174" s="677"/>
      <c r="E174" s="83" t="str">
        <f>Resumen!$AA$57</f>
        <v>D</v>
      </c>
      <c r="F174" s="262" t="str">
        <f>Resumen!$AA$56</f>
        <v>Decoración</v>
      </c>
      <c r="G174" s="284"/>
      <c r="H174" s="273" t="str">
        <f>INDEX(Resumen!$A$56:$AL$259,MATCH($C170,Resumen!$C$56:$C$259,0),MATCH($H$20,Resumen!$A$59:$AL$59,0))</f>
        <v>-</v>
      </c>
      <c r="I174" s="274" t="str">
        <f>INDEX(Resumen!$A$56:$AL$259,MATCH($C170,Resumen!$C$56:$C$259,0),MATCH($I$20,Resumen!$A$59:$AL$59,0))</f>
        <v>-</v>
      </c>
      <c r="J174" s="274" t="str">
        <f>INDEX(Resumen!$A$56:$AL$259,MATCH($C170,Resumen!$C$56:$C$259,0),MATCH($J$20,Resumen!$A$59:$AL$59,0))</f>
        <v>-</v>
      </c>
      <c r="K174" s="275" t="str">
        <f>INDEX(Resumen!$A$56:$AL$259,MATCH($C170,Resumen!$C$56:$C$259,0),MATCH($K$20,Resumen!$A$59:$AL$59,0))</f>
        <v>-</v>
      </c>
      <c r="M174" s="273" t="str">
        <f t="shared" si="181"/>
        <v>-</v>
      </c>
      <c r="N174" s="274" t="str">
        <f t="shared" si="175"/>
        <v>-</v>
      </c>
      <c r="O174" s="274" t="str">
        <f t="shared" si="176"/>
        <v>-</v>
      </c>
      <c r="P174" s="275" t="str">
        <f t="shared" si="177"/>
        <v>-</v>
      </c>
      <c r="Q174" s="58"/>
      <c r="R174" s="292" t="str">
        <f t="shared" si="182"/>
        <v>-</v>
      </c>
      <c r="S174" s="293" t="str">
        <f t="shared" si="178"/>
        <v>-</v>
      </c>
      <c r="T174" s="293" t="str">
        <f t="shared" si="179"/>
        <v>-</v>
      </c>
      <c r="U174" s="294" t="str">
        <f t="shared" si="180"/>
        <v>-</v>
      </c>
      <c r="V174" s="5"/>
      <c r="W174" s="306" t="str">
        <f t="shared" si="183"/>
        <v>-</v>
      </c>
      <c r="Y174" s="318" t="str">
        <f>IF(OR(W174="",W174=0,W174="-"),"",MAX(Y$23:Y173)+1)</f>
        <v/>
      </c>
      <c r="Z174" s="319" t="str">
        <f>IF(OR(Y174="",Y174=0,Y174="-"),"",C170)</f>
        <v/>
      </c>
      <c r="AA174" s="338" t="str">
        <f>IF(OR(Y174="",Y174=0,Y174="-"),"",DAY($B170))</f>
        <v/>
      </c>
      <c r="AB174" s="331" t="str">
        <f t="shared" si="184"/>
        <v/>
      </c>
      <c r="AC174" s="339" t="str">
        <f>IF(OR(AA174="",AA174=0,AA174="-"),"",MONTH($B170))</f>
        <v/>
      </c>
      <c r="AD174" s="331" t="str">
        <f t="shared" si="185"/>
        <v/>
      </c>
      <c r="AE174" s="340" t="str">
        <f>IF(OR(AA174="",AA174=0,AA174="-"),"",YEAR($B170))</f>
        <v/>
      </c>
      <c r="AG174" s="469"/>
      <c r="AH174" s="497"/>
      <c r="AL174" s="499"/>
      <c r="AM174" s="470"/>
      <c r="AO174" s="469"/>
      <c r="AP174" s="473"/>
      <c r="AQ174" s="473"/>
      <c r="AR174" s="470"/>
      <c r="AT174" s="469"/>
      <c r="AU174" s="473"/>
      <c r="AV174" s="473"/>
      <c r="AW174" s="470"/>
      <c r="AY174" s="469"/>
      <c r="AZ174" s="473"/>
      <c r="BA174" s="473"/>
      <c r="BB174" s="470"/>
      <c r="BD174" s="469"/>
      <c r="BE174" s="470"/>
      <c r="BG174" s="467"/>
    </row>
    <row r="175" spans="1:59" ht="15" thickBot="1" x14ac:dyDescent="0.35">
      <c r="A175" s="674"/>
      <c r="B175" s="675"/>
      <c r="C175" s="676"/>
      <c r="D175" s="677"/>
      <c r="E175" s="83" t="str">
        <f>Resumen!$AE$57</f>
        <v>U</v>
      </c>
      <c r="F175" s="262" t="str">
        <f>Resumen!$AE$56</f>
        <v>Maq. y Utensilios</v>
      </c>
      <c r="G175" s="284"/>
      <c r="H175" s="273" t="str">
        <f>INDEX(Resumen!$A$56:$AL$259,MATCH($C170,Resumen!$C$56:$C$259,0),MATCH($H$21,Resumen!$A$59:$AL$59,0))</f>
        <v>-</v>
      </c>
      <c r="I175" s="274" t="str">
        <f>INDEX(Resumen!$A$56:$AL$259,MATCH($C170,Resumen!$C$56:$C$259,0),MATCH($I$21,Resumen!$A$59:$AL$59,0))</f>
        <v>-</v>
      </c>
      <c r="J175" s="274" t="str">
        <f>INDEX(Resumen!$A$56:$AL$259,MATCH($C170,Resumen!$C$56:$C$259,0),MATCH($J$21,Resumen!$A$59:$AL$59,0))</f>
        <v>-</v>
      </c>
      <c r="K175" s="275" t="str">
        <f>INDEX(Resumen!$A$56:$AL$259,MATCH($C170,Resumen!$C$56:$C$259,0),MATCH($K$21,Resumen!$A$59:$AL$59,0))</f>
        <v>-</v>
      </c>
      <c r="M175" s="273" t="str">
        <f t="shared" si="181"/>
        <v>-</v>
      </c>
      <c r="N175" s="274" t="str">
        <f t="shared" si="175"/>
        <v>-</v>
      </c>
      <c r="O175" s="274" t="str">
        <f t="shared" si="176"/>
        <v>-</v>
      </c>
      <c r="P175" s="275" t="str">
        <f t="shared" si="177"/>
        <v>-</v>
      </c>
      <c r="Q175" s="58"/>
      <c r="R175" s="292" t="str">
        <f t="shared" si="182"/>
        <v>-</v>
      </c>
      <c r="S175" s="293" t="str">
        <f t="shared" si="178"/>
        <v>-</v>
      </c>
      <c r="T175" s="293" t="str">
        <f t="shared" si="179"/>
        <v>-</v>
      </c>
      <c r="U175" s="294" t="str">
        <f t="shared" si="180"/>
        <v>-</v>
      </c>
      <c r="V175" s="5"/>
      <c r="W175" s="306" t="str">
        <f t="shared" si="183"/>
        <v>-</v>
      </c>
      <c r="Y175" s="318" t="str">
        <f>IF(OR(W175="",W175=0,W175="-"),"",MAX(Y$23:Y174)+1)</f>
        <v/>
      </c>
      <c r="Z175" s="319" t="str">
        <f>IF(OR(Y175="",Y175=0,Y175="-"),"",C170)</f>
        <v/>
      </c>
      <c r="AA175" s="338" t="str">
        <f>IF(OR(Y175="",Y175=0,Y175="-"),"",DAY($B170))</f>
        <v/>
      </c>
      <c r="AB175" s="331" t="str">
        <f t="shared" si="184"/>
        <v/>
      </c>
      <c r="AC175" s="339" t="str">
        <f>IF(OR(AA175="",AA175=0,AA175="-"),"",MONTH($B170))</f>
        <v/>
      </c>
      <c r="AD175" s="331" t="str">
        <f t="shared" si="185"/>
        <v/>
      </c>
      <c r="AE175" s="340" t="str">
        <f>IF(OR(AA175="",AA175=0,AA175="-"),"",YEAR($B170))</f>
        <v/>
      </c>
      <c r="AG175" s="469"/>
      <c r="AH175" s="497"/>
      <c r="AL175" s="499"/>
      <c r="AM175" s="470"/>
      <c r="AO175" s="469"/>
      <c r="AP175" s="473"/>
      <c r="AQ175" s="473"/>
      <c r="AR175" s="470"/>
      <c r="AT175" s="469"/>
      <c r="AU175" s="473"/>
      <c r="AV175" s="473"/>
      <c r="AW175" s="470"/>
      <c r="AY175" s="469"/>
      <c r="AZ175" s="473"/>
      <c r="BA175" s="473"/>
      <c r="BB175" s="470"/>
      <c r="BD175" s="469"/>
      <c r="BE175" s="470"/>
      <c r="BG175" s="467"/>
    </row>
    <row r="176" spans="1:59" ht="15" thickBot="1" x14ac:dyDescent="0.35">
      <c r="A176" s="674"/>
      <c r="B176" s="675"/>
      <c r="C176" s="676"/>
      <c r="D176" s="649"/>
      <c r="E176" s="259" t="str">
        <f>Resumen!$AI$57</f>
        <v>V</v>
      </c>
      <c r="F176" s="263" t="str">
        <f>Resumen!$AI$56</f>
        <v>Gastos V.Zotz</v>
      </c>
      <c r="G176" s="284"/>
      <c r="H176" s="276" t="str">
        <f>INDEX(Resumen!$A$56:$AL$259,MATCH($C170,Resumen!$C$56:$C$259,0),MATCH($H$22,Resumen!$A$59:$AL$59,0))</f>
        <v>-</v>
      </c>
      <c r="I176" s="277" t="str">
        <f>INDEX(Resumen!$A$56:$AL$259,MATCH($C170,Resumen!$C$56:$C$259,0),MATCH($I$22,Resumen!$A$59:$AL$59,0))</f>
        <v>-</v>
      </c>
      <c r="J176" s="277" t="str">
        <f>INDEX(Resumen!$A$56:$AL$259,MATCH($C170,Resumen!$C$56:$C$259,0),MATCH($J$22,Resumen!$A$59:$AL$59,0))</f>
        <v>-</v>
      </c>
      <c r="K176" s="278" t="str">
        <f>INDEX(Resumen!$A$56:$AL$259,MATCH($C170,Resumen!$C$56:$C$259,0),MATCH($K$22,Resumen!$A$59:$AL$59,0))</f>
        <v>-</v>
      </c>
      <c r="M176" s="276" t="str">
        <f t="shared" si="181"/>
        <v>-</v>
      </c>
      <c r="N176" s="277" t="str">
        <f t="shared" si="175"/>
        <v>-</v>
      </c>
      <c r="O176" s="277" t="str">
        <f t="shared" si="176"/>
        <v>-</v>
      </c>
      <c r="P176" s="278" t="str">
        <f t="shared" si="177"/>
        <v>-</v>
      </c>
      <c r="Q176" s="58"/>
      <c r="R176" s="295" t="str">
        <f t="shared" si="182"/>
        <v>-</v>
      </c>
      <c r="S176" s="296" t="str">
        <f t="shared" si="178"/>
        <v>-</v>
      </c>
      <c r="T176" s="296" t="str">
        <f t="shared" si="179"/>
        <v>-</v>
      </c>
      <c r="U176" s="297" t="str">
        <f t="shared" si="180"/>
        <v>-</v>
      </c>
      <c r="W176" s="307" t="str">
        <f t="shared" si="183"/>
        <v>-</v>
      </c>
      <c r="Y176" s="318" t="str">
        <f>IF(OR(W176="",W176=0,W176="-"),"",MAX(Y$23:Y175)+1)</f>
        <v/>
      </c>
      <c r="Z176" s="320" t="str">
        <f>IF(OR(Y176="",Y176=0,Y176="-"),"",C170)</f>
        <v/>
      </c>
      <c r="AA176" s="341" t="str">
        <f>IF(OR(Y176="",Y176=0,Y176="-"),"",DAY($B170))</f>
        <v/>
      </c>
      <c r="AB176" s="332" t="str">
        <f t="shared" si="184"/>
        <v/>
      </c>
      <c r="AC176" s="342" t="str">
        <f>IF(OR(AA176="",AA176=0,AA176="-"),"",MONTH($B170))</f>
        <v/>
      </c>
      <c r="AD176" s="332" t="str">
        <f t="shared" si="185"/>
        <v/>
      </c>
      <c r="AE176" s="343" t="str">
        <f>IF(OR(AA176="",AA176=0,AA176="-"),"",YEAR($B170))</f>
        <v/>
      </c>
      <c r="AG176" s="471"/>
      <c r="AH176" s="500"/>
      <c r="AI176" s="501"/>
      <c r="AJ176" s="501"/>
      <c r="AK176" s="501"/>
      <c r="AL176" s="502"/>
      <c r="AM176" s="472"/>
      <c r="AO176" s="471"/>
      <c r="AP176" s="474"/>
      <c r="AQ176" s="474"/>
      <c r="AR176" s="472"/>
      <c r="AT176" s="471"/>
      <c r="AU176" s="474"/>
      <c r="AV176" s="474"/>
      <c r="AW176" s="472"/>
      <c r="AY176" s="471"/>
      <c r="AZ176" s="474"/>
      <c r="BA176" s="474"/>
      <c r="BB176" s="472"/>
      <c r="BD176" s="471"/>
      <c r="BE176" s="472"/>
      <c r="BG176" s="468"/>
    </row>
    <row r="177" spans="1:59" ht="15" thickBot="1" x14ac:dyDescent="0.35">
      <c r="A177" s="674">
        <f>MAX($A$23:A170)+1</f>
        <v>23</v>
      </c>
      <c r="B177" s="675">
        <f>INDEX(Resumen!$A$56:$AL$259,MATCH($A177,Resumen!$A$56:$A$259,0),MATCH($B$22,Resumen!$A$59:$AL$59,0))</f>
        <v>0</v>
      </c>
      <c r="C177" s="676">
        <f>INDEX(Resumen!$A$56:$AL$259,MATCH($A177,Resumen!$A$56:$A$259,0),MATCH($C$22,Resumen!$A$59:$AL$59,0))</f>
        <v>0</v>
      </c>
      <c r="D177" s="648" t="str">
        <f>IF(SUM($W177:$W183)=0,"-",SUM($W177:$W183))</f>
        <v>-</v>
      </c>
      <c r="E177" s="363" t="str">
        <f>Resumen!$K$57</f>
        <v>MP</v>
      </c>
      <c r="F177" s="364" t="str">
        <f>Resumen!$K$56</f>
        <v>Materias Primas</v>
      </c>
      <c r="G177" s="284"/>
      <c r="H177" s="256" t="str">
        <f>INDEX(Resumen!$A$56:$AL$259,MATCH($C177,Resumen!$C$56:$C$259,0),MATCH($H$16,Resumen!$A$59:$AL$59,0))</f>
        <v>-</v>
      </c>
      <c r="I177" s="90" t="str">
        <f>INDEX(Resumen!$A$56:$AL$259,MATCH($C177,Resumen!$C$56:$C$259,0),MATCH($I$16,Resumen!$A$59:$AL$59,0))</f>
        <v>-</v>
      </c>
      <c r="J177" s="90" t="str">
        <f>INDEX(Resumen!$A$56:$AL$259,MATCH($C177,Resumen!$C$56:$C$259,0),MATCH($J$16,Resumen!$A$59:$AL$59,0))</f>
        <v>-</v>
      </c>
      <c r="K177" s="109" t="str">
        <f>INDEX(Resumen!$A$56:$AL$259,MATCH($C177,Resumen!$C$56:$C$259,0),MATCH($K$16,Resumen!$A$59:$AL$59,0))</f>
        <v>-</v>
      </c>
      <c r="M177" s="256" t="str">
        <f>IF(OR(H177="-",H177="",H177=0),"-",H177*M$14)</f>
        <v>-</v>
      </c>
      <c r="N177" s="90" t="str">
        <f t="shared" si="175"/>
        <v>-</v>
      </c>
      <c r="O177" s="90" t="str">
        <f t="shared" si="176"/>
        <v>-</v>
      </c>
      <c r="P177" s="109" t="str">
        <f t="shared" si="177"/>
        <v>-</v>
      </c>
      <c r="Q177" s="58"/>
      <c r="R177" s="365" t="str">
        <f>IF(SUM(H177,M177)=0,"-",SUM(H177,M177))</f>
        <v>-</v>
      </c>
      <c r="S177" s="366" t="str">
        <f t="shared" si="178"/>
        <v>-</v>
      </c>
      <c r="T177" s="366" t="str">
        <f t="shared" si="179"/>
        <v>-</v>
      </c>
      <c r="U177" s="367" t="str">
        <f t="shared" si="180"/>
        <v>-</v>
      </c>
      <c r="V177" s="5"/>
      <c r="W177" s="368" t="str">
        <f>IF(SUM(R177:U177)=0,"-",SUM(R177:U177))</f>
        <v>-</v>
      </c>
      <c r="Y177" s="369" t="str">
        <f>IF(OR(W177="",W177=0,W177="-"),"",MAX(Y$23:Y176)+1)</f>
        <v/>
      </c>
      <c r="Z177" s="370" t="str">
        <f>IF(OR(Y177="",Y177=0,Y177="-"),"",C177)</f>
        <v/>
      </c>
      <c r="AA177" s="371" t="str">
        <f>IF(OR(Y177="",Y177=0,Y177="-"),"",DAY($B177))</f>
        <v/>
      </c>
      <c r="AB177" s="372" t="str">
        <f>IF(AA177="","","/")</f>
        <v/>
      </c>
      <c r="AC177" s="373" t="str">
        <f>IF(OR(AA177="",AA177=0,AA177="-"),"",MONTH($B177))</f>
        <v/>
      </c>
      <c r="AD177" s="372" t="str">
        <f>IF(AC177="","","/")</f>
        <v/>
      </c>
      <c r="AE177" s="374" t="str">
        <f>IF(OR(AA177="",AA177=0,AA177="-"),"",YEAR($B177))</f>
        <v/>
      </c>
      <c r="AG177" s="461" t="str">
        <f>IF(OR($C177="",$C177="-",$C177=0),"-",A177)</f>
        <v>-</v>
      </c>
      <c r="AH177" s="503" t="str">
        <f>IF(OR($C177="",$C177="-",$C177=0),"-",DAY(B177))</f>
        <v>-</v>
      </c>
      <c r="AI177" s="506" t="str">
        <f>IF(AH177="","","/")</f>
        <v>/</v>
      </c>
      <c r="AJ177" s="507" t="str">
        <f>IF(OR($C177="",$C177="-",$C177=0),"-",MONTH(B177))</f>
        <v>-</v>
      </c>
      <c r="AK177" s="506" t="str">
        <f>IF(AJ177="","","/")</f>
        <v>/</v>
      </c>
      <c r="AL177" s="508" t="str">
        <f>IF(OR($C177="",$C177="-",$C177=0),"-",YEAR(B177))</f>
        <v>-</v>
      </c>
      <c r="AM177" s="462" t="str">
        <f>IF(OR($C177="",$C177="-",$C177=0),"-",C177)</f>
        <v>-</v>
      </c>
      <c r="AN177" s="475" t="str">
        <f>IF(AM177="-","ù",IF(BG177=D177,"ü","û"))</f>
        <v>ù</v>
      </c>
      <c r="AO177" s="463" t="str">
        <f>IF(OR($C177="",$C177="-",$C177=0),"-",IF(SUM(H177:H183)=0,"-",SUM(H177:H183)))</f>
        <v>-</v>
      </c>
      <c r="AP177" s="464" t="str">
        <f>IF(OR($C177="",$C177="-",$C177=0),"-",IF(SUM(I177:I183)=0,"-",SUM(I177:I183)))</f>
        <v>-</v>
      </c>
      <c r="AQ177" s="464" t="str">
        <f>IF(OR($C177="",$C177="-",$C177=0),"-",IF(SUM(J177:J183)=0,"-",SUM(J177:J183)))</f>
        <v>-</v>
      </c>
      <c r="AR177" s="465" t="str">
        <f>IF(OR($C177="",$C177="-",$C177=0),"-",IF(SUM(K177:K183)=0,"-",SUM(K177:K183)))</f>
        <v>-</v>
      </c>
      <c r="AS177" s="457"/>
      <c r="AT177" s="463" t="str">
        <f>IF(OR($C177="",$C177="-",$C177=0),"-",IF(SUM(M177:M183)=0,"-",SUM(M177:M183)))</f>
        <v>-</v>
      </c>
      <c r="AU177" s="464" t="str">
        <f>IF(OR($C177="",$C177="-",$C177=0),"-",IF(SUM(N177:N183)=0,"-",SUM(N177:N183)))</f>
        <v>-</v>
      </c>
      <c r="AV177" s="464" t="str">
        <f>IF(OR($C177="",$C177="-",$C177=0),"-",IF(SUM(O177:O183)=0,"-",SUM(O177:O183)))</f>
        <v>-</v>
      </c>
      <c r="AW177" s="465" t="str">
        <f>IF(OR($C177="",$C177="-",$C177=0),"-",IF(SUM(P177:P183)=0,"-",SUM(P177:P183)))</f>
        <v>-</v>
      </c>
      <c r="AX177" s="457"/>
      <c r="AY177" s="463" t="str">
        <f>IF(OR($C177="",$C177="-",$C177=0),"-",IF(SUM(R177:R183)=0,"-",SUM(R177:R183)))</f>
        <v>-</v>
      </c>
      <c r="AZ177" s="464" t="str">
        <f>IF(OR($C177="",$C177="-",$C177=0),"-",IF(SUM(S177:S183)=0,"-",SUM(S177:S183)))</f>
        <v>-</v>
      </c>
      <c r="BA177" s="464" t="str">
        <f>IF(OR($C177="",$C177="-",$C177=0),"-",IF(SUM(T177:T183)=0,"-",SUM(T177:T183)))</f>
        <v>-</v>
      </c>
      <c r="BB177" s="465" t="str">
        <f>IF(OR($C177="",$C177="-",$C177=0),"-",IF(SUM(U177:U183)=0,"-",SUM(U177:U183)))</f>
        <v>-</v>
      </c>
      <c r="BC177" s="457"/>
      <c r="BD177" s="463" t="str">
        <f>IF(SUM(AO177:AR177)=0,"-",SUM(AO177:AR177))</f>
        <v>-</v>
      </c>
      <c r="BE177" s="465" t="str">
        <f>IF(SUM(AT177:AW177)=0,"-",SUM(AT177:AW177))</f>
        <v>-</v>
      </c>
      <c r="BF177" s="457"/>
      <c r="BG177" s="466" t="str">
        <f>IF(SUM(AY177:BB177)=0,"-",SUM(AY177:BB177))</f>
        <v>-</v>
      </c>
    </row>
    <row r="178" spans="1:59" ht="15" thickBot="1" x14ac:dyDescent="0.35">
      <c r="A178" s="674"/>
      <c r="B178" s="675"/>
      <c r="C178" s="676"/>
      <c r="D178" s="677"/>
      <c r="E178" s="82" t="str">
        <f>Resumen!$O$57</f>
        <v>P</v>
      </c>
      <c r="F178" s="261" t="str">
        <f>Resumen!$O$56</f>
        <v>Panadería</v>
      </c>
      <c r="G178" s="284"/>
      <c r="H178" s="273" t="str">
        <f>INDEX(Resumen!$A$56:$AL$259,MATCH($C177,Resumen!$C$56:$C$259,0),MATCH($H$17,Resumen!$A$59:$AL$59,0))</f>
        <v>-</v>
      </c>
      <c r="I178" s="274" t="str">
        <f>INDEX(Resumen!$A$56:$AL$259,MATCH($C177,Resumen!$C$56:$C$259,0),MATCH($I$17,Resumen!$A$59:$AL$59,0))</f>
        <v>-</v>
      </c>
      <c r="J178" s="274" t="str">
        <f>INDEX(Resumen!$A$56:$AL$259,MATCH($C177,Resumen!$C$56:$C$259,0),MATCH($J$17,Resumen!$A$59:$AL$59,0))</f>
        <v>-</v>
      </c>
      <c r="K178" s="275" t="str">
        <f>INDEX(Resumen!$A$56:$AL$259,MATCH($C177,Resumen!$C$56:$C$259,0),MATCH($K$17,Resumen!$A$59:$AL$59,0))</f>
        <v>-</v>
      </c>
      <c r="M178" s="273" t="str">
        <f t="shared" ref="M178:M183" si="186">IF(OR(H178="-",H178="",H178=0),"-",H178*M$14)</f>
        <v>-</v>
      </c>
      <c r="N178" s="274" t="str">
        <f t="shared" si="175"/>
        <v>-</v>
      </c>
      <c r="O178" s="274" t="str">
        <f t="shared" si="176"/>
        <v>-</v>
      </c>
      <c r="P178" s="275" t="str">
        <f t="shared" si="177"/>
        <v>-</v>
      </c>
      <c r="Q178" s="58"/>
      <c r="R178" s="292" t="str">
        <f t="shared" ref="R178:R183" si="187">IF(SUM(H178,M178)=0,"-",SUM(H178,M178))</f>
        <v>-</v>
      </c>
      <c r="S178" s="293" t="str">
        <f t="shared" si="178"/>
        <v>-</v>
      </c>
      <c r="T178" s="293" t="str">
        <f t="shared" si="179"/>
        <v>-</v>
      </c>
      <c r="U178" s="294" t="str">
        <f t="shared" si="180"/>
        <v>-</v>
      </c>
      <c r="V178" s="5"/>
      <c r="W178" s="306" t="str">
        <f t="shared" ref="W178:W183" si="188">IF(SUM(R178:U178)=0,"-",SUM(R178:U178))</f>
        <v>-</v>
      </c>
      <c r="Y178" s="318" t="str">
        <f>IF(OR(W178="",W178=0,W178="-"),"",MAX(Y$23:Y177)+1)</f>
        <v/>
      </c>
      <c r="Z178" s="319" t="str">
        <f>IF(OR(Y178="",Y178=0,Y178="-"),"",C177)</f>
        <v/>
      </c>
      <c r="AA178" s="338" t="str">
        <f>IF(OR(Y178="",Y178=0,Y178="-"),"",DAY($B177))</f>
        <v/>
      </c>
      <c r="AB178" s="331" t="str">
        <f t="shared" ref="AB178:AB183" si="189">IF(AA178="","","/")</f>
        <v/>
      </c>
      <c r="AC178" s="339" t="str">
        <f>IF(OR(AA178="",AA178=0,AA178="-"),"",MONTH($B177))</f>
        <v/>
      </c>
      <c r="AD178" s="331" t="str">
        <f t="shared" ref="AD178:AD183" si="190">IF(AC178="","","/")</f>
        <v/>
      </c>
      <c r="AE178" s="340" t="str">
        <f>IF(OR(AA178="",AA178=0,AA178="-"),"",YEAR($B177))</f>
        <v/>
      </c>
      <c r="AG178" s="525"/>
      <c r="AH178" s="526"/>
      <c r="AI178" s="527"/>
      <c r="AJ178" s="528"/>
      <c r="AK178" s="527"/>
      <c r="AL178" s="529"/>
      <c r="AM178" s="530"/>
      <c r="AN178" s="535"/>
      <c r="AO178" s="531"/>
      <c r="AP178" s="532"/>
      <c r="AQ178" s="532"/>
      <c r="AR178" s="533"/>
      <c r="AS178" s="536"/>
      <c r="AT178" s="531"/>
      <c r="AU178" s="532"/>
      <c r="AV178" s="532"/>
      <c r="AW178" s="533"/>
      <c r="AX178" s="536"/>
      <c r="AY178" s="531"/>
      <c r="AZ178" s="532"/>
      <c r="BA178" s="532"/>
      <c r="BB178" s="533"/>
      <c r="BC178" s="536"/>
      <c r="BD178" s="531"/>
      <c r="BE178" s="533"/>
      <c r="BF178" s="536"/>
      <c r="BG178" s="534"/>
    </row>
    <row r="179" spans="1:59" ht="15" thickBot="1" x14ac:dyDescent="0.35">
      <c r="A179" s="674"/>
      <c r="B179" s="675"/>
      <c r="C179" s="676"/>
      <c r="D179" s="677"/>
      <c r="E179" s="82" t="str">
        <f>Resumen!$S$57</f>
        <v>B</v>
      </c>
      <c r="F179" s="261" t="str">
        <f>Resumen!$S$56</f>
        <v>Bebidas</v>
      </c>
      <c r="G179" s="284"/>
      <c r="H179" s="273" t="str">
        <f>INDEX(Resumen!$A$56:$AL$259,MATCH($C177,Resumen!$C$56:$C$259,0),MATCH($H$18,Resumen!$A$59:$AL$59,0))</f>
        <v>-</v>
      </c>
      <c r="I179" s="274" t="str">
        <f>INDEX(Resumen!$A$56:$AL$259,MATCH($C177,Resumen!$C$56:$C$259,0),MATCH($I$18,Resumen!$A$59:$AL$59,0))</f>
        <v>-</v>
      </c>
      <c r="J179" s="274" t="str">
        <f>INDEX(Resumen!$A$56:$AL$259,MATCH($C177,Resumen!$C$56:$C$259,0),MATCH($J$18,Resumen!$A$59:$AL$59,0))</f>
        <v>-</v>
      </c>
      <c r="K179" s="275" t="str">
        <f>INDEX(Resumen!$A$56:$AL$259,MATCH($C177,Resumen!$C$56:$C$259,0),MATCH($K$18,Resumen!$A$59:$AL$59,0))</f>
        <v>-</v>
      </c>
      <c r="M179" s="273" t="str">
        <f t="shared" si="186"/>
        <v>-</v>
      </c>
      <c r="N179" s="274" t="str">
        <f t="shared" si="175"/>
        <v>-</v>
      </c>
      <c r="O179" s="274" t="str">
        <f t="shared" si="176"/>
        <v>-</v>
      </c>
      <c r="P179" s="275" t="str">
        <f t="shared" si="177"/>
        <v>-</v>
      </c>
      <c r="R179" s="292" t="str">
        <f t="shared" si="187"/>
        <v>-</v>
      </c>
      <c r="S179" s="293" t="str">
        <f t="shared" si="178"/>
        <v>-</v>
      </c>
      <c r="T179" s="293" t="str">
        <f t="shared" si="179"/>
        <v>-</v>
      </c>
      <c r="U179" s="294" t="str">
        <f t="shared" si="180"/>
        <v>-</v>
      </c>
      <c r="V179" s="5"/>
      <c r="W179" s="306" t="str">
        <f t="shared" si="188"/>
        <v>-</v>
      </c>
      <c r="Y179" s="318" t="str">
        <f>IF(OR(W179="",W179=0,W179="-"),"",MAX(Y$23:Y178)+1)</f>
        <v/>
      </c>
      <c r="Z179" s="319" t="str">
        <f>IF(OR(Y179="",Y179=0,Y179="-"),"",C177)</f>
        <v/>
      </c>
      <c r="AA179" s="338" t="str">
        <f>IF(OR(Y179="",Y179=0,Y179="-"),"",DAY($B177))</f>
        <v/>
      </c>
      <c r="AB179" s="331" t="str">
        <f t="shared" si="189"/>
        <v/>
      </c>
      <c r="AC179" s="339" t="str">
        <f>IF(OR(AA179="",AA179=0,AA179="-"),"",MONTH($B177))</f>
        <v/>
      </c>
      <c r="AD179" s="331" t="str">
        <f t="shared" si="190"/>
        <v/>
      </c>
      <c r="AE179" s="340" t="str">
        <f>IF(OR(AA179="",AA179=0,AA179="-"),"",YEAR($B177))</f>
        <v/>
      </c>
      <c r="AG179" s="469"/>
      <c r="AH179" s="497"/>
      <c r="AL179" s="499"/>
      <c r="AM179" s="470"/>
      <c r="AN179" s="59"/>
      <c r="AO179" s="469"/>
      <c r="AP179" s="473"/>
      <c r="AQ179" s="473"/>
      <c r="AR179" s="470"/>
      <c r="AS179" s="59"/>
      <c r="AT179" s="469"/>
      <c r="AU179" s="473"/>
      <c r="AV179" s="473"/>
      <c r="AW179" s="470"/>
      <c r="AX179" s="59"/>
      <c r="AY179" s="469"/>
      <c r="AZ179" s="473"/>
      <c r="BA179" s="473"/>
      <c r="BB179" s="470"/>
      <c r="BC179" s="59"/>
      <c r="BD179" s="469"/>
      <c r="BE179" s="470"/>
      <c r="BF179" s="59"/>
      <c r="BG179" s="467"/>
    </row>
    <row r="180" spans="1:59" ht="15" thickBot="1" x14ac:dyDescent="0.35">
      <c r="A180" s="674"/>
      <c r="B180" s="675"/>
      <c r="C180" s="676"/>
      <c r="D180" s="677"/>
      <c r="E180" s="82" t="str">
        <f>Resumen!$W$57</f>
        <v>E</v>
      </c>
      <c r="F180" s="261" t="str">
        <f>Resumen!$W$56</f>
        <v>Envases</v>
      </c>
      <c r="G180" s="284"/>
      <c r="H180" s="273" t="str">
        <f>INDEX(Resumen!$A$56:$AL$259,MATCH($C177,Resumen!$C$56:$C$259,0),MATCH($H$19,Resumen!$A$59:$AL$59,0))</f>
        <v>-</v>
      </c>
      <c r="I180" s="274" t="str">
        <f>INDEX(Resumen!$A$56:$AL$259,MATCH($C177,Resumen!$C$56:$C$259,0),MATCH($I$19,Resumen!$A$59:$AL$59,0))</f>
        <v>-</v>
      </c>
      <c r="J180" s="274" t="str">
        <f>INDEX(Resumen!$A$56:$AL$259,MATCH($C177,Resumen!$C$56:$C$259,0),MATCH($J$19,Resumen!$A$59:$AL$59,0))</f>
        <v>-</v>
      </c>
      <c r="K180" s="275" t="str">
        <f>INDEX(Resumen!$A$56:$AL$259,MATCH($C177,Resumen!$C$56:$C$259,0),MATCH($K$19,Resumen!$A$59:$AL$59,0))</f>
        <v>-</v>
      </c>
      <c r="M180" s="273" t="str">
        <f t="shared" si="186"/>
        <v>-</v>
      </c>
      <c r="N180" s="274" t="str">
        <f t="shared" si="175"/>
        <v>-</v>
      </c>
      <c r="O180" s="274" t="str">
        <f t="shared" si="176"/>
        <v>-</v>
      </c>
      <c r="P180" s="275" t="str">
        <f t="shared" si="177"/>
        <v>-</v>
      </c>
      <c r="Q180" s="58"/>
      <c r="R180" s="292" t="str">
        <f t="shared" si="187"/>
        <v>-</v>
      </c>
      <c r="S180" s="293" t="str">
        <f t="shared" si="178"/>
        <v>-</v>
      </c>
      <c r="T180" s="293" t="str">
        <f t="shared" si="179"/>
        <v>-</v>
      </c>
      <c r="U180" s="294" t="str">
        <f t="shared" si="180"/>
        <v>-</v>
      </c>
      <c r="V180" s="5"/>
      <c r="W180" s="306" t="str">
        <f t="shared" si="188"/>
        <v>-</v>
      </c>
      <c r="Y180" s="318" t="str">
        <f>IF(OR(W180="",W180=0,W180="-"),"",MAX(Y$23:Y179)+1)</f>
        <v/>
      </c>
      <c r="Z180" s="319" t="str">
        <f>IF(OR(Y180="",Y180=0,Y180="-"),"",C177)</f>
        <v/>
      </c>
      <c r="AA180" s="338" t="str">
        <f>IF(OR(Y180="",Y180=0,Y180="-"),"",DAY($B177))</f>
        <v/>
      </c>
      <c r="AB180" s="331" t="str">
        <f t="shared" si="189"/>
        <v/>
      </c>
      <c r="AC180" s="339" t="str">
        <f>IF(OR(AA180="",AA180=0,AA180="-"),"",MONTH($B177))</f>
        <v/>
      </c>
      <c r="AD180" s="331" t="str">
        <f t="shared" si="190"/>
        <v/>
      </c>
      <c r="AE180" s="340" t="str">
        <f>IF(OR(AA180="",AA180=0,AA180="-"),"",YEAR($B177))</f>
        <v/>
      </c>
      <c r="AG180" s="469"/>
      <c r="AH180" s="497"/>
      <c r="AL180" s="499"/>
      <c r="AM180" s="470"/>
      <c r="AO180" s="469"/>
      <c r="AP180" s="473"/>
      <c r="AQ180" s="473"/>
      <c r="AR180" s="470"/>
      <c r="AT180" s="469"/>
      <c r="AU180" s="473"/>
      <c r="AV180" s="473"/>
      <c r="AW180" s="470"/>
      <c r="AY180" s="469"/>
      <c r="AZ180" s="473"/>
      <c r="BA180" s="473"/>
      <c r="BB180" s="470"/>
      <c r="BD180" s="469"/>
      <c r="BE180" s="470"/>
      <c r="BG180" s="467"/>
    </row>
    <row r="181" spans="1:59" ht="15" thickBot="1" x14ac:dyDescent="0.35">
      <c r="A181" s="674"/>
      <c r="B181" s="675"/>
      <c r="C181" s="676"/>
      <c r="D181" s="677"/>
      <c r="E181" s="83" t="str">
        <f>Resumen!$AA$57</f>
        <v>D</v>
      </c>
      <c r="F181" s="262" t="str">
        <f>Resumen!$AA$56</f>
        <v>Decoración</v>
      </c>
      <c r="G181" s="284"/>
      <c r="H181" s="273" t="str">
        <f>INDEX(Resumen!$A$56:$AL$259,MATCH($C177,Resumen!$C$56:$C$259,0),MATCH($H$20,Resumen!$A$59:$AL$59,0))</f>
        <v>-</v>
      </c>
      <c r="I181" s="274" t="str">
        <f>INDEX(Resumen!$A$56:$AL$259,MATCH($C177,Resumen!$C$56:$C$259,0),MATCH($I$20,Resumen!$A$59:$AL$59,0))</f>
        <v>-</v>
      </c>
      <c r="J181" s="274" t="str">
        <f>INDEX(Resumen!$A$56:$AL$259,MATCH($C177,Resumen!$C$56:$C$259,0),MATCH($J$20,Resumen!$A$59:$AL$59,0))</f>
        <v>-</v>
      </c>
      <c r="K181" s="275" t="str">
        <f>INDEX(Resumen!$A$56:$AL$259,MATCH($C177,Resumen!$C$56:$C$259,0),MATCH($K$20,Resumen!$A$59:$AL$59,0))</f>
        <v>-</v>
      </c>
      <c r="M181" s="273" t="str">
        <f t="shared" si="186"/>
        <v>-</v>
      </c>
      <c r="N181" s="274" t="str">
        <f t="shared" si="175"/>
        <v>-</v>
      </c>
      <c r="O181" s="274" t="str">
        <f t="shared" si="176"/>
        <v>-</v>
      </c>
      <c r="P181" s="275" t="str">
        <f t="shared" si="177"/>
        <v>-</v>
      </c>
      <c r="Q181" s="58"/>
      <c r="R181" s="292" t="str">
        <f t="shared" si="187"/>
        <v>-</v>
      </c>
      <c r="S181" s="293" t="str">
        <f t="shared" si="178"/>
        <v>-</v>
      </c>
      <c r="T181" s="293" t="str">
        <f t="shared" si="179"/>
        <v>-</v>
      </c>
      <c r="U181" s="294" t="str">
        <f t="shared" si="180"/>
        <v>-</v>
      </c>
      <c r="V181" s="5"/>
      <c r="W181" s="306" t="str">
        <f t="shared" si="188"/>
        <v>-</v>
      </c>
      <c r="Y181" s="318" t="str">
        <f>IF(OR(W181="",W181=0,W181="-"),"",MAX(Y$23:Y180)+1)</f>
        <v/>
      </c>
      <c r="Z181" s="319" t="str">
        <f>IF(OR(Y181="",Y181=0,Y181="-"),"",C177)</f>
        <v/>
      </c>
      <c r="AA181" s="338" t="str">
        <f>IF(OR(Y181="",Y181=0,Y181="-"),"",DAY($B177))</f>
        <v/>
      </c>
      <c r="AB181" s="331" t="str">
        <f t="shared" si="189"/>
        <v/>
      </c>
      <c r="AC181" s="339" t="str">
        <f>IF(OR(AA181="",AA181=0,AA181="-"),"",MONTH($B177))</f>
        <v/>
      </c>
      <c r="AD181" s="331" t="str">
        <f t="shared" si="190"/>
        <v/>
      </c>
      <c r="AE181" s="340" t="str">
        <f>IF(OR(AA181="",AA181=0,AA181="-"),"",YEAR($B177))</f>
        <v/>
      </c>
      <c r="AG181" s="469"/>
      <c r="AH181" s="497"/>
      <c r="AL181" s="499"/>
      <c r="AM181" s="470"/>
      <c r="AO181" s="469"/>
      <c r="AP181" s="473"/>
      <c r="AQ181" s="473"/>
      <c r="AR181" s="470"/>
      <c r="AT181" s="469"/>
      <c r="AU181" s="473"/>
      <c r="AV181" s="473"/>
      <c r="AW181" s="470"/>
      <c r="AY181" s="469"/>
      <c r="AZ181" s="473"/>
      <c r="BA181" s="473"/>
      <c r="BB181" s="470"/>
      <c r="BD181" s="469"/>
      <c r="BE181" s="470"/>
      <c r="BG181" s="467"/>
    </row>
    <row r="182" spans="1:59" ht="15" thickBot="1" x14ac:dyDescent="0.35">
      <c r="A182" s="674"/>
      <c r="B182" s="675"/>
      <c r="C182" s="676"/>
      <c r="D182" s="677"/>
      <c r="E182" s="83" t="str">
        <f>Resumen!$AE$57</f>
        <v>U</v>
      </c>
      <c r="F182" s="262" t="str">
        <f>Resumen!$AE$56</f>
        <v>Maq. y Utensilios</v>
      </c>
      <c r="G182" s="284"/>
      <c r="H182" s="273" t="str">
        <f>INDEX(Resumen!$A$56:$AL$259,MATCH($C177,Resumen!$C$56:$C$259,0),MATCH($H$21,Resumen!$A$59:$AL$59,0))</f>
        <v>-</v>
      </c>
      <c r="I182" s="274" t="str">
        <f>INDEX(Resumen!$A$56:$AL$259,MATCH($C177,Resumen!$C$56:$C$259,0),MATCH($I$21,Resumen!$A$59:$AL$59,0))</f>
        <v>-</v>
      </c>
      <c r="J182" s="274" t="str">
        <f>INDEX(Resumen!$A$56:$AL$259,MATCH($C177,Resumen!$C$56:$C$259,0),MATCH($J$21,Resumen!$A$59:$AL$59,0))</f>
        <v>-</v>
      </c>
      <c r="K182" s="275" t="str">
        <f>INDEX(Resumen!$A$56:$AL$259,MATCH($C177,Resumen!$C$56:$C$259,0),MATCH($K$21,Resumen!$A$59:$AL$59,0))</f>
        <v>-</v>
      </c>
      <c r="M182" s="273" t="str">
        <f t="shared" si="186"/>
        <v>-</v>
      </c>
      <c r="N182" s="274" t="str">
        <f t="shared" si="175"/>
        <v>-</v>
      </c>
      <c r="O182" s="274" t="str">
        <f t="shared" si="176"/>
        <v>-</v>
      </c>
      <c r="P182" s="275" t="str">
        <f t="shared" si="177"/>
        <v>-</v>
      </c>
      <c r="Q182" s="58"/>
      <c r="R182" s="292" t="str">
        <f t="shared" si="187"/>
        <v>-</v>
      </c>
      <c r="S182" s="293" t="str">
        <f t="shared" si="178"/>
        <v>-</v>
      </c>
      <c r="T182" s="293" t="str">
        <f t="shared" si="179"/>
        <v>-</v>
      </c>
      <c r="U182" s="294" t="str">
        <f t="shared" si="180"/>
        <v>-</v>
      </c>
      <c r="V182" s="5"/>
      <c r="W182" s="306" t="str">
        <f t="shared" si="188"/>
        <v>-</v>
      </c>
      <c r="Y182" s="318" t="str">
        <f>IF(OR(W182="",W182=0,W182="-"),"",MAX(Y$23:Y181)+1)</f>
        <v/>
      </c>
      <c r="Z182" s="319" t="str">
        <f>IF(OR(Y182="",Y182=0,Y182="-"),"",C177)</f>
        <v/>
      </c>
      <c r="AA182" s="338" t="str">
        <f>IF(OR(Y182="",Y182=0,Y182="-"),"",DAY($B177))</f>
        <v/>
      </c>
      <c r="AB182" s="331" t="str">
        <f t="shared" si="189"/>
        <v/>
      </c>
      <c r="AC182" s="339" t="str">
        <f>IF(OR(AA182="",AA182=0,AA182="-"),"",MONTH($B177))</f>
        <v/>
      </c>
      <c r="AD182" s="331" t="str">
        <f t="shared" si="190"/>
        <v/>
      </c>
      <c r="AE182" s="340" t="str">
        <f>IF(OR(AA182="",AA182=0,AA182="-"),"",YEAR($B177))</f>
        <v/>
      </c>
      <c r="AG182" s="469"/>
      <c r="AH182" s="497"/>
      <c r="AL182" s="499"/>
      <c r="AM182" s="470"/>
      <c r="AO182" s="469"/>
      <c r="AP182" s="473"/>
      <c r="AQ182" s="473"/>
      <c r="AR182" s="470"/>
      <c r="AT182" s="469"/>
      <c r="AU182" s="473"/>
      <c r="AV182" s="473"/>
      <c r="AW182" s="470"/>
      <c r="AY182" s="469"/>
      <c r="AZ182" s="473"/>
      <c r="BA182" s="473"/>
      <c r="BB182" s="470"/>
      <c r="BD182" s="469"/>
      <c r="BE182" s="470"/>
      <c r="BG182" s="467"/>
    </row>
    <row r="183" spans="1:59" ht="15" thickBot="1" x14ac:dyDescent="0.35">
      <c r="A183" s="674"/>
      <c r="B183" s="675"/>
      <c r="C183" s="676"/>
      <c r="D183" s="649"/>
      <c r="E183" s="259" t="str">
        <f>Resumen!$AI$57</f>
        <v>V</v>
      </c>
      <c r="F183" s="263" t="str">
        <f>Resumen!$AI$56</f>
        <v>Gastos V.Zotz</v>
      </c>
      <c r="G183" s="284"/>
      <c r="H183" s="276" t="str">
        <f>INDEX(Resumen!$A$56:$AL$259,MATCH($C177,Resumen!$C$56:$C$259,0),MATCH($H$22,Resumen!$A$59:$AL$59,0))</f>
        <v>-</v>
      </c>
      <c r="I183" s="277" t="str">
        <f>INDEX(Resumen!$A$56:$AL$259,MATCH($C177,Resumen!$C$56:$C$259,0),MATCH($I$22,Resumen!$A$59:$AL$59,0))</f>
        <v>-</v>
      </c>
      <c r="J183" s="277" t="str">
        <f>INDEX(Resumen!$A$56:$AL$259,MATCH($C177,Resumen!$C$56:$C$259,0),MATCH($J$22,Resumen!$A$59:$AL$59,0))</f>
        <v>-</v>
      </c>
      <c r="K183" s="278" t="str">
        <f>INDEX(Resumen!$A$56:$AL$259,MATCH($C177,Resumen!$C$56:$C$259,0),MATCH($K$22,Resumen!$A$59:$AL$59,0))</f>
        <v>-</v>
      </c>
      <c r="M183" s="276" t="str">
        <f t="shared" si="186"/>
        <v>-</v>
      </c>
      <c r="N183" s="277" t="str">
        <f t="shared" si="175"/>
        <v>-</v>
      </c>
      <c r="O183" s="277" t="str">
        <f t="shared" si="176"/>
        <v>-</v>
      </c>
      <c r="P183" s="278" t="str">
        <f t="shared" si="177"/>
        <v>-</v>
      </c>
      <c r="Q183" s="58"/>
      <c r="R183" s="295" t="str">
        <f t="shared" si="187"/>
        <v>-</v>
      </c>
      <c r="S183" s="296" t="str">
        <f t="shared" si="178"/>
        <v>-</v>
      </c>
      <c r="T183" s="296" t="str">
        <f t="shared" si="179"/>
        <v>-</v>
      </c>
      <c r="U183" s="297" t="str">
        <f t="shared" si="180"/>
        <v>-</v>
      </c>
      <c r="W183" s="307" t="str">
        <f t="shared" si="188"/>
        <v>-</v>
      </c>
      <c r="Y183" s="318" t="str">
        <f>IF(OR(W183="",W183=0,W183="-"),"",MAX(Y$23:Y182)+1)</f>
        <v/>
      </c>
      <c r="Z183" s="320" t="str">
        <f>IF(OR(Y183="",Y183=0,Y183="-"),"",C177)</f>
        <v/>
      </c>
      <c r="AA183" s="341" t="str">
        <f>IF(OR(Y183="",Y183=0,Y183="-"),"",DAY($B177))</f>
        <v/>
      </c>
      <c r="AB183" s="332" t="str">
        <f t="shared" si="189"/>
        <v/>
      </c>
      <c r="AC183" s="342" t="str">
        <f>IF(OR(AA183="",AA183=0,AA183="-"),"",MONTH($B177))</f>
        <v/>
      </c>
      <c r="AD183" s="332" t="str">
        <f t="shared" si="190"/>
        <v/>
      </c>
      <c r="AE183" s="343" t="str">
        <f>IF(OR(AA183="",AA183=0,AA183="-"),"",YEAR($B177))</f>
        <v/>
      </c>
      <c r="AG183" s="471"/>
      <c r="AH183" s="500"/>
      <c r="AI183" s="501"/>
      <c r="AJ183" s="501"/>
      <c r="AK183" s="501"/>
      <c r="AL183" s="502"/>
      <c r="AM183" s="472"/>
      <c r="AO183" s="471"/>
      <c r="AP183" s="474"/>
      <c r="AQ183" s="474"/>
      <c r="AR183" s="472"/>
      <c r="AT183" s="471"/>
      <c r="AU183" s="474"/>
      <c r="AV183" s="474"/>
      <c r="AW183" s="472"/>
      <c r="AY183" s="471"/>
      <c r="AZ183" s="474"/>
      <c r="BA183" s="474"/>
      <c r="BB183" s="472"/>
      <c r="BD183" s="471"/>
      <c r="BE183" s="472"/>
      <c r="BG183" s="468"/>
    </row>
    <row r="184" spans="1:59" ht="15" thickBot="1" x14ac:dyDescent="0.35">
      <c r="A184" s="674">
        <f>MAX($A$23:A177)+1</f>
        <v>24</v>
      </c>
      <c r="B184" s="675">
        <f>INDEX(Resumen!$A$56:$AL$259,MATCH($A184,Resumen!$A$56:$A$259,0),MATCH($B$22,Resumen!$A$59:$AL$59,0))</f>
        <v>0</v>
      </c>
      <c r="C184" s="676">
        <f>INDEX(Resumen!$A$56:$AL$259,MATCH($A184,Resumen!$A$56:$A$259,0),MATCH($C$22,Resumen!$A$59:$AL$59,0))</f>
        <v>0</v>
      </c>
      <c r="D184" s="648" t="str">
        <f>IF(SUM($W184:$W190)=0,"-",SUM($W184:$W190))</f>
        <v>-</v>
      </c>
      <c r="E184" s="363" t="str">
        <f>Resumen!$K$57</f>
        <v>MP</v>
      </c>
      <c r="F184" s="364" t="str">
        <f>Resumen!$K$56</f>
        <v>Materias Primas</v>
      </c>
      <c r="G184" s="284"/>
      <c r="H184" s="256" t="str">
        <f>INDEX(Resumen!$A$56:$AL$259,MATCH($C184,Resumen!$C$56:$C$259,0),MATCH($H$16,Resumen!$A$59:$AL$59,0))</f>
        <v>-</v>
      </c>
      <c r="I184" s="90" t="str">
        <f>INDEX(Resumen!$A$56:$AL$259,MATCH($C184,Resumen!$C$56:$C$259,0),MATCH($I$16,Resumen!$A$59:$AL$59,0))</f>
        <v>-</v>
      </c>
      <c r="J184" s="90" t="str">
        <f>INDEX(Resumen!$A$56:$AL$259,MATCH($C184,Resumen!$C$56:$C$259,0),MATCH($J$16,Resumen!$A$59:$AL$59,0))</f>
        <v>-</v>
      </c>
      <c r="K184" s="109" t="str">
        <f>INDEX(Resumen!$A$56:$AL$259,MATCH($C184,Resumen!$C$56:$C$259,0),MATCH($K$16,Resumen!$A$59:$AL$59,0))</f>
        <v>-</v>
      </c>
      <c r="M184" s="256" t="str">
        <f>IF(OR(H184="-",H184="",H184=0),"-",H184*M$14)</f>
        <v>-</v>
      </c>
      <c r="N184" s="90" t="str">
        <f t="shared" si="175"/>
        <v>-</v>
      </c>
      <c r="O184" s="90" t="str">
        <f t="shared" si="176"/>
        <v>-</v>
      </c>
      <c r="P184" s="109" t="str">
        <f t="shared" si="177"/>
        <v>-</v>
      </c>
      <c r="Q184" s="58"/>
      <c r="R184" s="365" t="str">
        <f>IF(SUM(H184,M184)=0,"-",SUM(H184,M184))</f>
        <v>-</v>
      </c>
      <c r="S184" s="366" t="str">
        <f t="shared" si="178"/>
        <v>-</v>
      </c>
      <c r="T184" s="366" t="str">
        <f t="shared" si="179"/>
        <v>-</v>
      </c>
      <c r="U184" s="367" t="str">
        <f t="shared" si="180"/>
        <v>-</v>
      </c>
      <c r="V184" s="5"/>
      <c r="W184" s="368" t="str">
        <f>IF(SUM(R184:U184)=0,"-",SUM(R184:U184))</f>
        <v>-</v>
      </c>
      <c r="Y184" s="369" t="str">
        <f>IF(OR(W184="",W184=0,W184="-"),"",MAX(Y$23:Y183)+1)</f>
        <v/>
      </c>
      <c r="Z184" s="370" t="str">
        <f>IF(OR(Y184="",Y184=0,Y184="-"),"",C184)</f>
        <v/>
      </c>
      <c r="AA184" s="371" t="str">
        <f>IF(OR(Y184="",Y184=0,Y184="-"),"",DAY($B184))</f>
        <v/>
      </c>
      <c r="AB184" s="372" t="str">
        <f>IF(AA184="","","/")</f>
        <v/>
      </c>
      <c r="AC184" s="373" t="str">
        <f>IF(OR(AA184="",AA184=0,AA184="-"),"",MONTH($B184))</f>
        <v/>
      </c>
      <c r="AD184" s="372" t="str">
        <f>IF(AC184="","","/")</f>
        <v/>
      </c>
      <c r="AE184" s="374" t="str">
        <f>IF(OR(AA184="",AA184=0,AA184="-"),"",YEAR($B184))</f>
        <v/>
      </c>
      <c r="AG184" s="461" t="str">
        <f>IF(OR($C184="",$C184="-",$C184=0),"-",A184)</f>
        <v>-</v>
      </c>
      <c r="AH184" s="503" t="str">
        <f>IF(OR($C184="",$C184="-",$C184=0),"-",DAY(B184))</f>
        <v>-</v>
      </c>
      <c r="AI184" s="506" t="str">
        <f>IF(AH184="","","/")</f>
        <v>/</v>
      </c>
      <c r="AJ184" s="507" t="str">
        <f>IF(OR($C184="",$C184="-",$C184=0),"-",MONTH(B184))</f>
        <v>-</v>
      </c>
      <c r="AK184" s="506" t="str">
        <f>IF(AJ184="","","/")</f>
        <v>/</v>
      </c>
      <c r="AL184" s="508" t="str">
        <f>IF(OR($C184="",$C184="-",$C184=0),"-",YEAR(B184))</f>
        <v>-</v>
      </c>
      <c r="AM184" s="462" t="str">
        <f>IF(OR($C184="",$C184="-",$C184=0),"-",C184)</f>
        <v>-</v>
      </c>
      <c r="AN184" s="475" t="str">
        <f>IF(AM184="-","ù",IF(BG184=D184,"ü","û"))</f>
        <v>ù</v>
      </c>
      <c r="AO184" s="463" t="str">
        <f>IF(OR($C184="",$C184="-",$C184=0),"-",IF(SUM(H184:H190)=0,"-",SUM(H184:H190)))</f>
        <v>-</v>
      </c>
      <c r="AP184" s="464" t="str">
        <f>IF(OR($C184="",$C184="-",$C184=0),"-",IF(SUM(I184:I190)=0,"-",SUM(I184:I190)))</f>
        <v>-</v>
      </c>
      <c r="AQ184" s="464" t="str">
        <f>IF(OR($C184="",$C184="-",$C184=0),"-",IF(SUM(J184:J190)=0,"-",SUM(J184:J190)))</f>
        <v>-</v>
      </c>
      <c r="AR184" s="465" t="str">
        <f>IF(OR($C184="",$C184="-",$C184=0),"-",IF(SUM(K184:K190)=0,"-",SUM(K184:K190)))</f>
        <v>-</v>
      </c>
      <c r="AS184" s="457"/>
      <c r="AT184" s="463" t="str">
        <f>IF(OR($C184="",$C184="-",$C184=0),"-",IF(SUM(M184:M190)=0,"-",SUM(M184:M190)))</f>
        <v>-</v>
      </c>
      <c r="AU184" s="464" t="str">
        <f>IF(OR($C184="",$C184="-",$C184=0),"-",IF(SUM(N184:N190)=0,"-",SUM(N184:N190)))</f>
        <v>-</v>
      </c>
      <c r="AV184" s="464" t="str">
        <f>IF(OR($C184="",$C184="-",$C184=0),"-",IF(SUM(O184:O190)=0,"-",SUM(O184:O190)))</f>
        <v>-</v>
      </c>
      <c r="AW184" s="465" t="str">
        <f>IF(OR($C184="",$C184="-",$C184=0),"-",IF(SUM(P184:P190)=0,"-",SUM(P184:P190)))</f>
        <v>-</v>
      </c>
      <c r="AX184" s="457"/>
      <c r="AY184" s="463" t="str">
        <f>IF(OR($C184="",$C184="-",$C184=0),"-",IF(SUM(R184:R190)=0,"-",SUM(R184:R190)))</f>
        <v>-</v>
      </c>
      <c r="AZ184" s="464" t="str">
        <f>IF(OR($C184="",$C184="-",$C184=0),"-",IF(SUM(S184:S190)=0,"-",SUM(S184:S190)))</f>
        <v>-</v>
      </c>
      <c r="BA184" s="464" t="str">
        <f>IF(OR($C184="",$C184="-",$C184=0),"-",IF(SUM(T184:T190)=0,"-",SUM(T184:T190)))</f>
        <v>-</v>
      </c>
      <c r="BB184" s="465" t="str">
        <f>IF(OR($C184="",$C184="-",$C184=0),"-",IF(SUM(U184:U190)=0,"-",SUM(U184:U190)))</f>
        <v>-</v>
      </c>
      <c r="BC184" s="457"/>
      <c r="BD184" s="463" t="str">
        <f>IF(SUM(AO184:AR184)=0,"-",SUM(AO184:AR184))</f>
        <v>-</v>
      </c>
      <c r="BE184" s="465" t="str">
        <f>IF(SUM(AT184:AW184)=0,"-",SUM(AT184:AW184))</f>
        <v>-</v>
      </c>
      <c r="BF184" s="457"/>
      <c r="BG184" s="466" t="str">
        <f>IF(SUM(AY184:BB184)=0,"-",SUM(AY184:BB184))</f>
        <v>-</v>
      </c>
    </row>
    <row r="185" spans="1:59" ht="15" thickBot="1" x14ac:dyDescent="0.35">
      <c r="A185" s="674"/>
      <c r="B185" s="675"/>
      <c r="C185" s="676"/>
      <c r="D185" s="677"/>
      <c r="E185" s="82" t="str">
        <f>Resumen!$O$57</f>
        <v>P</v>
      </c>
      <c r="F185" s="261" t="str">
        <f>Resumen!$O$56</f>
        <v>Panadería</v>
      </c>
      <c r="G185" s="284"/>
      <c r="H185" s="273" t="str">
        <f>INDEX(Resumen!$A$56:$AL$259,MATCH($C184,Resumen!$C$56:$C$259,0),MATCH($H$17,Resumen!$A$59:$AL$59,0))</f>
        <v>-</v>
      </c>
      <c r="I185" s="274" t="str">
        <f>INDEX(Resumen!$A$56:$AL$259,MATCH($C184,Resumen!$C$56:$C$259,0),MATCH($I$17,Resumen!$A$59:$AL$59,0))</f>
        <v>-</v>
      </c>
      <c r="J185" s="274" t="str">
        <f>INDEX(Resumen!$A$56:$AL$259,MATCH($C184,Resumen!$C$56:$C$259,0),MATCH($J$17,Resumen!$A$59:$AL$59,0))</f>
        <v>-</v>
      </c>
      <c r="K185" s="275" t="str">
        <f>INDEX(Resumen!$A$56:$AL$259,MATCH($C184,Resumen!$C$56:$C$259,0),MATCH($K$17,Resumen!$A$59:$AL$59,0))</f>
        <v>-</v>
      </c>
      <c r="M185" s="273" t="str">
        <f t="shared" ref="M185:M190" si="191">IF(OR(H185="-",H185="",H185=0),"-",H185*M$14)</f>
        <v>-</v>
      </c>
      <c r="N185" s="274" t="str">
        <f t="shared" si="175"/>
        <v>-</v>
      </c>
      <c r="O185" s="274" t="str">
        <f t="shared" si="176"/>
        <v>-</v>
      </c>
      <c r="P185" s="275" t="str">
        <f t="shared" si="177"/>
        <v>-</v>
      </c>
      <c r="Q185" s="58"/>
      <c r="R185" s="292" t="str">
        <f t="shared" ref="R185:R190" si="192">IF(SUM(H185,M185)=0,"-",SUM(H185,M185))</f>
        <v>-</v>
      </c>
      <c r="S185" s="293" t="str">
        <f t="shared" si="178"/>
        <v>-</v>
      </c>
      <c r="T185" s="293" t="str">
        <f t="shared" si="179"/>
        <v>-</v>
      </c>
      <c r="U185" s="294" t="str">
        <f t="shared" si="180"/>
        <v>-</v>
      </c>
      <c r="V185" s="5"/>
      <c r="W185" s="306" t="str">
        <f t="shared" ref="W185:W190" si="193">IF(SUM(R185:U185)=0,"-",SUM(R185:U185))</f>
        <v>-</v>
      </c>
      <c r="Y185" s="318" t="str">
        <f>IF(OR(W185="",W185=0,W185="-"),"",MAX(Y$23:Y184)+1)</f>
        <v/>
      </c>
      <c r="Z185" s="319" t="str">
        <f>IF(OR(Y185="",Y185=0,Y185="-"),"",C184)</f>
        <v/>
      </c>
      <c r="AA185" s="338" t="str">
        <f>IF(OR(Y185="",Y185=0,Y185="-"),"",DAY($B184))</f>
        <v/>
      </c>
      <c r="AB185" s="331" t="str">
        <f t="shared" ref="AB185:AB190" si="194">IF(AA185="","","/")</f>
        <v/>
      </c>
      <c r="AC185" s="339" t="str">
        <f>IF(OR(AA185="",AA185=0,AA185="-"),"",MONTH($B184))</f>
        <v/>
      </c>
      <c r="AD185" s="331" t="str">
        <f t="shared" ref="AD185:AD190" si="195">IF(AC185="","","/")</f>
        <v/>
      </c>
      <c r="AE185" s="340" t="str">
        <f>IF(OR(AA185="",AA185=0,AA185="-"),"",YEAR($B184))</f>
        <v/>
      </c>
      <c r="AG185" s="525"/>
      <c r="AH185" s="526"/>
      <c r="AI185" s="527"/>
      <c r="AJ185" s="528"/>
      <c r="AK185" s="527"/>
      <c r="AL185" s="529"/>
      <c r="AM185" s="530"/>
      <c r="AN185" s="535"/>
      <c r="AO185" s="531"/>
      <c r="AP185" s="532"/>
      <c r="AQ185" s="532"/>
      <c r="AR185" s="533"/>
      <c r="AS185" s="536"/>
      <c r="AT185" s="531"/>
      <c r="AU185" s="532"/>
      <c r="AV185" s="532"/>
      <c r="AW185" s="533"/>
      <c r="AX185" s="536"/>
      <c r="AY185" s="531"/>
      <c r="AZ185" s="532"/>
      <c r="BA185" s="532"/>
      <c r="BB185" s="533"/>
      <c r="BC185" s="536"/>
      <c r="BD185" s="531"/>
      <c r="BE185" s="533"/>
      <c r="BF185" s="536"/>
      <c r="BG185" s="534"/>
    </row>
    <row r="186" spans="1:59" ht="15" thickBot="1" x14ac:dyDescent="0.35">
      <c r="A186" s="674"/>
      <c r="B186" s="675"/>
      <c r="C186" s="676"/>
      <c r="D186" s="677"/>
      <c r="E186" s="82" t="str">
        <f>Resumen!$S$57</f>
        <v>B</v>
      </c>
      <c r="F186" s="261" t="str">
        <f>Resumen!$S$56</f>
        <v>Bebidas</v>
      </c>
      <c r="G186" s="284"/>
      <c r="H186" s="273" t="str">
        <f>INDEX(Resumen!$A$56:$AL$259,MATCH($C184,Resumen!$C$56:$C$259,0),MATCH($H$18,Resumen!$A$59:$AL$59,0))</f>
        <v>-</v>
      </c>
      <c r="I186" s="274" t="str">
        <f>INDEX(Resumen!$A$56:$AL$259,MATCH($C184,Resumen!$C$56:$C$259,0),MATCH($I$18,Resumen!$A$59:$AL$59,0))</f>
        <v>-</v>
      </c>
      <c r="J186" s="274" t="str">
        <f>INDEX(Resumen!$A$56:$AL$259,MATCH($C184,Resumen!$C$56:$C$259,0),MATCH($J$18,Resumen!$A$59:$AL$59,0))</f>
        <v>-</v>
      </c>
      <c r="K186" s="275" t="str">
        <f>INDEX(Resumen!$A$56:$AL$259,MATCH($C184,Resumen!$C$56:$C$259,0),MATCH($K$18,Resumen!$A$59:$AL$59,0))</f>
        <v>-</v>
      </c>
      <c r="M186" s="273" t="str">
        <f t="shared" si="191"/>
        <v>-</v>
      </c>
      <c r="N186" s="274" t="str">
        <f t="shared" si="175"/>
        <v>-</v>
      </c>
      <c r="O186" s="274" t="str">
        <f t="shared" si="176"/>
        <v>-</v>
      </c>
      <c r="P186" s="275" t="str">
        <f t="shared" si="177"/>
        <v>-</v>
      </c>
      <c r="R186" s="292" t="str">
        <f t="shared" si="192"/>
        <v>-</v>
      </c>
      <c r="S186" s="293" t="str">
        <f t="shared" si="178"/>
        <v>-</v>
      </c>
      <c r="T186" s="293" t="str">
        <f t="shared" si="179"/>
        <v>-</v>
      </c>
      <c r="U186" s="294" t="str">
        <f t="shared" si="180"/>
        <v>-</v>
      </c>
      <c r="V186" s="5"/>
      <c r="W186" s="306" t="str">
        <f t="shared" si="193"/>
        <v>-</v>
      </c>
      <c r="Y186" s="318" t="str">
        <f>IF(OR(W186="",W186=0,W186="-"),"",MAX(Y$23:Y185)+1)</f>
        <v/>
      </c>
      <c r="Z186" s="319" t="str">
        <f>IF(OR(Y186="",Y186=0,Y186="-"),"",C184)</f>
        <v/>
      </c>
      <c r="AA186" s="338" t="str">
        <f>IF(OR(Y186="",Y186=0,Y186="-"),"",DAY($B184))</f>
        <v/>
      </c>
      <c r="AB186" s="331" t="str">
        <f t="shared" si="194"/>
        <v/>
      </c>
      <c r="AC186" s="339" t="str">
        <f>IF(OR(AA186="",AA186=0,AA186="-"),"",MONTH($B184))</f>
        <v/>
      </c>
      <c r="AD186" s="331" t="str">
        <f t="shared" si="195"/>
        <v/>
      </c>
      <c r="AE186" s="340" t="str">
        <f>IF(OR(AA186="",AA186=0,AA186="-"),"",YEAR($B184))</f>
        <v/>
      </c>
      <c r="AG186" s="469"/>
      <c r="AH186" s="497"/>
      <c r="AL186" s="499"/>
      <c r="AM186" s="470"/>
      <c r="AN186" s="59"/>
      <c r="AO186" s="469"/>
      <c r="AP186" s="473"/>
      <c r="AQ186" s="473"/>
      <c r="AR186" s="470"/>
      <c r="AS186" s="59"/>
      <c r="AT186" s="469"/>
      <c r="AU186" s="473"/>
      <c r="AV186" s="473"/>
      <c r="AW186" s="470"/>
      <c r="AX186" s="59"/>
      <c r="AY186" s="469"/>
      <c r="AZ186" s="473"/>
      <c r="BA186" s="473"/>
      <c r="BB186" s="470"/>
      <c r="BC186" s="59"/>
      <c r="BD186" s="469"/>
      <c r="BE186" s="470"/>
      <c r="BF186" s="59"/>
      <c r="BG186" s="467"/>
    </row>
    <row r="187" spans="1:59" ht="15" thickBot="1" x14ac:dyDescent="0.35">
      <c r="A187" s="674"/>
      <c r="B187" s="675"/>
      <c r="C187" s="676"/>
      <c r="D187" s="677"/>
      <c r="E187" s="82" t="str">
        <f>Resumen!$W$57</f>
        <v>E</v>
      </c>
      <c r="F187" s="261" t="str">
        <f>Resumen!$W$56</f>
        <v>Envases</v>
      </c>
      <c r="G187" s="284"/>
      <c r="H187" s="273" t="str">
        <f>INDEX(Resumen!$A$56:$AL$259,MATCH($C184,Resumen!$C$56:$C$259,0),MATCH($H$19,Resumen!$A$59:$AL$59,0))</f>
        <v>-</v>
      </c>
      <c r="I187" s="274" t="str">
        <f>INDEX(Resumen!$A$56:$AL$259,MATCH($C184,Resumen!$C$56:$C$259,0),MATCH($I$19,Resumen!$A$59:$AL$59,0))</f>
        <v>-</v>
      </c>
      <c r="J187" s="274" t="str">
        <f>INDEX(Resumen!$A$56:$AL$259,MATCH($C184,Resumen!$C$56:$C$259,0),MATCH($J$19,Resumen!$A$59:$AL$59,0))</f>
        <v>-</v>
      </c>
      <c r="K187" s="275" t="str">
        <f>INDEX(Resumen!$A$56:$AL$259,MATCH($C184,Resumen!$C$56:$C$259,0),MATCH($K$19,Resumen!$A$59:$AL$59,0))</f>
        <v>-</v>
      </c>
      <c r="M187" s="273" t="str">
        <f t="shared" si="191"/>
        <v>-</v>
      </c>
      <c r="N187" s="274" t="str">
        <f t="shared" si="175"/>
        <v>-</v>
      </c>
      <c r="O187" s="274" t="str">
        <f t="shared" si="176"/>
        <v>-</v>
      </c>
      <c r="P187" s="275" t="str">
        <f t="shared" si="177"/>
        <v>-</v>
      </c>
      <c r="Q187" s="58"/>
      <c r="R187" s="292" t="str">
        <f t="shared" si="192"/>
        <v>-</v>
      </c>
      <c r="S187" s="293" t="str">
        <f t="shared" si="178"/>
        <v>-</v>
      </c>
      <c r="T187" s="293" t="str">
        <f t="shared" si="179"/>
        <v>-</v>
      </c>
      <c r="U187" s="294" t="str">
        <f t="shared" si="180"/>
        <v>-</v>
      </c>
      <c r="V187" s="5"/>
      <c r="W187" s="306" t="str">
        <f t="shared" si="193"/>
        <v>-</v>
      </c>
      <c r="Y187" s="318" t="str">
        <f>IF(OR(W187="",W187=0,W187="-"),"",MAX(Y$23:Y186)+1)</f>
        <v/>
      </c>
      <c r="Z187" s="319" t="str">
        <f>IF(OR(Y187="",Y187=0,Y187="-"),"",C184)</f>
        <v/>
      </c>
      <c r="AA187" s="338" t="str">
        <f>IF(OR(Y187="",Y187=0,Y187="-"),"",DAY($B184))</f>
        <v/>
      </c>
      <c r="AB187" s="331" t="str">
        <f t="shared" si="194"/>
        <v/>
      </c>
      <c r="AC187" s="339" t="str">
        <f>IF(OR(AA187="",AA187=0,AA187="-"),"",MONTH($B184))</f>
        <v/>
      </c>
      <c r="AD187" s="331" t="str">
        <f t="shared" si="195"/>
        <v/>
      </c>
      <c r="AE187" s="340" t="str">
        <f>IF(OR(AA187="",AA187=0,AA187="-"),"",YEAR($B184))</f>
        <v/>
      </c>
      <c r="AG187" s="469"/>
      <c r="AH187" s="497"/>
      <c r="AL187" s="499"/>
      <c r="AM187" s="470"/>
      <c r="AO187" s="469"/>
      <c r="AP187" s="473"/>
      <c r="AQ187" s="473"/>
      <c r="AR187" s="470"/>
      <c r="AT187" s="469"/>
      <c r="AU187" s="473"/>
      <c r="AV187" s="473"/>
      <c r="AW187" s="470"/>
      <c r="AY187" s="469"/>
      <c r="AZ187" s="473"/>
      <c r="BA187" s="473"/>
      <c r="BB187" s="470"/>
      <c r="BD187" s="469"/>
      <c r="BE187" s="470"/>
      <c r="BG187" s="467"/>
    </row>
    <row r="188" spans="1:59" ht="15" thickBot="1" x14ac:dyDescent="0.35">
      <c r="A188" s="674"/>
      <c r="B188" s="675"/>
      <c r="C188" s="676"/>
      <c r="D188" s="677"/>
      <c r="E188" s="83" t="str">
        <f>Resumen!$AA$57</f>
        <v>D</v>
      </c>
      <c r="F188" s="262" t="str">
        <f>Resumen!$AA$56</f>
        <v>Decoración</v>
      </c>
      <c r="G188" s="284"/>
      <c r="H188" s="273" t="str">
        <f>INDEX(Resumen!$A$56:$AL$259,MATCH($C184,Resumen!$C$56:$C$259,0),MATCH($H$20,Resumen!$A$59:$AL$59,0))</f>
        <v>-</v>
      </c>
      <c r="I188" s="274" t="str">
        <f>INDEX(Resumen!$A$56:$AL$259,MATCH($C184,Resumen!$C$56:$C$259,0),MATCH($I$20,Resumen!$A$59:$AL$59,0))</f>
        <v>-</v>
      </c>
      <c r="J188" s="274" t="str">
        <f>INDEX(Resumen!$A$56:$AL$259,MATCH($C184,Resumen!$C$56:$C$259,0),MATCH($J$20,Resumen!$A$59:$AL$59,0))</f>
        <v>-</v>
      </c>
      <c r="K188" s="275" t="str">
        <f>INDEX(Resumen!$A$56:$AL$259,MATCH($C184,Resumen!$C$56:$C$259,0),MATCH($K$20,Resumen!$A$59:$AL$59,0))</f>
        <v>-</v>
      </c>
      <c r="M188" s="273" t="str">
        <f t="shared" si="191"/>
        <v>-</v>
      </c>
      <c r="N188" s="274" t="str">
        <f t="shared" si="175"/>
        <v>-</v>
      </c>
      <c r="O188" s="274" t="str">
        <f t="shared" si="176"/>
        <v>-</v>
      </c>
      <c r="P188" s="275" t="str">
        <f t="shared" si="177"/>
        <v>-</v>
      </c>
      <c r="Q188" s="58"/>
      <c r="R188" s="292" t="str">
        <f t="shared" si="192"/>
        <v>-</v>
      </c>
      <c r="S188" s="293" t="str">
        <f t="shared" si="178"/>
        <v>-</v>
      </c>
      <c r="T188" s="293" t="str">
        <f t="shared" si="179"/>
        <v>-</v>
      </c>
      <c r="U188" s="294" t="str">
        <f t="shared" si="180"/>
        <v>-</v>
      </c>
      <c r="V188" s="5"/>
      <c r="W188" s="306" t="str">
        <f t="shared" si="193"/>
        <v>-</v>
      </c>
      <c r="Y188" s="318" t="str">
        <f>IF(OR(W188="",W188=0,W188="-"),"",MAX(Y$23:Y187)+1)</f>
        <v/>
      </c>
      <c r="Z188" s="319" t="str">
        <f>IF(OR(Y188="",Y188=0,Y188="-"),"",C184)</f>
        <v/>
      </c>
      <c r="AA188" s="338" t="str">
        <f>IF(OR(Y188="",Y188=0,Y188="-"),"",DAY($B184))</f>
        <v/>
      </c>
      <c r="AB188" s="331" t="str">
        <f t="shared" si="194"/>
        <v/>
      </c>
      <c r="AC188" s="339" t="str">
        <f>IF(OR(AA188="",AA188=0,AA188="-"),"",MONTH($B184))</f>
        <v/>
      </c>
      <c r="AD188" s="331" t="str">
        <f t="shared" si="195"/>
        <v/>
      </c>
      <c r="AE188" s="340" t="str">
        <f>IF(OR(AA188="",AA188=0,AA188="-"),"",YEAR($B184))</f>
        <v/>
      </c>
      <c r="AG188" s="469"/>
      <c r="AH188" s="497"/>
      <c r="AL188" s="499"/>
      <c r="AM188" s="470"/>
      <c r="AO188" s="469"/>
      <c r="AP188" s="473"/>
      <c r="AQ188" s="473"/>
      <c r="AR188" s="470"/>
      <c r="AT188" s="469"/>
      <c r="AU188" s="473"/>
      <c r="AV188" s="473"/>
      <c r="AW188" s="470"/>
      <c r="AY188" s="469"/>
      <c r="AZ188" s="473"/>
      <c r="BA188" s="473"/>
      <c r="BB188" s="470"/>
      <c r="BD188" s="469"/>
      <c r="BE188" s="470"/>
      <c r="BG188" s="467"/>
    </row>
    <row r="189" spans="1:59" ht="15" thickBot="1" x14ac:dyDescent="0.35">
      <c r="A189" s="674"/>
      <c r="B189" s="675"/>
      <c r="C189" s="676"/>
      <c r="D189" s="677"/>
      <c r="E189" s="83" t="str">
        <f>Resumen!$AE$57</f>
        <v>U</v>
      </c>
      <c r="F189" s="262" t="str">
        <f>Resumen!$AE$56</f>
        <v>Maq. y Utensilios</v>
      </c>
      <c r="G189" s="284"/>
      <c r="H189" s="273" t="str">
        <f>INDEX(Resumen!$A$56:$AL$259,MATCH($C184,Resumen!$C$56:$C$259,0),MATCH($H$21,Resumen!$A$59:$AL$59,0))</f>
        <v>-</v>
      </c>
      <c r="I189" s="274" t="str">
        <f>INDEX(Resumen!$A$56:$AL$259,MATCH($C184,Resumen!$C$56:$C$259,0),MATCH($I$21,Resumen!$A$59:$AL$59,0))</f>
        <v>-</v>
      </c>
      <c r="J189" s="274" t="str">
        <f>INDEX(Resumen!$A$56:$AL$259,MATCH($C184,Resumen!$C$56:$C$259,0),MATCH($J$21,Resumen!$A$59:$AL$59,0))</f>
        <v>-</v>
      </c>
      <c r="K189" s="275" t="str">
        <f>INDEX(Resumen!$A$56:$AL$259,MATCH($C184,Resumen!$C$56:$C$259,0),MATCH($K$21,Resumen!$A$59:$AL$59,0))</f>
        <v>-</v>
      </c>
      <c r="M189" s="273" t="str">
        <f t="shared" si="191"/>
        <v>-</v>
      </c>
      <c r="N189" s="274" t="str">
        <f t="shared" si="175"/>
        <v>-</v>
      </c>
      <c r="O189" s="274" t="str">
        <f t="shared" si="176"/>
        <v>-</v>
      </c>
      <c r="P189" s="275" t="str">
        <f t="shared" si="177"/>
        <v>-</v>
      </c>
      <c r="Q189" s="58"/>
      <c r="R189" s="292" t="str">
        <f t="shared" si="192"/>
        <v>-</v>
      </c>
      <c r="S189" s="293" t="str">
        <f t="shared" si="178"/>
        <v>-</v>
      </c>
      <c r="T189" s="293" t="str">
        <f t="shared" si="179"/>
        <v>-</v>
      </c>
      <c r="U189" s="294" t="str">
        <f t="shared" si="180"/>
        <v>-</v>
      </c>
      <c r="V189" s="5"/>
      <c r="W189" s="306" t="str">
        <f t="shared" si="193"/>
        <v>-</v>
      </c>
      <c r="Y189" s="318" t="str">
        <f>IF(OR(W189="",W189=0,W189="-"),"",MAX(Y$23:Y188)+1)</f>
        <v/>
      </c>
      <c r="Z189" s="319" t="str">
        <f>IF(OR(Y189="",Y189=0,Y189="-"),"",C184)</f>
        <v/>
      </c>
      <c r="AA189" s="338" t="str">
        <f>IF(OR(Y189="",Y189=0,Y189="-"),"",DAY($B184))</f>
        <v/>
      </c>
      <c r="AB189" s="331" t="str">
        <f t="shared" si="194"/>
        <v/>
      </c>
      <c r="AC189" s="339" t="str">
        <f>IF(OR(AA189="",AA189=0,AA189="-"),"",MONTH($B184))</f>
        <v/>
      </c>
      <c r="AD189" s="331" t="str">
        <f t="shared" si="195"/>
        <v/>
      </c>
      <c r="AE189" s="340" t="str">
        <f>IF(OR(AA189="",AA189=0,AA189="-"),"",YEAR($B184))</f>
        <v/>
      </c>
      <c r="AG189" s="469"/>
      <c r="AH189" s="497"/>
      <c r="AL189" s="499"/>
      <c r="AM189" s="470"/>
      <c r="AO189" s="469"/>
      <c r="AP189" s="473"/>
      <c r="AQ189" s="473"/>
      <c r="AR189" s="470"/>
      <c r="AT189" s="469"/>
      <c r="AU189" s="473"/>
      <c r="AV189" s="473"/>
      <c r="AW189" s="470"/>
      <c r="AY189" s="469"/>
      <c r="AZ189" s="473"/>
      <c r="BA189" s="473"/>
      <c r="BB189" s="470"/>
      <c r="BD189" s="469"/>
      <c r="BE189" s="470"/>
      <c r="BG189" s="467"/>
    </row>
    <row r="190" spans="1:59" ht="15" thickBot="1" x14ac:dyDescent="0.35">
      <c r="A190" s="674"/>
      <c r="B190" s="675"/>
      <c r="C190" s="676"/>
      <c r="D190" s="649"/>
      <c r="E190" s="259" t="str">
        <f>Resumen!$AI$57</f>
        <v>V</v>
      </c>
      <c r="F190" s="263" t="str">
        <f>Resumen!$AI$56</f>
        <v>Gastos V.Zotz</v>
      </c>
      <c r="G190" s="284"/>
      <c r="H190" s="276" t="str">
        <f>INDEX(Resumen!$A$56:$AL$259,MATCH($C184,Resumen!$C$56:$C$259,0),MATCH($H$22,Resumen!$A$59:$AL$59,0))</f>
        <v>-</v>
      </c>
      <c r="I190" s="277" t="str">
        <f>INDEX(Resumen!$A$56:$AL$259,MATCH($C184,Resumen!$C$56:$C$259,0),MATCH($I$22,Resumen!$A$59:$AL$59,0))</f>
        <v>-</v>
      </c>
      <c r="J190" s="277" t="str">
        <f>INDEX(Resumen!$A$56:$AL$259,MATCH($C184,Resumen!$C$56:$C$259,0),MATCH($J$22,Resumen!$A$59:$AL$59,0))</f>
        <v>-</v>
      </c>
      <c r="K190" s="278" t="str">
        <f>INDEX(Resumen!$A$56:$AL$259,MATCH($C184,Resumen!$C$56:$C$259,0),MATCH($K$22,Resumen!$A$59:$AL$59,0))</f>
        <v>-</v>
      </c>
      <c r="M190" s="276" t="str">
        <f t="shared" si="191"/>
        <v>-</v>
      </c>
      <c r="N190" s="277" t="str">
        <f t="shared" si="175"/>
        <v>-</v>
      </c>
      <c r="O190" s="277" t="str">
        <f t="shared" si="176"/>
        <v>-</v>
      </c>
      <c r="P190" s="278" t="str">
        <f t="shared" si="177"/>
        <v>-</v>
      </c>
      <c r="Q190" s="58"/>
      <c r="R190" s="295" t="str">
        <f t="shared" si="192"/>
        <v>-</v>
      </c>
      <c r="S190" s="296" t="str">
        <f t="shared" si="178"/>
        <v>-</v>
      </c>
      <c r="T190" s="296" t="str">
        <f t="shared" si="179"/>
        <v>-</v>
      </c>
      <c r="U190" s="297" t="str">
        <f t="shared" si="180"/>
        <v>-</v>
      </c>
      <c r="W190" s="307" t="str">
        <f t="shared" si="193"/>
        <v>-</v>
      </c>
      <c r="Y190" s="318" t="str">
        <f>IF(OR(W190="",W190=0,W190="-"),"",MAX(Y$23:Y189)+1)</f>
        <v/>
      </c>
      <c r="Z190" s="320" t="str">
        <f>IF(OR(Y190="",Y190=0,Y190="-"),"",C184)</f>
        <v/>
      </c>
      <c r="AA190" s="341" t="str">
        <f>IF(OR(Y190="",Y190=0,Y190="-"),"",DAY($B184))</f>
        <v/>
      </c>
      <c r="AB190" s="332" t="str">
        <f t="shared" si="194"/>
        <v/>
      </c>
      <c r="AC190" s="342" t="str">
        <f>IF(OR(AA190="",AA190=0,AA190="-"),"",MONTH($B184))</f>
        <v/>
      </c>
      <c r="AD190" s="332" t="str">
        <f t="shared" si="195"/>
        <v/>
      </c>
      <c r="AE190" s="343" t="str">
        <f>IF(OR(AA190="",AA190=0,AA190="-"),"",YEAR($B184))</f>
        <v/>
      </c>
      <c r="AG190" s="471"/>
      <c r="AH190" s="500"/>
      <c r="AI190" s="501"/>
      <c r="AJ190" s="501"/>
      <c r="AK190" s="501"/>
      <c r="AL190" s="502"/>
      <c r="AM190" s="472"/>
      <c r="AO190" s="471"/>
      <c r="AP190" s="474"/>
      <c r="AQ190" s="474"/>
      <c r="AR190" s="472"/>
      <c r="AT190" s="471"/>
      <c r="AU190" s="474"/>
      <c r="AV190" s="474"/>
      <c r="AW190" s="472"/>
      <c r="AY190" s="471"/>
      <c r="AZ190" s="474"/>
      <c r="BA190" s="474"/>
      <c r="BB190" s="472"/>
      <c r="BD190" s="471"/>
      <c r="BE190" s="472"/>
      <c r="BG190" s="468"/>
    </row>
    <row r="191" spans="1:59" ht="15" thickBot="1" x14ac:dyDescent="0.35">
      <c r="A191" s="674">
        <f>MAX($A$23:A184)+1</f>
        <v>25</v>
      </c>
      <c r="B191" s="675">
        <f>INDEX(Resumen!$A$56:$AL$259,MATCH($A191,Resumen!$A$56:$A$259,0),MATCH($B$22,Resumen!$A$59:$AL$59,0))</f>
        <v>0</v>
      </c>
      <c r="C191" s="676">
        <f>INDEX(Resumen!$A$56:$AL$259,MATCH($A191,Resumen!$A$56:$A$259,0),MATCH($C$22,Resumen!$A$59:$AL$59,0))</f>
        <v>0</v>
      </c>
      <c r="D191" s="648" t="str">
        <f>IF(SUM($W191:$W197)=0,"-",SUM($W191:$W197))</f>
        <v>-</v>
      </c>
      <c r="E191" s="363" t="str">
        <f>Resumen!$K$57</f>
        <v>MP</v>
      </c>
      <c r="F191" s="364" t="str">
        <f>Resumen!$K$56</f>
        <v>Materias Primas</v>
      </c>
      <c r="G191" s="284"/>
      <c r="H191" s="256" t="str">
        <f>INDEX(Resumen!$A$56:$AL$259,MATCH($C191,Resumen!$C$56:$C$259,0),MATCH($H$16,Resumen!$A$59:$AL$59,0))</f>
        <v>-</v>
      </c>
      <c r="I191" s="90" t="str">
        <f>INDEX(Resumen!$A$56:$AL$259,MATCH($C191,Resumen!$C$56:$C$259,0),MATCH($I$16,Resumen!$A$59:$AL$59,0))</f>
        <v>-</v>
      </c>
      <c r="J191" s="90" t="str">
        <f>INDEX(Resumen!$A$56:$AL$259,MATCH($C191,Resumen!$C$56:$C$259,0),MATCH($J$16,Resumen!$A$59:$AL$59,0))</f>
        <v>-</v>
      </c>
      <c r="K191" s="109" t="str">
        <f>INDEX(Resumen!$A$56:$AL$259,MATCH($C191,Resumen!$C$56:$C$259,0),MATCH($K$16,Resumen!$A$59:$AL$59,0))</f>
        <v>-</v>
      </c>
      <c r="M191" s="256" t="str">
        <f>IF(OR(H191="-",H191="",H191=0),"-",H191*M$14)</f>
        <v>-</v>
      </c>
      <c r="N191" s="90" t="str">
        <f t="shared" si="175"/>
        <v>-</v>
      </c>
      <c r="O191" s="90" t="str">
        <f t="shared" si="176"/>
        <v>-</v>
      </c>
      <c r="P191" s="109" t="str">
        <f t="shared" si="177"/>
        <v>-</v>
      </c>
      <c r="Q191" s="58"/>
      <c r="R191" s="365" t="str">
        <f>IF(SUM(H191,M191)=0,"-",SUM(H191,M191))</f>
        <v>-</v>
      </c>
      <c r="S191" s="366" t="str">
        <f t="shared" si="178"/>
        <v>-</v>
      </c>
      <c r="T191" s="366" t="str">
        <f t="shared" si="179"/>
        <v>-</v>
      </c>
      <c r="U191" s="367" t="str">
        <f t="shared" si="180"/>
        <v>-</v>
      </c>
      <c r="V191" s="5"/>
      <c r="W191" s="368" t="str">
        <f>IF(SUM(R191:U191)=0,"-",SUM(R191:U191))</f>
        <v>-</v>
      </c>
      <c r="Y191" s="369" t="str">
        <f>IF(OR(W191="",W191=0,W191="-"),"",MAX(Y$23:Y190)+1)</f>
        <v/>
      </c>
      <c r="Z191" s="370" t="str">
        <f>IF(OR(Y191="",Y191=0,Y191="-"),"",C191)</f>
        <v/>
      </c>
      <c r="AA191" s="371" t="str">
        <f>IF(OR(Y191="",Y191=0,Y191="-"),"",DAY($B191))</f>
        <v/>
      </c>
      <c r="AB191" s="372" t="str">
        <f>IF(AA191="","","/")</f>
        <v/>
      </c>
      <c r="AC191" s="373" t="str">
        <f>IF(OR(AA191="",AA191=0,AA191="-"),"",MONTH($B191))</f>
        <v/>
      </c>
      <c r="AD191" s="372" t="str">
        <f>IF(AC191="","","/")</f>
        <v/>
      </c>
      <c r="AE191" s="374" t="str">
        <f>IF(OR(AA191="",AA191=0,AA191="-"),"",YEAR($B191))</f>
        <v/>
      </c>
      <c r="AG191" s="461" t="str">
        <f>IF(OR($C191="",$C191="-",$C191=0),"-",A191)</f>
        <v>-</v>
      </c>
      <c r="AH191" s="503" t="str">
        <f>IF(OR($C191="",$C191="-",$C191=0),"-",DAY(B191))</f>
        <v>-</v>
      </c>
      <c r="AI191" s="506" t="str">
        <f>IF(AH191="","","/")</f>
        <v>/</v>
      </c>
      <c r="AJ191" s="507" t="str">
        <f>IF(OR($C191="",$C191="-",$C191=0),"-",MONTH(B191))</f>
        <v>-</v>
      </c>
      <c r="AK191" s="506" t="str">
        <f>IF(AJ191="","","/")</f>
        <v>/</v>
      </c>
      <c r="AL191" s="508" t="str">
        <f>IF(OR($C191="",$C191="-",$C191=0),"-",YEAR(B191))</f>
        <v>-</v>
      </c>
      <c r="AM191" s="462" t="str">
        <f>IF(OR($C191="",$C191="-",$C191=0),"-",C191)</f>
        <v>-</v>
      </c>
      <c r="AN191" s="475" t="str">
        <f>IF(AM191="-","ù",IF(BG191=D191,"ü","û"))</f>
        <v>ù</v>
      </c>
      <c r="AO191" s="463" t="str">
        <f>IF(OR($C191="",$C191="-",$C191=0),"-",IF(SUM(H191:H197)=0,"-",SUM(H191:H197)))</f>
        <v>-</v>
      </c>
      <c r="AP191" s="464" t="str">
        <f>IF(OR($C191="",$C191="-",$C191=0),"-",IF(SUM(I191:I197)=0,"-",SUM(I191:I197)))</f>
        <v>-</v>
      </c>
      <c r="AQ191" s="464" t="str">
        <f>IF(OR($C191="",$C191="-",$C191=0),"-",IF(SUM(J191:J197)=0,"-",SUM(J191:J197)))</f>
        <v>-</v>
      </c>
      <c r="AR191" s="465" t="str">
        <f>IF(OR($C191="",$C191="-",$C191=0),"-",IF(SUM(K191:K197)=0,"-",SUM(K191:K197)))</f>
        <v>-</v>
      </c>
      <c r="AS191" s="457"/>
      <c r="AT191" s="463" t="str">
        <f>IF(OR($C191="",$C191="-",$C191=0),"-",IF(SUM(M191:M197)=0,"-",SUM(M191:M197)))</f>
        <v>-</v>
      </c>
      <c r="AU191" s="464" t="str">
        <f>IF(OR($C191="",$C191="-",$C191=0),"-",IF(SUM(N191:N197)=0,"-",SUM(N191:N197)))</f>
        <v>-</v>
      </c>
      <c r="AV191" s="464" t="str">
        <f>IF(OR($C191="",$C191="-",$C191=0),"-",IF(SUM(O191:O197)=0,"-",SUM(O191:O197)))</f>
        <v>-</v>
      </c>
      <c r="AW191" s="465" t="str">
        <f>IF(OR($C191="",$C191="-",$C191=0),"-",IF(SUM(P191:P197)=0,"-",SUM(P191:P197)))</f>
        <v>-</v>
      </c>
      <c r="AX191" s="457"/>
      <c r="AY191" s="463" t="str">
        <f>IF(OR($C191="",$C191="-",$C191=0),"-",IF(SUM(R191:R197)=0,"-",SUM(R191:R197)))</f>
        <v>-</v>
      </c>
      <c r="AZ191" s="464" t="str">
        <f>IF(OR($C191="",$C191="-",$C191=0),"-",IF(SUM(S191:S197)=0,"-",SUM(S191:S197)))</f>
        <v>-</v>
      </c>
      <c r="BA191" s="464" t="str">
        <f>IF(OR($C191="",$C191="-",$C191=0),"-",IF(SUM(T191:T197)=0,"-",SUM(T191:T197)))</f>
        <v>-</v>
      </c>
      <c r="BB191" s="465" t="str">
        <f>IF(OR($C191="",$C191="-",$C191=0),"-",IF(SUM(U191:U197)=0,"-",SUM(U191:U197)))</f>
        <v>-</v>
      </c>
      <c r="BC191" s="457"/>
      <c r="BD191" s="463" t="str">
        <f>IF(SUM(AO191:AR191)=0,"-",SUM(AO191:AR191))</f>
        <v>-</v>
      </c>
      <c r="BE191" s="465" t="str">
        <f>IF(SUM(AT191:AW191)=0,"-",SUM(AT191:AW191))</f>
        <v>-</v>
      </c>
      <c r="BF191" s="457"/>
      <c r="BG191" s="466" t="str">
        <f>IF(SUM(AY191:BB191)=0,"-",SUM(AY191:BB191))</f>
        <v>-</v>
      </c>
    </row>
    <row r="192" spans="1:59" ht="15" thickBot="1" x14ac:dyDescent="0.35">
      <c r="A192" s="674"/>
      <c r="B192" s="675"/>
      <c r="C192" s="676"/>
      <c r="D192" s="677"/>
      <c r="E192" s="82" t="str">
        <f>Resumen!$O$57</f>
        <v>P</v>
      </c>
      <c r="F192" s="261" t="str">
        <f>Resumen!$O$56</f>
        <v>Panadería</v>
      </c>
      <c r="G192" s="284"/>
      <c r="H192" s="273" t="str">
        <f>INDEX(Resumen!$A$56:$AL$259,MATCH($C191,Resumen!$C$56:$C$259,0),MATCH($H$17,Resumen!$A$59:$AL$59,0))</f>
        <v>-</v>
      </c>
      <c r="I192" s="274" t="str">
        <f>INDEX(Resumen!$A$56:$AL$259,MATCH($C191,Resumen!$C$56:$C$259,0),MATCH($I$17,Resumen!$A$59:$AL$59,0))</f>
        <v>-</v>
      </c>
      <c r="J192" s="274" t="str">
        <f>INDEX(Resumen!$A$56:$AL$259,MATCH($C191,Resumen!$C$56:$C$259,0),MATCH($J$17,Resumen!$A$59:$AL$59,0))</f>
        <v>-</v>
      </c>
      <c r="K192" s="275" t="str">
        <f>INDEX(Resumen!$A$56:$AL$259,MATCH($C191,Resumen!$C$56:$C$259,0),MATCH($K$17,Resumen!$A$59:$AL$59,0))</f>
        <v>-</v>
      </c>
      <c r="M192" s="273" t="str">
        <f t="shared" ref="M192:M197" si="196">IF(OR(H192="-",H192="",H192=0),"-",H192*M$14)</f>
        <v>-</v>
      </c>
      <c r="N192" s="274" t="str">
        <f t="shared" si="175"/>
        <v>-</v>
      </c>
      <c r="O192" s="274" t="str">
        <f t="shared" si="176"/>
        <v>-</v>
      </c>
      <c r="P192" s="275" t="str">
        <f t="shared" si="177"/>
        <v>-</v>
      </c>
      <c r="Q192" s="58"/>
      <c r="R192" s="292" t="str">
        <f t="shared" ref="R192:R197" si="197">IF(SUM(H192,M192)=0,"-",SUM(H192,M192))</f>
        <v>-</v>
      </c>
      <c r="S192" s="293" t="str">
        <f t="shared" si="178"/>
        <v>-</v>
      </c>
      <c r="T192" s="293" t="str">
        <f t="shared" si="179"/>
        <v>-</v>
      </c>
      <c r="U192" s="294" t="str">
        <f t="shared" si="180"/>
        <v>-</v>
      </c>
      <c r="V192" s="5"/>
      <c r="W192" s="306" t="str">
        <f t="shared" ref="W192:W197" si="198">IF(SUM(R192:U192)=0,"-",SUM(R192:U192))</f>
        <v>-</v>
      </c>
      <c r="Y192" s="318" t="str">
        <f>IF(OR(W192="",W192=0,W192="-"),"",MAX(Y$23:Y191)+1)</f>
        <v/>
      </c>
      <c r="Z192" s="319" t="str">
        <f>IF(OR(Y192="",Y192=0,Y192="-"),"",C191)</f>
        <v/>
      </c>
      <c r="AA192" s="338" t="str">
        <f>IF(OR(Y192="",Y192=0,Y192="-"),"",DAY($B191))</f>
        <v/>
      </c>
      <c r="AB192" s="331" t="str">
        <f t="shared" ref="AB192:AB197" si="199">IF(AA192="","","/")</f>
        <v/>
      </c>
      <c r="AC192" s="339" t="str">
        <f>IF(OR(AA192="",AA192=0,AA192="-"),"",MONTH($B191))</f>
        <v/>
      </c>
      <c r="AD192" s="331" t="str">
        <f t="shared" ref="AD192:AD197" si="200">IF(AC192="","","/")</f>
        <v/>
      </c>
      <c r="AE192" s="340" t="str">
        <f>IF(OR(AA192="",AA192=0,AA192="-"),"",YEAR($B191))</f>
        <v/>
      </c>
      <c r="AG192" s="525"/>
      <c r="AH192" s="526"/>
      <c r="AI192" s="527"/>
      <c r="AJ192" s="528"/>
      <c r="AK192" s="527"/>
      <c r="AL192" s="529"/>
      <c r="AM192" s="530"/>
      <c r="AN192" s="535"/>
      <c r="AO192" s="531"/>
      <c r="AP192" s="532"/>
      <c r="AQ192" s="532"/>
      <c r="AR192" s="533"/>
      <c r="AS192" s="536"/>
      <c r="AT192" s="531"/>
      <c r="AU192" s="532"/>
      <c r="AV192" s="532"/>
      <c r="AW192" s="533"/>
      <c r="AX192" s="536"/>
      <c r="AY192" s="531"/>
      <c r="AZ192" s="532"/>
      <c r="BA192" s="532"/>
      <c r="BB192" s="533"/>
      <c r="BC192" s="536"/>
      <c r="BD192" s="531"/>
      <c r="BE192" s="533"/>
      <c r="BF192" s="536"/>
      <c r="BG192" s="534"/>
    </row>
    <row r="193" spans="1:59" ht="15" thickBot="1" x14ac:dyDescent="0.35">
      <c r="A193" s="674"/>
      <c r="B193" s="675"/>
      <c r="C193" s="676"/>
      <c r="D193" s="677"/>
      <c r="E193" s="82" t="str">
        <f>Resumen!$S$57</f>
        <v>B</v>
      </c>
      <c r="F193" s="261" t="str">
        <f>Resumen!$S$56</f>
        <v>Bebidas</v>
      </c>
      <c r="G193" s="284"/>
      <c r="H193" s="273" t="str">
        <f>INDEX(Resumen!$A$56:$AL$259,MATCH($C191,Resumen!$C$56:$C$259,0),MATCH($H$18,Resumen!$A$59:$AL$59,0))</f>
        <v>-</v>
      </c>
      <c r="I193" s="274" t="str">
        <f>INDEX(Resumen!$A$56:$AL$259,MATCH($C191,Resumen!$C$56:$C$259,0),MATCH($I$18,Resumen!$A$59:$AL$59,0))</f>
        <v>-</v>
      </c>
      <c r="J193" s="274" t="str">
        <f>INDEX(Resumen!$A$56:$AL$259,MATCH($C191,Resumen!$C$56:$C$259,0),MATCH($J$18,Resumen!$A$59:$AL$59,0))</f>
        <v>-</v>
      </c>
      <c r="K193" s="275" t="str">
        <f>INDEX(Resumen!$A$56:$AL$259,MATCH($C191,Resumen!$C$56:$C$259,0),MATCH($K$18,Resumen!$A$59:$AL$59,0))</f>
        <v>-</v>
      </c>
      <c r="M193" s="273" t="str">
        <f t="shared" si="196"/>
        <v>-</v>
      </c>
      <c r="N193" s="274" t="str">
        <f t="shared" si="175"/>
        <v>-</v>
      </c>
      <c r="O193" s="274" t="str">
        <f t="shared" si="176"/>
        <v>-</v>
      </c>
      <c r="P193" s="275" t="str">
        <f t="shared" si="177"/>
        <v>-</v>
      </c>
      <c r="R193" s="292" t="str">
        <f t="shared" si="197"/>
        <v>-</v>
      </c>
      <c r="S193" s="293" t="str">
        <f t="shared" si="178"/>
        <v>-</v>
      </c>
      <c r="T193" s="293" t="str">
        <f t="shared" si="179"/>
        <v>-</v>
      </c>
      <c r="U193" s="294" t="str">
        <f t="shared" si="180"/>
        <v>-</v>
      </c>
      <c r="V193" s="5"/>
      <c r="W193" s="306" t="str">
        <f t="shared" si="198"/>
        <v>-</v>
      </c>
      <c r="Y193" s="318" t="str">
        <f>IF(OR(W193="",W193=0,W193="-"),"",MAX(Y$23:Y192)+1)</f>
        <v/>
      </c>
      <c r="Z193" s="319" t="str">
        <f>IF(OR(Y193="",Y193=0,Y193="-"),"",C191)</f>
        <v/>
      </c>
      <c r="AA193" s="338" t="str">
        <f>IF(OR(Y193="",Y193=0,Y193="-"),"",DAY($B191))</f>
        <v/>
      </c>
      <c r="AB193" s="331" t="str">
        <f t="shared" si="199"/>
        <v/>
      </c>
      <c r="AC193" s="339" t="str">
        <f>IF(OR(AA193="",AA193=0,AA193="-"),"",MONTH($B191))</f>
        <v/>
      </c>
      <c r="AD193" s="331" t="str">
        <f t="shared" si="200"/>
        <v/>
      </c>
      <c r="AE193" s="340" t="str">
        <f>IF(OR(AA193="",AA193=0,AA193="-"),"",YEAR($B191))</f>
        <v/>
      </c>
      <c r="AG193" s="469"/>
      <c r="AH193" s="497"/>
      <c r="AL193" s="499"/>
      <c r="AM193" s="470"/>
      <c r="AN193" s="59"/>
      <c r="AO193" s="469"/>
      <c r="AP193" s="473"/>
      <c r="AQ193" s="473"/>
      <c r="AR193" s="470"/>
      <c r="AS193" s="59"/>
      <c r="AT193" s="469"/>
      <c r="AU193" s="473"/>
      <c r="AV193" s="473"/>
      <c r="AW193" s="470"/>
      <c r="AX193" s="59"/>
      <c r="AY193" s="469"/>
      <c r="AZ193" s="473"/>
      <c r="BA193" s="473"/>
      <c r="BB193" s="470"/>
      <c r="BC193" s="59"/>
      <c r="BD193" s="469"/>
      <c r="BE193" s="470"/>
      <c r="BF193" s="59"/>
      <c r="BG193" s="467"/>
    </row>
    <row r="194" spans="1:59" ht="15" thickBot="1" x14ac:dyDescent="0.35">
      <c r="A194" s="674"/>
      <c r="B194" s="675"/>
      <c r="C194" s="676"/>
      <c r="D194" s="677"/>
      <c r="E194" s="82" t="str">
        <f>Resumen!$W$57</f>
        <v>E</v>
      </c>
      <c r="F194" s="261" t="str">
        <f>Resumen!$W$56</f>
        <v>Envases</v>
      </c>
      <c r="G194" s="284"/>
      <c r="H194" s="273" t="str">
        <f>INDEX(Resumen!$A$56:$AL$259,MATCH($C191,Resumen!$C$56:$C$259,0),MATCH($H$19,Resumen!$A$59:$AL$59,0))</f>
        <v>-</v>
      </c>
      <c r="I194" s="274" t="str">
        <f>INDEX(Resumen!$A$56:$AL$259,MATCH($C191,Resumen!$C$56:$C$259,0),MATCH($I$19,Resumen!$A$59:$AL$59,0))</f>
        <v>-</v>
      </c>
      <c r="J194" s="274" t="str">
        <f>INDEX(Resumen!$A$56:$AL$259,MATCH($C191,Resumen!$C$56:$C$259,0),MATCH($J$19,Resumen!$A$59:$AL$59,0))</f>
        <v>-</v>
      </c>
      <c r="K194" s="275" t="str">
        <f>INDEX(Resumen!$A$56:$AL$259,MATCH($C191,Resumen!$C$56:$C$259,0),MATCH($K$19,Resumen!$A$59:$AL$59,0))</f>
        <v>-</v>
      </c>
      <c r="M194" s="273" t="str">
        <f t="shared" si="196"/>
        <v>-</v>
      </c>
      <c r="N194" s="274" t="str">
        <f t="shared" si="175"/>
        <v>-</v>
      </c>
      <c r="O194" s="274" t="str">
        <f t="shared" si="176"/>
        <v>-</v>
      </c>
      <c r="P194" s="275" t="str">
        <f t="shared" si="177"/>
        <v>-</v>
      </c>
      <c r="Q194" s="58"/>
      <c r="R194" s="292" t="str">
        <f t="shared" si="197"/>
        <v>-</v>
      </c>
      <c r="S194" s="293" t="str">
        <f t="shared" si="178"/>
        <v>-</v>
      </c>
      <c r="T194" s="293" t="str">
        <f t="shared" si="179"/>
        <v>-</v>
      </c>
      <c r="U194" s="294" t="str">
        <f t="shared" si="180"/>
        <v>-</v>
      </c>
      <c r="V194" s="5"/>
      <c r="W194" s="306" t="str">
        <f t="shared" si="198"/>
        <v>-</v>
      </c>
      <c r="Y194" s="318" t="str">
        <f>IF(OR(W194="",W194=0,W194="-"),"",MAX(Y$23:Y193)+1)</f>
        <v/>
      </c>
      <c r="Z194" s="319" t="str">
        <f>IF(OR(Y194="",Y194=0,Y194="-"),"",C191)</f>
        <v/>
      </c>
      <c r="AA194" s="338" t="str">
        <f>IF(OR(Y194="",Y194=0,Y194="-"),"",DAY($B191))</f>
        <v/>
      </c>
      <c r="AB194" s="331" t="str">
        <f t="shared" si="199"/>
        <v/>
      </c>
      <c r="AC194" s="339" t="str">
        <f>IF(OR(AA194="",AA194=0,AA194="-"),"",MONTH($B191))</f>
        <v/>
      </c>
      <c r="AD194" s="331" t="str">
        <f t="shared" si="200"/>
        <v/>
      </c>
      <c r="AE194" s="340" t="str">
        <f>IF(OR(AA194="",AA194=0,AA194="-"),"",YEAR($B191))</f>
        <v/>
      </c>
      <c r="AG194" s="469"/>
      <c r="AH194" s="497"/>
      <c r="AL194" s="499"/>
      <c r="AM194" s="470"/>
      <c r="AO194" s="469"/>
      <c r="AP194" s="473"/>
      <c r="AQ194" s="473"/>
      <c r="AR194" s="470"/>
      <c r="AT194" s="469"/>
      <c r="AU194" s="473"/>
      <c r="AV194" s="473"/>
      <c r="AW194" s="470"/>
      <c r="AY194" s="469"/>
      <c r="AZ194" s="473"/>
      <c r="BA194" s="473"/>
      <c r="BB194" s="470"/>
      <c r="BD194" s="469"/>
      <c r="BE194" s="470"/>
      <c r="BG194" s="467"/>
    </row>
    <row r="195" spans="1:59" ht="15" thickBot="1" x14ac:dyDescent="0.35">
      <c r="A195" s="674"/>
      <c r="B195" s="675"/>
      <c r="C195" s="676"/>
      <c r="D195" s="677"/>
      <c r="E195" s="83" t="str">
        <f>Resumen!$AA$57</f>
        <v>D</v>
      </c>
      <c r="F195" s="262" t="str">
        <f>Resumen!$AA$56</f>
        <v>Decoración</v>
      </c>
      <c r="G195" s="284"/>
      <c r="H195" s="273" t="str">
        <f>INDEX(Resumen!$A$56:$AL$259,MATCH($C191,Resumen!$C$56:$C$259,0),MATCH($H$20,Resumen!$A$59:$AL$59,0))</f>
        <v>-</v>
      </c>
      <c r="I195" s="274" t="str">
        <f>INDEX(Resumen!$A$56:$AL$259,MATCH($C191,Resumen!$C$56:$C$259,0),MATCH($I$20,Resumen!$A$59:$AL$59,0))</f>
        <v>-</v>
      </c>
      <c r="J195" s="274" t="str">
        <f>INDEX(Resumen!$A$56:$AL$259,MATCH($C191,Resumen!$C$56:$C$259,0),MATCH($J$20,Resumen!$A$59:$AL$59,0))</f>
        <v>-</v>
      </c>
      <c r="K195" s="275" t="str">
        <f>INDEX(Resumen!$A$56:$AL$259,MATCH($C191,Resumen!$C$56:$C$259,0),MATCH($K$20,Resumen!$A$59:$AL$59,0))</f>
        <v>-</v>
      </c>
      <c r="M195" s="273" t="str">
        <f t="shared" si="196"/>
        <v>-</v>
      </c>
      <c r="N195" s="274" t="str">
        <f t="shared" si="175"/>
        <v>-</v>
      </c>
      <c r="O195" s="274" t="str">
        <f t="shared" si="176"/>
        <v>-</v>
      </c>
      <c r="P195" s="275" t="str">
        <f t="shared" si="177"/>
        <v>-</v>
      </c>
      <c r="Q195" s="58"/>
      <c r="R195" s="292" t="str">
        <f t="shared" si="197"/>
        <v>-</v>
      </c>
      <c r="S195" s="293" t="str">
        <f t="shared" si="178"/>
        <v>-</v>
      </c>
      <c r="T195" s="293" t="str">
        <f t="shared" si="179"/>
        <v>-</v>
      </c>
      <c r="U195" s="294" t="str">
        <f t="shared" si="180"/>
        <v>-</v>
      </c>
      <c r="V195" s="5"/>
      <c r="W195" s="306" t="str">
        <f t="shared" si="198"/>
        <v>-</v>
      </c>
      <c r="Y195" s="318" t="str">
        <f>IF(OR(W195="",W195=0,W195="-"),"",MAX(Y$23:Y194)+1)</f>
        <v/>
      </c>
      <c r="Z195" s="319" t="str">
        <f>IF(OR(Y195="",Y195=0,Y195="-"),"",C191)</f>
        <v/>
      </c>
      <c r="AA195" s="338" t="str">
        <f>IF(OR(Y195="",Y195=0,Y195="-"),"",DAY($B191))</f>
        <v/>
      </c>
      <c r="AB195" s="331" t="str">
        <f t="shared" si="199"/>
        <v/>
      </c>
      <c r="AC195" s="339" t="str">
        <f>IF(OR(AA195="",AA195=0,AA195="-"),"",MONTH($B191))</f>
        <v/>
      </c>
      <c r="AD195" s="331" t="str">
        <f t="shared" si="200"/>
        <v/>
      </c>
      <c r="AE195" s="340" t="str">
        <f>IF(OR(AA195="",AA195=0,AA195="-"),"",YEAR($B191))</f>
        <v/>
      </c>
      <c r="AG195" s="469"/>
      <c r="AH195" s="497"/>
      <c r="AL195" s="499"/>
      <c r="AM195" s="470"/>
      <c r="AO195" s="469"/>
      <c r="AP195" s="473"/>
      <c r="AQ195" s="473"/>
      <c r="AR195" s="470"/>
      <c r="AT195" s="469"/>
      <c r="AU195" s="473"/>
      <c r="AV195" s="473"/>
      <c r="AW195" s="470"/>
      <c r="AY195" s="469"/>
      <c r="AZ195" s="473"/>
      <c r="BA195" s="473"/>
      <c r="BB195" s="470"/>
      <c r="BD195" s="469"/>
      <c r="BE195" s="470"/>
      <c r="BG195" s="467"/>
    </row>
    <row r="196" spans="1:59" ht="15" thickBot="1" x14ac:dyDescent="0.35">
      <c r="A196" s="674"/>
      <c r="B196" s="675"/>
      <c r="C196" s="676"/>
      <c r="D196" s="677"/>
      <c r="E196" s="83" t="str">
        <f>Resumen!$AE$57</f>
        <v>U</v>
      </c>
      <c r="F196" s="262" t="str">
        <f>Resumen!$AE$56</f>
        <v>Maq. y Utensilios</v>
      </c>
      <c r="G196" s="284"/>
      <c r="H196" s="273" t="str">
        <f>INDEX(Resumen!$A$56:$AL$259,MATCH($C191,Resumen!$C$56:$C$259,0),MATCH($H$21,Resumen!$A$59:$AL$59,0))</f>
        <v>-</v>
      </c>
      <c r="I196" s="274" t="str">
        <f>INDEX(Resumen!$A$56:$AL$259,MATCH($C191,Resumen!$C$56:$C$259,0),MATCH($I$21,Resumen!$A$59:$AL$59,0))</f>
        <v>-</v>
      </c>
      <c r="J196" s="274" t="str">
        <f>INDEX(Resumen!$A$56:$AL$259,MATCH($C191,Resumen!$C$56:$C$259,0),MATCH($J$21,Resumen!$A$59:$AL$59,0))</f>
        <v>-</v>
      </c>
      <c r="K196" s="275" t="str">
        <f>INDEX(Resumen!$A$56:$AL$259,MATCH($C191,Resumen!$C$56:$C$259,0),MATCH($K$21,Resumen!$A$59:$AL$59,0))</f>
        <v>-</v>
      </c>
      <c r="M196" s="273" t="str">
        <f t="shared" si="196"/>
        <v>-</v>
      </c>
      <c r="N196" s="274" t="str">
        <f t="shared" si="175"/>
        <v>-</v>
      </c>
      <c r="O196" s="274" t="str">
        <f t="shared" si="176"/>
        <v>-</v>
      </c>
      <c r="P196" s="275" t="str">
        <f t="shared" si="177"/>
        <v>-</v>
      </c>
      <c r="Q196" s="58"/>
      <c r="R196" s="292" t="str">
        <f t="shared" si="197"/>
        <v>-</v>
      </c>
      <c r="S196" s="293" t="str">
        <f t="shared" si="178"/>
        <v>-</v>
      </c>
      <c r="T196" s="293" t="str">
        <f t="shared" si="179"/>
        <v>-</v>
      </c>
      <c r="U196" s="294" t="str">
        <f t="shared" si="180"/>
        <v>-</v>
      </c>
      <c r="V196" s="5"/>
      <c r="W196" s="306" t="str">
        <f t="shared" si="198"/>
        <v>-</v>
      </c>
      <c r="Y196" s="318" t="str">
        <f>IF(OR(W196="",W196=0,W196="-"),"",MAX(Y$23:Y195)+1)</f>
        <v/>
      </c>
      <c r="Z196" s="319" t="str">
        <f>IF(OR(Y196="",Y196=0,Y196="-"),"",C191)</f>
        <v/>
      </c>
      <c r="AA196" s="338" t="str">
        <f>IF(OR(Y196="",Y196=0,Y196="-"),"",DAY($B191))</f>
        <v/>
      </c>
      <c r="AB196" s="331" t="str">
        <f t="shared" si="199"/>
        <v/>
      </c>
      <c r="AC196" s="339" t="str">
        <f>IF(OR(AA196="",AA196=0,AA196="-"),"",MONTH($B191))</f>
        <v/>
      </c>
      <c r="AD196" s="331" t="str">
        <f t="shared" si="200"/>
        <v/>
      </c>
      <c r="AE196" s="340" t="str">
        <f>IF(OR(AA196="",AA196=0,AA196="-"),"",YEAR($B191))</f>
        <v/>
      </c>
      <c r="AG196" s="469"/>
      <c r="AH196" s="497"/>
      <c r="AL196" s="499"/>
      <c r="AM196" s="470"/>
      <c r="AO196" s="469"/>
      <c r="AP196" s="473"/>
      <c r="AQ196" s="473"/>
      <c r="AR196" s="470"/>
      <c r="AT196" s="469"/>
      <c r="AU196" s="473"/>
      <c r="AV196" s="473"/>
      <c r="AW196" s="470"/>
      <c r="AY196" s="469"/>
      <c r="AZ196" s="473"/>
      <c r="BA196" s="473"/>
      <c r="BB196" s="470"/>
      <c r="BD196" s="469"/>
      <c r="BE196" s="470"/>
      <c r="BG196" s="467"/>
    </row>
    <row r="197" spans="1:59" ht="15" thickBot="1" x14ac:dyDescent="0.35">
      <c r="A197" s="674"/>
      <c r="B197" s="675"/>
      <c r="C197" s="676"/>
      <c r="D197" s="649"/>
      <c r="E197" s="259" t="str">
        <f>Resumen!$AI$57</f>
        <v>V</v>
      </c>
      <c r="F197" s="263" t="str">
        <f>Resumen!$AI$56</f>
        <v>Gastos V.Zotz</v>
      </c>
      <c r="G197" s="284"/>
      <c r="H197" s="276" t="str">
        <f>INDEX(Resumen!$A$56:$AL$259,MATCH($C191,Resumen!$C$56:$C$259,0),MATCH($H$22,Resumen!$A$59:$AL$59,0))</f>
        <v>-</v>
      </c>
      <c r="I197" s="277" t="str">
        <f>INDEX(Resumen!$A$56:$AL$259,MATCH($C191,Resumen!$C$56:$C$259,0),MATCH($I$22,Resumen!$A$59:$AL$59,0))</f>
        <v>-</v>
      </c>
      <c r="J197" s="277" t="str">
        <f>INDEX(Resumen!$A$56:$AL$259,MATCH($C191,Resumen!$C$56:$C$259,0),MATCH($J$22,Resumen!$A$59:$AL$59,0))</f>
        <v>-</v>
      </c>
      <c r="K197" s="278" t="str">
        <f>INDEX(Resumen!$A$56:$AL$259,MATCH($C191,Resumen!$C$56:$C$259,0),MATCH($K$22,Resumen!$A$59:$AL$59,0))</f>
        <v>-</v>
      </c>
      <c r="M197" s="276" t="str">
        <f t="shared" si="196"/>
        <v>-</v>
      </c>
      <c r="N197" s="277" t="str">
        <f t="shared" si="175"/>
        <v>-</v>
      </c>
      <c r="O197" s="277" t="str">
        <f t="shared" si="176"/>
        <v>-</v>
      </c>
      <c r="P197" s="278" t="str">
        <f t="shared" si="177"/>
        <v>-</v>
      </c>
      <c r="Q197" s="58"/>
      <c r="R197" s="295" t="str">
        <f t="shared" si="197"/>
        <v>-</v>
      </c>
      <c r="S197" s="296" t="str">
        <f t="shared" si="178"/>
        <v>-</v>
      </c>
      <c r="T197" s="296" t="str">
        <f t="shared" si="179"/>
        <v>-</v>
      </c>
      <c r="U197" s="297" t="str">
        <f t="shared" si="180"/>
        <v>-</v>
      </c>
      <c r="W197" s="307" t="str">
        <f t="shared" si="198"/>
        <v>-</v>
      </c>
      <c r="Y197" s="318" t="str">
        <f>IF(OR(W197="",W197=0,W197="-"),"",MAX(Y$23:Y196)+1)</f>
        <v/>
      </c>
      <c r="Z197" s="320" t="str">
        <f>IF(OR(Y197="",Y197=0,Y197="-"),"",C191)</f>
        <v/>
      </c>
      <c r="AA197" s="341" t="str">
        <f>IF(OR(Y197="",Y197=0,Y197="-"),"",DAY($B191))</f>
        <v/>
      </c>
      <c r="AB197" s="332" t="str">
        <f t="shared" si="199"/>
        <v/>
      </c>
      <c r="AC197" s="342" t="str">
        <f>IF(OR(AA197="",AA197=0,AA197="-"),"",MONTH($B191))</f>
        <v/>
      </c>
      <c r="AD197" s="332" t="str">
        <f t="shared" si="200"/>
        <v/>
      </c>
      <c r="AE197" s="343" t="str">
        <f>IF(OR(AA197="",AA197=0,AA197="-"),"",YEAR($B191))</f>
        <v/>
      </c>
      <c r="AG197" s="471"/>
      <c r="AH197" s="500"/>
      <c r="AI197" s="501"/>
      <c r="AJ197" s="501"/>
      <c r="AK197" s="501"/>
      <c r="AL197" s="502"/>
      <c r="AM197" s="472"/>
      <c r="AO197" s="471"/>
      <c r="AP197" s="474"/>
      <c r="AQ197" s="474"/>
      <c r="AR197" s="472"/>
      <c r="AT197" s="471"/>
      <c r="AU197" s="474"/>
      <c r="AV197" s="474"/>
      <c r="AW197" s="472"/>
      <c r="AY197" s="471"/>
      <c r="AZ197" s="474"/>
      <c r="BA197" s="474"/>
      <c r="BB197" s="472"/>
      <c r="BD197" s="471"/>
      <c r="BE197" s="472"/>
      <c r="BG197" s="468"/>
    </row>
    <row r="198" spans="1:59" ht="15" thickBot="1" x14ac:dyDescent="0.35">
      <c r="A198" s="674">
        <f>MAX($A$23:A191)+1</f>
        <v>26</v>
      </c>
      <c r="B198" s="675">
        <f>INDEX(Resumen!$A$56:$AL$259,MATCH($A198,Resumen!$A$56:$A$259,0),MATCH($B$22,Resumen!$A$59:$AL$59,0))</f>
        <v>0</v>
      </c>
      <c r="C198" s="676">
        <f>INDEX(Resumen!$A$56:$AL$259,MATCH($A198,Resumen!$A$56:$A$259,0),MATCH($C$22,Resumen!$A$59:$AL$59,0))</f>
        <v>0</v>
      </c>
      <c r="D198" s="648" t="str">
        <f>IF(SUM($W198:$W204)=0,"-",SUM($W198:$W204))</f>
        <v>-</v>
      </c>
      <c r="E198" s="363" t="str">
        <f>Resumen!$K$57</f>
        <v>MP</v>
      </c>
      <c r="F198" s="364" t="str">
        <f>Resumen!$K$56</f>
        <v>Materias Primas</v>
      </c>
      <c r="G198" s="284"/>
      <c r="H198" s="256" t="str">
        <f>INDEX(Resumen!$A$56:$AL$259,MATCH($C198,Resumen!$C$56:$C$259,0),MATCH($H$16,Resumen!$A$59:$AL$59,0))</f>
        <v>-</v>
      </c>
      <c r="I198" s="90" t="str">
        <f>INDEX(Resumen!$A$56:$AL$259,MATCH($C198,Resumen!$C$56:$C$259,0),MATCH($I$16,Resumen!$A$59:$AL$59,0))</f>
        <v>-</v>
      </c>
      <c r="J198" s="90" t="str">
        <f>INDEX(Resumen!$A$56:$AL$259,MATCH($C198,Resumen!$C$56:$C$259,0),MATCH($J$16,Resumen!$A$59:$AL$59,0))</f>
        <v>-</v>
      </c>
      <c r="K198" s="109" t="str">
        <f>INDEX(Resumen!$A$56:$AL$259,MATCH($C198,Resumen!$C$56:$C$259,0),MATCH($K$16,Resumen!$A$59:$AL$59,0))</f>
        <v>-</v>
      </c>
      <c r="M198" s="256" t="str">
        <f>IF(OR(H198="-",H198="",H198=0),"-",H198*M$14)</f>
        <v>-</v>
      </c>
      <c r="N198" s="90" t="str">
        <f t="shared" si="175"/>
        <v>-</v>
      </c>
      <c r="O198" s="90" t="str">
        <f t="shared" si="176"/>
        <v>-</v>
      </c>
      <c r="P198" s="109" t="str">
        <f t="shared" si="177"/>
        <v>-</v>
      </c>
      <c r="Q198" s="58"/>
      <c r="R198" s="365" t="str">
        <f>IF(SUM(H198,M198)=0,"-",SUM(H198,M198))</f>
        <v>-</v>
      </c>
      <c r="S198" s="366" t="str">
        <f t="shared" si="178"/>
        <v>-</v>
      </c>
      <c r="T198" s="366" t="str">
        <f t="shared" si="179"/>
        <v>-</v>
      </c>
      <c r="U198" s="367" t="str">
        <f t="shared" si="180"/>
        <v>-</v>
      </c>
      <c r="V198" s="5"/>
      <c r="W198" s="368" t="str">
        <f>IF(SUM(R198:U198)=0,"-",SUM(R198:U198))</f>
        <v>-</v>
      </c>
      <c r="Y198" s="369" t="str">
        <f>IF(OR(W198="",W198=0,W198="-"),"",MAX(Y$23:Y197)+1)</f>
        <v/>
      </c>
      <c r="Z198" s="370" t="str">
        <f>IF(OR(Y198="",Y198=0,Y198="-"),"",C198)</f>
        <v/>
      </c>
      <c r="AA198" s="371" t="str">
        <f>IF(OR(Y198="",Y198=0,Y198="-"),"",DAY($B198))</f>
        <v/>
      </c>
      <c r="AB198" s="372" t="str">
        <f>IF(AA198="","","/")</f>
        <v/>
      </c>
      <c r="AC198" s="373" t="str">
        <f>IF(OR(AA198="",AA198=0,AA198="-"),"",MONTH($B198))</f>
        <v/>
      </c>
      <c r="AD198" s="372" t="str">
        <f>IF(AC198="","","/")</f>
        <v/>
      </c>
      <c r="AE198" s="374" t="str">
        <f>IF(OR(AA198="",AA198=0,AA198="-"),"",YEAR($B198))</f>
        <v/>
      </c>
      <c r="AG198" s="461" t="str">
        <f>IF(OR($C198="",$C198="-",$C198=0),"-",A198)</f>
        <v>-</v>
      </c>
      <c r="AH198" s="503" t="str">
        <f>IF(OR($C198="",$C198="-",$C198=0),"-",DAY(B198))</f>
        <v>-</v>
      </c>
      <c r="AI198" s="506" t="str">
        <f>IF(AH198="","","/")</f>
        <v>/</v>
      </c>
      <c r="AJ198" s="507" t="str">
        <f>IF(OR($C198="",$C198="-",$C198=0),"-",MONTH(B198))</f>
        <v>-</v>
      </c>
      <c r="AK198" s="506" t="str">
        <f>IF(AJ198="","","/")</f>
        <v>/</v>
      </c>
      <c r="AL198" s="508" t="str">
        <f>IF(OR($C198="",$C198="-",$C198=0),"-",YEAR(B198))</f>
        <v>-</v>
      </c>
      <c r="AM198" s="462" t="str">
        <f>IF(OR($C198="",$C198="-",$C198=0),"-",C198)</f>
        <v>-</v>
      </c>
      <c r="AN198" s="475" t="str">
        <f>IF(AM198="-","ù",IF(BG198=D198,"ü","û"))</f>
        <v>ù</v>
      </c>
      <c r="AO198" s="463" t="str">
        <f>IF(OR($C198="",$C198="-",$C198=0),"-",IF(SUM(H198:H204)=0,"-",SUM(H198:H204)))</f>
        <v>-</v>
      </c>
      <c r="AP198" s="464" t="str">
        <f>IF(OR($C198="",$C198="-",$C198=0),"-",IF(SUM(I198:I204)=0,"-",SUM(I198:I204)))</f>
        <v>-</v>
      </c>
      <c r="AQ198" s="464" t="str">
        <f>IF(OR($C198="",$C198="-",$C198=0),"-",IF(SUM(J198:J204)=0,"-",SUM(J198:J204)))</f>
        <v>-</v>
      </c>
      <c r="AR198" s="465" t="str">
        <f>IF(OR($C198="",$C198="-",$C198=0),"-",IF(SUM(K198:K204)=0,"-",SUM(K198:K204)))</f>
        <v>-</v>
      </c>
      <c r="AS198" s="457"/>
      <c r="AT198" s="463" t="str">
        <f>IF(OR($C198="",$C198="-",$C198=0),"-",IF(SUM(M198:M204)=0,"-",SUM(M198:M204)))</f>
        <v>-</v>
      </c>
      <c r="AU198" s="464" t="str">
        <f>IF(OR($C198="",$C198="-",$C198=0),"-",IF(SUM(N198:N204)=0,"-",SUM(N198:N204)))</f>
        <v>-</v>
      </c>
      <c r="AV198" s="464" t="str">
        <f>IF(OR($C198="",$C198="-",$C198=0),"-",IF(SUM(O198:O204)=0,"-",SUM(O198:O204)))</f>
        <v>-</v>
      </c>
      <c r="AW198" s="465" t="str">
        <f>IF(OR($C198="",$C198="-",$C198=0),"-",IF(SUM(P198:P204)=0,"-",SUM(P198:P204)))</f>
        <v>-</v>
      </c>
      <c r="AX198" s="457"/>
      <c r="AY198" s="463" t="str">
        <f>IF(OR($C198="",$C198="-",$C198=0),"-",IF(SUM(R198:R204)=0,"-",SUM(R198:R204)))</f>
        <v>-</v>
      </c>
      <c r="AZ198" s="464" t="str">
        <f>IF(OR($C198="",$C198="-",$C198=0),"-",IF(SUM(S198:S204)=0,"-",SUM(S198:S204)))</f>
        <v>-</v>
      </c>
      <c r="BA198" s="464" t="str">
        <f>IF(OR($C198="",$C198="-",$C198=0),"-",IF(SUM(T198:T204)=0,"-",SUM(T198:T204)))</f>
        <v>-</v>
      </c>
      <c r="BB198" s="465" t="str">
        <f>IF(OR($C198="",$C198="-",$C198=0),"-",IF(SUM(U198:U204)=0,"-",SUM(U198:U204)))</f>
        <v>-</v>
      </c>
      <c r="BC198" s="457"/>
      <c r="BD198" s="463" t="str">
        <f>IF(SUM(AO198:AR198)=0,"-",SUM(AO198:AR198))</f>
        <v>-</v>
      </c>
      <c r="BE198" s="465" t="str">
        <f>IF(SUM(AT198:AW198)=0,"-",SUM(AT198:AW198))</f>
        <v>-</v>
      </c>
      <c r="BF198" s="457"/>
      <c r="BG198" s="466" t="str">
        <f>IF(SUM(AY198:BB198)=0,"-",SUM(AY198:BB198))</f>
        <v>-</v>
      </c>
    </row>
    <row r="199" spans="1:59" ht="15" thickBot="1" x14ac:dyDescent="0.35">
      <c r="A199" s="674"/>
      <c r="B199" s="675"/>
      <c r="C199" s="676"/>
      <c r="D199" s="677"/>
      <c r="E199" s="82" t="str">
        <f>Resumen!$O$57</f>
        <v>P</v>
      </c>
      <c r="F199" s="261" t="str">
        <f>Resumen!$O$56</f>
        <v>Panadería</v>
      </c>
      <c r="G199" s="284"/>
      <c r="H199" s="273" t="str">
        <f>INDEX(Resumen!$A$56:$AL$259,MATCH($C198,Resumen!$C$56:$C$259,0),MATCH($H$17,Resumen!$A$59:$AL$59,0))</f>
        <v>-</v>
      </c>
      <c r="I199" s="274" t="str">
        <f>INDEX(Resumen!$A$56:$AL$259,MATCH($C198,Resumen!$C$56:$C$259,0),MATCH($I$17,Resumen!$A$59:$AL$59,0))</f>
        <v>-</v>
      </c>
      <c r="J199" s="274" t="str">
        <f>INDEX(Resumen!$A$56:$AL$259,MATCH($C198,Resumen!$C$56:$C$259,0),MATCH($J$17,Resumen!$A$59:$AL$59,0))</f>
        <v>-</v>
      </c>
      <c r="K199" s="275" t="str">
        <f>INDEX(Resumen!$A$56:$AL$259,MATCH($C198,Resumen!$C$56:$C$259,0),MATCH($K$17,Resumen!$A$59:$AL$59,0))</f>
        <v>-</v>
      </c>
      <c r="M199" s="273" t="str">
        <f t="shared" ref="M199:M204" si="201">IF(OR(H199="-",H199="",H199=0),"-",H199*M$14)</f>
        <v>-</v>
      </c>
      <c r="N199" s="274" t="str">
        <f t="shared" si="175"/>
        <v>-</v>
      </c>
      <c r="O199" s="274" t="str">
        <f t="shared" si="176"/>
        <v>-</v>
      </c>
      <c r="P199" s="275" t="str">
        <f t="shared" si="177"/>
        <v>-</v>
      </c>
      <c r="Q199" s="58"/>
      <c r="R199" s="292" t="str">
        <f t="shared" ref="R199:R204" si="202">IF(SUM(H199,M199)=0,"-",SUM(H199,M199))</f>
        <v>-</v>
      </c>
      <c r="S199" s="293" t="str">
        <f t="shared" si="178"/>
        <v>-</v>
      </c>
      <c r="T199" s="293" t="str">
        <f t="shared" si="179"/>
        <v>-</v>
      </c>
      <c r="U199" s="294" t="str">
        <f t="shared" si="180"/>
        <v>-</v>
      </c>
      <c r="V199" s="5"/>
      <c r="W199" s="306" t="str">
        <f t="shared" ref="W199:W204" si="203">IF(SUM(R199:U199)=0,"-",SUM(R199:U199))</f>
        <v>-</v>
      </c>
      <c r="Y199" s="318" t="str">
        <f>IF(OR(W199="",W199=0,W199="-"),"",MAX(Y$23:Y198)+1)</f>
        <v/>
      </c>
      <c r="Z199" s="319" t="str">
        <f>IF(OR(Y199="",Y199=0,Y199="-"),"",C198)</f>
        <v/>
      </c>
      <c r="AA199" s="338" t="str">
        <f>IF(OR(Y199="",Y199=0,Y199="-"),"",DAY($B198))</f>
        <v/>
      </c>
      <c r="AB199" s="331" t="str">
        <f t="shared" ref="AB199:AB204" si="204">IF(AA199="","","/")</f>
        <v/>
      </c>
      <c r="AC199" s="339" t="str">
        <f>IF(OR(AA199="",AA199=0,AA199="-"),"",MONTH($B198))</f>
        <v/>
      </c>
      <c r="AD199" s="331" t="str">
        <f t="shared" ref="AD199:AD204" si="205">IF(AC199="","","/")</f>
        <v/>
      </c>
      <c r="AE199" s="340" t="str">
        <f>IF(OR(AA199="",AA199=0,AA199="-"),"",YEAR($B198))</f>
        <v/>
      </c>
      <c r="AG199" s="525"/>
      <c r="AH199" s="526"/>
      <c r="AI199" s="527"/>
      <c r="AJ199" s="528"/>
      <c r="AK199" s="527"/>
      <c r="AL199" s="529"/>
      <c r="AM199" s="530"/>
      <c r="AN199" s="535"/>
      <c r="AO199" s="531"/>
      <c r="AP199" s="532"/>
      <c r="AQ199" s="532"/>
      <c r="AR199" s="533"/>
      <c r="AS199" s="536"/>
      <c r="AT199" s="531"/>
      <c r="AU199" s="532"/>
      <c r="AV199" s="532"/>
      <c r="AW199" s="533"/>
      <c r="AX199" s="536"/>
      <c r="AY199" s="531"/>
      <c r="AZ199" s="532"/>
      <c r="BA199" s="532"/>
      <c r="BB199" s="533"/>
      <c r="BC199" s="536"/>
      <c r="BD199" s="531"/>
      <c r="BE199" s="533"/>
      <c r="BF199" s="536"/>
      <c r="BG199" s="534"/>
    </row>
    <row r="200" spans="1:59" ht="15" thickBot="1" x14ac:dyDescent="0.35">
      <c r="A200" s="674"/>
      <c r="B200" s="675"/>
      <c r="C200" s="676"/>
      <c r="D200" s="677"/>
      <c r="E200" s="82" t="str">
        <f>Resumen!$S$57</f>
        <v>B</v>
      </c>
      <c r="F200" s="261" t="str">
        <f>Resumen!$S$56</f>
        <v>Bebidas</v>
      </c>
      <c r="G200" s="284"/>
      <c r="H200" s="273" t="str">
        <f>INDEX(Resumen!$A$56:$AL$259,MATCH($C198,Resumen!$C$56:$C$259,0),MATCH($H$18,Resumen!$A$59:$AL$59,0))</f>
        <v>-</v>
      </c>
      <c r="I200" s="274" t="str">
        <f>INDEX(Resumen!$A$56:$AL$259,MATCH($C198,Resumen!$C$56:$C$259,0),MATCH($I$18,Resumen!$A$59:$AL$59,0))</f>
        <v>-</v>
      </c>
      <c r="J200" s="274" t="str">
        <f>INDEX(Resumen!$A$56:$AL$259,MATCH($C198,Resumen!$C$56:$C$259,0),MATCH($J$18,Resumen!$A$59:$AL$59,0))</f>
        <v>-</v>
      </c>
      <c r="K200" s="275" t="str">
        <f>INDEX(Resumen!$A$56:$AL$259,MATCH($C198,Resumen!$C$56:$C$259,0),MATCH($K$18,Resumen!$A$59:$AL$59,0))</f>
        <v>-</v>
      </c>
      <c r="M200" s="273" t="str">
        <f t="shared" si="201"/>
        <v>-</v>
      </c>
      <c r="N200" s="274" t="str">
        <f t="shared" si="175"/>
        <v>-</v>
      </c>
      <c r="O200" s="274" t="str">
        <f t="shared" si="176"/>
        <v>-</v>
      </c>
      <c r="P200" s="275" t="str">
        <f t="shared" si="177"/>
        <v>-</v>
      </c>
      <c r="R200" s="292" t="str">
        <f t="shared" si="202"/>
        <v>-</v>
      </c>
      <c r="S200" s="293" t="str">
        <f t="shared" si="178"/>
        <v>-</v>
      </c>
      <c r="T200" s="293" t="str">
        <f t="shared" si="179"/>
        <v>-</v>
      </c>
      <c r="U200" s="294" t="str">
        <f t="shared" si="180"/>
        <v>-</v>
      </c>
      <c r="V200" s="5"/>
      <c r="W200" s="306" t="str">
        <f t="shared" si="203"/>
        <v>-</v>
      </c>
      <c r="Y200" s="318" t="str">
        <f>IF(OR(W200="",W200=0,W200="-"),"",MAX(Y$23:Y199)+1)</f>
        <v/>
      </c>
      <c r="Z200" s="319" t="str">
        <f>IF(OR(Y200="",Y200=0,Y200="-"),"",C198)</f>
        <v/>
      </c>
      <c r="AA200" s="338" t="str">
        <f>IF(OR(Y200="",Y200=0,Y200="-"),"",DAY($B198))</f>
        <v/>
      </c>
      <c r="AB200" s="331" t="str">
        <f t="shared" si="204"/>
        <v/>
      </c>
      <c r="AC200" s="339" t="str">
        <f>IF(OR(AA200="",AA200=0,AA200="-"),"",MONTH($B198))</f>
        <v/>
      </c>
      <c r="AD200" s="331" t="str">
        <f t="shared" si="205"/>
        <v/>
      </c>
      <c r="AE200" s="340" t="str">
        <f>IF(OR(AA200="",AA200=0,AA200="-"),"",YEAR($B198))</f>
        <v/>
      </c>
      <c r="AG200" s="469"/>
      <c r="AH200" s="497"/>
      <c r="AL200" s="499"/>
      <c r="AM200" s="470"/>
      <c r="AN200" s="59"/>
      <c r="AO200" s="469"/>
      <c r="AP200" s="473"/>
      <c r="AQ200" s="473"/>
      <c r="AR200" s="470"/>
      <c r="AS200" s="59"/>
      <c r="AT200" s="469"/>
      <c r="AU200" s="473"/>
      <c r="AV200" s="473"/>
      <c r="AW200" s="470"/>
      <c r="AX200" s="59"/>
      <c r="AY200" s="469"/>
      <c r="AZ200" s="473"/>
      <c r="BA200" s="473"/>
      <c r="BB200" s="470"/>
      <c r="BC200" s="59"/>
      <c r="BD200" s="469"/>
      <c r="BE200" s="470"/>
      <c r="BF200" s="59"/>
      <c r="BG200" s="467"/>
    </row>
    <row r="201" spans="1:59" ht="15" thickBot="1" x14ac:dyDescent="0.35">
      <c r="A201" s="674"/>
      <c r="B201" s="675"/>
      <c r="C201" s="676"/>
      <c r="D201" s="677"/>
      <c r="E201" s="82" t="str">
        <f>Resumen!$W$57</f>
        <v>E</v>
      </c>
      <c r="F201" s="261" t="str">
        <f>Resumen!$W$56</f>
        <v>Envases</v>
      </c>
      <c r="G201" s="284"/>
      <c r="H201" s="273" t="str">
        <f>INDEX(Resumen!$A$56:$AL$259,MATCH($C198,Resumen!$C$56:$C$259,0),MATCH($H$19,Resumen!$A$59:$AL$59,0))</f>
        <v>-</v>
      </c>
      <c r="I201" s="274" t="str">
        <f>INDEX(Resumen!$A$56:$AL$259,MATCH($C198,Resumen!$C$56:$C$259,0),MATCH($I$19,Resumen!$A$59:$AL$59,0))</f>
        <v>-</v>
      </c>
      <c r="J201" s="274" t="str">
        <f>INDEX(Resumen!$A$56:$AL$259,MATCH($C198,Resumen!$C$56:$C$259,0),MATCH($J$19,Resumen!$A$59:$AL$59,0))</f>
        <v>-</v>
      </c>
      <c r="K201" s="275" t="str">
        <f>INDEX(Resumen!$A$56:$AL$259,MATCH($C198,Resumen!$C$56:$C$259,0),MATCH($K$19,Resumen!$A$59:$AL$59,0))</f>
        <v>-</v>
      </c>
      <c r="M201" s="273" t="str">
        <f t="shared" si="201"/>
        <v>-</v>
      </c>
      <c r="N201" s="274" t="str">
        <f t="shared" si="175"/>
        <v>-</v>
      </c>
      <c r="O201" s="274" t="str">
        <f t="shared" si="176"/>
        <v>-</v>
      </c>
      <c r="P201" s="275" t="str">
        <f t="shared" si="177"/>
        <v>-</v>
      </c>
      <c r="Q201" s="58"/>
      <c r="R201" s="292" t="str">
        <f t="shared" si="202"/>
        <v>-</v>
      </c>
      <c r="S201" s="293" t="str">
        <f t="shared" si="178"/>
        <v>-</v>
      </c>
      <c r="T201" s="293" t="str">
        <f t="shared" si="179"/>
        <v>-</v>
      </c>
      <c r="U201" s="294" t="str">
        <f t="shared" si="180"/>
        <v>-</v>
      </c>
      <c r="V201" s="5"/>
      <c r="W201" s="306" t="str">
        <f t="shared" si="203"/>
        <v>-</v>
      </c>
      <c r="Y201" s="318" t="str">
        <f>IF(OR(W201="",W201=0,W201="-"),"",MAX(Y$23:Y200)+1)</f>
        <v/>
      </c>
      <c r="Z201" s="319" t="str">
        <f>IF(OR(Y201="",Y201=0,Y201="-"),"",C198)</f>
        <v/>
      </c>
      <c r="AA201" s="338" t="str">
        <f>IF(OR(Y201="",Y201=0,Y201="-"),"",DAY($B198))</f>
        <v/>
      </c>
      <c r="AB201" s="331" t="str">
        <f t="shared" si="204"/>
        <v/>
      </c>
      <c r="AC201" s="339" t="str">
        <f>IF(OR(AA201="",AA201=0,AA201="-"),"",MONTH($B198))</f>
        <v/>
      </c>
      <c r="AD201" s="331" t="str">
        <f t="shared" si="205"/>
        <v/>
      </c>
      <c r="AE201" s="340" t="str">
        <f>IF(OR(AA201="",AA201=0,AA201="-"),"",YEAR($B198))</f>
        <v/>
      </c>
      <c r="AG201" s="469"/>
      <c r="AH201" s="497"/>
      <c r="AL201" s="499"/>
      <c r="AM201" s="470"/>
      <c r="AO201" s="469"/>
      <c r="AP201" s="473"/>
      <c r="AQ201" s="473"/>
      <c r="AR201" s="470"/>
      <c r="AT201" s="469"/>
      <c r="AU201" s="473"/>
      <c r="AV201" s="473"/>
      <c r="AW201" s="470"/>
      <c r="AY201" s="469"/>
      <c r="AZ201" s="473"/>
      <c r="BA201" s="473"/>
      <c r="BB201" s="470"/>
      <c r="BD201" s="469"/>
      <c r="BE201" s="470"/>
      <c r="BG201" s="467"/>
    </row>
    <row r="202" spans="1:59" ht="15" thickBot="1" x14ac:dyDescent="0.35">
      <c r="A202" s="674"/>
      <c r="B202" s="675"/>
      <c r="C202" s="676"/>
      <c r="D202" s="677"/>
      <c r="E202" s="83" t="str">
        <f>Resumen!$AA$57</f>
        <v>D</v>
      </c>
      <c r="F202" s="262" t="str">
        <f>Resumen!$AA$56</f>
        <v>Decoración</v>
      </c>
      <c r="G202" s="284"/>
      <c r="H202" s="273" t="str">
        <f>INDEX(Resumen!$A$56:$AL$259,MATCH($C198,Resumen!$C$56:$C$259,0),MATCH($H$20,Resumen!$A$59:$AL$59,0))</f>
        <v>-</v>
      </c>
      <c r="I202" s="274" t="str">
        <f>INDEX(Resumen!$A$56:$AL$259,MATCH($C198,Resumen!$C$56:$C$259,0),MATCH($I$20,Resumen!$A$59:$AL$59,0))</f>
        <v>-</v>
      </c>
      <c r="J202" s="274" t="str">
        <f>INDEX(Resumen!$A$56:$AL$259,MATCH($C198,Resumen!$C$56:$C$259,0),MATCH($J$20,Resumen!$A$59:$AL$59,0))</f>
        <v>-</v>
      </c>
      <c r="K202" s="275" t="str">
        <f>INDEX(Resumen!$A$56:$AL$259,MATCH($C198,Resumen!$C$56:$C$259,0),MATCH($K$20,Resumen!$A$59:$AL$59,0))</f>
        <v>-</v>
      </c>
      <c r="M202" s="273" t="str">
        <f t="shared" si="201"/>
        <v>-</v>
      </c>
      <c r="N202" s="274" t="str">
        <f t="shared" si="175"/>
        <v>-</v>
      </c>
      <c r="O202" s="274" t="str">
        <f t="shared" si="176"/>
        <v>-</v>
      </c>
      <c r="P202" s="275" t="str">
        <f t="shared" si="177"/>
        <v>-</v>
      </c>
      <c r="Q202" s="58"/>
      <c r="R202" s="292" t="str">
        <f t="shared" si="202"/>
        <v>-</v>
      </c>
      <c r="S202" s="293" t="str">
        <f t="shared" si="178"/>
        <v>-</v>
      </c>
      <c r="T202" s="293" t="str">
        <f t="shared" si="179"/>
        <v>-</v>
      </c>
      <c r="U202" s="294" t="str">
        <f t="shared" si="180"/>
        <v>-</v>
      </c>
      <c r="V202" s="5"/>
      <c r="W202" s="306" t="str">
        <f t="shared" si="203"/>
        <v>-</v>
      </c>
      <c r="Y202" s="318" t="str">
        <f>IF(OR(W202="",W202=0,W202="-"),"",MAX(Y$23:Y201)+1)</f>
        <v/>
      </c>
      <c r="Z202" s="319" t="str">
        <f>IF(OR(Y202="",Y202=0,Y202="-"),"",C198)</f>
        <v/>
      </c>
      <c r="AA202" s="338" t="str">
        <f>IF(OR(Y202="",Y202=0,Y202="-"),"",DAY($B198))</f>
        <v/>
      </c>
      <c r="AB202" s="331" t="str">
        <f t="shared" si="204"/>
        <v/>
      </c>
      <c r="AC202" s="339" t="str">
        <f>IF(OR(AA202="",AA202=0,AA202="-"),"",MONTH($B198))</f>
        <v/>
      </c>
      <c r="AD202" s="331" t="str">
        <f t="shared" si="205"/>
        <v/>
      </c>
      <c r="AE202" s="340" t="str">
        <f>IF(OR(AA202="",AA202=0,AA202="-"),"",YEAR($B198))</f>
        <v/>
      </c>
      <c r="AG202" s="469"/>
      <c r="AH202" s="497"/>
      <c r="AL202" s="499"/>
      <c r="AM202" s="470"/>
      <c r="AO202" s="469"/>
      <c r="AP202" s="473"/>
      <c r="AQ202" s="473"/>
      <c r="AR202" s="470"/>
      <c r="AT202" s="469"/>
      <c r="AU202" s="473"/>
      <c r="AV202" s="473"/>
      <c r="AW202" s="470"/>
      <c r="AY202" s="469"/>
      <c r="AZ202" s="473"/>
      <c r="BA202" s="473"/>
      <c r="BB202" s="470"/>
      <c r="BD202" s="469"/>
      <c r="BE202" s="470"/>
      <c r="BG202" s="467"/>
    </row>
    <row r="203" spans="1:59" ht="15" thickBot="1" x14ac:dyDescent="0.35">
      <c r="A203" s="674"/>
      <c r="B203" s="675"/>
      <c r="C203" s="676"/>
      <c r="D203" s="677"/>
      <c r="E203" s="83" t="str">
        <f>Resumen!$AE$57</f>
        <v>U</v>
      </c>
      <c r="F203" s="262" t="str">
        <f>Resumen!$AE$56</f>
        <v>Maq. y Utensilios</v>
      </c>
      <c r="G203" s="284"/>
      <c r="H203" s="273" t="str">
        <f>INDEX(Resumen!$A$56:$AL$259,MATCH($C198,Resumen!$C$56:$C$259,0),MATCH($H$21,Resumen!$A$59:$AL$59,0))</f>
        <v>-</v>
      </c>
      <c r="I203" s="274" t="str">
        <f>INDEX(Resumen!$A$56:$AL$259,MATCH($C198,Resumen!$C$56:$C$259,0),MATCH($I$21,Resumen!$A$59:$AL$59,0))</f>
        <v>-</v>
      </c>
      <c r="J203" s="274" t="str">
        <f>INDEX(Resumen!$A$56:$AL$259,MATCH($C198,Resumen!$C$56:$C$259,0),MATCH($J$21,Resumen!$A$59:$AL$59,0))</f>
        <v>-</v>
      </c>
      <c r="K203" s="275" t="str">
        <f>INDEX(Resumen!$A$56:$AL$259,MATCH($C198,Resumen!$C$56:$C$259,0),MATCH($K$21,Resumen!$A$59:$AL$59,0))</f>
        <v>-</v>
      </c>
      <c r="M203" s="273" t="str">
        <f t="shared" si="201"/>
        <v>-</v>
      </c>
      <c r="N203" s="274" t="str">
        <f t="shared" si="175"/>
        <v>-</v>
      </c>
      <c r="O203" s="274" t="str">
        <f t="shared" si="176"/>
        <v>-</v>
      </c>
      <c r="P203" s="275" t="str">
        <f t="shared" si="177"/>
        <v>-</v>
      </c>
      <c r="Q203" s="58"/>
      <c r="R203" s="292" t="str">
        <f t="shared" si="202"/>
        <v>-</v>
      </c>
      <c r="S203" s="293" t="str">
        <f t="shared" si="178"/>
        <v>-</v>
      </c>
      <c r="T203" s="293" t="str">
        <f t="shared" si="179"/>
        <v>-</v>
      </c>
      <c r="U203" s="294" t="str">
        <f t="shared" si="180"/>
        <v>-</v>
      </c>
      <c r="V203" s="5"/>
      <c r="W203" s="306" t="str">
        <f t="shared" si="203"/>
        <v>-</v>
      </c>
      <c r="Y203" s="318" t="str">
        <f>IF(OR(W203="",W203=0,W203="-"),"",MAX(Y$23:Y202)+1)</f>
        <v/>
      </c>
      <c r="Z203" s="319" t="str">
        <f>IF(OR(Y203="",Y203=0,Y203="-"),"",C198)</f>
        <v/>
      </c>
      <c r="AA203" s="338" t="str">
        <f>IF(OR(Y203="",Y203=0,Y203="-"),"",DAY($B198))</f>
        <v/>
      </c>
      <c r="AB203" s="331" t="str">
        <f t="shared" si="204"/>
        <v/>
      </c>
      <c r="AC203" s="339" t="str">
        <f>IF(OR(AA203="",AA203=0,AA203="-"),"",MONTH($B198))</f>
        <v/>
      </c>
      <c r="AD203" s="331" t="str">
        <f t="shared" si="205"/>
        <v/>
      </c>
      <c r="AE203" s="340" t="str">
        <f>IF(OR(AA203="",AA203=0,AA203="-"),"",YEAR($B198))</f>
        <v/>
      </c>
      <c r="AG203" s="469"/>
      <c r="AH203" s="497"/>
      <c r="AL203" s="499"/>
      <c r="AM203" s="470"/>
      <c r="AO203" s="469"/>
      <c r="AP203" s="473"/>
      <c r="AQ203" s="473"/>
      <c r="AR203" s="470"/>
      <c r="AT203" s="469"/>
      <c r="AU203" s="473"/>
      <c r="AV203" s="473"/>
      <c r="AW203" s="470"/>
      <c r="AY203" s="469"/>
      <c r="AZ203" s="473"/>
      <c r="BA203" s="473"/>
      <c r="BB203" s="470"/>
      <c r="BD203" s="469"/>
      <c r="BE203" s="470"/>
      <c r="BG203" s="467"/>
    </row>
    <row r="204" spans="1:59" ht="15" thickBot="1" x14ac:dyDescent="0.35">
      <c r="A204" s="674"/>
      <c r="B204" s="675"/>
      <c r="C204" s="676"/>
      <c r="D204" s="649"/>
      <c r="E204" s="259" t="str">
        <f>Resumen!$AI$57</f>
        <v>V</v>
      </c>
      <c r="F204" s="263" t="str">
        <f>Resumen!$AI$56</f>
        <v>Gastos V.Zotz</v>
      </c>
      <c r="G204" s="284"/>
      <c r="H204" s="276" t="str">
        <f>INDEX(Resumen!$A$56:$AL$259,MATCH($C198,Resumen!$C$56:$C$259,0),MATCH($H$22,Resumen!$A$59:$AL$59,0))</f>
        <v>-</v>
      </c>
      <c r="I204" s="277" t="str">
        <f>INDEX(Resumen!$A$56:$AL$259,MATCH($C198,Resumen!$C$56:$C$259,0),MATCH($I$22,Resumen!$A$59:$AL$59,0))</f>
        <v>-</v>
      </c>
      <c r="J204" s="277" t="str">
        <f>INDEX(Resumen!$A$56:$AL$259,MATCH($C198,Resumen!$C$56:$C$259,0),MATCH($J$22,Resumen!$A$59:$AL$59,0))</f>
        <v>-</v>
      </c>
      <c r="K204" s="278" t="str">
        <f>INDEX(Resumen!$A$56:$AL$259,MATCH($C198,Resumen!$C$56:$C$259,0),MATCH($K$22,Resumen!$A$59:$AL$59,0))</f>
        <v>-</v>
      </c>
      <c r="M204" s="276" t="str">
        <f t="shared" si="201"/>
        <v>-</v>
      </c>
      <c r="N204" s="277" t="str">
        <f t="shared" si="175"/>
        <v>-</v>
      </c>
      <c r="O204" s="277" t="str">
        <f t="shared" si="176"/>
        <v>-</v>
      </c>
      <c r="P204" s="278" t="str">
        <f t="shared" si="177"/>
        <v>-</v>
      </c>
      <c r="Q204" s="58"/>
      <c r="R204" s="295" t="str">
        <f t="shared" si="202"/>
        <v>-</v>
      </c>
      <c r="S204" s="296" t="str">
        <f t="shared" si="178"/>
        <v>-</v>
      </c>
      <c r="T204" s="296" t="str">
        <f t="shared" si="179"/>
        <v>-</v>
      </c>
      <c r="U204" s="297" t="str">
        <f t="shared" si="180"/>
        <v>-</v>
      </c>
      <c r="W204" s="307" t="str">
        <f t="shared" si="203"/>
        <v>-</v>
      </c>
      <c r="Y204" s="318" t="str">
        <f>IF(OR(W204="",W204=0,W204="-"),"",MAX(Y$23:Y203)+1)</f>
        <v/>
      </c>
      <c r="Z204" s="320" t="str">
        <f>IF(OR(Y204="",Y204=0,Y204="-"),"",C198)</f>
        <v/>
      </c>
      <c r="AA204" s="341" t="str">
        <f>IF(OR(Y204="",Y204=0,Y204="-"),"",DAY($B198))</f>
        <v/>
      </c>
      <c r="AB204" s="332" t="str">
        <f t="shared" si="204"/>
        <v/>
      </c>
      <c r="AC204" s="342" t="str">
        <f>IF(OR(AA204="",AA204=0,AA204="-"),"",MONTH($B198))</f>
        <v/>
      </c>
      <c r="AD204" s="332" t="str">
        <f t="shared" si="205"/>
        <v/>
      </c>
      <c r="AE204" s="343" t="str">
        <f>IF(OR(AA204="",AA204=0,AA204="-"),"",YEAR($B198))</f>
        <v/>
      </c>
      <c r="AG204" s="471"/>
      <c r="AH204" s="500"/>
      <c r="AI204" s="501"/>
      <c r="AJ204" s="501"/>
      <c r="AK204" s="501"/>
      <c r="AL204" s="502"/>
      <c r="AM204" s="472"/>
      <c r="AO204" s="471"/>
      <c r="AP204" s="474"/>
      <c r="AQ204" s="474"/>
      <c r="AR204" s="472"/>
      <c r="AT204" s="471"/>
      <c r="AU204" s="474"/>
      <c r="AV204" s="474"/>
      <c r="AW204" s="472"/>
      <c r="AY204" s="471"/>
      <c r="AZ204" s="474"/>
      <c r="BA204" s="474"/>
      <c r="BB204" s="472"/>
      <c r="BD204" s="471"/>
      <c r="BE204" s="472"/>
      <c r="BG204" s="468"/>
    </row>
    <row r="205" spans="1:59" ht="15" thickBot="1" x14ac:dyDescent="0.35">
      <c r="A205" s="674">
        <f>MAX($A$23:A198)+1</f>
        <v>27</v>
      </c>
      <c r="B205" s="675">
        <f>INDEX(Resumen!$A$56:$AL$259,MATCH($A205,Resumen!$A$56:$A$259,0),MATCH($B$22,Resumen!$A$59:$AL$59,0))</f>
        <v>0</v>
      </c>
      <c r="C205" s="676">
        <f>INDEX(Resumen!$A$56:$AL$259,MATCH($A205,Resumen!$A$56:$A$259,0),MATCH($C$22,Resumen!$A$59:$AL$59,0))</f>
        <v>0</v>
      </c>
      <c r="D205" s="648" t="str">
        <f>IF(SUM($W205:$W211)=0,"-",SUM($W205:$W211))</f>
        <v>-</v>
      </c>
      <c r="E205" s="363" t="str">
        <f>Resumen!$K$57</f>
        <v>MP</v>
      </c>
      <c r="F205" s="364" t="str">
        <f>Resumen!$K$56</f>
        <v>Materias Primas</v>
      </c>
      <c r="G205" s="284"/>
      <c r="H205" s="256" t="str">
        <f>INDEX(Resumen!$A$56:$AL$259,MATCH($C205,Resumen!$C$56:$C$259,0),MATCH($H$16,Resumen!$A$59:$AL$59,0))</f>
        <v>-</v>
      </c>
      <c r="I205" s="90" t="str">
        <f>INDEX(Resumen!$A$56:$AL$259,MATCH($C205,Resumen!$C$56:$C$259,0),MATCH($I$16,Resumen!$A$59:$AL$59,0))</f>
        <v>-</v>
      </c>
      <c r="J205" s="90" t="str">
        <f>INDEX(Resumen!$A$56:$AL$259,MATCH($C205,Resumen!$C$56:$C$259,0),MATCH($J$16,Resumen!$A$59:$AL$59,0))</f>
        <v>-</v>
      </c>
      <c r="K205" s="109" t="str">
        <f>INDEX(Resumen!$A$56:$AL$259,MATCH($C205,Resumen!$C$56:$C$259,0),MATCH($K$16,Resumen!$A$59:$AL$59,0))</f>
        <v>-</v>
      </c>
      <c r="M205" s="256" t="str">
        <f>IF(OR(H205="-",H205="",H205=0),"-",H205*M$14)</f>
        <v>-</v>
      </c>
      <c r="N205" s="90" t="str">
        <f t="shared" si="175"/>
        <v>-</v>
      </c>
      <c r="O205" s="90" t="str">
        <f t="shared" si="176"/>
        <v>-</v>
      </c>
      <c r="P205" s="109" t="str">
        <f t="shared" si="177"/>
        <v>-</v>
      </c>
      <c r="Q205" s="58"/>
      <c r="R205" s="365" t="str">
        <f>IF(SUM(H205,M205)=0,"-",SUM(H205,M205))</f>
        <v>-</v>
      </c>
      <c r="S205" s="366" t="str">
        <f t="shared" si="178"/>
        <v>-</v>
      </c>
      <c r="T205" s="366" t="str">
        <f t="shared" si="179"/>
        <v>-</v>
      </c>
      <c r="U205" s="367" t="str">
        <f t="shared" si="180"/>
        <v>-</v>
      </c>
      <c r="V205" s="5"/>
      <c r="W205" s="368" t="str">
        <f>IF(SUM(R205:U205)=0,"-",SUM(R205:U205))</f>
        <v>-</v>
      </c>
      <c r="Y205" s="369" t="str">
        <f>IF(OR(W205="",W205=0,W205="-"),"",MAX(Y$23:Y204)+1)</f>
        <v/>
      </c>
      <c r="Z205" s="370" t="str">
        <f>IF(OR(Y205="",Y205=0,Y205="-"),"",C205)</f>
        <v/>
      </c>
      <c r="AA205" s="371" t="str">
        <f>IF(OR(Y205="",Y205=0,Y205="-"),"",DAY($B205))</f>
        <v/>
      </c>
      <c r="AB205" s="372" t="str">
        <f>IF(AA205="","","/")</f>
        <v/>
      </c>
      <c r="AC205" s="373" t="str">
        <f>IF(OR(AA205="",AA205=0,AA205="-"),"",MONTH($B205))</f>
        <v/>
      </c>
      <c r="AD205" s="372" t="str">
        <f>IF(AC205="","","/")</f>
        <v/>
      </c>
      <c r="AE205" s="374" t="str">
        <f>IF(OR(AA205="",AA205=0,AA205="-"),"",YEAR($B205))</f>
        <v/>
      </c>
      <c r="AG205" s="461" t="str">
        <f>IF(OR($C205="",$C205="-",$C205=0),"-",A205)</f>
        <v>-</v>
      </c>
      <c r="AH205" s="503" t="str">
        <f>IF(OR($C205="",$C205="-",$C205=0),"-",DAY(B205))</f>
        <v>-</v>
      </c>
      <c r="AI205" s="506" t="str">
        <f>IF(AH205="","","/")</f>
        <v>/</v>
      </c>
      <c r="AJ205" s="507" t="str">
        <f>IF(OR($C205="",$C205="-",$C205=0),"-",MONTH(B205))</f>
        <v>-</v>
      </c>
      <c r="AK205" s="506" t="str">
        <f>IF(AJ205="","","/")</f>
        <v>/</v>
      </c>
      <c r="AL205" s="508" t="str">
        <f>IF(OR($C205="",$C205="-",$C205=0),"-",YEAR(B205))</f>
        <v>-</v>
      </c>
      <c r="AM205" s="462" t="str">
        <f>IF(OR($C205="",$C205="-",$C205=0),"-",C205)</f>
        <v>-</v>
      </c>
      <c r="AN205" s="475" t="str">
        <f>IF(AM205="-","ù",IF(BG205=D205,"ü","û"))</f>
        <v>ù</v>
      </c>
      <c r="AO205" s="463" t="str">
        <f>IF(OR($C205="",$C205="-",$C205=0),"-",IF(SUM(H205:H211)=0,"-",SUM(H205:H211)))</f>
        <v>-</v>
      </c>
      <c r="AP205" s="464" t="str">
        <f>IF(OR($C205="",$C205="-",$C205=0),"-",IF(SUM(I205:I211)=0,"-",SUM(I205:I211)))</f>
        <v>-</v>
      </c>
      <c r="AQ205" s="464" t="str">
        <f>IF(OR($C205="",$C205="-",$C205=0),"-",IF(SUM(J205:J211)=0,"-",SUM(J205:J211)))</f>
        <v>-</v>
      </c>
      <c r="AR205" s="465" t="str">
        <f>IF(OR($C205="",$C205="-",$C205=0),"-",IF(SUM(K205:K211)=0,"-",SUM(K205:K211)))</f>
        <v>-</v>
      </c>
      <c r="AS205" s="457"/>
      <c r="AT205" s="463" t="str">
        <f>IF(OR($C205="",$C205="-",$C205=0),"-",IF(SUM(M205:M211)=0,"-",SUM(M205:M211)))</f>
        <v>-</v>
      </c>
      <c r="AU205" s="464" t="str">
        <f>IF(OR($C205="",$C205="-",$C205=0),"-",IF(SUM(N205:N211)=0,"-",SUM(N205:N211)))</f>
        <v>-</v>
      </c>
      <c r="AV205" s="464" t="str">
        <f>IF(OR($C205="",$C205="-",$C205=0),"-",IF(SUM(O205:O211)=0,"-",SUM(O205:O211)))</f>
        <v>-</v>
      </c>
      <c r="AW205" s="465" t="str">
        <f>IF(OR($C205="",$C205="-",$C205=0),"-",IF(SUM(P205:P211)=0,"-",SUM(P205:P211)))</f>
        <v>-</v>
      </c>
      <c r="AX205" s="457"/>
      <c r="AY205" s="463" t="str">
        <f>IF(OR($C205="",$C205="-",$C205=0),"-",IF(SUM(R205:R211)=0,"-",SUM(R205:R211)))</f>
        <v>-</v>
      </c>
      <c r="AZ205" s="464" t="str">
        <f>IF(OR($C205="",$C205="-",$C205=0),"-",IF(SUM(S205:S211)=0,"-",SUM(S205:S211)))</f>
        <v>-</v>
      </c>
      <c r="BA205" s="464" t="str">
        <f>IF(OR($C205="",$C205="-",$C205=0),"-",IF(SUM(T205:T211)=0,"-",SUM(T205:T211)))</f>
        <v>-</v>
      </c>
      <c r="BB205" s="465" t="str">
        <f>IF(OR($C205="",$C205="-",$C205=0),"-",IF(SUM(U205:U211)=0,"-",SUM(U205:U211)))</f>
        <v>-</v>
      </c>
      <c r="BC205" s="457"/>
      <c r="BD205" s="463" t="str">
        <f>IF(SUM(AO205:AR205)=0,"-",SUM(AO205:AR205))</f>
        <v>-</v>
      </c>
      <c r="BE205" s="465" t="str">
        <f>IF(SUM(AT205:AW205)=0,"-",SUM(AT205:AW205))</f>
        <v>-</v>
      </c>
      <c r="BF205" s="457"/>
      <c r="BG205" s="466" t="str">
        <f>IF(SUM(AY205:BB205)=0,"-",SUM(AY205:BB205))</f>
        <v>-</v>
      </c>
    </row>
    <row r="206" spans="1:59" ht="15" thickBot="1" x14ac:dyDescent="0.35">
      <c r="A206" s="674"/>
      <c r="B206" s="675"/>
      <c r="C206" s="676"/>
      <c r="D206" s="677"/>
      <c r="E206" s="82" t="str">
        <f>Resumen!$O$57</f>
        <v>P</v>
      </c>
      <c r="F206" s="261" t="str">
        <f>Resumen!$O$56</f>
        <v>Panadería</v>
      </c>
      <c r="G206" s="284"/>
      <c r="H206" s="273" t="str">
        <f>INDEX(Resumen!$A$56:$AL$259,MATCH($C205,Resumen!$C$56:$C$259,0),MATCH($H$17,Resumen!$A$59:$AL$59,0))</f>
        <v>-</v>
      </c>
      <c r="I206" s="274" t="str">
        <f>INDEX(Resumen!$A$56:$AL$259,MATCH($C205,Resumen!$C$56:$C$259,0),MATCH($I$17,Resumen!$A$59:$AL$59,0))</f>
        <v>-</v>
      </c>
      <c r="J206" s="274" t="str">
        <f>INDEX(Resumen!$A$56:$AL$259,MATCH($C205,Resumen!$C$56:$C$259,0),MATCH($J$17,Resumen!$A$59:$AL$59,0))</f>
        <v>-</v>
      </c>
      <c r="K206" s="275" t="str">
        <f>INDEX(Resumen!$A$56:$AL$259,MATCH($C205,Resumen!$C$56:$C$259,0),MATCH($K$17,Resumen!$A$59:$AL$59,0))</f>
        <v>-</v>
      </c>
      <c r="M206" s="273" t="str">
        <f t="shared" ref="M206:M211" si="206">IF(OR(H206="-",H206="",H206=0),"-",H206*M$14)</f>
        <v>-</v>
      </c>
      <c r="N206" s="274" t="str">
        <f t="shared" si="175"/>
        <v>-</v>
      </c>
      <c r="O206" s="274" t="str">
        <f t="shared" si="176"/>
        <v>-</v>
      </c>
      <c r="P206" s="275" t="str">
        <f t="shared" si="177"/>
        <v>-</v>
      </c>
      <c r="Q206" s="58"/>
      <c r="R206" s="292" t="str">
        <f t="shared" ref="R206:R211" si="207">IF(SUM(H206,M206)=0,"-",SUM(H206,M206))</f>
        <v>-</v>
      </c>
      <c r="S206" s="293" t="str">
        <f t="shared" si="178"/>
        <v>-</v>
      </c>
      <c r="T206" s="293" t="str">
        <f t="shared" si="179"/>
        <v>-</v>
      </c>
      <c r="U206" s="294" t="str">
        <f t="shared" si="180"/>
        <v>-</v>
      </c>
      <c r="V206" s="5"/>
      <c r="W206" s="306" t="str">
        <f t="shared" ref="W206:W211" si="208">IF(SUM(R206:U206)=0,"-",SUM(R206:U206))</f>
        <v>-</v>
      </c>
      <c r="Y206" s="318" t="str">
        <f>IF(OR(W206="",W206=0,W206="-"),"",MAX(Y$23:Y205)+1)</f>
        <v/>
      </c>
      <c r="Z206" s="319" t="str">
        <f>IF(OR(Y206="",Y206=0,Y206="-"),"",C205)</f>
        <v/>
      </c>
      <c r="AA206" s="338" t="str">
        <f>IF(OR(Y206="",Y206=0,Y206="-"),"",DAY($B205))</f>
        <v/>
      </c>
      <c r="AB206" s="331" t="str">
        <f t="shared" ref="AB206:AB211" si="209">IF(AA206="","","/")</f>
        <v/>
      </c>
      <c r="AC206" s="339" t="str">
        <f>IF(OR(AA206="",AA206=0,AA206="-"),"",MONTH($B205))</f>
        <v/>
      </c>
      <c r="AD206" s="331" t="str">
        <f t="shared" ref="AD206:AD211" si="210">IF(AC206="","","/")</f>
        <v/>
      </c>
      <c r="AE206" s="340" t="str">
        <f>IF(OR(AA206="",AA206=0,AA206="-"),"",YEAR($B205))</f>
        <v/>
      </c>
      <c r="AG206" s="525"/>
      <c r="AH206" s="526"/>
      <c r="AI206" s="527"/>
      <c r="AJ206" s="528"/>
      <c r="AK206" s="527"/>
      <c r="AL206" s="529"/>
      <c r="AM206" s="530"/>
      <c r="AN206" s="535"/>
      <c r="AO206" s="531"/>
      <c r="AP206" s="532"/>
      <c r="AQ206" s="532"/>
      <c r="AR206" s="533"/>
      <c r="AS206" s="536"/>
      <c r="AT206" s="531"/>
      <c r="AU206" s="532"/>
      <c r="AV206" s="532"/>
      <c r="AW206" s="533"/>
      <c r="AX206" s="536"/>
      <c r="AY206" s="531"/>
      <c r="AZ206" s="532"/>
      <c r="BA206" s="532"/>
      <c r="BB206" s="533"/>
      <c r="BC206" s="536"/>
      <c r="BD206" s="531"/>
      <c r="BE206" s="533"/>
      <c r="BF206" s="536"/>
      <c r="BG206" s="534"/>
    </row>
    <row r="207" spans="1:59" ht="15" thickBot="1" x14ac:dyDescent="0.35">
      <c r="A207" s="674"/>
      <c r="B207" s="675"/>
      <c r="C207" s="676"/>
      <c r="D207" s="677"/>
      <c r="E207" s="82" t="str">
        <f>Resumen!$S$57</f>
        <v>B</v>
      </c>
      <c r="F207" s="261" t="str">
        <f>Resumen!$S$56</f>
        <v>Bebidas</v>
      </c>
      <c r="G207" s="284"/>
      <c r="H207" s="273" t="str">
        <f>INDEX(Resumen!$A$56:$AL$259,MATCH($C205,Resumen!$C$56:$C$259,0),MATCH($H$18,Resumen!$A$59:$AL$59,0))</f>
        <v>-</v>
      </c>
      <c r="I207" s="274" t="str">
        <f>INDEX(Resumen!$A$56:$AL$259,MATCH($C205,Resumen!$C$56:$C$259,0),MATCH($I$18,Resumen!$A$59:$AL$59,0))</f>
        <v>-</v>
      </c>
      <c r="J207" s="274" t="str">
        <f>INDEX(Resumen!$A$56:$AL$259,MATCH($C205,Resumen!$C$56:$C$259,0),MATCH($J$18,Resumen!$A$59:$AL$59,0))</f>
        <v>-</v>
      </c>
      <c r="K207" s="275" t="str">
        <f>INDEX(Resumen!$A$56:$AL$259,MATCH($C205,Resumen!$C$56:$C$259,0),MATCH($K$18,Resumen!$A$59:$AL$59,0))</f>
        <v>-</v>
      </c>
      <c r="M207" s="273" t="str">
        <f t="shared" si="206"/>
        <v>-</v>
      </c>
      <c r="N207" s="274" t="str">
        <f t="shared" si="175"/>
        <v>-</v>
      </c>
      <c r="O207" s="274" t="str">
        <f t="shared" si="176"/>
        <v>-</v>
      </c>
      <c r="P207" s="275" t="str">
        <f t="shared" si="177"/>
        <v>-</v>
      </c>
      <c r="R207" s="292" t="str">
        <f t="shared" si="207"/>
        <v>-</v>
      </c>
      <c r="S207" s="293" t="str">
        <f t="shared" si="178"/>
        <v>-</v>
      </c>
      <c r="T207" s="293" t="str">
        <f t="shared" si="179"/>
        <v>-</v>
      </c>
      <c r="U207" s="294" t="str">
        <f t="shared" si="180"/>
        <v>-</v>
      </c>
      <c r="V207" s="5"/>
      <c r="W207" s="306" t="str">
        <f t="shared" si="208"/>
        <v>-</v>
      </c>
      <c r="Y207" s="318" t="str">
        <f>IF(OR(W207="",W207=0,W207="-"),"",MAX(Y$23:Y206)+1)</f>
        <v/>
      </c>
      <c r="Z207" s="319" t="str">
        <f>IF(OR(Y207="",Y207=0,Y207="-"),"",C205)</f>
        <v/>
      </c>
      <c r="AA207" s="338" t="str">
        <f>IF(OR(Y207="",Y207=0,Y207="-"),"",DAY($B205))</f>
        <v/>
      </c>
      <c r="AB207" s="331" t="str">
        <f t="shared" si="209"/>
        <v/>
      </c>
      <c r="AC207" s="339" t="str">
        <f>IF(OR(AA207="",AA207=0,AA207="-"),"",MONTH($B205))</f>
        <v/>
      </c>
      <c r="AD207" s="331" t="str">
        <f t="shared" si="210"/>
        <v/>
      </c>
      <c r="AE207" s="340" t="str">
        <f>IF(OR(AA207="",AA207=0,AA207="-"),"",YEAR($B205))</f>
        <v/>
      </c>
      <c r="AG207" s="469"/>
      <c r="AH207" s="497"/>
      <c r="AL207" s="499"/>
      <c r="AM207" s="470"/>
      <c r="AN207" s="59"/>
      <c r="AO207" s="469"/>
      <c r="AP207" s="473"/>
      <c r="AQ207" s="473"/>
      <c r="AR207" s="470"/>
      <c r="AS207" s="59"/>
      <c r="AT207" s="469"/>
      <c r="AU207" s="473"/>
      <c r="AV207" s="473"/>
      <c r="AW207" s="470"/>
      <c r="AX207" s="59"/>
      <c r="AY207" s="469"/>
      <c r="AZ207" s="473"/>
      <c r="BA207" s="473"/>
      <c r="BB207" s="470"/>
      <c r="BC207" s="59"/>
      <c r="BD207" s="469"/>
      <c r="BE207" s="470"/>
      <c r="BF207" s="59"/>
      <c r="BG207" s="467"/>
    </row>
    <row r="208" spans="1:59" ht="15" thickBot="1" x14ac:dyDescent="0.35">
      <c r="A208" s="674"/>
      <c r="B208" s="675"/>
      <c r="C208" s="676"/>
      <c r="D208" s="677"/>
      <c r="E208" s="82" t="str">
        <f>Resumen!$W$57</f>
        <v>E</v>
      </c>
      <c r="F208" s="261" t="str">
        <f>Resumen!$W$56</f>
        <v>Envases</v>
      </c>
      <c r="G208" s="284"/>
      <c r="H208" s="273" t="str">
        <f>INDEX(Resumen!$A$56:$AL$259,MATCH($C205,Resumen!$C$56:$C$259,0),MATCH($H$19,Resumen!$A$59:$AL$59,0))</f>
        <v>-</v>
      </c>
      <c r="I208" s="274" t="str">
        <f>INDEX(Resumen!$A$56:$AL$259,MATCH($C205,Resumen!$C$56:$C$259,0),MATCH($I$19,Resumen!$A$59:$AL$59,0))</f>
        <v>-</v>
      </c>
      <c r="J208" s="274" t="str">
        <f>INDEX(Resumen!$A$56:$AL$259,MATCH($C205,Resumen!$C$56:$C$259,0),MATCH($J$19,Resumen!$A$59:$AL$59,0))</f>
        <v>-</v>
      </c>
      <c r="K208" s="275" t="str">
        <f>INDEX(Resumen!$A$56:$AL$259,MATCH($C205,Resumen!$C$56:$C$259,0),MATCH($K$19,Resumen!$A$59:$AL$59,0))</f>
        <v>-</v>
      </c>
      <c r="M208" s="273" t="str">
        <f t="shared" si="206"/>
        <v>-</v>
      </c>
      <c r="N208" s="274" t="str">
        <f t="shared" si="175"/>
        <v>-</v>
      </c>
      <c r="O208" s="274" t="str">
        <f t="shared" si="176"/>
        <v>-</v>
      </c>
      <c r="P208" s="275" t="str">
        <f t="shared" si="177"/>
        <v>-</v>
      </c>
      <c r="Q208" s="58"/>
      <c r="R208" s="292" t="str">
        <f t="shared" si="207"/>
        <v>-</v>
      </c>
      <c r="S208" s="293" t="str">
        <f t="shared" si="178"/>
        <v>-</v>
      </c>
      <c r="T208" s="293" t="str">
        <f t="shared" si="179"/>
        <v>-</v>
      </c>
      <c r="U208" s="294" t="str">
        <f t="shared" si="180"/>
        <v>-</v>
      </c>
      <c r="V208" s="5"/>
      <c r="W208" s="306" t="str">
        <f t="shared" si="208"/>
        <v>-</v>
      </c>
      <c r="Y208" s="318" t="str">
        <f>IF(OR(W208="",W208=0,W208="-"),"",MAX(Y$23:Y207)+1)</f>
        <v/>
      </c>
      <c r="Z208" s="319" t="str">
        <f>IF(OR(Y208="",Y208=0,Y208="-"),"",C205)</f>
        <v/>
      </c>
      <c r="AA208" s="338" t="str">
        <f>IF(OR(Y208="",Y208=0,Y208="-"),"",DAY($B205))</f>
        <v/>
      </c>
      <c r="AB208" s="331" t="str">
        <f t="shared" si="209"/>
        <v/>
      </c>
      <c r="AC208" s="339" t="str">
        <f>IF(OR(AA208="",AA208=0,AA208="-"),"",MONTH($B205))</f>
        <v/>
      </c>
      <c r="AD208" s="331" t="str">
        <f t="shared" si="210"/>
        <v/>
      </c>
      <c r="AE208" s="340" t="str">
        <f>IF(OR(AA208="",AA208=0,AA208="-"),"",YEAR($B205))</f>
        <v/>
      </c>
      <c r="AG208" s="469"/>
      <c r="AH208" s="497"/>
      <c r="AL208" s="499"/>
      <c r="AM208" s="470"/>
      <c r="AO208" s="469"/>
      <c r="AP208" s="473"/>
      <c r="AQ208" s="473"/>
      <c r="AR208" s="470"/>
      <c r="AT208" s="469"/>
      <c r="AU208" s="473"/>
      <c r="AV208" s="473"/>
      <c r="AW208" s="470"/>
      <c r="AY208" s="469"/>
      <c r="AZ208" s="473"/>
      <c r="BA208" s="473"/>
      <c r="BB208" s="470"/>
      <c r="BD208" s="469"/>
      <c r="BE208" s="470"/>
      <c r="BG208" s="467"/>
    </row>
    <row r="209" spans="1:59" ht="15" thickBot="1" x14ac:dyDescent="0.35">
      <c r="A209" s="674"/>
      <c r="B209" s="675"/>
      <c r="C209" s="676"/>
      <c r="D209" s="677"/>
      <c r="E209" s="83" t="str">
        <f>Resumen!$AA$57</f>
        <v>D</v>
      </c>
      <c r="F209" s="262" t="str">
        <f>Resumen!$AA$56</f>
        <v>Decoración</v>
      </c>
      <c r="G209" s="284"/>
      <c r="H209" s="273" t="str">
        <f>INDEX(Resumen!$A$56:$AL$259,MATCH($C205,Resumen!$C$56:$C$259,0),MATCH($H$20,Resumen!$A$59:$AL$59,0))</f>
        <v>-</v>
      </c>
      <c r="I209" s="274" t="str">
        <f>INDEX(Resumen!$A$56:$AL$259,MATCH($C205,Resumen!$C$56:$C$259,0),MATCH($I$20,Resumen!$A$59:$AL$59,0))</f>
        <v>-</v>
      </c>
      <c r="J209" s="274" t="str">
        <f>INDEX(Resumen!$A$56:$AL$259,MATCH($C205,Resumen!$C$56:$C$259,0),MATCH($J$20,Resumen!$A$59:$AL$59,0))</f>
        <v>-</v>
      </c>
      <c r="K209" s="275" t="str">
        <f>INDEX(Resumen!$A$56:$AL$259,MATCH($C205,Resumen!$C$56:$C$259,0),MATCH($K$20,Resumen!$A$59:$AL$59,0))</f>
        <v>-</v>
      </c>
      <c r="M209" s="273" t="str">
        <f t="shared" si="206"/>
        <v>-</v>
      </c>
      <c r="N209" s="274" t="str">
        <f t="shared" si="175"/>
        <v>-</v>
      </c>
      <c r="O209" s="274" t="str">
        <f t="shared" si="176"/>
        <v>-</v>
      </c>
      <c r="P209" s="275" t="str">
        <f t="shared" si="177"/>
        <v>-</v>
      </c>
      <c r="Q209" s="58"/>
      <c r="R209" s="292" t="str">
        <f t="shared" si="207"/>
        <v>-</v>
      </c>
      <c r="S209" s="293" t="str">
        <f t="shared" si="178"/>
        <v>-</v>
      </c>
      <c r="T209" s="293" t="str">
        <f t="shared" si="179"/>
        <v>-</v>
      </c>
      <c r="U209" s="294" t="str">
        <f t="shared" si="180"/>
        <v>-</v>
      </c>
      <c r="V209" s="5"/>
      <c r="W209" s="306" t="str">
        <f t="shared" si="208"/>
        <v>-</v>
      </c>
      <c r="Y209" s="318" t="str">
        <f>IF(OR(W209="",W209=0,W209="-"),"",MAX(Y$23:Y208)+1)</f>
        <v/>
      </c>
      <c r="Z209" s="319" t="str">
        <f>IF(OR(Y209="",Y209=0,Y209="-"),"",C205)</f>
        <v/>
      </c>
      <c r="AA209" s="338" t="str">
        <f>IF(OR(Y209="",Y209=0,Y209="-"),"",DAY($B205))</f>
        <v/>
      </c>
      <c r="AB209" s="331" t="str">
        <f t="shared" si="209"/>
        <v/>
      </c>
      <c r="AC209" s="339" t="str">
        <f>IF(OR(AA209="",AA209=0,AA209="-"),"",MONTH($B205))</f>
        <v/>
      </c>
      <c r="AD209" s="331" t="str">
        <f t="shared" si="210"/>
        <v/>
      </c>
      <c r="AE209" s="340" t="str">
        <f>IF(OR(AA209="",AA209=0,AA209="-"),"",YEAR($B205))</f>
        <v/>
      </c>
      <c r="AG209" s="469"/>
      <c r="AH209" s="497"/>
      <c r="AL209" s="499"/>
      <c r="AM209" s="470"/>
      <c r="AO209" s="469"/>
      <c r="AP209" s="473"/>
      <c r="AQ209" s="473"/>
      <c r="AR209" s="470"/>
      <c r="AT209" s="469"/>
      <c r="AU209" s="473"/>
      <c r="AV209" s="473"/>
      <c r="AW209" s="470"/>
      <c r="AY209" s="469"/>
      <c r="AZ209" s="473"/>
      <c r="BA209" s="473"/>
      <c r="BB209" s="470"/>
      <c r="BD209" s="469"/>
      <c r="BE209" s="470"/>
      <c r="BG209" s="467"/>
    </row>
    <row r="210" spans="1:59" ht="15" thickBot="1" x14ac:dyDescent="0.35">
      <c r="A210" s="674"/>
      <c r="B210" s="675"/>
      <c r="C210" s="676"/>
      <c r="D210" s="677"/>
      <c r="E210" s="83" t="str">
        <f>Resumen!$AE$57</f>
        <v>U</v>
      </c>
      <c r="F210" s="262" t="str">
        <f>Resumen!$AE$56</f>
        <v>Maq. y Utensilios</v>
      </c>
      <c r="G210" s="284"/>
      <c r="H210" s="273" t="str">
        <f>INDEX(Resumen!$A$56:$AL$259,MATCH($C205,Resumen!$C$56:$C$259,0),MATCH($H$21,Resumen!$A$59:$AL$59,0))</f>
        <v>-</v>
      </c>
      <c r="I210" s="274" t="str">
        <f>INDEX(Resumen!$A$56:$AL$259,MATCH($C205,Resumen!$C$56:$C$259,0),MATCH($I$21,Resumen!$A$59:$AL$59,0))</f>
        <v>-</v>
      </c>
      <c r="J210" s="274" t="str">
        <f>INDEX(Resumen!$A$56:$AL$259,MATCH($C205,Resumen!$C$56:$C$259,0),MATCH($J$21,Resumen!$A$59:$AL$59,0))</f>
        <v>-</v>
      </c>
      <c r="K210" s="275" t="str">
        <f>INDEX(Resumen!$A$56:$AL$259,MATCH($C205,Resumen!$C$56:$C$259,0),MATCH($K$21,Resumen!$A$59:$AL$59,0))</f>
        <v>-</v>
      </c>
      <c r="M210" s="273" t="str">
        <f t="shared" si="206"/>
        <v>-</v>
      </c>
      <c r="N210" s="274" t="str">
        <f t="shared" si="175"/>
        <v>-</v>
      </c>
      <c r="O210" s="274" t="str">
        <f t="shared" si="176"/>
        <v>-</v>
      </c>
      <c r="P210" s="275" t="str">
        <f t="shared" si="177"/>
        <v>-</v>
      </c>
      <c r="Q210" s="58"/>
      <c r="R210" s="292" t="str">
        <f t="shared" si="207"/>
        <v>-</v>
      </c>
      <c r="S210" s="293" t="str">
        <f t="shared" si="178"/>
        <v>-</v>
      </c>
      <c r="T210" s="293" t="str">
        <f t="shared" si="179"/>
        <v>-</v>
      </c>
      <c r="U210" s="294" t="str">
        <f t="shared" si="180"/>
        <v>-</v>
      </c>
      <c r="V210" s="5"/>
      <c r="W210" s="306" t="str">
        <f t="shared" si="208"/>
        <v>-</v>
      </c>
      <c r="Y210" s="318" t="str">
        <f>IF(OR(W210="",W210=0,W210="-"),"",MAX(Y$23:Y209)+1)</f>
        <v/>
      </c>
      <c r="Z210" s="319" t="str">
        <f>IF(OR(Y210="",Y210=0,Y210="-"),"",C205)</f>
        <v/>
      </c>
      <c r="AA210" s="338" t="str">
        <f>IF(OR(Y210="",Y210=0,Y210="-"),"",DAY($B205))</f>
        <v/>
      </c>
      <c r="AB210" s="331" t="str">
        <f t="shared" si="209"/>
        <v/>
      </c>
      <c r="AC210" s="339" t="str">
        <f>IF(OR(AA210="",AA210=0,AA210="-"),"",MONTH($B205))</f>
        <v/>
      </c>
      <c r="AD210" s="331" t="str">
        <f t="shared" si="210"/>
        <v/>
      </c>
      <c r="AE210" s="340" t="str">
        <f>IF(OR(AA210="",AA210=0,AA210="-"),"",YEAR($B205))</f>
        <v/>
      </c>
      <c r="AG210" s="469"/>
      <c r="AH210" s="497"/>
      <c r="AL210" s="499"/>
      <c r="AM210" s="470"/>
      <c r="AO210" s="469"/>
      <c r="AP210" s="473"/>
      <c r="AQ210" s="473"/>
      <c r="AR210" s="470"/>
      <c r="AT210" s="469"/>
      <c r="AU210" s="473"/>
      <c r="AV210" s="473"/>
      <c r="AW210" s="470"/>
      <c r="AY210" s="469"/>
      <c r="AZ210" s="473"/>
      <c r="BA210" s="473"/>
      <c r="BB210" s="470"/>
      <c r="BD210" s="469"/>
      <c r="BE210" s="470"/>
      <c r="BG210" s="467"/>
    </row>
    <row r="211" spans="1:59" ht="15" thickBot="1" x14ac:dyDescent="0.35">
      <c r="A211" s="674"/>
      <c r="B211" s="675"/>
      <c r="C211" s="676"/>
      <c r="D211" s="649"/>
      <c r="E211" s="259" t="str">
        <f>Resumen!$AI$57</f>
        <v>V</v>
      </c>
      <c r="F211" s="263" t="str">
        <f>Resumen!$AI$56</f>
        <v>Gastos V.Zotz</v>
      </c>
      <c r="G211" s="284"/>
      <c r="H211" s="276" t="str">
        <f>INDEX(Resumen!$A$56:$AL$259,MATCH($C205,Resumen!$C$56:$C$259,0),MATCH($H$22,Resumen!$A$59:$AL$59,0))</f>
        <v>-</v>
      </c>
      <c r="I211" s="277" t="str">
        <f>INDEX(Resumen!$A$56:$AL$259,MATCH($C205,Resumen!$C$56:$C$259,0),MATCH($I$22,Resumen!$A$59:$AL$59,0))</f>
        <v>-</v>
      </c>
      <c r="J211" s="277" t="str">
        <f>INDEX(Resumen!$A$56:$AL$259,MATCH($C205,Resumen!$C$56:$C$259,0),MATCH($J$22,Resumen!$A$59:$AL$59,0))</f>
        <v>-</v>
      </c>
      <c r="K211" s="278" t="str">
        <f>INDEX(Resumen!$A$56:$AL$259,MATCH($C205,Resumen!$C$56:$C$259,0),MATCH($K$22,Resumen!$A$59:$AL$59,0))</f>
        <v>-</v>
      </c>
      <c r="M211" s="276" t="str">
        <f t="shared" si="206"/>
        <v>-</v>
      </c>
      <c r="N211" s="277" t="str">
        <f t="shared" si="175"/>
        <v>-</v>
      </c>
      <c r="O211" s="277" t="str">
        <f t="shared" si="176"/>
        <v>-</v>
      </c>
      <c r="P211" s="278" t="str">
        <f t="shared" si="177"/>
        <v>-</v>
      </c>
      <c r="Q211" s="58"/>
      <c r="R211" s="295" t="str">
        <f t="shared" si="207"/>
        <v>-</v>
      </c>
      <c r="S211" s="296" t="str">
        <f t="shared" si="178"/>
        <v>-</v>
      </c>
      <c r="T211" s="296" t="str">
        <f t="shared" si="179"/>
        <v>-</v>
      </c>
      <c r="U211" s="297" t="str">
        <f t="shared" si="180"/>
        <v>-</v>
      </c>
      <c r="W211" s="307" t="str">
        <f t="shared" si="208"/>
        <v>-</v>
      </c>
      <c r="Y211" s="318" t="str">
        <f>IF(OR(W211="",W211=0,W211="-"),"",MAX(Y$23:Y210)+1)</f>
        <v/>
      </c>
      <c r="Z211" s="320" t="str">
        <f>IF(OR(Y211="",Y211=0,Y211="-"),"",C205)</f>
        <v/>
      </c>
      <c r="AA211" s="341" t="str">
        <f>IF(OR(Y211="",Y211=0,Y211="-"),"",DAY($B205))</f>
        <v/>
      </c>
      <c r="AB211" s="332" t="str">
        <f t="shared" si="209"/>
        <v/>
      </c>
      <c r="AC211" s="342" t="str">
        <f>IF(OR(AA211="",AA211=0,AA211="-"),"",MONTH($B205))</f>
        <v/>
      </c>
      <c r="AD211" s="332" t="str">
        <f t="shared" si="210"/>
        <v/>
      </c>
      <c r="AE211" s="343" t="str">
        <f>IF(OR(AA211="",AA211=0,AA211="-"),"",YEAR($B205))</f>
        <v/>
      </c>
      <c r="AG211" s="471"/>
      <c r="AH211" s="500"/>
      <c r="AI211" s="501"/>
      <c r="AJ211" s="501"/>
      <c r="AK211" s="501"/>
      <c r="AL211" s="502"/>
      <c r="AM211" s="472"/>
      <c r="AO211" s="471"/>
      <c r="AP211" s="474"/>
      <c r="AQ211" s="474"/>
      <c r="AR211" s="472"/>
      <c r="AT211" s="471"/>
      <c r="AU211" s="474"/>
      <c r="AV211" s="474"/>
      <c r="AW211" s="472"/>
      <c r="AY211" s="471"/>
      <c r="AZ211" s="474"/>
      <c r="BA211" s="474"/>
      <c r="BB211" s="472"/>
      <c r="BD211" s="471"/>
      <c r="BE211" s="472"/>
      <c r="BG211" s="468"/>
    </row>
    <row r="212" spans="1:59" ht="15" thickBot="1" x14ac:dyDescent="0.35">
      <c r="A212" s="674">
        <f>MAX($A$23:A205)+1</f>
        <v>28</v>
      </c>
      <c r="B212" s="675">
        <f>INDEX(Resumen!$A$56:$AL$259,MATCH($A212,Resumen!$A$56:$A$259,0),MATCH($B$22,Resumen!$A$59:$AL$59,0))</f>
        <v>0</v>
      </c>
      <c r="C212" s="676">
        <f>INDEX(Resumen!$A$56:$AL$259,MATCH($A212,Resumen!$A$56:$A$259,0),MATCH($C$22,Resumen!$A$59:$AL$59,0))</f>
        <v>0</v>
      </c>
      <c r="D212" s="648" t="str">
        <f>IF(SUM($W212:$W218)=0,"-",SUM($W212:$W218))</f>
        <v>-</v>
      </c>
      <c r="E212" s="363" t="str">
        <f>Resumen!$K$57</f>
        <v>MP</v>
      </c>
      <c r="F212" s="364" t="str">
        <f>Resumen!$K$56</f>
        <v>Materias Primas</v>
      </c>
      <c r="G212" s="284"/>
      <c r="H212" s="256" t="str">
        <f>INDEX(Resumen!$A$56:$AL$259,MATCH($C212,Resumen!$C$56:$C$259,0),MATCH($H$16,Resumen!$A$59:$AL$59,0))</f>
        <v>-</v>
      </c>
      <c r="I212" s="90" t="str">
        <f>INDEX(Resumen!$A$56:$AL$259,MATCH($C212,Resumen!$C$56:$C$259,0),MATCH($I$16,Resumen!$A$59:$AL$59,0))</f>
        <v>-</v>
      </c>
      <c r="J212" s="90" t="str">
        <f>INDEX(Resumen!$A$56:$AL$259,MATCH($C212,Resumen!$C$56:$C$259,0),MATCH($J$16,Resumen!$A$59:$AL$59,0))</f>
        <v>-</v>
      </c>
      <c r="K212" s="109" t="str">
        <f>INDEX(Resumen!$A$56:$AL$259,MATCH($C212,Resumen!$C$56:$C$259,0),MATCH($K$16,Resumen!$A$59:$AL$59,0))</f>
        <v>-</v>
      </c>
      <c r="M212" s="256" t="str">
        <f>IF(OR(H212="-",H212="",H212=0),"-",H212*M$14)</f>
        <v>-</v>
      </c>
      <c r="N212" s="90" t="str">
        <f t="shared" si="175"/>
        <v>-</v>
      </c>
      <c r="O212" s="90" t="str">
        <f t="shared" si="176"/>
        <v>-</v>
      </c>
      <c r="P212" s="109" t="str">
        <f t="shared" si="177"/>
        <v>-</v>
      </c>
      <c r="Q212" s="58"/>
      <c r="R212" s="365" t="str">
        <f>IF(SUM(H212,M212)=0,"-",SUM(H212,M212))</f>
        <v>-</v>
      </c>
      <c r="S212" s="366" t="str">
        <f t="shared" si="178"/>
        <v>-</v>
      </c>
      <c r="T212" s="366" t="str">
        <f t="shared" si="179"/>
        <v>-</v>
      </c>
      <c r="U212" s="367" t="str">
        <f t="shared" si="180"/>
        <v>-</v>
      </c>
      <c r="V212" s="5"/>
      <c r="W212" s="368" t="str">
        <f>IF(SUM(R212:U212)=0,"-",SUM(R212:U212))</f>
        <v>-</v>
      </c>
      <c r="Y212" s="369" t="str">
        <f>IF(OR(W212="",W212=0,W212="-"),"",MAX(Y$23:Y211)+1)</f>
        <v/>
      </c>
      <c r="Z212" s="370" t="str">
        <f>IF(OR(Y212="",Y212=0,Y212="-"),"",C212)</f>
        <v/>
      </c>
      <c r="AA212" s="371" t="str">
        <f>IF(OR(Y212="",Y212=0,Y212="-"),"",DAY($B212))</f>
        <v/>
      </c>
      <c r="AB212" s="372" t="str">
        <f>IF(AA212="","","/")</f>
        <v/>
      </c>
      <c r="AC212" s="373" t="str">
        <f>IF(OR(AA212="",AA212=0,AA212="-"),"",MONTH($B212))</f>
        <v/>
      </c>
      <c r="AD212" s="372" t="str">
        <f>IF(AC212="","","/")</f>
        <v/>
      </c>
      <c r="AE212" s="374" t="str">
        <f>IF(OR(AA212="",AA212=0,AA212="-"),"",YEAR($B212))</f>
        <v/>
      </c>
      <c r="AG212" s="461" t="str">
        <f>IF(OR($C212="",$C212="-",$C212=0),"-",A212)</f>
        <v>-</v>
      </c>
      <c r="AH212" s="503" t="str">
        <f>IF(OR($C212="",$C212="-",$C212=0),"-",DAY(B212))</f>
        <v>-</v>
      </c>
      <c r="AI212" s="506" t="str">
        <f>IF(AH212="","","/")</f>
        <v>/</v>
      </c>
      <c r="AJ212" s="507" t="str">
        <f>IF(OR($C212="",$C212="-",$C212=0),"-",MONTH(B212))</f>
        <v>-</v>
      </c>
      <c r="AK212" s="506" t="str">
        <f>IF(AJ212="","","/")</f>
        <v>/</v>
      </c>
      <c r="AL212" s="508" t="str">
        <f>IF(OR($C212="",$C212="-",$C212=0),"-",YEAR(B212))</f>
        <v>-</v>
      </c>
      <c r="AM212" s="462" t="str">
        <f>IF(OR($C212="",$C212="-",$C212=0),"-",C212)</f>
        <v>-</v>
      </c>
      <c r="AN212" s="475" t="str">
        <f>IF(AM212="-","ù",IF(BG212=D212,"ü","û"))</f>
        <v>ù</v>
      </c>
      <c r="AO212" s="463" t="str">
        <f>IF(OR($C212="",$C212="-",$C212=0),"-",IF(SUM(H212:H218)=0,"-",SUM(H212:H218)))</f>
        <v>-</v>
      </c>
      <c r="AP212" s="464" t="str">
        <f>IF(OR($C212="",$C212="-",$C212=0),"-",IF(SUM(I212:I218)=0,"-",SUM(I212:I218)))</f>
        <v>-</v>
      </c>
      <c r="AQ212" s="464" t="str">
        <f>IF(OR($C212="",$C212="-",$C212=0),"-",IF(SUM(J212:J218)=0,"-",SUM(J212:J218)))</f>
        <v>-</v>
      </c>
      <c r="AR212" s="465" t="str">
        <f>IF(OR($C212="",$C212="-",$C212=0),"-",IF(SUM(K212:K218)=0,"-",SUM(K212:K218)))</f>
        <v>-</v>
      </c>
      <c r="AS212" s="457"/>
      <c r="AT212" s="463" t="str">
        <f>IF(OR($C212="",$C212="-",$C212=0),"-",IF(SUM(M212:M218)=0,"-",SUM(M212:M218)))</f>
        <v>-</v>
      </c>
      <c r="AU212" s="464" t="str">
        <f>IF(OR($C212="",$C212="-",$C212=0),"-",IF(SUM(N212:N218)=0,"-",SUM(N212:N218)))</f>
        <v>-</v>
      </c>
      <c r="AV212" s="464" t="str">
        <f>IF(OR($C212="",$C212="-",$C212=0),"-",IF(SUM(O212:O218)=0,"-",SUM(O212:O218)))</f>
        <v>-</v>
      </c>
      <c r="AW212" s="465" t="str">
        <f>IF(OR($C212="",$C212="-",$C212=0),"-",IF(SUM(P212:P218)=0,"-",SUM(P212:P218)))</f>
        <v>-</v>
      </c>
      <c r="AX212" s="457"/>
      <c r="AY212" s="463" t="str">
        <f>IF(OR($C212="",$C212="-",$C212=0),"-",IF(SUM(R212:R218)=0,"-",SUM(R212:R218)))</f>
        <v>-</v>
      </c>
      <c r="AZ212" s="464" t="str">
        <f>IF(OR($C212="",$C212="-",$C212=0),"-",IF(SUM(S212:S218)=0,"-",SUM(S212:S218)))</f>
        <v>-</v>
      </c>
      <c r="BA212" s="464" t="str">
        <f>IF(OR($C212="",$C212="-",$C212=0),"-",IF(SUM(T212:T218)=0,"-",SUM(T212:T218)))</f>
        <v>-</v>
      </c>
      <c r="BB212" s="465" t="str">
        <f>IF(OR($C212="",$C212="-",$C212=0),"-",IF(SUM(U212:U218)=0,"-",SUM(U212:U218)))</f>
        <v>-</v>
      </c>
      <c r="BC212" s="457"/>
      <c r="BD212" s="463" t="str">
        <f>IF(SUM(AO212:AR212)=0,"-",SUM(AO212:AR212))</f>
        <v>-</v>
      </c>
      <c r="BE212" s="465" t="str">
        <f>IF(SUM(AT212:AW212)=0,"-",SUM(AT212:AW212))</f>
        <v>-</v>
      </c>
      <c r="BF212" s="457"/>
      <c r="BG212" s="466" t="str">
        <f>IF(SUM(AY212:BB212)=0,"-",SUM(AY212:BB212))</f>
        <v>-</v>
      </c>
    </row>
    <row r="213" spans="1:59" ht="15" thickBot="1" x14ac:dyDescent="0.35">
      <c r="A213" s="674"/>
      <c r="B213" s="675"/>
      <c r="C213" s="676"/>
      <c r="D213" s="677"/>
      <c r="E213" s="82" t="str">
        <f>Resumen!$O$57</f>
        <v>P</v>
      </c>
      <c r="F213" s="261" t="str">
        <f>Resumen!$O$56</f>
        <v>Panadería</v>
      </c>
      <c r="G213" s="284"/>
      <c r="H213" s="273" t="str">
        <f>INDEX(Resumen!$A$56:$AL$259,MATCH($C212,Resumen!$C$56:$C$259,0),MATCH($H$17,Resumen!$A$59:$AL$59,0))</f>
        <v>-</v>
      </c>
      <c r="I213" s="274" t="str">
        <f>INDEX(Resumen!$A$56:$AL$259,MATCH($C212,Resumen!$C$56:$C$259,0),MATCH($I$17,Resumen!$A$59:$AL$59,0))</f>
        <v>-</v>
      </c>
      <c r="J213" s="274" t="str">
        <f>INDEX(Resumen!$A$56:$AL$259,MATCH($C212,Resumen!$C$56:$C$259,0),MATCH($J$17,Resumen!$A$59:$AL$59,0))</f>
        <v>-</v>
      </c>
      <c r="K213" s="275" t="str">
        <f>INDEX(Resumen!$A$56:$AL$259,MATCH($C212,Resumen!$C$56:$C$259,0),MATCH($K$17,Resumen!$A$59:$AL$59,0))</f>
        <v>-</v>
      </c>
      <c r="M213" s="273" t="str">
        <f t="shared" ref="M213:M218" si="211">IF(OR(H213="-",H213="",H213=0),"-",H213*M$14)</f>
        <v>-</v>
      </c>
      <c r="N213" s="274" t="str">
        <f t="shared" si="175"/>
        <v>-</v>
      </c>
      <c r="O213" s="274" t="str">
        <f t="shared" si="176"/>
        <v>-</v>
      </c>
      <c r="P213" s="275" t="str">
        <f t="shared" si="177"/>
        <v>-</v>
      </c>
      <c r="Q213" s="58"/>
      <c r="R213" s="292" t="str">
        <f t="shared" ref="R213:R218" si="212">IF(SUM(H213,M213)=0,"-",SUM(H213,M213))</f>
        <v>-</v>
      </c>
      <c r="S213" s="293" t="str">
        <f t="shared" si="178"/>
        <v>-</v>
      </c>
      <c r="T213" s="293" t="str">
        <f t="shared" si="179"/>
        <v>-</v>
      </c>
      <c r="U213" s="294" t="str">
        <f t="shared" si="180"/>
        <v>-</v>
      </c>
      <c r="V213" s="5"/>
      <c r="W213" s="306" t="str">
        <f t="shared" ref="W213:W218" si="213">IF(SUM(R213:U213)=0,"-",SUM(R213:U213))</f>
        <v>-</v>
      </c>
      <c r="Y213" s="318" t="str">
        <f>IF(OR(W213="",W213=0,W213="-"),"",MAX(Y$23:Y212)+1)</f>
        <v/>
      </c>
      <c r="Z213" s="319" t="str">
        <f>IF(OR(Y213="",Y213=0,Y213="-"),"",C212)</f>
        <v/>
      </c>
      <c r="AA213" s="338" t="str">
        <f>IF(OR(Y213="",Y213=0,Y213="-"),"",DAY($B212))</f>
        <v/>
      </c>
      <c r="AB213" s="331" t="str">
        <f t="shared" ref="AB213:AB218" si="214">IF(AA213="","","/")</f>
        <v/>
      </c>
      <c r="AC213" s="339" t="str">
        <f>IF(OR(AA213="",AA213=0,AA213="-"),"",MONTH($B212))</f>
        <v/>
      </c>
      <c r="AD213" s="331" t="str">
        <f t="shared" ref="AD213:AD218" si="215">IF(AC213="","","/")</f>
        <v/>
      </c>
      <c r="AE213" s="340" t="str">
        <f>IF(OR(AA213="",AA213=0,AA213="-"),"",YEAR($B212))</f>
        <v/>
      </c>
      <c r="AG213" s="525"/>
      <c r="AH213" s="526"/>
      <c r="AI213" s="527"/>
      <c r="AJ213" s="528"/>
      <c r="AK213" s="527"/>
      <c r="AL213" s="529"/>
      <c r="AM213" s="530"/>
      <c r="AN213" s="535"/>
      <c r="AO213" s="531"/>
      <c r="AP213" s="532"/>
      <c r="AQ213" s="532"/>
      <c r="AR213" s="533"/>
      <c r="AS213" s="536"/>
      <c r="AT213" s="531"/>
      <c r="AU213" s="532"/>
      <c r="AV213" s="532"/>
      <c r="AW213" s="533"/>
      <c r="AX213" s="536"/>
      <c r="AY213" s="531"/>
      <c r="AZ213" s="532"/>
      <c r="BA213" s="532"/>
      <c r="BB213" s="533"/>
      <c r="BC213" s="536"/>
      <c r="BD213" s="531"/>
      <c r="BE213" s="533"/>
      <c r="BF213" s="536"/>
      <c r="BG213" s="534"/>
    </row>
    <row r="214" spans="1:59" ht="15" thickBot="1" x14ac:dyDescent="0.35">
      <c r="A214" s="674"/>
      <c r="B214" s="675"/>
      <c r="C214" s="676"/>
      <c r="D214" s="677"/>
      <c r="E214" s="82" t="str">
        <f>Resumen!$S$57</f>
        <v>B</v>
      </c>
      <c r="F214" s="261" t="str">
        <f>Resumen!$S$56</f>
        <v>Bebidas</v>
      </c>
      <c r="G214" s="284"/>
      <c r="H214" s="273" t="str">
        <f>INDEX(Resumen!$A$56:$AL$259,MATCH($C212,Resumen!$C$56:$C$259,0),MATCH($H$18,Resumen!$A$59:$AL$59,0))</f>
        <v>-</v>
      </c>
      <c r="I214" s="274" t="str">
        <f>INDEX(Resumen!$A$56:$AL$259,MATCH($C212,Resumen!$C$56:$C$259,0),MATCH($I$18,Resumen!$A$59:$AL$59,0))</f>
        <v>-</v>
      </c>
      <c r="J214" s="274" t="str">
        <f>INDEX(Resumen!$A$56:$AL$259,MATCH($C212,Resumen!$C$56:$C$259,0),MATCH($J$18,Resumen!$A$59:$AL$59,0))</f>
        <v>-</v>
      </c>
      <c r="K214" s="275" t="str">
        <f>INDEX(Resumen!$A$56:$AL$259,MATCH($C212,Resumen!$C$56:$C$259,0),MATCH($K$18,Resumen!$A$59:$AL$59,0))</f>
        <v>-</v>
      </c>
      <c r="M214" s="273" t="str">
        <f t="shared" si="211"/>
        <v>-</v>
      </c>
      <c r="N214" s="274" t="str">
        <f t="shared" si="175"/>
        <v>-</v>
      </c>
      <c r="O214" s="274" t="str">
        <f t="shared" si="176"/>
        <v>-</v>
      </c>
      <c r="P214" s="275" t="str">
        <f t="shared" si="177"/>
        <v>-</v>
      </c>
      <c r="R214" s="292" t="str">
        <f t="shared" si="212"/>
        <v>-</v>
      </c>
      <c r="S214" s="293" t="str">
        <f t="shared" si="178"/>
        <v>-</v>
      </c>
      <c r="T214" s="293" t="str">
        <f t="shared" si="179"/>
        <v>-</v>
      </c>
      <c r="U214" s="294" t="str">
        <f t="shared" si="180"/>
        <v>-</v>
      </c>
      <c r="V214" s="5"/>
      <c r="W214" s="306" t="str">
        <f t="shared" si="213"/>
        <v>-</v>
      </c>
      <c r="Y214" s="318" t="str">
        <f>IF(OR(W214="",W214=0,W214="-"),"",MAX(Y$23:Y213)+1)</f>
        <v/>
      </c>
      <c r="Z214" s="319" t="str">
        <f>IF(OR(Y214="",Y214=0,Y214="-"),"",C212)</f>
        <v/>
      </c>
      <c r="AA214" s="338" t="str">
        <f>IF(OR(Y214="",Y214=0,Y214="-"),"",DAY($B212))</f>
        <v/>
      </c>
      <c r="AB214" s="331" t="str">
        <f t="shared" si="214"/>
        <v/>
      </c>
      <c r="AC214" s="339" t="str">
        <f>IF(OR(AA214="",AA214=0,AA214="-"),"",MONTH($B212))</f>
        <v/>
      </c>
      <c r="AD214" s="331" t="str">
        <f t="shared" si="215"/>
        <v/>
      </c>
      <c r="AE214" s="340" t="str">
        <f>IF(OR(AA214="",AA214=0,AA214="-"),"",YEAR($B212))</f>
        <v/>
      </c>
      <c r="AG214" s="469"/>
      <c r="AH214" s="497"/>
      <c r="AL214" s="499"/>
      <c r="AM214" s="470"/>
      <c r="AN214" s="59"/>
      <c r="AO214" s="469"/>
      <c r="AP214" s="473"/>
      <c r="AQ214" s="473"/>
      <c r="AR214" s="470"/>
      <c r="AS214" s="59"/>
      <c r="AT214" s="469"/>
      <c r="AU214" s="473"/>
      <c r="AV214" s="473"/>
      <c r="AW214" s="470"/>
      <c r="AX214" s="59"/>
      <c r="AY214" s="469"/>
      <c r="AZ214" s="473"/>
      <c r="BA214" s="473"/>
      <c r="BB214" s="470"/>
      <c r="BC214" s="59"/>
      <c r="BD214" s="469"/>
      <c r="BE214" s="470"/>
      <c r="BF214" s="59"/>
      <c r="BG214" s="467"/>
    </row>
    <row r="215" spans="1:59" ht="15" thickBot="1" x14ac:dyDescent="0.35">
      <c r="A215" s="674"/>
      <c r="B215" s="675"/>
      <c r="C215" s="676"/>
      <c r="D215" s="677"/>
      <c r="E215" s="82" t="str">
        <f>Resumen!$W$57</f>
        <v>E</v>
      </c>
      <c r="F215" s="261" t="str">
        <f>Resumen!$W$56</f>
        <v>Envases</v>
      </c>
      <c r="G215" s="284"/>
      <c r="H215" s="273" t="str">
        <f>INDEX(Resumen!$A$56:$AL$259,MATCH($C212,Resumen!$C$56:$C$259,0),MATCH($H$19,Resumen!$A$59:$AL$59,0))</f>
        <v>-</v>
      </c>
      <c r="I215" s="274" t="str">
        <f>INDEX(Resumen!$A$56:$AL$259,MATCH($C212,Resumen!$C$56:$C$259,0),MATCH($I$19,Resumen!$A$59:$AL$59,0))</f>
        <v>-</v>
      </c>
      <c r="J215" s="274" t="str">
        <f>INDEX(Resumen!$A$56:$AL$259,MATCH($C212,Resumen!$C$56:$C$259,0),MATCH($J$19,Resumen!$A$59:$AL$59,0))</f>
        <v>-</v>
      </c>
      <c r="K215" s="275" t="str">
        <f>INDEX(Resumen!$A$56:$AL$259,MATCH($C212,Resumen!$C$56:$C$259,0),MATCH($K$19,Resumen!$A$59:$AL$59,0))</f>
        <v>-</v>
      </c>
      <c r="M215" s="273" t="str">
        <f t="shared" si="211"/>
        <v>-</v>
      </c>
      <c r="N215" s="274" t="str">
        <f t="shared" si="175"/>
        <v>-</v>
      </c>
      <c r="O215" s="274" t="str">
        <f t="shared" si="176"/>
        <v>-</v>
      </c>
      <c r="P215" s="275" t="str">
        <f t="shared" si="177"/>
        <v>-</v>
      </c>
      <c r="Q215" s="58"/>
      <c r="R215" s="292" t="str">
        <f t="shared" si="212"/>
        <v>-</v>
      </c>
      <c r="S215" s="293" t="str">
        <f t="shared" si="178"/>
        <v>-</v>
      </c>
      <c r="T215" s="293" t="str">
        <f t="shared" si="179"/>
        <v>-</v>
      </c>
      <c r="U215" s="294" t="str">
        <f t="shared" si="180"/>
        <v>-</v>
      </c>
      <c r="V215" s="5"/>
      <c r="W215" s="306" t="str">
        <f t="shared" si="213"/>
        <v>-</v>
      </c>
      <c r="Y215" s="318" t="str">
        <f>IF(OR(W215="",W215=0,W215="-"),"",MAX(Y$23:Y214)+1)</f>
        <v/>
      </c>
      <c r="Z215" s="319" t="str">
        <f>IF(OR(Y215="",Y215=0,Y215="-"),"",C212)</f>
        <v/>
      </c>
      <c r="AA215" s="338" t="str">
        <f>IF(OR(Y215="",Y215=0,Y215="-"),"",DAY($B212))</f>
        <v/>
      </c>
      <c r="AB215" s="331" t="str">
        <f t="shared" si="214"/>
        <v/>
      </c>
      <c r="AC215" s="339" t="str">
        <f>IF(OR(AA215="",AA215=0,AA215="-"),"",MONTH($B212))</f>
        <v/>
      </c>
      <c r="AD215" s="331" t="str">
        <f t="shared" si="215"/>
        <v/>
      </c>
      <c r="AE215" s="340" t="str">
        <f>IF(OR(AA215="",AA215=0,AA215="-"),"",YEAR($B212))</f>
        <v/>
      </c>
      <c r="AG215" s="469"/>
      <c r="AH215" s="497"/>
      <c r="AL215" s="499"/>
      <c r="AM215" s="470"/>
      <c r="AO215" s="469"/>
      <c r="AP215" s="473"/>
      <c r="AQ215" s="473"/>
      <c r="AR215" s="470"/>
      <c r="AT215" s="469"/>
      <c r="AU215" s="473"/>
      <c r="AV215" s="473"/>
      <c r="AW215" s="470"/>
      <c r="AY215" s="469"/>
      <c r="AZ215" s="473"/>
      <c r="BA215" s="473"/>
      <c r="BB215" s="470"/>
      <c r="BD215" s="469"/>
      <c r="BE215" s="470"/>
      <c r="BG215" s="467"/>
    </row>
    <row r="216" spans="1:59" ht="15" thickBot="1" x14ac:dyDescent="0.35">
      <c r="A216" s="674"/>
      <c r="B216" s="675"/>
      <c r="C216" s="676"/>
      <c r="D216" s="677"/>
      <c r="E216" s="83" t="str">
        <f>Resumen!$AA$57</f>
        <v>D</v>
      </c>
      <c r="F216" s="262" t="str">
        <f>Resumen!$AA$56</f>
        <v>Decoración</v>
      </c>
      <c r="G216" s="284"/>
      <c r="H216" s="273" t="str">
        <f>INDEX(Resumen!$A$56:$AL$259,MATCH($C212,Resumen!$C$56:$C$259,0),MATCH($H$20,Resumen!$A$59:$AL$59,0))</f>
        <v>-</v>
      </c>
      <c r="I216" s="274" t="str">
        <f>INDEX(Resumen!$A$56:$AL$259,MATCH($C212,Resumen!$C$56:$C$259,0),MATCH($I$20,Resumen!$A$59:$AL$59,0))</f>
        <v>-</v>
      </c>
      <c r="J216" s="274" t="str">
        <f>INDEX(Resumen!$A$56:$AL$259,MATCH($C212,Resumen!$C$56:$C$259,0),MATCH($J$20,Resumen!$A$59:$AL$59,0))</f>
        <v>-</v>
      </c>
      <c r="K216" s="275" t="str">
        <f>INDEX(Resumen!$A$56:$AL$259,MATCH($C212,Resumen!$C$56:$C$259,0),MATCH($K$20,Resumen!$A$59:$AL$59,0))</f>
        <v>-</v>
      </c>
      <c r="M216" s="273" t="str">
        <f t="shared" si="211"/>
        <v>-</v>
      </c>
      <c r="N216" s="274" t="str">
        <f t="shared" si="175"/>
        <v>-</v>
      </c>
      <c r="O216" s="274" t="str">
        <f t="shared" si="176"/>
        <v>-</v>
      </c>
      <c r="P216" s="275" t="str">
        <f t="shared" si="177"/>
        <v>-</v>
      </c>
      <c r="Q216" s="58"/>
      <c r="R216" s="292" t="str">
        <f t="shared" si="212"/>
        <v>-</v>
      </c>
      <c r="S216" s="293" t="str">
        <f t="shared" si="178"/>
        <v>-</v>
      </c>
      <c r="T216" s="293" t="str">
        <f t="shared" si="179"/>
        <v>-</v>
      </c>
      <c r="U216" s="294" t="str">
        <f t="shared" si="180"/>
        <v>-</v>
      </c>
      <c r="V216" s="5"/>
      <c r="W216" s="306" t="str">
        <f t="shared" si="213"/>
        <v>-</v>
      </c>
      <c r="Y216" s="318" t="str">
        <f>IF(OR(W216="",W216=0,W216="-"),"",MAX(Y$23:Y215)+1)</f>
        <v/>
      </c>
      <c r="Z216" s="319" t="str">
        <f>IF(OR(Y216="",Y216=0,Y216="-"),"",C212)</f>
        <v/>
      </c>
      <c r="AA216" s="338" t="str">
        <f>IF(OR(Y216="",Y216=0,Y216="-"),"",DAY($B212))</f>
        <v/>
      </c>
      <c r="AB216" s="331" t="str">
        <f t="shared" si="214"/>
        <v/>
      </c>
      <c r="AC216" s="339" t="str">
        <f>IF(OR(AA216="",AA216=0,AA216="-"),"",MONTH($B212))</f>
        <v/>
      </c>
      <c r="AD216" s="331" t="str">
        <f t="shared" si="215"/>
        <v/>
      </c>
      <c r="AE216" s="340" t="str">
        <f>IF(OR(AA216="",AA216=0,AA216="-"),"",YEAR($B212))</f>
        <v/>
      </c>
      <c r="AG216" s="469"/>
      <c r="AH216" s="497"/>
      <c r="AL216" s="499"/>
      <c r="AM216" s="470"/>
      <c r="AO216" s="469"/>
      <c r="AP216" s="473"/>
      <c r="AQ216" s="473"/>
      <c r="AR216" s="470"/>
      <c r="AT216" s="469"/>
      <c r="AU216" s="473"/>
      <c r="AV216" s="473"/>
      <c r="AW216" s="470"/>
      <c r="AY216" s="469"/>
      <c r="AZ216" s="473"/>
      <c r="BA216" s="473"/>
      <c r="BB216" s="470"/>
      <c r="BD216" s="469"/>
      <c r="BE216" s="470"/>
      <c r="BG216" s="467"/>
    </row>
    <row r="217" spans="1:59" ht="15" thickBot="1" x14ac:dyDescent="0.35">
      <c r="A217" s="674"/>
      <c r="B217" s="675"/>
      <c r="C217" s="676"/>
      <c r="D217" s="677"/>
      <c r="E217" s="83" t="str">
        <f>Resumen!$AE$57</f>
        <v>U</v>
      </c>
      <c r="F217" s="262" t="str">
        <f>Resumen!$AE$56</f>
        <v>Maq. y Utensilios</v>
      </c>
      <c r="G217" s="284"/>
      <c r="H217" s="273" t="str">
        <f>INDEX(Resumen!$A$56:$AL$259,MATCH($C212,Resumen!$C$56:$C$259,0),MATCH($H$21,Resumen!$A$59:$AL$59,0))</f>
        <v>-</v>
      </c>
      <c r="I217" s="274" t="str">
        <f>INDEX(Resumen!$A$56:$AL$259,MATCH($C212,Resumen!$C$56:$C$259,0),MATCH($I$21,Resumen!$A$59:$AL$59,0))</f>
        <v>-</v>
      </c>
      <c r="J217" s="274" t="str">
        <f>INDEX(Resumen!$A$56:$AL$259,MATCH($C212,Resumen!$C$56:$C$259,0),MATCH($J$21,Resumen!$A$59:$AL$59,0))</f>
        <v>-</v>
      </c>
      <c r="K217" s="275" t="str">
        <f>INDEX(Resumen!$A$56:$AL$259,MATCH($C212,Resumen!$C$56:$C$259,0),MATCH($K$21,Resumen!$A$59:$AL$59,0))</f>
        <v>-</v>
      </c>
      <c r="M217" s="273" t="str">
        <f t="shared" si="211"/>
        <v>-</v>
      </c>
      <c r="N217" s="274" t="str">
        <f t="shared" si="175"/>
        <v>-</v>
      </c>
      <c r="O217" s="274" t="str">
        <f t="shared" si="176"/>
        <v>-</v>
      </c>
      <c r="P217" s="275" t="str">
        <f t="shared" si="177"/>
        <v>-</v>
      </c>
      <c r="Q217" s="58"/>
      <c r="R217" s="292" t="str">
        <f t="shared" si="212"/>
        <v>-</v>
      </c>
      <c r="S217" s="293" t="str">
        <f t="shared" si="178"/>
        <v>-</v>
      </c>
      <c r="T217" s="293" t="str">
        <f t="shared" si="179"/>
        <v>-</v>
      </c>
      <c r="U217" s="294" t="str">
        <f t="shared" si="180"/>
        <v>-</v>
      </c>
      <c r="V217" s="5"/>
      <c r="W217" s="306" t="str">
        <f t="shared" si="213"/>
        <v>-</v>
      </c>
      <c r="Y217" s="318" t="str">
        <f>IF(OR(W217="",W217=0,W217="-"),"",MAX(Y$23:Y216)+1)</f>
        <v/>
      </c>
      <c r="Z217" s="319" t="str">
        <f>IF(OR(Y217="",Y217=0,Y217="-"),"",C212)</f>
        <v/>
      </c>
      <c r="AA217" s="338" t="str">
        <f>IF(OR(Y217="",Y217=0,Y217="-"),"",DAY($B212))</f>
        <v/>
      </c>
      <c r="AB217" s="331" t="str">
        <f t="shared" si="214"/>
        <v/>
      </c>
      <c r="AC217" s="339" t="str">
        <f>IF(OR(AA217="",AA217=0,AA217="-"),"",MONTH($B212))</f>
        <v/>
      </c>
      <c r="AD217" s="331" t="str">
        <f t="shared" si="215"/>
        <v/>
      </c>
      <c r="AE217" s="340" t="str">
        <f>IF(OR(AA217="",AA217=0,AA217="-"),"",YEAR($B212))</f>
        <v/>
      </c>
      <c r="AG217" s="469"/>
      <c r="AH217" s="497"/>
      <c r="AL217" s="499"/>
      <c r="AM217" s="470"/>
      <c r="AO217" s="469"/>
      <c r="AP217" s="473"/>
      <c r="AQ217" s="473"/>
      <c r="AR217" s="470"/>
      <c r="AT217" s="469"/>
      <c r="AU217" s="473"/>
      <c r="AV217" s="473"/>
      <c r="AW217" s="470"/>
      <c r="AY217" s="469"/>
      <c r="AZ217" s="473"/>
      <c r="BA217" s="473"/>
      <c r="BB217" s="470"/>
      <c r="BD217" s="469"/>
      <c r="BE217" s="470"/>
      <c r="BG217" s="467"/>
    </row>
    <row r="218" spans="1:59" ht="15" thickBot="1" x14ac:dyDescent="0.35">
      <c r="A218" s="674"/>
      <c r="B218" s="675"/>
      <c r="C218" s="676"/>
      <c r="D218" s="649"/>
      <c r="E218" s="259" t="str">
        <f>Resumen!$AI$57</f>
        <v>V</v>
      </c>
      <c r="F218" s="263" t="str">
        <f>Resumen!$AI$56</f>
        <v>Gastos V.Zotz</v>
      </c>
      <c r="G218" s="284"/>
      <c r="H218" s="276" t="str">
        <f>INDEX(Resumen!$A$56:$AL$259,MATCH($C212,Resumen!$C$56:$C$259,0),MATCH($H$22,Resumen!$A$59:$AL$59,0))</f>
        <v>-</v>
      </c>
      <c r="I218" s="277" t="str">
        <f>INDEX(Resumen!$A$56:$AL$259,MATCH($C212,Resumen!$C$56:$C$259,0),MATCH($I$22,Resumen!$A$59:$AL$59,0))</f>
        <v>-</v>
      </c>
      <c r="J218" s="277" t="str">
        <f>INDEX(Resumen!$A$56:$AL$259,MATCH($C212,Resumen!$C$56:$C$259,0),MATCH($J$22,Resumen!$A$59:$AL$59,0))</f>
        <v>-</v>
      </c>
      <c r="K218" s="278" t="str">
        <f>INDEX(Resumen!$A$56:$AL$259,MATCH($C212,Resumen!$C$56:$C$259,0),MATCH($K$22,Resumen!$A$59:$AL$59,0))</f>
        <v>-</v>
      </c>
      <c r="M218" s="276" t="str">
        <f t="shared" si="211"/>
        <v>-</v>
      </c>
      <c r="N218" s="277" t="str">
        <f t="shared" si="175"/>
        <v>-</v>
      </c>
      <c r="O218" s="277" t="str">
        <f t="shared" si="176"/>
        <v>-</v>
      </c>
      <c r="P218" s="278" t="str">
        <f t="shared" si="177"/>
        <v>-</v>
      </c>
      <c r="Q218" s="58"/>
      <c r="R218" s="295" t="str">
        <f t="shared" si="212"/>
        <v>-</v>
      </c>
      <c r="S218" s="296" t="str">
        <f t="shared" si="178"/>
        <v>-</v>
      </c>
      <c r="T218" s="296" t="str">
        <f t="shared" si="179"/>
        <v>-</v>
      </c>
      <c r="U218" s="297" t="str">
        <f t="shared" si="180"/>
        <v>-</v>
      </c>
      <c r="W218" s="307" t="str">
        <f t="shared" si="213"/>
        <v>-</v>
      </c>
      <c r="Y218" s="318" t="str">
        <f>IF(OR(W218="",W218=0,W218="-"),"",MAX(Y$23:Y217)+1)</f>
        <v/>
      </c>
      <c r="Z218" s="320" t="str">
        <f>IF(OR(Y218="",Y218=0,Y218="-"),"",C212)</f>
        <v/>
      </c>
      <c r="AA218" s="341" t="str">
        <f>IF(OR(Y218="",Y218=0,Y218="-"),"",DAY($B212))</f>
        <v/>
      </c>
      <c r="AB218" s="332" t="str">
        <f t="shared" si="214"/>
        <v/>
      </c>
      <c r="AC218" s="342" t="str">
        <f>IF(OR(AA218="",AA218=0,AA218="-"),"",MONTH($B212))</f>
        <v/>
      </c>
      <c r="AD218" s="332" t="str">
        <f t="shared" si="215"/>
        <v/>
      </c>
      <c r="AE218" s="343" t="str">
        <f>IF(OR(AA218="",AA218=0,AA218="-"),"",YEAR($B212))</f>
        <v/>
      </c>
      <c r="AG218" s="471"/>
      <c r="AH218" s="500"/>
      <c r="AI218" s="501"/>
      <c r="AJ218" s="501"/>
      <c r="AK218" s="501"/>
      <c r="AL218" s="502"/>
      <c r="AM218" s="472"/>
      <c r="AO218" s="471"/>
      <c r="AP218" s="474"/>
      <c r="AQ218" s="474"/>
      <c r="AR218" s="472"/>
      <c r="AT218" s="471"/>
      <c r="AU218" s="474"/>
      <c r="AV218" s="474"/>
      <c r="AW218" s="472"/>
      <c r="AY218" s="471"/>
      <c r="AZ218" s="474"/>
      <c r="BA218" s="474"/>
      <c r="BB218" s="472"/>
      <c r="BD218" s="471"/>
      <c r="BE218" s="472"/>
      <c r="BG218" s="468"/>
    </row>
    <row r="219" spans="1:59" ht="15" thickBot="1" x14ac:dyDescent="0.35">
      <c r="A219" s="674">
        <f>MAX($A$23:A212)+1</f>
        <v>29</v>
      </c>
      <c r="B219" s="675">
        <f>INDEX(Resumen!$A$56:$AL$259,MATCH($A219,Resumen!$A$56:$A$259,0),MATCH($B$22,Resumen!$A$59:$AL$59,0))</f>
        <v>0</v>
      </c>
      <c r="C219" s="676">
        <f>INDEX(Resumen!$A$56:$AL$259,MATCH($A219,Resumen!$A$56:$A$259,0),MATCH($C$22,Resumen!$A$59:$AL$59,0))</f>
        <v>0</v>
      </c>
      <c r="D219" s="648" t="str">
        <f>IF(SUM($W219:$W225)=0,"-",SUM($W219:$W225))</f>
        <v>-</v>
      </c>
      <c r="E219" s="363" t="str">
        <f>Resumen!$K$57</f>
        <v>MP</v>
      </c>
      <c r="F219" s="364" t="str">
        <f>Resumen!$K$56</f>
        <v>Materias Primas</v>
      </c>
      <c r="G219" s="284"/>
      <c r="H219" s="256" t="str">
        <f>INDEX(Resumen!$A$56:$AL$259,MATCH($C219,Resumen!$C$56:$C$259,0),MATCH($H$16,Resumen!$A$59:$AL$59,0))</f>
        <v>-</v>
      </c>
      <c r="I219" s="90" t="str">
        <f>INDEX(Resumen!$A$56:$AL$259,MATCH($C219,Resumen!$C$56:$C$259,0),MATCH($I$16,Resumen!$A$59:$AL$59,0))</f>
        <v>-</v>
      </c>
      <c r="J219" s="90" t="str">
        <f>INDEX(Resumen!$A$56:$AL$259,MATCH($C219,Resumen!$C$56:$C$259,0),MATCH($J$16,Resumen!$A$59:$AL$59,0))</f>
        <v>-</v>
      </c>
      <c r="K219" s="109" t="str">
        <f>INDEX(Resumen!$A$56:$AL$259,MATCH($C219,Resumen!$C$56:$C$259,0),MATCH($K$16,Resumen!$A$59:$AL$59,0))</f>
        <v>-</v>
      </c>
      <c r="M219" s="256" t="str">
        <f>IF(OR(H219="-",H219="",H219=0),"-",H219*M$14)</f>
        <v>-</v>
      </c>
      <c r="N219" s="90" t="str">
        <f t="shared" si="175"/>
        <v>-</v>
      </c>
      <c r="O219" s="90" t="str">
        <f t="shared" si="176"/>
        <v>-</v>
      </c>
      <c r="P219" s="109" t="str">
        <f t="shared" si="177"/>
        <v>-</v>
      </c>
      <c r="Q219" s="58"/>
      <c r="R219" s="365" t="str">
        <f>IF(SUM(H219,M219)=0,"-",SUM(H219,M219))</f>
        <v>-</v>
      </c>
      <c r="S219" s="366" t="str">
        <f t="shared" si="178"/>
        <v>-</v>
      </c>
      <c r="T219" s="366" t="str">
        <f t="shared" si="179"/>
        <v>-</v>
      </c>
      <c r="U219" s="367" t="str">
        <f t="shared" si="180"/>
        <v>-</v>
      </c>
      <c r="V219" s="5"/>
      <c r="W219" s="368" t="str">
        <f>IF(SUM(R219:U219)=0,"-",SUM(R219:U219))</f>
        <v>-</v>
      </c>
      <c r="Y219" s="369" t="str">
        <f>IF(OR(W219="",W219=0,W219="-"),"",MAX(Y$23:Y218)+1)</f>
        <v/>
      </c>
      <c r="Z219" s="370" t="str">
        <f>IF(OR(Y219="",Y219=0,Y219="-"),"",C219)</f>
        <v/>
      </c>
      <c r="AA219" s="371" t="str">
        <f>IF(OR(Y219="",Y219=0,Y219="-"),"",DAY($B219))</f>
        <v/>
      </c>
      <c r="AB219" s="372" t="str">
        <f>IF(AA219="","","/")</f>
        <v/>
      </c>
      <c r="AC219" s="373" t="str">
        <f>IF(OR(AA219="",AA219=0,AA219="-"),"",MONTH($B219))</f>
        <v/>
      </c>
      <c r="AD219" s="372" t="str">
        <f>IF(AC219="","","/")</f>
        <v/>
      </c>
      <c r="AE219" s="374" t="str">
        <f>IF(OR(AA219="",AA219=0,AA219="-"),"",YEAR($B219))</f>
        <v/>
      </c>
      <c r="AG219" s="461" t="str">
        <f>IF(OR($C219="",$C219="-",$C219=0),"-",A219)</f>
        <v>-</v>
      </c>
      <c r="AH219" s="503" t="str">
        <f>IF(OR($C219="",$C219="-",$C219=0),"-",DAY(B219))</f>
        <v>-</v>
      </c>
      <c r="AI219" s="506" t="str">
        <f>IF(AH219="","","/")</f>
        <v>/</v>
      </c>
      <c r="AJ219" s="507" t="str">
        <f>IF(OR($C219="",$C219="-",$C219=0),"-",MONTH(B219))</f>
        <v>-</v>
      </c>
      <c r="AK219" s="506" t="str">
        <f>IF(AJ219="","","/")</f>
        <v>/</v>
      </c>
      <c r="AL219" s="508" t="str">
        <f>IF(OR($C219="",$C219="-",$C219=0),"-",YEAR(B219))</f>
        <v>-</v>
      </c>
      <c r="AM219" s="462" t="str">
        <f>IF(OR($C219="",$C219="-",$C219=0),"-",C219)</f>
        <v>-</v>
      </c>
      <c r="AN219" s="475" t="str">
        <f>IF(AM219="-","ù",IF(BG219=D219,"ü","û"))</f>
        <v>ù</v>
      </c>
      <c r="AO219" s="463" t="str">
        <f>IF(OR($C219="",$C219="-",$C219=0),"-",IF(SUM(H219:H225)=0,"-",SUM(H219:H225)))</f>
        <v>-</v>
      </c>
      <c r="AP219" s="464" t="str">
        <f>IF(OR($C219="",$C219="-",$C219=0),"-",IF(SUM(I219:I225)=0,"-",SUM(I219:I225)))</f>
        <v>-</v>
      </c>
      <c r="AQ219" s="464" t="str">
        <f>IF(OR($C219="",$C219="-",$C219=0),"-",IF(SUM(J219:J225)=0,"-",SUM(J219:J225)))</f>
        <v>-</v>
      </c>
      <c r="AR219" s="465" t="str">
        <f>IF(OR($C219="",$C219="-",$C219=0),"-",IF(SUM(K219:K225)=0,"-",SUM(K219:K225)))</f>
        <v>-</v>
      </c>
      <c r="AS219" s="457"/>
      <c r="AT219" s="463" t="str">
        <f>IF(OR($C219="",$C219="-",$C219=0),"-",IF(SUM(M219:M225)=0,"-",SUM(M219:M225)))</f>
        <v>-</v>
      </c>
      <c r="AU219" s="464" t="str">
        <f>IF(OR($C219="",$C219="-",$C219=0),"-",IF(SUM(N219:N225)=0,"-",SUM(N219:N225)))</f>
        <v>-</v>
      </c>
      <c r="AV219" s="464" t="str">
        <f>IF(OR($C219="",$C219="-",$C219=0),"-",IF(SUM(O219:O225)=0,"-",SUM(O219:O225)))</f>
        <v>-</v>
      </c>
      <c r="AW219" s="465" t="str">
        <f>IF(OR($C219="",$C219="-",$C219=0),"-",IF(SUM(P219:P225)=0,"-",SUM(P219:P225)))</f>
        <v>-</v>
      </c>
      <c r="AX219" s="457"/>
      <c r="AY219" s="463" t="str">
        <f>IF(OR($C219="",$C219="-",$C219=0),"-",IF(SUM(R219:R225)=0,"-",SUM(R219:R225)))</f>
        <v>-</v>
      </c>
      <c r="AZ219" s="464" t="str">
        <f>IF(OR($C219="",$C219="-",$C219=0),"-",IF(SUM(S219:S225)=0,"-",SUM(S219:S225)))</f>
        <v>-</v>
      </c>
      <c r="BA219" s="464" t="str">
        <f>IF(OR($C219="",$C219="-",$C219=0),"-",IF(SUM(T219:T225)=0,"-",SUM(T219:T225)))</f>
        <v>-</v>
      </c>
      <c r="BB219" s="465" t="str">
        <f>IF(OR($C219="",$C219="-",$C219=0),"-",IF(SUM(U219:U225)=0,"-",SUM(U219:U225)))</f>
        <v>-</v>
      </c>
      <c r="BC219" s="457"/>
      <c r="BD219" s="463" t="str">
        <f>IF(SUM(AO219:AR219)=0,"-",SUM(AO219:AR219))</f>
        <v>-</v>
      </c>
      <c r="BE219" s="465" t="str">
        <f>IF(SUM(AT219:AW219)=0,"-",SUM(AT219:AW219))</f>
        <v>-</v>
      </c>
      <c r="BF219" s="457"/>
      <c r="BG219" s="466" t="str">
        <f>IF(SUM(AY219:BB219)=0,"-",SUM(AY219:BB219))</f>
        <v>-</v>
      </c>
    </row>
    <row r="220" spans="1:59" ht="15" thickBot="1" x14ac:dyDescent="0.35">
      <c r="A220" s="674"/>
      <c r="B220" s="675"/>
      <c r="C220" s="676"/>
      <c r="D220" s="677"/>
      <c r="E220" s="82" t="str">
        <f>Resumen!$O$57</f>
        <v>P</v>
      </c>
      <c r="F220" s="261" t="str">
        <f>Resumen!$O$56</f>
        <v>Panadería</v>
      </c>
      <c r="G220" s="284"/>
      <c r="H220" s="273" t="str">
        <f>INDEX(Resumen!$A$56:$AL$259,MATCH($C219,Resumen!$C$56:$C$259,0),MATCH($H$17,Resumen!$A$59:$AL$59,0))</f>
        <v>-</v>
      </c>
      <c r="I220" s="274" t="str">
        <f>INDEX(Resumen!$A$56:$AL$259,MATCH($C219,Resumen!$C$56:$C$259,0),MATCH($I$17,Resumen!$A$59:$AL$59,0))</f>
        <v>-</v>
      </c>
      <c r="J220" s="274" t="str">
        <f>INDEX(Resumen!$A$56:$AL$259,MATCH($C219,Resumen!$C$56:$C$259,0),MATCH($J$17,Resumen!$A$59:$AL$59,0))</f>
        <v>-</v>
      </c>
      <c r="K220" s="275" t="str">
        <f>INDEX(Resumen!$A$56:$AL$259,MATCH($C219,Resumen!$C$56:$C$259,0),MATCH($K$17,Resumen!$A$59:$AL$59,0))</f>
        <v>-</v>
      </c>
      <c r="M220" s="273" t="str">
        <f t="shared" ref="M220:M225" si="216">IF(OR(H220="-",H220="",H220=0),"-",H220*M$14)</f>
        <v>-</v>
      </c>
      <c r="N220" s="274" t="str">
        <f t="shared" si="175"/>
        <v>-</v>
      </c>
      <c r="O220" s="274" t="str">
        <f t="shared" si="176"/>
        <v>-</v>
      </c>
      <c r="P220" s="275" t="str">
        <f t="shared" si="177"/>
        <v>-</v>
      </c>
      <c r="Q220" s="58"/>
      <c r="R220" s="292" t="str">
        <f t="shared" ref="R220:R225" si="217">IF(SUM(H220,M220)=0,"-",SUM(H220,M220))</f>
        <v>-</v>
      </c>
      <c r="S220" s="293" t="str">
        <f t="shared" si="178"/>
        <v>-</v>
      </c>
      <c r="T220" s="293" t="str">
        <f t="shared" si="179"/>
        <v>-</v>
      </c>
      <c r="U220" s="294" t="str">
        <f t="shared" si="180"/>
        <v>-</v>
      </c>
      <c r="V220" s="5"/>
      <c r="W220" s="306" t="str">
        <f t="shared" ref="W220:W225" si="218">IF(SUM(R220:U220)=0,"-",SUM(R220:U220))</f>
        <v>-</v>
      </c>
      <c r="Y220" s="318" t="str">
        <f>IF(OR(W220="",W220=0,W220="-"),"",MAX(Y$23:Y219)+1)</f>
        <v/>
      </c>
      <c r="Z220" s="319" t="str">
        <f>IF(OR(Y220="",Y220=0,Y220="-"),"",C219)</f>
        <v/>
      </c>
      <c r="AA220" s="338" t="str">
        <f>IF(OR(Y220="",Y220=0,Y220="-"),"",DAY($B219))</f>
        <v/>
      </c>
      <c r="AB220" s="331" t="str">
        <f t="shared" ref="AB220:AB225" si="219">IF(AA220="","","/")</f>
        <v/>
      </c>
      <c r="AC220" s="339" t="str">
        <f>IF(OR(AA220="",AA220=0,AA220="-"),"",MONTH($B219))</f>
        <v/>
      </c>
      <c r="AD220" s="331" t="str">
        <f t="shared" ref="AD220:AD225" si="220">IF(AC220="","","/")</f>
        <v/>
      </c>
      <c r="AE220" s="340" t="str">
        <f>IF(OR(AA220="",AA220=0,AA220="-"),"",YEAR($B219))</f>
        <v/>
      </c>
      <c r="AG220" s="525"/>
      <c r="AH220" s="526"/>
      <c r="AI220" s="527"/>
      <c r="AJ220" s="528"/>
      <c r="AK220" s="527"/>
      <c r="AL220" s="529"/>
      <c r="AM220" s="530"/>
      <c r="AN220" s="535"/>
      <c r="AO220" s="531"/>
      <c r="AP220" s="532"/>
      <c r="AQ220" s="532"/>
      <c r="AR220" s="533"/>
      <c r="AS220" s="536"/>
      <c r="AT220" s="531"/>
      <c r="AU220" s="532"/>
      <c r="AV220" s="532"/>
      <c r="AW220" s="533"/>
      <c r="AX220" s="536"/>
      <c r="AY220" s="531"/>
      <c r="AZ220" s="532"/>
      <c r="BA220" s="532"/>
      <c r="BB220" s="533"/>
      <c r="BC220" s="536"/>
      <c r="BD220" s="531"/>
      <c r="BE220" s="533"/>
      <c r="BF220" s="536"/>
      <c r="BG220" s="534"/>
    </row>
    <row r="221" spans="1:59" ht="15" thickBot="1" x14ac:dyDescent="0.35">
      <c r="A221" s="674"/>
      <c r="B221" s="675"/>
      <c r="C221" s="676"/>
      <c r="D221" s="677"/>
      <c r="E221" s="82" t="str">
        <f>Resumen!$S$57</f>
        <v>B</v>
      </c>
      <c r="F221" s="261" t="str">
        <f>Resumen!$S$56</f>
        <v>Bebidas</v>
      </c>
      <c r="G221" s="284"/>
      <c r="H221" s="273" t="str">
        <f>INDEX(Resumen!$A$56:$AL$259,MATCH($C219,Resumen!$C$56:$C$259,0),MATCH($H$18,Resumen!$A$59:$AL$59,0))</f>
        <v>-</v>
      </c>
      <c r="I221" s="274" t="str">
        <f>INDEX(Resumen!$A$56:$AL$259,MATCH($C219,Resumen!$C$56:$C$259,0),MATCH($I$18,Resumen!$A$59:$AL$59,0))</f>
        <v>-</v>
      </c>
      <c r="J221" s="274" t="str">
        <f>INDEX(Resumen!$A$56:$AL$259,MATCH($C219,Resumen!$C$56:$C$259,0),MATCH($J$18,Resumen!$A$59:$AL$59,0))</f>
        <v>-</v>
      </c>
      <c r="K221" s="275" t="str">
        <f>INDEX(Resumen!$A$56:$AL$259,MATCH($C219,Resumen!$C$56:$C$259,0),MATCH($K$18,Resumen!$A$59:$AL$59,0))</f>
        <v>-</v>
      </c>
      <c r="M221" s="273" t="str">
        <f t="shared" si="216"/>
        <v>-</v>
      </c>
      <c r="N221" s="274" t="str">
        <f t="shared" si="175"/>
        <v>-</v>
      </c>
      <c r="O221" s="274" t="str">
        <f t="shared" si="176"/>
        <v>-</v>
      </c>
      <c r="P221" s="275" t="str">
        <f t="shared" si="177"/>
        <v>-</v>
      </c>
      <c r="R221" s="292" t="str">
        <f t="shared" si="217"/>
        <v>-</v>
      </c>
      <c r="S221" s="293" t="str">
        <f t="shared" si="178"/>
        <v>-</v>
      </c>
      <c r="T221" s="293" t="str">
        <f t="shared" si="179"/>
        <v>-</v>
      </c>
      <c r="U221" s="294" t="str">
        <f t="shared" si="180"/>
        <v>-</v>
      </c>
      <c r="V221" s="5"/>
      <c r="W221" s="306" t="str">
        <f t="shared" si="218"/>
        <v>-</v>
      </c>
      <c r="Y221" s="318" t="str">
        <f>IF(OR(W221="",W221=0,W221="-"),"",MAX(Y$23:Y220)+1)</f>
        <v/>
      </c>
      <c r="Z221" s="319" t="str">
        <f>IF(OR(Y221="",Y221=0,Y221="-"),"",C219)</f>
        <v/>
      </c>
      <c r="AA221" s="338" t="str">
        <f>IF(OR(Y221="",Y221=0,Y221="-"),"",DAY($B219))</f>
        <v/>
      </c>
      <c r="AB221" s="331" t="str">
        <f t="shared" si="219"/>
        <v/>
      </c>
      <c r="AC221" s="339" t="str">
        <f>IF(OR(AA221="",AA221=0,AA221="-"),"",MONTH($B219))</f>
        <v/>
      </c>
      <c r="AD221" s="331" t="str">
        <f t="shared" si="220"/>
        <v/>
      </c>
      <c r="AE221" s="340" t="str">
        <f>IF(OR(AA221="",AA221=0,AA221="-"),"",YEAR($B219))</f>
        <v/>
      </c>
      <c r="AG221" s="469"/>
      <c r="AH221" s="497"/>
      <c r="AL221" s="499"/>
      <c r="AM221" s="470"/>
      <c r="AN221" s="59"/>
      <c r="AO221" s="469"/>
      <c r="AP221" s="473"/>
      <c r="AQ221" s="473"/>
      <c r="AR221" s="470"/>
      <c r="AS221" s="59"/>
      <c r="AT221" s="469"/>
      <c r="AU221" s="473"/>
      <c r="AV221" s="473"/>
      <c r="AW221" s="470"/>
      <c r="AX221" s="59"/>
      <c r="AY221" s="469"/>
      <c r="AZ221" s="473"/>
      <c r="BA221" s="473"/>
      <c r="BB221" s="470"/>
      <c r="BC221" s="59"/>
      <c r="BD221" s="469"/>
      <c r="BE221" s="470"/>
      <c r="BF221" s="59"/>
      <c r="BG221" s="467"/>
    </row>
    <row r="222" spans="1:59" ht="15" thickBot="1" x14ac:dyDescent="0.35">
      <c r="A222" s="674"/>
      <c r="B222" s="675"/>
      <c r="C222" s="676"/>
      <c r="D222" s="677"/>
      <c r="E222" s="82" t="str">
        <f>Resumen!$W$57</f>
        <v>E</v>
      </c>
      <c r="F222" s="261" t="str">
        <f>Resumen!$W$56</f>
        <v>Envases</v>
      </c>
      <c r="G222" s="284"/>
      <c r="H222" s="273" t="str">
        <f>INDEX(Resumen!$A$56:$AL$259,MATCH($C219,Resumen!$C$56:$C$259,0),MATCH($H$19,Resumen!$A$59:$AL$59,0))</f>
        <v>-</v>
      </c>
      <c r="I222" s="274" t="str">
        <f>INDEX(Resumen!$A$56:$AL$259,MATCH($C219,Resumen!$C$56:$C$259,0),MATCH($I$19,Resumen!$A$59:$AL$59,0))</f>
        <v>-</v>
      </c>
      <c r="J222" s="274" t="str">
        <f>INDEX(Resumen!$A$56:$AL$259,MATCH($C219,Resumen!$C$56:$C$259,0),MATCH($J$19,Resumen!$A$59:$AL$59,0))</f>
        <v>-</v>
      </c>
      <c r="K222" s="275" t="str">
        <f>INDEX(Resumen!$A$56:$AL$259,MATCH($C219,Resumen!$C$56:$C$259,0),MATCH($K$19,Resumen!$A$59:$AL$59,0))</f>
        <v>-</v>
      </c>
      <c r="M222" s="273" t="str">
        <f t="shared" si="216"/>
        <v>-</v>
      </c>
      <c r="N222" s="274" t="str">
        <f t="shared" si="175"/>
        <v>-</v>
      </c>
      <c r="O222" s="274" t="str">
        <f t="shared" si="176"/>
        <v>-</v>
      </c>
      <c r="P222" s="275" t="str">
        <f t="shared" si="177"/>
        <v>-</v>
      </c>
      <c r="Q222" s="58"/>
      <c r="R222" s="292" t="str">
        <f t="shared" si="217"/>
        <v>-</v>
      </c>
      <c r="S222" s="293" t="str">
        <f t="shared" si="178"/>
        <v>-</v>
      </c>
      <c r="T222" s="293" t="str">
        <f t="shared" si="179"/>
        <v>-</v>
      </c>
      <c r="U222" s="294" t="str">
        <f t="shared" si="180"/>
        <v>-</v>
      </c>
      <c r="V222" s="5"/>
      <c r="W222" s="306" t="str">
        <f t="shared" si="218"/>
        <v>-</v>
      </c>
      <c r="Y222" s="318" t="str">
        <f>IF(OR(W222="",W222=0,W222="-"),"",MAX(Y$23:Y221)+1)</f>
        <v/>
      </c>
      <c r="Z222" s="319" t="str">
        <f>IF(OR(Y222="",Y222=0,Y222="-"),"",C219)</f>
        <v/>
      </c>
      <c r="AA222" s="338" t="str">
        <f>IF(OR(Y222="",Y222=0,Y222="-"),"",DAY($B219))</f>
        <v/>
      </c>
      <c r="AB222" s="331" t="str">
        <f t="shared" si="219"/>
        <v/>
      </c>
      <c r="AC222" s="339" t="str">
        <f>IF(OR(AA222="",AA222=0,AA222="-"),"",MONTH($B219))</f>
        <v/>
      </c>
      <c r="AD222" s="331" t="str">
        <f t="shared" si="220"/>
        <v/>
      </c>
      <c r="AE222" s="340" t="str">
        <f>IF(OR(AA222="",AA222=0,AA222="-"),"",YEAR($B219))</f>
        <v/>
      </c>
      <c r="AG222" s="469"/>
      <c r="AH222" s="497"/>
      <c r="AL222" s="499"/>
      <c r="AM222" s="470"/>
      <c r="AO222" s="469"/>
      <c r="AP222" s="473"/>
      <c r="AQ222" s="473"/>
      <c r="AR222" s="470"/>
      <c r="AT222" s="469"/>
      <c r="AU222" s="473"/>
      <c r="AV222" s="473"/>
      <c r="AW222" s="470"/>
      <c r="AY222" s="469"/>
      <c r="AZ222" s="473"/>
      <c r="BA222" s="473"/>
      <c r="BB222" s="470"/>
      <c r="BD222" s="469"/>
      <c r="BE222" s="470"/>
      <c r="BG222" s="467"/>
    </row>
    <row r="223" spans="1:59" ht="15" thickBot="1" x14ac:dyDescent="0.35">
      <c r="A223" s="674"/>
      <c r="B223" s="675"/>
      <c r="C223" s="676"/>
      <c r="D223" s="677"/>
      <c r="E223" s="83" t="str">
        <f>Resumen!$AA$57</f>
        <v>D</v>
      </c>
      <c r="F223" s="262" t="str">
        <f>Resumen!$AA$56</f>
        <v>Decoración</v>
      </c>
      <c r="G223" s="284"/>
      <c r="H223" s="273" t="str">
        <f>INDEX(Resumen!$A$56:$AL$259,MATCH($C219,Resumen!$C$56:$C$259,0),MATCH($H$20,Resumen!$A$59:$AL$59,0))</f>
        <v>-</v>
      </c>
      <c r="I223" s="274" t="str">
        <f>INDEX(Resumen!$A$56:$AL$259,MATCH($C219,Resumen!$C$56:$C$259,0),MATCH($I$20,Resumen!$A$59:$AL$59,0))</f>
        <v>-</v>
      </c>
      <c r="J223" s="274" t="str">
        <f>INDEX(Resumen!$A$56:$AL$259,MATCH($C219,Resumen!$C$56:$C$259,0),MATCH($J$20,Resumen!$A$59:$AL$59,0))</f>
        <v>-</v>
      </c>
      <c r="K223" s="275" t="str">
        <f>INDEX(Resumen!$A$56:$AL$259,MATCH($C219,Resumen!$C$56:$C$259,0),MATCH($K$20,Resumen!$A$59:$AL$59,0))</f>
        <v>-</v>
      </c>
      <c r="M223" s="273" t="str">
        <f t="shared" si="216"/>
        <v>-</v>
      </c>
      <c r="N223" s="274" t="str">
        <f t="shared" si="175"/>
        <v>-</v>
      </c>
      <c r="O223" s="274" t="str">
        <f t="shared" si="176"/>
        <v>-</v>
      </c>
      <c r="P223" s="275" t="str">
        <f t="shared" si="177"/>
        <v>-</v>
      </c>
      <c r="Q223" s="58"/>
      <c r="R223" s="292" t="str">
        <f t="shared" si="217"/>
        <v>-</v>
      </c>
      <c r="S223" s="293" t="str">
        <f t="shared" si="178"/>
        <v>-</v>
      </c>
      <c r="T223" s="293" t="str">
        <f t="shared" si="179"/>
        <v>-</v>
      </c>
      <c r="U223" s="294" t="str">
        <f t="shared" si="180"/>
        <v>-</v>
      </c>
      <c r="V223" s="5"/>
      <c r="W223" s="306" t="str">
        <f t="shared" si="218"/>
        <v>-</v>
      </c>
      <c r="Y223" s="318" t="str">
        <f>IF(OR(W223="",W223=0,W223="-"),"",MAX(Y$23:Y222)+1)</f>
        <v/>
      </c>
      <c r="Z223" s="319" t="str">
        <f>IF(OR(Y223="",Y223=0,Y223="-"),"",C219)</f>
        <v/>
      </c>
      <c r="AA223" s="338" t="str">
        <f>IF(OR(Y223="",Y223=0,Y223="-"),"",DAY($B219))</f>
        <v/>
      </c>
      <c r="AB223" s="331" t="str">
        <f t="shared" si="219"/>
        <v/>
      </c>
      <c r="AC223" s="339" t="str">
        <f>IF(OR(AA223="",AA223=0,AA223="-"),"",MONTH($B219))</f>
        <v/>
      </c>
      <c r="AD223" s="331" t="str">
        <f t="shared" si="220"/>
        <v/>
      </c>
      <c r="AE223" s="340" t="str">
        <f>IF(OR(AA223="",AA223=0,AA223="-"),"",YEAR($B219))</f>
        <v/>
      </c>
      <c r="AG223" s="469"/>
      <c r="AH223" s="497"/>
      <c r="AL223" s="499"/>
      <c r="AM223" s="470"/>
      <c r="AO223" s="469"/>
      <c r="AP223" s="473"/>
      <c r="AQ223" s="473"/>
      <c r="AR223" s="470"/>
      <c r="AT223" s="469"/>
      <c r="AU223" s="473"/>
      <c r="AV223" s="473"/>
      <c r="AW223" s="470"/>
      <c r="AY223" s="469"/>
      <c r="AZ223" s="473"/>
      <c r="BA223" s="473"/>
      <c r="BB223" s="470"/>
      <c r="BD223" s="469"/>
      <c r="BE223" s="470"/>
      <c r="BG223" s="467"/>
    </row>
    <row r="224" spans="1:59" ht="15" thickBot="1" x14ac:dyDescent="0.35">
      <c r="A224" s="674"/>
      <c r="B224" s="675"/>
      <c r="C224" s="676"/>
      <c r="D224" s="677"/>
      <c r="E224" s="83" t="str">
        <f>Resumen!$AE$57</f>
        <v>U</v>
      </c>
      <c r="F224" s="262" t="str">
        <f>Resumen!$AE$56</f>
        <v>Maq. y Utensilios</v>
      </c>
      <c r="G224" s="284"/>
      <c r="H224" s="273" t="str">
        <f>INDEX(Resumen!$A$56:$AL$259,MATCH($C219,Resumen!$C$56:$C$259,0),MATCH($H$21,Resumen!$A$59:$AL$59,0))</f>
        <v>-</v>
      </c>
      <c r="I224" s="274" t="str">
        <f>INDEX(Resumen!$A$56:$AL$259,MATCH($C219,Resumen!$C$56:$C$259,0),MATCH($I$21,Resumen!$A$59:$AL$59,0))</f>
        <v>-</v>
      </c>
      <c r="J224" s="274" t="str">
        <f>INDEX(Resumen!$A$56:$AL$259,MATCH($C219,Resumen!$C$56:$C$259,0),MATCH($J$21,Resumen!$A$59:$AL$59,0))</f>
        <v>-</v>
      </c>
      <c r="K224" s="275" t="str">
        <f>INDEX(Resumen!$A$56:$AL$259,MATCH($C219,Resumen!$C$56:$C$259,0),MATCH($K$21,Resumen!$A$59:$AL$59,0))</f>
        <v>-</v>
      </c>
      <c r="M224" s="273" t="str">
        <f t="shared" si="216"/>
        <v>-</v>
      </c>
      <c r="N224" s="274" t="str">
        <f t="shared" si="175"/>
        <v>-</v>
      </c>
      <c r="O224" s="274" t="str">
        <f t="shared" si="176"/>
        <v>-</v>
      </c>
      <c r="P224" s="275" t="str">
        <f t="shared" si="177"/>
        <v>-</v>
      </c>
      <c r="Q224" s="58"/>
      <c r="R224" s="292" t="str">
        <f t="shared" si="217"/>
        <v>-</v>
      </c>
      <c r="S224" s="293" t="str">
        <f t="shared" si="178"/>
        <v>-</v>
      </c>
      <c r="T224" s="293" t="str">
        <f t="shared" si="179"/>
        <v>-</v>
      </c>
      <c r="U224" s="294" t="str">
        <f t="shared" si="180"/>
        <v>-</v>
      </c>
      <c r="V224" s="5"/>
      <c r="W224" s="306" t="str">
        <f t="shared" si="218"/>
        <v>-</v>
      </c>
      <c r="Y224" s="318" t="str">
        <f>IF(OR(W224="",W224=0,W224="-"),"",MAX(Y$23:Y223)+1)</f>
        <v/>
      </c>
      <c r="Z224" s="319" t="str">
        <f>IF(OR(Y224="",Y224=0,Y224="-"),"",C219)</f>
        <v/>
      </c>
      <c r="AA224" s="338" t="str">
        <f>IF(OR(Y224="",Y224=0,Y224="-"),"",DAY($B219))</f>
        <v/>
      </c>
      <c r="AB224" s="331" t="str">
        <f t="shared" si="219"/>
        <v/>
      </c>
      <c r="AC224" s="339" t="str">
        <f>IF(OR(AA224="",AA224=0,AA224="-"),"",MONTH($B219))</f>
        <v/>
      </c>
      <c r="AD224" s="331" t="str">
        <f t="shared" si="220"/>
        <v/>
      </c>
      <c r="AE224" s="340" t="str">
        <f>IF(OR(AA224="",AA224=0,AA224="-"),"",YEAR($B219))</f>
        <v/>
      </c>
      <c r="AG224" s="469"/>
      <c r="AH224" s="497"/>
      <c r="AL224" s="499"/>
      <c r="AM224" s="470"/>
      <c r="AO224" s="469"/>
      <c r="AP224" s="473"/>
      <c r="AQ224" s="473"/>
      <c r="AR224" s="470"/>
      <c r="AT224" s="469"/>
      <c r="AU224" s="473"/>
      <c r="AV224" s="473"/>
      <c r="AW224" s="470"/>
      <c r="AY224" s="469"/>
      <c r="AZ224" s="473"/>
      <c r="BA224" s="473"/>
      <c r="BB224" s="470"/>
      <c r="BD224" s="469"/>
      <c r="BE224" s="470"/>
      <c r="BG224" s="467"/>
    </row>
    <row r="225" spans="1:59" ht="15" thickBot="1" x14ac:dyDescent="0.35">
      <c r="A225" s="674"/>
      <c r="B225" s="675"/>
      <c r="C225" s="676"/>
      <c r="D225" s="649"/>
      <c r="E225" s="259" t="str">
        <f>Resumen!$AI$57</f>
        <v>V</v>
      </c>
      <c r="F225" s="263" t="str">
        <f>Resumen!$AI$56</f>
        <v>Gastos V.Zotz</v>
      </c>
      <c r="G225" s="284"/>
      <c r="H225" s="276" t="str">
        <f>INDEX(Resumen!$A$56:$AL$259,MATCH($C219,Resumen!$C$56:$C$259,0),MATCH($H$22,Resumen!$A$59:$AL$59,0))</f>
        <v>-</v>
      </c>
      <c r="I225" s="277" t="str">
        <f>INDEX(Resumen!$A$56:$AL$259,MATCH($C219,Resumen!$C$56:$C$259,0),MATCH($I$22,Resumen!$A$59:$AL$59,0))</f>
        <v>-</v>
      </c>
      <c r="J225" s="277" t="str">
        <f>INDEX(Resumen!$A$56:$AL$259,MATCH($C219,Resumen!$C$56:$C$259,0),MATCH($J$22,Resumen!$A$59:$AL$59,0))</f>
        <v>-</v>
      </c>
      <c r="K225" s="278" t="str">
        <f>INDEX(Resumen!$A$56:$AL$259,MATCH($C219,Resumen!$C$56:$C$259,0),MATCH($K$22,Resumen!$A$59:$AL$59,0))</f>
        <v>-</v>
      </c>
      <c r="M225" s="276" t="str">
        <f t="shared" si="216"/>
        <v>-</v>
      </c>
      <c r="N225" s="277" t="str">
        <f t="shared" si="175"/>
        <v>-</v>
      </c>
      <c r="O225" s="277" t="str">
        <f t="shared" si="176"/>
        <v>-</v>
      </c>
      <c r="P225" s="278" t="str">
        <f t="shared" si="177"/>
        <v>-</v>
      </c>
      <c r="Q225" s="58"/>
      <c r="R225" s="295" t="str">
        <f t="shared" si="217"/>
        <v>-</v>
      </c>
      <c r="S225" s="296" t="str">
        <f t="shared" si="178"/>
        <v>-</v>
      </c>
      <c r="T225" s="296" t="str">
        <f t="shared" si="179"/>
        <v>-</v>
      </c>
      <c r="U225" s="297" t="str">
        <f t="shared" si="180"/>
        <v>-</v>
      </c>
      <c r="W225" s="307" t="str">
        <f t="shared" si="218"/>
        <v>-</v>
      </c>
      <c r="Y225" s="318" t="str">
        <f>IF(OR(W225="",W225=0,W225="-"),"",MAX(Y$23:Y224)+1)</f>
        <v/>
      </c>
      <c r="Z225" s="320" t="str">
        <f>IF(OR(Y225="",Y225=0,Y225="-"),"",C219)</f>
        <v/>
      </c>
      <c r="AA225" s="341" t="str">
        <f>IF(OR(Y225="",Y225=0,Y225="-"),"",DAY($B219))</f>
        <v/>
      </c>
      <c r="AB225" s="332" t="str">
        <f t="shared" si="219"/>
        <v/>
      </c>
      <c r="AC225" s="342" t="str">
        <f>IF(OR(AA225="",AA225=0,AA225="-"),"",MONTH($B219))</f>
        <v/>
      </c>
      <c r="AD225" s="332" t="str">
        <f t="shared" si="220"/>
        <v/>
      </c>
      <c r="AE225" s="343" t="str">
        <f>IF(OR(AA225="",AA225=0,AA225="-"),"",YEAR($B219))</f>
        <v/>
      </c>
      <c r="AG225" s="471"/>
      <c r="AH225" s="500"/>
      <c r="AI225" s="501"/>
      <c r="AJ225" s="501"/>
      <c r="AK225" s="501"/>
      <c r="AL225" s="502"/>
      <c r="AM225" s="472"/>
      <c r="AO225" s="471"/>
      <c r="AP225" s="474"/>
      <c r="AQ225" s="474"/>
      <c r="AR225" s="472"/>
      <c r="AT225" s="471"/>
      <c r="AU225" s="474"/>
      <c r="AV225" s="474"/>
      <c r="AW225" s="472"/>
      <c r="AY225" s="471"/>
      <c r="AZ225" s="474"/>
      <c r="BA225" s="474"/>
      <c r="BB225" s="472"/>
      <c r="BD225" s="471"/>
      <c r="BE225" s="472"/>
      <c r="BG225" s="468"/>
    </row>
    <row r="226" spans="1:59" ht="15" thickBot="1" x14ac:dyDescent="0.35">
      <c r="A226" s="674">
        <f>MAX($A$23:A219)+1</f>
        <v>30</v>
      </c>
      <c r="B226" s="675">
        <f>INDEX(Resumen!$A$56:$AL$259,MATCH($A226,Resumen!$A$56:$A$259,0),MATCH($B$22,Resumen!$A$59:$AL$59,0))</f>
        <v>0</v>
      </c>
      <c r="C226" s="676">
        <f>INDEX(Resumen!$A$56:$AL$259,MATCH($A226,Resumen!$A$56:$A$259,0),MATCH($C$22,Resumen!$A$59:$AL$59,0))</f>
        <v>0</v>
      </c>
      <c r="D226" s="648" t="str">
        <f>IF(SUM($W226:$W232)=0,"-",SUM($W226:$W232))</f>
        <v>-</v>
      </c>
      <c r="E226" s="363" t="str">
        <f>Resumen!$K$57</f>
        <v>MP</v>
      </c>
      <c r="F226" s="364" t="str">
        <f>Resumen!$K$56</f>
        <v>Materias Primas</v>
      </c>
      <c r="G226" s="284"/>
      <c r="H226" s="256" t="str">
        <f>INDEX(Resumen!$A$56:$AL$259,MATCH($C226,Resumen!$C$56:$C$259,0),MATCH($H$16,Resumen!$A$59:$AL$59,0))</f>
        <v>-</v>
      </c>
      <c r="I226" s="90" t="str">
        <f>INDEX(Resumen!$A$56:$AL$259,MATCH($C226,Resumen!$C$56:$C$259,0),MATCH($I$16,Resumen!$A$59:$AL$59,0))</f>
        <v>-</v>
      </c>
      <c r="J226" s="90" t="str">
        <f>INDEX(Resumen!$A$56:$AL$259,MATCH($C226,Resumen!$C$56:$C$259,0),MATCH($J$16,Resumen!$A$59:$AL$59,0))</f>
        <v>-</v>
      </c>
      <c r="K226" s="109" t="str">
        <f>INDEX(Resumen!$A$56:$AL$259,MATCH($C226,Resumen!$C$56:$C$259,0),MATCH($K$16,Resumen!$A$59:$AL$59,0))</f>
        <v>-</v>
      </c>
      <c r="M226" s="256" t="str">
        <f>IF(OR(H226="-",H226="",H226=0),"-",H226*M$14)</f>
        <v>-</v>
      </c>
      <c r="N226" s="90" t="str">
        <f t="shared" si="175"/>
        <v>-</v>
      </c>
      <c r="O226" s="90" t="str">
        <f t="shared" si="176"/>
        <v>-</v>
      </c>
      <c r="P226" s="109" t="str">
        <f t="shared" si="177"/>
        <v>-</v>
      </c>
      <c r="Q226" s="58"/>
      <c r="R226" s="365" t="str">
        <f>IF(SUM(H226,M226)=0,"-",SUM(H226,M226))</f>
        <v>-</v>
      </c>
      <c r="S226" s="366" t="str">
        <f t="shared" si="178"/>
        <v>-</v>
      </c>
      <c r="T226" s="366" t="str">
        <f t="shared" si="179"/>
        <v>-</v>
      </c>
      <c r="U226" s="367" t="str">
        <f t="shared" si="180"/>
        <v>-</v>
      </c>
      <c r="V226" s="5"/>
      <c r="W226" s="368" t="str">
        <f>IF(SUM(R226:U226)=0,"-",SUM(R226:U226))</f>
        <v>-</v>
      </c>
      <c r="Y226" s="369" t="str">
        <f>IF(OR(W226="",W226=0,W226="-"),"",MAX(Y$23:Y225)+1)</f>
        <v/>
      </c>
      <c r="Z226" s="370" t="str">
        <f>IF(OR(Y226="",Y226=0,Y226="-"),"",C226)</f>
        <v/>
      </c>
      <c r="AA226" s="371" t="str">
        <f>IF(OR(Y226="",Y226=0,Y226="-"),"",DAY($B226))</f>
        <v/>
      </c>
      <c r="AB226" s="372" t="str">
        <f>IF(AA226="","","/")</f>
        <v/>
      </c>
      <c r="AC226" s="373" t="str">
        <f>IF(OR(AA226="",AA226=0,AA226="-"),"",MONTH($B226))</f>
        <v/>
      </c>
      <c r="AD226" s="372" t="str">
        <f>IF(AC226="","","/")</f>
        <v/>
      </c>
      <c r="AE226" s="374" t="str">
        <f>IF(OR(AA226="",AA226=0,AA226="-"),"",YEAR($B226))</f>
        <v/>
      </c>
      <c r="AG226" s="461" t="str">
        <f>IF(OR($C226="",$C226="-",$C226=0),"-",A226)</f>
        <v>-</v>
      </c>
      <c r="AH226" s="503" t="str">
        <f>IF(OR($C226="",$C226="-",$C226=0),"-",DAY(B226))</f>
        <v>-</v>
      </c>
      <c r="AI226" s="506" t="str">
        <f>IF(AH226="","","/")</f>
        <v>/</v>
      </c>
      <c r="AJ226" s="507" t="str">
        <f>IF(OR($C226="",$C226="-",$C226=0),"-",MONTH(B226))</f>
        <v>-</v>
      </c>
      <c r="AK226" s="506" t="str">
        <f>IF(AJ226="","","/")</f>
        <v>/</v>
      </c>
      <c r="AL226" s="508" t="str">
        <f>IF(OR($C226="",$C226="-",$C226=0),"-",YEAR(B226))</f>
        <v>-</v>
      </c>
      <c r="AM226" s="462" t="str">
        <f>IF(OR($C226="",$C226="-",$C226=0),"-",C226)</f>
        <v>-</v>
      </c>
      <c r="AN226" s="475" t="str">
        <f>IF(AM226="-","ù",IF(BG226=D226,"ü","û"))</f>
        <v>ù</v>
      </c>
      <c r="AO226" s="463" t="str">
        <f>IF(OR($C226="",$C226="-",$C226=0),"-",IF(SUM(H226:H232)=0,"-",SUM(H226:H232)))</f>
        <v>-</v>
      </c>
      <c r="AP226" s="464" t="str">
        <f>IF(OR($C226="",$C226="-",$C226=0),"-",IF(SUM(I226:I232)=0,"-",SUM(I226:I232)))</f>
        <v>-</v>
      </c>
      <c r="AQ226" s="464" t="str">
        <f>IF(OR($C226="",$C226="-",$C226=0),"-",IF(SUM(J226:J232)=0,"-",SUM(J226:J232)))</f>
        <v>-</v>
      </c>
      <c r="AR226" s="465" t="str">
        <f>IF(OR($C226="",$C226="-",$C226=0),"-",IF(SUM(K226:K232)=0,"-",SUM(K226:K232)))</f>
        <v>-</v>
      </c>
      <c r="AS226" s="457"/>
      <c r="AT226" s="463" t="str">
        <f>IF(OR($C226="",$C226="-",$C226=0),"-",IF(SUM(M226:M232)=0,"-",SUM(M226:M232)))</f>
        <v>-</v>
      </c>
      <c r="AU226" s="464" t="str">
        <f>IF(OR($C226="",$C226="-",$C226=0),"-",IF(SUM(N226:N232)=0,"-",SUM(N226:N232)))</f>
        <v>-</v>
      </c>
      <c r="AV226" s="464" t="str">
        <f>IF(OR($C226="",$C226="-",$C226=0),"-",IF(SUM(O226:O232)=0,"-",SUM(O226:O232)))</f>
        <v>-</v>
      </c>
      <c r="AW226" s="465" t="str">
        <f>IF(OR($C226="",$C226="-",$C226=0),"-",IF(SUM(P226:P232)=0,"-",SUM(P226:P232)))</f>
        <v>-</v>
      </c>
      <c r="AX226" s="457"/>
      <c r="AY226" s="463" t="str">
        <f>IF(OR($C226="",$C226="-",$C226=0),"-",IF(SUM(R226:R232)=0,"-",SUM(R226:R232)))</f>
        <v>-</v>
      </c>
      <c r="AZ226" s="464" t="str">
        <f>IF(OR($C226="",$C226="-",$C226=0),"-",IF(SUM(S226:S232)=0,"-",SUM(S226:S232)))</f>
        <v>-</v>
      </c>
      <c r="BA226" s="464" t="str">
        <f>IF(OR($C226="",$C226="-",$C226=0),"-",IF(SUM(T226:T232)=0,"-",SUM(T226:T232)))</f>
        <v>-</v>
      </c>
      <c r="BB226" s="465" t="str">
        <f>IF(OR($C226="",$C226="-",$C226=0),"-",IF(SUM(U226:U232)=0,"-",SUM(U226:U232)))</f>
        <v>-</v>
      </c>
      <c r="BC226" s="457"/>
      <c r="BD226" s="463" t="str">
        <f>IF(SUM(AO226:AR226)=0,"-",SUM(AO226:AR226))</f>
        <v>-</v>
      </c>
      <c r="BE226" s="465" t="str">
        <f>IF(SUM(AT226:AW226)=0,"-",SUM(AT226:AW226))</f>
        <v>-</v>
      </c>
      <c r="BF226" s="457"/>
      <c r="BG226" s="466" t="str">
        <f>IF(SUM(AY226:BB226)=0,"-",SUM(AY226:BB226))</f>
        <v>-</v>
      </c>
    </row>
    <row r="227" spans="1:59" ht="15" thickBot="1" x14ac:dyDescent="0.35">
      <c r="A227" s="674"/>
      <c r="B227" s="675"/>
      <c r="C227" s="676"/>
      <c r="D227" s="677"/>
      <c r="E227" s="82" t="str">
        <f>Resumen!$O$57</f>
        <v>P</v>
      </c>
      <c r="F227" s="261" t="str">
        <f>Resumen!$O$56</f>
        <v>Panadería</v>
      </c>
      <c r="G227" s="284"/>
      <c r="H227" s="273" t="str">
        <f>INDEX(Resumen!$A$56:$AL$259,MATCH($C226,Resumen!$C$56:$C$259,0),MATCH($H$17,Resumen!$A$59:$AL$59,0))</f>
        <v>-</v>
      </c>
      <c r="I227" s="274" t="str">
        <f>INDEX(Resumen!$A$56:$AL$259,MATCH($C226,Resumen!$C$56:$C$259,0),MATCH($I$17,Resumen!$A$59:$AL$59,0))</f>
        <v>-</v>
      </c>
      <c r="J227" s="274" t="str">
        <f>INDEX(Resumen!$A$56:$AL$259,MATCH($C226,Resumen!$C$56:$C$259,0),MATCH($J$17,Resumen!$A$59:$AL$59,0))</f>
        <v>-</v>
      </c>
      <c r="K227" s="275" t="str">
        <f>INDEX(Resumen!$A$56:$AL$259,MATCH($C226,Resumen!$C$56:$C$259,0),MATCH($K$17,Resumen!$A$59:$AL$59,0))</f>
        <v>-</v>
      </c>
      <c r="M227" s="273" t="str">
        <f t="shared" ref="M227:M232" si="221">IF(OR(H227="-",H227="",H227=0),"-",H227*M$14)</f>
        <v>-</v>
      </c>
      <c r="N227" s="274" t="str">
        <f t="shared" si="175"/>
        <v>-</v>
      </c>
      <c r="O227" s="274" t="str">
        <f t="shared" si="176"/>
        <v>-</v>
      </c>
      <c r="P227" s="275" t="str">
        <f t="shared" si="177"/>
        <v>-</v>
      </c>
      <c r="Q227" s="58"/>
      <c r="R227" s="292" t="str">
        <f t="shared" ref="R227:R232" si="222">IF(SUM(H227,M227)=0,"-",SUM(H227,M227))</f>
        <v>-</v>
      </c>
      <c r="S227" s="293" t="str">
        <f t="shared" si="178"/>
        <v>-</v>
      </c>
      <c r="T227" s="293" t="str">
        <f t="shared" si="179"/>
        <v>-</v>
      </c>
      <c r="U227" s="294" t="str">
        <f t="shared" si="180"/>
        <v>-</v>
      </c>
      <c r="V227" s="5"/>
      <c r="W227" s="306" t="str">
        <f t="shared" ref="W227:W232" si="223">IF(SUM(R227:U227)=0,"-",SUM(R227:U227))</f>
        <v>-</v>
      </c>
      <c r="Y227" s="318" t="str">
        <f>IF(OR(W227="",W227=0,W227="-"),"",MAX(Y$23:Y226)+1)</f>
        <v/>
      </c>
      <c r="Z227" s="319" t="str">
        <f>IF(OR(Y227="",Y227=0,Y227="-"),"",C226)</f>
        <v/>
      </c>
      <c r="AA227" s="338" t="str">
        <f>IF(OR(Y227="",Y227=0,Y227="-"),"",DAY($B226))</f>
        <v/>
      </c>
      <c r="AB227" s="331" t="str">
        <f t="shared" ref="AB227:AB232" si="224">IF(AA227="","","/")</f>
        <v/>
      </c>
      <c r="AC227" s="339" t="str">
        <f>IF(OR(AA227="",AA227=0,AA227="-"),"",MONTH($B226))</f>
        <v/>
      </c>
      <c r="AD227" s="331" t="str">
        <f t="shared" ref="AD227:AD232" si="225">IF(AC227="","","/")</f>
        <v/>
      </c>
      <c r="AE227" s="340" t="str">
        <f>IF(OR(AA227="",AA227=0,AA227="-"),"",YEAR($B226))</f>
        <v/>
      </c>
      <c r="AG227" s="525"/>
      <c r="AH227" s="526"/>
      <c r="AI227" s="527"/>
      <c r="AJ227" s="528"/>
      <c r="AK227" s="527"/>
      <c r="AL227" s="529"/>
      <c r="AM227" s="530"/>
      <c r="AN227" s="535"/>
      <c r="AO227" s="531"/>
      <c r="AP227" s="532"/>
      <c r="AQ227" s="532"/>
      <c r="AR227" s="533"/>
      <c r="AS227" s="536"/>
      <c r="AT227" s="531"/>
      <c r="AU227" s="532"/>
      <c r="AV227" s="532"/>
      <c r="AW227" s="533"/>
      <c r="AX227" s="536"/>
      <c r="AY227" s="531"/>
      <c r="AZ227" s="532"/>
      <c r="BA227" s="532"/>
      <c r="BB227" s="533"/>
      <c r="BC227" s="536"/>
      <c r="BD227" s="531"/>
      <c r="BE227" s="533"/>
      <c r="BF227" s="536"/>
      <c r="BG227" s="534"/>
    </row>
    <row r="228" spans="1:59" ht="15" thickBot="1" x14ac:dyDescent="0.35">
      <c r="A228" s="674"/>
      <c r="B228" s="675"/>
      <c r="C228" s="676"/>
      <c r="D228" s="677"/>
      <c r="E228" s="82" t="str">
        <f>Resumen!$S$57</f>
        <v>B</v>
      </c>
      <c r="F228" s="261" t="str">
        <f>Resumen!$S$56</f>
        <v>Bebidas</v>
      </c>
      <c r="G228" s="284"/>
      <c r="H228" s="273" t="str">
        <f>INDEX(Resumen!$A$56:$AL$259,MATCH($C226,Resumen!$C$56:$C$259,0),MATCH($H$18,Resumen!$A$59:$AL$59,0))</f>
        <v>-</v>
      </c>
      <c r="I228" s="274" t="str">
        <f>INDEX(Resumen!$A$56:$AL$259,MATCH($C226,Resumen!$C$56:$C$259,0),MATCH($I$18,Resumen!$A$59:$AL$59,0))</f>
        <v>-</v>
      </c>
      <c r="J228" s="274" t="str">
        <f>INDEX(Resumen!$A$56:$AL$259,MATCH($C226,Resumen!$C$56:$C$259,0),MATCH($J$18,Resumen!$A$59:$AL$59,0))</f>
        <v>-</v>
      </c>
      <c r="K228" s="275" t="str">
        <f>INDEX(Resumen!$A$56:$AL$259,MATCH($C226,Resumen!$C$56:$C$259,0),MATCH($K$18,Resumen!$A$59:$AL$59,0))</f>
        <v>-</v>
      </c>
      <c r="M228" s="273" t="str">
        <f t="shared" si="221"/>
        <v>-</v>
      </c>
      <c r="N228" s="274" t="str">
        <f t="shared" si="175"/>
        <v>-</v>
      </c>
      <c r="O228" s="274" t="str">
        <f t="shared" si="176"/>
        <v>-</v>
      </c>
      <c r="P228" s="275" t="str">
        <f t="shared" si="177"/>
        <v>-</v>
      </c>
      <c r="R228" s="292" t="str">
        <f t="shared" si="222"/>
        <v>-</v>
      </c>
      <c r="S228" s="293" t="str">
        <f t="shared" si="178"/>
        <v>-</v>
      </c>
      <c r="T228" s="293" t="str">
        <f t="shared" si="179"/>
        <v>-</v>
      </c>
      <c r="U228" s="294" t="str">
        <f t="shared" si="180"/>
        <v>-</v>
      </c>
      <c r="V228" s="5"/>
      <c r="W228" s="306" t="str">
        <f t="shared" si="223"/>
        <v>-</v>
      </c>
      <c r="Y228" s="318" t="str">
        <f>IF(OR(W228="",W228=0,W228="-"),"",MAX(Y$23:Y227)+1)</f>
        <v/>
      </c>
      <c r="Z228" s="319" t="str">
        <f>IF(OR(Y228="",Y228=0,Y228="-"),"",C226)</f>
        <v/>
      </c>
      <c r="AA228" s="338" t="str">
        <f>IF(OR(Y228="",Y228=0,Y228="-"),"",DAY($B226))</f>
        <v/>
      </c>
      <c r="AB228" s="331" t="str">
        <f t="shared" si="224"/>
        <v/>
      </c>
      <c r="AC228" s="339" t="str">
        <f>IF(OR(AA228="",AA228=0,AA228="-"),"",MONTH($B226))</f>
        <v/>
      </c>
      <c r="AD228" s="331" t="str">
        <f t="shared" si="225"/>
        <v/>
      </c>
      <c r="AE228" s="340" t="str">
        <f>IF(OR(AA228="",AA228=0,AA228="-"),"",YEAR($B226))</f>
        <v/>
      </c>
      <c r="AG228" s="469"/>
      <c r="AH228" s="497"/>
      <c r="AL228" s="499"/>
      <c r="AM228" s="470"/>
      <c r="AN228" s="59"/>
      <c r="AO228" s="469"/>
      <c r="AP228" s="473"/>
      <c r="AQ228" s="473"/>
      <c r="AR228" s="470"/>
      <c r="AS228" s="59"/>
      <c r="AT228" s="469"/>
      <c r="AU228" s="473"/>
      <c r="AV228" s="473"/>
      <c r="AW228" s="470"/>
      <c r="AX228" s="59"/>
      <c r="AY228" s="469"/>
      <c r="AZ228" s="473"/>
      <c r="BA228" s="473"/>
      <c r="BB228" s="470"/>
      <c r="BC228" s="59"/>
      <c r="BD228" s="469"/>
      <c r="BE228" s="470"/>
      <c r="BF228" s="59"/>
      <c r="BG228" s="467"/>
    </row>
    <row r="229" spans="1:59" ht="15" thickBot="1" x14ac:dyDescent="0.35">
      <c r="A229" s="674"/>
      <c r="B229" s="675"/>
      <c r="C229" s="676"/>
      <c r="D229" s="677"/>
      <c r="E229" s="82" t="str">
        <f>Resumen!$W$57</f>
        <v>E</v>
      </c>
      <c r="F229" s="261" t="str">
        <f>Resumen!$W$56</f>
        <v>Envases</v>
      </c>
      <c r="G229" s="284"/>
      <c r="H229" s="273" t="str">
        <f>INDEX(Resumen!$A$56:$AL$259,MATCH($C226,Resumen!$C$56:$C$259,0),MATCH($H$19,Resumen!$A$59:$AL$59,0))</f>
        <v>-</v>
      </c>
      <c r="I229" s="274" t="str">
        <f>INDEX(Resumen!$A$56:$AL$259,MATCH($C226,Resumen!$C$56:$C$259,0),MATCH($I$19,Resumen!$A$59:$AL$59,0))</f>
        <v>-</v>
      </c>
      <c r="J229" s="274" t="str">
        <f>INDEX(Resumen!$A$56:$AL$259,MATCH($C226,Resumen!$C$56:$C$259,0),MATCH($J$19,Resumen!$A$59:$AL$59,0))</f>
        <v>-</v>
      </c>
      <c r="K229" s="275" t="str">
        <f>INDEX(Resumen!$A$56:$AL$259,MATCH($C226,Resumen!$C$56:$C$259,0),MATCH($K$19,Resumen!$A$59:$AL$59,0))</f>
        <v>-</v>
      </c>
      <c r="M229" s="273" t="str">
        <f t="shared" si="221"/>
        <v>-</v>
      </c>
      <c r="N229" s="274" t="str">
        <f t="shared" si="175"/>
        <v>-</v>
      </c>
      <c r="O229" s="274" t="str">
        <f t="shared" si="176"/>
        <v>-</v>
      </c>
      <c r="P229" s="275" t="str">
        <f t="shared" si="177"/>
        <v>-</v>
      </c>
      <c r="Q229" s="58"/>
      <c r="R229" s="292" t="str">
        <f t="shared" si="222"/>
        <v>-</v>
      </c>
      <c r="S229" s="293" t="str">
        <f t="shared" si="178"/>
        <v>-</v>
      </c>
      <c r="T229" s="293" t="str">
        <f t="shared" si="179"/>
        <v>-</v>
      </c>
      <c r="U229" s="294" t="str">
        <f t="shared" si="180"/>
        <v>-</v>
      </c>
      <c r="V229" s="5"/>
      <c r="W229" s="306" t="str">
        <f t="shared" si="223"/>
        <v>-</v>
      </c>
      <c r="Y229" s="318" t="str">
        <f>IF(OR(W229="",W229=0,W229="-"),"",MAX(Y$23:Y228)+1)</f>
        <v/>
      </c>
      <c r="Z229" s="319" t="str">
        <f>IF(OR(Y229="",Y229=0,Y229="-"),"",C226)</f>
        <v/>
      </c>
      <c r="AA229" s="338" t="str">
        <f>IF(OR(Y229="",Y229=0,Y229="-"),"",DAY($B226))</f>
        <v/>
      </c>
      <c r="AB229" s="331" t="str">
        <f t="shared" si="224"/>
        <v/>
      </c>
      <c r="AC229" s="339" t="str">
        <f>IF(OR(AA229="",AA229=0,AA229="-"),"",MONTH($B226))</f>
        <v/>
      </c>
      <c r="AD229" s="331" t="str">
        <f t="shared" si="225"/>
        <v/>
      </c>
      <c r="AE229" s="340" t="str">
        <f>IF(OR(AA229="",AA229=0,AA229="-"),"",YEAR($B226))</f>
        <v/>
      </c>
      <c r="AG229" s="469"/>
      <c r="AH229" s="497"/>
      <c r="AL229" s="499"/>
      <c r="AM229" s="470"/>
      <c r="AO229" s="469"/>
      <c r="AP229" s="473"/>
      <c r="AQ229" s="473"/>
      <c r="AR229" s="470"/>
      <c r="AT229" s="469"/>
      <c r="AU229" s="473"/>
      <c r="AV229" s="473"/>
      <c r="AW229" s="470"/>
      <c r="AY229" s="469"/>
      <c r="AZ229" s="473"/>
      <c r="BA229" s="473"/>
      <c r="BB229" s="470"/>
      <c r="BD229" s="469"/>
      <c r="BE229" s="470"/>
      <c r="BG229" s="467"/>
    </row>
    <row r="230" spans="1:59" ht="15" thickBot="1" x14ac:dyDescent="0.35">
      <c r="A230" s="674"/>
      <c r="B230" s="675"/>
      <c r="C230" s="676"/>
      <c r="D230" s="677"/>
      <c r="E230" s="83" t="str">
        <f>Resumen!$AA$57</f>
        <v>D</v>
      </c>
      <c r="F230" s="262" t="str">
        <f>Resumen!$AA$56</f>
        <v>Decoración</v>
      </c>
      <c r="G230" s="284"/>
      <c r="H230" s="273" t="str">
        <f>INDEX(Resumen!$A$56:$AL$259,MATCH($C226,Resumen!$C$56:$C$259,0),MATCH($H$20,Resumen!$A$59:$AL$59,0))</f>
        <v>-</v>
      </c>
      <c r="I230" s="274" t="str">
        <f>INDEX(Resumen!$A$56:$AL$259,MATCH($C226,Resumen!$C$56:$C$259,0),MATCH($I$20,Resumen!$A$59:$AL$59,0))</f>
        <v>-</v>
      </c>
      <c r="J230" s="274" t="str">
        <f>INDEX(Resumen!$A$56:$AL$259,MATCH($C226,Resumen!$C$56:$C$259,0),MATCH($J$20,Resumen!$A$59:$AL$59,0))</f>
        <v>-</v>
      </c>
      <c r="K230" s="275" t="str">
        <f>INDEX(Resumen!$A$56:$AL$259,MATCH($C226,Resumen!$C$56:$C$259,0),MATCH($K$20,Resumen!$A$59:$AL$59,0))</f>
        <v>-</v>
      </c>
      <c r="M230" s="273" t="str">
        <f t="shared" si="221"/>
        <v>-</v>
      </c>
      <c r="N230" s="274" t="str">
        <f t="shared" si="175"/>
        <v>-</v>
      </c>
      <c r="O230" s="274" t="str">
        <f t="shared" si="176"/>
        <v>-</v>
      </c>
      <c r="P230" s="275" t="str">
        <f t="shared" si="177"/>
        <v>-</v>
      </c>
      <c r="Q230" s="58"/>
      <c r="R230" s="292" t="str">
        <f t="shared" si="222"/>
        <v>-</v>
      </c>
      <c r="S230" s="293" t="str">
        <f t="shared" si="178"/>
        <v>-</v>
      </c>
      <c r="T230" s="293" t="str">
        <f t="shared" si="179"/>
        <v>-</v>
      </c>
      <c r="U230" s="294" t="str">
        <f t="shared" si="180"/>
        <v>-</v>
      </c>
      <c r="V230" s="5"/>
      <c r="W230" s="306" t="str">
        <f t="shared" si="223"/>
        <v>-</v>
      </c>
      <c r="Y230" s="318" t="str">
        <f>IF(OR(W230="",W230=0,W230="-"),"",MAX(Y$23:Y229)+1)</f>
        <v/>
      </c>
      <c r="Z230" s="319" t="str">
        <f>IF(OR(Y230="",Y230=0,Y230="-"),"",C226)</f>
        <v/>
      </c>
      <c r="AA230" s="338" t="str">
        <f>IF(OR(Y230="",Y230=0,Y230="-"),"",DAY($B226))</f>
        <v/>
      </c>
      <c r="AB230" s="331" t="str">
        <f t="shared" si="224"/>
        <v/>
      </c>
      <c r="AC230" s="339" t="str">
        <f>IF(OR(AA230="",AA230=0,AA230="-"),"",MONTH($B226))</f>
        <v/>
      </c>
      <c r="AD230" s="331" t="str">
        <f t="shared" si="225"/>
        <v/>
      </c>
      <c r="AE230" s="340" t="str">
        <f>IF(OR(AA230="",AA230=0,AA230="-"),"",YEAR($B226))</f>
        <v/>
      </c>
      <c r="AG230" s="469"/>
      <c r="AH230" s="497"/>
      <c r="AL230" s="499"/>
      <c r="AM230" s="470"/>
      <c r="AO230" s="469"/>
      <c r="AP230" s="473"/>
      <c r="AQ230" s="473"/>
      <c r="AR230" s="470"/>
      <c r="AT230" s="469"/>
      <c r="AU230" s="473"/>
      <c r="AV230" s="473"/>
      <c r="AW230" s="470"/>
      <c r="AY230" s="469"/>
      <c r="AZ230" s="473"/>
      <c r="BA230" s="473"/>
      <c r="BB230" s="470"/>
      <c r="BD230" s="469"/>
      <c r="BE230" s="470"/>
      <c r="BG230" s="467"/>
    </row>
    <row r="231" spans="1:59" ht="15" thickBot="1" x14ac:dyDescent="0.35">
      <c r="A231" s="674"/>
      <c r="B231" s="675"/>
      <c r="C231" s="676"/>
      <c r="D231" s="677"/>
      <c r="E231" s="83" t="str">
        <f>Resumen!$AE$57</f>
        <v>U</v>
      </c>
      <c r="F231" s="262" t="str">
        <f>Resumen!$AE$56</f>
        <v>Maq. y Utensilios</v>
      </c>
      <c r="G231" s="284"/>
      <c r="H231" s="273" t="str">
        <f>INDEX(Resumen!$A$56:$AL$259,MATCH($C226,Resumen!$C$56:$C$259,0),MATCH($H$21,Resumen!$A$59:$AL$59,0))</f>
        <v>-</v>
      </c>
      <c r="I231" s="274" t="str">
        <f>INDEX(Resumen!$A$56:$AL$259,MATCH($C226,Resumen!$C$56:$C$259,0),MATCH($I$21,Resumen!$A$59:$AL$59,0))</f>
        <v>-</v>
      </c>
      <c r="J231" s="274" t="str">
        <f>INDEX(Resumen!$A$56:$AL$259,MATCH($C226,Resumen!$C$56:$C$259,0),MATCH($J$21,Resumen!$A$59:$AL$59,0))</f>
        <v>-</v>
      </c>
      <c r="K231" s="275" t="str">
        <f>INDEX(Resumen!$A$56:$AL$259,MATCH($C226,Resumen!$C$56:$C$259,0),MATCH($K$21,Resumen!$A$59:$AL$59,0))</f>
        <v>-</v>
      </c>
      <c r="M231" s="273" t="str">
        <f t="shared" si="221"/>
        <v>-</v>
      </c>
      <c r="N231" s="274" t="str">
        <f t="shared" ref="N231:N294" si="226">IF(OR(I231="-",I231="",I231=0),"-",I231*N$14)</f>
        <v>-</v>
      </c>
      <c r="O231" s="274" t="str">
        <f t="shared" ref="O231:O294" si="227">IF(OR(J231="-",J231="",J231=0),"-",J231*O$14)</f>
        <v>-</v>
      </c>
      <c r="P231" s="275" t="str">
        <f t="shared" ref="P231:P294" si="228">IF(OR(K231="-",K231="",K231=0),"-",K231*P$14)</f>
        <v>-</v>
      </c>
      <c r="Q231" s="58"/>
      <c r="R231" s="292" t="str">
        <f t="shared" si="222"/>
        <v>-</v>
      </c>
      <c r="S231" s="293" t="str">
        <f t="shared" ref="S231:S294" si="229">IF(SUM(I231,N231)=0,"-",SUM(I231,N231))</f>
        <v>-</v>
      </c>
      <c r="T231" s="293" t="str">
        <f t="shared" ref="T231:T294" si="230">IF(SUM(J231,O231)=0,"-",SUM(J231,O231))</f>
        <v>-</v>
      </c>
      <c r="U231" s="294" t="str">
        <f t="shared" ref="U231:U294" si="231">IF(SUM(K231,P231)=0,"-",SUM(K231,P231))</f>
        <v>-</v>
      </c>
      <c r="V231" s="5"/>
      <c r="W231" s="306" t="str">
        <f t="shared" si="223"/>
        <v>-</v>
      </c>
      <c r="Y231" s="318" t="str">
        <f>IF(OR(W231="",W231=0,W231="-"),"",MAX(Y$23:Y230)+1)</f>
        <v/>
      </c>
      <c r="Z231" s="319" t="str">
        <f>IF(OR(Y231="",Y231=0,Y231="-"),"",C226)</f>
        <v/>
      </c>
      <c r="AA231" s="338" t="str">
        <f>IF(OR(Y231="",Y231=0,Y231="-"),"",DAY($B226))</f>
        <v/>
      </c>
      <c r="AB231" s="331" t="str">
        <f t="shared" si="224"/>
        <v/>
      </c>
      <c r="AC231" s="339" t="str">
        <f>IF(OR(AA231="",AA231=0,AA231="-"),"",MONTH($B226))</f>
        <v/>
      </c>
      <c r="AD231" s="331" t="str">
        <f t="shared" si="225"/>
        <v/>
      </c>
      <c r="AE231" s="340" t="str">
        <f>IF(OR(AA231="",AA231=0,AA231="-"),"",YEAR($B226))</f>
        <v/>
      </c>
      <c r="AG231" s="469"/>
      <c r="AH231" s="497"/>
      <c r="AL231" s="499"/>
      <c r="AM231" s="470"/>
      <c r="AO231" s="469"/>
      <c r="AP231" s="473"/>
      <c r="AQ231" s="473"/>
      <c r="AR231" s="470"/>
      <c r="AT231" s="469"/>
      <c r="AU231" s="473"/>
      <c r="AV231" s="473"/>
      <c r="AW231" s="470"/>
      <c r="AY231" s="469"/>
      <c r="AZ231" s="473"/>
      <c r="BA231" s="473"/>
      <c r="BB231" s="470"/>
      <c r="BD231" s="469"/>
      <c r="BE231" s="470"/>
      <c r="BG231" s="467"/>
    </row>
    <row r="232" spans="1:59" ht="15" thickBot="1" x14ac:dyDescent="0.35">
      <c r="A232" s="674"/>
      <c r="B232" s="675"/>
      <c r="C232" s="676"/>
      <c r="D232" s="649"/>
      <c r="E232" s="259" t="str">
        <f>Resumen!$AI$57</f>
        <v>V</v>
      </c>
      <c r="F232" s="263" t="str">
        <f>Resumen!$AI$56</f>
        <v>Gastos V.Zotz</v>
      </c>
      <c r="G232" s="284"/>
      <c r="H232" s="276" t="str">
        <f>INDEX(Resumen!$A$56:$AL$259,MATCH($C226,Resumen!$C$56:$C$259,0),MATCH($H$22,Resumen!$A$59:$AL$59,0))</f>
        <v>-</v>
      </c>
      <c r="I232" s="277" t="str">
        <f>INDEX(Resumen!$A$56:$AL$259,MATCH($C226,Resumen!$C$56:$C$259,0),MATCH($I$22,Resumen!$A$59:$AL$59,0))</f>
        <v>-</v>
      </c>
      <c r="J232" s="277" t="str">
        <f>INDEX(Resumen!$A$56:$AL$259,MATCH($C226,Resumen!$C$56:$C$259,0),MATCH($J$22,Resumen!$A$59:$AL$59,0))</f>
        <v>-</v>
      </c>
      <c r="K232" s="278" t="str">
        <f>INDEX(Resumen!$A$56:$AL$259,MATCH($C226,Resumen!$C$56:$C$259,0),MATCH($K$22,Resumen!$A$59:$AL$59,0))</f>
        <v>-</v>
      </c>
      <c r="M232" s="276" t="str">
        <f t="shared" si="221"/>
        <v>-</v>
      </c>
      <c r="N232" s="277" t="str">
        <f t="shared" si="226"/>
        <v>-</v>
      </c>
      <c r="O232" s="277" t="str">
        <f t="shared" si="227"/>
        <v>-</v>
      </c>
      <c r="P232" s="278" t="str">
        <f t="shared" si="228"/>
        <v>-</v>
      </c>
      <c r="Q232" s="58"/>
      <c r="R232" s="295" t="str">
        <f t="shared" si="222"/>
        <v>-</v>
      </c>
      <c r="S232" s="296" t="str">
        <f t="shared" si="229"/>
        <v>-</v>
      </c>
      <c r="T232" s="296" t="str">
        <f t="shared" si="230"/>
        <v>-</v>
      </c>
      <c r="U232" s="297" t="str">
        <f t="shared" si="231"/>
        <v>-</v>
      </c>
      <c r="W232" s="307" t="str">
        <f t="shared" si="223"/>
        <v>-</v>
      </c>
      <c r="Y232" s="318" t="str">
        <f>IF(OR(W232="",W232=0,W232="-"),"",MAX(Y$23:Y231)+1)</f>
        <v/>
      </c>
      <c r="Z232" s="320" t="str">
        <f>IF(OR(Y232="",Y232=0,Y232="-"),"",C226)</f>
        <v/>
      </c>
      <c r="AA232" s="341" t="str">
        <f>IF(OR(Y232="",Y232=0,Y232="-"),"",DAY($B226))</f>
        <v/>
      </c>
      <c r="AB232" s="332" t="str">
        <f t="shared" si="224"/>
        <v/>
      </c>
      <c r="AC232" s="342" t="str">
        <f>IF(OR(AA232="",AA232=0,AA232="-"),"",MONTH($B226))</f>
        <v/>
      </c>
      <c r="AD232" s="332" t="str">
        <f t="shared" si="225"/>
        <v/>
      </c>
      <c r="AE232" s="343" t="str">
        <f>IF(OR(AA232="",AA232=0,AA232="-"),"",YEAR($B226))</f>
        <v/>
      </c>
      <c r="AG232" s="471"/>
      <c r="AH232" s="500"/>
      <c r="AI232" s="501"/>
      <c r="AJ232" s="501"/>
      <c r="AK232" s="501"/>
      <c r="AL232" s="502"/>
      <c r="AM232" s="472"/>
      <c r="AO232" s="471"/>
      <c r="AP232" s="474"/>
      <c r="AQ232" s="474"/>
      <c r="AR232" s="472"/>
      <c r="AT232" s="471"/>
      <c r="AU232" s="474"/>
      <c r="AV232" s="474"/>
      <c r="AW232" s="472"/>
      <c r="AY232" s="471"/>
      <c r="AZ232" s="474"/>
      <c r="BA232" s="474"/>
      <c r="BB232" s="472"/>
      <c r="BD232" s="471"/>
      <c r="BE232" s="472"/>
      <c r="BG232" s="468"/>
    </row>
    <row r="233" spans="1:59" ht="15" thickBot="1" x14ac:dyDescent="0.35">
      <c r="A233" s="674">
        <f>MAX($A$23:A226)+1</f>
        <v>31</v>
      </c>
      <c r="B233" s="675">
        <f>INDEX(Resumen!$A$56:$AL$259,MATCH($A233,Resumen!$A$56:$A$259,0),MATCH($B$22,Resumen!$A$59:$AL$59,0))</f>
        <v>0</v>
      </c>
      <c r="C233" s="676">
        <f>INDEX(Resumen!$A$56:$AL$259,MATCH($A233,Resumen!$A$56:$A$259,0),MATCH($C$22,Resumen!$A$59:$AL$59,0))</f>
        <v>0</v>
      </c>
      <c r="D233" s="648" t="str">
        <f>IF(SUM($W233:$W239)=0,"-",SUM($W233:$W239))</f>
        <v>-</v>
      </c>
      <c r="E233" s="363" t="str">
        <f>Resumen!$K$57</f>
        <v>MP</v>
      </c>
      <c r="F233" s="364" t="str">
        <f>Resumen!$K$56</f>
        <v>Materias Primas</v>
      </c>
      <c r="G233" s="284"/>
      <c r="H233" s="256" t="str">
        <f>INDEX(Resumen!$A$56:$AL$259,MATCH($C233,Resumen!$C$56:$C$259,0),MATCH($H$16,Resumen!$A$59:$AL$59,0))</f>
        <v>-</v>
      </c>
      <c r="I233" s="90" t="str">
        <f>INDEX(Resumen!$A$56:$AL$259,MATCH($C233,Resumen!$C$56:$C$259,0),MATCH($I$16,Resumen!$A$59:$AL$59,0))</f>
        <v>-</v>
      </c>
      <c r="J233" s="90" t="str">
        <f>INDEX(Resumen!$A$56:$AL$259,MATCH($C233,Resumen!$C$56:$C$259,0),MATCH($J$16,Resumen!$A$59:$AL$59,0))</f>
        <v>-</v>
      </c>
      <c r="K233" s="109" t="str">
        <f>INDEX(Resumen!$A$56:$AL$259,MATCH($C233,Resumen!$C$56:$C$259,0),MATCH($K$16,Resumen!$A$59:$AL$59,0))</f>
        <v>-</v>
      </c>
      <c r="M233" s="256" t="str">
        <f>IF(OR(H233="-",H233="",H233=0),"-",H233*M$14)</f>
        <v>-</v>
      </c>
      <c r="N233" s="90" t="str">
        <f t="shared" si="226"/>
        <v>-</v>
      </c>
      <c r="O233" s="90" t="str">
        <f t="shared" si="227"/>
        <v>-</v>
      </c>
      <c r="P233" s="109" t="str">
        <f t="shared" si="228"/>
        <v>-</v>
      </c>
      <c r="Q233" s="58"/>
      <c r="R233" s="365" t="str">
        <f>IF(SUM(H233,M233)=0,"-",SUM(H233,M233))</f>
        <v>-</v>
      </c>
      <c r="S233" s="366" t="str">
        <f t="shared" si="229"/>
        <v>-</v>
      </c>
      <c r="T233" s="366" t="str">
        <f t="shared" si="230"/>
        <v>-</v>
      </c>
      <c r="U233" s="367" t="str">
        <f t="shared" si="231"/>
        <v>-</v>
      </c>
      <c r="V233" s="5"/>
      <c r="W233" s="368" t="str">
        <f>IF(SUM(R233:U233)=0,"-",SUM(R233:U233))</f>
        <v>-</v>
      </c>
      <c r="Y233" s="369" t="str">
        <f>IF(OR(W233="",W233=0,W233="-"),"",MAX(Y$23:Y232)+1)</f>
        <v/>
      </c>
      <c r="Z233" s="370" t="str">
        <f>IF(OR(Y233="",Y233=0,Y233="-"),"",C233)</f>
        <v/>
      </c>
      <c r="AA233" s="371" t="str">
        <f>IF(OR(Y233="",Y233=0,Y233="-"),"",DAY($B233))</f>
        <v/>
      </c>
      <c r="AB233" s="372" t="str">
        <f>IF(AA233="","","/")</f>
        <v/>
      </c>
      <c r="AC233" s="373" t="str">
        <f>IF(OR(AA233="",AA233=0,AA233="-"),"",MONTH($B233))</f>
        <v/>
      </c>
      <c r="AD233" s="372" t="str">
        <f>IF(AC233="","","/")</f>
        <v/>
      </c>
      <c r="AE233" s="374" t="str">
        <f>IF(OR(AA233="",AA233=0,AA233="-"),"",YEAR($B233))</f>
        <v/>
      </c>
      <c r="AG233" s="461" t="str">
        <f>IF(OR($C233="",$C233="-",$C233=0),"-",A233)</f>
        <v>-</v>
      </c>
      <c r="AH233" s="503" t="str">
        <f>IF(OR($C233="",$C233="-",$C233=0),"-",DAY(B233))</f>
        <v>-</v>
      </c>
      <c r="AI233" s="506" t="str">
        <f>IF(AH233="","","/")</f>
        <v>/</v>
      </c>
      <c r="AJ233" s="507" t="str">
        <f>IF(OR($C233="",$C233="-",$C233=0),"-",MONTH(B233))</f>
        <v>-</v>
      </c>
      <c r="AK233" s="506" t="str">
        <f>IF(AJ233="","","/")</f>
        <v>/</v>
      </c>
      <c r="AL233" s="508" t="str">
        <f>IF(OR($C233="",$C233="-",$C233=0),"-",YEAR(B233))</f>
        <v>-</v>
      </c>
      <c r="AM233" s="462" t="str">
        <f>IF(OR($C233="",$C233="-",$C233=0),"-",C233)</f>
        <v>-</v>
      </c>
      <c r="AN233" s="475" t="str">
        <f>IF(AM233="-","ù",IF(BG233=D233,"ü","û"))</f>
        <v>ù</v>
      </c>
      <c r="AO233" s="463" t="str">
        <f>IF(OR($C233="",$C233="-",$C233=0),"-",IF(SUM(H233:H239)=0,"-",SUM(H233:H239)))</f>
        <v>-</v>
      </c>
      <c r="AP233" s="464" t="str">
        <f>IF(OR($C233="",$C233="-",$C233=0),"-",IF(SUM(I233:I239)=0,"-",SUM(I233:I239)))</f>
        <v>-</v>
      </c>
      <c r="AQ233" s="464" t="str">
        <f>IF(OR($C233="",$C233="-",$C233=0),"-",IF(SUM(J233:J239)=0,"-",SUM(J233:J239)))</f>
        <v>-</v>
      </c>
      <c r="AR233" s="465" t="str">
        <f>IF(OR($C233="",$C233="-",$C233=0),"-",IF(SUM(K233:K239)=0,"-",SUM(K233:K239)))</f>
        <v>-</v>
      </c>
      <c r="AS233" s="457"/>
      <c r="AT233" s="463" t="str">
        <f>IF(OR($C233="",$C233="-",$C233=0),"-",IF(SUM(M233:M239)=0,"-",SUM(M233:M239)))</f>
        <v>-</v>
      </c>
      <c r="AU233" s="464" t="str">
        <f>IF(OR($C233="",$C233="-",$C233=0),"-",IF(SUM(N233:N239)=0,"-",SUM(N233:N239)))</f>
        <v>-</v>
      </c>
      <c r="AV233" s="464" t="str">
        <f>IF(OR($C233="",$C233="-",$C233=0),"-",IF(SUM(O233:O239)=0,"-",SUM(O233:O239)))</f>
        <v>-</v>
      </c>
      <c r="AW233" s="465" t="str">
        <f>IF(OR($C233="",$C233="-",$C233=0),"-",IF(SUM(P233:P239)=0,"-",SUM(P233:P239)))</f>
        <v>-</v>
      </c>
      <c r="AX233" s="457"/>
      <c r="AY233" s="463" t="str">
        <f>IF(OR($C233="",$C233="-",$C233=0),"-",IF(SUM(R233:R239)=0,"-",SUM(R233:R239)))</f>
        <v>-</v>
      </c>
      <c r="AZ233" s="464" t="str">
        <f>IF(OR($C233="",$C233="-",$C233=0),"-",IF(SUM(S233:S239)=0,"-",SUM(S233:S239)))</f>
        <v>-</v>
      </c>
      <c r="BA233" s="464" t="str">
        <f>IF(OR($C233="",$C233="-",$C233=0),"-",IF(SUM(T233:T239)=0,"-",SUM(T233:T239)))</f>
        <v>-</v>
      </c>
      <c r="BB233" s="465" t="str">
        <f>IF(OR($C233="",$C233="-",$C233=0),"-",IF(SUM(U233:U239)=0,"-",SUM(U233:U239)))</f>
        <v>-</v>
      </c>
      <c r="BC233" s="457"/>
      <c r="BD233" s="463" t="str">
        <f>IF(SUM(AO233:AR233)=0,"-",SUM(AO233:AR233))</f>
        <v>-</v>
      </c>
      <c r="BE233" s="465" t="str">
        <f>IF(SUM(AT233:AW233)=0,"-",SUM(AT233:AW233))</f>
        <v>-</v>
      </c>
      <c r="BF233" s="457"/>
      <c r="BG233" s="466" t="str">
        <f>IF(SUM(AY233:BB233)=0,"-",SUM(AY233:BB233))</f>
        <v>-</v>
      </c>
    </row>
    <row r="234" spans="1:59" ht="15" thickBot="1" x14ac:dyDescent="0.35">
      <c r="A234" s="674"/>
      <c r="B234" s="675"/>
      <c r="C234" s="676"/>
      <c r="D234" s="677"/>
      <c r="E234" s="82" t="str">
        <f>Resumen!$O$57</f>
        <v>P</v>
      </c>
      <c r="F234" s="261" t="str">
        <f>Resumen!$O$56</f>
        <v>Panadería</v>
      </c>
      <c r="G234" s="284"/>
      <c r="H234" s="273" t="str">
        <f>INDEX(Resumen!$A$56:$AL$259,MATCH($C233,Resumen!$C$56:$C$259,0),MATCH($H$17,Resumen!$A$59:$AL$59,0))</f>
        <v>-</v>
      </c>
      <c r="I234" s="274" t="str">
        <f>INDEX(Resumen!$A$56:$AL$259,MATCH($C233,Resumen!$C$56:$C$259,0),MATCH($I$17,Resumen!$A$59:$AL$59,0))</f>
        <v>-</v>
      </c>
      <c r="J234" s="274" t="str">
        <f>INDEX(Resumen!$A$56:$AL$259,MATCH($C233,Resumen!$C$56:$C$259,0),MATCH($J$17,Resumen!$A$59:$AL$59,0))</f>
        <v>-</v>
      </c>
      <c r="K234" s="275" t="str">
        <f>INDEX(Resumen!$A$56:$AL$259,MATCH($C233,Resumen!$C$56:$C$259,0),MATCH($K$17,Resumen!$A$59:$AL$59,0))</f>
        <v>-</v>
      </c>
      <c r="M234" s="273" t="str">
        <f t="shared" ref="M234:M239" si="232">IF(OR(H234="-",H234="",H234=0),"-",H234*M$14)</f>
        <v>-</v>
      </c>
      <c r="N234" s="274" t="str">
        <f t="shared" si="226"/>
        <v>-</v>
      </c>
      <c r="O234" s="274" t="str">
        <f t="shared" si="227"/>
        <v>-</v>
      </c>
      <c r="P234" s="275" t="str">
        <f t="shared" si="228"/>
        <v>-</v>
      </c>
      <c r="Q234" s="58"/>
      <c r="R234" s="292" t="str">
        <f t="shared" ref="R234:R239" si="233">IF(SUM(H234,M234)=0,"-",SUM(H234,M234))</f>
        <v>-</v>
      </c>
      <c r="S234" s="293" t="str">
        <f t="shared" si="229"/>
        <v>-</v>
      </c>
      <c r="T234" s="293" t="str">
        <f t="shared" si="230"/>
        <v>-</v>
      </c>
      <c r="U234" s="294" t="str">
        <f t="shared" si="231"/>
        <v>-</v>
      </c>
      <c r="V234" s="5"/>
      <c r="W234" s="306" t="str">
        <f t="shared" ref="W234:W239" si="234">IF(SUM(R234:U234)=0,"-",SUM(R234:U234))</f>
        <v>-</v>
      </c>
      <c r="Y234" s="318" t="str">
        <f>IF(OR(W234="",W234=0,W234="-"),"",MAX(Y$23:Y233)+1)</f>
        <v/>
      </c>
      <c r="Z234" s="319" t="str">
        <f>IF(OR(Y234="",Y234=0,Y234="-"),"",C233)</f>
        <v/>
      </c>
      <c r="AA234" s="338" t="str">
        <f>IF(OR(Y234="",Y234=0,Y234="-"),"",DAY($B233))</f>
        <v/>
      </c>
      <c r="AB234" s="331" t="str">
        <f t="shared" ref="AB234:AB239" si="235">IF(AA234="","","/")</f>
        <v/>
      </c>
      <c r="AC234" s="339" t="str">
        <f>IF(OR(AA234="",AA234=0,AA234="-"),"",MONTH($B233))</f>
        <v/>
      </c>
      <c r="AD234" s="331" t="str">
        <f t="shared" ref="AD234:AD239" si="236">IF(AC234="","","/")</f>
        <v/>
      </c>
      <c r="AE234" s="340" t="str">
        <f>IF(OR(AA234="",AA234=0,AA234="-"),"",YEAR($B233))</f>
        <v/>
      </c>
      <c r="AG234" s="525"/>
      <c r="AH234" s="526"/>
      <c r="AI234" s="527"/>
      <c r="AJ234" s="528"/>
      <c r="AK234" s="527"/>
      <c r="AL234" s="529"/>
      <c r="AM234" s="530"/>
      <c r="AN234" s="535"/>
      <c r="AO234" s="531"/>
      <c r="AP234" s="532"/>
      <c r="AQ234" s="532"/>
      <c r="AR234" s="533"/>
      <c r="AS234" s="536"/>
      <c r="AT234" s="531"/>
      <c r="AU234" s="532"/>
      <c r="AV234" s="532"/>
      <c r="AW234" s="533"/>
      <c r="AX234" s="536"/>
      <c r="AY234" s="531"/>
      <c r="AZ234" s="532"/>
      <c r="BA234" s="532"/>
      <c r="BB234" s="533"/>
      <c r="BC234" s="536"/>
      <c r="BD234" s="531"/>
      <c r="BE234" s="533"/>
      <c r="BF234" s="536"/>
      <c r="BG234" s="534"/>
    </row>
    <row r="235" spans="1:59" ht="15" thickBot="1" x14ac:dyDescent="0.35">
      <c r="A235" s="674"/>
      <c r="B235" s="675"/>
      <c r="C235" s="676"/>
      <c r="D235" s="677"/>
      <c r="E235" s="82" t="str">
        <f>Resumen!$S$57</f>
        <v>B</v>
      </c>
      <c r="F235" s="261" t="str">
        <f>Resumen!$S$56</f>
        <v>Bebidas</v>
      </c>
      <c r="G235" s="284"/>
      <c r="H235" s="273" t="str">
        <f>INDEX(Resumen!$A$56:$AL$259,MATCH($C233,Resumen!$C$56:$C$259,0),MATCH($H$18,Resumen!$A$59:$AL$59,0))</f>
        <v>-</v>
      </c>
      <c r="I235" s="274" t="str">
        <f>INDEX(Resumen!$A$56:$AL$259,MATCH($C233,Resumen!$C$56:$C$259,0),MATCH($I$18,Resumen!$A$59:$AL$59,0))</f>
        <v>-</v>
      </c>
      <c r="J235" s="274" t="str">
        <f>INDEX(Resumen!$A$56:$AL$259,MATCH($C233,Resumen!$C$56:$C$259,0),MATCH($J$18,Resumen!$A$59:$AL$59,0))</f>
        <v>-</v>
      </c>
      <c r="K235" s="275" t="str">
        <f>INDEX(Resumen!$A$56:$AL$259,MATCH($C233,Resumen!$C$56:$C$259,0),MATCH($K$18,Resumen!$A$59:$AL$59,0))</f>
        <v>-</v>
      </c>
      <c r="M235" s="273" t="str">
        <f t="shared" si="232"/>
        <v>-</v>
      </c>
      <c r="N235" s="274" t="str">
        <f t="shared" si="226"/>
        <v>-</v>
      </c>
      <c r="O235" s="274" t="str">
        <f t="shared" si="227"/>
        <v>-</v>
      </c>
      <c r="P235" s="275" t="str">
        <f t="shared" si="228"/>
        <v>-</v>
      </c>
      <c r="R235" s="292" t="str">
        <f t="shared" si="233"/>
        <v>-</v>
      </c>
      <c r="S235" s="293" t="str">
        <f t="shared" si="229"/>
        <v>-</v>
      </c>
      <c r="T235" s="293" t="str">
        <f t="shared" si="230"/>
        <v>-</v>
      </c>
      <c r="U235" s="294" t="str">
        <f t="shared" si="231"/>
        <v>-</v>
      </c>
      <c r="V235" s="5"/>
      <c r="W235" s="306" t="str">
        <f t="shared" si="234"/>
        <v>-</v>
      </c>
      <c r="Y235" s="318" t="str">
        <f>IF(OR(W235="",W235=0,W235="-"),"",MAX(Y$23:Y234)+1)</f>
        <v/>
      </c>
      <c r="Z235" s="319" t="str">
        <f>IF(OR(Y235="",Y235=0,Y235="-"),"",C233)</f>
        <v/>
      </c>
      <c r="AA235" s="338" t="str">
        <f>IF(OR(Y235="",Y235=0,Y235="-"),"",DAY($B233))</f>
        <v/>
      </c>
      <c r="AB235" s="331" t="str">
        <f t="shared" si="235"/>
        <v/>
      </c>
      <c r="AC235" s="339" t="str">
        <f>IF(OR(AA235="",AA235=0,AA235="-"),"",MONTH($B233))</f>
        <v/>
      </c>
      <c r="AD235" s="331" t="str">
        <f t="shared" si="236"/>
        <v/>
      </c>
      <c r="AE235" s="340" t="str">
        <f>IF(OR(AA235="",AA235=0,AA235="-"),"",YEAR($B233))</f>
        <v/>
      </c>
      <c r="AG235" s="469"/>
      <c r="AH235" s="497"/>
      <c r="AL235" s="499"/>
      <c r="AM235" s="470"/>
      <c r="AN235" s="59"/>
      <c r="AO235" s="469"/>
      <c r="AP235" s="473"/>
      <c r="AQ235" s="473"/>
      <c r="AR235" s="470"/>
      <c r="AS235" s="59"/>
      <c r="AT235" s="469"/>
      <c r="AU235" s="473"/>
      <c r="AV235" s="473"/>
      <c r="AW235" s="470"/>
      <c r="AX235" s="59"/>
      <c r="AY235" s="469"/>
      <c r="AZ235" s="473"/>
      <c r="BA235" s="473"/>
      <c r="BB235" s="470"/>
      <c r="BC235" s="59"/>
      <c r="BD235" s="469"/>
      <c r="BE235" s="470"/>
      <c r="BF235" s="59"/>
      <c r="BG235" s="467"/>
    </row>
    <row r="236" spans="1:59" ht="15" thickBot="1" x14ac:dyDescent="0.35">
      <c r="A236" s="674"/>
      <c r="B236" s="675"/>
      <c r="C236" s="676"/>
      <c r="D236" s="677"/>
      <c r="E236" s="82" t="str">
        <f>Resumen!$W$57</f>
        <v>E</v>
      </c>
      <c r="F236" s="261" t="str">
        <f>Resumen!$W$56</f>
        <v>Envases</v>
      </c>
      <c r="G236" s="284"/>
      <c r="H236" s="273" t="str">
        <f>INDEX(Resumen!$A$56:$AL$259,MATCH($C233,Resumen!$C$56:$C$259,0),MATCH($H$19,Resumen!$A$59:$AL$59,0))</f>
        <v>-</v>
      </c>
      <c r="I236" s="274" t="str">
        <f>INDEX(Resumen!$A$56:$AL$259,MATCH($C233,Resumen!$C$56:$C$259,0),MATCH($I$19,Resumen!$A$59:$AL$59,0))</f>
        <v>-</v>
      </c>
      <c r="J236" s="274" t="str">
        <f>INDEX(Resumen!$A$56:$AL$259,MATCH($C233,Resumen!$C$56:$C$259,0),MATCH($J$19,Resumen!$A$59:$AL$59,0))</f>
        <v>-</v>
      </c>
      <c r="K236" s="275" t="str">
        <f>INDEX(Resumen!$A$56:$AL$259,MATCH($C233,Resumen!$C$56:$C$259,0),MATCH($K$19,Resumen!$A$59:$AL$59,0))</f>
        <v>-</v>
      </c>
      <c r="M236" s="273" t="str">
        <f t="shared" si="232"/>
        <v>-</v>
      </c>
      <c r="N236" s="274" t="str">
        <f t="shared" si="226"/>
        <v>-</v>
      </c>
      <c r="O236" s="274" t="str">
        <f t="shared" si="227"/>
        <v>-</v>
      </c>
      <c r="P236" s="275" t="str">
        <f t="shared" si="228"/>
        <v>-</v>
      </c>
      <c r="Q236" s="58"/>
      <c r="R236" s="292" t="str">
        <f t="shared" si="233"/>
        <v>-</v>
      </c>
      <c r="S236" s="293" t="str">
        <f t="shared" si="229"/>
        <v>-</v>
      </c>
      <c r="T236" s="293" t="str">
        <f t="shared" si="230"/>
        <v>-</v>
      </c>
      <c r="U236" s="294" t="str">
        <f t="shared" si="231"/>
        <v>-</v>
      </c>
      <c r="V236" s="5"/>
      <c r="W236" s="306" t="str">
        <f t="shared" si="234"/>
        <v>-</v>
      </c>
      <c r="Y236" s="318" t="str">
        <f>IF(OR(W236="",W236=0,W236="-"),"",MAX(Y$23:Y235)+1)</f>
        <v/>
      </c>
      <c r="Z236" s="319" t="str">
        <f>IF(OR(Y236="",Y236=0,Y236="-"),"",C233)</f>
        <v/>
      </c>
      <c r="AA236" s="338" t="str">
        <f>IF(OR(Y236="",Y236=0,Y236="-"),"",DAY($B233))</f>
        <v/>
      </c>
      <c r="AB236" s="331" t="str">
        <f t="shared" si="235"/>
        <v/>
      </c>
      <c r="AC236" s="339" t="str">
        <f>IF(OR(AA236="",AA236=0,AA236="-"),"",MONTH($B233))</f>
        <v/>
      </c>
      <c r="AD236" s="331" t="str">
        <f t="shared" si="236"/>
        <v/>
      </c>
      <c r="AE236" s="340" t="str">
        <f>IF(OR(AA236="",AA236=0,AA236="-"),"",YEAR($B233))</f>
        <v/>
      </c>
      <c r="AG236" s="469"/>
      <c r="AH236" s="497"/>
      <c r="AL236" s="499"/>
      <c r="AM236" s="470"/>
      <c r="AO236" s="469"/>
      <c r="AP236" s="473"/>
      <c r="AQ236" s="473"/>
      <c r="AR236" s="470"/>
      <c r="AT236" s="469"/>
      <c r="AU236" s="473"/>
      <c r="AV236" s="473"/>
      <c r="AW236" s="470"/>
      <c r="AY236" s="469"/>
      <c r="AZ236" s="473"/>
      <c r="BA236" s="473"/>
      <c r="BB236" s="470"/>
      <c r="BD236" s="469"/>
      <c r="BE236" s="470"/>
      <c r="BG236" s="467"/>
    </row>
    <row r="237" spans="1:59" ht="15" thickBot="1" x14ac:dyDescent="0.35">
      <c r="A237" s="674"/>
      <c r="B237" s="675"/>
      <c r="C237" s="676"/>
      <c r="D237" s="677"/>
      <c r="E237" s="83" t="str">
        <f>Resumen!$AA$57</f>
        <v>D</v>
      </c>
      <c r="F237" s="262" t="str">
        <f>Resumen!$AA$56</f>
        <v>Decoración</v>
      </c>
      <c r="G237" s="284"/>
      <c r="H237" s="273" t="str">
        <f>INDEX(Resumen!$A$56:$AL$259,MATCH($C233,Resumen!$C$56:$C$259,0),MATCH($H$20,Resumen!$A$59:$AL$59,0))</f>
        <v>-</v>
      </c>
      <c r="I237" s="274" t="str">
        <f>INDEX(Resumen!$A$56:$AL$259,MATCH($C233,Resumen!$C$56:$C$259,0),MATCH($I$20,Resumen!$A$59:$AL$59,0))</f>
        <v>-</v>
      </c>
      <c r="J237" s="274" t="str">
        <f>INDEX(Resumen!$A$56:$AL$259,MATCH($C233,Resumen!$C$56:$C$259,0),MATCH($J$20,Resumen!$A$59:$AL$59,0))</f>
        <v>-</v>
      </c>
      <c r="K237" s="275" t="str">
        <f>INDEX(Resumen!$A$56:$AL$259,MATCH($C233,Resumen!$C$56:$C$259,0),MATCH($K$20,Resumen!$A$59:$AL$59,0))</f>
        <v>-</v>
      </c>
      <c r="M237" s="273" t="str">
        <f t="shared" si="232"/>
        <v>-</v>
      </c>
      <c r="N237" s="274" t="str">
        <f t="shared" si="226"/>
        <v>-</v>
      </c>
      <c r="O237" s="274" t="str">
        <f t="shared" si="227"/>
        <v>-</v>
      </c>
      <c r="P237" s="275" t="str">
        <f t="shared" si="228"/>
        <v>-</v>
      </c>
      <c r="Q237" s="58"/>
      <c r="R237" s="292" t="str">
        <f t="shared" si="233"/>
        <v>-</v>
      </c>
      <c r="S237" s="293" t="str">
        <f t="shared" si="229"/>
        <v>-</v>
      </c>
      <c r="T237" s="293" t="str">
        <f t="shared" si="230"/>
        <v>-</v>
      </c>
      <c r="U237" s="294" t="str">
        <f t="shared" si="231"/>
        <v>-</v>
      </c>
      <c r="V237" s="5"/>
      <c r="W237" s="306" t="str">
        <f t="shared" si="234"/>
        <v>-</v>
      </c>
      <c r="Y237" s="318" t="str">
        <f>IF(OR(W237="",W237=0,W237="-"),"",MAX(Y$23:Y236)+1)</f>
        <v/>
      </c>
      <c r="Z237" s="319" t="str">
        <f>IF(OR(Y237="",Y237=0,Y237="-"),"",C233)</f>
        <v/>
      </c>
      <c r="AA237" s="338" t="str">
        <f>IF(OR(Y237="",Y237=0,Y237="-"),"",DAY($B233))</f>
        <v/>
      </c>
      <c r="AB237" s="331" t="str">
        <f t="shared" si="235"/>
        <v/>
      </c>
      <c r="AC237" s="339" t="str">
        <f>IF(OR(AA237="",AA237=0,AA237="-"),"",MONTH($B233))</f>
        <v/>
      </c>
      <c r="AD237" s="331" t="str">
        <f t="shared" si="236"/>
        <v/>
      </c>
      <c r="AE237" s="340" t="str">
        <f>IF(OR(AA237="",AA237=0,AA237="-"),"",YEAR($B233))</f>
        <v/>
      </c>
      <c r="AG237" s="469"/>
      <c r="AH237" s="497"/>
      <c r="AL237" s="499"/>
      <c r="AM237" s="470"/>
      <c r="AO237" s="469"/>
      <c r="AP237" s="473"/>
      <c r="AQ237" s="473"/>
      <c r="AR237" s="470"/>
      <c r="AT237" s="469"/>
      <c r="AU237" s="473"/>
      <c r="AV237" s="473"/>
      <c r="AW237" s="470"/>
      <c r="AY237" s="469"/>
      <c r="AZ237" s="473"/>
      <c r="BA237" s="473"/>
      <c r="BB237" s="470"/>
      <c r="BD237" s="469"/>
      <c r="BE237" s="470"/>
      <c r="BG237" s="467"/>
    </row>
    <row r="238" spans="1:59" ht="15" thickBot="1" x14ac:dyDescent="0.35">
      <c r="A238" s="674"/>
      <c r="B238" s="675"/>
      <c r="C238" s="676"/>
      <c r="D238" s="677"/>
      <c r="E238" s="83" t="str">
        <f>Resumen!$AE$57</f>
        <v>U</v>
      </c>
      <c r="F238" s="262" t="str">
        <f>Resumen!$AE$56</f>
        <v>Maq. y Utensilios</v>
      </c>
      <c r="G238" s="284"/>
      <c r="H238" s="273" t="str">
        <f>INDEX(Resumen!$A$56:$AL$259,MATCH($C233,Resumen!$C$56:$C$259,0),MATCH($H$21,Resumen!$A$59:$AL$59,0))</f>
        <v>-</v>
      </c>
      <c r="I238" s="274" t="str">
        <f>INDEX(Resumen!$A$56:$AL$259,MATCH($C233,Resumen!$C$56:$C$259,0),MATCH($I$21,Resumen!$A$59:$AL$59,0))</f>
        <v>-</v>
      </c>
      <c r="J238" s="274" t="str">
        <f>INDEX(Resumen!$A$56:$AL$259,MATCH($C233,Resumen!$C$56:$C$259,0),MATCH($J$21,Resumen!$A$59:$AL$59,0))</f>
        <v>-</v>
      </c>
      <c r="K238" s="275" t="str">
        <f>INDEX(Resumen!$A$56:$AL$259,MATCH($C233,Resumen!$C$56:$C$259,0),MATCH($K$21,Resumen!$A$59:$AL$59,0))</f>
        <v>-</v>
      </c>
      <c r="M238" s="273" t="str">
        <f t="shared" si="232"/>
        <v>-</v>
      </c>
      <c r="N238" s="274" t="str">
        <f t="shared" si="226"/>
        <v>-</v>
      </c>
      <c r="O238" s="274" t="str">
        <f t="shared" si="227"/>
        <v>-</v>
      </c>
      <c r="P238" s="275" t="str">
        <f t="shared" si="228"/>
        <v>-</v>
      </c>
      <c r="Q238" s="58"/>
      <c r="R238" s="292" t="str">
        <f t="shared" si="233"/>
        <v>-</v>
      </c>
      <c r="S238" s="293" t="str">
        <f t="shared" si="229"/>
        <v>-</v>
      </c>
      <c r="T238" s="293" t="str">
        <f t="shared" si="230"/>
        <v>-</v>
      </c>
      <c r="U238" s="294" t="str">
        <f t="shared" si="231"/>
        <v>-</v>
      </c>
      <c r="V238" s="5"/>
      <c r="W238" s="306" t="str">
        <f t="shared" si="234"/>
        <v>-</v>
      </c>
      <c r="Y238" s="318" t="str">
        <f>IF(OR(W238="",W238=0,W238="-"),"",MAX(Y$23:Y237)+1)</f>
        <v/>
      </c>
      <c r="Z238" s="319" t="str">
        <f>IF(OR(Y238="",Y238=0,Y238="-"),"",C233)</f>
        <v/>
      </c>
      <c r="AA238" s="338" t="str">
        <f>IF(OR(Y238="",Y238=0,Y238="-"),"",DAY($B233))</f>
        <v/>
      </c>
      <c r="AB238" s="331" t="str">
        <f t="shared" si="235"/>
        <v/>
      </c>
      <c r="AC238" s="339" t="str">
        <f>IF(OR(AA238="",AA238=0,AA238="-"),"",MONTH($B233))</f>
        <v/>
      </c>
      <c r="AD238" s="331" t="str">
        <f t="shared" si="236"/>
        <v/>
      </c>
      <c r="AE238" s="340" t="str">
        <f>IF(OR(AA238="",AA238=0,AA238="-"),"",YEAR($B233))</f>
        <v/>
      </c>
      <c r="AG238" s="469"/>
      <c r="AH238" s="497"/>
      <c r="AL238" s="499"/>
      <c r="AM238" s="470"/>
      <c r="AO238" s="469"/>
      <c r="AP238" s="473"/>
      <c r="AQ238" s="473"/>
      <c r="AR238" s="470"/>
      <c r="AT238" s="469"/>
      <c r="AU238" s="473"/>
      <c r="AV238" s="473"/>
      <c r="AW238" s="470"/>
      <c r="AY238" s="469"/>
      <c r="AZ238" s="473"/>
      <c r="BA238" s="473"/>
      <c r="BB238" s="470"/>
      <c r="BD238" s="469"/>
      <c r="BE238" s="470"/>
      <c r="BG238" s="467"/>
    </row>
    <row r="239" spans="1:59" ht="15" thickBot="1" x14ac:dyDescent="0.35">
      <c r="A239" s="674"/>
      <c r="B239" s="675"/>
      <c r="C239" s="676"/>
      <c r="D239" s="649"/>
      <c r="E239" s="259" t="str">
        <f>Resumen!$AI$57</f>
        <v>V</v>
      </c>
      <c r="F239" s="263" t="str">
        <f>Resumen!$AI$56</f>
        <v>Gastos V.Zotz</v>
      </c>
      <c r="G239" s="284"/>
      <c r="H239" s="276" t="str">
        <f>INDEX(Resumen!$A$56:$AL$259,MATCH($C233,Resumen!$C$56:$C$259,0),MATCH($H$22,Resumen!$A$59:$AL$59,0))</f>
        <v>-</v>
      </c>
      <c r="I239" s="277" t="str">
        <f>INDEX(Resumen!$A$56:$AL$259,MATCH($C233,Resumen!$C$56:$C$259,0),MATCH($I$22,Resumen!$A$59:$AL$59,0))</f>
        <v>-</v>
      </c>
      <c r="J239" s="277" t="str">
        <f>INDEX(Resumen!$A$56:$AL$259,MATCH($C233,Resumen!$C$56:$C$259,0),MATCH($J$22,Resumen!$A$59:$AL$59,0))</f>
        <v>-</v>
      </c>
      <c r="K239" s="278" t="str">
        <f>INDEX(Resumen!$A$56:$AL$259,MATCH($C233,Resumen!$C$56:$C$259,0),MATCH($K$22,Resumen!$A$59:$AL$59,0))</f>
        <v>-</v>
      </c>
      <c r="M239" s="276" t="str">
        <f t="shared" si="232"/>
        <v>-</v>
      </c>
      <c r="N239" s="277" t="str">
        <f t="shared" si="226"/>
        <v>-</v>
      </c>
      <c r="O239" s="277" t="str">
        <f t="shared" si="227"/>
        <v>-</v>
      </c>
      <c r="P239" s="278" t="str">
        <f t="shared" si="228"/>
        <v>-</v>
      </c>
      <c r="Q239" s="58"/>
      <c r="R239" s="295" t="str">
        <f t="shared" si="233"/>
        <v>-</v>
      </c>
      <c r="S239" s="296" t="str">
        <f t="shared" si="229"/>
        <v>-</v>
      </c>
      <c r="T239" s="296" t="str">
        <f t="shared" si="230"/>
        <v>-</v>
      </c>
      <c r="U239" s="297" t="str">
        <f t="shared" si="231"/>
        <v>-</v>
      </c>
      <c r="W239" s="307" t="str">
        <f t="shared" si="234"/>
        <v>-</v>
      </c>
      <c r="Y239" s="318" t="str">
        <f>IF(OR(W239="",W239=0,W239="-"),"",MAX(Y$23:Y238)+1)</f>
        <v/>
      </c>
      <c r="Z239" s="320" t="str">
        <f>IF(OR(Y239="",Y239=0,Y239="-"),"",C233)</f>
        <v/>
      </c>
      <c r="AA239" s="341" t="str">
        <f>IF(OR(Y239="",Y239=0,Y239="-"),"",DAY($B233))</f>
        <v/>
      </c>
      <c r="AB239" s="332" t="str">
        <f t="shared" si="235"/>
        <v/>
      </c>
      <c r="AC239" s="342" t="str">
        <f>IF(OR(AA239="",AA239=0,AA239="-"),"",MONTH($B233))</f>
        <v/>
      </c>
      <c r="AD239" s="332" t="str">
        <f t="shared" si="236"/>
        <v/>
      </c>
      <c r="AE239" s="343" t="str">
        <f>IF(OR(AA239="",AA239=0,AA239="-"),"",YEAR($B233))</f>
        <v/>
      </c>
      <c r="AG239" s="471"/>
      <c r="AH239" s="500"/>
      <c r="AI239" s="501"/>
      <c r="AJ239" s="501"/>
      <c r="AK239" s="501"/>
      <c r="AL239" s="502"/>
      <c r="AM239" s="472"/>
      <c r="AO239" s="471"/>
      <c r="AP239" s="474"/>
      <c r="AQ239" s="474"/>
      <c r="AR239" s="472"/>
      <c r="AT239" s="471"/>
      <c r="AU239" s="474"/>
      <c r="AV239" s="474"/>
      <c r="AW239" s="472"/>
      <c r="AY239" s="471"/>
      <c r="AZ239" s="474"/>
      <c r="BA239" s="474"/>
      <c r="BB239" s="472"/>
      <c r="BD239" s="471"/>
      <c r="BE239" s="472"/>
      <c r="BG239" s="468"/>
    </row>
    <row r="240" spans="1:59" ht="15" thickBot="1" x14ac:dyDescent="0.35">
      <c r="A240" s="674">
        <f>MAX($A$23:A233)+1</f>
        <v>32</v>
      </c>
      <c r="B240" s="675">
        <f>INDEX(Resumen!$A$56:$AL$259,MATCH($A240,Resumen!$A$56:$A$259,0),MATCH($B$22,Resumen!$A$59:$AL$59,0))</f>
        <v>0</v>
      </c>
      <c r="C240" s="676">
        <f>INDEX(Resumen!$A$56:$AL$259,MATCH($A240,Resumen!$A$56:$A$259,0),MATCH($C$22,Resumen!$A$59:$AL$59,0))</f>
        <v>0</v>
      </c>
      <c r="D240" s="648" t="str">
        <f>IF(SUM($W240:$W246)=0,"-",SUM($W240:$W246))</f>
        <v>-</v>
      </c>
      <c r="E240" s="363" t="str">
        <f>Resumen!$K$57</f>
        <v>MP</v>
      </c>
      <c r="F240" s="364" t="str">
        <f>Resumen!$K$56</f>
        <v>Materias Primas</v>
      </c>
      <c r="G240" s="284"/>
      <c r="H240" s="256" t="str">
        <f>INDEX(Resumen!$A$56:$AL$259,MATCH($C240,Resumen!$C$56:$C$259,0),MATCH($H$16,Resumen!$A$59:$AL$59,0))</f>
        <v>-</v>
      </c>
      <c r="I240" s="90" t="str">
        <f>INDEX(Resumen!$A$56:$AL$259,MATCH($C240,Resumen!$C$56:$C$259,0),MATCH($I$16,Resumen!$A$59:$AL$59,0))</f>
        <v>-</v>
      </c>
      <c r="J240" s="90" t="str">
        <f>INDEX(Resumen!$A$56:$AL$259,MATCH($C240,Resumen!$C$56:$C$259,0),MATCH($J$16,Resumen!$A$59:$AL$59,0))</f>
        <v>-</v>
      </c>
      <c r="K240" s="109" t="str">
        <f>INDEX(Resumen!$A$56:$AL$259,MATCH($C240,Resumen!$C$56:$C$259,0),MATCH($K$16,Resumen!$A$59:$AL$59,0))</f>
        <v>-</v>
      </c>
      <c r="M240" s="256" t="str">
        <f>IF(OR(H240="-",H240="",H240=0),"-",H240*M$14)</f>
        <v>-</v>
      </c>
      <c r="N240" s="90" t="str">
        <f t="shared" si="226"/>
        <v>-</v>
      </c>
      <c r="O240" s="90" t="str">
        <f t="shared" si="227"/>
        <v>-</v>
      </c>
      <c r="P240" s="109" t="str">
        <f t="shared" si="228"/>
        <v>-</v>
      </c>
      <c r="Q240" s="58"/>
      <c r="R240" s="365" t="str">
        <f>IF(SUM(H240,M240)=0,"-",SUM(H240,M240))</f>
        <v>-</v>
      </c>
      <c r="S240" s="366" t="str">
        <f t="shared" si="229"/>
        <v>-</v>
      </c>
      <c r="T240" s="366" t="str">
        <f t="shared" si="230"/>
        <v>-</v>
      </c>
      <c r="U240" s="367" t="str">
        <f t="shared" si="231"/>
        <v>-</v>
      </c>
      <c r="V240" s="5"/>
      <c r="W240" s="368" t="str">
        <f>IF(SUM(R240:U240)=0,"-",SUM(R240:U240))</f>
        <v>-</v>
      </c>
      <c r="Y240" s="369" t="str">
        <f>IF(OR(W240="",W240=0,W240="-"),"",MAX(Y$23:Y239)+1)</f>
        <v/>
      </c>
      <c r="Z240" s="370" t="str">
        <f>IF(OR(Y240="",Y240=0,Y240="-"),"",C240)</f>
        <v/>
      </c>
      <c r="AA240" s="371" t="str">
        <f>IF(OR(Y240="",Y240=0,Y240="-"),"",DAY($B240))</f>
        <v/>
      </c>
      <c r="AB240" s="372" t="str">
        <f>IF(AA240="","","/")</f>
        <v/>
      </c>
      <c r="AC240" s="373" t="str">
        <f>IF(OR(AA240="",AA240=0,AA240="-"),"",MONTH($B240))</f>
        <v/>
      </c>
      <c r="AD240" s="372" t="str">
        <f>IF(AC240="","","/")</f>
        <v/>
      </c>
      <c r="AE240" s="374" t="str">
        <f>IF(OR(AA240="",AA240=0,AA240="-"),"",YEAR($B240))</f>
        <v/>
      </c>
      <c r="AG240" s="461" t="str">
        <f>IF(OR($C240="",$C240="-",$C240=0),"-",A240)</f>
        <v>-</v>
      </c>
      <c r="AH240" s="503" t="str">
        <f>IF(OR($C240="",$C240="-",$C240=0),"-",DAY(B240))</f>
        <v>-</v>
      </c>
      <c r="AI240" s="506" t="str">
        <f>IF(AH240="","","/")</f>
        <v>/</v>
      </c>
      <c r="AJ240" s="507" t="str">
        <f>IF(OR($C240="",$C240="-",$C240=0),"-",MONTH(B240))</f>
        <v>-</v>
      </c>
      <c r="AK240" s="506" t="str">
        <f>IF(AJ240="","","/")</f>
        <v>/</v>
      </c>
      <c r="AL240" s="508" t="str">
        <f>IF(OR($C240="",$C240="-",$C240=0),"-",YEAR(B240))</f>
        <v>-</v>
      </c>
      <c r="AM240" s="462" t="str">
        <f>IF(OR($C240="",$C240="-",$C240=0),"-",C240)</f>
        <v>-</v>
      </c>
      <c r="AN240" s="475" t="str">
        <f>IF(AM240="-","ù",IF(BG240=D240,"ü","û"))</f>
        <v>ù</v>
      </c>
      <c r="AO240" s="463" t="str">
        <f>IF(OR($C240="",$C240="-",$C240=0),"-",IF(SUM(H240:H246)=0,"-",SUM(H240:H246)))</f>
        <v>-</v>
      </c>
      <c r="AP240" s="464" t="str">
        <f>IF(OR($C240="",$C240="-",$C240=0),"-",IF(SUM(I240:I246)=0,"-",SUM(I240:I246)))</f>
        <v>-</v>
      </c>
      <c r="AQ240" s="464" t="str">
        <f>IF(OR($C240="",$C240="-",$C240=0),"-",IF(SUM(J240:J246)=0,"-",SUM(J240:J246)))</f>
        <v>-</v>
      </c>
      <c r="AR240" s="465" t="str">
        <f>IF(OR($C240="",$C240="-",$C240=0),"-",IF(SUM(K240:K246)=0,"-",SUM(K240:K246)))</f>
        <v>-</v>
      </c>
      <c r="AS240" s="457"/>
      <c r="AT240" s="463" t="str">
        <f>IF(OR($C240="",$C240="-",$C240=0),"-",IF(SUM(M240:M246)=0,"-",SUM(M240:M246)))</f>
        <v>-</v>
      </c>
      <c r="AU240" s="464" t="str">
        <f>IF(OR($C240="",$C240="-",$C240=0),"-",IF(SUM(N240:N246)=0,"-",SUM(N240:N246)))</f>
        <v>-</v>
      </c>
      <c r="AV240" s="464" t="str">
        <f>IF(OR($C240="",$C240="-",$C240=0),"-",IF(SUM(O240:O246)=0,"-",SUM(O240:O246)))</f>
        <v>-</v>
      </c>
      <c r="AW240" s="465" t="str">
        <f>IF(OR($C240="",$C240="-",$C240=0),"-",IF(SUM(P240:P246)=0,"-",SUM(P240:P246)))</f>
        <v>-</v>
      </c>
      <c r="AX240" s="457"/>
      <c r="AY240" s="463" t="str">
        <f>IF(OR($C240="",$C240="-",$C240=0),"-",IF(SUM(R240:R246)=0,"-",SUM(R240:R246)))</f>
        <v>-</v>
      </c>
      <c r="AZ240" s="464" t="str">
        <f>IF(OR($C240="",$C240="-",$C240=0),"-",IF(SUM(S240:S246)=0,"-",SUM(S240:S246)))</f>
        <v>-</v>
      </c>
      <c r="BA240" s="464" t="str">
        <f>IF(OR($C240="",$C240="-",$C240=0),"-",IF(SUM(T240:T246)=0,"-",SUM(T240:T246)))</f>
        <v>-</v>
      </c>
      <c r="BB240" s="465" t="str">
        <f>IF(OR($C240="",$C240="-",$C240=0),"-",IF(SUM(U240:U246)=0,"-",SUM(U240:U246)))</f>
        <v>-</v>
      </c>
      <c r="BC240" s="457"/>
      <c r="BD240" s="463" t="str">
        <f>IF(SUM(AO240:AR240)=0,"-",SUM(AO240:AR240))</f>
        <v>-</v>
      </c>
      <c r="BE240" s="465" t="str">
        <f>IF(SUM(AT240:AW240)=0,"-",SUM(AT240:AW240))</f>
        <v>-</v>
      </c>
      <c r="BF240" s="457"/>
      <c r="BG240" s="466" t="str">
        <f>IF(SUM(AY240:BB240)=0,"-",SUM(AY240:BB240))</f>
        <v>-</v>
      </c>
    </row>
    <row r="241" spans="1:59" ht="15" thickBot="1" x14ac:dyDescent="0.35">
      <c r="A241" s="674"/>
      <c r="B241" s="675"/>
      <c r="C241" s="676"/>
      <c r="D241" s="677"/>
      <c r="E241" s="82" t="str">
        <f>Resumen!$O$57</f>
        <v>P</v>
      </c>
      <c r="F241" s="261" t="str">
        <f>Resumen!$O$56</f>
        <v>Panadería</v>
      </c>
      <c r="G241" s="284"/>
      <c r="H241" s="273" t="str">
        <f>INDEX(Resumen!$A$56:$AL$259,MATCH($C240,Resumen!$C$56:$C$259,0),MATCH($H$17,Resumen!$A$59:$AL$59,0))</f>
        <v>-</v>
      </c>
      <c r="I241" s="274" t="str">
        <f>INDEX(Resumen!$A$56:$AL$259,MATCH($C240,Resumen!$C$56:$C$259,0),MATCH($I$17,Resumen!$A$59:$AL$59,0))</f>
        <v>-</v>
      </c>
      <c r="J241" s="274" t="str">
        <f>INDEX(Resumen!$A$56:$AL$259,MATCH($C240,Resumen!$C$56:$C$259,0),MATCH($J$17,Resumen!$A$59:$AL$59,0))</f>
        <v>-</v>
      </c>
      <c r="K241" s="275" t="str">
        <f>INDEX(Resumen!$A$56:$AL$259,MATCH($C240,Resumen!$C$56:$C$259,0),MATCH($K$17,Resumen!$A$59:$AL$59,0))</f>
        <v>-</v>
      </c>
      <c r="M241" s="273" t="str">
        <f t="shared" ref="M241:M246" si="237">IF(OR(H241="-",H241="",H241=0),"-",H241*M$14)</f>
        <v>-</v>
      </c>
      <c r="N241" s="274" t="str">
        <f t="shared" si="226"/>
        <v>-</v>
      </c>
      <c r="O241" s="274" t="str">
        <f t="shared" si="227"/>
        <v>-</v>
      </c>
      <c r="P241" s="275" t="str">
        <f t="shared" si="228"/>
        <v>-</v>
      </c>
      <c r="Q241" s="58"/>
      <c r="R241" s="292" t="str">
        <f t="shared" ref="R241:R246" si="238">IF(SUM(H241,M241)=0,"-",SUM(H241,M241))</f>
        <v>-</v>
      </c>
      <c r="S241" s="293" t="str">
        <f t="shared" si="229"/>
        <v>-</v>
      </c>
      <c r="T241" s="293" t="str">
        <f t="shared" si="230"/>
        <v>-</v>
      </c>
      <c r="U241" s="294" t="str">
        <f t="shared" si="231"/>
        <v>-</v>
      </c>
      <c r="V241" s="5"/>
      <c r="W241" s="306" t="str">
        <f t="shared" ref="W241:W246" si="239">IF(SUM(R241:U241)=0,"-",SUM(R241:U241))</f>
        <v>-</v>
      </c>
      <c r="Y241" s="318" t="str">
        <f>IF(OR(W241="",W241=0,W241="-"),"",MAX(Y$23:Y240)+1)</f>
        <v/>
      </c>
      <c r="Z241" s="319" t="str">
        <f>IF(OR(Y241="",Y241=0,Y241="-"),"",C240)</f>
        <v/>
      </c>
      <c r="AA241" s="338" t="str">
        <f>IF(OR(Y241="",Y241=0,Y241="-"),"",DAY($B240))</f>
        <v/>
      </c>
      <c r="AB241" s="331" t="str">
        <f t="shared" ref="AB241:AB246" si="240">IF(AA241="","","/")</f>
        <v/>
      </c>
      <c r="AC241" s="339" t="str">
        <f>IF(OR(AA241="",AA241=0,AA241="-"),"",MONTH($B240))</f>
        <v/>
      </c>
      <c r="AD241" s="331" t="str">
        <f t="shared" ref="AD241:AD246" si="241">IF(AC241="","","/")</f>
        <v/>
      </c>
      <c r="AE241" s="340" t="str">
        <f>IF(OR(AA241="",AA241=0,AA241="-"),"",YEAR($B240))</f>
        <v/>
      </c>
      <c r="AG241" s="525"/>
      <c r="AH241" s="526"/>
      <c r="AI241" s="527"/>
      <c r="AJ241" s="528"/>
      <c r="AK241" s="527"/>
      <c r="AL241" s="529"/>
      <c r="AM241" s="530"/>
      <c r="AN241" s="535"/>
      <c r="AO241" s="531"/>
      <c r="AP241" s="532"/>
      <c r="AQ241" s="532"/>
      <c r="AR241" s="533"/>
      <c r="AS241" s="536"/>
      <c r="AT241" s="531"/>
      <c r="AU241" s="532"/>
      <c r="AV241" s="532"/>
      <c r="AW241" s="533"/>
      <c r="AX241" s="536"/>
      <c r="AY241" s="531"/>
      <c r="AZ241" s="532"/>
      <c r="BA241" s="532"/>
      <c r="BB241" s="533"/>
      <c r="BC241" s="536"/>
      <c r="BD241" s="531"/>
      <c r="BE241" s="533"/>
      <c r="BF241" s="536"/>
      <c r="BG241" s="534"/>
    </row>
    <row r="242" spans="1:59" ht="15" thickBot="1" x14ac:dyDescent="0.35">
      <c r="A242" s="674"/>
      <c r="B242" s="675"/>
      <c r="C242" s="676"/>
      <c r="D242" s="677"/>
      <c r="E242" s="82" t="str">
        <f>Resumen!$S$57</f>
        <v>B</v>
      </c>
      <c r="F242" s="261" t="str">
        <f>Resumen!$S$56</f>
        <v>Bebidas</v>
      </c>
      <c r="G242" s="284"/>
      <c r="H242" s="273" t="str">
        <f>INDEX(Resumen!$A$56:$AL$259,MATCH($C240,Resumen!$C$56:$C$259,0),MATCH($H$18,Resumen!$A$59:$AL$59,0))</f>
        <v>-</v>
      </c>
      <c r="I242" s="274" t="str">
        <f>INDEX(Resumen!$A$56:$AL$259,MATCH($C240,Resumen!$C$56:$C$259,0),MATCH($I$18,Resumen!$A$59:$AL$59,0))</f>
        <v>-</v>
      </c>
      <c r="J242" s="274" t="str">
        <f>INDEX(Resumen!$A$56:$AL$259,MATCH($C240,Resumen!$C$56:$C$259,0),MATCH($J$18,Resumen!$A$59:$AL$59,0))</f>
        <v>-</v>
      </c>
      <c r="K242" s="275" t="str">
        <f>INDEX(Resumen!$A$56:$AL$259,MATCH($C240,Resumen!$C$56:$C$259,0),MATCH($K$18,Resumen!$A$59:$AL$59,0))</f>
        <v>-</v>
      </c>
      <c r="M242" s="273" t="str">
        <f t="shared" si="237"/>
        <v>-</v>
      </c>
      <c r="N242" s="274" t="str">
        <f t="shared" si="226"/>
        <v>-</v>
      </c>
      <c r="O242" s="274" t="str">
        <f t="shared" si="227"/>
        <v>-</v>
      </c>
      <c r="P242" s="275" t="str">
        <f t="shared" si="228"/>
        <v>-</v>
      </c>
      <c r="R242" s="292" t="str">
        <f t="shared" si="238"/>
        <v>-</v>
      </c>
      <c r="S242" s="293" t="str">
        <f t="shared" si="229"/>
        <v>-</v>
      </c>
      <c r="T242" s="293" t="str">
        <f t="shared" si="230"/>
        <v>-</v>
      </c>
      <c r="U242" s="294" t="str">
        <f t="shared" si="231"/>
        <v>-</v>
      </c>
      <c r="V242" s="5"/>
      <c r="W242" s="306" t="str">
        <f t="shared" si="239"/>
        <v>-</v>
      </c>
      <c r="Y242" s="318" t="str">
        <f>IF(OR(W242="",W242=0,W242="-"),"",MAX(Y$23:Y241)+1)</f>
        <v/>
      </c>
      <c r="Z242" s="319" t="str">
        <f>IF(OR(Y242="",Y242=0,Y242="-"),"",C240)</f>
        <v/>
      </c>
      <c r="AA242" s="338" t="str">
        <f>IF(OR(Y242="",Y242=0,Y242="-"),"",DAY($B240))</f>
        <v/>
      </c>
      <c r="AB242" s="331" t="str">
        <f t="shared" si="240"/>
        <v/>
      </c>
      <c r="AC242" s="339" t="str">
        <f>IF(OR(AA242="",AA242=0,AA242="-"),"",MONTH($B240))</f>
        <v/>
      </c>
      <c r="AD242" s="331" t="str">
        <f t="shared" si="241"/>
        <v/>
      </c>
      <c r="AE242" s="340" t="str">
        <f>IF(OR(AA242="",AA242=0,AA242="-"),"",YEAR($B240))</f>
        <v/>
      </c>
      <c r="AG242" s="469"/>
      <c r="AH242" s="497"/>
      <c r="AL242" s="499"/>
      <c r="AM242" s="470"/>
      <c r="AN242" s="59"/>
      <c r="AO242" s="469"/>
      <c r="AP242" s="473"/>
      <c r="AQ242" s="473"/>
      <c r="AR242" s="470"/>
      <c r="AS242" s="59"/>
      <c r="AT242" s="469"/>
      <c r="AU242" s="473"/>
      <c r="AV242" s="473"/>
      <c r="AW242" s="470"/>
      <c r="AX242" s="59"/>
      <c r="AY242" s="469"/>
      <c r="AZ242" s="473"/>
      <c r="BA242" s="473"/>
      <c r="BB242" s="470"/>
      <c r="BC242" s="59"/>
      <c r="BD242" s="469"/>
      <c r="BE242" s="470"/>
      <c r="BF242" s="59"/>
      <c r="BG242" s="467"/>
    </row>
    <row r="243" spans="1:59" ht="15" thickBot="1" x14ac:dyDescent="0.35">
      <c r="A243" s="674"/>
      <c r="B243" s="675"/>
      <c r="C243" s="676"/>
      <c r="D243" s="677"/>
      <c r="E243" s="82" t="str">
        <f>Resumen!$W$57</f>
        <v>E</v>
      </c>
      <c r="F243" s="261" t="str">
        <f>Resumen!$W$56</f>
        <v>Envases</v>
      </c>
      <c r="G243" s="284"/>
      <c r="H243" s="273" t="str">
        <f>INDEX(Resumen!$A$56:$AL$259,MATCH($C240,Resumen!$C$56:$C$259,0),MATCH($H$19,Resumen!$A$59:$AL$59,0))</f>
        <v>-</v>
      </c>
      <c r="I243" s="274" t="str">
        <f>INDEX(Resumen!$A$56:$AL$259,MATCH($C240,Resumen!$C$56:$C$259,0),MATCH($I$19,Resumen!$A$59:$AL$59,0))</f>
        <v>-</v>
      </c>
      <c r="J243" s="274" t="str">
        <f>INDEX(Resumen!$A$56:$AL$259,MATCH($C240,Resumen!$C$56:$C$259,0),MATCH($J$19,Resumen!$A$59:$AL$59,0))</f>
        <v>-</v>
      </c>
      <c r="K243" s="275" t="str">
        <f>INDEX(Resumen!$A$56:$AL$259,MATCH($C240,Resumen!$C$56:$C$259,0),MATCH($K$19,Resumen!$A$59:$AL$59,0))</f>
        <v>-</v>
      </c>
      <c r="M243" s="273" t="str">
        <f t="shared" si="237"/>
        <v>-</v>
      </c>
      <c r="N243" s="274" t="str">
        <f t="shared" si="226"/>
        <v>-</v>
      </c>
      <c r="O243" s="274" t="str">
        <f t="shared" si="227"/>
        <v>-</v>
      </c>
      <c r="P243" s="275" t="str">
        <f t="shared" si="228"/>
        <v>-</v>
      </c>
      <c r="Q243" s="58"/>
      <c r="R243" s="292" t="str">
        <f t="shared" si="238"/>
        <v>-</v>
      </c>
      <c r="S243" s="293" t="str">
        <f t="shared" si="229"/>
        <v>-</v>
      </c>
      <c r="T243" s="293" t="str">
        <f t="shared" si="230"/>
        <v>-</v>
      </c>
      <c r="U243" s="294" t="str">
        <f t="shared" si="231"/>
        <v>-</v>
      </c>
      <c r="V243" s="5"/>
      <c r="W243" s="306" t="str">
        <f t="shared" si="239"/>
        <v>-</v>
      </c>
      <c r="Y243" s="318" t="str">
        <f>IF(OR(W243="",W243=0,W243="-"),"",MAX(Y$23:Y242)+1)</f>
        <v/>
      </c>
      <c r="Z243" s="319" t="str">
        <f>IF(OR(Y243="",Y243=0,Y243="-"),"",C240)</f>
        <v/>
      </c>
      <c r="AA243" s="338" t="str">
        <f>IF(OR(Y243="",Y243=0,Y243="-"),"",DAY($B240))</f>
        <v/>
      </c>
      <c r="AB243" s="331" t="str">
        <f t="shared" si="240"/>
        <v/>
      </c>
      <c r="AC243" s="339" t="str">
        <f>IF(OR(AA243="",AA243=0,AA243="-"),"",MONTH($B240))</f>
        <v/>
      </c>
      <c r="AD243" s="331" t="str">
        <f t="shared" si="241"/>
        <v/>
      </c>
      <c r="AE243" s="340" t="str">
        <f>IF(OR(AA243="",AA243=0,AA243="-"),"",YEAR($B240))</f>
        <v/>
      </c>
      <c r="AG243" s="469"/>
      <c r="AH243" s="497"/>
      <c r="AL243" s="499"/>
      <c r="AM243" s="470"/>
      <c r="AO243" s="469"/>
      <c r="AP243" s="473"/>
      <c r="AQ243" s="473"/>
      <c r="AR243" s="470"/>
      <c r="AT243" s="469"/>
      <c r="AU243" s="473"/>
      <c r="AV243" s="473"/>
      <c r="AW243" s="470"/>
      <c r="AY243" s="469"/>
      <c r="AZ243" s="473"/>
      <c r="BA243" s="473"/>
      <c r="BB243" s="470"/>
      <c r="BD243" s="469"/>
      <c r="BE243" s="470"/>
      <c r="BG243" s="467"/>
    </row>
    <row r="244" spans="1:59" ht="15" thickBot="1" x14ac:dyDescent="0.35">
      <c r="A244" s="674"/>
      <c r="B244" s="675"/>
      <c r="C244" s="676"/>
      <c r="D244" s="677"/>
      <c r="E244" s="83" t="str">
        <f>Resumen!$AA$57</f>
        <v>D</v>
      </c>
      <c r="F244" s="262" t="str">
        <f>Resumen!$AA$56</f>
        <v>Decoración</v>
      </c>
      <c r="G244" s="284"/>
      <c r="H244" s="273" t="str">
        <f>INDEX(Resumen!$A$56:$AL$259,MATCH($C240,Resumen!$C$56:$C$259,0),MATCH($H$20,Resumen!$A$59:$AL$59,0))</f>
        <v>-</v>
      </c>
      <c r="I244" s="274" t="str">
        <f>INDEX(Resumen!$A$56:$AL$259,MATCH($C240,Resumen!$C$56:$C$259,0),MATCH($I$20,Resumen!$A$59:$AL$59,0))</f>
        <v>-</v>
      </c>
      <c r="J244" s="274" t="str">
        <f>INDEX(Resumen!$A$56:$AL$259,MATCH($C240,Resumen!$C$56:$C$259,0),MATCH($J$20,Resumen!$A$59:$AL$59,0))</f>
        <v>-</v>
      </c>
      <c r="K244" s="275" t="str">
        <f>INDEX(Resumen!$A$56:$AL$259,MATCH($C240,Resumen!$C$56:$C$259,0),MATCH($K$20,Resumen!$A$59:$AL$59,0))</f>
        <v>-</v>
      </c>
      <c r="M244" s="273" t="str">
        <f t="shared" si="237"/>
        <v>-</v>
      </c>
      <c r="N244" s="274" t="str">
        <f t="shared" si="226"/>
        <v>-</v>
      </c>
      <c r="O244" s="274" t="str">
        <f t="shared" si="227"/>
        <v>-</v>
      </c>
      <c r="P244" s="275" t="str">
        <f t="shared" si="228"/>
        <v>-</v>
      </c>
      <c r="Q244" s="58"/>
      <c r="R244" s="292" t="str">
        <f t="shared" si="238"/>
        <v>-</v>
      </c>
      <c r="S244" s="293" t="str">
        <f t="shared" si="229"/>
        <v>-</v>
      </c>
      <c r="T244" s="293" t="str">
        <f t="shared" si="230"/>
        <v>-</v>
      </c>
      <c r="U244" s="294" t="str">
        <f t="shared" si="231"/>
        <v>-</v>
      </c>
      <c r="V244" s="5"/>
      <c r="W244" s="306" t="str">
        <f t="shared" si="239"/>
        <v>-</v>
      </c>
      <c r="Y244" s="318" t="str">
        <f>IF(OR(W244="",W244=0,W244="-"),"",MAX(Y$23:Y243)+1)</f>
        <v/>
      </c>
      <c r="Z244" s="319" t="str">
        <f>IF(OR(Y244="",Y244=0,Y244="-"),"",C240)</f>
        <v/>
      </c>
      <c r="AA244" s="338" t="str">
        <f>IF(OR(Y244="",Y244=0,Y244="-"),"",DAY($B240))</f>
        <v/>
      </c>
      <c r="AB244" s="331" t="str">
        <f t="shared" si="240"/>
        <v/>
      </c>
      <c r="AC244" s="339" t="str">
        <f>IF(OR(AA244="",AA244=0,AA244="-"),"",MONTH($B240))</f>
        <v/>
      </c>
      <c r="AD244" s="331" t="str">
        <f t="shared" si="241"/>
        <v/>
      </c>
      <c r="AE244" s="340" t="str">
        <f>IF(OR(AA244="",AA244=0,AA244="-"),"",YEAR($B240))</f>
        <v/>
      </c>
      <c r="AG244" s="469"/>
      <c r="AH244" s="497"/>
      <c r="AL244" s="499"/>
      <c r="AM244" s="470"/>
      <c r="AO244" s="469"/>
      <c r="AP244" s="473"/>
      <c r="AQ244" s="473"/>
      <c r="AR244" s="470"/>
      <c r="AT244" s="469"/>
      <c r="AU244" s="473"/>
      <c r="AV244" s="473"/>
      <c r="AW244" s="470"/>
      <c r="AY244" s="469"/>
      <c r="AZ244" s="473"/>
      <c r="BA244" s="473"/>
      <c r="BB244" s="470"/>
      <c r="BD244" s="469"/>
      <c r="BE244" s="470"/>
      <c r="BG244" s="467"/>
    </row>
    <row r="245" spans="1:59" ht="15" thickBot="1" x14ac:dyDescent="0.35">
      <c r="A245" s="674"/>
      <c r="B245" s="675"/>
      <c r="C245" s="676"/>
      <c r="D245" s="677"/>
      <c r="E245" s="83" t="str">
        <f>Resumen!$AE$57</f>
        <v>U</v>
      </c>
      <c r="F245" s="262" t="str">
        <f>Resumen!$AE$56</f>
        <v>Maq. y Utensilios</v>
      </c>
      <c r="G245" s="284"/>
      <c r="H245" s="273" t="str">
        <f>INDEX(Resumen!$A$56:$AL$259,MATCH($C240,Resumen!$C$56:$C$259,0),MATCH($H$21,Resumen!$A$59:$AL$59,0))</f>
        <v>-</v>
      </c>
      <c r="I245" s="274" t="str">
        <f>INDEX(Resumen!$A$56:$AL$259,MATCH($C240,Resumen!$C$56:$C$259,0),MATCH($I$21,Resumen!$A$59:$AL$59,0))</f>
        <v>-</v>
      </c>
      <c r="J245" s="274" t="str">
        <f>INDEX(Resumen!$A$56:$AL$259,MATCH($C240,Resumen!$C$56:$C$259,0),MATCH($J$21,Resumen!$A$59:$AL$59,0))</f>
        <v>-</v>
      </c>
      <c r="K245" s="275" t="str">
        <f>INDEX(Resumen!$A$56:$AL$259,MATCH($C240,Resumen!$C$56:$C$259,0),MATCH($K$21,Resumen!$A$59:$AL$59,0))</f>
        <v>-</v>
      </c>
      <c r="M245" s="273" t="str">
        <f t="shared" si="237"/>
        <v>-</v>
      </c>
      <c r="N245" s="274" t="str">
        <f t="shared" si="226"/>
        <v>-</v>
      </c>
      <c r="O245" s="274" t="str">
        <f t="shared" si="227"/>
        <v>-</v>
      </c>
      <c r="P245" s="275" t="str">
        <f t="shared" si="228"/>
        <v>-</v>
      </c>
      <c r="Q245" s="58"/>
      <c r="R245" s="292" t="str">
        <f t="shared" si="238"/>
        <v>-</v>
      </c>
      <c r="S245" s="293" t="str">
        <f t="shared" si="229"/>
        <v>-</v>
      </c>
      <c r="T245" s="293" t="str">
        <f t="shared" si="230"/>
        <v>-</v>
      </c>
      <c r="U245" s="294" t="str">
        <f t="shared" si="231"/>
        <v>-</v>
      </c>
      <c r="V245" s="5"/>
      <c r="W245" s="306" t="str">
        <f t="shared" si="239"/>
        <v>-</v>
      </c>
      <c r="Y245" s="318" t="str">
        <f>IF(OR(W245="",W245=0,W245="-"),"",MAX(Y$23:Y244)+1)</f>
        <v/>
      </c>
      <c r="Z245" s="319" t="str">
        <f>IF(OR(Y245="",Y245=0,Y245="-"),"",C240)</f>
        <v/>
      </c>
      <c r="AA245" s="338" t="str">
        <f>IF(OR(Y245="",Y245=0,Y245="-"),"",DAY($B240))</f>
        <v/>
      </c>
      <c r="AB245" s="331" t="str">
        <f t="shared" si="240"/>
        <v/>
      </c>
      <c r="AC245" s="339" t="str">
        <f>IF(OR(AA245="",AA245=0,AA245="-"),"",MONTH($B240))</f>
        <v/>
      </c>
      <c r="AD245" s="331" t="str">
        <f t="shared" si="241"/>
        <v/>
      </c>
      <c r="AE245" s="340" t="str">
        <f>IF(OR(AA245="",AA245=0,AA245="-"),"",YEAR($B240))</f>
        <v/>
      </c>
      <c r="AG245" s="469"/>
      <c r="AH245" s="497"/>
      <c r="AL245" s="499"/>
      <c r="AM245" s="470"/>
      <c r="AO245" s="469"/>
      <c r="AP245" s="473"/>
      <c r="AQ245" s="473"/>
      <c r="AR245" s="470"/>
      <c r="AT245" s="469"/>
      <c r="AU245" s="473"/>
      <c r="AV245" s="473"/>
      <c r="AW245" s="470"/>
      <c r="AY245" s="469"/>
      <c r="AZ245" s="473"/>
      <c r="BA245" s="473"/>
      <c r="BB245" s="470"/>
      <c r="BD245" s="469"/>
      <c r="BE245" s="470"/>
      <c r="BG245" s="467"/>
    </row>
    <row r="246" spans="1:59" ht="15" thickBot="1" x14ac:dyDescent="0.35">
      <c r="A246" s="674"/>
      <c r="B246" s="675"/>
      <c r="C246" s="676"/>
      <c r="D246" s="649"/>
      <c r="E246" s="259" t="str">
        <f>Resumen!$AI$57</f>
        <v>V</v>
      </c>
      <c r="F246" s="263" t="str">
        <f>Resumen!$AI$56</f>
        <v>Gastos V.Zotz</v>
      </c>
      <c r="G246" s="284"/>
      <c r="H246" s="276" t="str">
        <f>INDEX(Resumen!$A$56:$AL$259,MATCH($C240,Resumen!$C$56:$C$259,0),MATCH($H$22,Resumen!$A$59:$AL$59,0))</f>
        <v>-</v>
      </c>
      <c r="I246" s="277" t="str">
        <f>INDEX(Resumen!$A$56:$AL$259,MATCH($C240,Resumen!$C$56:$C$259,0),MATCH($I$22,Resumen!$A$59:$AL$59,0))</f>
        <v>-</v>
      </c>
      <c r="J246" s="277" t="str">
        <f>INDEX(Resumen!$A$56:$AL$259,MATCH($C240,Resumen!$C$56:$C$259,0),MATCH($J$22,Resumen!$A$59:$AL$59,0))</f>
        <v>-</v>
      </c>
      <c r="K246" s="278" t="str">
        <f>INDEX(Resumen!$A$56:$AL$259,MATCH($C240,Resumen!$C$56:$C$259,0),MATCH($K$22,Resumen!$A$59:$AL$59,0))</f>
        <v>-</v>
      </c>
      <c r="M246" s="276" t="str">
        <f t="shared" si="237"/>
        <v>-</v>
      </c>
      <c r="N246" s="277" t="str">
        <f t="shared" si="226"/>
        <v>-</v>
      </c>
      <c r="O246" s="277" t="str">
        <f t="shared" si="227"/>
        <v>-</v>
      </c>
      <c r="P246" s="278" t="str">
        <f t="shared" si="228"/>
        <v>-</v>
      </c>
      <c r="Q246" s="58"/>
      <c r="R246" s="295" t="str">
        <f t="shared" si="238"/>
        <v>-</v>
      </c>
      <c r="S246" s="296" t="str">
        <f t="shared" si="229"/>
        <v>-</v>
      </c>
      <c r="T246" s="296" t="str">
        <f t="shared" si="230"/>
        <v>-</v>
      </c>
      <c r="U246" s="297" t="str">
        <f t="shared" si="231"/>
        <v>-</v>
      </c>
      <c r="W246" s="307" t="str">
        <f t="shared" si="239"/>
        <v>-</v>
      </c>
      <c r="Y246" s="318" t="str">
        <f>IF(OR(W246="",W246=0,W246="-"),"",MAX(Y$23:Y245)+1)</f>
        <v/>
      </c>
      <c r="Z246" s="320" t="str">
        <f>IF(OR(Y246="",Y246=0,Y246="-"),"",C240)</f>
        <v/>
      </c>
      <c r="AA246" s="341" t="str">
        <f>IF(OR(Y246="",Y246=0,Y246="-"),"",DAY($B240))</f>
        <v/>
      </c>
      <c r="AB246" s="332" t="str">
        <f t="shared" si="240"/>
        <v/>
      </c>
      <c r="AC246" s="342" t="str">
        <f>IF(OR(AA246="",AA246=0,AA246="-"),"",MONTH($B240))</f>
        <v/>
      </c>
      <c r="AD246" s="332" t="str">
        <f t="shared" si="241"/>
        <v/>
      </c>
      <c r="AE246" s="343" t="str">
        <f>IF(OR(AA246="",AA246=0,AA246="-"),"",YEAR($B240))</f>
        <v/>
      </c>
      <c r="AG246" s="471"/>
      <c r="AH246" s="500"/>
      <c r="AI246" s="501"/>
      <c r="AJ246" s="501"/>
      <c r="AK246" s="501"/>
      <c r="AL246" s="502"/>
      <c r="AM246" s="472"/>
      <c r="AO246" s="471"/>
      <c r="AP246" s="474"/>
      <c r="AQ246" s="474"/>
      <c r="AR246" s="472"/>
      <c r="AT246" s="471"/>
      <c r="AU246" s="474"/>
      <c r="AV246" s="474"/>
      <c r="AW246" s="472"/>
      <c r="AY246" s="471"/>
      <c r="AZ246" s="474"/>
      <c r="BA246" s="474"/>
      <c r="BB246" s="472"/>
      <c r="BD246" s="471"/>
      <c r="BE246" s="472"/>
      <c r="BG246" s="468"/>
    </row>
    <row r="247" spans="1:59" ht="15" thickBot="1" x14ac:dyDescent="0.35">
      <c r="A247" s="674">
        <f>MAX($A$23:A240)+1</f>
        <v>33</v>
      </c>
      <c r="B247" s="675">
        <f>INDEX(Resumen!$A$56:$AL$259,MATCH($A247,Resumen!$A$56:$A$259,0),MATCH($B$22,Resumen!$A$59:$AL$59,0))</f>
        <v>0</v>
      </c>
      <c r="C247" s="676">
        <f>INDEX(Resumen!$A$56:$AL$259,MATCH($A247,Resumen!$A$56:$A$259,0),MATCH($C$22,Resumen!$A$59:$AL$59,0))</f>
        <v>0</v>
      </c>
      <c r="D247" s="648" t="str">
        <f>IF(SUM($W247:$W253)=0,"-",SUM($W247:$W253))</f>
        <v>-</v>
      </c>
      <c r="E247" s="363" t="str">
        <f>Resumen!$K$57</f>
        <v>MP</v>
      </c>
      <c r="F247" s="364" t="str">
        <f>Resumen!$K$56</f>
        <v>Materias Primas</v>
      </c>
      <c r="G247" s="284"/>
      <c r="H247" s="256" t="str">
        <f>INDEX(Resumen!$A$56:$AL$259,MATCH($C247,Resumen!$C$56:$C$259,0),MATCH($H$16,Resumen!$A$59:$AL$59,0))</f>
        <v>-</v>
      </c>
      <c r="I247" s="90" t="str">
        <f>INDEX(Resumen!$A$56:$AL$259,MATCH($C247,Resumen!$C$56:$C$259,0),MATCH($I$16,Resumen!$A$59:$AL$59,0))</f>
        <v>-</v>
      </c>
      <c r="J247" s="90" t="str">
        <f>INDEX(Resumen!$A$56:$AL$259,MATCH($C247,Resumen!$C$56:$C$259,0),MATCH($J$16,Resumen!$A$59:$AL$59,0))</f>
        <v>-</v>
      </c>
      <c r="K247" s="109" t="str">
        <f>INDEX(Resumen!$A$56:$AL$259,MATCH($C247,Resumen!$C$56:$C$259,0),MATCH($K$16,Resumen!$A$59:$AL$59,0))</f>
        <v>-</v>
      </c>
      <c r="M247" s="256" t="str">
        <f>IF(OR(H247="-",H247="",H247=0),"-",H247*M$14)</f>
        <v>-</v>
      </c>
      <c r="N247" s="90" t="str">
        <f t="shared" si="226"/>
        <v>-</v>
      </c>
      <c r="O247" s="90" t="str">
        <f t="shared" si="227"/>
        <v>-</v>
      </c>
      <c r="P247" s="109" t="str">
        <f t="shared" si="228"/>
        <v>-</v>
      </c>
      <c r="Q247" s="58"/>
      <c r="R247" s="365" t="str">
        <f>IF(SUM(H247,M247)=0,"-",SUM(H247,M247))</f>
        <v>-</v>
      </c>
      <c r="S247" s="366" t="str">
        <f t="shared" si="229"/>
        <v>-</v>
      </c>
      <c r="T247" s="366" t="str">
        <f t="shared" si="230"/>
        <v>-</v>
      </c>
      <c r="U247" s="367" t="str">
        <f t="shared" si="231"/>
        <v>-</v>
      </c>
      <c r="V247" s="5"/>
      <c r="W247" s="368" t="str">
        <f>IF(SUM(R247:U247)=0,"-",SUM(R247:U247))</f>
        <v>-</v>
      </c>
      <c r="Y247" s="369" t="str">
        <f>IF(OR(W247="",W247=0,W247="-"),"",MAX(Y$23:Y246)+1)</f>
        <v/>
      </c>
      <c r="Z247" s="370" t="str">
        <f>IF(OR(Y247="",Y247=0,Y247="-"),"",C247)</f>
        <v/>
      </c>
      <c r="AA247" s="371" t="str">
        <f>IF(OR(Y247="",Y247=0,Y247="-"),"",DAY($B247))</f>
        <v/>
      </c>
      <c r="AB247" s="372" t="str">
        <f>IF(AA247="","","/")</f>
        <v/>
      </c>
      <c r="AC247" s="373" t="str">
        <f>IF(OR(AA247="",AA247=0,AA247="-"),"",MONTH($B247))</f>
        <v/>
      </c>
      <c r="AD247" s="372" t="str">
        <f>IF(AC247="","","/")</f>
        <v/>
      </c>
      <c r="AE247" s="374" t="str">
        <f>IF(OR(AA247="",AA247=0,AA247="-"),"",YEAR($B247))</f>
        <v/>
      </c>
      <c r="AG247" s="461" t="str">
        <f>IF(OR($C247="",$C247="-",$C247=0),"-",A247)</f>
        <v>-</v>
      </c>
      <c r="AH247" s="503" t="str">
        <f>IF(OR($C247="",$C247="-",$C247=0),"-",DAY(B247))</f>
        <v>-</v>
      </c>
      <c r="AI247" s="506" t="str">
        <f>IF(AH247="","","/")</f>
        <v>/</v>
      </c>
      <c r="AJ247" s="507" t="str">
        <f>IF(OR($C247="",$C247="-",$C247=0),"-",MONTH(B247))</f>
        <v>-</v>
      </c>
      <c r="AK247" s="506" t="str">
        <f>IF(AJ247="","","/")</f>
        <v>/</v>
      </c>
      <c r="AL247" s="508" t="str">
        <f>IF(OR($C247="",$C247="-",$C247=0),"-",YEAR(B247))</f>
        <v>-</v>
      </c>
      <c r="AM247" s="462" t="str">
        <f>IF(OR($C247="",$C247="-",$C247=0),"-",C247)</f>
        <v>-</v>
      </c>
      <c r="AN247" s="475" t="str">
        <f>IF(AM247="-","ù",IF(BG247=D247,"ü","û"))</f>
        <v>ù</v>
      </c>
      <c r="AO247" s="463" t="str">
        <f>IF(OR($C247="",$C247="-",$C247=0),"-",IF(SUM(H247:H253)=0,"-",SUM(H247:H253)))</f>
        <v>-</v>
      </c>
      <c r="AP247" s="464" t="str">
        <f>IF(OR($C247="",$C247="-",$C247=0),"-",IF(SUM(I247:I253)=0,"-",SUM(I247:I253)))</f>
        <v>-</v>
      </c>
      <c r="AQ247" s="464" t="str">
        <f>IF(OR($C247="",$C247="-",$C247=0),"-",IF(SUM(J247:J253)=0,"-",SUM(J247:J253)))</f>
        <v>-</v>
      </c>
      <c r="AR247" s="465" t="str">
        <f>IF(OR($C247="",$C247="-",$C247=0),"-",IF(SUM(K247:K253)=0,"-",SUM(K247:K253)))</f>
        <v>-</v>
      </c>
      <c r="AS247" s="457"/>
      <c r="AT247" s="463" t="str">
        <f>IF(OR($C247="",$C247="-",$C247=0),"-",IF(SUM(M247:M253)=0,"-",SUM(M247:M253)))</f>
        <v>-</v>
      </c>
      <c r="AU247" s="464" t="str">
        <f>IF(OR($C247="",$C247="-",$C247=0),"-",IF(SUM(N247:N253)=0,"-",SUM(N247:N253)))</f>
        <v>-</v>
      </c>
      <c r="AV247" s="464" t="str">
        <f>IF(OR($C247="",$C247="-",$C247=0),"-",IF(SUM(O247:O253)=0,"-",SUM(O247:O253)))</f>
        <v>-</v>
      </c>
      <c r="AW247" s="465" t="str">
        <f>IF(OR($C247="",$C247="-",$C247=0),"-",IF(SUM(P247:P253)=0,"-",SUM(P247:P253)))</f>
        <v>-</v>
      </c>
      <c r="AX247" s="457"/>
      <c r="AY247" s="463" t="str">
        <f>IF(OR($C247="",$C247="-",$C247=0),"-",IF(SUM(R247:R253)=0,"-",SUM(R247:R253)))</f>
        <v>-</v>
      </c>
      <c r="AZ247" s="464" t="str">
        <f>IF(OR($C247="",$C247="-",$C247=0),"-",IF(SUM(S247:S253)=0,"-",SUM(S247:S253)))</f>
        <v>-</v>
      </c>
      <c r="BA247" s="464" t="str">
        <f>IF(OR($C247="",$C247="-",$C247=0),"-",IF(SUM(T247:T253)=0,"-",SUM(T247:T253)))</f>
        <v>-</v>
      </c>
      <c r="BB247" s="465" t="str">
        <f>IF(OR($C247="",$C247="-",$C247=0),"-",IF(SUM(U247:U253)=0,"-",SUM(U247:U253)))</f>
        <v>-</v>
      </c>
      <c r="BC247" s="457"/>
      <c r="BD247" s="463" t="str">
        <f>IF(SUM(AO247:AR247)=0,"-",SUM(AO247:AR247))</f>
        <v>-</v>
      </c>
      <c r="BE247" s="465" t="str">
        <f>IF(SUM(AT247:AW247)=0,"-",SUM(AT247:AW247))</f>
        <v>-</v>
      </c>
      <c r="BF247" s="457"/>
      <c r="BG247" s="466" t="str">
        <f>IF(SUM(AY247:BB247)=0,"-",SUM(AY247:BB247))</f>
        <v>-</v>
      </c>
    </row>
    <row r="248" spans="1:59" ht="15" thickBot="1" x14ac:dyDescent="0.35">
      <c r="A248" s="674"/>
      <c r="B248" s="675"/>
      <c r="C248" s="676"/>
      <c r="D248" s="677"/>
      <c r="E248" s="82" t="str">
        <f>Resumen!$O$57</f>
        <v>P</v>
      </c>
      <c r="F248" s="261" t="str">
        <f>Resumen!$O$56</f>
        <v>Panadería</v>
      </c>
      <c r="G248" s="284"/>
      <c r="H248" s="273" t="str">
        <f>INDEX(Resumen!$A$56:$AL$259,MATCH($C247,Resumen!$C$56:$C$259,0),MATCH($H$17,Resumen!$A$59:$AL$59,0))</f>
        <v>-</v>
      </c>
      <c r="I248" s="274" t="str">
        <f>INDEX(Resumen!$A$56:$AL$259,MATCH($C247,Resumen!$C$56:$C$259,0),MATCH($I$17,Resumen!$A$59:$AL$59,0))</f>
        <v>-</v>
      </c>
      <c r="J248" s="274" t="str">
        <f>INDEX(Resumen!$A$56:$AL$259,MATCH($C247,Resumen!$C$56:$C$259,0),MATCH($J$17,Resumen!$A$59:$AL$59,0))</f>
        <v>-</v>
      </c>
      <c r="K248" s="275" t="str">
        <f>INDEX(Resumen!$A$56:$AL$259,MATCH($C247,Resumen!$C$56:$C$259,0),MATCH($K$17,Resumen!$A$59:$AL$59,0))</f>
        <v>-</v>
      </c>
      <c r="M248" s="273" t="str">
        <f t="shared" ref="M248:M253" si="242">IF(OR(H248="-",H248="",H248=0),"-",H248*M$14)</f>
        <v>-</v>
      </c>
      <c r="N248" s="274" t="str">
        <f t="shared" si="226"/>
        <v>-</v>
      </c>
      <c r="O248" s="274" t="str">
        <f t="shared" si="227"/>
        <v>-</v>
      </c>
      <c r="P248" s="275" t="str">
        <f t="shared" si="228"/>
        <v>-</v>
      </c>
      <c r="Q248" s="58"/>
      <c r="R248" s="292" t="str">
        <f t="shared" ref="R248:R253" si="243">IF(SUM(H248,M248)=0,"-",SUM(H248,M248))</f>
        <v>-</v>
      </c>
      <c r="S248" s="293" t="str">
        <f t="shared" si="229"/>
        <v>-</v>
      </c>
      <c r="T248" s="293" t="str">
        <f t="shared" si="230"/>
        <v>-</v>
      </c>
      <c r="U248" s="294" t="str">
        <f t="shared" si="231"/>
        <v>-</v>
      </c>
      <c r="V248" s="5"/>
      <c r="W248" s="306" t="str">
        <f t="shared" ref="W248:W253" si="244">IF(SUM(R248:U248)=0,"-",SUM(R248:U248))</f>
        <v>-</v>
      </c>
      <c r="Y248" s="318" t="str">
        <f>IF(OR(W248="",W248=0,W248="-"),"",MAX(Y$23:Y247)+1)</f>
        <v/>
      </c>
      <c r="Z248" s="319" t="str">
        <f>IF(OR(Y248="",Y248=0,Y248="-"),"",C247)</f>
        <v/>
      </c>
      <c r="AA248" s="338" t="str">
        <f>IF(OR(Y248="",Y248=0,Y248="-"),"",DAY($B247))</f>
        <v/>
      </c>
      <c r="AB248" s="331" t="str">
        <f t="shared" ref="AB248:AB253" si="245">IF(AA248="","","/")</f>
        <v/>
      </c>
      <c r="AC248" s="339" t="str">
        <f>IF(OR(AA248="",AA248=0,AA248="-"),"",MONTH($B247))</f>
        <v/>
      </c>
      <c r="AD248" s="331" t="str">
        <f t="shared" ref="AD248:AD253" si="246">IF(AC248="","","/")</f>
        <v/>
      </c>
      <c r="AE248" s="340" t="str">
        <f>IF(OR(AA248="",AA248=0,AA248="-"),"",YEAR($B247))</f>
        <v/>
      </c>
      <c r="AG248" s="525"/>
      <c r="AH248" s="526"/>
      <c r="AI248" s="527"/>
      <c r="AJ248" s="528"/>
      <c r="AK248" s="527"/>
      <c r="AL248" s="529"/>
      <c r="AM248" s="530"/>
      <c r="AN248" s="535"/>
      <c r="AO248" s="531"/>
      <c r="AP248" s="532"/>
      <c r="AQ248" s="532"/>
      <c r="AR248" s="533"/>
      <c r="AS248" s="536"/>
      <c r="AT248" s="531"/>
      <c r="AU248" s="532"/>
      <c r="AV248" s="532"/>
      <c r="AW248" s="533"/>
      <c r="AX248" s="536"/>
      <c r="AY248" s="531"/>
      <c r="AZ248" s="532"/>
      <c r="BA248" s="532"/>
      <c r="BB248" s="533"/>
      <c r="BC248" s="536"/>
      <c r="BD248" s="531"/>
      <c r="BE248" s="533"/>
      <c r="BF248" s="536"/>
      <c r="BG248" s="534"/>
    </row>
    <row r="249" spans="1:59" ht="15" thickBot="1" x14ac:dyDescent="0.35">
      <c r="A249" s="674"/>
      <c r="B249" s="675"/>
      <c r="C249" s="676"/>
      <c r="D249" s="677"/>
      <c r="E249" s="82" t="str">
        <f>Resumen!$S$57</f>
        <v>B</v>
      </c>
      <c r="F249" s="261" t="str">
        <f>Resumen!$S$56</f>
        <v>Bebidas</v>
      </c>
      <c r="G249" s="284"/>
      <c r="H249" s="273" t="str">
        <f>INDEX(Resumen!$A$56:$AL$259,MATCH($C247,Resumen!$C$56:$C$259,0),MATCH($H$18,Resumen!$A$59:$AL$59,0))</f>
        <v>-</v>
      </c>
      <c r="I249" s="274" t="str">
        <f>INDEX(Resumen!$A$56:$AL$259,MATCH($C247,Resumen!$C$56:$C$259,0),MATCH($I$18,Resumen!$A$59:$AL$59,0))</f>
        <v>-</v>
      </c>
      <c r="J249" s="274" t="str">
        <f>INDEX(Resumen!$A$56:$AL$259,MATCH($C247,Resumen!$C$56:$C$259,0),MATCH($J$18,Resumen!$A$59:$AL$59,0))</f>
        <v>-</v>
      </c>
      <c r="K249" s="275" t="str">
        <f>INDEX(Resumen!$A$56:$AL$259,MATCH($C247,Resumen!$C$56:$C$259,0),MATCH($K$18,Resumen!$A$59:$AL$59,0))</f>
        <v>-</v>
      </c>
      <c r="M249" s="273" t="str">
        <f t="shared" si="242"/>
        <v>-</v>
      </c>
      <c r="N249" s="274" t="str">
        <f t="shared" si="226"/>
        <v>-</v>
      </c>
      <c r="O249" s="274" t="str">
        <f t="shared" si="227"/>
        <v>-</v>
      </c>
      <c r="P249" s="275" t="str">
        <f t="shared" si="228"/>
        <v>-</v>
      </c>
      <c r="R249" s="292" t="str">
        <f t="shared" si="243"/>
        <v>-</v>
      </c>
      <c r="S249" s="293" t="str">
        <f t="shared" si="229"/>
        <v>-</v>
      </c>
      <c r="T249" s="293" t="str">
        <f t="shared" si="230"/>
        <v>-</v>
      </c>
      <c r="U249" s="294" t="str">
        <f t="shared" si="231"/>
        <v>-</v>
      </c>
      <c r="V249" s="5"/>
      <c r="W249" s="306" t="str">
        <f t="shared" si="244"/>
        <v>-</v>
      </c>
      <c r="Y249" s="318" t="str">
        <f>IF(OR(W249="",W249=0,W249="-"),"",MAX(Y$23:Y248)+1)</f>
        <v/>
      </c>
      <c r="Z249" s="319" t="str">
        <f>IF(OR(Y249="",Y249=0,Y249="-"),"",C247)</f>
        <v/>
      </c>
      <c r="AA249" s="338" t="str">
        <f>IF(OR(Y249="",Y249=0,Y249="-"),"",DAY($B247))</f>
        <v/>
      </c>
      <c r="AB249" s="331" t="str">
        <f t="shared" si="245"/>
        <v/>
      </c>
      <c r="AC249" s="339" t="str">
        <f>IF(OR(AA249="",AA249=0,AA249="-"),"",MONTH($B247))</f>
        <v/>
      </c>
      <c r="AD249" s="331" t="str">
        <f t="shared" si="246"/>
        <v/>
      </c>
      <c r="AE249" s="340" t="str">
        <f>IF(OR(AA249="",AA249=0,AA249="-"),"",YEAR($B247))</f>
        <v/>
      </c>
      <c r="AG249" s="469"/>
      <c r="AH249" s="497"/>
      <c r="AL249" s="499"/>
      <c r="AM249" s="470"/>
      <c r="AN249" s="59"/>
      <c r="AO249" s="469"/>
      <c r="AP249" s="473"/>
      <c r="AQ249" s="473"/>
      <c r="AR249" s="470"/>
      <c r="AS249" s="59"/>
      <c r="AT249" s="469"/>
      <c r="AU249" s="473"/>
      <c r="AV249" s="473"/>
      <c r="AW249" s="470"/>
      <c r="AX249" s="59"/>
      <c r="AY249" s="469"/>
      <c r="AZ249" s="473"/>
      <c r="BA249" s="473"/>
      <c r="BB249" s="470"/>
      <c r="BC249" s="59"/>
      <c r="BD249" s="469"/>
      <c r="BE249" s="470"/>
      <c r="BF249" s="59"/>
      <c r="BG249" s="467"/>
    </row>
    <row r="250" spans="1:59" ht="15" thickBot="1" x14ac:dyDescent="0.35">
      <c r="A250" s="674"/>
      <c r="B250" s="675"/>
      <c r="C250" s="676"/>
      <c r="D250" s="677"/>
      <c r="E250" s="82" t="str">
        <f>Resumen!$W$57</f>
        <v>E</v>
      </c>
      <c r="F250" s="261" t="str">
        <f>Resumen!$W$56</f>
        <v>Envases</v>
      </c>
      <c r="G250" s="284"/>
      <c r="H250" s="273" t="str">
        <f>INDEX(Resumen!$A$56:$AL$259,MATCH($C247,Resumen!$C$56:$C$259,0),MATCH($H$19,Resumen!$A$59:$AL$59,0))</f>
        <v>-</v>
      </c>
      <c r="I250" s="274" t="str">
        <f>INDEX(Resumen!$A$56:$AL$259,MATCH($C247,Resumen!$C$56:$C$259,0),MATCH($I$19,Resumen!$A$59:$AL$59,0))</f>
        <v>-</v>
      </c>
      <c r="J250" s="274" t="str">
        <f>INDEX(Resumen!$A$56:$AL$259,MATCH($C247,Resumen!$C$56:$C$259,0),MATCH($J$19,Resumen!$A$59:$AL$59,0))</f>
        <v>-</v>
      </c>
      <c r="K250" s="275" t="str">
        <f>INDEX(Resumen!$A$56:$AL$259,MATCH($C247,Resumen!$C$56:$C$259,0),MATCH($K$19,Resumen!$A$59:$AL$59,0))</f>
        <v>-</v>
      </c>
      <c r="M250" s="273" t="str">
        <f t="shared" si="242"/>
        <v>-</v>
      </c>
      <c r="N250" s="274" t="str">
        <f t="shared" si="226"/>
        <v>-</v>
      </c>
      <c r="O250" s="274" t="str">
        <f t="shared" si="227"/>
        <v>-</v>
      </c>
      <c r="P250" s="275" t="str">
        <f t="shared" si="228"/>
        <v>-</v>
      </c>
      <c r="Q250" s="58"/>
      <c r="R250" s="292" t="str">
        <f t="shared" si="243"/>
        <v>-</v>
      </c>
      <c r="S250" s="293" t="str">
        <f t="shared" si="229"/>
        <v>-</v>
      </c>
      <c r="T250" s="293" t="str">
        <f t="shared" si="230"/>
        <v>-</v>
      </c>
      <c r="U250" s="294" t="str">
        <f t="shared" si="231"/>
        <v>-</v>
      </c>
      <c r="V250" s="5"/>
      <c r="W250" s="306" t="str">
        <f t="shared" si="244"/>
        <v>-</v>
      </c>
      <c r="Y250" s="318" t="str">
        <f>IF(OR(W250="",W250=0,W250="-"),"",MAX(Y$23:Y249)+1)</f>
        <v/>
      </c>
      <c r="Z250" s="319" t="str">
        <f>IF(OR(Y250="",Y250=0,Y250="-"),"",C247)</f>
        <v/>
      </c>
      <c r="AA250" s="338" t="str">
        <f>IF(OR(Y250="",Y250=0,Y250="-"),"",DAY($B247))</f>
        <v/>
      </c>
      <c r="AB250" s="331" t="str">
        <f t="shared" si="245"/>
        <v/>
      </c>
      <c r="AC250" s="339" t="str">
        <f>IF(OR(AA250="",AA250=0,AA250="-"),"",MONTH($B247))</f>
        <v/>
      </c>
      <c r="AD250" s="331" t="str">
        <f t="shared" si="246"/>
        <v/>
      </c>
      <c r="AE250" s="340" t="str">
        <f>IF(OR(AA250="",AA250=0,AA250="-"),"",YEAR($B247))</f>
        <v/>
      </c>
      <c r="AG250" s="469"/>
      <c r="AH250" s="497"/>
      <c r="AL250" s="499"/>
      <c r="AM250" s="470"/>
      <c r="AO250" s="469"/>
      <c r="AP250" s="473"/>
      <c r="AQ250" s="473"/>
      <c r="AR250" s="470"/>
      <c r="AT250" s="469"/>
      <c r="AU250" s="473"/>
      <c r="AV250" s="473"/>
      <c r="AW250" s="470"/>
      <c r="AY250" s="469"/>
      <c r="AZ250" s="473"/>
      <c r="BA250" s="473"/>
      <c r="BB250" s="470"/>
      <c r="BD250" s="469"/>
      <c r="BE250" s="470"/>
      <c r="BG250" s="467"/>
    </row>
    <row r="251" spans="1:59" ht="15" thickBot="1" x14ac:dyDescent="0.35">
      <c r="A251" s="674"/>
      <c r="B251" s="675"/>
      <c r="C251" s="676"/>
      <c r="D251" s="677"/>
      <c r="E251" s="83" t="str">
        <f>Resumen!$AA$57</f>
        <v>D</v>
      </c>
      <c r="F251" s="262" t="str">
        <f>Resumen!$AA$56</f>
        <v>Decoración</v>
      </c>
      <c r="G251" s="284"/>
      <c r="H251" s="273" t="str">
        <f>INDEX(Resumen!$A$56:$AL$259,MATCH($C247,Resumen!$C$56:$C$259,0),MATCH($H$20,Resumen!$A$59:$AL$59,0))</f>
        <v>-</v>
      </c>
      <c r="I251" s="274" t="str">
        <f>INDEX(Resumen!$A$56:$AL$259,MATCH($C247,Resumen!$C$56:$C$259,0),MATCH($I$20,Resumen!$A$59:$AL$59,0))</f>
        <v>-</v>
      </c>
      <c r="J251" s="274" t="str">
        <f>INDEX(Resumen!$A$56:$AL$259,MATCH($C247,Resumen!$C$56:$C$259,0),MATCH($J$20,Resumen!$A$59:$AL$59,0))</f>
        <v>-</v>
      </c>
      <c r="K251" s="275" t="str">
        <f>INDEX(Resumen!$A$56:$AL$259,MATCH($C247,Resumen!$C$56:$C$259,0),MATCH($K$20,Resumen!$A$59:$AL$59,0))</f>
        <v>-</v>
      </c>
      <c r="M251" s="273" t="str">
        <f t="shared" si="242"/>
        <v>-</v>
      </c>
      <c r="N251" s="274" t="str">
        <f t="shared" si="226"/>
        <v>-</v>
      </c>
      <c r="O251" s="274" t="str">
        <f t="shared" si="227"/>
        <v>-</v>
      </c>
      <c r="P251" s="275" t="str">
        <f t="shared" si="228"/>
        <v>-</v>
      </c>
      <c r="Q251" s="58"/>
      <c r="R251" s="292" t="str">
        <f t="shared" si="243"/>
        <v>-</v>
      </c>
      <c r="S251" s="293" t="str">
        <f t="shared" si="229"/>
        <v>-</v>
      </c>
      <c r="T251" s="293" t="str">
        <f t="shared" si="230"/>
        <v>-</v>
      </c>
      <c r="U251" s="294" t="str">
        <f t="shared" si="231"/>
        <v>-</v>
      </c>
      <c r="V251" s="5"/>
      <c r="W251" s="306" t="str">
        <f t="shared" si="244"/>
        <v>-</v>
      </c>
      <c r="Y251" s="318" t="str">
        <f>IF(OR(W251="",W251=0,W251="-"),"",MAX(Y$23:Y250)+1)</f>
        <v/>
      </c>
      <c r="Z251" s="319" t="str">
        <f>IF(OR(Y251="",Y251=0,Y251="-"),"",C247)</f>
        <v/>
      </c>
      <c r="AA251" s="338" t="str">
        <f>IF(OR(Y251="",Y251=0,Y251="-"),"",DAY($B247))</f>
        <v/>
      </c>
      <c r="AB251" s="331" t="str">
        <f t="shared" si="245"/>
        <v/>
      </c>
      <c r="AC251" s="339" t="str">
        <f>IF(OR(AA251="",AA251=0,AA251="-"),"",MONTH($B247))</f>
        <v/>
      </c>
      <c r="AD251" s="331" t="str">
        <f t="shared" si="246"/>
        <v/>
      </c>
      <c r="AE251" s="340" t="str">
        <f>IF(OR(AA251="",AA251=0,AA251="-"),"",YEAR($B247))</f>
        <v/>
      </c>
      <c r="AG251" s="469"/>
      <c r="AH251" s="497"/>
      <c r="AL251" s="499"/>
      <c r="AM251" s="470"/>
      <c r="AO251" s="469"/>
      <c r="AP251" s="473"/>
      <c r="AQ251" s="473"/>
      <c r="AR251" s="470"/>
      <c r="AT251" s="469"/>
      <c r="AU251" s="473"/>
      <c r="AV251" s="473"/>
      <c r="AW251" s="470"/>
      <c r="AY251" s="469"/>
      <c r="AZ251" s="473"/>
      <c r="BA251" s="473"/>
      <c r="BB251" s="470"/>
      <c r="BD251" s="469"/>
      <c r="BE251" s="470"/>
      <c r="BG251" s="467"/>
    </row>
    <row r="252" spans="1:59" ht="15" thickBot="1" x14ac:dyDescent="0.35">
      <c r="A252" s="674"/>
      <c r="B252" s="675"/>
      <c r="C252" s="676"/>
      <c r="D252" s="677"/>
      <c r="E252" s="83" t="str">
        <f>Resumen!$AE$57</f>
        <v>U</v>
      </c>
      <c r="F252" s="262" t="str">
        <f>Resumen!$AE$56</f>
        <v>Maq. y Utensilios</v>
      </c>
      <c r="G252" s="284"/>
      <c r="H252" s="273" t="str">
        <f>INDEX(Resumen!$A$56:$AL$259,MATCH($C247,Resumen!$C$56:$C$259,0),MATCH($H$21,Resumen!$A$59:$AL$59,0))</f>
        <v>-</v>
      </c>
      <c r="I252" s="274" t="str">
        <f>INDEX(Resumen!$A$56:$AL$259,MATCH($C247,Resumen!$C$56:$C$259,0),MATCH($I$21,Resumen!$A$59:$AL$59,0))</f>
        <v>-</v>
      </c>
      <c r="J252" s="274" t="str">
        <f>INDEX(Resumen!$A$56:$AL$259,MATCH($C247,Resumen!$C$56:$C$259,0),MATCH($J$21,Resumen!$A$59:$AL$59,0))</f>
        <v>-</v>
      </c>
      <c r="K252" s="275" t="str">
        <f>INDEX(Resumen!$A$56:$AL$259,MATCH($C247,Resumen!$C$56:$C$259,0),MATCH($K$21,Resumen!$A$59:$AL$59,0))</f>
        <v>-</v>
      </c>
      <c r="M252" s="273" t="str">
        <f t="shared" si="242"/>
        <v>-</v>
      </c>
      <c r="N252" s="274" t="str">
        <f t="shared" si="226"/>
        <v>-</v>
      </c>
      <c r="O252" s="274" t="str">
        <f t="shared" si="227"/>
        <v>-</v>
      </c>
      <c r="P252" s="275" t="str">
        <f t="shared" si="228"/>
        <v>-</v>
      </c>
      <c r="Q252" s="58"/>
      <c r="R252" s="292" t="str">
        <f t="shared" si="243"/>
        <v>-</v>
      </c>
      <c r="S252" s="293" t="str">
        <f t="shared" si="229"/>
        <v>-</v>
      </c>
      <c r="T252" s="293" t="str">
        <f t="shared" si="230"/>
        <v>-</v>
      </c>
      <c r="U252" s="294" t="str">
        <f t="shared" si="231"/>
        <v>-</v>
      </c>
      <c r="V252" s="5"/>
      <c r="W252" s="306" t="str">
        <f t="shared" si="244"/>
        <v>-</v>
      </c>
      <c r="Y252" s="318" t="str">
        <f>IF(OR(W252="",W252=0,W252="-"),"",MAX(Y$23:Y251)+1)</f>
        <v/>
      </c>
      <c r="Z252" s="319" t="str">
        <f>IF(OR(Y252="",Y252=0,Y252="-"),"",C247)</f>
        <v/>
      </c>
      <c r="AA252" s="338" t="str">
        <f>IF(OR(Y252="",Y252=0,Y252="-"),"",DAY($B247))</f>
        <v/>
      </c>
      <c r="AB252" s="331" t="str">
        <f t="shared" si="245"/>
        <v/>
      </c>
      <c r="AC252" s="339" t="str">
        <f>IF(OR(AA252="",AA252=0,AA252="-"),"",MONTH($B247))</f>
        <v/>
      </c>
      <c r="AD252" s="331" t="str">
        <f t="shared" si="246"/>
        <v/>
      </c>
      <c r="AE252" s="340" t="str">
        <f>IF(OR(AA252="",AA252=0,AA252="-"),"",YEAR($B247))</f>
        <v/>
      </c>
      <c r="AG252" s="469"/>
      <c r="AH252" s="497"/>
      <c r="AL252" s="499"/>
      <c r="AM252" s="470"/>
      <c r="AO252" s="469"/>
      <c r="AP252" s="473"/>
      <c r="AQ252" s="473"/>
      <c r="AR252" s="470"/>
      <c r="AT252" s="469"/>
      <c r="AU252" s="473"/>
      <c r="AV252" s="473"/>
      <c r="AW252" s="470"/>
      <c r="AY252" s="469"/>
      <c r="AZ252" s="473"/>
      <c r="BA252" s="473"/>
      <c r="BB252" s="470"/>
      <c r="BD252" s="469"/>
      <c r="BE252" s="470"/>
      <c r="BG252" s="467"/>
    </row>
    <row r="253" spans="1:59" ht="15" thickBot="1" x14ac:dyDescent="0.35">
      <c r="A253" s="674"/>
      <c r="B253" s="675"/>
      <c r="C253" s="676"/>
      <c r="D253" s="649"/>
      <c r="E253" s="259" t="str">
        <f>Resumen!$AI$57</f>
        <v>V</v>
      </c>
      <c r="F253" s="263" t="str">
        <f>Resumen!$AI$56</f>
        <v>Gastos V.Zotz</v>
      </c>
      <c r="G253" s="284"/>
      <c r="H253" s="276" t="str">
        <f>INDEX(Resumen!$A$56:$AL$259,MATCH($C247,Resumen!$C$56:$C$259,0),MATCH($H$22,Resumen!$A$59:$AL$59,0))</f>
        <v>-</v>
      </c>
      <c r="I253" s="277" t="str">
        <f>INDEX(Resumen!$A$56:$AL$259,MATCH($C247,Resumen!$C$56:$C$259,0),MATCH($I$22,Resumen!$A$59:$AL$59,0))</f>
        <v>-</v>
      </c>
      <c r="J253" s="277" t="str">
        <f>INDEX(Resumen!$A$56:$AL$259,MATCH($C247,Resumen!$C$56:$C$259,0),MATCH($J$22,Resumen!$A$59:$AL$59,0))</f>
        <v>-</v>
      </c>
      <c r="K253" s="278" t="str">
        <f>INDEX(Resumen!$A$56:$AL$259,MATCH($C247,Resumen!$C$56:$C$259,0),MATCH($K$22,Resumen!$A$59:$AL$59,0))</f>
        <v>-</v>
      </c>
      <c r="M253" s="276" t="str">
        <f t="shared" si="242"/>
        <v>-</v>
      </c>
      <c r="N253" s="277" t="str">
        <f t="shared" si="226"/>
        <v>-</v>
      </c>
      <c r="O253" s="277" t="str">
        <f t="shared" si="227"/>
        <v>-</v>
      </c>
      <c r="P253" s="278" t="str">
        <f t="shared" si="228"/>
        <v>-</v>
      </c>
      <c r="Q253" s="58"/>
      <c r="R253" s="295" t="str">
        <f t="shared" si="243"/>
        <v>-</v>
      </c>
      <c r="S253" s="296" t="str">
        <f t="shared" si="229"/>
        <v>-</v>
      </c>
      <c r="T253" s="296" t="str">
        <f t="shared" si="230"/>
        <v>-</v>
      </c>
      <c r="U253" s="297" t="str">
        <f t="shared" si="231"/>
        <v>-</v>
      </c>
      <c r="W253" s="307" t="str">
        <f t="shared" si="244"/>
        <v>-</v>
      </c>
      <c r="Y253" s="318" t="str">
        <f>IF(OR(W253="",W253=0,W253="-"),"",MAX(Y$23:Y252)+1)</f>
        <v/>
      </c>
      <c r="Z253" s="320" t="str">
        <f>IF(OR(Y253="",Y253=0,Y253="-"),"",C247)</f>
        <v/>
      </c>
      <c r="AA253" s="341" t="str">
        <f>IF(OR(Y253="",Y253=0,Y253="-"),"",DAY($B247))</f>
        <v/>
      </c>
      <c r="AB253" s="332" t="str">
        <f t="shared" si="245"/>
        <v/>
      </c>
      <c r="AC253" s="342" t="str">
        <f>IF(OR(AA253="",AA253=0,AA253="-"),"",MONTH($B247))</f>
        <v/>
      </c>
      <c r="AD253" s="332" t="str">
        <f t="shared" si="246"/>
        <v/>
      </c>
      <c r="AE253" s="343" t="str">
        <f>IF(OR(AA253="",AA253=0,AA253="-"),"",YEAR($B247))</f>
        <v/>
      </c>
      <c r="AG253" s="471"/>
      <c r="AH253" s="500"/>
      <c r="AI253" s="501"/>
      <c r="AJ253" s="501"/>
      <c r="AK253" s="501"/>
      <c r="AL253" s="502"/>
      <c r="AM253" s="472"/>
      <c r="AO253" s="471"/>
      <c r="AP253" s="474"/>
      <c r="AQ253" s="474"/>
      <c r="AR253" s="472"/>
      <c r="AT253" s="471"/>
      <c r="AU253" s="474"/>
      <c r="AV253" s="474"/>
      <c r="AW253" s="472"/>
      <c r="AY253" s="471"/>
      <c r="AZ253" s="474"/>
      <c r="BA253" s="474"/>
      <c r="BB253" s="472"/>
      <c r="BD253" s="471"/>
      <c r="BE253" s="472"/>
      <c r="BG253" s="468"/>
    </row>
    <row r="254" spans="1:59" ht="15" thickBot="1" x14ac:dyDescent="0.35">
      <c r="A254" s="674">
        <f>MAX($A$23:A247)+1</f>
        <v>34</v>
      </c>
      <c r="B254" s="675">
        <f>INDEX(Resumen!$A$56:$AL$259,MATCH($A254,Resumen!$A$56:$A$259,0),MATCH($B$22,Resumen!$A$59:$AL$59,0))</f>
        <v>0</v>
      </c>
      <c r="C254" s="676">
        <f>INDEX(Resumen!$A$56:$AL$259,MATCH($A254,Resumen!$A$56:$A$259,0),MATCH($C$22,Resumen!$A$59:$AL$59,0))</f>
        <v>0</v>
      </c>
      <c r="D254" s="648" t="str">
        <f>IF(SUM($W254:$W260)=0,"-",SUM($W254:$W260))</f>
        <v>-</v>
      </c>
      <c r="E254" s="363" t="str">
        <f>Resumen!$K$57</f>
        <v>MP</v>
      </c>
      <c r="F254" s="364" t="str">
        <f>Resumen!$K$56</f>
        <v>Materias Primas</v>
      </c>
      <c r="G254" s="284"/>
      <c r="H254" s="256" t="str">
        <f>INDEX(Resumen!$A$56:$AL$259,MATCH($C254,Resumen!$C$56:$C$259,0),MATCH($H$16,Resumen!$A$59:$AL$59,0))</f>
        <v>-</v>
      </c>
      <c r="I254" s="90" t="str">
        <f>INDEX(Resumen!$A$56:$AL$259,MATCH($C254,Resumen!$C$56:$C$259,0),MATCH($I$16,Resumen!$A$59:$AL$59,0))</f>
        <v>-</v>
      </c>
      <c r="J254" s="90" t="str">
        <f>INDEX(Resumen!$A$56:$AL$259,MATCH($C254,Resumen!$C$56:$C$259,0),MATCH($J$16,Resumen!$A$59:$AL$59,0))</f>
        <v>-</v>
      </c>
      <c r="K254" s="109" t="str">
        <f>INDEX(Resumen!$A$56:$AL$259,MATCH($C254,Resumen!$C$56:$C$259,0),MATCH($K$16,Resumen!$A$59:$AL$59,0))</f>
        <v>-</v>
      </c>
      <c r="M254" s="256" t="str">
        <f>IF(OR(H254="-",H254="",H254=0),"-",H254*M$14)</f>
        <v>-</v>
      </c>
      <c r="N254" s="90" t="str">
        <f t="shared" si="226"/>
        <v>-</v>
      </c>
      <c r="O254" s="90" t="str">
        <f t="shared" si="227"/>
        <v>-</v>
      </c>
      <c r="P254" s="109" t="str">
        <f t="shared" si="228"/>
        <v>-</v>
      </c>
      <c r="Q254" s="58"/>
      <c r="R254" s="365" t="str">
        <f>IF(SUM(H254,M254)=0,"-",SUM(H254,M254))</f>
        <v>-</v>
      </c>
      <c r="S254" s="366" t="str">
        <f t="shared" si="229"/>
        <v>-</v>
      </c>
      <c r="T254" s="366" t="str">
        <f t="shared" si="230"/>
        <v>-</v>
      </c>
      <c r="U254" s="367" t="str">
        <f t="shared" si="231"/>
        <v>-</v>
      </c>
      <c r="V254" s="5"/>
      <c r="W254" s="368" t="str">
        <f>IF(SUM(R254:U254)=0,"-",SUM(R254:U254))</f>
        <v>-</v>
      </c>
      <c r="Y254" s="369" t="str">
        <f>IF(OR(W254="",W254=0,W254="-"),"",MAX(Y$23:Y253)+1)</f>
        <v/>
      </c>
      <c r="Z254" s="370" t="str">
        <f>IF(OR(Y254="",Y254=0,Y254="-"),"",C254)</f>
        <v/>
      </c>
      <c r="AA254" s="371" t="str">
        <f>IF(OR(Y254="",Y254=0,Y254="-"),"",DAY($B254))</f>
        <v/>
      </c>
      <c r="AB254" s="372" t="str">
        <f>IF(AA254="","","/")</f>
        <v/>
      </c>
      <c r="AC254" s="373" t="str">
        <f>IF(OR(AA254="",AA254=0,AA254="-"),"",MONTH($B254))</f>
        <v/>
      </c>
      <c r="AD254" s="372" t="str">
        <f>IF(AC254="","","/")</f>
        <v/>
      </c>
      <c r="AE254" s="374" t="str">
        <f>IF(OR(AA254="",AA254=0,AA254="-"),"",YEAR($B254))</f>
        <v/>
      </c>
      <c r="AG254" s="461" t="str">
        <f>IF(OR($C254="",$C254="-",$C254=0),"-",A254)</f>
        <v>-</v>
      </c>
      <c r="AH254" s="503" t="str">
        <f>IF(OR($C254="",$C254="-",$C254=0),"-",DAY(B254))</f>
        <v>-</v>
      </c>
      <c r="AI254" s="506" t="str">
        <f>IF(AH254="","","/")</f>
        <v>/</v>
      </c>
      <c r="AJ254" s="507" t="str">
        <f>IF(OR($C254="",$C254="-",$C254=0),"-",MONTH(B254))</f>
        <v>-</v>
      </c>
      <c r="AK254" s="506" t="str">
        <f>IF(AJ254="","","/")</f>
        <v>/</v>
      </c>
      <c r="AL254" s="508" t="str">
        <f>IF(OR($C254="",$C254="-",$C254=0),"-",YEAR(B254))</f>
        <v>-</v>
      </c>
      <c r="AM254" s="462" t="str">
        <f>IF(OR($C254="",$C254="-",$C254=0),"-",C254)</f>
        <v>-</v>
      </c>
      <c r="AN254" s="475" t="str">
        <f>IF(AM254="-","ù",IF(BG254=D254,"ü","û"))</f>
        <v>ù</v>
      </c>
      <c r="AO254" s="463" t="str">
        <f>IF(OR($C254="",$C254="-",$C254=0),"-",IF(SUM(H254:H260)=0,"-",SUM(H254:H260)))</f>
        <v>-</v>
      </c>
      <c r="AP254" s="464" t="str">
        <f>IF(OR($C254="",$C254="-",$C254=0),"-",IF(SUM(I254:I260)=0,"-",SUM(I254:I260)))</f>
        <v>-</v>
      </c>
      <c r="AQ254" s="464" t="str">
        <f>IF(OR($C254="",$C254="-",$C254=0),"-",IF(SUM(J254:J260)=0,"-",SUM(J254:J260)))</f>
        <v>-</v>
      </c>
      <c r="AR254" s="465" t="str">
        <f>IF(OR($C254="",$C254="-",$C254=0),"-",IF(SUM(K254:K260)=0,"-",SUM(K254:K260)))</f>
        <v>-</v>
      </c>
      <c r="AS254" s="457"/>
      <c r="AT254" s="463" t="str">
        <f>IF(OR($C254="",$C254="-",$C254=0),"-",IF(SUM(M254:M260)=0,"-",SUM(M254:M260)))</f>
        <v>-</v>
      </c>
      <c r="AU254" s="464" t="str">
        <f>IF(OR($C254="",$C254="-",$C254=0),"-",IF(SUM(N254:N260)=0,"-",SUM(N254:N260)))</f>
        <v>-</v>
      </c>
      <c r="AV254" s="464" t="str">
        <f>IF(OR($C254="",$C254="-",$C254=0),"-",IF(SUM(O254:O260)=0,"-",SUM(O254:O260)))</f>
        <v>-</v>
      </c>
      <c r="AW254" s="465" t="str">
        <f>IF(OR($C254="",$C254="-",$C254=0),"-",IF(SUM(P254:P260)=0,"-",SUM(P254:P260)))</f>
        <v>-</v>
      </c>
      <c r="AX254" s="457"/>
      <c r="AY254" s="463" t="str">
        <f>IF(OR($C254="",$C254="-",$C254=0),"-",IF(SUM(R254:R260)=0,"-",SUM(R254:R260)))</f>
        <v>-</v>
      </c>
      <c r="AZ254" s="464" t="str">
        <f>IF(OR($C254="",$C254="-",$C254=0),"-",IF(SUM(S254:S260)=0,"-",SUM(S254:S260)))</f>
        <v>-</v>
      </c>
      <c r="BA254" s="464" t="str">
        <f>IF(OR($C254="",$C254="-",$C254=0),"-",IF(SUM(T254:T260)=0,"-",SUM(T254:T260)))</f>
        <v>-</v>
      </c>
      <c r="BB254" s="465" t="str">
        <f>IF(OR($C254="",$C254="-",$C254=0),"-",IF(SUM(U254:U260)=0,"-",SUM(U254:U260)))</f>
        <v>-</v>
      </c>
      <c r="BC254" s="457"/>
      <c r="BD254" s="463" t="str">
        <f>IF(SUM(AO254:AR254)=0,"-",SUM(AO254:AR254))</f>
        <v>-</v>
      </c>
      <c r="BE254" s="465" t="str">
        <f>IF(SUM(AT254:AW254)=0,"-",SUM(AT254:AW254))</f>
        <v>-</v>
      </c>
      <c r="BF254" s="457"/>
      <c r="BG254" s="466" t="str">
        <f>IF(SUM(AY254:BB254)=0,"-",SUM(AY254:BB254))</f>
        <v>-</v>
      </c>
    </row>
    <row r="255" spans="1:59" ht="15" thickBot="1" x14ac:dyDescent="0.35">
      <c r="A255" s="674"/>
      <c r="B255" s="675"/>
      <c r="C255" s="676"/>
      <c r="D255" s="677"/>
      <c r="E255" s="82" t="str">
        <f>Resumen!$O$57</f>
        <v>P</v>
      </c>
      <c r="F255" s="261" t="str">
        <f>Resumen!$O$56</f>
        <v>Panadería</v>
      </c>
      <c r="G255" s="284"/>
      <c r="H255" s="273" t="str">
        <f>INDEX(Resumen!$A$56:$AL$259,MATCH($C254,Resumen!$C$56:$C$259,0),MATCH($H$17,Resumen!$A$59:$AL$59,0))</f>
        <v>-</v>
      </c>
      <c r="I255" s="274" t="str">
        <f>INDEX(Resumen!$A$56:$AL$259,MATCH($C254,Resumen!$C$56:$C$259,0),MATCH($I$17,Resumen!$A$59:$AL$59,0))</f>
        <v>-</v>
      </c>
      <c r="J255" s="274" t="str">
        <f>INDEX(Resumen!$A$56:$AL$259,MATCH($C254,Resumen!$C$56:$C$259,0),MATCH($J$17,Resumen!$A$59:$AL$59,0))</f>
        <v>-</v>
      </c>
      <c r="K255" s="275" t="str">
        <f>INDEX(Resumen!$A$56:$AL$259,MATCH($C254,Resumen!$C$56:$C$259,0),MATCH($K$17,Resumen!$A$59:$AL$59,0))</f>
        <v>-</v>
      </c>
      <c r="M255" s="273" t="str">
        <f t="shared" ref="M255:M260" si="247">IF(OR(H255="-",H255="",H255=0),"-",H255*M$14)</f>
        <v>-</v>
      </c>
      <c r="N255" s="274" t="str">
        <f t="shared" si="226"/>
        <v>-</v>
      </c>
      <c r="O255" s="274" t="str">
        <f t="shared" si="227"/>
        <v>-</v>
      </c>
      <c r="P255" s="275" t="str">
        <f t="shared" si="228"/>
        <v>-</v>
      </c>
      <c r="Q255" s="58"/>
      <c r="R255" s="292" t="str">
        <f t="shared" ref="R255:R260" si="248">IF(SUM(H255,M255)=0,"-",SUM(H255,M255))</f>
        <v>-</v>
      </c>
      <c r="S255" s="293" t="str">
        <f t="shared" si="229"/>
        <v>-</v>
      </c>
      <c r="T255" s="293" t="str">
        <f t="shared" si="230"/>
        <v>-</v>
      </c>
      <c r="U255" s="294" t="str">
        <f t="shared" si="231"/>
        <v>-</v>
      </c>
      <c r="V255" s="5"/>
      <c r="W255" s="306" t="str">
        <f t="shared" ref="W255:W260" si="249">IF(SUM(R255:U255)=0,"-",SUM(R255:U255))</f>
        <v>-</v>
      </c>
      <c r="Y255" s="318" t="str">
        <f>IF(OR(W255="",W255=0,W255="-"),"",MAX(Y$23:Y254)+1)</f>
        <v/>
      </c>
      <c r="Z255" s="319" t="str">
        <f>IF(OR(Y255="",Y255=0,Y255="-"),"",C254)</f>
        <v/>
      </c>
      <c r="AA255" s="338" t="str">
        <f>IF(OR(Y255="",Y255=0,Y255="-"),"",DAY($B254))</f>
        <v/>
      </c>
      <c r="AB255" s="331" t="str">
        <f t="shared" ref="AB255:AB260" si="250">IF(AA255="","","/")</f>
        <v/>
      </c>
      <c r="AC255" s="339" t="str">
        <f>IF(OR(AA255="",AA255=0,AA255="-"),"",MONTH($B254))</f>
        <v/>
      </c>
      <c r="AD255" s="331" t="str">
        <f t="shared" ref="AD255:AD260" si="251">IF(AC255="","","/")</f>
        <v/>
      </c>
      <c r="AE255" s="340" t="str">
        <f>IF(OR(AA255="",AA255=0,AA255="-"),"",YEAR($B254))</f>
        <v/>
      </c>
      <c r="AG255" s="525"/>
      <c r="AH255" s="526"/>
      <c r="AI255" s="527"/>
      <c r="AJ255" s="528"/>
      <c r="AK255" s="527"/>
      <c r="AL255" s="529"/>
      <c r="AM255" s="530"/>
      <c r="AN255" s="535"/>
      <c r="AO255" s="531"/>
      <c r="AP255" s="532"/>
      <c r="AQ255" s="532"/>
      <c r="AR255" s="533"/>
      <c r="AS255" s="536"/>
      <c r="AT255" s="531"/>
      <c r="AU255" s="532"/>
      <c r="AV255" s="532"/>
      <c r="AW255" s="533"/>
      <c r="AX255" s="536"/>
      <c r="AY255" s="531"/>
      <c r="AZ255" s="532"/>
      <c r="BA255" s="532"/>
      <c r="BB255" s="533"/>
      <c r="BC255" s="536"/>
      <c r="BD255" s="531"/>
      <c r="BE255" s="533"/>
      <c r="BF255" s="536"/>
      <c r="BG255" s="534"/>
    </row>
    <row r="256" spans="1:59" ht="15" thickBot="1" x14ac:dyDescent="0.35">
      <c r="A256" s="674"/>
      <c r="B256" s="675"/>
      <c r="C256" s="676"/>
      <c r="D256" s="677"/>
      <c r="E256" s="82" t="str">
        <f>Resumen!$S$57</f>
        <v>B</v>
      </c>
      <c r="F256" s="261" t="str">
        <f>Resumen!$S$56</f>
        <v>Bebidas</v>
      </c>
      <c r="G256" s="284"/>
      <c r="H256" s="273" t="str">
        <f>INDEX(Resumen!$A$56:$AL$259,MATCH($C254,Resumen!$C$56:$C$259,0),MATCH($H$18,Resumen!$A$59:$AL$59,0))</f>
        <v>-</v>
      </c>
      <c r="I256" s="274" t="str">
        <f>INDEX(Resumen!$A$56:$AL$259,MATCH($C254,Resumen!$C$56:$C$259,0),MATCH($I$18,Resumen!$A$59:$AL$59,0))</f>
        <v>-</v>
      </c>
      <c r="J256" s="274" t="str">
        <f>INDEX(Resumen!$A$56:$AL$259,MATCH($C254,Resumen!$C$56:$C$259,0),MATCH($J$18,Resumen!$A$59:$AL$59,0))</f>
        <v>-</v>
      </c>
      <c r="K256" s="275" t="str">
        <f>INDEX(Resumen!$A$56:$AL$259,MATCH($C254,Resumen!$C$56:$C$259,0),MATCH($K$18,Resumen!$A$59:$AL$59,0))</f>
        <v>-</v>
      </c>
      <c r="M256" s="273" t="str">
        <f t="shared" si="247"/>
        <v>-</v>
      </c>
      <c r="N256" s="274" t="str">
        <f t="shared" si="226"/>
        <v>-</v>
      </c>
      <c r="O256" s="274" t="str">
        <f t="shared" si="227"/>
        <v>-</v>
      </c>
      <c r="P256" s="275" t="str">
        <f t="shared" si="228"/>
        <v>-</v>
      </c>
      <c r="R256" s="292" t="str">
        <f t="shared" si="248"/>
        <v>-</v>
      </c>
      <c r="S256" s="293" t="str">
        <f t="shared" si="229"/>
        <v>-</v>
      </c>
      <c r="T256" s="293" t="str">
        <f t="shared" si="230"/>
        <v>-</v>
      </c>
      <c r="U256" s="294" t="str">
        <f t="shared" si="231"/>
        <v>-</v>
      </c>
      <c r="V256" s="5"/>
      <c r="W256" s="306" t="str">
        <f t="shared" si="249"/>
        <v>-</v>
      </c>
      <c r="Y256" s="318" t="str">
        <f>IF(OR(W256="",W256=0,W256="-"),"",MAX(Y$23:Y255)+1)</f>
        <v/>
      </c>
      <c r="Z256" s="319" t="str">
        <f>IF(OR(Y256="",Y256=0,Y256="-"),"",C254)</f>
        <v/>
      </c>
      <c r="AA256" s="338" t="str">
        <f>IF(OR(Y256="",Y256=0,Y256="-"),"",DAY($B254))</f>
        <v/>
      </c>
      <c r="AB256" s="331" t="str">
        <f t="shared" si="250"/>
        <v/>
      </c>
      <c r="AC256" s="339" t="str">
        <f>IF(OR(AA256="",AA256=0,AA256="-"),"",MONTH($B254))</f>
        <v/>
      </c>
      <c r="AD256" s="331" t="str">
        <f t="shared" si="251"/>
        <v/>
      </c>
      <c r="AE256" s="340" t="str">
        <f>IF(OR(AA256="",AA256=0,AA256="-"),"",YEAR($B254))</f>
        <v/>
      </c>
      <c r="AG256" s="469"/>
      <c r="AH256" s="497"/>
      <c r="AL256" s="499"/>
      <c r="AM256" s="470"/>
      <c r="AN256" s="59"/>
      <c r="AO256" s="469"/>
      <c r="AP256" s="473"/>
      <c r="AQ256" s="473"/>
      <c r="AR256" s="470"/>
      <c r="AS256" s="59"/>
      <c r="AT256" s="469"/>
      <c r="AU256" s="473"/>
      <c r="AV256" s="473"/>
      <c r="AW256" s="470"/>
      <c r="AX256" s="59"/>
      <c r="AY256" s="469"/>
      <c r="AZ256" s="473"/>
      <c r="BA256" s="473"/>
      <c r="BB256" s="470"/>
      <c r="BC256" s="59"/>
      <c r="BD256" s="469"/>
      <c r="BE256" s="470"/>
      <c r="BF256" s="59"/>
      <c r="BG256" s="467"/>
    </row>
    <row r="257" spans="1:59" ht="15" thickBot="1" x14ac:dyDescent="0.35">
      <c r="A257" s="674"/>
      <c r="B257" s="675"/>
      <c r="C257" s="676"/>
      <c r="D257" s="677"/>
      <c r="E257" s="82" t="str">
        <f>Resumen!$W$57</f>
        <v>E</v>
      </c>
      <c r="F257" s="261" t="str">
        <f>Resumen!$W$56</f>
        <v>Envases</v>
      </c>
      <c r="G257" s="284"/>
      <c r="H257" s="273" t="str">
        <f>INDEX(Resumen!$A$56:$AL$259,MATCH($C254,Resumen!$C$56:$C$259,0),MATCH($H$19,Resumen!$A$59:$AL$59,0))</f>
        <v>-</v>
      </c>
      <c r="I257" s="274" t="str">
        <f>INDEX(Resumen!$A$56:$AL$259,MATCH($C254,Resumen!$C$56:$C$259,0),MATCH($I$19,Resumen!$A$59:$AL$59,0))</f>
        <v>-</v>
      </c>
      <c r="J257" s="274" t="str">
        <f>INDEX(Resumen!$A$56:$AL$259,MATCH($C254,Resumen!$C$56:$C$259,0),MATCH($J$19,Resumen!$A$59:$AL$59,0))</f>
        <v>-</v>
      </c>
      <c r="K257" s="275" t="str">
        <f>INDEX(Resumen!$A$56:$AL$259,MATCH($C254,Resumen!$C$56:$C$259,0),MATCH($K$19,Resumen!$A$59:$AL$59,0))</f>
        <v>-</v>
      </c>
      <c r="M257" s="273" t="str">
        <f t="shared" si="247"/>
        <v>-</v>
      </c>
      <c r="N257" s="274" t="str">
        <f t="shared" si="226"/>
        <v>-</v>
      </c>
      <c r="O257" s="274" t="str">
        <f t="shared" si="227"/>
        <v>-</v>
      </c>
      <c r="P257" s="275" t="str">
        <f t="shared" si="228"/>
        <v>-</v>
      </c>
      <c r="Q257" s="58"/>
      <c r="R257" s="292" t="str">
        <f t="shared" si="248"/>
        <v>-</v>
      </c>
      <c r="S257" s="293" t="str">
        <f t="shared" si="229"/>
        <v>-</v>
      </c>
      <c r="T257" s="293" t="str">
        <f t="shared" si="230"/>
        <v>-</v>
      </c>
      <c r="U257" s="294" t="str">
        <f t="shared" si="231"/>
        <v>-</v>
      </c>
      <c r="V257" s="5"/>
      <c r="W257" s="306" t="str">
        <f t="shared" si="249"/>
        <v>-</v>
      </c>
      <c r="Y257" s="318" t="str">
        <f>IF(OR(W257="",W257=0,W257="-"),"",MAX(Y$23:Y256)+1)</f>
        <v/>
      </c>
      <c r="Z257" s="319" t="str">
        <f>IF(OR(Y257="",Y257=0,Y257="-"),"",C254)</f>
        <v/>
      </c>
      <c r="AA257" s="338" t="str">
        <f>IF(OR(Y257="",Y257=0,Y257="-"),"",DAY($B254))</f>
        <v/>
      </c>
      <c r="AB257" s="331" t="str">
        <f t="shared" si="250"/>
        <v/>
      </c>
      <c r="AC257" s="339" t="str">
        <f>IF(OR(AA257="",AA257=0,AA257="-"),"",MONTH($B254))</f>
        <v/>
      </c>
      <c r="AD257" s="331" t="str">
        <f t="shared" si="251"/>
        <v/>
      </c>
      <c r="AE257" s="340" t="str">
        <f>IF(OR(AA257="",AA257=0,AA257="-"),"",YEAR($B254))</f>
        <v/>
      </c>
      <c r="AG257" s="469"/>
      <c r="AH257" s="497"/>
      <c r="AL257" s="499"/>
      <c r="AM257" s="470"/>
      <c r="AO257" s="469"/>
      <c r="AP257" s="473"/>
      <c r="AQ257" s="473"/>
      <c r="AR257" s="470"/>
      <c r="AT257" s="469"/>
      <c r="AU257" s="473"/>
      <c r="AV257" s="473"/>
      <c r="AW257" s="470"/>
      <c r="AY257" s="469"/>
      <c r="AZ257" s="473"/>
      <c r="BA257" s="473"/>
      <c r="BB257" s="470"/>
      <c r="BD257" s="469"/>
      <c r="BE257" s="470"/>
      <c r="BG257" s="467"/>
    </row>
    <row r="258" spans="1:59" ht="15" thickBot="1" x14ac:dyDescent="0.35">
      <c r="A258" s="674"/>
      <c r="B258" s="675"/>
      <c r="C258" s="676"/>
      <c r="D258" s="677"/>
      <c r="E258" s="83" t="str">
        <f>Resumen!$AA$57</f>
        <v>D</v>
      </c>
      <c r="F258" s="262" t="str">
        <f>Resumen!$AA$56</f>
        <v>Decoración</v>
      </c>
      <c r="G258" s="284"/>
      <c r="H258" s="273" t="str">
        <f>INDEX(Resumen!$A$56:$AL$259,MATCH($C254,Resumen!$C$56:$C$259,0),MATCH($H$20,Resumen!$A$59:$AL$59,0))</f>
        <v>-</v>
      </c>
      <c r="I258" s="274" t="str">
        <f>INDEX(Resumen!$A$56:$AL$259,MATCH($C254,Resumen!$C$56:$C$259,0),MATCH($I$20,Resumen!$A$59:$AL$59,0))</f>
        <v>-</v>
      </c>
      <c r="J258" s="274" t="str">
        <f>INDEX(Resumen!$A$56:$AL$259,MATCH($C254,Resumen!$C$56:$C$259,0),MATCH($J$20,Resumen!$A$59:$AL$59,0))</f>
        <v>-</v>
      </c>
      <c r="K258" s="275" t="str">
        <f>INDEX(Resumen!$A$56:$AL$259,MATCH($C254,Resumen!$C$56:$C$259,0),MATCH($K$20,Resumen!$A$59:$AL$59,0))</f>
        <v>-</v>
      </c>
      <c r="M258" s="273" t="str">
        <f t="shared" si="247"/>
        <v>-</v>
      </c>
      <c r="N258" s="274" t="str">
        <f t="shared" si="226"/>
        <v>-</v>
      </c>
      <c r="O258" s="274" t="str">
        <f t="shared" si="227"/>
        <v>-</v>
      </c>
      <c r="P258" s="275" t="str">
        <f t="shared" si="228"/>
        <v>-</v>
      </c>
      <c r="Q258" s="58"/>
      <c r="R258" s="292" t="str">
        <f t="shared" si="248"/>
        <v>-</v>
      </c>
      <c r="S258" s="293" t="str">
        <f t="shared" si="229"/>
        <v>-</v>
      </c>
      <c r="T258" s="293" t="str">
        <f t="shared" si="230"/>
        <v>-</v>
      </c>
      <c r="U258" s="294" t="str">
        <f t="shared" si="231"/>
        <v>-</v>
      </c>
      <c r="V258" s="5"/>
      <c r="W258" s="306" t="str">
        <f t="shared" si="249"/>
        <v>-</v>
      </c>
      <c r="Y258" s="318" t="str">
        <f>IF(OR(W258="",W258=0,W258="-"),"",MAX(Y$23:Y257)+1)</f>
        <v/>
      </c>
      <c r="Z258" s="319" t="str">
        <f>IF(OR(Y258="",Y258=0,Y258="-"),"",C254)</f>
        <v/>
      </c>
      <c r="AA258" s="338" t="str">
        <f>IF(OR(Y258="",Y258=0,Y258="-"),"",DAY($B254))</f>
        <v/>
      </c>
      <c r="AB258" s="331" t="str">
        <f t="shared" si="250"/>
        <v/>
      </c>
      <c r="AC258" s="339" t="str">
        <f>IF(OR(AA258="",AA258=0,AA258="-"),"",MONTH($B254))</f>
        <v/>
      </c>
      <c r="AD258" s="331" t="str">
        <f t="shared" si="251"/>
        <v/>
      </c>
      <c r="AE258" s="340" t="str">
        <f>IF(OR(AA258="",AA258=0,AA258="-"),"",YEAR($B254))</f>
        <v/>
      </c>
      <c r="AG258" s="469"/>
      <c r="AH258" s="497"/>
      <c r="AL258" s="499"/>
      <c r="AM258" s="470"/>
      <c r="AO258" s="469"/>
      <c r="AP258" s="473"/>
      <c r="AQ258" s="473"/>
      <c r="AR258" s="470"/>
      <c r="AT258" s="469"/>
      <c r="AU258" s="473"/>
      <c r="AV258" s="473"/>
      <c r="AW258" s="470"/>
      <c r="AY258" s="469"/>
      <c r="AZ258" s="473"/>
      <c r="BA258" s="473"/>
      <c r="BB258" s="470"/>
      <c r="BD258" s="469"/>
      <c r="BE258" s="470"/>
      <c r="BG258" s="467"/>
    </row>
    <row r="259" spans="1:59" ht="15" thickBot="1" x14ac:dyDescent="0.35">
      <c r="A259" s="674"/>
      <c r="B259" s="675"/>
      <c r="C259" s="676"/>
      <c r="D259" s="677"/>
      <c r="E259" s="83" t="str">
        <f>Resumen!$AE$57</f>
        <v>U</v>
      </c>
      <c r="F259" s="262" t="str">
        <f>Resumen!$AE$56</f>
        <v>Maq. y Utensilios</v>
      </c>
      <c r="G259" s="284"/>
      <c r="H259" s="273" t="str">
        <f>INDEX(Resumen!$A$56:$AL$259,MATCH($C254,Resumen!$C$56:$C$259,0),MATCH($H$21,Resumen!$A$59:$AL$59,0))</f>
        <v>-</v>
      </c>
      <c r="I259" s="274" t="str">
        <f>INDEX(Resumen!$A$56:$AL$259,MATCH($C254,Resumen!$C$56:$C$259,0),MATCH($I$21,Resumen!$A$59:$AL$59,0))</f>
        <v>-</v>
      </c>
      <c r="J259" s="274" t="str">
        <f>INDEX(Resumen!$A$56:$AL$259,MATCH($C254,Resumen!$C$56:$C$259,0),MATCH($J$21,Resumen!$A$59:$AL$59,0))</f>
        <v>-</v>
      </c>
      <c r="K259" s="275" t="str">
        <f>INDEX(Resumen!$A$56:$AL$259,MATCH($C254,Resumen!$C$56:$C$259,0),MATCH($K$21,Resumen!$A$59:$AL$59,0))</f>
        <v>-</v>
      </c>
      <c r="M259" s="273" t="str">
        <f t="shared" si="247"/>
        <v>-</v>
      </c>
      <c r="N259" s="274" t="str">
        <f t="shared" si="226"/>
        <v>-</v>
      </c>
      <c r="O259" s="274" t="str">
        <f t="shared" si="227"/>
        <v>-</v>
      </c>
      <c r="P259" s="275" t="str">
        <f t="shared" si="228"/>
        <v>-</v>
      </c>
      <c r="Q259" s="58"/>
      <c r="R259" s="292" t="str">
        <f t="shared" si="248"/>
        <v>-</v>
      </c>
      <c r="S259" s="293" t="str">
        <f t="shared" si="229"/>
        <v>-</v>
      </c>
      <c r="T259" s="293" t="str">
        <f t="shared" si="230"/>
        <v>-</v>
      </c>
      <c r="U259" s="294" t="str">
        <f t="shared" si="231"/>
        <v>-</v>
      </c>
      <c r="V259" s="5"/>
      <c r="W259" s="306" t="str">
        <f t="shared" si="249"/>
        <v>-</v>
      </c>
      <c r="Y259" s="318" t="str">
        <f>IF(OR(W259="",W259=0,W259="-"),"",MAX(Y$23:Y258)+1)</f>
        <v/>
      </c>
      <c r="Z259" s="319" t="str">
        <f>IF(OR(Y259="",Y259=0,Y259="-"),"",C254)</f>
        <v/>
      </c>
      <c r="AA259" s="338" t="str">
        <f>IF(OR(Y259="",Y259=0,Y259="-"),"",DAY($B254))</f>
        <v/>
      </c>
      <c r="AB259" s="331" t="str">
        <f t="shared" si="250"/>
        <v/>
      </c>
      <c r="AC259" s="339" t="str">
        <f>IF(OR(AA259="",AA259=0,AA259="-"),"",MONTH($B254))</f>
        <v/>
      </c>
      <c r="AD259" s="331" t="str">
        <f t="shared" si="251"/>
        <v/>
      </c>
      <c r="AE259" s="340" t="str">
        <f>IF(OR(AA259="",AA259=0,AA259="-"),"",YEAR($B254))</f>
        <v/>
      </c>
      <c r="AG259" s="469"/>
      <c r="AH259" s="497"/>
      <c r="AL259" s="499"/>
      <c r="AM259" s="470"/>
      <c r="AO259" s="469"/>
      <c r="AP259" s="473"/>
      <c r="AQ259" s="473"/>
      <c r="AR259" s="470"/>
      <c r="AT259" s="469"/>
      <c r="AU259" s="473"/>
      <c r="AV259" s="473"/>
      <c r="AW259" s="470"/>
      <c r="AY259" s="469"/>
      <c r="AZ259" s="473"/>
      <c r="BA259" s="473"/>
      <c r="BB259" s="470"/>
      <c r="BD259" s="469"/>
      <c r="BE259" s="470"/>
      <c r="BG259" s="467"/>
    </row>
    <row r="260" spans="1:59" ht="15" thickBot="1" x14ac:dyDescent="0.35">
      <c r="A260" s="674"/>
      <c r="B260" s="675"/>
      <c r="C260" s="676"/>
      <c r="D260" s="649"/>
      <c r="E260" s="259" t="str">
        <f>Resumen!$AI$57</f>
        <v>V</v>
      </c>
      <c r="F260" s="263" t="str">
        <f>Resumen!$AI$56</f>
        <v>Gastos V.Zotz</v>
      </c>
      <c r="G260" s="284"/>
      <c r="H260" s="276" t="str">
        <f>INDEX(Resumen!$A$56:$AL$259,MATCH($C254,Resumen!$C$56:$C$259,0),MATCH($H$22,Resumen!$A$59:$AL$59,0))</f>
        <v>-</v>
      </c>
      <c r="I260" s="277" t="str">
        <f>INDEX(Resumen!$A$56:$AL$259,MATCH($C254,Resumen!$C$56:$C$259,0),MATCH($I$22,Resumen!$A$59:$AL$59,0))</f>
        <v>-</v>
      </c>
      <c r="J260" s="277" t="str">
        <f>INDEX(Resumen!$A$56:$AL$259,MATCH($C254,Resumen!$C$56:$C$259,0),MATCH($J$22,Resumen!$A$59:$AL$59,0))</f>
        <v>-</v>
      </c>
      <c r="K260" s="278" t="str">
        <f>INDEX(Resumen!$A$56:$AL$259,MATCH($C254,Resumen!$C$56:$C$259,0),MATCH($K$22,Resumen!$A$59:$AL$59,0))</f>
        <v>-</v>
      </c>
      <c r="M260" s="276" t="str">
        <f t="shared" si="247"/>
        <v>-</v>
      </c>
      <c r="N260" s="277" t="str">
        <f t="shared" si="226"/>
        <v>-</v>
      </c>
      <c r="O260" s="277" t="str">
        <f t="shared" si="227"/>
        <v>-</v>
      </c>
      <c r="P260" s="278" t="str">
        <f t="shared" si="228"/>
        <v>-</v>
      </c>
      <c r="Q260" s="58"/>
      <c r="R260" s="295" t="str">
        <f t="shared" si="248"/>
        <v>-</v>
      </c>
      <c r="S260" s="296" t="str">
        <f t="shared" si="229"/>
        <v>-</v>
      </c>
      <c r="T260" s="296" t="str">
        <f t="shared" si="230"/>
        <v>-</v>
      </c>
      <c r="U260" s="297" t="str">
        <f t="shared" si="231"/>
        <v>-</v>
      </c>
      <c r="W260" s="307" t="str">
        <f t="shared" si="249"/>
        <v>-</v>
      </c>
      <c r="Y260" s="318" t="str">
        <f>IF(OR(W260="",W260=0,W260="-"),"",MAX(Y$23:Y259)+1)</f>
        <v/>
      </c>
      <c r="Z260" s="320" t="str">
        <f>IF(OR(Y260="",Y260=0,Y260="-"),"",C254)</f>
        <v/>
      </c>
      <c r="AA260" s="341" t="str">
        <f>IF(OR(Y260="",Y260=0,Y260="-"),"",DAY($B254))</f>
        <v/>
      </c>
      <c r="AB260" s="332" t="str">
        <f t="shared" si="250"/>
        <v/>
      </c>
      <c r="AC260" s="342" t="str">
        <f>IF(OR(AA260="",AA260=0,AA260="-"),"",MONTH($B254))</f>
        <v/>
      </c>
      <c r="AD260" s="332" t="str">
        <f t="shared" si="251"/>
        <v/>
      </c>
      <c r="AE260" s="343" t="str">
        <f>IF(OR(AA260="",AA260=0,AA260="-"),"",YEAR($B254))</f>
        <v/>
      </c>
      <c r="AG260" s="471"/>
      <c r="AH260" s="500"/>
      <c r="AI260" s="501"/>
      <c r="AJ260" s="501"/>
      <c r="AK260" s="501"/>
      <c r="AL260" s="502"/>
      <c r="AM260" s="472"/>
      <c r="AO260" s="471"/>
      <c r="AP260" s="474"/>
      <c r="AQ260" s="474"/>
      <c r="AR260" s="472"/>
      <c r="AT260" s="471"/>
      <c r="AU260" s="474"/>
      <c r="AV260" s="474"/>
      <c r="AW260" s="472"/>
      <c r="AY260" s="471"/>
      <c r="AZ260" s="474"/>
      <c r="BA260" s="474"/>
      <c r="BB260" s="472"/>
      <c r="BD260" s="471"/>
      <c r="BE260" s="472"/>
      <c r="BG260" s="468"/>
    </row>
    <row r="261" spans="1:59" ht="15" thickBot="1" x14ac:dyDescent="0.35">
      <c r="A261" s="674">
        <f>MAX($A$23:A254)+1</f>
        <v>35</v>
      </c>
      <c r="B261" s="675">
        <f>INDEX(Resumen!$A$56:$AL$259,MATCH($A261,Resumen!$A$56:$A$259,0),MATCH($B$22,Resumen!$A$59:$AL$59,0))</f>
        <v>0</v>
      </c>
      <c r="C261" s="676">
        <f>INDEX(Resumen!$A$56:$AL$259,MATCH($A261,Resumen!$A$56:$A$259,0),MATCH($C$22,Resumen!$A$59:$AL$59,0))</f>
        <v>0</v>
      </c>
      <c r="D261" s="648" t="str">
        <f>IF(SUM($W261:$W267)=0,"-",SUM($W261:$W267))</f>
        <v>-</v>
      </c>
      <c r="E261" s="363" t="str">
        <f>Resumen!$K$57</f>
        <v>MP</v>
      </c>
      <c r="F261" s="364" t="str">
        <f>Resumen!$K$56</f>
        <v>Materias Primas</v>
      </c>
      <c r="G261" s="284"/>
      <c r="H261" s="256" t="str">
        <f>INDEX(Resumen!$A$56:$AL$259,MATCH($C261,Resumen!$C$56:$C$259,0),MATCH($H$16,Resumen!$A$59:$AL$59,0))</f>
        <v>-</v>
      </c>
      <c r="I261" s="90" t="str">
        <f>INDEX(Resumen!$A$56:$AL$259,MATCH($C261,Resumen!$C$56:$C$259,0),MATCH($I$16,Resumen!$A$59:$AL$59,0))</f>
        <v>-</v>
      </c>
      <c r="J261" s="90" t="str">
        <f>INDEX(Resumen!$A$56:$AL$259,MATCH($C261,Resumen!$C$56:$C$259,0),MATCH($J$16,Resumen!$A$59:$AL$59,0))</f>
        <v>-</v>
      </c>
      <c r="K261" s="109" t="str">
        <f>INDEX(Resumen!$A$56:$AL$259,MATCH($C261,Resumen!$C$56:$C$259,0),MATCH($K$16,Resumen!$A$59:$AL$59,0))</f>
        <v>-</v>
      </c>
      <c r="M261" s="256" t="str">
        <f>IF(OR(H261="-",H261="",H261=0),"-",H261*M$14)</f>
        <v>-</v>
      </c>
      <c r="N261" s="90" t="str">
        <f t="shared" si="226"/>
        <v>-</v>
      </c>
      <c r="O261" s="90" t="str">
        <f t="shared" si="227"/>
        <v>-</v>
      </c>
      <c r="P261" s="109" t="str">
        <f t="shared" si="228"/>
        <v>-</v>
      </c>
      <c r="Q261" s="58"/>
      <c r="R261" s="365" t="str">
        <f>IF(SUM(H261,M261)=0,"-",SUM(H261,M261))</f>
        <v>-</v>
      </c>
      <c r="S261" s="366" t="str">
        <f t="shared" si="229"/>
        <v>-</v>
      </c>
      <c r="T261" s="366" t="str">
        <f t="shared" si="230"/>
        <v>-</v>
      </c>
      <c r="U261" s="367" t="str">
        <f t="shared" si="231"/>
        <v>-</v>
      </c>
      <c r="V261" s="5"/>
      <c r="W261" s="368" t="str">
        <f>IF(SUM(R261:U261)=0,"-",SUM(R261:U261))</f>
        <v>-</v>
      </c>
      <c r="Y261" s="369" t="str">
        <f>IF(OR(W261="",W261=0,W261="-"),"",MAX(Y$23:Y260)+1)</f>
        <v/>
      </c>
      <c r="Z261" s="370" t="str">
        <f>IF(OR(Y261="",Y261=0,Y261="-"),"",C261)</f>
        <v/>
      </c>
      <c r="AA261" s="371" t="str">
        <f>IF(OR(Y261="",Y261=0,Y261="-"),"",DAY($B261))</f>
        <v/>
      </c>
      <c r="AB261" s="372" t="str">
        <f>IF(AA261="","","/")</f>
        <v/>
      </c>
      <c r="AC261" s="373" t="str">
        <f>IF(OR(AA261="",AA261=0,AA261="-"),"",MONTH($B261))</f>
        <v/>
      </c>
      <c r="AD261" s="372" t="str">
        <f>IF(AC261="","","/")</f>
        <v/>
      </c>
      <c r="AE261" s="374" t="str">
        <f>IF(OR(AA261="",AA261=0,AA261="-"),"",YEAR($B261))</f>
        <v/>
      </c>
      <c r="AG261" s="461" t="str">
        <f>IF(OR($C261="",$C261="-",$C261=0),"-",A261)</f>
        <v>-</v>
      </c>
      <c r="AH261" s="503" t="str">
        <f>IF(OR($C261="",$C261="-",$C261=0),"-",DAY(B261))</f>
        <v>-</v>
      </c>
      <c r="AI261" s="506" t="str">
        <f>IF(AH261="","","/")</f>
        <v>/</v>
      </c>
      <c r="AJ261" s="507" t="str">
        <f>IF(OR($C261="",$C261="-",$C261=0),"-",MONTH(B261))</f>
        <v>-</v>
      </c>
      <c r="AK261" s="506" t="str">
        <f>IF(AJ261="","","/")</f>
        <v>/</v>
      </c>
      <c r="AL261" s="508" t="str">
        <f>IF(OR($C261="",$C261="-",$C261=0),"-",YEAR(B261))</f>
        <v>-</v>
      </c>
      <c r="AM261" s="462" t="str">
        <f>IF(OR($C261="",$C261="-",$C261=0),"-",C261)</f>
        <v>-</v>
      </c>
      <c r="AN261" s="475" t="str">
        <f>IF(AM261="-","ù",IF(BG261=D261,"ü","û"))</f>
        <v>ù</v>
      </c>
      <c r="AO261" s="463" t="str">
        <f>IF(OR($C261="",$C261="-",$C261=0),"-",IF(SUM(H261:H267)=0,"-",SUM(H261:H267)))</f>
        <v>-</v>
      </c>
      <c r="AP261" s="464" t="str">
        <f>IF(OR($C261="",$C261="-",$C261=0),"-",IF(SUM(I261:I267)=0,"-",SUM(I261:I267)))</f>
        <v>-</v>
      </c>
      <c r="AQ261" s="464" t="str">
        <f>IF(OR($C261="",$C261="-",$C261=0),"-",IF(SUM(J261:J267)=0,"-",SUM(J261:J267)))</f>
        <v>-</v>
      </c>
      <c r="AR261" s="465" t="str">
        <f>IF(OR($C261="",$C261="-",$C261=0),"-",IF(SUM(K261:K267)=0,"-",SUM(K261:K267)))</f>
        <v>-</v>
      </c>
      <c r="AS261" s="457"/>
      <c r="AT261" s="463" t="str">
        <f>IF(OR($C261="",$C261="-",$C261=0),"-",IF(SUM(M261:M267)=0,"-",SUM(M261:M267)))</f>
        <v>-</v>
      </c>
      <c r="AU261" s="464" t="str">
        <f>IF(OR($C261="",$C261="-",$C261=0),"-",IF(SUM(N261:N267)=0,"-",SUM(N261:N267)))</f>
        <v>-</v>
      </c>
      <c r="AV261" s="464" t="str">
        <f>IF(OR($C261="",$C261="-",$C261=0),"-",IF(SUM(O261:O267)=0,"-",SUM(O261:O267)))</f>
        <v>-</v>
      </c>
      <c r="AW261" s="465" t="str">
        <f>IF(OR($C261="",$C261="-",$C261=0),"-",IF(SUM(P261:P267)=0,"-",SUM(P261:P267)))</f>
        <v>-</v>
      </c>
      <c r="AX261" s="457"/>
      <c r="AY261" s="463" t="str">
        <f>IF(OR($C261="",$C261="-",$C261=0),"-",IF(SUM(R261:R267)=0,"-",SUM(R261:R267)))</f>
        <v>-</v>
      </c>
      <c r="AZ261" s="464" t="str">
        <f>IF(OR($C261="",$C261="-",$C261=0),"-",IF(SUM(S261:S267)=0,"-",SUM(S261:S267)))</f>
        <v>-</v>
      </c>
      <c r="BA261" s="464" t="str">
        <f>IF(OR($C261="",$C261="-",$C261=0),"-",IF(SUM(T261:T267)=0,"-",SUM(T261:T267)))</f>
        <v>-</v>
      </c>
      <c r="BB261" s="465" t="str">
        <f>IF(OR($C261="",$C261="-",$C261=0),"-",IF(SUM(U261:U267)=0,"-",SUM(U261:U267)))</f>
        <v>-</v>
      </c>
      <c r="BC261" s="457"/>
      <c r="BD261" s="463" t="str">
        <f>IF(SUM(AO261:AR261)=0,"-",SUM(AO261:AR261))</f>
        <v>-</v>
      </c>
      <c r="BE261" s="465" t="str">
        <f>IF(SUM(AT261:AW261)=0,"-",SUM(AT261:AW261))</f>
        <v>-</v>
      </c>
      <c r="BF261" s="457"/>
      <c r="BG261" s="466" t="str">
        <f>IF(SUM(AY261:BB261)=0,"-",SUM(AY261:BB261))</f>
        <v>-</v>
      </c>
    </row>
    <row r="262" spans="1:59" ht="15" thickBot="1" x14ac:dyDescent="0.35">
      <c r="A262" s="674"/>
      <c r="B262" s="675"/>
      <c r="C262" s="676"/>
      <c r="D262" s="677"/>
      <c r="E262" s="82" t="str">
        <f>Resumen!$O$57</f>
        <v>P</v>
      </c>
      <c r="F262" s="261" t="str">
        <f>Resumen!$O$56</f>
        <v>Panadería</v>
      </c>
      <c r="G262" s="284"/>
      <c r="H262" s="273" t="str">
        <f>INDEX(Resumen!$A$56:$AL$259,MATCH($C261,Resumen!$C$56:$C$259,0),MATCH($H$17,Resumen!$A$59:$AL$59,0))</f>
        <v>-</v>
      </c>
      <c r="I262" s="274" t="str">
        <f>INDEX(Resumen!$A$56:$AL$259,MATCH($C261,Resumen!$C$56:$C$259,0),MATCH($I$17,Resumen!$A$59:$AL$59,0))</f>
        <v>-</v>
      </c>
      <c r="J262" s="274" t="str">
        <f>INDEX(Resumen!$A$56:$AL$259,MATCH($C261,Resumen!$C$56:$C$259,0),MATCH($J$17,Resumen!$A$59:$AL$59,0))</f>
        <v>-</v>
      </c>
      <c r="K262" s="275" t="str">
        <f>INDEX(Resumen!$A$56:$AL$259,MATCH($C261,Resumen!$C$56:$C$259,0),MATCH($K$17,Resumen!$A$59:$AL$59,0))</f>
        <v>-</v>
      </c>
      <c r="M262" s="273" t="str">
        <f t="shared" ref="M262:M267" si="252">IF(OR(H262="-",H262="",H262=0),"-",H262*M$14)</f>
        <v>-</v>
      </c>
      <c r="N262" s="274" t="str">
        <f t="shared" si="226"/>
        <v>-</v>
      </c>
      <c r="O262" s="274" t="str">
        <f t="shared" si="227"/>
        <v>-</v>
      </c>
      <c r="P262" s="275" t="str">
        <f t="shared" si="228"/>
        <v>-</v>
      </c>
      <c r="Q262" s="58"/>
      <c r="R262" s="292" t="str">
        <f t="shared" ref="R262:R267" si="253">IF(SUM(H262,M262)=0,"-",SUM(H262,M262))</f>
        <v>-</v>
      </c>
      <c r="S262" s="293" t="str">
        <f t="shared" si="229"/>
        <v>-</v>
      </c>
      <c r="T262" s="293" t="str">
        <f t="shared" si="230"/>
        <v>-</v>
      </c>
      <c r="U262" s="294" t="str">
        <f t="shared" si="231"/>
        <v>-</v>
      </c>
      <c r="V262" s="5"/>
      <c r="W262" s="306" t="str">
        <f t="shared" ref="W262:W267" si="254">IF(SUM(R262:U262)=0,"-",SUM(R262:U262))</f>
        <v>-</v>
      </c>
      <c r="Y262" s="318" t="str">
        <f>IF(OR(W262="",W262=0,W262="-"),"",MAX(Y$23:Y261)+1)</f>
        <v/>
      </c>
      <c r="Z262" s="319" t="str">
        <f>IF(OR(Y262="",Y262=0,Y262="-"),"",C261)</f>
        <v/>
      </c>
      <c r="AA262" s="338" t="str">
        <f>IF(OR(Y262="",Y262=0,Y262="-"),"",DAY($B261))</f>
        <v/>
      </c>
      <c r="AB262" s="331" t="str">
        <f t="shared" ref="AB262:AB267" si="255">IF(AA262="","","/")</f>
        <v/>
      </c>
      <c r="AC262" s="339" t="str">
        <f>IF(OR(AA262="",AA262=0,AA262="-"),"",MONTH($B261))</f>
        <v/>
      </c>
      <c r="AD262" s="331" t="str">
        <f t="shared" ref="AD262:AD267" si="256">IF(AC262="","","/")</f>
        <v/>
      </c>
      <c r="AE262" s="340" t="str">
        <f>IF(OR(AA262="",AA262=0,AA262="-"),"",YEAR($B261))</f>
        <v/>
      </c>
      <c r="AG262" s="525"/>
      <c r="AH262" s="526"/>
      <c r="AI262" s="527"/>
      <c r="AJ262" s="528"/>
      <c r="AK262" s="527"/>
      <c r="AL262" s="529"/>
      <c r="AM262" s="530"/>
      <c r="AN262" s="535"/>
      <c r="AO262" s="531"/>
      <c r="AP262" s="532"/>
      <c r="AQ262" s="532"/>
      <c r="AR262" s="533"/>
      <c r="AS262" s="536"/>
      <c r="AT262" s="531"/>
      <c r="AU262" s="532"/>
      <c r="AV262" s="532"/>
      <c r="AW262" s="533"/>
      <c r="AX262" s="536"/>
      <c r="AY262" s="531"/>
      <c r="AZ262" s="532"/>
      <c r="BA262" s="532"/>
      <c r="BB262" s="533"/>
      <c r="BC262" s="536"/>
      <c r="BD262" s="531"/>
      <c r="BE262" s="533"/>
      <c r="BF262" s="536"/>
      <c r="BG262" s="534"/>
    </row>
    <row r="263" spans="1:59" ht="15" thickBot="1" x14ac:dyDescent="0.35">
      <c r="A263" s="674"/>
      <c r="B263" s="675"/>
      <c r="C263" s="676"/>
      <c r="D263" s="677"/>
      <c r="E263" s="82" t="str">
        <f>Resumen!$S$57</f>
        <v>B</v>
      </c>
      <c r="F263" s="261" t="str">
        <f>Resumen!$S$56</f>
        <v>Bebidas</v>
      </c>
      <c r="G263" s="284"/>
      <c r="H263" s="273" t="str">
        <f>INDEX(Resumen!$A$56:$AL$259,MATCH($C261,Resumen!$C$56:$C$259,0),MATCH($H$18,Resumen!$A$59:$AL$59,0))</f>
        <v>-</v>
      </c>
      <c r="I263" s="274" t="str">
        <f>INDEX(Resumen!$A$56:$AL$259,MATCH($C261,Resumen!$C$56:$C$259,0),MATCH($I$18,Resumen!$A$59:$AL$59,0))</f>
        <v>-</v>
      </c>
      <c r="J263" s="274" t="str">
        <f>INDEX(Resumen!$A$56:$AL$259,MATCH($C261,Resumen!$C$56:$C$259,0),MATCH($J$18,Resumen!$A$59:$AL$59,0))</f>
        <v>-</v>
      </c>
      <c r="K263" s="275" t="str">
        <f>INDEX(Resumen!$A$56:$AL$259,MATCH($C261,Resumen!$C$56:$C$259,0),MATCH($K$18,Resumen!$A$59:$AL$59,0))</f>
        <v>-</v>
      </c>
      <c r="M263" s="273" t="str">
        <f t="shared" si="252"/>
        <v>-</v>
      </c>
      <c r="N263" s="274" t="str">
        <f t="shared" si="226"/>
        <v>-</v>
      </c>
      <c r="O263" s="274" t="str">
        <f t="shared" si="227"/>
        <v>-</v>
      </c>
      <c r="P263" s="275" t="str">
        <f t="shared" si="228"/>
        <v>-</v>
      </c>
      <c r="R263" s="292" t="str">
        <f t="shared" si="253"/>
        <v>-</v>
      </c>
      <c r="S263" s="293" t="str">
        <f t="shared" si="229"/>
        <v>-</v>
      </c>
      <c r="T263" s="293" t="str">
        <f t="shared" si="230"/>
        <v>-</v>
      </c>
      <c r="U263" s="294" t="str">
        <f t="shared" si="231"/>
        <v>-</v>
      </c>
      <c r="V263" s="5"/>
      <c r="W263" s="306" t="str">
        <f t="shared" si="254"/>
        <v>-</v>
      </c>
      <c r="Y263" s="318" t="str">
        <f>IF(OR(W263="",W263=0,W263="-"),"",MAX(Y$23:Y262)+1)</f>
        <v/>
      </c>
      <c r="Z263" s="319" t="str">
        <f>IF(OR(Y263="",Y263=0,Y263="-"),"",C261)</f>
        <v/>
      </c>
      <c r="AA263" s="338" t="str">
        <f>IF(OR(Y263="",Y263=0,Y263="-"),"",DAY($B261))</f>
        <v/>
      </c>
      <c r="AB263" s="331" t="str">
        <f t="shared" si="255"/>
        <v/>
      </c>
      <c r="AC263" s="339" t="str">
        <f>IF(OR(AA263="",AA263=0,AA263="-"),"",MONTH($B261))</f>
        <v/>
      </c>
      <c r="AD263" s="331" t="str">
        <f t="shared" si="256"/>
        <v/>
      </c>
      <c r="AE263" s="340" t="str">
        <f>IF(OR(AA263="",AA263=0,AA263="-"),"",YEAR($B261))</f>
        <v/>
      </c>
      <c r="AG263" s="469"/>
      <c r="AH263" s="497"/>
      <c r="AL263" s="499"/>
      <c r="AM263" s="470"/>
      <c r="AN263" s="59"/>
      <c r="AO263" s="469"/>
      <c r="AP263" s="473"/>
      <c r="AQ263" s="473"/>
      <c r="AR263" s="470"/>
      <c r="AS263" s="59"/>
      <c r="AT263" s="469"/>
      <c r="AU263" s="473"/>
      <c r="AV263" s="473"/>
      <c r="AW263" s="470"/>
      <c r="AX263" s="59"/>
      <c r="AY263" s="469"/>
      <c r="AZ263" s="473"/>
      <c r="BA263" s="473"/>
      <c r="BB263" s="470"/>
      <c r="BC263" s="59"/>
      <c r="BD263" s="469"/>
      <c r="BE263" s="470"/>
      <c r="BF263" s="59"/>
      <c r="BG263" s="467"/>
    </row>
    <row r="264" spans="1:59" ht="15" thickBot="1" x14ac:dyDescent="0.35">
      <c r="A264" s="674"/>
      <c r="B264" s="675"/>
      <c r="C264" s="676"/>
      <c r="D264" s="677"/>
      <c r="E264" s="82" t="str">
        <f>Resumen!$W$57</f>
        <v>E</v>
      </c>
      <c r="F264" s="261" t="str">
        <f>Resumen!$W$56</f>
        <v>Envases</v>
      </c>
      <c r="G264" s="284"/>
      <c r="H264" s="273" t="str">
        <f>INDEX(Resumen!$A$56:$AL$259,MATCH($C261,Resumen!$C$56:$C$259,0),MATCH($H$19,Resumen!$A$59:$AL$59,0))</f>
        <v>-</v>
      </c>
      <c r="I264" s="274" t="str">
        <f>INDEX(Resumen!$A$56:$AL$259,MATCH($C261,Resumen!$C$56:$C$259,0),MATCH($I$19,Resumen!$A$59:$AL$59,0))</f>
        <v>-</v>
      </c>
      <c r="J264" s="274" t="str">
        <f>INDEX(Resumen!$A$56:$AL$259,MATCH($C261,Resumen!$C$56:$C$259,0),MATCH($J$19,Resumen!$A$59:$AL$59,0))</f>
        <v>-</v>
      </c>
      <c r="K264" s="275" t="str">
        <f>INDEX(Resumen!$A$56:$AL$259,MATCH($C261,Resumen!$C$56:$C$259,0),MATCH($K$19,Resumen!$A$59:$AL$59,0))</f>
        <v>-</v>
      </c>
      <c r="M264" s="273" t="str">
        <f t="shared" si="252"/>
        <v>-</v>
      </c>
      <c r="N264" s="274" t="str">
        <f t="shared" si="226"/>
        <v>-</v>
      </c>
      <c r="O264" s="274" t="str">
        <f t="shared" si="227"/>
        <v>-</v>
      </c>
      <c r="P264" s="275" t="str">
        <f t="shared" si="228"/>
        <v>-</v>
      </c>
      <c r="Q264" s="58"/>
      <c r="R264" s="292" t="str">
        <f t="shared" si="253"/>
        <v>-</v>
      </c>
      <c r="S264" s="293" t="str">
        <f t="shared" si="229"/>
        <v>-</v>
      </c>
      <c r="T264" s="293" t="str">
        <f t="shared" si="230"/>
        <v>-</v>
      </c>
      <c r="U264" s="294" t="str">
        <f t="shared" si="231"/>
        <v>-</v>
      </c>
      <c r="V264" s="5"/>
      <c r="W264" s="306" t="str">
        <f t="shared" si="254"/>
        <v>-</v>
      </c>
      <c r="Y264" s="318" t="str">
        <f>IF(OR(W264="",W264=0,W264="-"),"",MAX(Y$23:Y263)+1)</f>
        <v/>
      </c>
      <c r="Z264" s="319" t="str">
        <f>IF(OR(Y264="",Y264=0,Y264="-"),"",C261)</f>
        <v/>
      </c>
      <c r="AA264" s="338" t="str">
        <f>IF(OR(Y264="",Y264=0,Y264="-"),"",DAY($B261))</f>
        <v/>
      </c>
      <c r="AB264" s="331" t="str">
        <f t="shared" si="255"/>
        <v/>
      </c>
      <c r="AC264" s="339" t="str">
        <f>IF(OR(AA264="",AA264=0,AA264="-"),"",MONTH($B261))</f>
        <v/>
      </c>
      <c r="AD264" s="331" t="str">
        <f t="shared" si="256"/>
        <v/>
      </c>
      <c r="AE264" s="340" t="str">
        <f>IF(OR(AA264="",AA264=0,AA264="-"),"",YEAR($B261))</f>
        <v/>
      </c>
      <c r="AG264" s="469"/>
      <c r="AH264" s="497"/>
      <c r="AL264" s="499"/>
      <c r="AM264" s="470"/>
      <c r="AO264" s="469"/>
      <c r="AP264" s="473"/>
      <c r="AQ264" s="473"/>
      <c r="AR264" s="470"/>
      <c r="AT264" s="469"/>
      <c r="AU264" s="473"/>
      <c r="AV264" s="473"/>
      <c r="AW264" s="470"/>
      <c r="AY264" s="469"/>
      <c r="AZ264" s="473"/>
      <c r="BA264" s="473"/>
      <c r="BB264" s="470"/>
      <c r="BD264" s="469"/>
      <c r="BE264" s="470"/>
      <c r="BG264" s="467"/>
    </row>
    <row r="265" spans="1:59" ht="15" thickBot="1" x14ac:dyDescent="0.35">
      <c r="A265" s="674"/>
      <c r="B265" s="675"/>
      <c r="C265" s="676"/>
      <c r="D265" s="677"/>
      <c r="E265" s="83" t="str">
        <f>Resumen!$AA$57</f>
        <v>D</v>
      </c>
      <c r="F265" s="262" t="str">
        <f>Resumen!$AA$56</f>
        <v>Decoración</v>
      </c>
      <c r="G265" s="284"/>
      <c r="H265" s="273" t="str">
        <f>INDEX(Resumen!$A$56:$AL$259,MATCH($C261,Resumen!$C$56:$C$259,0),MATCH($H$20,Resumen!$A$59:$AL$59,0))</f>
        <v>-</v>
      </c>
      <c r="I265" s="274" t="str">
        <f>INDEX(Resumen!$A$56:$AL$259,MATCH($C261,Resumen!$C$56:$C$259,0),MATCH($I$20,Resumen!$A$59:$AL$59,0))</f>
        <v>-</v>
      </c>
      <c r="J265" s="274" t="str">
        <f>INDEX(Resumen!$A$56:$AL$259,MATCH($C261,Resumen!$C$56:$C$259,0),MATCH($J$20,Resumen!$A$59:$AL$59,0))</f>
        <v>-</v>
      </c>
      <c r="K265" s="275" t="str">
        <f>INDEX(Resumen!$A$56:$AL$259,MATCH($C261,Resumen!$C$56:$C$259,0),MATCH($K$20,Resumen!$A$59:$AL$59,0))</f>
        <v>-</v>
      </c>
      <c r="M265" s="273" t="str">
        <f t="shared" si="252"/>
        <v>-</v>
      </c>
      <c r="N265" s="274" t="str">
        <f t="shared" si="226"/>
        <v>-</v>
      </c>
      <c r="O265" s="274" t="str">
        <f t="shared" si="227"/>
        <v>-</v>
      </c>
      <c r="P265" s="275" t="str">
        <f t="shared" si="228"/>
        <v>-</v>
      </c>
      <c r="Q265" s="58"/>
      <c r="R265" s="292" t="str">
        <f t="shared" si="253"/>
        <v>-</v>
      </c>
      <c r="S265" s="293" t="str">
        <f t="shared" si="229"/>
        <v>-</v>
      </c>
      <c r="T265" s="293" t="str">
        <f t="shared" si="230"/>
        <v>-</v>
      </c>
      <c r="U265" s="294" t="str">
        <f t="shared" si="231"/>
        <v>-</v>
      </c>
      <c r="V265" s="5"/>
      <c r="W265" s="306" t="str">
        <f t="shared" si="254"/>
        <v>-</v>
      </c>
      <c r="Y265" s="318" t="str">
        <f>IF(OR(W265="",W265=0,W265="-"),"",MAX(Y$23:Y264)+1)</f>
        <v/>
      </c>
      <c r="Z265" s="319" t="str">
        <f>IF(OR(Y265="",Y265=0,Y265="-"),"",C261)</f>
        <v/>
      </c>
      <c r="AA265" s="338" t="str">
        <f>IF(OR(Y265="",Y265=0,Y265="-"),"",DAY($B261))</f>
        <v/>
      </c>
      <c r="AB265" s="331" t="str">
        <f t="shared" si="255"/>
        <v/>
      </c>
      <c r="AC265" s="339" t="str">
        <f>IF(OR(AA265="",AA265=0,AA265="-"),"",MONTH($B261))</f>
        <v/>
      </c>
      <c r="AD265" s="331" t="str">
        <f t="shared" si="256"/>
        <v/>
      </c>
      <c r="AE265" s="340" t="str">
        <f>IF(OR(AA265="",AA265=0,AA265="-"),"",YEAR($B261))</f>
        <v/>
      </c>
      <c r="AG265" s="469"/>
      <c r="AH265" s="497"/>
      <c r="AL265" s="499"/>
      <c r="AM265" s="470"/>
      <c r="AO265" s="469"/>
      <c r="AP265" s="473"/>
      <c r="AQ265" s="473"/>
      <c r="AR265" s="470"/>
      <c r="AT265" s="469"/>
      <c r="AU265" s="473"/>
      <c r="AV265" s="473"/>
      <c r="AW265" s="470"/>
      <c r="AY265" s="469"/>
      <c r="AZ265" s="473"/>
      <c r="BA265" s="473"/>
      <c r="BB265" s="470"/>
      <c r="BD265" s="469"/>
      <c r="BE265" s="470"/>
      <c r="BG265" s="467"/>
    </row>
    <row r="266" spans="1:59" ht="15" thickBot="1" x14ac:dyDescent="0.35">
      <c r="A266" s="674"/>
      <c r="B266" s="675"/>
      <c r="C266" s="676"/>
      <c r="D266" s="677"/>
      <c r="E266" s="83" t="str">
        <f>Resumen!$AE$57</f>
        <v>U</v>
      </c>
      <c r="F266" s="262" t="str">
        <f>Resumen!$AE$56</f>
        <v>Maq. y Utensilios</v>
      </c>
      <c r="G266" s="284"/>
      <c r="H266" s="273" t="str">
        <f>INDEX(Resumen!$A$56:$AL$259,MATCH($C261,Resumen!$C$56:$C$259,0),MATCH($H$21,Resumen!$A$59:$AL$59,0))</f>
        <v>-</v>
      </c>
      <c r="I266" s="274" t="str">
        <f>INDEX(Resumen!$A$56:$AL$259,MATCH($C261,Resumen!$C$56:$C$259,0),MATCH($I$21,Resumen!$A$59:$AL$59,0))</f>
        <v>-</v>
      </c>
      <c r="J266" s="274" t="str">
        <f>INDEX(Resumen!$A$56:$AL$259,MATCH($C261,Resumen!$C$56:$C$259,0),MATCH($J$21,Resumen!$A$59:$AL$59,0))</f>
        <v>-</v>
      </c>
      <c r="K266" s="275" t="str">
        <f>INDEX(Resumen!$A$56:$AL$259,MATCH($C261,Resumen!$C$56:$C$259,0),MATCH($K$21,Resumen!$A$59:$AL$59,0))</f>
        <v>-</v>
      </c>
      <c r="M266" s="273" t="str">
        <f t="shared" si="252"/>
        <v>-</v>
      </c>
      <c r="N266" s="274" t="str">
        <f t="shared" si="226"/>
        <v>-</v>
      </c>
      <c r="O266" s="274" t="str">
        <f t="shared" si="227"/>
        <v>-</v>
      </c>
      <c r="P266" s="275" t="str">
        <f t="shared" si="228"/>
        <v>-</v>
      </c>
      <c r="Q266" s="58"/>
      <c r="R266" s="292" t="str">
        <f t="shared" si="253"/>
        <v>-</v>
      </c>
      <c r="S266" s="293" t="str">
        <f t="shared" si="229"/>
        <v>-</v>
      </c>
      <c r="T266" s="293" t="str">
        <f t="shared" si="230"/>
        <v>-</v>
      </c>
      <c r="U266" s="294" t="str">
        <f t="shared" si="231"/>
        <v>-</v>
      </c>
      <c r="V266" s="5"/>
      <c r="W266" s="306" t="str">
        <f t="shared" si="254"/>
        <v>-</v>
      </c>
      <c r="Y266" s="318" t="str">
        <f>IF(OR(W266="",W266=0,W266="-"),"",MAX(Y$23:Y265)+1)</f>
        <v/>
      </c>
      <c r="Z266" s="319" t="str">
        <f>IF(OR(Y266="",Y266=0,Y266="-"),"",C261)</f>
        <v/>
      </c>
      <c r="AA266" s="338" t="str">
        <f>IF(OR(Y266="",Y266=0,Y266="-"),"",DAY($B261))</f>
        <v/>
      </c>
      <c r="AB266" s="331" t="str">
        <f t="shared" si="255"/>
        <v/>
      </c>
      <c r="AC266" s="339" t="str">
        <f>IF(OR(AA266="",AA266=0,AA266="-"),"",MONTH($B261))</f>
        <v/>
      </c>
      <c r="AD266" s="331" t="str">
        <f t="shared" si="256"/>
        <v/>
      </c>
      <c r="AE266" s="340" t="str">
        <f>IF(OR(AA266="",AA266=0,AA266="-"),"",YEAR($B261))</f>
        <v/>
      </c>
      <c r="AG266" s="469"/>
      <c r="AH266" s="497"/>
      <c r="AL266" s="499"/>
      <c r="AM266" s="470"/>
      <c r="AO266" s="469"/>
      <c r="AP266" s="473"/>
      <c r="AQ266" s="473"/>
      <c r="AR266" s="470"/>
      <c r="AT266" s="469"/>
      <c r="AU266" s="473"/>
      <c r="AV266" s="473"/>
      <c r="AW266" s="470"/>
      <c r="AY266" s="469"/>
      <c r="AZ266" s="473"/>
      <c r="BA266" s="473"/>
      <c r="BB266" s="470"/>
      <c r="BD266" s="469"/>
      <c r="BE266" s="470"/>
      <c r="BG266" s="467"/>
    </row>
    <row r="267" spans="1:59" ht="15" thickBot="1" x14ac:dyDescent="0.35">
      <c r="A267" s="674"/>
      <c r="B267" s="675"/>
      <c r="C267" s="676"/>
      <c r="D267" s="649"/>
      <c r="E267" s="259" t="str">
        <f>Resumen!$AI$57</f>
        <v>V</v>
      </c>
      <c r="F267" s="263" t="str">
        <f>Resumen!$AI$56</f>
        <v>Gastos V.Zotz</v>
      </c>
      <c r="G267" s="284"/>
      <c r="H267" s="276" t="str">
        <f>INDEX(Resumen!$A$56:$AL$259,MATCH($C261,Resumen!$C$56:$C$259,0),MATCH($H$22,Resumen!$A$59:$AL$59,0))</f>
        <v>-</v>
      </c>
      <c r="I267" s="277" t="str">
        <f>INDEX(Resumen!$A$56:$AL$259,MATCH($C261,Resumen!$C$56:$C$259,0),MATCH($I$22,Resumen!$A$59:$AL$59,0))</f>
        <v>-</v>
      </c>
      <c r="J267" s="277" t="str">
        <f>INDEX(Resumen!$A$56:$AL$259,MATCH($C261,Resumen!$C$56:$C$259,0),MATCH($J$22,Resumen!$A$59:$AL$59,0))</f>
        <v>-</v>
      </c>
      <c r="K267" s="278" t="str">
        <f>INDEX(Resumen!$A$56:$AL$259,MATCH($C261,Resumen!$C$56:$C$259,0),MATCH($K$22,Resumen!$A$59:$AL$59,0))</f>
        <v>-</v>
      </c>
      <c r="M267" s="276" t="str">
        <f t="shared" si="252"/>
        <v>-</v>
      </c>
      <c r="N267" s="277" t="str">
        <f t="shared" si="226"/>
        <v>-</v>
      </c>
      <c r="O267" s="277" t="str">
        <f t="shared" si="227"/>
        <v>-</v>
      </c>
      <c r="P267" s="278" t="str">
        <f t="shared" si="228"/>
        <v>-</v>
      </c>
      <c r="Q267" s="58"/>
      <c r="R267" s="295" t="str">
        <f t="shared" si="253"/>
        <v>-</v>
      </c>
      <c r="S267" s="296" t="str">
        <f t="shared" si="229"/>
        <v>-</v>
      </c>
      <c r="T267" s="296" t="str">
        <f t="shared" si="230"/>
        <v>-</v>
      </c>
      <c r="U267" s="297" t="str">
        <f t="shared" si="231"/>
        <v>-</v>
      </c>
      <c r="W267" s="307" t="str">
        <f t="shared" si="254"/>
        <v>-</v>
      </c>
      <c r="Y267" s="318" t="str">
        <f>IF(OR(W267="",W267=0,W267="-"),"",MAX(Y$23:Y266)+1)</f>
        <v/>
      </c>
      <c r="Z267" s="320" t="str">
        <f>IF(OR(Y267="",Y267=0,Y267="-"),"",C261)</f>
        <v/>
      </c>
      <c r="AA267" s="341" t="str">
        <f>IF(OR(Y267="",Y267=0,Y267="-"),"",DAY($B261))</f>
        <v/>
      </c>
      <c r="AB267" s="332" t="str">
        <f t="shared" si="255"/>
        <v/>
      </c>
      <c r="AC267" s="342" t="str">
        <f>IF(OR(AA267="",AA267=0,AA267="-"),"",MONTH($B261))</f>
        <v/>
      </c>
      <c r="AD267" s="332" t="str">
        <f t="shared" si="256"/>
        <v/>
      </c>
      <c r="AE267" s="343" t="str">
        <f>IF(OR(AA267="",AA267=0,AA267="-"),"",YEAR($B261))</f>
        <v/>
      </c>
      <c r="AG267" s="471"/>
      <c r="AH267" s="500"/>
      <c r="AI267" s="501"/>
      <c r="AJ267" s="501"/>
      <c r="AK267" s="501"/>
      <c r="AL267" s="502"/>
      <c r="AM267" s="472"/>
      <c r="AO267" s="471"/>
      <c r="AP267" s="474"/>
      <c r="AQ267" s="474"/>
      <c r="AR267" s="472"/>
      <c r="AT267" s="471"/>
      <c r="AU267" s="474"/>
      <c r="AV267" s="474"/>
      <c r="AW267" s="472"/>
      <c r="AY267" s="471"/>
      <c r="AZ267" s="474"/>
      <c r="BA267" s="474"/>
      <c r="BB267" s="472"/>
      <c r="BD267" s="471"/>
      <c r="BE267" s="472"/>
      <c r="BG267" s="468"/>
    </row>
    <row r="268" spans="1:59" ht="15" thickBot="1" x14ac:dyDescent="0.35">
      <c r="A268" s="674">
        <f>MAX($A$23:A261)+1</f>
        <v>36</v>
      </c>
      <c r="B268" s="675">
        <f>INDEX(Resumen!$A$56:$AL$259,MATCH($A268,Resumen!$A$56:$A$259,0),MATCH($B$22,Resumen!$A$59:$AL$59,0))</f>
        <v>0</v>
      </c>
      <c r="C268" s="676">
        <f>INDEX(Resumen!$A$56:$AL$259,MATCH($A268,Resumen!$A$56:$A$259,0),MATCH($C$22,Resumen!$A$59:$AL$59,0))</f>
        <v>0</v>
      </c>
      <c r="D268" s="648" t="str">
        <f>IF(SUM($W268:$W274)=0,"-",SUM($W268:$W274))</f>
        <v>-</v>
      </c>
      <c r="E268" s="363" t="str">
        <f>Resumen!$K$57</f>
        <v>MP</v>
      </c>
      <c r="F268" s="364" t="str">
        <f>Resumen!$K$56</f>
        <v>Materias Primas</v>
      </c>
      <c r="G268" s="284"/>
      <c r="H268" s="256" t="str">
        <f>INDEX(Resumen!$A$56:$AL$259,MATCH($C268,Resumen!$C$56:$C$259,0),MATCH($H$16,Resumen!$A$59:$AL$59,0))</f>
        <v>-</v>
      </c>
      <c r="I268" s="90" t="str">
        <f>INDEX(Resumen!$A$56:$AL$259,MATCH($C268,Resumen!$C$56:$C$259,0),MATCH($I$16,Resumen!$A$59:$AL$59,0))</f>
        <v>-</v>
      </c>
      <c r="J268" s="90" t="str">
        <f>INDEX(Resumen!$A$56:$AL$259,MATCH($C268,Resumen!$C$56:$C$259,0),MATCH($J$16,Resumen!$A$59:$AL$59,0))</f>
        <v>-</v>
      </c>
      <c r="K268" s="109" t="str">
        <f>INDEX(Resumen!$A$56:$AL$259,MATCH($C268,Resumen!$C$56:$C$259,0),MATCH($K$16,Resumen!$A$59:$AL$59,0))</f>
        <v>-</v>
      </c>
      <c r="M268" s="256" t="str">
        <f>IF(OR(H268="-",H268="",H268=0),"-",H268*M$14)</f>
        <v>-</v>
      </c>
      <c r="N268" s="90" t="str">
        <f t="shared" si="226"/>
        <v>-</v>
      </c>
      <c r="O268" s="90" t="str">
        <f t="shared" si="227"/>
        <v>-</v>
      </c>
      <c r="P268" s="109" t="str">
        <f t="shared" si="228"/>
        <v>-</v>
      </c>
      <c r="Q268" s="58"/>
      <c r="R268" s="365" t="str">
        <f>IF(SUM(H268,M268)=0,"-",SUM(H268,M268))</f>
        <v>-</v>
      </c>
      <c r="S268" s="366" t="str">
        <f t="shared" si="229"/>
        <v>-</v>
      </c>
      <c r="T268" s="366" t="str">
        <f t="shared" si="230"/>
        <v>-</v>
      </c>
      <c r="U268" s="367" t="str">
        <f t="shared" si="231"/>
        <v>-</v>
      </c>
      <c r="V268" s="5"/>
      <c r="W268" s="368" t="str">
        <f>IF(SUM(R268:U268)=0,"-",SUM(R268:U268))</f>
        <v>-</v>
      </c>
      <c r="Y268" s="369" t="str">
        <f>IF(OR(W268="",W268=0,W268="-"),"",MAX(Y$23:Y267)+1)</f>
        <v/>
      </c>
      <c r="Z268" s="370" t="str">
        <f>IF(OR(Y268="",Y268=0,Y268="-"),"",C268)</f>
        <v/>
      </c>
      <c r="AA268" s="371" t="str">
        <f>IF(OR(Y268="",Y268=0,Y268="-"),"",DAY($B268))</f>
        <v/>
      </c>
      <c r="AB268" s="372" t="str">
        <f>IF(AA268="","","/")</f>
        <v/>
      </c>
      <c r="AC268" s="373" t="str">
        <f>IF(OR(AA268="",AA268=0,AA268="-"),"",MONTH($B268))</f>
        <v/>
      </c>
      <c r="AD268" s="372" t="str">
        <f>IF(AC268="","","/")</f>
        <v/>
      </c>
      <c r="AE268" s="374" t="str">
        <f>IF(OR(AA268="",AA268=0,AA268="-"),"",YEAR($B268))</f>
        <v/>
      </c>
      <c r="AG268" s="461" t="str">
        <f>IF(OR($C268="",$C268="-",$C268=0),"-",A268)</f>
        <v>-</v>
      </c>
      <c r="AH268" s="503" t="str">
        <f>IF(OR($C268="",$C268="-",$C268=0),"-",DAY(B268))</f>
        <v>-</v>
      </c>
      <c r="AI268" s="506" t="str">
        <f>IF(AH268="","","/")</f>
        <v>/</v>
      </c>
      <c r="AJ268" s="507" t="str">
        <f>IF(OR($C268="",$C268="-",$C268=0),"-",MONTH(B268))</f>
        <v>-</v>
      </c>
      <c r="AK268" s="506" t="str">
        <f>IF(AJ268="","","/")</f>
        <v>/</v>
      </c>
      <c r="AL268" s="508" t="str">
        <f>IF(OR($C268="",$C268="-",$C268=0),"-",YEAR(B268))</f>
        <v>-</v>
      </c>
      <c r="AM268" s="462" t="str">
        <f>IF(OR($C268="",$C268="-",$C268=0),"-",C268)</f>
        <v>-</v>
      </c>
      <c r="AN268" s="475" t="str">
        <f>IF(AM268="-","ù",IF(BG268=D268,"ü","û"))</f>
        <v>ù</v>
      </c>
      <c r="AO268" s="463" t="str">
        <f>IF(OR($C268="",$C268="-",$C268=0),"-",IF(SUM(H268:H274)=0,"-",SUM(H268:H274)))</f>
        <v>-</v>
      </c>
      <c r="AP268" s="464" t="str">
        <f>IF(OR($C268="",$C268="-",$C268=0),"-",IF(SUM(I268:I274)=0,"-",SUM(I268:I274)))</f>
        <v>-</v>
      </c>
      <c r="AQ268" s="464" t="str">
        <f>IF(OR($C268="",$C268="-",$C268=0),"-",IF(SUM(J268:J274)=0,"-",SUM(J268:J274)))</f>
        <v>-</v>
      </c>
      <c r="AR268" s="465" t="str">
        <f>IF(OR($C268="",$C268="-",$C268=0),"-",IF(SUM(K268:K274)=0,"-",SUM(K268:K274)))</f>
        <v>-</v>
      </c>
      <c r="AS268" s="457"/>
      <c r="AT268" s="463" t="str">
        <f>IF(OR($C268="",$C268="-",$C268=0),"-",IF(SUM(M268:M274)=0,"-",SUM(M268:M274)))</f>
        <v>-</v>
      </c>
      <c r="AU268" s="464" t="str">
        <f>IF(OR($C268="",$C268="-",$C268=0),"-",IF(SUM(N268:N274)=0,"-",SUM(N268:N274)))</f>
        <v>-</v>
      </c>
      <c r="AV268" s="464" t="str">
        <f>IF(OR($C268="",$C268="-",$C268=0),"-",IF(SUM(O268:O274)=0,"-",SUM(O268:O274)))</f>
        <v>-</v>
      </c>
      <c r="AW268" s="465" t="str">
        <f>IF(OR($C268="",$C268="-",$C268=0),"-",IF(SUM(P268:P274)=0,"-",SUM(P268:P274)))</f>
        <v>-</v>
      </c>
      <c r="AX268" s="457"/>
      <c r="AY268" s="463" t="str">
        <f>IF(OR($C268="",$C268="-",$C268=0),"-",IF(SUM(R268:R274)=0,"-",SUM(R268:R274)))</f>
        <v>-</v>
      </c>
      <c r="AZ268" s="464" t="str">
        <f>IF(OR($C268="",$C268="-",$C268=0),"-",IF(SUM(S268:S274)=0,"-",SUM(S268:S274)))</f>
        <v>-</v>
      </c>
      <c r="BA268" s="464" t="str">
        <f>IF(OR($C268="",$C268="-",$C268=0),"-",IF(SUM(T268:T274)=0,"-",SUM(T268:T274)))</f>
        <v>-</v>
      </c>
      <c r="BB268" s="465" t="str">
        <f>IF(OR($C268="",$C268="-",$C268=0),"-",IF(SUM(U268:U274)=0,"-",SUM(U268:U274)))</f>
        <v>-</v>
      </c>
      <c r="BC268" s="457"/>
      <c r="BD268" s="463" t="str">
        <f>IF(SUM(AO268:AR268)=0,"-",SUM(AO268:AR268))</f>
        <v>-</v>
      </c>
      <c r="BE268" s="465" t="str">
        <f>IF(SUM(AT268:AW268)=0,"-",SUM(AT268:AW268))</f>
        <v>-</v>
      </c>
      <c r="BF268" s="457"/>
      <c r="BG268" s="466" t="str">
        <f>IF(SUM(AY268:BB268)=0,"-",SUM(AY268:BB268))</f>
        <v>-</v>
      </c>
    </row>
    <row r="269" spans="1:59" ht="15" thickBot="1" x14ac:dyDescent="0.35">
      <c r="A269" s="674"/>
      <c r="B269" s="675"/>
      <c r="C269" s="676"/>
      <c r="D269" s="677"/>
      <c r="E269" s="82" t="str">
        <f>Resumen!$O$57</f>
        <v>P</v>
      </c>
      <c r="F269" s="261" t="str">
        <f>Resumen!$O$56</f>
        <v>Panadería</v>
      </c>
      <c r="G269" s="284"/>
      <c r="H269" s="273" t="str">
        <f>INDEX(Resumen!$A$56:$AL$259,MATCH($C268,Resumen!$C$56:$C$259,0),MATCH($H$17,Resumen!$A$59:$AL$59,0))</f>
        <v>-</v>
      </c>
      <c r="I269" s="274" t="str">
        <f>INDEX(Resumen!$A$56:$AL$259,MATCH($C268,Resumen!$C$56:$C$259,0),MATCH($I$17,Resumen!$A$59:$AL$59,0))</f>
        <v>-</v>
      </c>
      <c r="J269" s="274" t="str">
        <f>INDEX(Resumen!$A$56:$AL$259,MATCH($C268,Resumen!$C$56:$C$259,0),MATCH($J$17,Resumen!$A$59:$AL$59,0))</f>
        <v>-</v>
      </c>
      <c r="K269" s="275" t="str">
        <f>INDEX(Resumen!$A$56:$AL$259,MATCH($C268,Resumen!$C$56:$C$259,0),MATCH($K$17,Resumen!$A$59:$AL$59,0))</f>
        <v>-</v>
      </c>
      <c r="M269" s="273" t="str">
        <f t="shared" ref="M269:M274" si="257">IF(OR(H269="-",H269="",H269=0),"-",H269*M$14)</f>
        <v>-</v>
      </c>
      <c r="N269" s="274" t="str">
        <f t="shared" si="226"/>
        <v>-</v>
      </c>
      <c r="O269" s="274" t="str">
        <f t="shared" si="227"/>
        <v>-</v>
      </c>
      <c r="P269" s="275" t="str">
        <f t="shared" si="228"/>
        <v>-</v>
      </c>
      <c r="Q269" s="58"/>
      <c r="R269" s="292" t="str">
        <f t="shared" ref="R269:R274" si="258">IF(SUM(H269,M269)=0,"-",SUM(H269,M269))</f>
        <v>-</v>
      </c>
      <c r="S269" s="293" t="str">
        <f t="shared" si="229"/>
        <v>-</v>
      </c>
      <c r="T269" s="293" t="str">
        <f t="shared" si="230"/>
        <v>-</v>
      </c>
      <c r="U269" s="294" t="str">
        <f t="shared" si="231"/>
        <v>-</v>
      </c>
      <c r="V269" s="5"/>
      <c r="W269" s="306" t="str">
        <f t="shared" ref="W269:W274" si="259">IF(SUM(R269:U269)=0,"-",SUM(R269:U269))</f>
        <v>-</v>
      </c>
      <c r="Y269" s="318" t="str">
        <f>IF(OR(W269="",W269=0,W269="-"),"",MAX(Y$23:Y268)+1)</f>
        <v/>
      </c>
      <c r="Z269" s="319" t="str">
        <f>IF(OR(Y269="",Y269=0,Y269="-"),"",C268)</f>
        <v/>
      </c>
      <c r="AA269" s="338" t="str">
        <f>IF(OR(Y269="",Y269=0,Y269="-"),"",DAY($B268))</f>
        <v/>
      </c>
      <c r="AB269" s="331" t="str">
        <f t="shared" ref="AB269:AB274" si="260">IF(AA269="","","/")</f>
        <v/>
      </c>
      <c r="AC269" s="339" t="str">
        <f>IF(OR(AA269="",AA269=0,AA269="-"),"",MONTH($B268))</f>
        <v/>
      </c>
      <c r="AD269" s="331" t="str">
        <f t="shared" ref="AD269:AD274" si="261">IF(AC269="","","/")</f>
        <v/>
      </c>
      <c r="AE269" s="340" t="str">
        <f>IF(OR(AA269="",AA269=0,AA269="-"),"",YEAR($B268))</f>
        <v/>
      </c>
      <c r="AG269" s="525"/>
      <c r="AH269" s="526"/>
      <c r="AI269" s="527"/>
      <c r="AJ269" s="528"/>
      <c r="AK269" s="527"/>
      <c r="AL269" s="529"/>
      <c r="AM269" s="530"/>
      <c r="AN269" s="535"/>
      <c r="AO269" s="531"/>
      <c r="AP269" s="532"/>
      <c r="AQ269" s="532"/>
      <c r="AR269" s="533"/>
      <c r="AS269" s="536"/>
      <c r="AT269" s="531"/>
      <c r="AU269" s="532"/>
      <c r="AV269" s="532"/>
      <c r="AW269" s="533"/>
      <c r="AX269" s="536"/>
      <c r="AY269" s="531"/>
      <c r="AZ269" s="532"/>
      <c r="BA269" s="532"/>
      <c r="BB269" s="533"/>
      <c r="BC269" s="536"/>
      <c r="BD269" s="531"/>
      <c r="BE269" s="533"/>
      <c r="BF269" s="536"/>
      <c r="BG269" s="534"/>
    </row>
    <row r="270" spans="1:59" ht="15" thickBot="1" x14ac:dyDescent="0.35">
      <c r="A270" s="674"/>
      <c r="B270" s="675"/>
      <c r="C270" s="676"/>
      <c r="D270" s="677"/>
      <c r="E270" s="82" t="str">
        <f>Resumen!$S$57</f>
        <v>B</v>
      </c>
      <c r="F270" s="261" t="str">
        <f>Resumen!$S$56</f>
        <v>Bebidas</v>
      </c>
      <c r="G270" s="284"/>
      <c r="H270" s="273" t="str">
        <f>INDEX(Resumen!$A$56:$AL$259,MATCH($C268,Resumen!$C$56:$C$259,0),MATCH($H$18,Resumen!$A$59:$AL$59,0))</f>
        <v>-</v>
      </c>
      <c r="I270" s="274" t="str">
        <f>INDEX(Resumen!$A$56:$AL$259,MATCH($C268,Resumen!$C$56:$C$259,0),MATCH($I$18,Resumen!$A$59:$AL$59,0))</f>
        <v>-</v>
      </c>
      <c r="J270" s="274" t="str">
        <f>INDEX(Resumen!$A$56:$AL$259,MATCH($C268,Resumen!$C$56:$C$259,0),MATCH($J$18,Resumen!$A$59:$AL$59,0))</f>
        <v>-</v>
      </c>
      <c r="K270" s="275" t="str">
        <f>INDEX(Resumen!$A$56:$AL$259,MATCH($C268,Resumen!$C$56:$C$259,0),MATCH($K$18,Resumen!$A$59:$AL$59,0))</f>
        <v>-</v>
      </c>
      <c r="M270" s="273" t="str">
        <f t="shared" si="257"/>
        <v>-</v>
      </c>
      <c r="N270" s="274" t="str">
        <f t="shared" si="226"/>
        <v>-</v>
      </c>
      <c r="O270" s="274" t="str">
        <f t="shared" si="227"/>
        <v>-</v>
      </c>
      <c r="P270" s="275" t="str">
        <f t="shared" si="228"/>
        <v>-</v>
      </c>
      <c r="R270" s="292" t="str">
        <f t="shared" si="258"/>
        <v>-</v>
      </c>
      <c r="S270" s="293" t="str">
        <f t="shared" si="229"/>
        <v>-</v>
      </c>
      <c r="T270" s="293" t="str">
        <f t="shared" si="230"/>
        <v>-</v>
      </c>
      <c r="U270" s="294" t="str">
        <f t="shared" si="231"/>
        <v>-</v>
      </c>
      <c r="V270" s="5"/>
      <c r="W270" s="306" t="str">
        <f t="shared" si="259"/>
        <v>-</v>
      </c>
      <c r="Y270" s="318" t="str">
        <f>IF(OR(W270="",W270=0,W270="-"),"",MAX(Y$23:Y269)+1)</f>
        <v/>
      </c>
      <c r="Z270" s="319" t="str">
        <f>IF(OR(Y270="",Y270=0,Y270="-"),"",C268)</f>
        <v/>
      </c>
      <c r="AA270" s="338" t="str">
        <f>IF(OR(Y270="",Y270=0,Y270="-"),"",DAY($B268))</f>
        <v/>
      </c>
      <c r="AB270" s="331" t="str">
        <f t="shared" si="260"/>
        <v/>
      </c>
      <c r="AC270" s="339" t="str">
        <f>IF(OR(AA270="",AA270=0,AA270="-"),"",MONTH($B268))</f>
        <v/>
      </c>
      <c r="AD270" s="331" t="str">
        <f t="shared" si="261"/>
        <v/>
      </c>
      <c r="AE270" s="340" t="str">
        <f>IF(OR(AA270="",AA270=0,AA270="-"),"",YEAR($B268))</f>
        <v/>
      </c>
      <c r="AG270" s="469"/>
      <c r="AH270" s="497"/>
      <c r="AL270" s="499"/>
      <c r="AM270" s="470"/>
      <c r="AN270" s="59"/>
      <c r="AO270" s="469"/>
      <c r="AP270" s="473"/>
      <c r="AQ270" s="473"/>
      <c r="AR270" s="470"/>
      <c r="AS270" s="59"/>
      <c r="AT270" s="469"/>
      <c r="AU270" s="473"/>
      <c r="AV270" s="473"/>
      <c r="AW270" s="470"/>
      <c r="AX270" s="59"/>
      <c r="AY270" s="469"/>
      <c r="AZ270" s="473"/>
      <c r="BA270" s="473"/>
      <c r="BB270" s="470"/>
      <c r="BC270" s="59"/>
      <c r="BD270" s="469"/>
      <c r="BE270" s="470"/>
      <c r="BF270" s="59"/>
      <c r="BG270" s="467"/>
    </row>
    <row r="271" spans="1:59" ht="15" thickBot="1" x14ac:dyDescent="0.35">
      <c r="A271" s="674"/>
      <c r="B271" s="675"/>
      <c r="C271" s="676"/>
      <c r="D271" s="677"/>
      <c r="E271" s="82" t="str">
        <f>Resumen!$W$57</f>
        <v>E</v>
      </c>
      <c r="F271" s="261" t="str">
        <f>Resumen!$W$56</f>
        <v>Envases</v>
      </c>
      <c r="G271" s="284"/>
      <c r="H271" s="273" t="str">
        <f>INDEX(Resumen!$A$56:$AL$259,MATCH($C268,Resumen!$C$56:$C$259,0),MATCH($H$19,Resumen!$A$59:$AL$59,0))</f>
        <v>-</v>
      </c>
      <c r="I271" s="274" t="str">
        <f>INDEX(Resumen!$A$56:$AL$259,MATCH($C268,Resumen!$C$56:$C$259,0),MATCH($I$19,Resumen!$A$59:$AL$59,0))</f>
        <v>-</v>
      </c>
      <c r="J271" s="274" t="str">
        <f>INDEX(Resumen!$A$56:$AL$259,MATCH($C268,Resumen!$C$56:$C$259,0),MATCH($J$19,Resumen!$A$59:$AL$59,0))</f>
        <v>-</v>
      </c>
      <c r="K271" s="275" t="str">
        <f>INDEX(Resumen!$A$56:$AL$259,MATCH($C268,Resumen!$C$56:$C$259,0),MATCH($K$19,Resumen!$A$59:$AL$59,0))</f>
        <v>-</v>
      </c>
      <c r="M271" s="273" t="str">
        <f t="shared" si="257"/>
        <v>-</v>
      </c>
      <c r="N271" s="274" t="str">
        <f t="shared" si="226"/>
        <v>-</v>
      </c>
      <c r="O271" s="274" t="str">
        <f t="shared" si="227"/>
        <v>-</v>
      </c>
      <c r="P271" s="275" t="str">
        <f t="shared" si="228"/>
        <v>-</v>
      </c>
      <c r="Q271" s="58"/>
      <c r="R271" s="292" t="str">
        <f t="shared" si="258"/>
        <v>-</v>
      </c>
      <c r="S271" s="293" t="str">
        <f t="shared" si="229"/>
        <v>-</v>
      </c>
      <c r="T271" s="293" t="str">
        <f t="shared" si="230"/>
        <v>-</v>
      </c>
      <c r="U271" s="294" t="str">
        <f t="shared" si="231"/>
        <v>-</v>
      </c>
      <c r="V271" s="5"/>
      <c r="W271" s="306" t="str">
        <f t="shared" si="259"/>
        <v>-</v>
      </c>
      <c r="Y271" s="318" t="str">
        <f>IF(OR(W271="",W271=0,W271="-"),"",MAX(Y$23:Y270)+1)</f>
        <v/>
      </c>
      <c r="Z271" s="319" t="str">
        <f>IF(OR(Y271="",Y271=0,Y271="-"),"",C268)</f>
        <v/>
      </c>
      <c r="AA271" s="338" t="str">
        <f>IF(OR(Y271="",Y271=0,Y271="-"),"",DAY($B268))</f>
        <v/>
      </c>
      <c r="AB271" s="331" t="str">
        <f t="shared" si="260"/>
        <v/>
      </c>
      <c r="AC271" s="339" t="str">
        <f>IF(OR(AA271="",AA271=0,AA271="-"),"",MONTH($B268))</f>
        <v/>
      </c>
      <c r="AD271" s="331" t="str">
        <f t="shared" si="261"/>
        <v/>
      </c>
      <c r="AE271" s="340" t="str">
        <f>IF(OR(AA271="",AA271=0,AA271="-"),"",YEAR($B268))</f>
        <v/>
      </c>
      <c r="AG271" s="469"/>
      <c r="AH271" s="497"/>
      <c r="AL271" s="499"/>
      <c r="AM271" s="470"/>
      <c r="AO271" s="469"/>
      <c r="AP271" s="473"/>
      <c r="AQ271" s="473"/>
      <c r="AR271" s="470"/>
      <c r="AT271" s="469"/>
      <c r="AU271" s="473"/>
      <c r="AV271" s="473"/>
      <c r="AW271" s="470"/>
      <c r="AY271" s="469"/>
      <c r="AZ271" s="473"/>
      <c r="BA271" s="473"/>
      <c r="BB271" s="470"/>
      <c r="BD271" s="469"/>
      <c r="BE271" s="470"/>
      <c r="BG271" s="467"/>
    </row>
    <row r="272" spans="1:59" ht="15" thickBot="1" x14ac:dyDescent="0.35">
      <c r="A272" s="674"/>
      <c r="B272" s="675"/>
      <c r="C272" s="676"/>
      <c r="D272" s="677"/>
      <c r="E272" s="83" t="str">
        <f>Resumen!$AA$57</f>
        <v>D</v>
      </c>
      <c r="F272" s="262" t="str">
        <f>Resumen!$AA$56</f>
        <v>Decoración</v>
      </c>
      <c r="G272" s="284"/>
      <c r="H272" s="273" t="str">
        <f>INDEX(Resumen!$A$56:$AL$259,MATCH($C268,Resumen!$C$56:$C$259,0),MATCH($H$20,Resumen!$A$59:$AL$59,0))</f>
        <v>-</v>
      </c>
      <c r="I272" s="274" t="str">
        <f>INDEX(Resumen!$A$56:$AL$259,MATCH($C268,Resumen!$C$56:$C$259,0),MATCH($I$20,Resumen!$A$59:$AL$59,0))</f>
        <v>-</v>
      </c>
      <c r="J272" s="274" t="str">
        <f>INDEX(Resumen!$A$56:$AL$259,MATCH($C268,Resumen!$C$56:$C$259,0),MATCH($J$20,Resumen!$A$59:$AL$59,0))</f>
        <v>-</v>
      </c>
      <c r="K272" s="275" t="str">
        <f>INDEX(Resumen!$A$56:$AL$259,MATCH($C268,Resumen!$C$56:$C$259,0),MATCH($K$20,Resumen!$A$59:$AL$59,0))</f>
        <v>-</v>
      </c>
      <c r="M272" s="273" t="str">
        <f t="shared" si="257"/>
        <v>-</v>
      </c>
      <c r="N272" s="274" t="str">
        <f t="shared" si="226"/>
        <v>-</v>
      </c>
      <c r="O272" s="274" t="str">
        <f t="shared" si="227"/>
        <v>-</v>
      </c>
      <c r="P272" s="275" t="str">
        <f t="shared" si="228"/>
        <v>-</v>
      </c>
      <c r="Q272" s="58"/>
      <c r="R272" s="292" t="str">
        <f t="shared" si="258"/>
        <v>-</v>
      </c>
      <c r="S272" s="293" t="str">
        <f t="shared" si="229"/>
        <v>-</v>
      </c>
      <c r="T272" s="293" t="str">
        <f t="shared" si="230"/>
        <v>-</v>
      </c>
      <c r="U272" s="294" t="str">
        <f t="shared" si="231"/>
        <v>-</v>
      </c>
      <c r="V272" s="5"/>
      <c r="W272" s="306" t="str">
        <f t="shared" si="259"/>
        <v>-</v>
      </c>
      <c r="Y272" s="318" t="str">
        <f>IF(OR(W272="",W272=0,W272="-"),"",MAX(Y$23:Y271)+1)</f>
        <v/>
      </c>
      <c r="Z272" s="319" t="str">
        <f>IF(OR(Y272="",Y272=0,Y272="-"),"",C268)</f>
        <v/>
      </c>
      <c r="AA272" s="338" t="str">
        <f>IF(OR(Y272="",Y272=0,Y272="-"),"",DAY($B268))</f>
        <v/>
      </c>
      <c r="AB272" s="331" t="str">
        <f t="shared" si="260"/>
        <v/>
      </c>
      <c r="AC272" s="339" t="str">
        <f>IF(OR(AA272="",AA272=0,AA272="-"),"",MONTH($B268))</f>
        <v/>
      </c>
      <c r="AD272" s="331" t="str">
        <f t="shared" si="261"/>
        <v/>
      </c>
      <c r="AE272" s="340" t="str">
        <f>IF(OR(AA272="",AA272=0,AA272="-"),"",YEAR($B268))</f>
        <v/>
      </c>
      <c r="AG272" s="469"/>
      <c r="AH272" s="497"/>
      <c r="AL272" s="499"/>
      <c r="AM272" s="470"/>
      <c r="AO272" s="469"/>
      <c r="AP272" s="473"/>
      <c r="AQ272" s="473"/>
      <c r="AR272" s="470"/>
      <c r="AT272" s="469"/>
      <c r="AU272" s="473"/>
      <c r="AV272" s="473"/>
      <c r="AW272" s="470"/>
      <c r="AY272" s="469"/>
      <c r="AZ272" s="473"/>
      <c r="BA272" s="473"/>
      <c r="BB272" s="470"/>
      <c r="BD272" s="469"/>
      <c r="BE272" s="470"/>
      <c r="BG272" s="467"/>
    </row>
    <row r="273" spans="1:59" ht="15" thickBot="1" x14ac:dyDescent="0.35">
      <c r="A273" s="674"/>
      <c r="B273" s="675"/>
      <c r="C273" s="676"/>
      <c r="D273" s="677"/>
      <c r="E273" s="83" t="str">
        <f>Resumen!$AE$57</f>
        <v>U</v>
      </c>
      <c r="F273" s="262" t="str">
        <f>Resumen!$AE$56</f>
        <v>Maq. y Utensilios</v>
      </c>
      <c r="G273" s="284"/>
      <c r="H273" s="273" t="str">
        <f>INDEX(Resumen!$A$56:$AL$259,MATCH($C268,Resumen!$C$56:$C$259,0),MATCH($H$21,Resumen!$A$59:$AL$59,0))</f>
        <v>-</v>
      </c>
      <c r="I273" s="274" t="str">
        <f>INDEX(Resumen!$A$56:$AL$259,MATCH($C268,Resumen!$C$56:$C$259,0),MATCH($I$21,Resumen!$A$59:$AL$59,0))</f>
        <v>-</v>
      </c>
      <c r="J273" s="274" t="str">
        <f>INDEX(Resumen!$A$56:$AL$259,MATCH($C268,Resumen!$C$56:$C$259,0),MATCH($J$21,Resumen!$A$59:$AL$59,0))</f>
        <v>-</v>
      </c>
      <c r="K273" s="275" t="str">
        <f>INDEX(Resumen!$A$56:$AL$259,MATCH($C268,Resumen!$C$56:$C$259,0),MATCH($K$21,Resumen!$A$59:$AL$59,0))</f>
        <v>-</v>
      </c>
      <c r="M273" s="273" t="str">
        <f t="shared" si="257"/>
        <v>-</v>
      </c>
      <c r="N273" s="274" t="str">
        <f t="shared" si="226"/>
        <v>-</v>
      </c>
      <c r="O273" s="274" t="str">
        <f t="shared" si="227"/>
        <v>-</v>
      </c>
      <c r="P273" s="275" t="str">
        <f t="shared" si="228"/>
        <v>-</v>
      </c>
      <c r="Q273" s="58"/>
      <c r="R273" s="292" t="str">
        <f t="shared" si="258"/>
        <v>-</v>
      </c>
      <c r="S273" s="293" t="str">
        <f t="shared" si="229"/>
        <v>-</v>
      </c>
      <c r="T273" s="293" t="str">
        <f t="shared" si="230"/>
        <v>-</v>
      </c>
      <c r="U273" s="294" t="str">
        <f t="shared" si="231"/>
        <v>-</v>
      </c>
      <c r="V273" s="5"/>
      <c r="W273" s="306" t="str">
        <f t="shared" si="259"/>
        <v>-</v>
      </c>
      <c r="Y273" s="318" t="str">
        <f>IF(OR(W273="",W273=0,W273="-"),"",MAX(Y$23:Y272)+1)</f>
        <v/>
      </c>
      <c r="Z273" s="319" t="str">
        <f>IF(OR(Y273="",Y273=0,Y273="-"),"",C268)</f>
        <v/>
      </c>
      <c r="AA273" s="338" t="str">
        <f>IF(OR(Y273="",Y273=0,Y273="-"),"",DAY($B268))</f>
        <v/>
      </c>
      <c r="AB273" s="331" t="str">
        <f t="shared" si="260"/>
        <v/>
      </c>
      <c r="AC273" s="339" t="str">
        <f>IF(OR(AA273="",AA273=0,AA273="-"),"",MONTH($B268))</f>
        <v/>
      </c>
      <c r="AD273" s="331" t="str">
        <f t="shared" si="261"/>
        <v/>
      </c>
      <c r="AE273" s="340" t="str">
        <f>IF(OR(AA273="",AA273=0,AA273="-"),"",YEAR($B268))</f>
        <v/>
      </c>
      <c r="AG273" s="469"/>
      <c r="AH273" s="497"/>
      <c r="AL273" s="499"/>
      <c r="AM273" s="470"/>
      <c r="AO273" s="469"/>
      <c r="AP273" s="473"/>
      <c r="AQ273" s="473"/>
      <c r="AR273" s="470"/>
      <c r="AT273" s="469"/>
      <c r="AU273" s="473"/>
      <c r="AV273" s="473"/>
      <c r="AW273" s="470"/>
      <c r="AY273" s="469"/>
      <c r="AZ273" s="473"/>
      <c r="BA273" s="473"/>
      <c r="BB273" s="470"/>
      <c r="BD273" s="469"/>
      <c r="BE273" s="470"/>
      <c r="BG273" s="467"/>
    </row>
    <row r="274" spans="1:59" ht="15" thickBot="1" x14ac:dyDescent="0.35">
      <c r="A274" s="674"/>
      <c r="B274" s="675"/>
      <c r="C274" s="676"/>
      <c r="D274" s="649"/>
      <c r="E274" s="259" t="str">
        <f>Resumen!$AI$57</f>
        <v>V</v>
      </c>
      <c r="F274" s="263" t="str">
        <f>Resumen!$AI$56</f>
        <v>Gastos V.Zotz</v>
      </c>
      <c r="G274" s="284"/>
      <c r="H274" s="276" t="str">
        <f>INDEX(Resumen!$A$56:$AL$259,MATCH($C268,Resumen!$C$56:$C$259,0),MATCH($H$22,Resumen!$A$59:$AL$59,0))</f>
        <v>-</v>
      </c>
      <c r="I274" s="277" t="str">
        <f>INDEX(Resumen!$A$56:$AL$259,MATCH($C268,Resumen!$C$56:$C$259,0),MATCH($I$22,Resumen!$A$59:$AL$59,0))</f>
        <v>-</v>
      </c>
      <c r="J274" s="277" t="str">
        <f>INDEX(Resumen!$A$56:$AL$259,MATCH($C268,Resumen!$C$56:$C$259,0),MATCH($J$22,Resumen!$A$59:$AL$59,0))</f>
        <v>-</v>
      </c>
      <c r="K274" s="278" t="str">
        <f>INDEX(Resumen!$A$56:$AL$259,MATCH($C268,Resumen!$C$56:$C$259,0),MATCH($K$22,Resumen!$A$59:$AL$59,0))</f>
        <v>-</v>
      </c>
      <c r="M274" s="276" t="str">
        <f t="shared" si="257"/>
        <v>-</v>
      </c>
      <c r="N274" s="277" t="str">
        <f t="shared" si="226"/>
        <v>-</v>
      </c>
      <c r="O274" s="277" t="str">
        <f t="shared" si="227"/>
        <v>-</v>
      </c>
      <c r="P274" s="278" t="str">
        <f t="shared" si="228"/>
        <v>-</v>
      </c>
      <c r="Q274" s="58"/>
      <c r="R274" s="295" t="str">
        <f t="shared" si="258"/>
        <v>-</v>
      </c>
      <c r="S274" s="296" t="str">
        <f t="shared" si="229"/>
        <v>-</v>
      </c>
      <c r="T274" s="296" t="str">
        <f t="shared" si="230"/>
        <v>-</v>
      </c>
      <c r="U274" s="297" t="str">
        <f t="shared" si="231"/>
        <v>-</v>
      </c>
      <c r="W274" s="307" t="str">
        <f t="shared" si="259"/>
        <v>-</v>
      </c>
      <c r="Y274" s="318" t="str">
        <f>IF(OR(W274="",W274=0,W274="-"),"",MAX(Y$23:Y273)+1)</f>
        <v/>
      </c>
      <c r="Z274" s="320" t="str">
        <f>IF(OR(Y274="",Y274=0,Y274="-"),"",C268)</f>
        <v/>
      </c>
      <c r="AA274" s="341" t="str">
        <f>IF(OR(Y274="",Y274=0,Y274="-"),"",DAY($B268))</f>
        <v/>
      </c>
      <c r="AB274" s="332" t="str">
        <f t="shared" si="260"/>
        <v/>
      </c>
      <c r="AC274" s="342" t="str">
        <f>IF(OR(AA274="",AA274=0,AA274="-"),"",MONTH($B268))</f>
        <v/>
      </c>
      <c r="AD274" s="332" t="str">
        <f t="shared" si="261"/>
        <v/>
      </c>
      <c r="AE274" s="343" t="str">
        <f>IF(OR(AA274="",AA274=0,AA274="-"),"",YEAR($B268))</f>
        <v/>
      </c>
      <c r="AG274" s="471"/>
      <c r="AH274" s="500"/>
      <c r="AI274" s="501"/>
      <c r="AJ274" s="501"/>
      <c r="AK274" s="501"/>
      <c r="AL274" s="502"/>
      <c r="AM274" s="472"/>
      <c r="AO274" s="471"/>
      <c r="AP274" s="474"/>
      <c r="AQ274" s="474"/>
      <c r="AR274" s="472"/>
      <c r="AT274" s="471"/>
      <c r="AU274" s="474"/>
      <c r="AV274" s="474"/>
      <c r="AW274" s="472"/>
      <c r="AY274" s="471"/>
      <c r="AZ274" s="474"/>
      <c r="BA274" s="474"/>
      <c r="BB274" s="472"/>
      <c r="BD274" s="471"/>
      <c r="BE274" s="472"/>
      <c r="BG274" s="468"/>
    </row>
    <row r="275" spans="1:59" ht="15" thickBot="1" x14ac:dyDescent="0.35">
      <c r="A275" s="674">
        <f>MAX($A$23:A268)+1</f>
        <v>37</v>
      </c>
      <c r="B275" s="675">
        <f>INDEX(Resumen!$A$56:$AL$259,MATCH($A275,Resumen!$A$56:$A$259,0),MATCH($B$22,Resumen!$A$59:$AL$59,0))</f>
        <v>0</v>
      </c>
      <c r="C275" s="676">
        <f>INDEX(Resumen!$A$56:$AL$259,MATCH($A275,Resumen!$A$56:$A$259,0),MATCH($C$22,Resumen!$A$59:$AL$59,0))</f>
        <v>0</v>
      </c>
      <c r="D275" s="648" t="str">
        <f>IF(SUM($W275:$W281)=0,"-",SUM($W275:$W281))</f>
        <v>-</v>
      </c>
      <c r="E275" s="363" t="str">
        <f>Resumen!$K$57</f>
        <v>MP</v>
      </c>
      <c r="F275" s="364" t="str">
        <f>Resumen!$K$56</f>
        <v>Materias Primas</v>
      </c>
      <c r="G275" s="284"/>
      <c r="H275" s="256" t="str">
        <f>INDEX(Resumen!$A$56:$AL$259,MATCH($C275,Resumen!$C$56:$C$259,0),MATCH($H$16,Resumen!$A$59:$AL$59,0))</f>
        <v>-</v>
      </c>
      <c r="I275" s="90" t="str">
        <f>INDEX(Resumen!$A$56:$AL$259,MATCH($C275,Resumen!$C$56:$C$259,0),MATCH($I$16,Resumen!$A$59:$AL$59,0))</f>
        <v>-</v>
      </c>
      <c r="J275" s="90" t="str">
        <f>INDEX(Resumen!$A$56:$AL$259,MATCH($C275,Resumen!$C$56:$C$259,0),MATCH($J$16,Resumen!$A$59:$AL$59,0))</f>
        <v>-</v>
      </c>
      <c r="K275" s="109" t="str">
        <f>INDEX(Resumen!$A$56:$AL$259,MATCH($C275,Resumen!$C$56:$C$259,0),MATCH($K$16,Resumen!$A$59:$AL$59,0))</f>
        <v>-</v>
      </c>
      <c r="M275" s="256" t="str">
        <f>IF(OR(H275="-",H275="",H275=0),"-",H275*M$14)</f>
        <v>-</v>
      </c>
      <c r="N275" s="90" t="str">
        <f t="shared" si="226"/>
        <v>-</v>
      </c>
      <c r="O275" s="90" t="str">
        <f t="shared" si="227"/>
        <v>-</v>
      </c>
      <c r="P275" s="109" t="str">
        <f t="shared" si="228"/>
        <v>-</v>
      </c>
      <c r="Q275" s="58"/>
      <c r="R275" s="365" t="str">
        <f>IF(SUM(H275,M275)=0,"-",SUM(H275,M275))</f>
        <v>-</v>
      </c>
      <c r="S275" s="366" t="str">
        <f t="shared" si="229"/>
        <v>-</v>
      </c>
      <c r="T275" s="366" t="str">
        <f t="shared" si="230"/>
        <v>-</v>
      </c>
      <c r="U275" s="367" t="str">
        <f t="shared" si="231"/>
        <v>-</v>
      </c>
      <c r="V275" s="5"/>
      <c r="W275" s="368" t="str">
        <f>IF(SUM(R275:U275)=0,"-",SUM(R275:U275))</f>
        <v>-</v>
      </c>
      <c r="Y275" s="369" t="str">
        <f>IF(OR(W275="",W275=0,W275="-"),"",MAX(Y$23:Y274)+1)</f>
        <v/>
      </c>
      <c r="Z275" s="370" t="str">
        <f>IF(OR(Y275="",Y275=0,Y275="-"),"",C275)</f>
        <v/>
      </c>
      <c r="AA275" s="371" t="str">
        <f>IF(OR(Y275="",Y275=0,Y275="-"),"",DAY($B275))</f>
        <v/>
      </c>
      <c r="AB275" s="372" t="str">
        <f>IF(AA275="","","/")</f>
        <v/>
      </c>
      <c r="AC275" s="373" t="str">
        <f>IF(OR(AA275="",AA275=0,AA275="-"),"",MONTH($B275))</f>
        <v/>
      </c>
      <c r="AD275" s="372" t="str">
        <f>IF(AC275="","","/")</f>
        <v/>
      </c>
      <c r="AE275" s="374" t="str">
        <f>IF(OR(AA275="",AA275=0,AA275="-"),"",YEAR($B275))</f>
        <v/>
      </c>
      <c r="AG275" s="461" t="str">
        <f>IF(OR($C275="",$C275="-",$C275=0),"-",A275)</f>
        <v>-</v>
      </c>
      <c r="AH275" s="503" t="str">
        <f>IF(OR($C275="",$C275="-",$C275=0),"-",DAY(B275))</f>
        <v>-</v>
      </c>
      <c r="AI275" s="506" t="str">
        <f>IF(AH275="","","/")</f>
        <v>/</v>
      </c>
      <c r="AJ275" s="507" t="str">
        <f>IF(OR($C275="",$C275="-",$C275=0),"-",MONTH(B275))</f>
        <v>-</v>
      </c>
      <c r="AK275" s="506" t="str">
        <f>IF(AJ275="","","/")</f>
        <v>/</v>
      </c>
      <c r="AL275" s="508" t="str">
        <f>IF(OR($C275="",$C275="-",$C275=0),"-",YEAR(B275))</f>
        <v>-</v>
      </c>
      <c r="AM275" s="462" t="str">
        <f>IF(OR($C275="",$C275="-",$C275=0),"-",C275)</f>
        <v>-</v>
      </c>
      <c r="AN275" s="475" t="str">
        <f>IF(AM275="-","ù",IF(BG275=D275,"ü","û"))</f>
        <v>ù</v>
      </c>
      <c r="AO275" s="463" t="str">
        <f>IF(OR($C275="",$C275="-",$C275=0),"-",IF(SUM(H275:H281)=0,"-",SUM(H275:H281)))</f>
        <v>-</v>
      </c>
      <c r="AP275" s="464" t="str">
        <f>IF(OR($C275="",$C275="-",$C275=0),"-",IF(SUM(I275:I281)=0,"-",SUM(I275:I281)))</f>
        <v>-</v>
      </c>
      <c r="AQ275" s="464" t="str">
        <f>IF(OR($C275="",$C275="-",$C275=0),"-",IF(SUM(J275:J281)=0,"-",SUM(J275:J281)))</f>
        <v>-</v>
      </c>
      <c r="AR275" s="465" t="str">
        <f>IF(OR($C275="",$C275="-",$C275=0),"-",IF(SUM(K275:K281)=0,"-",SUM(K275:K281)))</f>
        <v>-</v>
      </c>
      <c r="AS275" s="457"/>
      <c r="AT275" s="463" t="str">
        <f>IF(OR($C275="",$C275="-",$C275=0),"-",IF(SUM(M275:M281)=0,"-",SUM(M275:M281)))</f>
        <v>-</v>
      </c>
      <c r="AU275" s="464" t="str">
        <f>IF(OR($C275="",$C275="-",$C275=0),"-",IF(SUM(N275:N281)=0,"-",SUM(N275:N281)))</f>
        <v>-</v>
      </c>
      <c r="AV275" s="464" t="str">
        <f>IF(OR($C275="",$C275="-",$C275=0),"-",IF(SUM(O275:O281)=0,"-",SUM(O275:O281)))</f>
        <v>-</v>
      </c>
      <c r="AW275" s="465" t="str">
        <f>IF(OR($C275="",$C275="-",$C275=0),"-",IF(SUM(P275:P281)=0,"-",SUM(P275:P281)))</f>
        <v>-</v>
      </c>
      <c r="AX275" s="457"/>
      <c r="AY275" s="463" t="str">
        <f>IF(OR($C275="",$C275="-",$C275=0),"-",IF(SUM(R275:R281)=0,"-",SUM(R275:R281)))</f>
        <v>-</v>
      </c>
      <c r="AZ275" s="464" t="str">
        <f>IF(OR($C275="",$C275="-",$C275=0),"-",IF(SUM(S275:S281)=0,"-",SUM(S275:S281)))</f>
        <v>-</v>
      </c>
      <c r="BA275" s="464" t="str">
        <f>IF(OR($C275="",$C275="-",$C275=0),"-",IF(SUM(T275:T281)=0,"-",SUM(T275:T281)))</f>
        <v>-</v>
      </c>
      <c r="BB275" s="465" t="str">
        <f>IF(OR($C275="",$C275="-",$C275=0),"-",IF(SUM(U275:U281)=0,"-",SUM(U275:U281)))</f>
        <v>-</v>
      </c>
      <c r="BC275" s="457"/>
      <c r="BD275" s="463" t="str">
        <f>IF(SUM(AO275:AR275)=0,"-",SUM(AO275:AR275))</f>
        <v>-</v>
      </c>
      <c r="BE275" s="465" t="str">
        <f>IF(SUM(AT275:AW275)=0,"-",SUM(AT275:AW275))</f>
        <v>-</v>
      </c>
      <c r="BF275" s="457"/>
      <c r="BG275" s="466" t="str">
        <f>IF(SUM(AY275:BB275)=0,"-",SUM(AY275:BB275))</f>
        <v>-</v>
      </c>
    </row>
    <row r="276" spans="1:59" ht="15" thickBot="1" x14ac:dyDescent="0.35">
      <c r="A276" s="674"/>
      <c r="B276" s="675"/>
      <c r="C276" s="676"/>
      <c r="D276" s="677"/>
      <c r="E276" s="82" t="str">
        <f>Resumen!$O$57</f>
        <v>P</v>
      </c>
      <c r="F276" s="261" t="str">
        <f>Resumen!$O$56</f>
        <v>Panadería</v>
      </c>
      <c r="G276" s="284"/>
      <c r="H276" s="273" t="str">
        <f>INDEX(Resumen!$A$56:$AL$259,MATCH($C275,Resumen!$C$56:$C$259,0),MATCH($H$17,Resumen!$A$59:$AL$59,0))</f>
        <v>-</v>
      </c>
      <c r="I276" s="274" t="str">
        <f>INDEX(Resumen!$A$56:$AL$259,MATCH($C275,Resumen!$C$56:$C$259,0),MATCH($I$17,Resumen!$A$59:$AL$59,0))</f>
        <v>-</v>
      </c>
      <c r="J276" s="274" t="str">
        <f>INDEX(Resumen!$A$56:$AL$259,MATCH($C275,Resumen!$C$56:$C$259,0),MATCH($J$17,Resumen!$A$59:$AL$59,0))</f>
        <v>-</v>
      </c>
      <c r="K276" s="275" t="str">
        <f>INDEX(Resumen!$A$56:$AL$259,MATCH($C275,Resumen!$C$56:$C$259,0),MATCH($K$17,Resumen!$A$59:$AL$59,0))</f>
        <v>-</v>
      </c>
      <c r="M276" s="273" t="str">
        <f t="shared" ref="M276:M281" si="262">IF(OR(H276="-",H276="",H276=0),"-",H276*M$14)</f>
        <v>-</v>
      </c>
      <c r="N276" s="274" t="str">
        <f t="shared" si="226"/>
        <v>-</v>
      </c>
      <c r="O276" s="274" t="str">
        <f t="shared" si="227"/>
        <v>-</v>
      </c>
      <c r="P276" s="275" t="str">
        <f t="shared" si="228"/>
        <v>-</v>
      </c>
      <c r="Q276" s="58"/>
      <c r="R276" s="292" t="str">
        <f t="shared" ref="R276:R281" si="263">IF(SUM(H276,M276)=0,"-",SUM(H276,M276))</f>
        <v>-</v>
      </c>
      <c r="S276" s="293" t="str">
        <f t="shared" si="229"/>
        <v>-</v>
      </c>
      <c r="T276" s="293" t="str">
        <f t="shared" si="230"/>
        <v>-</v>
      </c>
      <c r="U276" s="294" t="str">
        <f t="shared" si="231"/>
        <v>-</v>
      </c>
      <c r="V276" s="5"/>
      <c r="W276" s="306" t="str">
        <f t="shared" ref="W276:W281" si="264">IF(SUM(R276:U276)=0,"-",SUM(R276:U276))</f>
        <v>-</v>
      </c>
      <c r="Y276" s="318" t="str">
        <f>IF(OR(W276="",W276=0,W276="-"),"",MAX(Y$23:Y275)+1)</f>
        <v/>
      </c>
      <c r="Z276" s="319" t="str">
        <f>IF(OR(Y276="",Y276=0,Y276="-"),"",C275)</f>
        <v/>
      </c>
      <c r="AA276" s="338" t="str">
        <f>IF(OR(Y276="",Y276=0,Y276="-"),"",DAY($B275))</f>
        <v/>
      </c>
      <c r="AB276" s="331" t="str">
        <f t="shared" ref="AB276:AB281" si="265">IF(AA276="","","/")</f>
        <v/>
      </c>
      <c r="AC276" s="339" t="str">
        <f>IF(OR(AA276="",AA276=0,AA276="-"),"",MONTH($B275))</f>
        <v/>
      </c>
      <c r="AD276" s="331" t="str">
        <f t="shared" ref="AD276:AD281" si="266">IF(AC276="","","/")</f>
        <v/>
      </c>
      <c r="AE276" s="340" t="str">
        <f>IF(OR(AA276="",AA276=0,AA276="-"),"",YEAR($B275))</f>
        <v/>
      </c>
      <c r="AG276" s="525"/>
      <c r="AH276" s="526"/>
      <c r="AI276" s="527"/>
      <c r="AJ276" s="528"/>
      <c r="AK276" s="527"/>
      <c r="AL276" s="529"/>
      <c r="AM276" s="530"/>
      <c r="AN276" s="535"/>
      <c r="AO276" s="531"/>
      <c r="AP276" s="532"/>
      <c r="AQ276" s="532"/>
      <c r="AR276" s="533"/>
      <c r="AS276" s="536"/>
      <c r="AT276" s="531"/>
      <c r="AU276" s="532"/>
      <c r="AV276" s="532"/>
      <c r="AW276" s="533"/>
      <c r="AX276" s="536"/>
      <c r="AY276" s="531"/>
      <c r="AZ276" s="532"/>
      <c r="BA276" s="532"/>
      <c r="BB276" s="533"/>
      <c r="BC276" s="536"/>
      <c r="BD276" s="531"/>
      <c r="BE276" s="533"/>
      <c r="BF276" s="536"/>
      <c r="BG276" s="534"/>
    </row>
    <row r="277" spans="1:59" ht="15" thickBot="1" x14ac:dyDescent="0.35">
      <c r="A277" s="674"/>
      <c r="B277" s="675"/>
      <c r="C277" s="676"/>
      <c r="D277" s="677"/>
      <c r="E277" s="82" t="str">
        <f>Resumen!$S$57</f>
        <v>B</v>
      </c>
      <c r="F277" s="261" t="str">
        <f>Resumen!$S$56</f>
        <v>Bebidas</v>
      </c>
      <c r="G277" s="284"/>
      <c r="H277" s="273" t="str">
        <f>INDEX(Resumen!$A$56:$AL$259,MATCH($C275,Resumen!$C$56:$C$259,0),MATCH($H$18,Resumen!$A$59:$AL$59,0))</f>
        <v>-</v>
      </c>
      <c r="I277" s="274" t="str">
        <f>INDEX(Resumen!$A$56:$AL$259,MATCH($C275,Resumen!$C$56:$C$259,0),MATCH($I$18,Resumen!$A$59:$AL$59,0))</f>
        <v>-</v>
      </c>
      <c r="J277" s="274" t="str">
        <f>INDEX(Resumen!$A$56:$AL$259,MATCH($C275,Resumen!$C$56:$C$259,0),MATCH($J$18,Resumen!$A$59:$AL$59,0))</f>
        <v>-</v>
      </c>
      <c r="K277" s="275" t="str">
        <f>INDEX(Resumen!$A$56:$AL$259,MATCH($C275,Resumen!$C$56:$C$259,0),MATCH($K$18,Resumen!$A$59:$AL$59,0))</f>
        <v>-</v>
      </c>
      <c r="M277" s="273" t="str">
        <f t="shared" si="262"/>
        <v>-</v>
      </c>
      <c r="N277" s="274" t="str">
        <f t="shared" si="226"/>
        <v>-</v>
      </c>
      <c r="O277" s="274" t="str">
        <f t="shared" si="227"/>
        <v>-</v>
      </c>
      <c r="P277" s="275" t="str">
        <f t="shared" si="228"/>
        <v>-</v>
      </c>
      <c r="R277" s="292" t="str">
        <f t="shared" si="263"/>
        <v>-</v>
      </c>
      <c r="S277" s="293" t="str">
        <f t="shared" si="229"/>
        <v>-</v>
      </c>
      <c r="T277" s="293" t="str">
        <f t="shared" si="230"/>
        <v>-</v>
      </c>
      <c r="U277" s="294" t="str">
        <f t="shared" si="231"/>
        <v>-</v>
      </c>
      <c r="V277" s="5"/>
      <c r="W277" s="306" t="str">
        <f t="shared" si="264"/>
        <v>-</v>
      </c>
      <c r="Y277" s="318" t="str">
        <f>IF(OR(W277="",W277=0,W277="-"),"",MAX(Y$23:Y276)+1)</f>
        <v/>
      </c>
      <c r="Z277" s="319" t="str">
        <f>IF(OR(Y277="",Y277=0,Y277="-"),"",C275)</f>
        <v/>
      </c>
      <c r="AA277" s="338" t="str">
        <f>IF(OR(Y277="",Y277=0,Y277="-"),"",DAY($B275))</f>
        <v/>
      </c>
      <c r="AB277" s="331" t="str">
        <f t="shared" si="265"/>
        <v/>
      </c>
      <c r="AC277" s="339" t="str">
        <f>IF(OR(AA277="",AA277=0,AA277="-"),"",MONTH($B275))</f>
        <v/>
      </c>
      <c r="AD277" s="331" t="str">
        <f t="shared" si="266"/>
        <v/>
      </c>
      <c r="AE277" s="340" t="str">
        <f>IF(OR(AA277="",AA277=0,AA277="-"),"",YEAR($B275))</f>
        <v/>
      </c>
      <c r="AG277" s="469"/>
      <c r="AH277" s="497"/>
      <c r="AL277" s="499"/>
      <c r="AM277" s="470"/>
      <c r="AN277" s="59"/>
      <c r="AO277" s="469"/>
      <c r="AP277" s="473"/>
      <c r="AQ277" s="473"/>
      <c r="AR277" s="470"/>
      <c r="AS277" s="59"/>
      <c r="AT277" s="469"/>
      <c r="AU277" s="473"/>
      <c r="AV277" s="473"/>
      <c r="AW277" s="470"/>
      <c r="AX277" s="59"/>
      <c r="AY277" s="469"/>
      <c r="AZ277" s="473"/>
      <c r="BA277" s="473"/>
      <c r="BB277" s="470"/>
      <c r="BC277" s="59"/>
      <c r="BD277" s="469"/>
      <c r="BE277" s="470"/>
      <c r="BF277" s="59"/>
      <c r="BG277" s="467"/>
    </row>
    <row r="278" spans="1:59" ht="15" thickBot="1" x14ac:dyDescent="0.35">
      <c r="A278" s="674"/>
      <c r="B278" s="675"/>
      <c r="C278" s="676"/>
      <c r="D278" s="677"/>
      <c r="E278" s="82" t="str">
        <f>Resumen!$W$57</f>
        <v>E</v>
      </c>
      <c r="F278" s="261" t="str">
        <f>Resumen!$W$56</f>
        <v>Envases</v>
      </c>
      <c r="G278" s="284"/>
      <c r="H278" s="273" t="str">
        <f>INDEX(Resumen!$A$56:$AL$259,MATCH($C275,Resumen!$C$56:$C$259,0),MATCH($H$19,Resumen!$A$59:$AL$59,0))</f>
        <v>-</v>
      </c>
      <c r="I278" s="274" t="str">
        <f>INDEX(Resumen!$A$56:$AL$259,MATCH($C275,Resumen!$C$56:$C$259,0),MATCH($I$19,Resumen!$A$59:$AL$59,0))</f>
        <v>-</v>
      </c>
      <c r="J278" s="274" t="str">
        <f>INDEX(Resumen!$A$56:$AL$259,MATCH($C275,Resumen!$C$56:$C$259,0),MATCH($J$19,Resumen!$A$59:$AL$59,0))</f>
        <v>-</v>
      </c>
      <c r="K278" s="275" t="str">
        <f>INDEX(Resumen!$A$56:$AL$259,MATCH($C275,Resumen!$C$56:$C$259,0),MATCH($K$19,Resumen!$A$59:$AL$59,0))</f>
        <v>-</v>
      </c>
      <c r="M278" s="273" t="str">
        <f t="shared" si="262"/>
        <v>-</v>
      </c>
      <c r="N278" s="274" t="str">
        <f t="shared" si="226"/>
        <v>-</v>
      </c>
      <c r="O278" s="274" t="str">
        <f t="shared" si="227"/>
        <v>-</v>
      </c>
      <c r="P278" s="275" t="str">
        <f t="shared" si="228"/>
        <v>-</v>
      </c>
      <c r="Q278" s="58"/>
      <c r="R278" s="292" t="str">
        <f t="shared" si="263"/>
        <v>-</v>
      </c>
      <c r="S278" s="293" t="str">
        <f t="shared" si="229"/>
        <v>-</v>
      </c>
      <c r="T278" s="293" t="str">
        <f t="shared" si="230"/>
        <v>-</v>
      </c>
      <c r="U278" s="294" t="str">
        <f t="shared" si="231"/>
        <v>-</v>
      </c>
      <c r="V278" s="5"/>
      <c r="W278" s="306" t="str">
        <f t="shared" si="264"/>
        <v>-</v>
      </c>
      <c r="Y278" s="318" t="str">
        <f>IF(OR(W278="",W278=0,W278="-"),"",MAX(Y$23:Y277)+1)</f>
        <v/>
      </c>
      <c r="Z278" s="319" t="str">
        <f>IF(OR(Y278="",Y278=0,Y278="-"),"",C275)</f>
        <v/>
      </c>
      <c r="AA278" s="338" t="str">
        <f>IF(OR(Y278="",Y278=0,Y278="-"),"",DAY($B275))</f>
        <v/>
      </c>
      <c r="AB278" s="331" t="str">
        <f t="shared" si="265"/>
        <v/>
      </c>
      <c r="AC278" s="339" t="str">
        <f>IF(OR(AA278="",AA278=0,AA278="-"),"",MONTH($B275))</f>
        <v/>
      </c>
      <c r="AD278" s="331" t="str">
        <f t="shared" si="266"/>
        <v/>
      </c>
      <c r="AE278" s="340" t="str">
        <f>IF(OR(AA278="",AA278=0,AA278="-"),"",YEAR($B275))</f>
        <v/>
      </c>
      <c r="AG278" s="469"/>
      <c r="AH278" s="497"/>
      <c r="AL278" s="499"/>
      <c r="AM278" s="470"/>
      <c r="AO278" s="469"/>
      <c r="AP278" s="473"/>
      <c r="AQ278" s="473"/>
      <c r="AR278" s="470"/>
      <c r="AT278" s="469"/>
      <c r="AU278" s="473"/>
      <c r="AV278" s="473"/>
      <c r="AW278" s="470"/>
      <c r="AY278" s="469"/>
      <c r="AZ278" s="473"/>
      <c r="BA278" s="473"/>
      <c r="BB278" s="470"/>
      <c r="BD278" s="469"/>
      <c r="BE278" s="470"/>
      <c r="BG278" s="467"/>
    </row>
    <row r="279" spans="1:59" ht="15" thickBot="1" x14ac:dyDescent="0.35">
      <c r="A279" s="674"/>
      <c r="B279" s="675"/>
      <c r="C279" s="676"/>
      <c r="D279" s="677"/>
      <c r="E279" s="83" t="str">
        <f>Resumen!$AA$57</f>
        <v>D</v>
      </c>
      <c r="F279" s="262" t="str">
        <f>Resumen!$AA$56</f>
        <v>Decoración</v>
      </c>
      <c r="G279" s="284"/>
      <c r="H279" s="273" t="str">
        <f>INDEX(Resumen!$A$56:$AL$259,MATCH($C275,Resumen!$C$56:$C$259,0),MATCH($H$20,Resumen!$A$59:$AL$59,0))</f>
        <v>-</v>
      </c>
      <c r="I279" s="274" t="str">
        <f>INDEX(Resumen!$A$56:$AL$259,MATCH($C275,Resumen!$C$56:$C$259,0),MATCH($I$20,Resumen!$A$59:$AL$59,0))</f>
        <v>-</v>
      </c>
      <c r="J279" s="274" t="str">
        <f>INDEX(Resumen!$A$56:$AL$259,MATCH($C275,Resumen!$C$56:$C$259,0),MATCH($J$20,Resumen!$A$59:$AL$59,0))</f>
        <v>-</v>
      </c>
      <c r="K279" s="275" t="str">
        <f>INDEX(Resumen!$A$56:$AL$259,MATCH($C275,Resumen!$C$56:$C$259,0),MATCH($K$20,Resumen!$A$59:$AL$59,0))</f>
        <v>-</v>
      </c>
      <c r="M279" s="273" t="str">
        <f t="shared" si="262"/>
        <v>-</v>
      </c>
      <c r="N279" s="274" t="str">
        <f t="shared" si="226"/>
        <v>-</v>
      </c>
      <c r="O279" s="274" t="str">
        <f t="shared" si="227"/>
        <v>-</v>
      </c>
      <c r="P279" s="275" t="str">
        <f t="shared" si="228"/>
        <v>-</v>
      </c>
      <c r="Q279" s="58"/>
      <c r="R279" s="292" t="str">
        <f t="shared" si="263"/>
        <v>-</v>
      </c>
      <c r="S279" s="293" t="str">
        <f t="shared" si="229"/>
        <v>-</v>
      </c>
      <c r="T279" s="293" t="str">
        <f t="shared" si="230"/>
        <v>-</v>
      </c>
      <c r="U279" s="294" t="str">
        <f t="shared" si="231"/>
        <v>-</v>
      </c>
      <c r="V279" s="5"/>
      <c r="W279" s="306" t="str">
        <f t="shared" si="264"/>
        <v>-</v>
      </c>
      <c r="Y279" s="318" t="str">
        <f>IF(OR(W279="",W279=0,W279="-"),"",MAX(Y$23:Y278)+1)</f>
        <v/>
      </c>
      <c r="Z279" s="319" t="str">
        <f>IF(OR(Y279="",Y279=0,Y279="-"),"",C275)</f>
        <v/>
      </c>
      <c r="AA279" s="338" t="str">
        <f>IF(OR(Y279="",Y279=0,Y279="-"),"",DAY($B275))</f>
        <v/>
      </c>
      <c r="AB279" s="331" t="str">
        <f t="shared" si="265"/>
        <v/>
      </c>
      <c r="AC279" s="339" t="str">
        <f>IF(OR(AA279="",AA279=0,AA279="-"),"",MONTH($B275))</f>
        <v/>
      </c>
      <c r="AD279" s="331" t="str">
        <f t="shared" si="266"/>
        <v/>
      </c>
      <c r="AE279" s="340" t="str">
        <f>IF(OR(AA279="",AA279=0,AA279="-"),"",YEAR($B275))</f>
        <v/>
      </c>
      <c r="AG279" s="469"/>
      <c r="AH279" s="497"/>
      <c r="AL279" s="499"/>
      <c r="AM279" s="470"/>
      <c r="AO279" s="469"/>
      <c r="AP279" s="473"/>
      <c r="AQ279" s="473"/>
      <c r="AR279" s="470"/>
      <c r="AT279" s="469"/>
      <c r="AU279" s="473"/>
      <c r="AV279" s="473"/>
      <c r="AW279" s="470"/>
      <c r="AY279" s="469"/>
      <c r="AZ279" s="473"/>
      <c r="BA279" s="473"/>
      <c r="BB279" s="470"/>
      <c r="BD279" s="469"/>
      <c r="BE279" s="470"/>
      <c r="BG279" s="467"/>
    </row>
    <row r="280" spans="1:59" ht="15" thickBot="1" x14ac:dyDescent="0.35">
      <c r="A280" s="674"/>
      <c r="B280" s="675"/>
      <c r="C280" s="676"/>
      <c r="D280" s="677"/>
      <c r="E280" s="83" t="str">
        <f>Resumen!$AE$57</f>
        <v>U</v>
      </c>
      <c r="F280" s="262" t="str">
        <f>Resumen!$AE$56</f>
        <v>Maq. y Utensilios</v>
      </c>
      <c r="G280" s="284"/>
      <c r="H280" s="273" t="str">
        <f>INDEX(Resumen!$A$56:$AL$259,MATCH($C275,Resumen!$C$56:$C$259,0),MATCH($H$21,Resumen!$A$59:$AL$59,0))</f>
        <v>-</v>
      </c>
      <c r="I280" s="274" t="str">
        <f>INDEX(Resumen!$A$56:$AL$259,MATCH($C275,Resumen!$C$56:$C$259,0),MATCH($I$21,Resumen!$A$59:$AL$59,0))</f>
        <v>-</v>
      </c>
      <c r="J280" s="274" t="str">
        <f>INDEX(Resumen!$A$56:$AL$259,MATCH($C275,Resumen!$C$56:$C$259,0),MATCH($J$21,Resumen!$A$59:$AL$59,0))</f>
        <v>-</v>
      </c>
      <c r="K280" s="275" t="str">
        <f>INDEX(Resumen!$A$56:$AL$259,MATCH($C275,Resumen!$C$56:$C$259,0),MATCH($K$21,Resumen!$A$59:$AL$59,0))</f>
        <v>-</v>
      </c>
      <c r="M280" s="273" t="str">
        <f t="shared" si="262"/>
        <v>-</v>
      </c>
      <c r="N280" s="274" t="str">
        <f t="shared" si="226"/>
        <v>-</v>
      </c>
      <c r="O280" s="274" t="str">
        <f t="shared" si="227"/>
        <v>-</v>
      </c>
      <c r="P280" s="275" t="str">
        <f t="shared" si="228"/>
        <v>-</v>
      </c>
      <c r="Q280" s="58"/>
      <c r="R280" s="292" t="str">
        <f t="shared" si="263"/>
        <v>-</v>
      </c>
      <c r="S280" s="293" t="str">
        <f t="shared" si="229"/>
        <v>-</v>
      </c>
      <c r="T280" s="293" t="str">
        <f t="shared" si="230"/>
        <v>-</v>
      </c>
      <c r="U280" s="294" t="str">
        <f t="shared" si="231"/>
        <v>-</v>
      </c>
      <c r="V280" s="5"/>
      <c r="W280" s="306" t="str">
        <f t="shared" si="264"/>
        <v>-</v>
      </c>
      <c r="Y280" s="318" t="str">
        <f>IF(OR(W280="",W280=0,W280="-"),"",MAX(Y$23:Y279)+1)</f>
        <v/>
      </c>
      <c r="Z280" s="319" t="str">
        <f>IF(OR(Y280="",Y280=0,Y280="-"),"",C275)</f>
        <v/>
      </c>
      <c r="AA280" s="338" t="str">
        <f>IF(OR(Y280="",Y280=0,Y280="-"),"",DAY($B275))</f>
        <v/>
      </c>
      <c r="AB280" s="331" t="str">
        <f t="shared" si="265"/>
        <v/>
      </c>
      <c r="AC280" s="339" t="str">
        <f>IF(OR(AA280="",AA280=0,AA280="-"),"",MONTH($B275))</f>
        <v/>
      </c>
      <c r="AD280" s="331" t="str">
        <f t="shared" si="266"/>
        <v/>
      </c>
      <c r="AE280" s="340" t="str">
        <f>IF(OR(AA280="",AA280=0,AA280="-"),"",YEAR($B275))</f>
        <v/>
      </c>
      <c r="AG280" s="469"/>
      <c r="AH280" s="497"/>
      <c r="AL280" s="499"/>
      <c r="AM280" s="470"/>
      <c r="AO280" s="469"/>
      <c r="AP280" s="473"/>
      <c r="AQ280" s="473"/>
      <c r="AR280" s="470"/>
      <c r="AT280" s="469"/>
      <c r="AU280" s="473"/>
      <c r="AV280" s="473"/>
      <c r="AW280" s="470"/>
      <c r="AY280" s="469"/>
      <c r="AZ280" s="473"/>
      <c r="BA280" s="473"/>
      <c r="BB280" s="470"/>
      <c r="BD280" s="469"/>
      <c r="BE280" s="470"/>
      <c r="BG280" s="467"/>
    </row>
    <row r="281" spans="1:59" ht="15" thickBot="1" x14ac:dyDescent="0.35">
      <c r="A281" s="674"/>
      <c r="B281" s="675"/>
      <c r="C281" s="676"/>
      <c r="D281" s="649"/>
      <c r="E281" s="259" t="str">
        <f>Resumen!$AI$57</f>
        <v>V</v>
      </c>
      <c r="F281" s="263" t="str">
        <f>Resumen!$AI$56</f>
        <v>Gastos V.Zotz</v>
      </c>
      <c r="G281" s="284"/>
      <c r="H281" s="276" t="str">
        <f>INDEX(Resumen!$A$56:$AL$259,MATCH($C275,Resumen!$C$56:$C$259,0),MATCH($H$22,Resumen!$A$59:$AL$59,0))</f>
        <v>-</v>
      </c>
      <c r="I281" s="277" t="str">
        <f>INDEX(Resumen!$A$56:$AL$259,MATCH($C275,Resumen!$C$56:$C$259,0),MATCH($I$22,Resumen!$A$59:$AL$59,0))</f>
        <v>-</v>
      </c>
      <c r="J281" s="277" t="str">
        <f>INDEX(Resumen!$A$56:$AL$259,MATCH($C275,Resumen!$C$56:$C$259,0),MATCH($J$22,Resumen!$A$59:$AL$59,0))</f>
        <v>-</v>
      </c>
      <c r="K281" s="278" t="str">
        <f>INDEX(Resumen!$A$56:$AL$259,MATCH($C275,Resumen!$C$56:$C$259,0),MATCH($K$22,Resumen!$A$59:$AL$59,0))</f>
        <v>-</v>
      </c>
      <c r="M281" s="276" t="str">
        <f t="shared" si="262"/>
        <v>-</v>
      </c>
      <c r="N281" s="277" t="str">
        <f t="shared" si="226"/>
        <v>-</v>
      </c>
      <c r="O281" s="277" t="str">
        <f t="shared" si="227"/>
        <v>-</v>
      </c>
      <c r="P281" s="278" t="str">
        <f t="shared" si="228"/>
        <v>-</v>
      </c>
      <c r="Q281" s="58"/>
      <c r="R281" s="295" t="str">
        <f t="shared" si="263"/>
        <v>-</v>
      </c>
      <c r="S281" s="296" t="str">
        <f t="shared" si="229"/>
        <v>-</v>
      </c>
      <c r="T281" s="296" t="str">
        <f t="shared" si="230"/>
        <v>-</v>
      </c>
      <c r="U281" s="297" t="str">
        <f t="shared" si="231"/>
        <v>-</v>
      </c>
      <c r="W281" s="307" t="str">
        <f t="shared" si="264"/>
        <v>-</v>
      </c>
      <c r="Y281" s="318" t="str">
        <f>IF(OR(W281="",W281=0,W281="-"),"",MAX(Y$23:Y280)+1)</f>
        <v/>
      </c>
      <c r="Z281" s="320" t="str">
        <f>IF(OR(Y281="",Y281=0,Y281="-"),"",C275)</f>
        <v/>
      </c>
      <c r="AA281" s="341" t="str">
        <f>IF(OR(Y281="",Y281=0,Y281="-"),"",DAY($B275))</f>
        <v/>
      </c>
      <c r="AB281" s="332" t="str">
        <f t="shared" si="265"/>
        <v/>
      </c>
      <c r="AC281" s="342" t="str">
        <f>IF(OR(AA281="",AA281=0,AA281="-"),"",MONTH($B275))</f>
        <v/>
      </c>
      <c r="AD281" s="332" t="str">
        <f t="shared" si="266"/>
        <v/>
      </c>
      <c r="AE281" s="343" t="str">
        <f>IF(OR(AA281="",AA281=0,AA281="-"),"",YEAR($B275))</f>
        <v/>
      </c>
      <c r="AG281" s="471"/>
      <c r="AH281" s="500"/>
      <c r="AI281" s="501"/>
      <c r="AJ281" s="501"/>
      <c r="AK281" s="501"/>
      <c r="AL281" s="502"/>
      <c r="AM281" s="472"/>
      <c r="AO281" s="471"/>
      <c r="AP281" s="474"/>
      <c r="AQ281" s="474"/>
      <c r="AR281" s="472"/>
      <c r="AT281" s="471"/>
      <c r="AU281" s="474"/>
      <c r="AV281" s="474"/>
      <c r="AW281" s="472"/>
      <c r="AY281" s="471"/>
      <c r="AZ281" s="474"/>
      <c r="BA281" s="474"/>
      <c r="BB281" s="472"/>
      <c r="BD281" s="471"/>
      <c r="BE281" s="472"/>
      <c r="BG281" s="468"/>
    </row>
    <row r="282" spans="1:59" ht="15" thickBot="1" x14ac:dyDescent="0.35">
      <c r="A282" s="674">
        <f>MAX($A$23:A275)+1</f>
        <v>38</v>
      </c>
      <c r="B282" s="675">
        <f>INDEX(Resumen!$A$56:$AL$259,MATCH($A282,Resumen!$A$56:$A$259,0),MATCH($B$22,Resumen!$A$59:$AL$59,0))</f>
        <v>0</v>
      </c>
      <c r="C282" s="676">
        <f>INDEX(Resumen!$A$56:$AL$259,MATCH($A282,Resumen!$A$56:$A$259,0),MATCH($C$22,Resumen!$A$59:$AL$59,0))</f>
        <v>0</v>
      </c>
      <c r="D282" s="648" t="str">
        <f>IF(SUM($W282:$W288)=0,"-",SUM($W282:$W288))</f>
        <v>-</v>
      </c>
      <c r="E282" s="363" t="str">
        <f>Resumen!$K$57</f>
        <v>MP</v>
      </c>
      <c r="F282" s="364" t="str">
        <f>Resumen!$K$56</f>
        <v>Materias Primas</v>
      </c>
      <c r="G282" s="284"/>
      <c r="H282" s="256" t="str">
        <f>INDEX(Resumen!$A$56:$AL$259,MATCH($C282,Resumen!$C$56:$C$259,0),MATCH($H$16,Resumen!$A$59:$AL$59,0))</f>
        <v>-</v>
      </c>
      <c r="I282" s="90" t="str">
        <f>INDEX(Resumen!$A$56:$AL$259,MATCH($C282,Resumen!$C$56:$C$259,0),MATCH($I$16,Resumen!$A$59:$AL$59,0))</f>
        <v>-</v>
      </c>
      <c r="J282" s="90" t="str">
        <f>INDEX(Resumen!$A$56:$AL$259,MATCH($C282,Resumen!$C$56:$C$259,0),MATCH($J$16,Resumen!$A$59:$AL$59,0))</f>
        <v>-</v>
      </c>
      <c r="K282" s="109" t="str">
        <f>INDEX(Resumen!$A$56:$AL$259,MATCH($C282,Resumen!$C$56:$C$259,0),MATCH($K$16,Resumen!$A$59:$AL$59,0))</f>
        <v>-</v>
      </c>
      <c r="M282" s="256" t="str">
        <f>IF(OR(H282="-",H282="",H282=0),"-",H282*M$14)</f>
        <v>-</v>
      </c>
      <c r="N282" s="90" t="str">
        <f t="shared" si="226"/>
        <v>-</v>
      </c>
      <c r="O282" s="90" t="str">
        <f t="shared" si="227"/>
        <v>-</v>
      </c>
      <c r="P282" s="109" t="str">
        <f t="shared" si="228"/>
        <v>-</v>
      </c>
      <c r="Q282" s="58"/>
      <c r="R282" s="365" t="str">
        <f>IF(SUM(H282,M282)=0,"-",SUM(H282,M282))</f>
        <v>-</v>
      </c>
      <c r="S282" s="366" t="str">
        <f t="shared" si="229"/>
        <v>-</v>
      </c>
      <c r="T282" s="366" t="str">
        <f t="shared" si="230"/>
        <v>-</v>
      </c>
      <c r="U282" s="367" t="str">
        <f t="shared" si="231"/>
        <v>-</v>
      </c>
      <c r="V282" s="5"/>
      <c r="W282" s="368" t="str">
        <f>IF(SUM(R282:U282)=0,"-",SUM(R282:U282))</f>
        <v>-</v>
      </c>
      <c r="Y282" s="369" t="str">
        <f>IF(OR(W282="",W282=0,W282="-"),"",MAX(Y$23:Y281)+1)</f>
        <v/>
      </c>
      <c r="Z282" s="370" t="str">
        <f>IF(OR(Y282="",Y282=0,Y282="-"),"",C282)</f>
        <v/>
      </c>
      <c r="AA282" s="371" t="str">
        <f>IF(OR(Y282="",Y282=0,Y282="-"),"",DAY($B282))</f>
        <v/>
      </c>
      <c r="AB282" s="372" t="str">
        <f>IF(AA282="","","/")</f>
        <v/>
      </c>
      <c r="AC282" s="373" t="str">
        <f>IF(OR(AA282="",AA282=0,AA282="-"),"",MONTH($B282))</f>
        <v/>
      </c>
      <c r="AD282" s="372" t="str">
        <f>IF(AC282="","","/")</f>
        <v/>
      </c>
      <c r="AE282" s="374" t="str">
        <f>IF(OR(AA282="",AA282=0,AA282="-"),"",YEAR($B282))</f>
        <v/>
      </c>
      <c r="AG282" s="461" t="str">
        <f>IF(OR($C282="",$C282="-",$C282=0),"-",A282)</f>
        <v>-</v>
      </c>
      <c r="AH282" s="503" t="str">
        <f>IF(OR($C282="",$C282="-",$C282=0),"-",DAY(B282))</f>
        <v>-</v>
      </c>
      <c r="AI282" s="506" t="str">
        <f>IF(AH282="","","/")</f>
        <v>/</v>
      </c>
      <c r="AJ282" s="507" t="str">
        <f>IF(OR($C282="",$C282="-",$C282=0),"-",MONTH(B282))</f>
        <v>-</v>
      </c>
      <c r="AK282" s="506" t="str">
        <f>IF(AJ282="","","/")</f>
        <v>/</v>
      </c>
      <c r="AL282" s="508" t="str">
        <f>IF(OR($C282="",$C282="-",$C282=0),"-",YEAR(B282))</f>
        <v>-</v>
      </c>
      <c r="AM282" s="462" t="str">
        <f>IF(OR($C282="",$C282="-",$C282=0),"-",C282)</f>
        <v>-</v>
      </c>
      <c r="AN282" s="475" t="str">
        <f>IF(AM282="-","ù",IF(BG282=D282,"ü","û"))</f>
        <v>ù</v>
      </c>
      <c r="AO282" s="463" t="str">
        <f>IF(OR($C282="",$C282="-",$C282=0),"-",IF(SUM(H282:H288)=0,"-",SUM(H282:H288)))</f>
        <v>-</v>
      </c>
      <c r="AP282" s="464" t="str">
        <f>IF(OR($C282="",$C282="-",$C282=0),"-",IF(SUM(I282:I288)=0,"-",SUM(I282:I288)))</f>
        <v>-</v>
      </c>
      <c r="AQ282" s="464" t="str">
        <f>IF(OR($C282="",$C282="-",$C282=0),"-",IF(SUM(J282:J288)=0,"-",SUM(J282:J288)))</f>
        <v>-</v>
      </c>
      <c r="AR282" s="465" t="str">
        <f>IF(OR($C282="",$C282="-",$C282=0),"-",IF(SUM(K282:K288)=0,"-",SUM(K282:K288)))</f>
        <v>-</v>
      </c>
      <c r="AS282" s="457"/>
      <c r="AT282" s="463" t="str">
        <f>IF(OR($C282="",$C282="-",$C282=0),"-",IF(SUM(M282:M288)=0,"-",SUM(M282:M288)))</f>
        <v>-</v>
      </c>
      <c r="AU282" s="464" t="str">
        <f>IF(OR($C282="",$C282="-",$C282=0),"-",IF(SUM(N282:N288)=0,"-",SUM(N282:N288)))</f>
        <v>-</v>
      </c>
      <c r="AV282" s="464" t="str">
        <f>IF(OR($C282="",$C282="-",$C282=0),"-",IF(SUM(O282:O288)=0,"-",SUM(O282:O288)))</f>
        <v>-</v>
      </c>
      <c r="AW282" s="465" t="str">
        <f>IF(OR($C282="",$C282="-",$C282=0),"-",IF(SUM(P282:P288)=0,"-",SUM(P282:P288)))</f>
        <v>-</v>
      </c>
      <c r="AX282" s="457"/>
      <c r="AY282" s="463" t="str">
        <f>IF(OR($C282="",$C282="-",$C282=0),"-",IF(SUM(R282:R288)=0,"-",SUM(R282:R288)))</f>
        <v>-</v>
      </c>
      <c r="AZ282" s="464" t="str">
        <f>IF(OR($C282="",$C282="-",$C282=0),"-",IF(SUM(S282:S288)=0,"-",SUM(S282:S288)))</f>
        <v>-</v>
      </c>
      <c r="BA282" s="464" t="str">
        <f>IF(OR($C282="",$C282="-",$C282=0),"-",IF(SUM(T282:T288)=0,"-",SUM(T282:T288)))</f>
        <v>-</v>
      </c>
      <c r="BB282" s="465" t="str">
        <f>IF(OR($C282="",$C282="-",$C282=0),"-",IF(SUM(U282:U288)=0,"-",SUM(U282:U288)))</f>
        <v>-</v>
      </c>
      <c r="BC282" s="457"/>
      <c r="BD282" s="463" t="str">
        <f>IF(SUM(AO282:AR282)=0,"-",SUM(AO282:AR282))</f>
        <v>-</v>
      </c>
      <c r="BE282" s="465" t="str">
        <f>IF(SUM(AT282:AW282)=0,"-",SUM(AT282:AW282))</f>
        <v>-</v>
      </c>
      <c r="BF282" s="457"/>
      <c r="BG282" s="466" t="str">
        <f>IF(SUM(AY282:BB282)=0,"-",SUM(AY282:BB282))</f>
        <v>-</v>
      </c>
    </row>
    <row r="283" spans="1:59" ht="15" thickBot="1" x14ac:dyDescent="0.35">
      <c r="A283" s="674"/>
      <c r="B283" s="675"/>
      <c r="C283" s="676"/>
      <c r="D283" s="677"/>
      <c r="E283" s="82" t="str">
        <f>Resumen!$O$57</f>
        <v>P</v>
      </c>
      <c r="F283" s="261" t="str">
        <f>Resumen!$O$56</f>
        <v>Panadería</v>
      </c>
      <c r="G283" s="284"/>
      <c r="H283" s="273" t="str">
        <f>INDEX(Resumen!$A$56:$AL$259,MATCH($C282,Resumen!$C$56:$C$259,0),MATCH($H$17,Resumen!$A$59:$AL$59,0))</f>
        <v>-</v>
      </c>
      <c r="I283" s="274" t="str">
        <f>INDEX(Resumen!$A$56:$AL$259,MATCH($C282,Resumen!$C$56:$C$259,0),MATCH($I$17,Resumen!$A$59:$AL$59,0))</f>
        <v>-</v>
      </c>
      <c r="J283" s="274" t="str">
        <f>INDEX(Resumen!$A$56:$AL$259,MATCH($C282,Resumen!$C$56:$C$259,0),MATCH($J$17,Resumen!$A$59:$AL$59,0))</f>
        <v>-</v>
      </c>
      <c r="K283" s="275" t="str">
        <f>INDEX(Resumen!$A$56:$AL$259,MATCH($C282,Resumen!$C$56:$C$259,0),MATCH($K$17,Resumen!$A$59:$AL$59,0))</f>
        <v>-</v>
      </c>
      <c r="M283" s="273" t="str">
        <f t="shared" ref="M283:M288" si="267">IF(OR(H283="-",H283="",H283=0),"-",H283*M$14)</f>
        <v>-</v>
      </c>
      <c r="N283" s="274" t="str">
        <f t="shared" si="226"/>
        <v>-</v>
      </c>
      <c r="O283" s="274" t="str">
        <f t="shared" si="227"/>
        <v>-</v>
      </c>
      <c r="P283" s="275" t="str">
        <f t="shared" si="228"/>
        <v>-</v>
      </c>
      <c r="Q283" s="58"/>
      <c r="R283" s="292" t="str">
        <f t="shared" ref="R283:R288" si="268">IF(SUM(H283,M283)=0,"-",SUM(H283,M283))</f>
        <v>-</v>
      </c>
      <c r="S283" s="293" t="str">
        <f t="shared" si="229"/>
        <v>-</v>
      </c>
      <c r="T283" s="293" t="str">
        <f t="shared" si="230"/>
        <v>-</v>
      </c>
      <c r="U283" s="294" t="str">
        <f t="shared" si="231"/>
        <v>-</v>
      </c>
      <c r="V283" s="5"/>
      <c r="W283" s="306" t="str">
        <f t="shared" ref="W283:W288" si="269">IF(SUM(R283:U283)=0,"-",SUM(R283:U283))</f>
        <v>-</v>
      </c>
      <c r="Y283" s="318" t="str">
        <f>IF(OR(W283="",W283=0,W283="-"),"",MAX(Y$23:Y282)+1)</f>
        <v/>
      </c>
      <c r="Z283" s="319" t="str">
        <f>IF(OR(Y283="",Y283=0,Y283="-"),"",C282)</f>
        <v/>
      </c>
      <c r="AA283" s="338" t="str">
        <f>IF(OR(Y283="",Y283=0,Y283="-"),"",DAY($B282))</f>
        <v/>
      </c>
      <c r="AB283" s="331" t="str">
        <f t="shared" ref="AB283:AB288" si="270">IF(AA283="","","/")</f>
        <v/>
      </c>
      <c r="AC283" s="339" t="str">
        <f>IF(OR(AA283="",AA283=0,AA283="-"),"",MONTH($B282))</f>
        <v/>
      </c>
      <c r="AD283" s="331" t="str">
        <f t="shared" ref="AD283:AD288" si="271">IF(AC283="","","/")</f>
        <v/>
      </c>
      <c r="AE283" s="340" t="str">
        <f>IF(OR(AA283="",AA283=0,AA283="-"),"",YEAR($B282))</f>
        <v/>
      </c>
      <c r="AG283" s="525"/>
      <c r="AH283" s="526"/>
      <c r="AI283" s="527"/>
      <c r="AJ283" s="528"/>
      <c r="AK283" s="527"/>
      <c r="AL283" s="529"/>
      <c r="AM283" s="530"/>
      <c r="AN283" s="535"/>
      <c r="AO283" s="531"/>
      <c r="AP283" s="532"/>
      <c r="AQ283" s="532"/>
      <c r="AR283" s="533"/>
      <c r="AS283" s="536"/>
      <c r="AT283" s="531"/>
      <c r="AU283" s="532"/>
      <c r="AV283" s="532"/>
      <c r="AW283" s="533"/>
      <c r="AX283" s="536"/>
      <c r="AY283" s="531"/>
      <c r="AZ283" s="532"/>
      <c r="BA283" s="532"/>
      <c r="BB283" s="533"/>
      <c r="BC283" s="536"/>
      <c r="BD283" s="531"/>
      <c r="BE283" s="533"/>
      <c r="BF283" s="536"/>
      <c r="BG283" s="534"/>
    </row>
    <row r="284" spans="1:59" ht="15" thickBot="1" x14ac:dyDescent="0.35">
      <c r="A284" s="674"/>
      <c r="B284" s="675"/>
      <c r="C284" s="676"/>
      <c r="D284" s="677"/>
      <c r="E284" s="82" t="str">
        <f>Resumen!$S$57</f>
        <v>B</v>
      </c>
      <c r="F284" s="261" t="str">
        <f>Resumen!$S$56</f>
        <v>Bebidas</v>
      </c>
      <c r="G284" s="284"/>
      <c r="H284" s="273" t="str">
        <f>INDEX(Resumen!$A$56:$AL$259,MATCH($C282,Resumen!$C$56:$C$259,0),MATCH($H$18,Resumen!$A$59:$AL$59,0))</f>
        <v>-</v>
      </c>
      <c r="I284" s="274" t="str">
        <f>INDEX(Resumen!$A$56:$AL$259,MATCH($C282,Resumen!$C$56:$C$259,0),MATCH($I$18,Resumen!$A$59:$AL$59,0))</f>
        <v>-</v>
      </c>
      <c r="J284" s="274" t="str">
        <f>INDEX(Resumen!$A$56:$AL$259,MATCH($C282,Resumen!$C$56:$C$259,0),MATCH($J$18,Resumen!$A$59:$AL$59,0))</f>
        <v>-</v>
      </c>
      <c r="K284" s="275" t="str">
        <f>INDEX(Resumen!$A$56:$AL$259,MATCH($C282,Resumen!$C$56:$C$259,0),MATCH($K$18,Resumen!$A$59:$AL$59,0))</f>
        <v>-</v>
      </c>
      <c r="M284" s="273" t="str">
        <f t="shared" si="267"/>
        <v>-</v>
      </c>
      <c r="N284" s="274" t="str">
        <f t="shared" si="226"/>
        <v>-</v>
      </c>
      <c r="O284" s="274" t="str">
        <f t="shared" si="227"/>
        <v>-</v>
      </c>
      <c r="P284" s="275" t="str">
        <f t="shared" si="228"/>
        <v>-</v>
      </c>
      <c r="R284" s="292" t="str">
        <f t="shared" si="268"/>
        <v>-</v>
      </c>
      <c r="S284" s="293" t="str">
        <f t="shared" si="229"/>
        <v>-</v>
      </c>
      <c r="T284" s="293" t="str">
        <f t="shared" si="230"/>
        <v>-</v>
      </c>
      <c r="U284" s="294" t="str">
        <f t="shared" si="231"/>
        <v>-</v>
      </c>
      <c r="V284" s="5"/>
      <c r="W284" s="306" t="str">
        <f t="shared" si="269"/>
        <v>-</v>
      </c>
      <c r="Y284" s="318" t="str">
        <f>IF(OR(W284="",W284=0,W284="-"),"",MAX(Y$23:Y283)+1)</f>
        <v/>
      </c>
      <c r="Z284" s="319" t="str">
        <f>IF(OR(Y284="",Y284=0,Y284="-"),"",C282)</f>
        <v/>
      </c>
      <c r="AA284" s="338" t="str">
        <f>IF(OR(Y284="",Y284=0,Y284="-"),"",DAY($B282))</f>
        <v/>
      </c>
      <c r="AB284" s="331" t="str">
        <f t="shared" si="270"/>
        <v/>
      </c>
      <c r="AC284" s="339" t="str">
        <f>IF(OR(AA284="",AA284=0,AA284="-"),"",MONTH($B282))</f>
        <v/>
      </c>
      <c r="AD284" s="331" t="str">
        <f t="shared" si="271"/>
        <v/>
      </c>
      <c r="AE284" s="340" t="str">
        <f>IF(OR(AA284="",AA284=0,AA284="-"),"",YEAR($B282))</f>
        <v/>
      </c>
      <c r="AG284" s="469"/>
      <c r="AH284" s="497"/>
      <c r="AL284" s="499"/>
      <c r="AM284" s="470"/>
      <c r="AN284" s="59"/>
      <c r="AO284" s="469"/>
      <c r="AP284" s="473"/>
      <c r="AQ284" s="473"/>
      <c r="AR284" s="470"/>
      <c r="AS284" s="59"/>
      <c r="AT284" s="469"/>
      <c r="AU284" s="473"/>
      <c r="AV284" s="473"/>
      <c r="AW284" s="470"/>
      <c r="AX284" s="59"/>
      <c r="AY284" s="469"/>
      <c r="AZ284" s="473"/>
      <c r="BA284" s="473"/>
      <c r="BB284" s="470"/>
      <c r="BC284" s="59"/>
      <c r="BD284" s="469"/>
      <c r="BE284" s="470"/>
      <c r="BF284" s="59"/>
      <c r="BG284" s="467"/>
    </row>
    <row r="285" spans="1:59" ht="15" thickBot="1" x14ac:dyDescent="0.35">
      <c r="A285" s="674"/>
      <c r="B285" s="675"/>
      <c r="C285" s="676"/>
      <c r="D285" s="677"/>
      <c r="E285" s="82" t="str">
        <f>Resumen!$W$57</f>
        <v>E</v>
      </c>
      <c r="F285" s="261" t="str">
        <f>Resumen!$W$56</f>
        <v>Envases</v>
      </c>
      <c r="G285" s="284"/>
      <c r="H285" s="273" t="str">
        <f>INDEX(Resumen!$A$56:$AL$259,MATCH($C282,Resumen!$C$56:$C$259,0),MATCH($H$19,Resumen!$A$59:$AL$59,0))</f>
        <v>-</v>
      </c>
      <c r="I285" s="274" t="str">
        <f>INDEX(Resumen!$A$56:$AL$259,MATCH($C282,Resumen!$C$56:$C$259,0),MATCH($I$19,Resumen!$A$59:$AL$59,0))</f>
        <v>-</v>
      </c>
      <c r="J285" s="274" t="str">
        <f>INDEX(Resumen!$A$56:$AL$259,MATCH($C282,Resumen!$C$56:$C$259,0),MATCH($J$19,Resumen!$A$59:$AL$59,0))</f>
        <v>-</v>
      </c>
      <c r="K285" s="275" t="str">
        <f>INDEX(Resumen!$A$56:$AL$259,MATCH($C282,Resumen!$C$56:$C$259,0),MATCH($K$19,Resumen!$A$59:$AL$59,0))</f>
        <v>-</v>
      </c>
      <c r="M285" s="273" t="str">
        <f t="shared" si="267"/>
        <v>-</v>
      </c>
      <c r="N285" s="274" t="str">
        <f t="shared" si="226"/>
        <v>-</v>
      </c>
      <c r="O285" s="274" t="str">
        <f t="shared" si="227"/>
        <v>-</v>
      </c>
      <c r="P285" s="275" t="str">
        <f t="shared" si="228"/>
        <v>-</v>
      </c>
      <c r="Q285" s="58"/>
      <c r="R285" s="292" t="str">
        <f t="shared" si="268"/>
        <v>-</v>
      </c>
      <c r="S285" s="293" t="str">
        <f t="shared" si="229"/>
        <v>-</v>
      </c>
      <c r="T285" s="293" t="str">
        <f t="shared" si="230"/>
        <v>-</v>
      </c>
      <c r="U285" s="294" t="str">
        <f t="shared" si="231"/>
        <v>-</v>
      </c>
      <c r="V285" s="5"/>
      <c r="W285" s="306" t="str">
        <f t="shared" si="269"/>
        <v>-</v>
      </c>
      <c r="Y285" s="318" t="str">
        <f>IF(OR(W285="",W285=0,W285="-"),"",MAX(Y$23:Y284)+1)</f>
        <v/>
      </c>
      <c r="Z285" s="319" t="str">
        <f>IF(OR(Y285="",Y285=0,Y285="-"),"",C282)</f>
        <v/>
      </c>
      <c r="AA285" s="338" t="str">
        <f>IF(OR(Y285="",Y285=0,Y285="-"),"",DAY($B282))</f>
        <v/>
      </c>
      <c r="AB285" s="331" t="str">
        <f t="shared" si="270"/>
        <v/>
      </c>
      <c r="AC285" s="339" t="str">
        <f>IF(OR(AA285="",AA285=0,AA285="-"),"",MONTH($B282))</f>
        <v/>
      </c>
      <c r="AD285" s="331" t="str">
        <f t="shared" si="271"/>
        <v/>
      </c>
      <c r="AE285" s="340" t="str">
        <f>IF(OR(AA285="",AA285=0,AA285="-"),"",YEAR($B282))</f>
        <v/>
      </c>
      <c r="AG285" s="469"/>
      <c r="AH285" s="497"/>
      <c r="AL285" s="499"/>
      <c r="AM285" s="470"/>
      <c r="AO285" s="469"/>
      <c r="AP285" s="473"/>
      <c r="AQ285" s="473"/>
      <c r="AR285" s="470"/>
      <c r="AT285" s="469"/>
      <c r="AU285" s="473"/>
      <c r="AV285" s="473"/>
      <c r="AW285" s="470"/>
      <c r="AY285" s="469"/>
      <c r="AZ285" s="473"/>
      <c r="BA285" s="473"/>
      <c r="BB285" s="470"/>
      <c r="BD285" s="469"/>
      <c r="BE285" s="470"/>
      <c r="BG285" s="467"/>
    </row>
    <row r="286" spans="1:59" ht="15" thickBot="1" x14ac:dyDescent="0.35">
      <c r="A286" s="674"/>
      <c r="B286" s="675"/>
      <c r="C286" s="676"/>
      <c r="D286" s="677"/>
      <c r="E286" s="83" t="str">
        <f>Resumen!$AA$57</f>
        <v>D</v>
      </c>
      <c r="F286" s="262" t="str">
        <f>Resumen!$AA$56</f>
        <v>Decoración</v>
      </c>
      <c r="G286" s="284"/>
      <c r="H286" s="273" t="str">
        <f>INDEX(Resumen!$A$56:$AL$259,MATCH($C282,Resumen!$C$56:$C$259,0),MATCH($H$20,Resumen!$A$59:$AL$59,0))</f>
        <v>-</v>
      </c>
      <c r="I286" s="274" t="str">
        <f>INDEX(Resumen!$A$56:$AL$259,MATCH($C282,Resumen!$C$56:$C$259,0),MATCH($I$20,Resumen!$A$59:$AL$59,0))</f>
        <v>-</v>
      </c>
      <c r="J286" s="274" t="str">
        <f>INDEX(Resumen!$A$56:$AL$259,MATCH($C282,Resumen!$C$56:$C$259,0),MATCH($J$20,Resumen!$A$59:$AL$59,0))</f>
        <v>-</v>
      </c>
      <c r="K286" s="275" t="str">
        <f>INDEX(Resumen!$A$56:$AL$259,MATCH($C282,Resumen!$C$56:$C$259,0),MATCH($K$20,Resumen!$A$59:$AL$59,0))</f>
        <v>-</v>
      </c>
      <c r="M286" s="273" t="str">
        <f t="shared" si="267"/>
        <v>-</v>
      </c>
      <c r="N286" s="274" t="str">
        <f t="shared" si="226"/>
        <v>-</v>
      </c>
      <c r="O286" s="274" t="str">
        <f t="shared" si="227"/>
        <v>-</v>
      </c>
      <c r="P286" s="275" t="str">
        <f t="shared" si="228"/>
        <v>-</v>
      </c>
      <c r="Q286" s="58"/>
      <c r="R286" s="292" t="str">
        <f t="shared" si="268"/>
        <v>-</v>
      </c>
      <c r="S286" s="293" t="str">
        <f t="shared" si="229"/>
        <v>-</v>
      </c>
      <c r="T286" s="293" t="str">
        <f t="shared" si="230"/>
        <v>-</v>
      </c>
      <c r="U286" s="294" t="str">
        <f t="shared" si="231"/>
        <v>-</v>
      </c>
      <c r="V286" s="5"/>
      <c r="W286" s="306" t="str">
        <f t="shared" si="269"/>
        <v>-</v>
      </c>
      <c r="Y286" s="318" t="str">
        <f>IF(OR(W286="",W286=0,W286="-"),"",MAX(Y$23:Y285)+1)</f>
        <v/>
      </c>
      <c r="Z286" s="319" t="str">
        <f>IF(OR(Y286="",Y286=0,Y286="-"),"",C282)</f>
        <v/>
      </c>
      <c r="AA286" s="338" t="str">
        <f>IF(OR(Y286="",Y286=0,Y286="-"),"",DAY($B282))</f>
        <v/>
      </c>
      <c r="AB286" s="331" t="str">
        <f t="shared" si="270"/>
        <v/>
      </c>
      <c r="AC286" s="339" t="str">
        <f>IF(OR(AA286="",AA286=0,AA286="-"),"",MONTH($B282))</f>
        <v/>
      </c>
      <c r="AD286" s="331" t="str">
        <f t="shared" si="271"/>
        <v/>
      </c>
      <c r="AE286" s="340" t="str">
        <f>IF(OR(AA286="",AA286=0,AA286="-"),"",YEAR($B282))</f>
        <v/>
      </c>
      <c r="AG286" s="469"/>
      <c r="AH286" s="497"/>
      <c r="AL286" s="499"/>
      <c r="AM286" s="470"/>
      <c r="AO286" s="469"/>
      <c r="AP286" s="473"/>
      <c r="AQ286" s="473"/>
      <c r="AR286" s="470"/>
      <c r="AT286" s="469"/>
      <c r="AU286" s="473"/>
      <c r="AV286" s="473"/>
      <c r="AW286" s="470"/>
      <c r="AY286" s="469"/>
      <c r="AZ286" s="473"/>
      <c r="BA286" s="473"/>
      <c r="BB286" s="470"/>
      <c r="BD286" s="469"/>
      <c r="BE286" s="470"/>
      <c r="BG286" s="467"/>
    </row>
    <row r="287" spans="1:59" ht="15" thickBot="1" x14ac:dyDescent="0.35">
      <c r="A287" s="674"/>
      <c r="B287" s="675"/>
      <c r="C287" s="676"/>
      <c r="D287" s="677"/>
      <c r="E287" s="83" t="str">
        <f>Resumen!$AE$57</f>
        <v>U</v>
      </c>
      <c r="F287" s="262" t="str">
        <f>Resumen!$AE$56</f>
        <v>Maq. y Utensilios</v>
      </c>
      <c r="G287" s="284"/>
      <c r="H287" s="273" t="str">
        <f>INDEX(Resumen!$A$56:$AL$259,MATCH($C282,Resumen!$C$56:$C$259,0),MATCH($H$21,Resumen!$A$59:$AL$59,0))</f>
        <v>-</v>
      </c>
      <c r="I287" s="274" t="str">
        <f>INDEX(Resumen!$A$56:$AL$259,MATCH($C282,Resumen!$C$56:$C$259,0),MATCH($I$21,Resumen!$A$59:$AL$59,0))</f>
        <v>-</v>
      </c>
      <c r="J287" s="274" t="str">
        <f>INDEX(Resumen!$A$56:$AL$259,MATCH($C282,Resumen!$C$56:$C$259,0),MATCH($J$21,Resumen!$A$59:$AL$59,0))</f>
        <v>-</v>
      </c>
      <c r="K287" s="275" t="str">
        <f>INDEX(Resumen!$A$56:$AL$259,MATCH($C282,Resumen!$C$56:$C$259,0),MATCH($K$21,Resumen!$A$59:$AL$59,0))</f>
        <v>-</v>
      </c>
      <c r="M287" s="273" t="str">
        <f t="shared" si="267"/>
        <v>-</v>
      </c>
      <c r="N287" s="274" t="str">
        <f t="shared" si="226"/>
        <v>-</v>
      </c>
      <c r="O287" s="274" t="str">
        <f t="shared" si="227"/>
        <v>-</v>
      </c>
      <c r="P287" s="275" t="str">
        <f t="shared" si="228"/>
        <v>-</v>
      </c>
      <c r="Q287" s="58"/>
      <c r="R287" s="292" t="str">
        <f t="shared" si="268"/>
        <v>-</v>
      </c>
      <c r="S287" s="293" t="str">
        <f t="shared" si="229"/>
        <v>-</v>
      </c>
      <c r="T287" s="293" t="str">
        <f t="shared" si="230"/>
        <v>-</v>
      </c>
      <c r="U287" s="294" t="str">
        <f t="shared" si="231"/>
        <v>-</v>
      </c>
      <c r="V287" s="5"/>
      <c r="W287" s="306" t="str">
        <f t="shared" si="269"/>
        <v>-</v>
      </c>
      <c r="Y287" s="318" t="str">
        <f>IF(OR(W287="",W287=0,W287="-"),"",MAX(Y$23:Y286)+1)</f>
        <v/>
      </c>
      <c r="Z287" s="319" t="str">
        <f>IF(OR(Y287="",Y287=0,Y287="-"),"",C282)</f>
        <v/>
      </c>
      <c r="AA287" s="338" t="str">
        <f>IF(OR(Y287="",Y287=0,Y287="-"),"",DAY($B282))</f>
        <v/>
      </c>
      <c r="AB287" s="331" t="str">
        <f t="shared" si="270"/>
        <v/>
      </c>
      <c r="AC287" s="339" t="str">
        <f>IF(OR(AA287="",AA287=0,AA287="-"),"",MONTH($B282))</f>
        <v/>
      </c>
      <c r="AD287" s="331" t="str">
        <f t="shared" si="271"/>
        <v/>
      </c>
      <c r="AE287" s="340" t="str">
        <f>IF(OR(AA287="",AA287=0,AA287="-"),"",YEAR($B282))</f>
        <v/>
      </c>
      <c r="AG287" s="469"/>
      <c r="AH287" s="497"/>
      <c r="AL287" s="499"/>
      <c r="AM287" s="470"/>
      <c r="AO287" s="469"/>
      <c r="AP287" s="473"/>
      <c r="AQ287" s="473"/>
      <c r="AR287" s="470"/>
      <c r="AT287" s="469"/>
      <c r="AU287" s="473"/>
      <c r="AV287" s="473"/>
      <c r="AW287" s="470"/>
      <c r="AY287" s="469"/>
      <c r="AZ287" s="473"/>
      <c r="BA287" s="473"/>
      <c r="BB287" s="470"/>
      <c r="BD287" s="469"/>
      <c r="BE287" s="470"/>
      <c r="BG287" s="467"/>
    </row>
    <row r="288" spans="1:59" ht="15" thickBot="1" x14ac:dyDescent="0.35">
      <c r="A288" s="674"/>
      <c r="B288" s="675"/>
      <c r="C288" s="676"/>
      <c r="D288" s="649"/>
      <c r="E288" s="259" t="str">
        <f>Resumen!$AI$57</f>
        <v>V</v>
      </c>
      <c r="F288" s="263" t="str">
        <f>Resumen!$AI$56</f>
        <v>Gastos V.Zotz</v>
      </c>
      <c r="G288" s="284"/>
      <c r="H288" s="276" t="str">
        <f>INDEX(Resumen!$A$56:$AL$259,MATCH($C282,Resumen!$C$56:$C$259,0),MATCH($H$22,Resumen!$A$59:$AL$59,0))</f>
        <v>-</v>
      </c>
      <c r="I288" s="277" t="str">
        <f>INDEX(Resumen!$A$56:$AL$259,MATCH($C282,Resumen!$C$56:$C$259,0),MATCH($I$22,Resumen!$A$59:$AL$59,0))</f>
        <v>-</v>
      </c>
      <c r="J288" s="277" t="str">
        <f>INDEX(Resumen!$A$56:$AL$259,MATCH($C282,Resumen!$C$56:$C$259,0),MATCH($J$22,Resumen!$A$59:$AL$59,0))</f>
        <v>-</v>
      </c>
      <c r="K288" s="278" t="str">
        <f>INDEX(Resumen!$A$56:$AL$259,MATCH($C282,Resumen!$C$56:$C$259,0),MATCH($K$22,Resumen!$A$59:$AL$59,0))</f>
        <v>-</v>
      </c>
      <c r="M288" s="276" t="str">
        <f t="shared" si="267"/>
        <v>-</v>
      </c>
      <c r="N288" s="277" t="str">
        <f t="shared" si="226"/>
        <v>-</v>
      </c>
      <c r="O288" s="277" t="str">
        <f t="shared" si="227"/>
        <v>-</v>
      </c>
      <c r="P288" s="278" t="str">
        <f t="shared" si="228"/>
        <v>-</v>
      </c>
      <c r="Q288" s="58"/>
      <c r="R288" s="295" t="str">
        <f t="shared" si="268"/>
        <v>-</v>
      </c>
      <c r="S288" s="296" t="str">
        <f t="shared" si="229"/>
        <v>-</v>
      </c>
      <c r="T288" s="296" t="str">
        <f t="shared" si="230"/>
        <v>-</v>
      </c>
      <c r="U288" s="297" t="str">
        <f t="shared" si="231"/>
        <v>-</v>
      </c>
      <c r="W288" s="307" t="str">
        <f t="shared" si="269"/>
        <v>-</v>
      </c>
      <c r="Y288" s="318" t="str">
        <f>IF(OR(W288="",W288=0,W288="-"),"",MAX(Y$23:Y287)+1)</f>
        <v/>
      </c>
      <c r="Z288" s="320" t="str">
        <f>IF(OR(Y288="",Y288=0,Y288="-"),"",C282)</f>
        <v/>
      </c>
      <c r="AA288" s="341" t="str">
        <f>IF(OR(Y288="",Y288=0,Y288="-"),"",DAY($B282))</f>
        <v/>
      </c>
      <c r="AB288" s="332" t="str">
        <f t="shared" si="270"/>
        <v/>
      </c>
      <c r="AC288" s="342" t="str">
        <f>IF(OR(AA288="",AA288=0,AA288="-"),"",MONTH($B282))</f>
        <v/>
      </c>
      <c r="AD288" s="332" t="str">
        <f t="shared" si="271"/>
        <v/>
      </c>
      <c r="AE288" s="343" t="str">
        <f>IF(OR(AA288="",AA288=0,AA288="-"),"",YEAR($B282))</f>
        <v/>
      </c>
      <c r="AG288" s="471"/>
      <c r="AH288" s="500"/>
      <c r="AI288" s="501"/>
      <c r="AJ288" s="501"/>
      <c r="AK288" s="501"/>
      <c r="AL288" s="502"/>
      <c r="AM288" s="472"/>
      <c r="AO288" s="471"/>
      <c r="AP288" s="474"/>
      <c r="AQ288" s="474"/>
      <c r="AR288" s="472"/>
      <c r="AT288" s="471"/>
      <c r="AU288" s="474"/>
      <c r="AV288" s="474"/>
      <c r="AW288" s="472"/>
      <c r="AY288" s="471"/>
      <c r="AZ288" s="474"/>
      <c r="BA288" s="474"/>
      <c r="BB288" s="472"/>
      <c r="BD288" s="471"/>
      <c r="BE288" s="472"/>
      <c r="BG288" s="468"/>
    </row>
    <row r="289" spans="1:59" ht="15" thickBot="1" x14ac:dyDescent="0.35">
      <c r="A289" s="674">
        <f>MAX($A$23:A282)+1</f>
        <v>39</v>
      </c>
      <c r="B289" s="675">
        <f>INDEX(Resumen!$A$56:$AL$259,MATCH($A289,Resumen!$A$56:$A$259,0),MATCH($B$22,Resumen!$A$59:$AL$59,0))</f>
        <v>0</v>
      </c>
      <c r="C289" s="676">
        <f>INDEX(Resumen!$A$56:$AL$259,MATCH($A289,Resumen!$A$56:$A$259,0),MATCH($C$22,Resumen!$A$59:$AL$59,0))</f>
        <v>0</v>
      </c>
      <c r="D289" s="648" t="str">
        <f>IF(SUM($W289:$W295)=0,"-",SUM($W289:$W295))</f>
        <v>-</v>
      </c>
      <c r="E289" s="363" t="str">
        <f>Resumen!$K$57</f>
        <v>MP</v>
      </c>
      <c r="F289" s="364" t="str">
        <f>Resumen!$K$56</f>
        <v>Materias Primas</v>
      </c>
      <c r="G289" s="284"/>
      <c r="H289" s="256" t="str">
        <f>INDEX(Resumen!$A$56:$AL$259,MATCH($C289,Resumen!$C$56:$C$259,0),MATCH($H$16,Resumen!$A$59:$AL$59,0))</f>
        <v>-</v>
      </c>
      <c r="I289" s="90" t="str">
        <f>INDEX(Resumen!$A$56:$AL$259,MATCH($C289,Resumen!$C$56:$C$259,0),MATCH($I$16,Resumen!$A$59:$AL$59,0))</f>
        <v>-</v>
      </c>
      <c r="J289" s="90" t="str">
        <f>INDEX(Resumen!$A$56:$AL$259,MATCH($C289,Resumen!$C$56:$C$259,0),MATCH($J$16,Resumen!$A$59:$AL$59,0))</f>
        <v>-</v>
      </c>
      <c r="K289" s="109" t="str">
        <f>INDEX(Resumen!$A$56:$AL$259,MATCH($C289,Resumen!$C$56:$C$259,0),MATCH($K$16,Resumen!$A$59:$AL$59,0))</f>
        <v>-</v>
      </c>
      <c r="M289" s="256" t="str">
        <f>IF(OR(H289="-",H289="",H289=0),"-",H289*M$14)</f>
        <v>-</v>
      </c>
      <c r="N289" s="90" t="str">
        <f t="shared" si="226"/>
        <v>-</v>
      </c>
      <c r="O289" s="90" t="str">
        <f t="shared" si="227"/>
        <v>-</v>
      </c>
      <c r="P289" s="109" t="str">
        <f t="shared" si="228"/>
        <v>-</v>
      </c>
      <c r="Q289" s="58"/>
      <c r="R289" s="365" t="str">
        <f>IF(SUM(H289,M289)=0,"-",SUM(H289,M289))</f>
        <v>-</v>
      </c>
      <c r="S289" s="366" t="str">
        <f t="shared" si="229"/>
        <v>-</v>
      </c>
      <c r="T289" s="366" t="str">
        <f t="shared" si="230"/>
        <v>-</v>
      </c>
      <c r="U289" s="367" t="str">
        <f t="shared" si="231"/>
        <v>-</v>
      </c>
      <c r="V289" s="5"/>
      <c r="W289" s="368" t="str">
        <f>IF(SUM(R289:U289)=0,"-",SUM(R289:U289))</f>
        <v>-</v>
      </c>
      <c r="Y289" s="369" t="str">
        <f>IF(OR(W289="",W289=0,W289="-"),"",MAX(Y$23:Y288)+1)</f>
        <v/>
      </c>
      <c r="Z289" s="370" t="str">
        <f>IF(OR(Y289="",Y289=0,Y289="-"),"",C289)</f>
        <v/>
      </c>
      <c r="AA289" s="371" t="str">
        <f>IF(OR(Y289="",Y289=0,Y289="-"),"",DAY($B289))</f>
        <v/>
      </c>
      <c r="AB289" s="372" t="str">
        <f>IF(AA289="","","/")</f>
        <v/>
      </c>
      <c r="AC289" s="373" t="str">
        <f>IF(OR(AA289="",AA289=0,AA289="-"),"",MONTH($B289))</f>
        <v/>
      </c>
      <c r="AD289" s="372" t="str">
        <f>IF(AC289="","","/")</f>
        <v/>
      </c>
      <c r="AE289" s="374" t="str">
        <f>IF(OR(AA289="",AA289=0,AA289="-"),"",YEAR($B289))</f>
        <v/>
      </c>
      <c r="AG289" s="461" t="str">
        <f>IF(OR($C289="",$C289="-",$C289=0),"-",A289)</f>
        <v>-</v>
      </c>
      <c r="AH289" s="503" t="str">
        <f>IF(OR($C289="",$C289="-",$C289=0),"-",DAY(B289))</f>
        <v>-</v>
      </c>
      <c r="AI289" s="506" t="str">
        <f>IF(AH289="","","/")</f>
        <v>/</v>
      </c>
      <c r="AJ289" s="507" t="str">
        <f>IF(OR($C289="",$C289="-",$C289=0),"-",MONTH(B289))</f>
        <v>-</v>
      </c>
      <c r="AK289" s="506" t="str">
        <f>IF(AJ289="","","/")</f>
        <v>/</v>
      </c>
      <c r="AL289" s="508" t="str">
        <f>IF(OR($C289="",$C289="-",$C289=0),"-",YEAR(B289))</f>
        <v>-</v>
      </c>
      <c r="AM289" s="462" t="str">
        <f>IF(OR($C289="",$C289="-",$C289=0),"-",C289)</f>
        <v>-</v>
      </c>
      <c r="AN289" s="475" t="str">
        <f>IF(AM289="-","ù",IF(BG289=D289,"ü","û"))</f>
        <v>ù</v>
      </c>
      <c r="AO289" s="463" t="str">
        <f>IF(OR($C289="",$C289="-",$C289=0),"-",IF(SUM(H289:H295)=0,"-",SUM(H289:H295)))</f>
        <v>-</v>
      </c>
      <c r="AP289" s="464" t="str">
        <f>IF(OR($C289="",$C289="-",$C289=0),"-",IF(SUM(I289:I295)=0,"-",SUM(I289:I295)))</f>
        <v>-</v>
      </c>
      <c r="AQ289" s="464" t="str">
        <f>IF(OR($C289="",$C289="-",$C289=0),"-",IF(SUM(J289:J295)=0,"-",SUM(J289:J295)))</f>
        <v>-</v>
      </c>
      <c r="AR289" s="465" t="str">
        <f>IF(OR($C289="",$C289="-",$C289=0),"-",IF(SUM(K289:K295)=0,"-",SUM(K289:K295)))</f>
        <v>-</v>
      </c>
      <c r="AS289" s="457"/>
      <c r="AT289" s="463" t="str">
        <f>IF(OR($C289="",$C289="-",$C289=0),"-",IF(SUM(M289:M295)=0,"-",SUM(M289:M295)))</f>
        <v>-</v>
      </c>
      <c r="AU289" s="464" t="str">
        <f>IF(OR($C289="",$C289="-",$C289=0),"-",IF(SUM(N289:N295)=0,"-",SUM(N289:N295)))</f>
        <v>-</v>
      </c>
      <c r="AV289" s="464" t="str">
        <f>IF(OR($C289="",$C289="-",$C289=0),"-",IF(SUM(O289:O295)=0,"-",SUM(O289:O295)))</f>
        <v>-</v>
      </c>
      <c r="AW289" s="465" t="str">
        <f>IF(OR($C289="",$C289="-",$C289=0),"-",IF(SUM(P289:P295)=0,"-",SUM(P289:P295)))</f>
        <v>-</v>
      </c>
      <c r="AX289" s="457"/>
      <c r="AY289" s="463" t="str">
        <f>IF(OR($C289="",$C289="-",$C289=0),"-",IF(SUM(R289:R295)=0,"-",SUM(R289:R295)))</f>
        <v>-</v>
      </c>
      <c r="AZ289" s="464" t="str">
        <f>IF(OR($C289="",$C289="-",$C289=0),"-",IF(SUM(S289:S295)=0,"-",SUM(S289:S295)))</f>
        <v>-</v>
      </c>
      <c r="BA289" s="464" t="str">
        <f>IF(OR($C289="",$C289="-",$C289=0),"-",IF(SUM(T289:T295)=0,"-",SUM(T289:T295)))</f>
        <v>-</v>
      </c>
      <c r="BB289" s="465" t="str">
        <f>IF(OR($C289="",$C289="-",$C289=0),"-",IF(SUM(U289:U295)=0,"-",SUM(U289:U295)))</f>
        <v>-</v>
      </c>
      <c r="BC289" s="457"/>
      <c r="BD289" s="463" t="str">
        <f>IF(SUM(AO289:AR289)=0,"-",SUM(AO289:AR289))</f>
        <v>-</v>
      </c>
      <c r="BE289" s="465" t="str">
        <f>IF(SUM(AT289:AW289)=0,"-",SUM(AT289:AW289))</f>
        <v>-</v>
      </c>
      <c r="BF289" s="457"/>
      <c r="BG289" s="466" t="str">
        <f>IF(SUM(AY289:BB289)=0,"-",SUM(AY289:BB289))</f>
        <v>-</v>
      </c>
    </row>
    <row r="290" spans="1:59" ht="15" thickBot="1" x14ac:dyDescent="0.35">
      <c r="A290" s="674"/>
      <c r="B290" s="675"/>
      <c r="C290" s="676"/>
      <c r="D290" s="677"/>
      <c r="E290" s="82" t="str">
        <f>Resumen!$O$57</f>
        <v>P</v>
      </c>
      <c r="F290" s="261" t="str">
        <f>Resumen!$O$56</f>
        <v>Panadería</v>
      </c>
      <c r="G290" s="284"/>
      <c r="H290" s="273" t="str">
        <f>INDEX(Resumen!$A$56:$AL$259,MATCH($C289,Resumen!$C$56:$C$259,0),MATCH($H$17,Resumen!$A$59:$AL$59,0))</f>
        <v>-</v>
      </c>
      <c r="I290" s="274" t="str">
        <f>INDEX(Resumen!$A$56:$AL$259,MATCH($C289,Resumen!$C$56:$C$259,0),MATCH($I$17,Resumen!$A$59:$AL$59,0))</f>
        <v>-</v>
      </c>
      <c r="J290" s="274" t="str">
        <f>INDEX(Resumen!$A$56:$AL$259,MATCH($C289,Resumen!$C$56:$C$259,0),MATCH($J$17,Resumen!$A$59:$AL$59,0))</f>
        <v>-</v>
      </c>
      <c r="K290" s="275" t="str">
        <f>INDEX(Resumen!$A$56:$AL$259,MATCH($C289,Resumen!$C$56:$C$259,0),MATCH($K$17,Resumen!$A$59:$AL$59,0))</f>
        <v>-</v>
      </c>
      <c r="M290" s="273" t="str">
        <f t="shared" ref="M290:M295" si="272">IF(OR(H290="-",H290="",H290=0),"-",H290*M$14)</f>
        <v>-</v>
      </c>
      <c r="N290" s="274" t="str">
        <f t="shared" si="226"/>
        <v>-</v>
      </c>
      <c r="O290" s="274" t="str">
        <f t="shared" si="227"/>
        <v>-</v>
      </c>
      <c r="P290" s="275" t="str">
        <f t="shared" si="228"/>
        <v>-</v>
      </c>
      <c r="Q290" s="58"/>
      <c r="R290" s="292" t="str">
        <f t="shared" ref="R290:R295" si="273">IF(SUM(H290,M290)=0,"-",SUM(H290,M290))</f>
        <v>-</v>
      </c>
      <c r="S290" s="293" t="str">
        <f t="shared" si="229"/>
        <v>-</v>
      </c>
      <c r="T290" s="293" t="str">
        <f t="shared" si="230"/>
        <v>-</v>
      </c>
      <c r="U290" s="294" t="str">
        <f t="shared" si="231"/>
        <v>-</v>
      </c>
      <c r="V290" s="5"/>
      <c r="W290" s="306" t="str">
        <f t="shared" ref="W290:W295" si="274">IF(SUM(R290:U290)=0,"-",SUM(R290:U290))</f>
        <v>-</v>
      </c>
      <c r="Y290" s="318" t="str">
        <f>IF(OR(W290="",W290=0,W290="-"),"",MAX(Y$23:Y289)+1)</f>
        <v/>
      </c>
      <c r="Z290" s="319" t="str">
        <f>IF(OR(Y290="",Y290=0,Y290="-"),"",C289)</f>
        <v/>
      </c>
      <c r="AA290" s="338" t="str">
        <f>IF(OR(Y290="",Y290=0,Y290="-"),"",DAY($B289))</f>
        <v/>
      </c>
      <c r="AB290" s="331" t="str">
        <f t="shared" ref="AB290:AB295" si="275">IF(AA290="","","/")</f>
        <v/>
      </c>
      <c r="AC290" s="339" t="str">
        <f>IF(OR(AA290="",AA290=0,AA290="-"),"",MONTH($B289))</f>
        <v/>
      </c>
      <c r="AD290" s="331" t="str">
        <f t="shared" ref="AD290:AD295" si="276">IF(AC290="","","/")</f>
        <v/>
      </c>
      <c r="AE290" s="340" t="str">
        <f>IF(OR(AA290="",AA290=0,AA290="-"),"",YEAR($B289))</f>
        <v/>
      </c>
      <c r="AG290" s="525"/>
      <c r="AH290" s="526"/>
      <c r="AI290" s="527"/>
      <c r="AJ290" s="528"/>
      <c r="AK290" s="527"/>
      <c r="AL290" s="529"/>
      <c r="AM290" s="530"/>
      <c r="AN290" s="535"/>
      <c r="AO290" s="531"/>
      <c r="AP290" s="532"/>
      <c r="AQ290" s="532"/>
      <c r="AR290" s="533"/>
      <c r="AS290" s="536"/>
      <c r="AT290" s="531"/>
      <c r="AU290" s="532"/>
      <c r="AV290" s="532"/>
      <c r="AW290" s="533"/>
      <c r="AX290" s="536"/>
      <c r="AY290" s="531"/>
      <c r="AZ290" s="532"/>
      <c r="BA290" s="532"/>
      <c r="BB290" s="533"/>
      <c r="BC290" s="536"/>
      <c r="BD290" s="531"/>
      <c r="BE290" s="533"/>
      <c r="BF290" s="536"/>
      <c r="BG290" s="534"/>
    </row>
    <row r="291" spans="1:59" ht="15" thickBot="1" x14ac:dyDescent="0.35">
      <c r="A291" s="674"/>
      <c r="B291" s="675"/>
      <c r="C291" s="676"/>
      <c r="D291" s="677"/>
      <c r="E291" s="82" t="str">
        <f>Resumen!$S$57</f>
        <v>B</v>
      </c>
      <c r="F291" s="261" t="str">
        <f>Resumen!$S$56</f>
        <v>Bebidas</v>
      </c>
      <c r="G291" s="284"/>
      <c r="H291" s="273" t="str">
        <f>INDEX(Resumen!$A$56:$AL$259,MATCH($C289,Resumen!$C$56:$C$259,0),MATCH($H$18,Resumen!$A$59:$AL$59,0))</f>
        <v>-</v>
      </c>
      <c r="I291" s="274" t="str">
        <f>INDEX(Resumen!$A$56:$AL$259,MATCH($C289,Resumen!$C$56:$C$259,0),MATCH($I$18,Resumen!$A$59:$AL$59,0))</f>
        <v>-</v>
      </c>
      <c r="J291" s="274" t="str">
        <f>INDEX(Resumen!$A$56:$AL$259,MATCH($C289,Resumen!$C$56:$C$259,0),MATCH($J$18,Resumen!$A$59:$AL$59,0))</f>
        <v>-</v>
      </c>
      <c r="K291" s="275" t="str">
        <f>INDEX(Resumen!$A$56:$AL$259,MATCH($C289,Resumen!$C$56:$C$259,0),MATCH($K$18,Resumen!$A$59:$AL$59,0))</f>
        <v>-</v>
      </c>
      <c r="M291" s="273" t="str">
        <f t="shared" si="272"/>
        <v>-</v>
      </c>
      <c r="N291" s="274" t="str">
        <f t="shared" si="226"/>
        <v>-</v>
      </c>
      <c r="O291" s="274" t="str">
        <f t="shared" si="227"/>
        <v>-</v>
      </c>
      <c r="P291" s="275" t="str">
        <f t="shared" si="228"/>
        <v>-</v>
      </c>
      <c r="R291" s="292" t="str">
        <f t="shared" si="273"/>
        <v>-</v>
      </c>
      <c r="S291" s="293" t="str">
        <f t="shared" si="229"/>
        <v>-</v>
      </c>
      <c r="T291" s="293" t="str">
        <f t="shared" si="230"/>
        <v>-</v>
      </c>
      <c r="U291" s="294" t="str">
        <f t="shared" si="231"/>
        <v>-</v>
      </c>
      <c r="V291" s="5"/>
      <c r="W291" s="306" t="str">
        <f t="shared" si="274"/>
        <v>-</v>
      </c>
      <c r="Y291" s="318" t="str">
        <f>IF(OR(W291="",W291=0,W291="-"),"",MAX(Y$23:Y290)+1)</f>
        <v/>
      </c>
      <c r="Z291" s="319" t="str">
        <f>IF(OR(Y291="",Y291=0,Y291="-"),"",C289)</f>
        <v/>
      </c>
      <c r="AA291" s="338" t="str">
        <f>IF(OR(Y291="",Y291=0,Y291="-"),"",DAY($B289))</f>
        <v/>
      </c>
      <c r="AB291" s="331" t="str">
        <f t="shared" si="275"/>
        <v/>
      </c>
      <c r="AC291" s="339" t="str">
        <f>IF(OR(AA291="",AA291=0,AA291="-"),"",MONTH($B289))</f>
        <v/>
      </c>
      <c r="AD291" s="331" t="str">
        <f t="shared" si="276"/>
        <v/>
      </c>
      <c r="AE291" s="340" t="str">
        <f>IF(OR(AA291="",AA291=0,AA291="-"),"",YEAR($B289))</f>
        <v/>
      </c>
      <c r="AG291" s="469"/>
      <c r="AH291" s="497"/>
      <c r="AL291" s="499"/>
      <c r="AM291" s="470"/>
      <c r="AN291" s="59"/>
      <c r="AO291" s="469"/>
      <c r="AP291" s="473"/>
      <c r="AQ291" s="473"/>
      <c r="AR291" s="470"/>
      <c r="AS291" s="59"/>
      <c r="AT291" s="469"/>
      <c r="AU291" s="473"/>
      <c r="AV291" s="473"/>
      <c r="AW291" s="470"/>
      <c r="AX291" s="59"/>
      <c r="AY291" s="469"/>
      <c r="AZ291" s="473"/>
      <c r="BA291" s="473"/>
      <c r="BB291" s="470"/>
      <c r="BC291" s="59"/>
      <c r="BD291" s="469"/>
      <c r="BE291" s="470"/>
      <c r="BF291" s="59"/>
      <c r="BG291" s="467"/>
    </row>
    <row r="292" spans="1:59" ht="15" thickBot="1" x14ac:dyDescent="0.35">
      <c r="A292" s="674"/>
      <c r="B292" s="675"/>
      <c r="C292" s="676"/>
      <c r="D292" s="677"/>
      <c r="E292" s="82" t="str">
        <f>Resumen!$W$57</f>
        <v>E</v>
      </c>
      <c r="F292" s="261" t="str">
        <f>Resumen!$W$56</f>
        <v>Envases</v>
      </c>
      <c r="G292" s="284"/>
      <c r="H292" s="273" t="str">
        <f>INDEX(Resumen!$A$56:$AL$259,MATCH($C289,Resumen!$C$56:$C$259,0),MATCH($H$19,Resumen!$A$59:$AL$59,0))</f>
        <v>-</v>
      </c>
      <c r="I292" s="274" t="str">
        <f>INDEX(Resumen!$A$56:$AL$259,MATCH($C289,Resumen!$C$56:$C$259,0),MATCH($I$19,Resumen!$A$59:$AL$59,0))</f>
        <v>-</v>
      </c>
      <c r="J292" s="274" t="str">
        <f>INDEX(Resumen!$A$56:$AL$259,MATCH($C289,Resumen!$C$56:$C$259,0),MATCH($J$19,Resumen!$A$59:$AL$59,0))</f>
        <v>-</v>
      </c>
      <c r="K292" s="275" t="str">
        <f>INDEX(Resumen!$A$56:$AL$259,MATCH($C289,Resumen!$C$56:$C$259,0),MATCH($K$19,Resumen!$A$59:$AL$59,0))</f>
        <v>-</v>
      </c>
      <c r="M292" s="273" t="str">
        <f t="shared" si="272"/>
        <v>-</v>
      </c>
      <c r="N292" s="274" t="str">
        <f t="shared" si="226"/>
        <v>-</v>
      </c>
      <c r="O292" s="274" t="str">
        <f t="shared" si="227"/>
        <v>-</v>
      </c>
      <c r="P292" s="275" t="str">
        <f t="shared" si="228"/>
        <v>-</v>
      </c>
      <c r="Q292" s="58"/>
      <c r="R292" s="292" t="str">
        <f t="shared" si="273"/>
        <v>-</v>
      </c>
      <c r="S292" s="293" t="str">
        <f t="shared" si="229"/>
        <v>-</v>
      </c>
      <c r="T292" s="293" t="str">
        <f t="shared" si="230"/>
        <v>-</v>
      </c>
      <c r="U292" s="294" t="str">
        <f t="shared" si="231"/>
        <v>-</v>
      </c>
      <c r="V292" s="5"/>
      <c r="W292" s="306" t="str">
        <f t="shared" si="274"/>
        <v>-</v>
      </c>
      <c r="Y292" s="318" t="str">
        <f>IF(OR(W292="",W292=0,W292="-"),"",MAX(Y$23:Y291)+1)</f>
        <v/>
      </c>
      <c r="Z292" s="319" t="str">
        <f>IF(OR(Y292="",Y292=0,Y292="-"),"",C289)</f>
        <v/>
      </c>
      <c r="AA292" s="338" t="str">
        <f>IF(OR(Y292="",Y292=0,Y292="-"),"",DAY($B289))</f>
        <v/>
      </c>
      <c r="AB292" s="331" t="str">
        <f t="shared" si="275"/>
        <v/>
      </c>
      <c r="AC292" s="339" t="str">
        <f>IF(OR(AA292="",AA292=0,AA292="-"),"",MONTH($B289))</f>
        <v/>
      </c>
      <c r="AD292" s="331" t="str">
        <f t="shared" si="276"/>
        <v/>
      </c>
      <c r="AE292" s="340" t="str">
        <f>IF(OR(AA292="",AA292=0,AA292="-"),"",YEAR($B289))</f>
        <v/>
      </c>
      <c r="AG292" s="469"/>
      <c r="AH292" s="497"/>
      <c r="AL292" s="499"/>
      <c r="AM292" s="470"/>
      <c r="AO292" s="469"/>
      <c r="AP292" s="473"/>
      <c r="AQ292" s="473"/>
      <c r="AR292" s="470"/>
      <c r="AT292" s="469"/>
      <c r="AU292" s="473"/>
      <c r="AV292" s="473"/>
      <c r="AW292" s="470"/>
      <c r="AY292" s="469"/>
      <c r="AZ292" s="473"/>
      <c r="BA292" s="473"/>
      <c r="BB292" s="470"/>
      <c r="BD292" s="469"/>
      <c r="BE292" s="470"/>
      <c r="BG292" s="467"/>
    </row>
    <row r="293" spans="1:59" ht="15" thickBot="1" x14ac:dyDescent="0.35">
      <c r="A293" s="674"/>
      <c r="B293" s="675"/>
      <c r="C293" s="676"/>
      <c r="D293" s="677"/>
      <c r="E293" s="83" t="str">
        <f>Resumen!$AA$57</f>
        <v>D</v>
      </c>
      <c r="F293" s="262" t="str">
        <f>Resumen!$AA$56</f>
        <v>Decoración</v>
      </c>
      <c r="G293" s="284"/>
      <c r="H293" s="273" t="str">
        <f>INDEX(Resumen!$A$56:$AL$259,MATCH($C289,Resumen!$C$56:$C$259,0),MATCH($H$20,Resumen!$A$59:$AL$59,0))</f>
        <v>-</v>
      </c>
      <c r="I293" s="274" t="str">
        <f>INDEX(Resumen!$A$56:$AL$259,MATCH($C289,Resumen!$C$56:$C$259,0),MATCH($I$20,Resumen!$A$59:$AL$59,0))</f>
        <v>-</v>
      </c>
      <c r="J293" s="274" t="str">
        <f>INDEX(Resumen!$A$56:$AL$259,MATCH($C289,Resumen!$C$56:$C$259,0),MATCH($J$20,Resumen!$A$59:$AL$59,0))</f>
        <v>-</v>
      </c>
      <c r="K293" s="275" t="str">
        <f>INDEX(Resumen!$A$56:$AL$259,MATCH($C289,Resumen!$C$56:$C$259,0),MATCH($K$20,Resumen!$A$59:$AL$59,0))</f>
        <v>-</v>
      </c>
      <c r="M293" s="273" t="str">
        <f t="shared" si="272"/>
        <v>-</v>
      </c>
      <c r="N293" s="274" t="str">
        <f t="shared" si="226"/>
        <v>-</v>
      </c>
      <c r="O293" s="274" t="str">
        <f t="shared" si="227"/>
        <v>-</v>
      </c>
      <c r="P293" s="275" t="str">
        <f t="shared" si="228"/>
        <v>-</v>
      </c>
      <c r="Q293" s="58"/>
      <c r="R293" s="292" t="str">
        <f t="shared" si="273"/>
        <v>-</v>
      </c>
      <c r="S293" s="293" t="str">
        <f t="shared" si="229"/>
        <v>-</v>
      </c>
      <c r="T293" s="293" t="str">
        <f t="shared" si="230"/>
        <v>-</v>
      </c>
      <c r="U293" s="294" t="str">
        <f t="shared" si="231"/>
        <v>-</v>
      </c>
      <c r="V293" s="5"/>
      <c r="W293" s="306" t="str">
        <f t="shared" si="274"/>
        <v>-</v>
      </c>
      <c r="Y293" s="318" t="str">
        <f>IF(OR(W293="",W293=0,W293="-"),"",MAX(Y$23:Y292)+1)</f>
        <v/>
      </c>
      <c r="Z293" s="319" t="str">
        <f>IF(OR(Y293="",Y293=0,Y293="-"),"",C289)</f>
        <v/>
      </c>
      <c r="AA293" s="338" t="str">
        <f>IF(OR(Y293="",Y293=0,Y293="-"),"",DAY($B289))</f>
        <v/>
      </c>
      <c r="AB293" s="331" t="str">
        <f t="shared" si="275"/>
        <v/>
      </c>
      <c r="AC293" s="339" t="str">
        <f>IF(OR(AA293="",AA293=0,AA293="-"),"",MONTH($B289))</f>
        <v/>
      </c>
      <c r="AD293" s="331" t="str">
        <f t="shared" si="276"/>
        <v/>
      </c>
      <c r="AE293" s="340" t="str">
        <f>IF(OR(AA293="",AA293=0,AA293="-"),"",YEAR($B289))</f>
        <v/>
      </c>
      <c r="AG293" s="469"/>
      <c r="AH293" s="497"/>
      <c r="AL293" s="499"/>
      <c r="AM293" s="470"/>
      <c r="AO293" s="469"/>
      <c r="AP293" s="473"/>
      <c r="AQ293" s="473"/>
      <c r="AR293" s="470"/>
      <c r="AT293" s="469"/>
      <c r="AU293" s="473"/>
      <c r="AV293" s="473"/>
      <c r="AW293" s="470"/>
      <c r="AY293" s="469"/>
      <c r="AZ293" s="473"/>
      <c r="BA293" s="473"/>
      <c r="BB293" s="470"/>
      <c r="BD293" s="469"/>
      <c r="BE293" s="470"/>
      <c r="BG293" s="467"/>
    </row>
    <row r="294" spans="1:59" ht="15" thickBot="1" x14ac:dyDescent="0.35">
      <c r="A294" s="674"/>
      <c r="B294" s="675"/>
      <c r="C294" s="676"/>
      <c r="D294" s="677"/>
      <c r="E294" s="83" t="str">
        <f>Resumen!$AE$57</f>
        <v>U</v>
      </c>
      <c r="F294" s="262" t="str">
        <f>Resumen!$AE$56</f>
        <v>Maq. y Utensilios</v>
      </c>
      <c r="G294" s="284"/>
      <c r="H294" s="273" t="str">
        <f>INDEX(Resumen!$A$56:$AL$259,MATCH($C289,Resumen!$C$56:$C$259,0),MATCH($H$21,Resumen!$A$59:$AL$59,0))</f>
        <v>-</v>
      </c>
      <c r="I294" s="274" t="str">
        <f>INDEX(Resumen!$A$56:$AL$259,MATCH($C289,Resumen!$C$56:$C$259,0),MATCH($I$21,Resumen!$A$59:$AL$59,0))</f>
        <v>-</v>
      </c>
      <c r="J294" s="274" t="str">
        <f>INDEX(Resumen!$A$56:$AL$259,MATCH($C289,Resumen!$C$56:$C$259,0),MATCH($J$21,Resumen!$A$59:$AL$59,0))</f>
        <v>-</v>
      </c>
      <c r="K294" s="275" t="str">
        <f>INDEX(Resumen!$A$56:$AL$259,MATCH($C289,Resumen!$C$56:$C$259,0),MATCH($K$21,Resumen!$A$59:$AL$59,0))</f>
        <v>-</v>
      </c>
      <c r="M294" s="273" t="str">
        <f t="shared" si="272"/>
        <v>-</v>
      </c>
      <c r="N294" s="274" t="str">
        <f t="shared" si="226"/>
        <v>-</v>
      </c>
      <c r="O294" s="274" t="str">
        <f t="shared" si="227"/>
        <v>-</v>
      </c>
      <c r="P294" s="275" t="str">
        <f t="shared" si="228"/>
        <v>-</v>
      </c>
      <c r="Q294" s="58"/>
      <c r="R294" s="292" t="str">
        <f t="shared" si="273"/>
        <v>-</v>
      </c>
      <c r="S294" s="293" t="str">
        <f t="shared" si="229"/>
        <v>-</v>
      </c>
      <c r="T294" s="293" t="str">
        <f t="shared" si="230"/>
        <v>-</v>
      </c>
      <c r="U294" s="294" t="str">
        <f t="shared" si="231"/>
        <v>-</v>
      </c>
      <c r="V294" s="5"/>
      <c r="W294" s="306" t="str">
        <f t="shared" si="274"/>
        <v>-</v>
      </c>
      <c r="Y294" s="318" t="str">
        <f>IF(OR(W294="",W294=0,W294="-"),"",MAX(Y$23:Y293)+1)</f>
        <v/>
      </c>
      <c r="Z294" s="319" t="str">
        <f>IF(OR(Y294="",Y294=0,Y294="-"),"",C289)</f>
        <v/>
      </c>
      <c r="AA294" s="338" t="str">
        <f>IF(OR(Y294="",Y294=0,Y294="-"),"",DAY($B289))</f>
        <v/>
      </c>
      <c r="AB294" s="331" t="str">
        <f t="shared" si="275"/>
        <v/>
      </c>
      <c r="AC294" s="339" t="str">
        <f>IF(OR(AA294="",AA294=0,AA294="-"),"",MONTH($B289))</f>
        <v/>
      </c>
      <c r="AD294" s="331" t="str">
        <f t="shared" si="276"/>
        <v/>
      </c>
      <c r="AE294" s="340" t="str">
        <f>IF(OR(AA294="",AA294=0,AA294="-"),"",YEAR($B289))</f>
        <v/>
      </c>
      <c r="AG294" s="469"/>
      <c r="AH294" s="497"/>
      <c r="AL294" s="499"/>
      <c r="AM294" s="470"/>
      <c r="AO294" s="469"/>
      <c r="AP294" s="473"/>
      <c r="AQ294" s="473"/>
      <c r="AR294" s="470"/>
      <c r="AT294" s="469"/>
      <c r="AU294" s="473"/>
      <c r="AV294" s="473"/>
      <c r="AW294" s="470"/>
      <c r="AY294" s="469"/>
      <c r="AZ294" s="473"/>
      <c r="BA294" s="473"/>
      <c r="BB294" s="470"/>
      <c r="BD294" s="469"/>
      <c r="BE294" s="470"/>
      <c r="BG294" s="467"/>
    </row>
    <row r="295" spans="1:59" ht="15" thickBot="1" x14ac:dyDescent="0.35">
      <c r="A295" s="674"/>
      <c r="B295" s="675"/>
      <c r="C295" s="676"/>
      <c r="D295" s="649"/>
      <c r="E295" s="259" t="str">
        <f>Resumen!$AI$57</f>
        <v>V</v>
      </c>
      <c r="F295" s="263" t="str">
        <f>Resumen!$AI$56</f>
        <v>Gastos V.Zotz</v>
      </c>
      <c r="G295" s="284"/>
      <c r="H295" s="276" t="str">
        <f>INDEX(Resumen!$A$56:$AL$259,MATCH($C289,Resumen!$C$56:$C$259,0),MATCH($H$22,Resumen!$A$59:$AL$59,0))</f>
        <v>-</v>
      </c>
      <c r="I295" s="277" t="str">
        <f>INDEX(Resumen!$A$56:$AL$259,MATCH($C289,Resumen!$C$56:$C$259,0),MATCH($I$22,Resumen!$A$59:$AL$59,0))</f>
        <v>-</v>
      </c>
      <c r="J295" s="277" t="str">
        <f>INDEX(Resumen!$A$56:$AL$259,MATCH($C289,Resumen!$C$56:$C$259,0),MATCH($J$22,Resumen!$A$59:$AL$59,0))</f>
        <v>-</v>
      </c>
      <c r="K295" s="278" t="str">
        <f>INDEX(Resumen!$A$56:$AL$259,MATCH($C289,Resumen!$C$56:$C$259,0),MATCH($K$22,Resumen!$A$59:$AL$59,0))</f>
        <v>-</v>
      </c>
      <c r="M295" s="276" t="str">
        <f t="shared" si="272"/>
        <v>-</v>
      </c>
      <c r="N295" s="277" t="str">
        <f t="shared" ref="N295:N358" si="277">IF(OR(I295="-",I295="",I295=0),"-",I295*N$14)</f>
        <v>-</v>
      </c>
      <c r="O295" s="277" t="str">
        <f t="shared" ref="O295:O358" si="278">IF(OR(J295="-",J295="",J295=0),"-",J295*O$14)</f>
        <v>-</v>
      </c>
      <c r="P295" s="278" t="str">
        <f t="shared" ref="P295:P358" si="279">IF(OR(K295="-",K295="",K295=0),"-",K295*P$14)</f>
        <v>-</v>
      </c>
      <c r="Q295" s="58"/>
      <c r="R295" s="295" t="str">
        <f t="shared" si="273"/>
        <v>-</v>
      </c>
      <c r="S295" s="296" t="str">
        <f t="shared" ref="S295:S358" si="280">IF(SUM(I295,N295)=0,"-",SUM(I295,N295))</f>
        <v>-</v>
      </c>
      <c r="T295" s="296" t="str">
        <f t="shared" ref="T295:T358" si="281">IF(SUM(J295,O295)=0,"-",SUM(J295,O295))</f>
        <v>-</v>
      </c>
      <c r="U295" s="297" t="str">
        <f t="shared" ref="U295:U358" si="282">IF(SUM(K295,P295)=0,"-",SUM(K295,P295))</f>
        <v>-</v>
      </c>
      <c r="W295" s="307" t="str">
        <f t="shared" si="274"/>
        <v>-</v>
      </c>
      <c r="Y295" s="318" t="str">
        <f>IF(OR(W295="",W295=0,W295="-"),"",MAX(Y$23:Y294)+1)</f>
        <v/>
      </c>
      <c r="Z295" s="320" t="str">
        <f>IF(OR(Y295="",Y295=0,Y295="-"),"",C289)</f>
        <v/>
      </c>
      <c r="AA295" s="341" t="str">
        <f>IF(OR(Y295="",Y295=0,Y295="-"),"",DAY($B289))</f>
        <v/>
      </c>
      <c r="AB295" s="332" t="str">
        <f t="shared" si="275"/>
        <v/>
      </c>
      <c r="AC295" s="342" t="str">
        <f>IF(OR(AA295="",AA295=0,AA295="-"),"",MONTH($B289))</f>
        <v/>
      </c>
      <c r="AD295" s="332" t="str">
        <f t="shared" si="276"/>
        <v/>
      </c>
      <c r="AE295" s="343" t="str">
        <f>IF(OR(AA295="",AA295=0,AA295="-"),"",YEAR($B289))</f>
        <v/>
      </c>
      <c r="AG295" s="471"/>
      <c r="AH295" s="500"/>
      <c r="AI295" s="501"/>
      <c r="AJ295" s="501"/>
      <c r="AK295" s="501"/>
      <c r="AL295" s="502"/>
      <c r="AM295" s="472"/>
      <c r="AO295" s="471"/>
      <c r="AP295" s="474"/>
      <c r="AQ295" s="474"/>
      <c r="AR295" s="472"/>
      <c r="AT295" s="471"/>
      <c r="AU295" s="474"/>
      <c r="AV295" s="474"/>
      <c r="AW295" s="472"/>
      <c r="AY295" s="471"/>
      <c r="AZ295" s="474"/>
      <c r="BA295" s="474"/>
      <c r="BB295" s="472"/>
      <c r="BD295" s="471"/>
      <c r="BE295" s="472"/>
      <c r="BG295" s="468"/>
    </row>
    <row r="296" spans="1:59" ht="15" thickBot="1" x14ac:dyDescent="0.35">
      <c r="A296" s="674">
        <f>MAX($A$23:A289)+1</f>
        <v>40</v>
      </c>
      <c r="B296" s="675">
        <f>INDEX(Resumen!$A$56:$AL$259,MATCH($A296,Resumen!$A$56:$A$259,0),MATCH($B$22,Resumen!$A$59:$AL$59,0))</f>
        <v>0</v>
      </c>
      <c r="C296" s="676">
        <f>INDEX(Resumen!$A$56:$AL$259,MATCH($A296,Resumen!$A$56:$A$259,0),MATCH($C$22,Resumen!$A$59:$AL$59,0))</f>
        <v>0</v>
      </c>
      <c r="D296" s="648" t="str">
        <f>IF(SUM($W296:$W302)=0,"-",SUM($W296:$W302))</f>
        <v>-</v>
      </c>
      <c r="E296" s="363" t="str">
        <f>Resumen!$K$57</f>
        <v>MP</v>
      </c>
      <c r="F296" s="364" t="str">
        <f>Resumen!$K$56</f>
        <v>Materias Primas</v>
      </c>
      <c r="G296" s="284"/>
      <c r="H296" s="256" t="str">
        <f>INDEX(Resumen!$A$56:$AL$259,MATCH($C296,Resumen!$C$56:$C$259,0),MATCH($H$16,Resumen!$A$59:$AL$59,0))</f>
        <v>-</v>
      </c>
      <c r="I296" s="90" t="str">
        <f>INDEX(Resumen!$A$56:$AL$259,MATCH($C296,Resumen!$C$56:$C$259,0),MATCH($I$16,Resumen!$A$59:$AL$59,0))</f>
        <v>-</v>
      </c>
      <c r="J296" s="90" t="str">
        <f>INDEX(Resumen!$A$56:$AL$259,MATCH($C296,Resumen!$C$56:$C$259,0),MATCH($J$16,Resumen!$A$59:$AL$59,0))</f>
        <v>-</v>
      </c>
      <c r="K296" s="109" t="str">
        <f>INDEX(Resumen!$A$56:$AL$259,MATCH($C296,Resumen!$C$56:$C$259,0),MATCH($K$16,Resumen!$A$59:$AL$59,0))</f>
        <v>-</v>
      </c>
      <c r="M296" s="256" t="str">
        <f>IF(OR(H296="-",H296="",H296=0),"-",H296*M$14)</f>
        <v>-</v>
      </c>
      <c r="N296" s="90" t="str">
        <f t="shared" si="277"/>
        <v>-</v>
      </c>
      <c r="O296" s="90" t="str">
        <f t="shared" si="278"/>
        <v>-</v>
      </c>
      <c r="P296" s="109" t="str">
        <f t="shared" si="279"/>
        <v>-</v>
      </c>
      <c r="Q296" s="58"/>
      <c r="R296" s="365" t="str">
        <f>IF(SUM(H296,M296)=0,"-",SUM(H296,M296))</f>
        <v>-</v>
      </c>
      <c r="S296" s="366" t="str">
        <f t="shared" si="280"/>
        <v>-</v>
      </c>
      <c r="T296" s="366" t="str">
        <f t="shared" si="281"/>
        <v>-</v>
      </c>
      <c r="U296" s="367" t="str">
        <f t="shared" si="282"/>
        <v>-</v>
      </c>
      <c r="V296" s="5"/>
      <c r="W296" s="368" t="str">
        <f>IF(SUM(R296:U296)=0,"-",SUM(R296:U296))</f>
        <v>-</v>
      </c>
      <c r="Y296" s="369" t="str">
        <f>IF(OR(W296="",W296=0,W296="-"),"",MAX(Y$23:Y295)+1)</f>
        <v/>
      </c>
      <c r="Z296" s="370" t="str">
        <f>IF(OR(Y296="",Y296=0,Y296="-"),"",C296)</f>
        <v/>
      </c>
      <c r="AA296" s="371" t="str">
        <f>IF(OR(Y296="",Y296=0,Y296="-"),"",DAY($B296))</f>
        <v/>
      </c>
      <c r="AB296" s="372" t="str">
        <f>IF(AA296="","","/")</f>
        <v/>
      </c>
      <c r="AC296" s="373" t="str">
        <f>IF(OR(AA296="",AA296=0,AA296="-"),"",MONTH($B296))</f>
        <v/>
      </c>
      <c r="AD296" s="372" t="str">
        <f>IF(AC296="","","/")</f>
        <v/>
      </c>
      <c r="AE296" s="374" t="str">
        <f>IF(OR(AA296="",AA296=0,AA296="-"),"",YEAR($B296))</f>
        <v/>
      </c>
      <c r="AG296" s="461" t="str">
        <f>IF(OR($C296="",$C296="-",$C296=0),"-",A296)</f>
        <v>-</v>
      </c>
      <c r="AH296" s="503" t="str">
        <f>IF(OR($C296="",$C296="-",$C296=0),"-",DAY(B296))</f>
        <v>-</v>
      </c>
      <c r="AI296" s="506" t="str">
        <f>IF(AH296="","","/")</f>
        <v>/</v>
      </c>
      <c r="AJ296" s="507" t="str">
        <f>IF(OR($C296="",$C296="-",$C296=0),"-",MONTH(B296))</f>
        <v>-</v>
      </c>
      <c r="AK296" s="506" t="str">
        <f>IF(AJ296="","","/")</f>
        <v>/</v>
      </c>
      <c r="AL296" s="508" t="str">
        <f>IF(OR($C296="",$C296="-",$C296=0),"-",YEAR(B296))</f>
        <v>-</v>
      </c>
      <c r="AM296" s="462" t="str">
        <f>IF(OR($C296="",$C296="-",$C296=0),"-",C296)</f>
        <v>-</v>
      </c>
      <c r="AN296" s="475" t="str">
        <f>IF(AM296="-","ù",IF(BG296=D296,"ü","û"))</f>
        <v>ù</v>
      </c>
      <c r="AO296" s="463" t="str">
        <f>IF(OR($C296="",$C296="-",$C296=0),"-",IF(SUM(H296:H302)=0,"-",SUM(H296:H302)))</f>
        <v>-</v>
      </c>
      <c r="AP296" s="464" t="str">
        <f>IF(OR($C296="",$C296="-",$C296=0),"-",IF(SUM(I296:I302)=0,"-",SUM(I296:I302)))</f>
        <v>-</v>
      </c>
      <c r="AQ296" s="464" t="str">
        <f>IF(OR($C296="",$C296="-",$C296=0),"-",IF(SUM(J296:J302)=0,"-",SUM(J296:J302)))</f>
        <v>-</v>
      </c>
      <c r="AR296" s="465" t="str">
        <f>IF(OR($C296="",$C296="-",$C296=0),"-",IF(SUM(K296:K302)=0,"-",SUM(K296:K302)))</f>
        <v>-</v>
      </c>
      <c r="AS296" s="457"/>
      <c r="AT296" s="463" t="str">
        <f>IF(OR($C296="",$C296="-",$C296=0),"-",IF(SUM(M296:M302)=0,"-",SUM(M296:M302)))</f>
        <v>-</v>
      </c>
      <c r="AU296" s="464" t="str">
        <f>IF(OR($C296="",$C296="-",$C296=0),"-",IF(SUM(N296:N302)=0,"-",SUM(N296:N302)))</f>
        <v>-</v>
      </c>
      <c r="AV296" s="464" t="str">
        <f>IF(OR($C296="",$C296="-",$C296=0),"-",IF(SUM(O296:O302)=0,"-",SUM(O296:O302)))</f>
        <v>-</v>
      </c>
      <c r="AW296" s="465" t="str">
        <f>IF(OR($C296="",$C296="-",$C296=0),"-",IF(SUM(P296:P302)=0,"-",SUM(P296:P302)))</f>
        <v>-</v>
      </c>
      <c r="AX296" s="457"/>
      <c r="AY296" s="463" t="str">
        <f>IF(OR($C296="",$C296="-",$C296=0),"-",IF(SUM(R296:R302)=0,"-",SUM(R296:R302)))</f>
        <v>-</v>
      </c>
      <c r="AZ296" s="464" t="str">
        <f>IF(OR($C296="",$C296="-",$C296=0),"-",IF(SUM(S296:S302)=0,"-",SUM(S296:S302)))</f>
        <v>-</v>
      </c>
      <c r="BA296" s="464" t="str">
        <f>IF(OR($C296="",$C296="-",$C296=0),"-",IF(SUM(T296:T302)=0,"-",SUM(T296:T302)))</f>
        <v>-</v>
      </c>
      <c r="BB296" s="465" t="str">
        <f>IF(OR($C296="",$C296="-",$C296=0),"-",IF(SUM(U296:U302)=0,"-",SUM(U296:U302)))</f>
        <v>-</v>
      </c>
      <c r="BC296" s="457"/>
      <c r="BD296" s="463" t="str">
        <f>IF(SUM(AO296:AR296)=0,"-",SUM(AO296:AR296))</f>
        <v>-</v>
      </c>
      <c r="BE296" s="465" t="str">
        <f>IF(SUM(AT296:AW296)=0,"-",SUM(AT296:AW296))</f>
        <v>-</v>
      </c>
      <c r="BF296" s="457"/>
      <c r="BG296" s="466" t="str">
        <f>IF(SUM(AY296:BB296)=0,"-",SUM(AY296:BB296))</f>
        <v>-</v>
      </c>
    </row>
    <row r="297" spans="1:59" ht="15" thickBot="1" x14ac:dyDescent="0.35">
      <c r="A297" s="674"/>
      <c r="B297" s="675"/>
      <c r="C297" s="676"/>
      <c r="D297" s="677"/>
      <c r="E297" s="82" t="str">
        <f>Resumen!$O$57</f>
        <v>P</v>
      </c>
      <c r="F297" s="261" t="str">
        <f>Resumen!$O$56</f>
        <v>Panadería</v>
      </c>
      <c r="G297" s="284"/>
      <c r="H297" s="273" t="str">
        <f>INDEX(Resumen!$A$56:$AL$259,MATCH($C296,Resumen!$C$56:$C$259,0),MATCH($H$17,Resumen!$A$59:$AL$59,0))</f>
        <v>-</v>
      </c>
      <c r="I297" s="274" t="str">
        <f>INDEX(Resumen!$A$56:$AL$259,MATCH($C296,Resumen!$C$56:$C$259,0),MATCH($I$17,Resumen!$A$59:$AL$59,0))</f>
        <v>-</v>
      </c>
      <c r="J297" s="274" t="str">
        <f>INDEX(Resumen!$A$56:$AL$259,MATCH($C296,Resumen!$C$56:$C$259,0),MATCH($J$17,Resumen!$A$59:$AL$59,0))</f>
        <v>-</v>
      </c>
      <c r="K297" s="275" t="str">
        <f>INDEX(Resumen!$A$56:$AL$259,MATCH($C296,Resumen!$C$56:$C$259,0),MATCH($K$17,Resumen!$A$59:$AL$59,0))</f>
        <v>-</v>
      </c>
      <c r="M297" s="273" t="str">
        <f t="shared" ref="M297:M302" si="283">IF(OR(H297="-",H297="",H297=0),"-",H297*M$14)</f>
        <v>-</v>
      </c>
      <c r="N297" s="274" t="str">
        <f t="shared" si="277"/>
        <v>-</v>
      </c>
      <c r="O297" s="274" t="str">
        <f t="shared" si="278"/>
        <v>-</v>
      </c>
      <c r="P297" s="275" t="str">
        <f t="shared" si="279"/>
        <v>-</v>
      </c>
      <c r="Q297" s="58"/>
      <c r="R297" s="292" t="str">
        <f t="shared" ref="R297:R302" si="284">IF(SUM(H297,M297)=0,"-",SUM(H297,M297))</f>
        <v>-</v>
      </c>
      <c r="S297" s="293" t="str">
        <f t="shared" si="280"/>
        <v>-</v>
      </c>
      <c r="T297" s="293" t="str">
        <f t="shared" si="281"/>
        <v>-</v>
      </c>
      <c r="U297" s="294" t="str">
        <f t="shared" si="282"/>
        <v>-</v>
      </c>
      <c r="V297" s="5"/>
      <c r="W297" s="306" t="str">
        <f t="shared" ref="W297:W302" si="285">IF(SUM(R297:U297)=0,"-",SUM(R297:U297))</f>
        <v>-</v>
      </c>
      <c r="Y297" s="318" t="str">
        <f>IF(OR(W297="",W297=0,W297="-"),"",MAX(Y$23:Y296)+1)</f>
        <v/>
      </c>
      <c r="Z297" s="319" t="str">
        <f>IF(OR(Y297="",Y297=0,Y297="-"),"",C296)</f>
        <v/>
      </c>
      <c r="AA297" s="338" t="str">
        <f>IF(OR(Y297="",Y297=0,Y297="-"),"",DAY($B296))</f>
        <v/>
      </c>
      <c r="AB297" s="331" t="str">
        <f t="shared" ref="AB297:AB302" si="286">IF(AA297="","","/")</f>
        <v/>
      </c>
      <c r="AC297" s="339" t="str">
        <f>IF(OR(AA297="",AA297=0,AA297="-"),"",MONTH($B296))</f>
        <v/>
      </c>
      <c r="AD297" s="331" t="str">
        <f t="shared" ref="AD297:AD302" si="287">IF(AC297="","","/")</f>
        <v/>
      </c>
      <c r="AE297" s="340" t="str">
        <f>IF(OR(AA297="",AA297=0,AA297="-"),"",YEAR($B296))</f>
        <v/>
      </c>
      <c r="AG297" s="525"/>
      <c r="AH297" s="526"/>
      <c r="AI297" s="527"/>
      <c r="AJ297" s="528"/>
      <c r="AK297" s="527"/>
      <c r="AL297" s="529"/>
      <c r="AM297" s="530"/>
      <c r="AN297" s="535"/>
      <c r="AO297" s="531"/>
      <c r="AP297" s="532"/>
      <c r="AQ297" s="532"/>
      <c r="AR297" s="533"/>
      <c r="AS297" s="536"/>
      <c r="AT297" s="531"/>
      <c r="AU297" s="532"/>
      <c r="AV297" s="532"/>
      <c r="AW297" s="533"/>
      <c r="AX297" s="536"/>
      <c r="AY297" s="531"/>
      <c r="AZ297" s="532"/>
      <c r="BA297" s="532"/>
      <c r="BB297" s="533"/>
      <c r="BC297" s="536"/>
      <c r="BD297" s="531"/>
      <c r="BE297" s="533"/>
      <c r="BF297" s="536"/>
      <c r="BG297" s="534"/>
    </row>
    <row r="298" spans="1:59" ht="15" thickBot="1" x14ac:dyDescent="0.35">
      <c r="A298" s="674"/>
      <c r="B298" s="675"/>
      <c r="C298" s="676"/>
      <c r="D298" s="677"/>
      <c r="E298" s="82" t="str">
        <f>Resumen!$S$57</f>
        <v>B</v>
      </c>
      <c r="F298" s="261" t="str">
        <f>Resumen!$S$56</f>
        <v>Bebidas</v>
      </c>
      <c r="G298" s="284"/>
      <c r="H298" s="273" t="str">
        <f>INDEX(Resumen!$A$56:$AL$259,MATCH($C296,Resumen!$C$56:$C$259,0),MATCH($H$18,Resumen!$A$59:$AL$59,0))</f>
        <v>-</v>
      </c>
      <c r="I298" s="274" t="str">
        <f>INDEX(Resumen!$A$56:$AL$259,MATCH($C296,Resumen!$C$56:$C$259,0),MATCH($I$18,Resumen!$A$59:$AL$59,0))</f>
        <v>-</v>
      </c>
      <c r="J298" s="274" t="str">
        <f>INDEX(Resumen!$A$56:$AL$259,MATCH($C296,Resumen!$C$56:$C$259,0),MATCH($J$18,Resumen!$A$59:$AL$59,0))</f>
        <v>-</v>
      </c>
      <c r="K298" s="275" t="str">
        <f>INDEX(Resumen!$A$56:$AL$259,MATCH($C296,Resumen!$C$56:$C$259,0),MATCH($K$18,Resumen!$A$59:$AL$59,0))</f>
        <v>-</v>
      </c>
      <c r="M298" s="273" t="str">
        <f t="shared" si="283"/>
        <v>-</v>
      </c>
      <c r="N298" s="274" t="str">
        <f t="shared" si="277"/>
        <v>-</v>
      </c>
      <c r="O298" s="274" t="str">
        <f t="shared" si="278"/>
        <v>-</v>
      </c>
      <c r="P298" s="275" t="str">
        <f t="shared" si="279"/>
        <v>-</v>
      </c>
      <c r="R298" s="292" t="str">
        <f t="shared" si="284"/>
        <v>-</v>
      </c>
      <c r="S298" s="293" t="str">
        <f t="shared" si="280"/>
        <v>-</v>
      </c>
      <c r="T298" s="293" t="str">
        <f t="shared" si="281"/>
        <v>-</v>
      </c>
      <c r="U298" s="294" t="str">
        <f t="shared" si="282"/>
        <v>-</v>
      </c>
      <c r="V298" s="5"/>
      <c r="W298" s="306" t="str">
        <f t="shared" si="285"/>
        <v>-</v>
      </c>
      <c r="Y298" s="318" t="str">
        <f>IF(OR(W298="",W298=0,W298="-"),"",MAX(Y$23:Y297)+1)</f>
        <v/>
      </c>
      <c r="Z298" s="319" t="str">
        <f>IF(OR(Y298="",Y298=0,Y298="-"),"",C296)</f>
        <v/>
      </c>
      <c r="AA298" s="338" t="str">
        <f>IF(OR(Y298="",Y298=0,Y298="-"),"",DAY($B296))</f>
        <v/>
      </c>
      <c r="AB298" s="331" t="str">
        <f t="shared" si="286"/>
        <v/>
      </c>
      <c r="AC298" s="339" t="str">
        <f>IF(OR(AA298="",AA298=0,AA298="-"),"",MONTH($B296))</f>
        <v/>
      </c>
      <c r="AD298" s="331" t="str">
        <f t="shared" si="287"/>
        <v/>
      </c>
      <c r="AE298" s="340" t="str">
        <f>IF(OR(AA298="",AA298=0,AA298="-"),"",YEAR($B296))</f>
        <v/>
      </c>
      <c r="AG298" s="469"/>
      <c r="AH298" s="497"/>
      <c r="AL298" s="499"/>
      <c r="AM298" s="470"/>
      <c r="AN298" s="59"/>
      <c r="AO298" s="469"/>
      <c r="AP298" s="473"/>
      <c r="AQ298" s="473"/>
      <c r="AR298" s="470"/>
      <c r="AS298" s="59"/>
      <c r="AT298" s="469"/>
      <c r="AU298" s="473"/>
      <c r="AV298" s="473"/>
      <c r="AW298" s="470"/>
      <c r="AX298" s="59"/>
      <c r="AY298" s="469"/>
      <c r="AZ298" s="473"/>
      <c r="BA298" s="473"/>
      <c r="BB298" s="470"/>
      <c r="BC298" s="59"/>
      <c r="BD298" s="469"/>
      <c r="BE298" s="470"/>
      <c r="BF298" s="59"/>
      <c r="BG298" s="467"/>
    </row>
    <row r="299" spans="1:59" ht="15" thickBot="1" x14ac:dyDescent="0.35">
      <c r="A299" s="674"/>
      <c r="B299" s="675"/>
      <c r="C299" s="676"/>
      <c r="D299" s="677"/>
      <c r="E299" s="82" t="str">
        <f>Resumen!$W$57</f>
        <v>E</v>
      </c>
      <c r="F299" s="261" t="str">
        <f>Resumen!$W$56</f>
        <v>Envases</v>
      </c>
      <c r="G299" s="284"/>
      <c r="H299" s="273" t="str">
        <f>INDEX(Resumen!$A$56:$AL$259,MATCH($C296,Resumen!$C$56:$C$259,0),MATCH($H$19,Resumen!$A$59:$AL$59,0))</f>
        <v>-</v>
      </c>
      <c r="I299" s="274" t="str">
        <f>INDEX(Resumen!$A$56:$AL$259,MATCH($C296,Resumen!$C$56:$C$259,0),MATCH($I$19,Resumen!$A$59:$AL$59,0))</f>
        <v>-</v>
      </c>
      <c r="J299" s="274" t="str">
        <f>INDEX(Resumen!$A$56:$AL$259,MATCH($C296,Resumen!$C$56:$C$259,0),MATCH($J$19,Resumen!$A$59:$AL$59,0))</f>
        <v>-</v>
      </c>
      <c r="K299" s="275" t="str">
        <f>INDEX(Resumen!$A$56:$AL$259,MATCH($C296,Resumen!$C$56:$C$259,0),MATCH($K$19,Resumen!$A$59:$AL$59,0))</f>
        <v>-</v>
      </c>
      <c r="M299" s="273" t="str">
        <f t="shared" si="283"/>
        <v>-</v>
      </c>
      <c r="N299" s="274" t="str">
        <f t="shared" si="277"/>
        <v>-</v>
      </c>
      <c r="O299" s="274" t="str">
        <f t="shared" si="278"/>
        <v>-</v>
      </c>
      <c r="P299" s="275" t="str">
        <f t="shared" si="279"/>
        <v>-</v>
      </c>
      <c r="Q299" s="58"/>
      <c r="R299" s="292" t="str">
        <f t="shared" si="284"/>
        <v>-</v>
      </c>
      <c r="S299" s="293" t="str">
        <f t="shared" si="280"/>
        <v>-</v>
      </c>
      <c r="T299" s="293" t="str">
        <f t="shared" si="281"/>
        <v>-</v>
      </c>
      <c r="U299" s="294" t="str">
        <f t="shared" si="282"/>
        <v>-</v>
      </c>
      <c r="V299" s="5"/>
      <c r="W299" s="306" t="str">
        <f t="shared" si="285"/>
        <v>-</v>
      </c>
      <c r="Y299" s="318" t="str">
        <f>IF(OR(W299="",W299=0,W299="-"),"",MAX(Y$23:Y298)+1)</f>
        <v/>
      </c>
      <c r="Z299" s="319" t="str">
        <f>IF(OR(Y299="",Y299=0,Y299="-"),"",C296)</f>
        <v/>
      </c>
      <c r="AA299" s="338" t="str">
        <f>IF(OR(Y299="",Y299=0,Y299="-"),"",DAY($B296))</f>
        <v/>
      </c>
      <c r="AB299" s="331" t="str">
        <f t="shared" si="286"/>
        <v/>
      </c>
      <c r="AC299" s="339" t="str">
        <f>IF(OR(AA299="",AA299=0,AA299="-"),"",MONTH($B296))</f>
        <v/>
      </c>
      <c r="AD299" s="331" t="str">
        <f t="shared" si="287"/>
        <v/>
      </c>
      <c r="AE299" s="340" t="str">
        <f>IF(OR(AA299="",AA299=0,AA299="-"),"",YEAR($B296))</f>
        <v/>
      </c>
      <c r="AG299" s="469"/>
      <c r="AH299" s="497"/>
      <c r="AL299" s="499"/>
      <c r="AM299" s="470"/>
      <c r="AO299" s="469"/>
      <c r="AP299" s="473"/>
      <c r="AQ299" s="473"/>
      <c r="AR299" s="470"/>
      <c r="AT299" s="469"/>
      <c r="AU299" s="473"/>
      <c r="AV299" s="473"/>
      <c r="AW299" s="470"/>
      <c r="AY299" s="469"/>
      <c r="AZ299" s="473"/>
      <c r="BA299" s="473"/>
      <c r="BB299" s="470"/>
      <c r="BD299" s="469"/>
      <c r="BE299" s="470"/>
      <c r="BG299" s="467"/>
    </row>
    <row r="300" spans="1:59" ht="15" thickBot="1" x14ac:dyDescent="0.35">
      <c r="A300" s="674"/>
      <c r="B300" s="675"/>
      <c r="C300" s="676"/>
      <c r="D300" s="677"/>
      <c r="E300" s="83" t="str">
        <f>Resumen!$AA$57</f>
        <v>D</v>
      </c>
      <c r="F300" s="262" t="str">
        <f>Resumen!$AA$56</f>
        <v>Decoración</v>
      </c>
      <c r="G300" s="284"/>
      <c r="H300" s="273" t="str">
        <f>INDEX(Resumen!$A$56:$AL$259,MATCH($C296,Resumen!$C$56:$C$259,0),MATCH($H$20,Resumen!$A$59:$AL$59,0))</f>
        <v>-</v>
      </c>
      <c r="I300" s="274" t="str">
        <f>INDEX(Resumen!$A$56:$AL$259,MATCH($C296,Resumen!$C$56:$C$259,0),MATCH($I$20,Resumen!$A$59:$AL$59,0))</f>
        <v>-</v>
      </c>
      <c r="J300" s="274" t="str">
        <f>INDEX(Resumen!$A$56:$AL$259,MATCH($C296,Resumen!$C$56:$C$259,0),MATCH($J$20,Resumen!$A$59:$AL$59,0))</f>
        <v>-</v>
      </c>
      <c r="K300" s="275" t="str">
        <f>INDEX(Resumen!$A$56:$AL$259,MATCH($C296,Resumen!$C$56:$C$259,0),MATCH($K$20,Resumen!$A$59:$AL$59,0))</f>
        <v>-</v>
      </c>
      <c r="M300" s="273" t="str">
        <f t="shared" si="283"/>
        <v>-</v>
      </c>
      <c r="N300" s="274" t="str">
        <f t="shared" si="277"/>
        <v>-</v>
      </c>
      <c r="O300" s="274" t="str">
        <f t="shared" si="278"/>
        <v>-</v>
      </c>
      <c r="P300" s="275" t="str">
        <f t="shared" si="279"/>
        <v>-</v>
      </c>
      <c r="Q300" s="58"/>
      <c r="R300" s="292" t="str">
        <f t="shared" si="284"/>
        <v>-</v>
      </c>
      <c r="S300" s="293" t="str">
        <f t="shared" si="280"/>
        <v>-</v>
      </c>
      <c r="T300" s="293" t="str">
        <f t="shared" si="281"/>
        <v>-</v>
      </c>
      <c r="U300" s="294" t="str">
        <f t="shared" si="282"/>
        <v>-</v>
      </c>
      <c r="V300" s="5"/>
      <c r="W300" s="306" t="str">
        <f t="shared" si="285"/>
        <v>-</v>
      </c>
      <c r="Y300" s="318" t="str">
        <f>IF(OR(W300="",W300=0,W300="-"),"",MAX(Y$23:Y299)+1)</f>
        <v/>
      </c>
      <c r="Z300" s="319" t="str">
        <f>IF(OR(Y300="",Y300=0,Y300="-"),"",C296)</f>
        <v/>
      </c>
      <c r="AA300" s="338" t="str">
        <f>IF(OR(Y300="",Y300=0,Y300="-"),"",DAY($B296))</f>
        <v/>
      </c>
      <c r="AB300" s="331" t="str">
        <f t="shared" si="286"/>
        <v/>
      </c>
      <c r="AC300" s="339" t="str">
        <f>IF(OR(AA300="",AA300=0,AA300="-"),"",MONTH($B296))</f>
        <v/>
      </c>
      <c r="AD300" s="331" t="str">
        <f t="shared" si="287"/>
        <v/>
      </c>
      <c r="AE300" s="340" t="str">
        <f>IF(OR(AA300="",AA300=0,AA300="-"),"",YEAR($B296))</f>
        <v/>
      </c>
      <c r="AG300" s="469"/>
      <c r="AH300" s="497"/>
      <c r="AL300" s="499"/>
      <c r="AM300" s="470"/>
      <c r="AO300" s="469"/>
      <c r="AP300" s="473"/>
      <c r="AQ300" s="473"/>
      <c r="AR300" s="470"/>
      <c r="AT300" s="469"/>
      <c r="AU300" s="473"/>
      <c r="AV300" s="473"/>
      <c r="AW300" s="470"/>
      <c r="AY300" s="469"/>
      <c r="AZ300" s="473"/>
      <c r="BA300" s="473"/>
      <c r="BB300" s="470"/>
      <c r="BD300" s="469"/>
      <c r="BE300" s="470"/>
      <c r="BG300" s="467"/>
    </row>
    <row r="301" spans="1:59" ht="15" thickBot="1" x14ac:dyDescent="0.35">
      <c r="A301" s="674"/>
      <c r="B301" s="675"/>
      <c r="C301" s="676"/>
      <c r="D301" s="677"/>
      <c r="E301" s="83" t="str">
        <f>Resumen!$AE$57</f>
        <v>U</v>
      </c>
      <c r="F301" s="262" t="str">
        <f>Resumen!$AE$56</f>
        <v>Maq. y Utensilios</v>
      </c>
      <c r="G301" s="284"/>
      <c r="H301" s="273" t="str">
        <f>INDEX(Resumen!$A$56:$AL$259,MATCH($C296,Resumen!$C$56:$C$259,0),MATCH($H$21,Resumen!$A$59:$AL$59,0))</f>
        <v>-</v>
      </c>
      <c r="I301" s="274" t="str">
        <f>INDEX(Resumen!$A$56:$AL$259,MATCH($C296,Resumen!$C$56:$C$259,0),MATCH($I$21,Resumen!$A$59:$AL$59,0))</f>
        <v>-</v>
      </c>
      <c r="J301" s="274" t="str">
        <f>INDEX(Resumen!$A$56:$AL$259,MATCH($C296,Resumen!$C$56:$C$259,0),MATCH($J$21,Resumen!$A$59:$AL$59,0))</f>
        <v>-</v>
      </c>
      <c r="K301" s="275" t="str">
        <f>INDEX(Resumen!$A$56:$AL$259,MATCH($C296,Resumen!$C$56:$C$259,0),MATCH($K$21,Resumen!$A$59:$AL$59,0))</f>
        <v>-</v>
      </c>
      <c r="M301" s="273" t="str">
        <f t="shared" si="283"/>
        <v>-</v>
      </c>
      <c r="N301" s="274" t="str">
        <f t="shared" si="277"/>
        <v>-</v>
      </c>
      <c r="O301" s="274" t="str">
        <f t="shared" si="278"/>
        <v>-</v>
      </c>
      <c r="P301" s="275" t="str">
        <f t="shared" si="279"/>
        <v>-</v>
      </c>
      <c r="Q301" s="58"/>
      <c r="R301" s="292" t="str">
        <f t="shared" si="284"/>
        <v>-</v>
      </c>
      <c r="S301" s="293" t="str">
        <f t="shared" si="280"/>
        <v>-</v>
      </c>
      <c r="T301" s="293" t="str">
        <f t="shared" si="281"/>
        <v>-</v>
      </c>
      <c r="U301" s="294" t="str">
        <f t="shared" si="282"/>
        <v>-</v>
      </c>
      <c r="V301" s="5"/>
      <c r="W301" s="306" t="str">
        <f t="shared" si="285"/>
        <v>-</v>
      </c>
      <c r="Y301" s="318" t="str">
        <f>IF(OR(W301="",W301=0,W301="-"),"",MAX(Y$23:Y300)+1)</f>
        <v/>
      </c>
      <c r="Z301" s="319" t="str">
        <f>IF(OR(Y301="",Y301=0,Y301="-"),"",C296)</f>
        <v/>
      </c>
      <c r="AA301" s="338" t="str">
        <f>IF(OR(Y301="",Y301=0,Y301="-"),"",DAY($B296))</f>
        <v/>
      </c>
      <c r="AB301" s="331" t="str">
        <f t="shared" si="286"/>
        <v/>
      </c>
      <c r="AC301" s="339" t="str">
        <f>IF(OR(AA301="",AA301=0,AA301="-"),"",MONTH($B296))</f>
        <v/>
      </c>
      <c r="AD301" s="331" t="str">
        <f t="shared" si="287"/>
        <v/>
      </c>
      <c r="AE301" s="340" t="str">
        <f>IF(OR(AA301="",AA301=0,AA301="-"),"",YEAR($B296))</f>
        <v/>
      </c>
      <c r="AG301" s="469"/>
      <c r="AH301" s="497"/>
      <c r="AL301" s="499"/>
      <c r="AM301" s="470"/>
      <c r="AO301" s="469"/>
      <c r="AP301" s="473"/>
      <c r="AQ301" s="473"/>
      <c r="AR301" s="470"/>
      <c r="AT301" s="469"/>
      <c r="AU301" s="473"/>
      <c r="AV301" s="473"/>
      <c r="AW301" s="470"/>
      <c r="AY301" s="469"/>
      <c r="AZ301" s="473"/>
      <c r="BA301" s="473"/>
      <c r="BB301" s="470"/>
      <c r="BD301" s="469"/>
      <c r="BE301" s="470"/>
      <c r="BG301" s="467"/>
    </row>
    <row r="302" spans="1:59" ht="15" thickBot="1" x14ac:dyDescent="0.35">
      <c r="A302" s="674"/>
      <c r="B302" s="675"/>
      <c r="C302" s="676"/>
      <c r="D302" s="649"/>
      <c r="E302" s="259" t="str">
        <f>Resumen!$AI$57</f>
        <v>V</v>
      </c>
      <c r="F302" s="263" t="str">
        <f>Resumen!$AI$56</f>
        <v>Gastos V.Zotz</v>
      </c>
      <c r="G302" s="284"/>
      <c r="H302" s="276" t="str">
        <f>INDEX(Resumen!$A$56:$AL$259,MATCH($C296,Resumen!$C$56:$C$259,0),MATCH($H$22,Resumen!$A$59:$AL$59,0))</f>
        <v>-</v>
      </c>
      <c r="I302" s="277" t="str">
        <f>INDEX(Resumen!$A$56:$AL$259,MATCH($C296,Resumen!$C$56:$C$259,0),MATCH($I$22,Resumen!$A$59:$AL$59,0))</f>
        <v>-</v>
      </c>
      <c r="J302" s="277" t="str">
        <f>INDEX(Resumen!$A$56:$AL$259,MATCH($C296,Resumen!$C$56:$C$259,0),MATCH($J$22,Resumen!$A$59:$AL$59,0))</f>
        <v>-</v>
      </c>
      <c r="K302" s="278" t="str">
        <f>INDEX(Resumen!$A$56:$AL$259,MATCH($C296,Resumen!$C$56:$C$259,0),MATCH($K$22,Resumen!$A$59:$AL$59,0))</f>
        <v>-</v>
      </c>
      <c r="M302" s="276" t="str">
        <f t="shared" si="283"/>
        <v>-</v>
      </c>
      <c r="N302" s="277" t="str">
        <f t="shared" si="277"/>
        <v>-</v>
      </c>
      <c r="O302" s="277" t="str">
        <f t="shared" si="278"/>
        <v>-</v>
      </c>
      <c r="P302" s="278" t="str">
        <f t="shared" si="279"/>
        <v>-</v>
      </c>
      <c r="Q302" s="58"/>
      <c r="R302" s="295" t="str">
        <f t="shared" si="284"/>
        <v>-</v>
      </c>
      <c r="S302" s="296" t="str">
        <f t="shared" si="280"/>
        <v>-</v>
      </c>
      <c r="T302" s="296" t="str">
        <f t="shared" si="281"/>
        <v>-</v>
      </c>
      <c r="U302" s="297" t="str">
        <f t="shared" si="282"/>
        <v>-</v>
      </c>
      <c r="W302" s="307" t="str">
        <f t="shared" si="285"/>
        <v>-</v>
      </c>
      <c r="Y302" s="318" t="str">
        <f>IF(OR(W302="",W302=0,W302="-"),"",MAX(Y$23:Y301)+1)</f>
        <v/>
      </c>
      <c r="Z302" s="320" t="str">
        <f>IF(OR(Y302="",Y302=0,Y302="-"),"",C296)</f>
        <v/>
      </c>
      <c r="AA302" s="341" t="str">
        <f>IF(OR(Y302="",Y302=0,Y302="-"),"",DAY($B296))</f>
        <v/>
      </c>
      <c r="AB302" s="332" t="str">
        <f t="shared" si="286"/>
        <v/>
      </c>
      <c r="AC302" s="342" t="str">
        <f>IF(OR(AA302="",AA302=0,AA302="-"),"",MONTH($B296))</f>
        <v/>
      </c>
      <c r="AD302" s="332" t="str">
        <f t="shared" si="287"/>
        <v/>
      </c>
      <c r="AE302" s="343" t="str">
        <f>IF(OR(AA302="",AA302=0,AA302="-"),"",YEAR($B296))</f>
        <v/>
      </c>
      <c r="AG302" s="471"/>
      <c r="AH302" s="500"/>
      <c r="AI302" s="501"/>
      <c r="AJ302" s="501"/>
      <c r="AK302" s="501"/>
      <c r="AL302" s="502"/>
      <c r="AM302" s="472"/>
      <c r="AO302" s="471"/>
      <c r="AP302" s="474"/>
      <c r="AQ302" s="474"/>
      <c r="AR302" s="472"/>
      <c r="AT302" s="471"/>
      <c r="AU302" s="474"/>
      <c r="AV302" s="474"/>
      <c r="AW302" s="472"/>
      <c r="AY302" s="471"/>
      <c r="AZ302" s="474"/>
      <c r="BA302" s="474"/>
      <c r="BB302" s="472"/>
      <c r="BD302" s="471"/>
      <c r="BE302" s="472"/>
      <c r="BG302" s="468"/>
    </row>
    <row r="303" spans="1:59" ht="15" thickBot="1" x14ac:dyDescent="0.35">
      <c r="A303" s="674">
        <f>MAX($A$23:A296)+1</f>
        <v>41</v>
      </c>
      <c r="B303" s="675">
        <f>INDEX(Resumen!$A$56:$AL$259,MATCH($A303,Resumen!$A$56:$A$259,0),MATCH($B$22,Resumen!$A$59:$AL$59,0))</f>
        <v>0</v>
      </c>
      <c r="C303" s="676">
        <f>INDEX(Resumen!$A$56:$AL$259,MATCH($A303,Resumen!$A$56:$A$259,0),MATCH($C$22,Resumen!$A$59:$AL$59,0))</f>
        <v>0</v>
      </c>
      <c r="D303" s="648" t="str">
        <f>IF(SUM($W303:$W309)=0,"-",SUM($W303:$W309))</f>
        <v>-</v>
      </c>
      <c r="E303" s="363" t="str">
        <f>Resumen!$K$57</f>
        <v>MP</v>
      </c>
      <c r="F303" s="364" t="str">
        <f>Resumen!$K$56</f>
        <v>Materias Primas</v>
      </c>
      <c r="G303" s="284"/>
      <c r="H303" s="256" t="str">
        <f>INDEX(Resumen!$A$56:$AL$259,MATCH($C303,Resumen!$C$56:$C$259,0),MATCH($H$16,Resumen!$A$59:$AL$59,0))</f>
        <v>-</v>
      </c>
      <c r="I303" s="90" t="str">
        <f>INDEX(Resumen!$A$56:$AL$259,MATCH($C303,Resumen!$C$56:$C$259,0),MATCH($I$16,Resumen!$A$59:$AL$59,0))</f>
        <v>-</v>
      </c>
      <c r="J303" s="90" t="str">
        <f>INDEX(Resumen!$A$56:$AL$259,MATCH($C303,Resumen!$C$56:$C$259,0),MATCH($J$16,Resumen!$A$59:$AL$59,0))</f>
        <v>-</v>
      </c>
      <c r="K303" s="109" t="str">
        <f>INDEX(Resumen!$A$56:$AL$259,MATCH($C303,Resumen!$C$56:$C$259,0),MATCH($K$16,Resumen!$A$59:$AL$59,0))</f>
        <v>-</v>
      </c>
      <c r="M303" s="256" t="str">
        <f>IF(OR(H303="-",H303="",H303=0),"-",H303*M$14)</f>
        <v>-</v>
      </c>
      <c r="N303" s="90" t="str">
        <f t="shared" si="277"/>
        <v>-</v>
      </c>
      <c r="O303" s="90" t="str">
        <f t="shared" si="278"/>
        <v>-</v>
      </c>
      <c r="P303" s="109" t="str">
        <f t="shared" si="279"/>
        <v>-</v>
      </c>
      <c r="Q303" s="58"/>
      <c r="R303" s="365" t="str">
        <f>IF(SUM(H303,M303)=0,"-",SUM(H303,M303))</f>
        <v>-</v>
      </c>
      <c r="S303" s="366" t="str">
        <f t="shared" si="280"/>
        <v>-</v>
      </c>
      <c r="T303" s="366" t="str">
        <f t="shared" si="281"/>
        <v>-</v>
      </c>
      <c r="U303" s="367" t="str">
        <f t="shared" si="282"/>
        <v>-</v>
      </c>
      <c r="V303" s="5"/>
      <c r="W303" s="368" t="str">
        <f>IF(SUM(R303:U303)=0,"-",SUM(R303:U303))</f>
        <v>-</v>
      </c>
      <c r="Y303" s="369" t="str">
        <f>IF(OR(W303="",W303=0,W303="-"),"",MAX(Y$23:Y302)+1)</f>
        <v/>
      </c>
      <c r="Z303" s="370" t="str">
        <f>IF(OR(Y303="",Y303=0,Y303="-"),"",C303)</f>
        <v/>
      </c>
      <c r="AA303" s="371" t="str">
        <f>IF(OR(Y303="",Y303=0,Y303="-"),"",DAY($B303))</f>
        <v/>
      </c>
      <c r="AB303" s="372" t="str">
        <f>IF(AA303="","","/")</f>
        <v/>
      </c>
      <c r="AC303" s="373" t="str">
        <f>IF(OR(AA303="",AA303=0,AA303="-"),"",MONTH($B303))</f>
        <v/>
      </c>
      <c r="AD303" s="372" t="str">
        <f>IF(AC303="","","/")</f>
        <v/>
      </c>
      <c r="AE303" s="374" t="str">
        <f>IF(OR(AA303="",AA303=0,AA303="-"),"",YEAR($B303))</f>
        <v/>
      </c>
      <c r="AG303" s="461" t="str">
        <f>IF(OR($C303="",$C303="-",$C303=0),"-",A303)</f>
        <v>-</v>
      </c>
      <c r="AH303" s="503" t="str">
        <f>IF(OR($C303="",$C303="-",$C303=0),"-",DAY(B303))</f>
        <v>-</v>
      </c>
      <c r="AI303" s="506" t="str">
        <f>IF(AH303="","","/")</f>
        <v>/</v>
      </c>
      <c r="AJ303" s="507" t="str">
        <f>IF(OR($C303="",$C303="-",$C303=0),"-",MONTH(B303))</f>
        <v>-</v>
      </c>
      <c r="AK303" s="506" t="str">
        <f>IF(AJ303="","","/")</f>
        <v>/</v>
      </c>
      <c r="AL303" s="508" t="str">
        <f>IF(OR($C303="",$C303="-",$C303=0),"-",YEAR(B303))</f>
        <v>-</v>
      </c>
      <c r="AM303" s="462" t="str">
        <f>IF(OR($C303="",$C303="-",$C303=0),"-",C303)</f>
        <v>-</v>
      </c>
      <c r="AN303" s="475" t="str">
        <f>IF(AM303="-","ù",IF(BG303=D303,"ü","û"))</f>
        <v>ù</v>
      </c>
      <c r="AO303" s="463" t="str">
        <f>IF(OR($C303="",$C303="-",$C303=0),"-",IF(SUM(H303:H309)=0,"-",SUM(H303:H309)))</f>
        <v>-</v>
      </c>
      <c r="AP303" s="464" t="str">
        <f>IF(OR($C303="",$C303="-",$C303=0),"-",IF(SUM(I303:I309)=0,"-",SUM(I303:I309)))</f>
        <v>-</v>
      </c>
      <c r="AQ303" s="464" t="str">
        <f>IF(OR($C303="",$C303="-",$C303=0),"-",IF(SUM(J303:J309)=0,"-",SUM(J303:J309)))</f>
        <v>-</v>
      </c>
      <c r="AR303" s="465" t="str">
        <f>IF(OR($C303="",$C303="-",$C303=0),"-",IF(SUM(K303:K309)=0,"-",SUM(K303:K309)))</f>
        <v>-</v>
      </c>
      <c r="AS303" s="457"/>
      <c r="AT303" s="463" t="str">
        <f>IF(OR($C303="",$C303="-",$C303=0),"-",IF(SUM(M303:M309)=0,"-",SUM(M303:M309)))</f>
        <v>-</v>
      </c>
      <c r="AU303" s="464" t="str">
        <f>IF(OR($C303="",$C303="-",$C303=0),"-",IF(SUM(N303:N309)=0,"-",SUM(N303:N309)))</f>
        <v>-</v>
      </c>
      <c r="AV303" s="464" t="str">
        <f>IF(OR($C303="",$C303="-",$C303=0),"-",IF(SUM(O303:O309)=0,"-",SUM(O303:O309)))</f>
        <v>-</v>
      </c>
      <c r="AW303" s="465" t="str">
        <f>IF(OR($C303="",$C303="-",$C303=0),"-",IF(SUM(P303:P309)=0,"-",SUM(P303:P309)))</f>
        <v>-</v>
      </c>
      <c r="AX303" s="457"/>
      <c r="AY303" s="463" t="str">
        <f>IF(OR($C303="",$C303="-",$C303=0),"-",IF(SUM(R303:R309)=0,"-",SUM(R303:R309)))</f>
        <v>-</v>
      </c>
      <c r="AZ303" s="464" t="str">
        <f>IF(OR($C303="",$C303="-",$C303=0),"-",IF(SUM(S303:S309)=0,"-",SUM(S303:S309)))</f>
        <v>-</v>
      </c>
      <c r="BA303" s="464" t="str">
        <f>IF(OR($C303="",$C303="-",$C303=0),"-",IF(SUM(T303:T309)=0,"-",SUM(T303:T309)))</f>
        <v>-</v>
      </c>
      <c r="BB303" s="465" t="str">
        <f>IF(OR($C303="",$C303="-",$C303=0),"-",IF(SUM(U303:U309)=0,"-",SUM(U303:U309)))</f>
        <v>-</v>
      </c>
      <c r="BC303" s="457"/>
      <c r="BD303" s="463" t="str">
        <f>IF(SUM(AO303:AR303)=0,"-",SUM(AO303:AR303))</f>
        <v>-</v>
      </c>
      <c r="BE303" s="465" t="str">
        <f>IF(SUM(AT303:AW303)=0,"-",SUM(AT303:AW303))</f>
        <v>-</v>
      </c>
      <c r="BF303" s="457"/>
      <c r="BG303" s="466" t="str">
        <f>IF(SUM(AY303:BB303)=0,"-",SUM(AY303:BB303))</f>
        <v>-</v>
      </c>
    </row>
    <row r="304" spans="1:59" ht="15" thickBot="1" x14ac:dyDescent="0.35">
      <c r="A304" s="674"/>
      <c r="B304" s="675"/>
      <c r="C304" s="676"/>
      <c r="D304" s="677"/>
      <c r="E304" s="82" t="str">
        <f>Resumen!$O$57</f>
        <v>P</v>
      </c>
      <c r="F304" s="261" t="str">
        <f>Resumen!$O$56</f>
        <v>Panadería</v>
      </c>
      <c r="G304" s="284"/>
      <c r="H304" s="273" t="str">
        <f>INDEX(Resumen!$A$56:$AL$259,MATCH($C303,Resumen!$C$56:$C$259,0),MATCH($H$17,Resumen!$A$59:$AL$59,0))</f>
        <v>-</v>
      </c>
      <c r="I304" s="274" t="str">
        <f>INDEX(Resumen!$A$56:$AL$259,MATCH($C303,Resumen!$C$56:$C$259,0),MATCH($I$17,Resumen!$A$59:$AL$59,0))</f>
        <v>-</v>
      </c>
      <c r="J304" s="274" t="str">
        <f>INDEX(Resumen!$A$56:$AL$259,MATCH($C303,Resumen!$C$56:$C$259,0),MATCH($J$17,Resumen!$A$59:$AL$59,0))</f>
        <v>-</v>
      </c>
      <c r="K304" s="275" t="str">
        <f>INDEX(Resumen!$A$56:$AL$259,MATCH($C303,Resumen!$C$56:$C$259,0),MATCH($K$17,Resumen!$A$59:$AL$59,0))</f>
        <v>-</v>
      </c>
      <c r="M304" s="273" t="str">
        <f t="shared" ref="M304:M309" si="288">IF(OR(H304="-",H304="",H304=0),"-",H304*M$14)</f>
        <v>-</v>
      </c>
      <c r="N304" s="274" t="str">
        <f t="shared" si="277"/>
        <v>-</v>
      </c>
      <c r="O304" s="274" t="str">
        <f t="shared" si="278"/>
        <v>-</v>
      </c>
      <c r="P304" s="275" t="str">
        <f t="shared" si="279"/>
        <v>-</v>
      </c>
      <c r="Q304" s="58"/>
      <c r="R304" s="292" t="str">
        <f t="shared" ref="R304:R309" si="289">IF(SUM(H304,M304)=0,"-",SUM(H304,M304))</f>
        <v>-</v>
      </c>
      <c r="S304" s="293" t="str">
        <f t="shared" si="280"/>
        <v>-</v>
      </c>
      <c r="T304" s="293" t="str">
        <f t="shared" si="281"/>
        <v>-</v>
      </c>
      <c r="U304" s="294" t="str">
        <f t="shared" si="282"/>
        <v>-</v>
      </c>
      <c r="V304" s="5"/>
      <c r="W304" s="306" t="str">
        <f t="shared" ref="W304:W309" si="290">IF(SUM(R304:U304)=0,"-",SUM(R304:U304))</f>
        <v>-</v>
      </c>
      <c r="Y304" s="318" t="str">
        <f>IF(OR(W304="",W304=0,W304="-"),"",MAX(Y$23:Y303)+1)</f>
        <v/>
      </c>
      <c r="Z304" s="319" t="str">
        <f>IF(OR(Y304="",Y304=0,Y304="-"),"",C303)</f>
        <v/>
      </c>
      <c r="AA304" s="338" t="str">
        <f>IF(OR(Y304="",Y304=0,Y304="-"),"",DAY($B303))</f>
        <v/>
      </c>
      <c r="AB304" s="331" t="str">
        <f t="shared" ref="AB304:AB309" si="291">IF(AA304="","","/")</f>
        <v/>
      </c>
      <c r="AC304" s="339" t="str">
        <f>IF(OR(AA304="",AA304=0,AA304="-"),"",MONTH($B303))</f>
        <v/>
      </c>
      <c r="AD304" s="331" t="str">
        <f t="shared" ref="AD304:AD309" si="292">IF(AC304="","","/")</f>
        <v/>
      </c>
      <c r="AE304" s="340" t="str">
        <f>IF(OR(AA304="",AA304=0,AA304="-"),"",YEAR($B303))</f>
        <v/>
      </c>
      <c r="AG304" s="525"/>
      <c r="AH304" s="526"/>
      <c r="AI304" s="527"/>
      <c r="AJ304" s="528"/>
      <c r="AK304" s="527"/>
      <c r="AL304" s="529"/>
      <c r="AM304" s="530"/>
      <c r="AN304" s="535"/>
      <c r="AO304" s="531"/>
      <c r="AP304" s="532"/>
      <c r="AQ304" s="532"/>
      <c r="AR304" s="533"/>
      <c r="AS304" s="536"/>
      <c r="AT304" s="531"/>
      <c r="AU304" s="532"/>
      <c r="AV304" s="532"/>
      <c r="AW304" s="533"/>
      <c r="AX304" s="536"/>
      <c r="AY304" s="531"/>
      <c r="AZ304" s="532"/>
      <c r="BA304" s="532"/>
      <c r="BB304" s="533"/>
      <c r="BC304" s="536"/>
      <c r="BD304" s="531"/>
      <c r="BE304" s="533"/>
      <c r="BF304" s="536"/>
      <c r="BG304" s="534"/>
    </row>
    <row r="305" spans="1:59" ht="15" thickBot="1" x14ac:dyDescent="0.35">
      <c r="A305" s="674"/>
      <c r="B305" s="675"/>
      <c r="C305" s="676"/>
      <c r="D305" s="677"/>
      <c r="E305" s="82" t="str">
        <f>Resumen!$S$57</f>
        <v>B</v>
      </c>
      <c r="F305" s="261" t="str">
        <f>Resumen!$S$56</f>
        <v>Bebidas</v>
      </c>
      <c r="G305" s="284"/>
      <c r="H305" s="273" t="str">
        <f>INDEX(Resumen!$A$56:$AL$259,MATCH($C303,Resumen!$C$56:$C$259,0),MATCH($H$18,Resumen!$A$59:$AL$59,0))</f>
        <v>-</v>
      </c>
      <c r="I305" s="274" t="str">
        <f>INDEX(Resumen!$A$56:$AL$259,MATCH($C303,Resumen!$C$56:$C$259,0),MATCH($I$18,Resumen!$A$59:$AL$59,0))</f>
        <v>-</v>
      </c>
      <c r="J305" s="274" t="str">
        <f>INDEX(Resumen!$A$56:$AL$259,MATCH($C303,Resumen!$C$56:$C$259,0),MATCH($J$18,Resumen!$A$59:$AL$59,0))</f>
        <v>-</v>
      </c>
      <c r="K305" s="275" t="str">
        <f>INDEX(Resumen!$A$56:$AL$259,MATCH($C303,Resumen!$C$56:$C$259,0),MATCH($K$18,Resumen!$A$59:$AL$59,0))</f>
        <v>-</v>
      </c>
      <c r="M305" s="273" t="str">
        <f t="shared" si="288"/>
        <v>-</v>
      </c>
      <c r="N305" s="274" t="str">
        <f t="shared" si="277"/>
        <v>-</v>
      </c>
      <c r="O305" s="274" t="str">
        <f t="shared" si="278"/>
        <v>-</v>
      </c>
      <c r="P305" s="275" t="str">
        <f t="shared" si="279"/>
        <v>-</v>
      </c>
      <c r="R305" s="292" t="str">
        <f t="shared" si="289"/>
        <v>-</v>
      </c>
      <c r="S305" s="293" t="str">
        <f t="shared" si="280"/>
        <v>-</v>
      </c>
      <c r="T305" s="293" t="str">
        <f t="shared" si="281"/>
        <v>-</v>
      </c>
      <c r="U305" s="294" t="str">
        <f t="shared" si="282"/>
        <v>-</v>
      </c>
      <c r="V305" s="5"/>
      <c r="W305" s="306" t="str">
        <f t="shared" si="290"/>
        <v>-</v>
      </c>
      <c r="Y305" s="318" t="str">
        <f>IF(OR(W305="",W305=0,W305="-"),"",MAX(Y$23:Y304)+1)</f>
        <v/>
      </c>
      <c r="Z305" s="319" t="str">
        <f>IF(OR(Y305="",Y305=0,Y305="-"),"",C303)</f>
        <v/>
      </c>
      <c r="AA305" s="338" t="str">
        <f>IF(OR(Y305="",Y305=0,Y305="-"),"",DAY($B303))</f>
        <v/>
      </c>
      <c r="AB305" s="331" t="str">
        <f t="shared" si="291"/>
        <v/>
      </c>
      <c r="AC305" s="339" t="str">
        <f>IF(OR(AA305="",AA305=0,AA305="-"),"",MONTH($B303))</f>
        <v/>
      </c>
      <c r="AD305" s="331" t="str">
        <f t="shared" si="292"/>
        <v/>
      </c>
      <c r="AE305" s="340" t="str">
        <f>IF(OR(AA305="",AA305=0,AA305="-"),"",YEAR($B303))</f>
        <v/>
      </c>
      <c r="AG305" s="469"/>
      <c r="AH305" s="497"/>
      <c r="AL305" s="499"/>
      <c r="AM305" s="470"/>
      <c r="AN305" s="59"/>
      <c r="AO305" s="469"/>
      <c r="AP305" s="473"/>
      <c r="AQ305" s="473"/>
      <c r="AR305" s="470"/>
      <c r="AS305" s="59"/>
      <c r="AT305" s="469"/>
      <c r="AU305" s="473"/>
      <c r="AV305" s="473"/>
      <c r="AW305" s="470"/>
      <c r="AX305" s="59"/>
      <c r="AY305" s="469"/>
      <c r="AZ305" s="473"/>
      <c r="BA305" s="473"/>
      <c r="BB305" s="470"/>
      <c r="BC305" s="59"/>
      <c r="BD305" s="469"/>
      <c r="BE305" s="470"/>
      <c r="BF305" s="59"/>
      <c r="BG305" s="467"/>
    </row>
    <row r="306" spans="1:59" ht="15" thickBot="1" x14ac:dyDescent="0.35">
      <c r="A306" s="674"/>
      <c r="B306" s="675"/>
      <c r="C306" s="676"/>
      <c r="D306" s="677"/>
      <c r="E306" s="82" t="str">
        <f>Resumen!$W$57</f>
        <v>E</v>
      </c>
      <c r="F306" s="261" t="str">
        <f>Resumen!$W$56</f>
        <v>Envases</v>
      </c>
      <c r="G306" s="284"/>
      <c r="H306" s="273" t="str">
        <f>INDEX(Resumen!$A$56:$AL$259,MATCH($C303,Resumen!$C$56:$C$259,0),MATCH($H$19,Resumen!$A$59:$AL$59,0))</f>
        <v>-</v>
      </c>
      <c r="I306" s="274" t="str">
        <f>INDEX(Resumen!$A$56:$AL$259,MATCH($C303,Resumen!$C$56:$C$259,0),MATCH($I$19,Resumen!$A$59:$AL$59,0))</f>
        <v>-</v>
      </c>
      <c r="J306" s="274" t="str">
        <f>INDEX(Resumen!$A$56:$AL$259,MATCH($C303,Resumen!$C$56:$C$259,0),MATCH($J$19,Resumen!$A$59:$AL$59,0))</f>
        <v>-</v>
      </c>
      <c r="K306" s="275" t="str">
        <f>INDEX(Resumen!$A$56:$AL$259,MATCH($C303,Resumen!$C$56:$C$259,0),MATCH($K$19,Resumen!$A$59:$AL$59,0))</f>
        <v>-</v>
      </c>
      <c r="M306" s="273" t="str">
        <f t="shared" si="288"/>
        <v>-</v>
      </c>
      <c r="N306" s="274" t="str">
        <f t="shared" si="277"/>
        <v>-</v>
      </c>
      <c r="O306" s="274" t="str">
        <f t="shared" si="278"/>
        <v>-</v>
      </c>
      <c r="P306" s="275" t="str">
        <f t="shared" si="279"/>
        <v>-</v>
      </c>
      <c r="Q306" s="58"/>
      <c r="R306" s="292" t="str">
        <f t="shared" si="289"/>
        <v>-</v>
      </c>
      <c r="S306" s="293" t="str">
        <f t="shared" si="280"/>
        <v>-</v>
      </c>
      <c r="T306" s="293" t="str">
        <f t="shared" si="281"/>
        <v>-</v>
      </c>
      <c r="U306" s="294" t="str">
        <f t="shared" si="282"/>
        <v>-</v>
      </c>
      <c r="V306" s="5"/>
      <c r="W306" s="306" t="str">
        <f t="shared" si="290"/>
        <v>-</v>
      </c>
      <c r="Y306" s="318" t="str">
        <f>IF(OR(W306="",W306=0,W306="-"),"",MAX(Y$23:Y305)+1)</f>
        <v/>
      </c>
      <c r="Z306" s="319" t="str">
        <f>IF(OR(Y306="",Y306=0,Y306="-"),"",C303)</f>
        <v/>
      </c>
      <c r="AA306" s="338" t="str">
        <f>IF(OR(Y306="",Y306=0,Y306="-"),"",DAY($B303))</f>
        <v/>
      </c>
      <c r="AB306" s="331" t="str">
        <f t="shared" si="291"/>
        <v/>
      </c>
      <c r="AC306" s="339" t="str">
        <f>IF(OR(AA306="",AA306=0,AA306="-"),"",MONTH($B303))</f>
        <v/>
      </c>
      <c r="AD306" s="331" t="str">
        <f t="shared" si="292"/>
        <v/>
      </c>
      <c r="AE306" s="340" t="str">
        <f>IF(OR(AA306="",AA306=0,AA306="-"),"",YEAR($B303))</f>
        <v/>
      </c>
      <c r="AG306" s="469"/>
      <c r="AH306" s="497"/>
      <c r="AL306" s="499"/>
      <c r="AM306" s="470"/>
      <c r="AO306" s="469"/>
      <c r="AP306" s="473"/>
      <c r="AQ306" s="473"/>
      <c r="AR306" s="470"/>
      <c r="AT306" s="469"/>
      <c r="AU306" s="473"/>
      <c r="AV306" s="473"/>
      <c r="AW306" s="470"/>
      <c r="AY306" s="469"/>
      <c r="AZ306" s="473"/>
      <c r="BA306" s="473"/>
      <c r="BB306" s="470"/>
      <c r="BD306" s="469"/>
      <c r="BE306" s="470"/>
      <c r="BG306" s="467"/>
    </row>
    <row r="307" spans="1:59" ht="15" thickBot="1" x14ac:dyDescent="0.35">
      <c r="A307" s="674"/>
      <c r="B307" s="675"/>
      <c r="C307" s="676"/>
      <c r="D307" s="677"/>
      <c r="E307" s="83" t="str">
        <f>Resumen!$AA$57</f>
        <v>D</v>
      </c>
      <c r="F307" s="262" t="str">
        <f>Resumen!$AA$56</f>
        <v>Decoración</v>
      </c>
      <c r="G307" s="284"/>
      <c r="H307" s="273" t="str">
        <f>INDEX(Resumen!$A$56:$AL$259,MATCH($C303,Resumen!$C$56:$C$259,0),MATCH($H$20,Resumen!$A$59:$AL$59,0))</f>
        <v>-</v>
      </c>
      <c r="I307" s="274" t="str">
        <f>INDEX(Resumen!$A$56:$AL$259,MATCH($C303,Resumen!$C$56:$C$259,0),MATCH($I$20,Resumen!$A$59:$AL$59,0))</f>
        <v>-</v>
      </c>
      <c r="J307" s="274" t="str">
        <f>INDEX(Resumen!$A$56:$AL$259,MATCH($C303,Resumen!$C$56:$C$259,0),MATCH($J$20,Resumen!$A$59:$AL$59,0))</f>
        <v>-</v>
      </c>
      <c r="K307" s="275" t="str">
        <f>INDEX(Resumen!$A$56:$AL$259,MATCH($C303,Resumen!$C$56:$C$259,0),MATCH($K$20,Resumen!$A$59:$AL$59,0))</f>
        <v>-</v>
      </c>
      <c r="M307" s="273" t="str">
        <f t="shared" si="288"/>
        <v>-</v>
      </c>
      <c r="N307" s="274" t="str">
        <f t="shared" si="277"/>
        <v>-</v>
      </c>
      <c r="O307" s="274" t="str">
        <f t="shared" si="278"/>
        <v>-</v>
      </c>
      <c r="P307" s="275" t="str">
        <f t="shared" si="279"/>
        <v>-</v>
      </c>
      <c r="Q307" s="58"/>
      <c r="R307" s="292" t="str">
        <f t="shared" si="289"/>
        <v>-</v>
      </c>
      <c r="S307" s="293" t="str">
        <f t="shared" si="280"/>
        <v>-</v>
      </c>
      <c r="T307" s="293" t="str">
        <f t="shared" si="281"/>
        <v>-</v>
      </c>
      <c r="U307" s="294" t="str">
        <f t="shared" si="282"/>
        <v>-</v>
      </c>
      <c r="V307" s="5"/>
      <c r="W307" s="306" t="str">
        <f t="shared" si="290"/>
        <v>-</v>
      </c>
      <c r="Y307" s="318" t="str">
        <f>IF(OR(W307="",W307=0,W307="-"),"",MAX(Y$23:Y306)+1)</f>
        <v/>
      </c>
      <c r="Z307" s="319" t="str">
        <f>IF(OR(Y307="",Y307=0,Y307="-"),"",C303)</f>
        <v/>
      </c>
      <c r="AA307" s="338" t="str">
        <f>IF(OR(Y307="",Y307=0,Y307="-"),"",DAY($B303))</f>
        <v/>
      </c>
      <c r="AB307" s="331" t="str">
        <f t="shared" si="291"/>
        <v/>
      </c>
      <c r="AC307" s="339" t="str">
        <f>IF(OR(AA307="",AA307=0,AA307="-"),"",MONTH($B303))</f>
        <v/>
      </c>
      <c r="AD307" s="331" t="str">
        <f t="shared" si="292"/>
        <v/>
      </c>
      <c r="AE307" s="340" t="str">
        <f>IF(OR(AA307="",AA307=0,AA307="-"),"",YEAR($B303))</f>
        <v/>
      </c>
      <c r="AG307" s="469"/>
      <c r="AH307" s="497"/>
      <c r="AL307" s="499"/>
      <c r="AM307" s="470"/>
      <c r="AO307" s="469"/>
      <c r="AP307" s="473"/>
      <c r="AQ307" s="473"/>
      <c r="AR307" s="470"/>
      <c r="AT307" s="469"/>
      <c r="AU307" s="473"/>
      <c r="AV307" s="473"/>
      <c r="AW307" s="470"/>
      <c r="AY307" s="469"/>
      <c r="AZ307" s="473"/>
      <c r="BA307" s="473"/>
      <c r="BB307" s="470"/>
      <c r="BD307" s="469"/>
      <c r="BE307" s="470"/>
      <c r="BG307" s="467"/>
    </row>
    <row r="308" spans="1:59" ht="15" thickBot="1" x14ac:dyDescent="0.35">
      <c r="A308" s="674"/>
      <c r="B308" s="675"/>
      <c r="C308" s="676"/>
      <c r="D308" s="677"/>
      <c r="E308" s="83" t="str">
        <f>Resumen!$AE$57</f>
        <v>U</v>
      </c>
      <c r="F308" s="262" t="str">
        <f>Resumen!$AE$56</f>
        <v>Maq. y Utensilios</v>
      </c>
      <c r="G308" s="284"/>
      <c r="H308" s="273" t="str">
        <f>INDEX(Resumen!$A$56:$AL$259,MATCH($C303,Resumen!$C$56:$C$259,0),MATCH($H$21,Resumen!$A$59:$AL$59,0))</f>
        <v>-</v>
      </c>
      <c r="I308" s="274" t="str">
        <f>INDEX(Resumen!$A$56:$AL$259,MATCH($C303,Resumen!$C$56:$C$259,0),MATCH($I$21,Resumen!$A$59:$AL$59,0))</f>
        <v>-</v>
      </c>
      <c r="J308" s="274" t="str">
        <f>INDEX(Resumen!$A$56:$AL$259,MATCH($C303,Resumen!$C$56:$C$259,0),MATCH($J$21,Resumen!$A$59:$AL$59,0))</f>
        <v>-</v>
      </c>
      <c r="K308" s="275" t="str">
        <f>INDEX(Resumen!$A$56:$AL$259,MATCH($C303,Resumen!$C$56:$C$259,0),MATCH($K$21,Resumen!$A$59:$AL$59,0))</f>
        <v>-</v>
      </c>
      <c r="M308" s="273" t="str">
        <f t="shared" si="288"/>
        <v>-</v>
      </c>
      <c r="N308" s="274" t="str">
        <f t="shared" si="277"/>
        <v>-</v>
      </c>
      <c r="O308" s="274" t="str">
        <f t="shared" si="278"/>
        <v>-</v>
      </c>
      <c r="P308" s="275" t="str">
        <f t="shared" si="279"/>
        <v>-</v>
      </c>
      <c r="Q308" s="58"/>
      <c r="R308" s="292" t="str">
        <f t="shared" si="289"/>
        <v>-</v>
      </c>
      <c r="S308" s="293" t="str">
        <f t="shared" si="280"/>
        <v>-</v>
      </c>
      <c r="T308" s="293" t="str">
        <f t="shared" si="281"/>
        <v>-</v>
      </c>
      <c r="U308" s="294" t="str">
        <f t="shared" si="282"/>
        <v>-</v>
      </c>
      <c r="V308" s="5"/>
      <c r="W308" s="306" t="str">
        <f t="shared" si="290"/>
        <v>-</v>
      </c>
      <c r="Y308" s="318" t="str">
        <f>IF(OR(W308="",W308=0,W308="-"),"",MAX(Y$23:Y307)+1)</f>
        <v/>
      </c>
      <c r="Z308" s="319" t="str">
        <f>IF(OR(Y308="",Y308=0,Y308="-"),"",C303)</f>
        <v/>
      </c>
      <c r="AA308" s="338" t="str">
        <f>IF(OR(Y308="",Y308=0,Y308="-"),"",DAY($B303))</f>
        <v/>
      </c>
      <c r="AB308" s="331" t="str">
        <f t="shared" si="291"/>
        <v/>
      </c>
      <c r="AC308" s="339" t="str">
        <f>IF(OR(AA308="",AA308=0,AA308="-"),"",MONTH($B303))</f>
        <v/>
      </c>
      <c r="AD308" s="331" t="str">
        <f t="shared" si="292"/>
        <v/>
      </c>
      <c r="AE308" s="340" t="str">
        <f>IF(OR(AA308="",AA308=0,AA308="-"),"",YEAR($B303))</f>
        <v/>
      </c>
      <c r="AG308" s="469"/>
      <c r="AH308" s="497"/>
      <c r="AL308" s="499"/>
      <c r="AM308" s="470"/>
      <c r="AO308" s="469"/>
      <c r="AP308" s="473"/>
      <c r="AQ308" s="473"/>
      <c r="AR308" s="470"/>
      <c r="AT308" s="469"/>
      <c r="AU308" s="473"/>
      <c r="AV308" s="473"/>
      <c r="AW308" s="470"/>
      <c r="AY308" s="469"/>
      <c r="AZ308" s="473"/>
      <c r="BA308" s="473"/>
      <c r="BB308" s="470"/>
      <c r="BD308" s="469"/>
      <c r="BE308" s="470"/>
      <c r="BG308" s="467"/>
    </row>
    <row r="309" spans="1:59" ht="15" thickBot="1" x14ac:dyDescent="0.35">
      <c r="A309" s="674"/>
      <c r="B309" s="675"/>
      <c r="C309" s="676"/>
      <c r="D309" s="649"/>
      <c r="E309" s="259" t="str">
        <f>Resumen!$AI$57</f>
        <v>V</v>
      </c>
      <c r="F309" s="263" t="str">
        <f>Resumen!$AI$56</f>
        <v>Gastos V.Zotz</v>
      </c>
      <c r="G309" s="284"/>
      <c r="H309" s="276" t="str">
        <f>INDEX(Resumen!$A$56:$AL$259,MATCH($C303,Resumen!$C$56:$C$259,0),MATCH($H$22,Resumen!$A$59:$AL$59,0))</f>
        <v>-</v>
      </c>
      <c r="I309" s="277" t="str">
        <f>INDEX(Resumen!$A$56:$AL$259,MATCH($C303,Resumen!$C$56:$C$259,0),MATCH($I$22,Resumen!$A$59:$AL$59,0))</f>
        <v>-</v>
      </c>
      <c r="J309" s="277" t="str">
        <f>INDEX(Resumen!$A$56:$AL$259,MATCH($C303,Resumen!$C$56:$C$259,0),MATCH($J$22,Resumen!$A$59:$AL$59,0))</f>
        <v>-</v>
      </c>
      <c r="K309" s="278" t="str">
        <f>INDEX(Resumen!$A$56:$AL$259,MATCH($C303,Resumen!$C$56:$C$259,0),MATCH($K$22,Resumen!$A$59:$AL$59,0))</f>
        <v>-</v>
      </c>
      <c r="M309" s="276" t="str">
        <f t="shared" si="288"/>
        <v>-</v>
      </c>
      <c r="N309" s="277" t="str">
        <f t="shared" si="277"/>
        <v>-</v>
      </c>
      <c r="O309" s="277" t="str">
        <f t="shared" si="278"/>
        <v>-</v>
      </c>
      <c r="P309" s="278" t="str">
        <f t="shared" si="279"/>
        <v>-</v>
      </c>
      <c r="Q309" s="58"/>
      <c r="R309" s="295" t="str">
        <f t="shared" si="289"/>
        <v>-</v>
      </c>
      <c r="S309" s="296" t="str">
        <f t="shared" si="280"/>
        <v>-</v>
      </c>
      <c r="T309" s="296" t="str">
        <f t="shared" si="281"/>
        <v>-</v>
      </c>
      <c r="U309" s="297" t="str">
        <f t="shared" si="282"/>
        <v>-</v>
      </c>
      <c r="W309" s="307" t="str">
        <f t="shared" si="290"/>
        <v>-</v>
      </c>
      <c r="Y309" s="318" t="str">
        <f>IF(OR(W309="",W309=0,W309="-"),"",MAX(Y$23:Y308)+1)</f>
        <v/>
      </c>
      <c r="Z309" s="320" t="str">
        <f>IF(OR(Y309="",Y309=0,Y309="-"),"",C303)</f>
        <v/>
      </c>
      <c r="AA309" s="341" t="str">
        <f>IF(OR(Y309="",Y309=0,Y309="-"),"",DAY($B303))</f>
        <v/>
      </c>
      <c r="AB309" s="332" t="str">
        <f t="shared" si="291"/>
        <v/>
      </c>
      <c r="AC309" s="342" t="str">
        <f>IF(OR(AA309="",AA309=0,AA309="-"),"",MONTH($B303))</f>
        <v/>
      </c>
      <c r="AD309" s="332" t="str">
        <f t="shared" si="292"/>
        <v/>
      </c>
      <c r="AE309" s="343" t="str">
        <f>IF(OR(AA309="",AA309=0,AA309="-"),"",YEAR($B303))</f>
        <v/>
      </c>
      <c r="AG309" s="471"/>
      <c r="AH309" s="500"/>
      <c r="AI309" s="501"/>
      <c r="AJ309" s="501"/>
      <c r="AK309" s="501"/>
      <c r="AL309" s="502"/>
      <c r="AM309" s="472"/>
      <c r="AO309" s="471"/>
      <c r="AP309" s="474"/>
      <c r="AQ309" s="474"/>
      <c r="AR309" s="472"/>
      <c r="AT309" s="471"/>
      <c r="AU309" s="474"/>
      <c r="AV309" s="474"/>
      <c r="AW309" s="472"/>
      <c r="AY309" s="471"/>
      <c r="AZ309" s="474"/>
      <c r="BA309" s="474"/>
      <c r="BB309" s="472"/>
      <c r="BD309" s="471"/>
      <c r="BE309" s="472"/>
      <c r="BG309" s="468"/>
    </row>
    <row r="310" spans="1:59" ht="15" thickBot="1" x14ac:dyDescent="0.35">
      <c r="A310" s="674">
        <f>MAX($A$23:A303)+1</f>
        <v>42</v>
      </c>
      <c r="B310" s="675">
        <f>INDEX(Resumen!$A$56:$AL$259,MATCH($A310,Resumen!$A$56:$A$259,0),MATCH($B$22,Resumen!$A$59:$AL$59,0))</f>
        <v>0</v>
      </c>
      <c r="C310" s="676">
        <f>INDEX(Resumen!$A$56:$AL$259,MATCH($A310,Resumen!$A$56:$A$259,0),MATCH($C$22,Resumen!$A$59:$AL$59,0))</f>
        <v>0</v>
      </c>
      <c r="D310" s="648" t="str">
        <f>IF(SUM($W310:$W316)=0,"-",SUM($W310:$W316))</f>
        <v>-</v>
      </c>
      <c r="E310" s="363" t="str">
        <f>Resumen!$K$57</f>
        <v>MP</v>
      </c>
      <c r="F310" s="364" t="str">
        <f>Resumen!$K$56</f>
        <v>Materias Primas</v>
      </c>
      <c r="G310" s="284"/>
      <c r="H310" s="256" t="str">
        <f>INDEX(Resumen!$A$56:$AL$259,MATCH($C310,Resumen!$C$56:$C$259,0),MATCH($H$16,Resumen!$A$59:$AL$59,0))</f>
        <v>-</v>
      </c>
      <c r="I310" s="90" t="str">
        <f>INDEX(Resumen!$A$56:$AL$259,MATCH($C310,Resumen!$C$56:$C$259,0),MATCH($I$16,Resumen!$A$59:$AL$59,0))</f>
        <v>-</v>
      </c>
      <c r="J310" s="90" t="str">
        <f>INDEX(Resumen!$A$56:$AL$259,MATCH($C310,Resumen!$C$56:$C$259,0),MATCH($J$16,Resumen!$A$59:$AL$59,0))</f>
        <v>-</v>
      </c>
      <c r="K310" s="109" t="str">
        <f>INDEX(Resumen!$A$56:$AL$259,MATCH($C310,Resumen!$C$56:$C$259,0),MATCH($K$16,Resumen!$A$59:$AL$59,0))</f>
        <v>-</v>
      </c>
      <c r="M310" s="256" t="str">
        <f>IF(OR(H310="-",H310="",H310=0),"-",H310*M$14)</f>
        <v>-</v>
      </c>
      <c r="N310" s="90" t="str">
        <f t="shared" si="277"/>
        <v>-</v>
      </c>
      <c r="O310" s="90" t="str">
        <f t="shared" si="278"/>
        <v>-</v>
      </c>
      <c r="P310" s="109" t="str">
        <f t="shared" si="279"/>
        <v>-</v>
      </c>
      <c r="Q310" s="58"/>
      <c r="R310" s="365" t="str">
        <f>IF(SUM(H310,M310)=0,"-",SUM(H310,M310))</f>
        <v>-</v>
      </c>
      <c r="S310" s="366" t="str">
        <f t="shared" si="280"/>
        <v>-</v>
      </c>
      <c r="T310" s="366" t="str">
        <f t="shared" si="281"/>
        <v>-</v>
      </c>
      <c r="U310" s="367" t="str">
        <f t="shared" si="282"/>
        <v>-</v>
      </c>
      <c r="V310" s="5"/>
      <c r="W310" s="368" t="str">
        <f>IF(SUM(R310:U310)=0,"-",SUM(R310:U310))</f>
        <v>-</v>
      </c>
      <c r="Y310" s="369" t="str">
        <f>IF(OR(W310="",W310=0,W310="-"),"",MAX(Y$23:Y309)+1)</f>
        <v/>
      </c>
      <c r="Z310" s="370" t="str">
        <f>IF(OR(Y310="",Y310=0,Y310="-"),"",C310)</f>
        <v/>
      </c>
      <c r="AA310" s="371" t="str">
        <f>IF(OR(Y310="",Y310=0,Y310="-"),"",DAY($B310))</f>
        <v/>
      </c>
      <c r="AB310" s="372" t="str">
        <f>IF(AA310="","","/")</f>
        <v/>
      </c>
      <c r="AC310" s="373" t="str">
        <f>IF(OR(AA310="",AA310=0,AA310="-"),"",MONTH($B310))</f>
        <v/>
      </c>
      <c r="AD310" s="372" t="str">
        <f>IF(AC310="","","/")</f>
        <v/>
      </c>
      <c r="AE310" s="374" t="str">
        <f>IF(OR(AA310="",AA310=0,AA310="-"),"",YEAR($B310))</f>
        <v/>
      </c>
      <c r="AG310" s="461" t="str">
        <f>IF(OR($C310="",$C310="-",$C310=0),"-",A310)</f>
        <v>-</v>
      </c>
      <c r="AH310" s="503" t="str">
        <f>IF(OR($C310="",$C310="-",$C310=0),"-",DAY(B310))</f>
        <v>-</v>
      </c>
      <c r="AI310" s="506" t="str">
        <f>IF(AH310="","","/")</f>
        <v>/</v>
      </c>
      <c r="AJ310" s="507" t="str">
        <f>IF(OR($C310="",$C310="-",$C310=0),"-",MONTH(B310))</f>
        <v>-</v>
      </c>
      <c r="AK310" s="506" t="str">
        <f>IF(AJ310="","","/")</f>
        <v>/</v>
      </c>
      <c r="AL310" s="508" t="str">
        <f>IF(OR($C310="",$C310="-",$C310=0),"-",YEAR(B310))</f>
        <v>-</v>
      </c>
      <c r="AM310" s="462" t="str">
        <f>IF(OR($C310="",$C310="-",$C310=0),"-",C310)</f>
        <v>-</v>
      </c>
      <c r="AN310" s="475" t="str">
        <f>IF(AM310="-","ù",IF(BG310=D310,"ü","û"))</f>
        <v>ù</v>
      </c>
      <c r="AO310" s="463" t="str">
        <f>IF(OR($C310="",$C310="-",$C310=0),"-",IF(SUM(H310:H316)=0,"-",SUM(H310:H316)))</f>
        <v>-</v>
      </c>
      <c r="AP310" s="464" t="str">
        <f>IF(OR($C310="",$C310="-",$C310=0),"-",IF(SUM(I310:I316)=0,"-",SUM(I310:I316)))</f>
        <v>-</v>
      </c>
      <c r="AQ310" s="464" t="str">
        <f>IF(OR($C310="",$C310="-",$C310=0),"-",IF(SUM(J310:J316)=0,"-",SUM(J310:J316)))</f>
        <v>-</v>
      </c>
      <c r="AR310" s="465" t="str">
        <f>IF(OR($C310="",$C310="-",$C310=0),"-",IF(SUM(K310:K316)=0,"-",SUM(K310:K316)))</f>
        <v>-</v>
      </c>
      <c r="AS310" s="457"/>
      <c r="AT310" s="463" t="str">
        <f>IF(OR($C310="",$C310="-",$C310=0),"-",IF(SUM(M310:M316)=0,"-",SUM(M310:M316)))</f>
        <v>-</v>
      </c>
      <c r="AU310" s="464" t="str">
        <f>IF(OR($C310="",$C310="-",$C310=0),"-",IF(SUM(N310:N316)=0,"-",SUM(N310:N316)))</f>
        <v>-</v>
      </c>
      <c r="AV310" s="464" t="str">
        <f>IF(OR($C310="",$C310="-",$C310=0),"-",IF(SUM(O310:O316)=0,"-",SUM(O310:O316)))</f>
        <v>-</v>
      </c>
      <c r="AW310" s="465" t="str">
        <f>IF(OR($C310="",$C310="-",$C310=0),"-",IF(SUM(P310:P316)=0,"-",SUM(P310:P316)))</f>
        <v>-</v>
      </c>
      <c r="AX310" s="457"/>
      <c r="AY310" s="463" t="str">
        <f>IF(OR($C310="",$C310="-",$C310=0),"-",IF(SUM(R310:R316)=0,"-",SUM(R310:R316)))</f>
        <v>-</v>
      </c>
      <c r="AZ310" s="464" t="str">
        <f>IF(OR($C310="",$C310="-",$C310=0),"-",IF(SUM(S310:S316)=0,"-",SUM(S310:S316)))</f>
        <v>-</v>
      </c>
      <c r="BA310" s="464" t="str">
        <f>IF(OR($C310="",$C310="-",$C310=0),"-",IF(SUM(T310:T316)=0,"-",SUM(T310:T316)))</f>
        <v>-</v>
      </c>
      <c r="BB310" s="465" t="str">
        <f>IF(OR($C310="",$C310="-",$C310=0),"-",IF(SUM(U310:U316)=0,"-",SUM(U310:U316)))</f>
        <v>-</v>
      </c>
      <c r="BC310" s="457"/>
      <c r="BD310" s="463" t="str">
        <f>IF(SUM(AO310:AR310)=0,"-",SUM(AO310:AR310))</f>
        <v>-</v>
      </c>
      <c r="BE310" s="465" t="str">
        <f>IF(SUM(AT310:AW310)=0,"-",SUM(AT310:AW310))</f>
        <v>-</v>
      </c>
      <c r="BF310" s="457"/>
      <c r="BG310" s="466" t="str">
        <f>IF(SUM(AY310:BB310)=0,"-",SUM(AY310:BB310))</f>
        <v>-</v>
      </c>
    </row>
    <row r="311" spans="1:59" ht="15" thickBot="1" x14ac:dyDescent="0.35">
      <c r="A311" s="674"/>
      <c r="B311" s="675"/>
      <c r="C311" s="676"/>
      <c r="D311" s="677"/>
      <c r="E311" s="82" t="str">
        <f>Resumen!$O$57</f>
        <v>P</v>
      </c>
      <c r="F311" s="261" t="str">
        <f>Resumen!$O$56</f>
        <v>Panadería</v>
      </c>
      <c r="G311" s="284"/>
      <c r="H311" s="273" t="str">
        <f>INDEX(Resumen!$A$56:$AL$259,MATCH($C310,Resumen!$C$56:$C$259,0),MATCH($H$17,Resumen!$A$59:$AL$59,0))</f>
        <v>-</v>
      </c>
      <c r="I311" s="274" t="str">
        <f>INDEX(Resumen!$A$56:$AL$259,MATCH($C310,Resumen!$C$56:$C$259,0),MATCH($I$17,Resumen!$A$59:$AL$59,0))</f>
        <v>-</v>
      </c>
      <c r="J311" s="274" t="str">
        <f>INDEX(Resumen!$A$56:$AL$259,MATCH($C310,Resumen!$C$56:$C$259,0),MATCH($J$17,Resumen!$A$59:$AL$59,0))</f>
        <v>-</v>
      </c>
      <c r="K311" s="275" t="str">
        <f>INDEX(Resumen!$A$56:$AL$259,MATCH($C310,Resumen!$C$56:$C$259,0),MATCH($K$17,Resumen!$A$59:$AL$59,0))</f>
        <v>-</v>
      </c>
      <c r="M311" s="273" t="str">
        <f t="shared" ref="M311:M316" si="293">IF(OR(H311="-",H311="",H311=0),"-",H311*M$14)</f>
        <v>-</v>
      </c>
      <c r="N311" s="274" t="str">
        <f t="shared" si="277"/>
        <v>-</v>
      </c>
      <c r="O311" s="274" t="str">
        <f t="shared" si="278"/>
        <v>-</v>
      </c>
      <c r="P311" s="275" t="str">
        <f t="shared" si="279"/>
        <v>-</v>
      </c>
      <c r="Q311" s="58"/>
      <c r="R311" s="292" t="str">
        <f t="shared" ref="R311:R316" si="294">IF(SUM(H311,M311)=0,"-",SUM(H311,M311))</f>
        <v>-</v>
      </c>
      <c r="S311" s="293" t="str">
        <f t="shared" si="280"/>
        <v>-</v>
      </c>
      <c r="T311" s="293" t="str">
        <f t="shared" si="281"/>
        <v>-</v>
      </c>
      <c r="U311" s="294" t="str">
        <f t="shared" si="282"/>
        <v>-</v>
      </c>
      <c r="V311" s="5"/>
      <c r="W311" s="306" t="str">
        <f t="shared" ref="W311:W316" si="295">IF(SUM(R311:U311)=0,"-",SUM(R311:U311))</f>
        <v>-</v>
      </c>
      <c r="Y311" s="318" t="str">
        <f>IF(OR(W311="",W311=0,W311="-"),"",MAX(Y$23:Y310)+1)</f>
        <v/>
      </c>
      <c r="Z311" s="319" t="str">
        <f>IF(OR(Y311="",Y311=0,Y311="-"),"",C310)</f>
        <v/>
      </c>
      <c r="AA311" s="338" t="str">
        <f>IF(OR(Y311="",Y311=0,Y311="-"),"",DAY($B310))</f>
        <v/>
      </c>
      <c r="AB311" s="331" t="str">
        <f t="shared" ref="AB311:AB316" si="296">IF(AA311="","","/")</f>
        <v/>
      </c>
      <c r="AC311" s="339" t="str">
        <f>IF(OR(AA311="",AA311=0,AA311="-"),"",MONTH($B310))</f>
        <v/>
      </c>
      <c r="AD311" s="331" t="str">
        <f t="shared" ref="AD311:AD316" si="297">IF(AC311="","","/")</f>
        <v/>
      </c>
      <c r="AE311" s="340" t="str">
        <f>IF(OR(AA311="",AA311=0,AA311="-"),"",YEAR($B310))</f>
        <v/>
      </c>
      <c r="AG311" s="525"/>
      <c r="AH311" s="526"/>
      <c r="AI311" s="527"/>
      <c r="AJ311" s="528"/>
      <c r="AK311" s="527"/>
      <c r="AL311" s="529"/>
      <c r="AM311" s="530"/>
      <c r="AN311" s="535"/>
      <c r="AO311" s="531"/>
      <c r="AP311" s="532"/>
      <c r="AQ311" s="532"/>
      <c r="AR311" s="533"/>
      <c r="AS311" s="536"/>
      <c r="AT311" s="531"/>
      <c r="AU311" s="532"/>
      <c r="AV311" s="532"/>
      <c r="AW311" s="533"/>
      <c r="AX311" s="536"/>
      <c r="AY311" s="531"/>
      <c r="AZ311" s="532"/>
      <c r="BA311" s="532"/>
      <c r="BB311" s="533"/>
      <c r="BC311" s="536"/>
      <c r="BD311" s="531"/>
      <c r="BE311" s="533"/>
      <c r="BF311" s="536"/>
      <c r="BG311" s="534"/>
    </row>
    <row r="312" spans="1:59" ht="15" thickBot="1" x14ac:dyDescent="0.35">
      <c r="A312" s="674"/>
      <c r="B312" s="675"/>
      <c r="C312" s="676"/>
      <c r="D312" s="677"/>
      <c r="E312" s="82" t="str">
        <f>Resumen!$S$57</f>
        <v>B</v>
      </c>
      <c r="F312" s="261" t="str">
        <f>Resumen!$S$56</f>
        <v>Bebidas</v>
      </c>
      <c r="G312" s="284"/>
      <c r="H312" s="273" t="str">
        <f>INDEX(Resumen!$A$56:$AL$259,MATCH($C310,Resumen!$C$56:$C$259,0),MATCH($H$18,Resumen!$A$59:$AL$59,0))</f>
        <v>-</v>
      </c>
      <c r="I312" s="274" t="str">
        <f>INDEX(Resumen!$A$56:$AL$259,MATCH($C310,Resumen!$C$56:$C$259,0),MATCH($I$18,Resumen!$A$59:$AL$59,0))</f>
        <v>-</v>
      </c>
      <c r="J312" s="274" t="str">
        <f>INDEX(Resumen!$A$56:$AL$259,MATCH($C310,Resumen!$C$56:$C$259,0),MATCH($J$18,Resumen!$A$59:$AL$59,0))</f>
        <v>-</v>
      </c>
      <c r="K312" s="275" t="str">
        <f>INDEX(Resumen!$A$56:$AL$259,MATCH($C310,Resumen!$C$56:$C$259,0),MATCH($K$18,Resumen!$A$59:$AL$59,0))</f>
        <v>-</v>
      </c>
      <c r="M312" s="273" t="str">
        <f t="shared" si="293"/>
        <v>-</v>
      </c>
      <c r="N312" s="274" t="str">
        <f t="shared" si="277"/>
        <v>-</v>
      </c>
      <c r="O312" s="274" t="str">
        <f t="shared" si="278"/>
        <v>-</v>
      </c>
      <c r="P312" s="275" t="str">
        <f t="shared" si="279"/>
        <v>-</v>
      </c>
      <c r="R312" s="292" t="str">
        <f t="shared" si="294"/>
        <v>-</v>
      </c>
      <c r="S312" s="293" t="str">
        <f t="shared" si="280"/>
        <v>-</v>
      </c>
      <c r="T312" s="293" t="str">
        <f t="shared" si="281"/>
        <v>-</v>
      </c>
      <c r="U312" s="294" t="str">
        <f t="shared" si="282"/>
        <v>-</v>
      </c>
      <c r="V312" s="5"/>
      <c r="W312" s="306" t="str">
        <f t="shared" si="295"/>
        <v>-</v>
      </c>
      <c r="Y312" s="318" t="str">
        <f>IF(OR(W312="",W312=0,W312="-"),"",MAX(Y$23:Y311)+1)</f>
        <v/>
      </c>
      <c r="Z312" s="319" t="str">
        <f>IF(OR(Y312="",Y312=0,Y312="-"),"",C310)</f>
        <v/>
      </c>
      <c r="AA312" s="338" t="str">
        <f>IF(OR(Y312="",Y312=0,Y312="-"),"",DAY($B310))</f>
        <v/>
      </c>
      <c r="AB312" s="331" t="str">
        <f t="shared" si="296"/>
        <v/>
      </c>
      <c r="AC312" s="339" t="str">
        <f>IF(OR(AA312="",AA312=0,AA312="-"),"",MONTH($B310))</f>
        <v/>
      </c>
      <c r="AD312" s="331" t="str">
        <f t="shared" si="297"/>
        <v/>
      </c>
      <c r="AE312" s="340" t="str">
        <f>IF(OR(AA312="",AA312=0,AA312="-"),"",YEAR($B310))</f>
        <v/>
      </c>
      <c r="AG312" s="469"/>
      <c r="AH312" s="497"/>
      <c r="AL312" s="499"/>
      <c r="AM312" s="470"/>
      <c r="AN312" s="59"/>
      <c r="AO312" s="469"/>
      <c r="AP312" s="473"/>
      <c r="AQ312" s="473"/>
      <c r="AR312" s="470"/>
      <c r="AS312" s="59"/>
      <c r="AT312" s="469"/>
      <c r="AU312" s="473"/>
      <c r="AV312" s="473"/>
      <c r="AW312" s="470"/>
      <c r="AX312" s="59"/>
      <c r="AY312" s="469"/>
      <c r="AZ312" s="473"/>
      <c r="BA312" s="473"/>
      <c r="BB312" s="470"/>
      <c r="BC312" s="59"/>
      <c r="BD312" s="469"/>
      <c r="BE312" s="470"/>
      <c r="BF312" s="59"/>
      <c r="BG312" s="467"/>
    </row>
    <row r="313" spans="1:59" ht="15" thickBot="1" x14ac:dyDescent="0.35">
      <c r="A313" s="674"/>
      <c r="B313" s="675"/>
      <c r="C313" s="676"/>
      <c r="D313" s="677"/>
      <c r="E313" s="82" t="str">
        <f>Resumen!$W$57</f>
        <v>E</v>
      </c>
      <c r="F313" s="261" t="str">
        <f>Resumen!$W$56</f>
        <v>Envases</v>
      </c>
      <c r="G313" s="284"/>
      <c r="H313" s="273" t="str">
        <f>INDEX(Resumen!$A$56:$AL$259,MATCH($C310,Resumen!$C$56:$C$259,0),MATCH($H$19,Resumen!$A$59:$AL$59,0))</f>
        <v>-</v>
      </c>
      <c r="I313" s="274" t="str">
        <f>INDEX(Resumen!$A$56:$AL$259,MATCH($C310,Resumen!$C$56:$C$259,0),MATCH($I$19,Resumen!$A$59:$AL$59,0))</f>
        <v>-</v>
      </c>
      <c r="J313" s="274" t="str">
        <f>INDEX(Resumen!$A$56:$AL$259,MATCH($C310,Resumen!$C$56:$C$259,0),MATCH($J$19,Resumen!$A$59:$AL$59,0))</f>
        <v>-</v>
      </c>
      <c r="K313" s="275" t="str">
        <f>INDEX(Resumen!$A$56:$AL$259,MATCH($C310,Resumen!$C$56:$C$259,0),MATCH($K$19,Resumen!$A$59:$AL$59,0))</f>
        <v>-</v>
      </c>
      <c r="M313" s="273" t="str">
        <f t="shared" si="293"/>
        <v>-</v>
      </c>
      <c r="N313" s="274" t="str">
        <f t="shared" si="277"/>
        <v>-</v>
      </c>
      <c r="O313" s="274" t="str">
        <f t="shared" si="278"/>
        <v>-</v>
      </c>
      <c r="P313" s="275" t="str">
        <f t="shared" si="279"/>
        <v>-</v>
      </c>
      <c r="Q313" s="58"/>
      <c r="R313" s="292" t="str">
        <f t="shared" si="294"/>
        <v>-</v>
      </c>
      <c r="S313" s="293" t="str">
        <f t="shared" si="280"/>
        <v>-</v>
      </c>
      <c r="T313" s="293" t="str">
        <f t="shared" si="281"/>
        <v>-</v>
      </c>
      <c r="U313" s="294" t="str">
        <f t="shared" si="282"/>
        <v>-</v>
      </c>
      <c r="V313" s="5"/>
      <c r="W313" s="306" t="str">
        <f t="shared" si="295"/>
        <v>-</v>
      </c>
      <c r="Y313" s="318" t="str">
        <f>IF(OR(W313="",W313=0,W313="-"),"",MAX(Y$23:Y312)+1)</f>
        <v/>
      </c>
      <c r="Z313" s="319" t="str">
        <f>IF(OR(Y313="",Y313=0,Y313="-"),"",C310)</f>
        <v/>
      </c>
      <c r="AA313" s="338" t="str">
        <f>IF(OR(Y313="",Y313=0,Y313="-"),"",DAY($B310))</f>
        <v/>
      </c>
      <c r="AB313" s="331" t="str">
        <f t="shared" si="296"/>
        <v/>
      </c>
      <c r="AC313" s="339" t="str">
        <f>IF(OR(AA313="",AA313=0,AA313="-"),"",MONTH($B310))</f>
        <v/>
      </c>
      <c r="AD313" s="331" t="str">
        <f t="shared" si="297"/>
        <v/>
      </c>
      <c r="AE313" s="340" t="str">
        <f>IF(OR(AA313="",AA313=0,AA313="-"),"",YEAR($B310))</f>
        <v/>
      </c>
      <c r="AG313" s="469"/>
      <c r="AH313" s="497"/>
      <c r="AL313" s="499"/>
      <c r="AM313" s="470"/>
      <c r="AO313" s="469"/>
      <c r="AP313" s="473"/>
      <c r="AQ313" s="473"/>
      <c r="AR313" s="470"/>
      <c r="AT313" s="469"/>
      <c r="AU313" s="473"/>
      <c r="AV313" s="473"/>
      <c r="AW313" s="470"/>
      <c r="AY313" s="469"/>
      <c r="AZ313" s="473"/>
      <c r="BA313" s="473"/>
      <c r="BB313" s="470"/>
      <c r="BD313" s="469"/>
      <c r="BE313" s="470"/>
      <c r="BG313" s="467"/>
    </row>
    <row r="314" spans="1:59" ht="15" thickBot="1" x14ac:dyDescent="0.35">
      <c r="A314" s="674"/>
      <c r="B314" s="675"/>
      <c r="C314" s="676"/>
      <c r="D314" s="677"/>
      <c r="E314" s="83" t="str">
        <f>Resumen!$AA$57</f>
        <v>D</v>
      </c>
      <c r="F314" s="262" t="str">
        <f>Resumen!$AA$56</f>
        <v>Decoración</v>
      </c>
      <c r="G314" s="284"/>
      <c r="H314" s="273" t="str">
        <f>INDEX(Resumen!$A$56:$AL$259,MATCH($C310,Resumen!$C$56:$C$259,0),MATCH($H$20,Resumen!$A$59:$AL$59,0))</f>
        <v>-</v>
      </c>
      <c r="I314" s="274" t="str">
        <f>INDEX(Resumen!$A$56:$AL$259,MATCH($C310,Resumen!$C$56:$C$259,0),MATCH($I$20,Resumen!$A$59:$AL$59,0))</f>
        <v>-</v>
      </c>
      <c r="J314" s="274" t="str">
        <f>INDEX(Resumen!$A$56:$AL$259,MATCH($C310,Resumen!$C$56:$C$259,0),MATCH($J$20,Resumen!$A$59:$AL$59,0))</f>
        <v>-</v>
      </c>
      <c r="K314" s="275" t="str">
        <f>INDEX(Resumen!$A$56:$AL$259,MATCH($C310,Resumen!$C$56:$C$259,0),MATCH($K$20,Resumen!$A$59:$AL$59,0))</f>
        <v>-</v>
      </c>
      <c r="M314" s="273" t="str">
        <f t="shared" si="293"/>
        <v>-</v>
      </c>
      <c r="N314" s="274" t="str">
        <f t="shared" si="277"/>
        <v>-</v>
      </c>
      <c r="O314" s="274" t="str">
        <f t="shared" si="278"/>
        <v>-</v>
      </c>
      <c r="P314" s="275" t="str">
        <f t="shared" si="279"/>
        <v>-</v>
      </c>
      <c r="Q314" s="58"/>
      <c r="R314" s="292" t="str">
        <f t="shared" si="294"/>
        <v>-</v>
      </c>
      <c r="S314" s="293" t="str">
        <f t="shared" si="280"/>
        <v>-</v>
      </c>
      <c r="T314" s="293" t="str">
        <f t="shared" si="281"/>
        <v>-</v>
      </c>
      <c r="U314" s="294" t="str">
        <f t="shared" si="282"/>
        <v>-</v>
      </c>
      <c r="V314" s="5"/>
      <c r="W314" s="306" t="str">
        <f t="shared" si="295"/>
        <v>-</v>
      </c>
      <c r="Y314" s="318" t="str">
        <f>IF(OR(W314="",W314=0,W314="-"),"",MAX(Y$23:Y313)+1)</f>
        <v/>
      </c>
      <c r="Z314" s="319" t="str">
        <f>IF(OR(Y314="",Y314=0,Y314="-"),"",C310)</f>
        <v/>
      </c>
      <c r="AA314" s="338" t="str">
        <f>IF(OR(Y314="",Y314=0,Y314="-"),"",DAY($B310))</f>
        <v/>
      </c>
      <c r="AB314" s="331" t="str">
        <f t="shared" si="296"/>
        <v/>
      </c>
      <c r="AC314" s="339" t="str">
        <f>IF(OR(AA314="",AA314=0,AA314="-"),"",MONTH($B310))</f>
        <v/>
      </c>
      <c r="AD314" s="331" t="str">
        <f t="shared" si="297"/>
        <v/>
      </c>
      <c r="AE314" s="340" t="str">
        <f>IF(OR(AA314="",AA314=0,AA314="-"),"",YEAR($B310))</f>
        <v/>
      </c>
      <c r="AG314" s="469"/>
      <c r="AH314" s="497"/>
      <c r="AL314" s="499"/>
      <c r="AM314" s="470"/>
      <c r="AO314" s="469"/>
      <c r="AP314" s="473"/>
      <c r="AQ314" s="473"/>
      <c r="AR314" s="470"/>
      <c r="AT314" s="469"/>
      <c r="AU314" s="473"/>
      <c r="AV314" s="473"/>
      <c r="AW314" s="470"/>
      <c r="AY314" s="469"/>
      <c r="AZ314" s="473"/>
      <c r="BA314" s="473"/>
      <c r="BB314" s="470"/>
      <c r="BD314" s="469"/>
      <c r="BE314" s="470"/>
      <c r="BG314" s="467"/>
    </row>
    <row r="315" spans="1:59" ht="15" thickBot="1" x14ac:dyDescent="0.35">
      <c r="A315" s="674"/>
      <c r="B315" s="675"/>
      <c r="C315" s="676"/>
      <c r="D315" s="677"/>
      <c r="E315" s="83" t="str">
        <f>Resumen!$AE$57</f>
        <v>U</v>
      </c>
      <c r="F315" s="262" t="str">
        <f>Resumen!$AE$56</f>
        <v>Maq. y Utensilios</v>
      </c>
      <c r="G315" s="284"/>
      <c r="H315" s="273" t="str">
        <f>INDEX(Resumen!$A$56:$AL$259,MATCH($C310,Resumen!$C$56:$C$259,0),MATCH($H$21,Resumen!$A$59:$AL$59,0))</f>
        <v>-</v>
      </c>
      <c r="I315" s="274" t="str">
        <f>INDEX(Resumen!$A$56:$AL$259,MATCH($C310,Resumen!$C$56:$C$259,0),MATCH($I$21,Resumen!$A$59:$AL$59,0))</f>
        <v>-</v>
      </c>
      <c r="J315" s="274" t="str">
        <f>INDEX(Resumen!$A$56:$AL$259,MATCH($C310,Resumen!$C$56:$C$259,0),MATCH($J$21,Resumen!$A$59:$AL$59,0))</f>
        <v>-</v>
      </c>
      <c r="K315" s="275" t="str">
        <f>INDEX(Resumen!$A$56:$AL$259,MATCH($C310,Resumen!$C$56:$C$259,0),MATCH($K$21,Resumen!$A$59:$AL$59,0))</f>
        <v>-</v>
      </c>
      <c r="M315" s="273" t="str">
        <f t="shared" si="293"/>
        <v>-</v>
      </c>
      <c r="N315" s="274" t="str">
        <f t="shared" si="277"/>
        <v>-</v>
      </c>
      <c r="O315" s="274" t="str">
        <f t="shared" si="278"/>
        <v>-</v>
      </c>
      <c r="P315" s="275" t="str">
        <f t="shared" si="279"/>
        <v>-</v>
      </c>
      <c r="Q315" s="58"/>
      <c r="R315" s="292" t="str">
        <f t="shared" si="294"/>
        <v>-</v>
      </c>
      <c r="S315" s="293" t="str">
        <f t="shared" si="280"/>
        <v>-</v>
      </c>
      <c r="T315" s="293" t="str">
        <f t="shared" si="281"/>
        <v>-</v>
      </c>
      <c r="U315" s="294" t="str">
        <f t="shared" si="282"/>
        <v>-</v>
      </c>
      <c r="V315" s="5"/>
      <c r="W315" s="306" t="str">
        <f t="shared" si="295"/>
        <v>-</v>
      </c>
      <c r="Y315" s="318" t="str">
        <f>IF(OR(W315="",W315=0,W315="-"),"",MAX(Y$23:Y314)+1)</f>
        <v/>
      </c>
      <c r="Z315" s="319" t="str">
        <f>IF(OR(Y315="",Y315=0,Y315="-"),"",C310)</f>
        <v/>
      </c>
      <c r="AA315" s="338" t="str">
        <f>IF(OR(Y315="",Y315=0,Y315="-"),"",DAY($B310))</f>
        <v/>
      </c>
      <c r="AB315" s="331" t="str">
        <f t="shared" si="296"/>
        <v/>
      </c>
      <c r="AC315" s="339" t="str">
        <f>IF(OR(AA315="",AA315=0,AA315="-"),"",MONTH($B310))</f>
        <v/>
      </c>
      <c r="AD315" s="331" t="str">
        <f t="shared" si="297"/>
        <v/>
      </c>
      <c r="AE315" s="340" t="str">
        <f>IF(OR(AA315="",AA315=0,AA315="-"),"",YEAR($B310))</f>
        <v/>
      </c>
      <c r="AG315" s="469"/>
      <c r="AH315" s="497"/>
      <c r="AL315" s="499"/>
      <c r="AM315" s="470"/>
      <c r="AO315" s="469"/>
      <c r="AP315" s="473"/>
      <c r="AQ315" s="473"/>
      <c r="AR315" s="470"/>
      <c r="AT315" s="469"/>
      <c r="AU315" s="473"/>
      <c r="AV315" s="473"/>
      <c r="AW315" s="470"/>
      <c r="AY315" s="469"/>
      <c r="AZ315" s="473"/>
      <c r="BA315" s="473"/>
      <c r="BB315" s="470"/>
      <c r="BD315" s="469"/>
      <c r="BE315" s="470"/>
      <c r="BG315" s="467"/>
    </row>
    <row r="316" spans="1:59" ht="15" thickBot="1" x14ac:dyDescent="0.35">
      <c r="A316" s="674"/>
      <c r="B316" s="675"/>
      <c r="C316" s="676"/>
      <c r="D316" s="649"/>
      <c r="E316" s="259" t="str">
        <f>Resumen!$AI$57</f>
        <v>V</v>
      </c>
      <c r="F316" s="263" t="str">
        <f>Resumen!$AI$56</f>
        <v>Gastos V.Zotz</v>
      </c>
      <c r="G316" s="284"/>
      <c r="H316" s="276" t="str">
        <f>INDEX(Resumen!$A$56:$AL$259,MATCH($C310,Resumen!$C$56:$C$259,0),MATCH($H$22,Resumen!$A$59:$AL$59,0))</f>
        <v>-</v>
      </c>
      <c r="I316" s="277" t="str">
        <f>INDEX(Resumen!$A$56:$AL$259,MATCH($C310,Resumen!$C$56:$C$259,0),MATCH($I$22,Resumen!$A$59:$AL$59,0))</f>
        <v>-</v>
      </c>
      <c r="J316" s="277" t="str">
        <f>INDEX(Resumen!$A$56:$AL$259,MATCH($C310,Resumen!$C$56:$C$259,0),MATCH($J$22,Resumen!$A$59:$AL$59,0))</f>
        <v>-</v>
      </c>
      <c r="K316" s="278" t="str">
        <f>INDEX(Resumen!$A$56:$AL$259,MATCH($C310,Resumen!$C$56:$C$259,0),MATCH($K$22,Resumen!$A$59:$AL$59,0))</f>
        <v>-</v>
      </c>
      <c r="M316" s="276" t="str">
        <f t="shared" si="293"/>
        <v>-</v>
      </c>
      <c r="N316" s="277" t="str">
        <f t="shared" si="277"/>
        <v>-</v>
      </c>
      <c r="O316" s="277" t="str">
        <f t="shared" si="278"/>
        <v>-</v>
      </c>
      <c r="P316" s="278" t="str">
        <f t="shared" si="279"/>
        <v>-</v>
      </c>
      <c r="Q316" s="58"/>
      <c r="R316" s="295" t="str">
        <f t="shared" si="294"/>
        <v>-</v>
      </c>
      <c r="S316" s="296" t="str">
        <f t="shared" si="280"/>
        <v>-</v>
      </c>
      <c r="T316" s="296" t="str">
        <f t="shared" si="281"/>
        <v>-</v>
      </c>
      <c r="U316" s="297" t="str">
        <f t="shared" si="282"/>
        <v>-</v>
      </c>
      <c r="W316" s="307" t="str">
        <f t="shared" si="295"/>
        <v>-</v>
      </c>
      <c r="Y316" s="318" t="str">
        <f>IF(OR(W316="",W316=0,W316="-"),"",MAX(Y$23:Y315)+1)</f>
        <v/>
      </c>
      <c r="Z316" s="320" t="str">
        <f>IF(OR(Y316="",Y316=0,Y316="-"),"",C310)</f>
        <v/>
      </c>
      <c r="AA316" s="341" t="str">
        <f>IF(OR(Y316="",Y316=0,Y316="-"),"",DAY($B310))</f>
        <v/>
      </c>
      <c r="AB316" s="332" t="str">
        <f t="shared" si="296"/>
        <v/>
      </c>
      <c r="AC316" s="342" t="str">
        <f>IF(OR(AA316="",AA316=0,AA316="-"),"",MONTH($B310))</f>
        <v/>
      </c>
      <c r="AD316" s="332" t="str">
        <f t="shared" si="297"/>
        <v/>
      </c>
      <c r="AE316" s="343" t="str">
        <f>IF(OR(AA316="",AA316=0,AA316="-"),"",YEAR($B310))</f>
        <v/>
      </c>
      <c r="AG316" s="471"/>
      <c r="AH316" s="500"/>
      <c r="AI316" s="501"/>
      <c r="AJ316" s="501"/>
      <c r="AK316" s="501"/>
      <c r="AL316" s="502"/>
      <c r="AM316" s="472"/>
      <c r="AO316" s="471"/>
      <c r="AP316" s="474"/>
      <c r="AQ316" s="474"/>
      <c r="AR316" s="472"/>
      <c r="AT316" s="471"/>
      <c r="AU316" s="474"/>
      <c r="AV316" s="474"/>
      <c r="AW316" s="472"/>
      <c r="AY316" s="471"/>
      <c r="AZ316" s="474"/>
      <c r="BA316" s="474"/>
      <c r="BB316" s="472"/>
      <c r="BD316" s="471"/>
      <c r="BE316" s="472"/>
      <c r="BG316" s="468"/>
    </row>
    <row r="317" spans="1:59" ht="15" thickBot="1" x14ac:dyDescent="0.35">
      <c r="A317" s="674">
        <f>MAX($A$23:A310)+1</f>
        <v>43</v>
      </c>
      <c r="B317" s="675">
        <f>INDEX(Resumen!$A$56:$AL$259,MATCH($A317,Resumen!$A$56:$A$259,0),MATCH($B$22,Resumen!$A$59:$AL$59,0))</f>
        <v>0</v>
      </c>
      <c r="C317" s="676">
        <f>INDEX(Resumen!$A$56:$AL$259,MATCH($A317,Resumen!$A$56:$A$259,0),MATCH($C$22,Resumen!$A$59:$AL$59,0))</f>
        <v>0</v>
      </c>
      <c r="D317" s="648" t="str">
        <f>IF(SUM($W317:$W323)=0,"-",SUM($W317:$W323))</f>
        <v>-</v>
      </c>
      <c r="E317" s="363" t="str">
        <f>Resumen!$K$57</f>
        <v>MP</v>
      </c>
      <c r="F317" s="364" t="str">
        <f>Resumen!$K$56</f>
        <v>Materias Primas</v>
      </c>
      <c r="G317" s="284"/>
      <c r="H317" s="256" t="str">
        <f>INDEX(Resumen!$A$56:$AL$259,MATCH($C317,Resumen!$C$56:$C$259,0),MATCH($H$16,Resumen!$A$59:$AL$59,0))</f>
        <v>-</v>
      </c>
      <c r="I317" s="90" t="str">
        <f>INDEX(Resumen!$A$56:$AL$259,MATCH($C317,Resumen!$C$56:$C$259,0),MATCH($I$16,Resumen!$A$59:$AL$59,0))</f>
        <v>-</v>
      </c>
      <c r="J317" s="90" t="str">
        <f>INDEX(Resumen!$A$56:$AL$259,MATCH($C317,Resumen!$C$56:$C$259,0),MATCH($J$16,Resumen!$A$59:$AL$59,0))</f>
        <v>-</v>
      </c>
      <c r="K317" s="109" t="str">
        <f>INDEX(Resumen!$A$56:$AL$259,MATCH($C317,Resumen!$C$56:$C$259,0),MATCH($K$16,Resumen!$A$59:$AL$59,0))</f>
        <v>-</v>
      </c>
      <c r="M317" s="256" t="str">
        <f>IF(OR(H317="-",H317="",H317=0),"-",H317*M$14)</f>
        <v>-</v>
      </c>
      <c r="N317" s="90" t="str">
        <f t="shared" si="277"/>
        <v>-</v>
      </c>
      <c r="O317" s="90" t="str">
        <f t="shared" si="278"/>
        <v>-</v>
      </c>
      <c r="P317" s="109" t="str">
        <f t="shared" si="279"/>
        <v>-</v>
      </c>
      <c r="Q317" s="58"/>
      <c r="R317" s="365" t="str">
        <f>IF(SUM(H317,M317)=0,"-",SUM(H317,M317))</f>
        <v>-</v>
      </c>
      <c r="S317" s="366" t="str">
        <f t="shared" si="280"/>
        <v>-</v>
      </c>
      <c r="T317" s="366" t="str">
        <f t="shared" si="281"/>
        <v>-</v>
      </c>
      <c r="U317" s="367" t="str">
        <f t="shared" si="282"/>
        <v>-</v>
      </c>
      <c r="V317" s="5"/>
      <c r="W317" s="368" t="str">
        <f>IF(SUM(R317:U317)=0,"-",SUM(R317:U317))</f>
        <v>-</v>
      </c>
      <c r="Y317" s="369" t="str">
        <f>IF(OR(W317="",W317=0,W317="-"),"",MAX(Y$23:Y316)+1)</f>
        <v/>
      </c>
      <c r="Z317" s="370" t="str">
        <f>IF(OR(Y317="",Y317=0,Y317="-"),"",C317)</f>
        <v/>
      </c>
      <c r="AA317" s="371" t="str">
        <f>IF(OR(Y317="",Y317=0,Y317="-"),"",DAY($B317))</f>
        <v/>
      </c>
      <c r="AB317" s="372" t="str">
        <f>IF(AA317="","","/")</f>
        <v/>
      </c>
      <c r="AC317" s="373" t="str">
        <f>IF(OR(AA317="",AA317=0,AA317="-"),"",MONTH($B317))</f>
        <v/>
      </c>
      <c r="AD317" s="372" t="str">
        <f>IF(AC317="","","/")</f>
        <v/>
      </c>
      <c r="AE317" s="374" t="str">
        <f>IF(OR(AA317="",AA317=0,AA317="-"),"",YEAR($B317))</f>
        <v/>
      </c>
      <c r="AG317" s="461" t="str">
        <f>IF(OR($C317="",$C317="-",$C317=0),"-",A317)</f>
        <v>-</v>
      </c>
      <c r="AH317" s="503" t="str">
        <f>IF(OR($C317="",$C317="-",$C317=0),"-",DAY(B317))</f>
        <v>-</v>
      </c>
      <c r="AI317" s="506" t="str">
        <f>IF(AH317="","","/")</f>
        <v>/</v>
      </c>
      <c r="AJ317" s="507" t="str">
        <f>IF(OR($C317="",$C317="-",$C317=0),"-",MONTH(B317))</f>
        <v>-</v>
      </c>
      <c r="AK317" s="506" t="str">
        <f>IF(AJ317="","","/")</f>
        <v>/</v>
      </c>
      <c r="AL317" s="508" t="str">
        <f>IF(OR($C317="",$C317="-",$C317=0),"-",YEAR(B317))</f>
        <v>-</v>
      </c>
      <c r="AM317" s="462" t="str">
        <f>IF(OR($C317="",$C317="-",$C317=0),"-",C317)</f>
        <v>-</v>
      </c>
      <c r="AN317" s="475" t="str">
        <f>IF(AM317="-","ù",IF(BG317=D317,"ü","û"))</f>
        <v>ù</v>
      </c>
      <c r="AO317" s="463" t="str">
        <f>IF(OR($C317="",$C317="-",$C317=0),"-",IF(SUM(H317:H323)=0,"-",SUM(H317:H323)))</f>
        <v>-</v>
      </c>
      <c r="AP317" s="464" t="str">
        <f>IF(OR($C317="",$C317="-",$C317=0),"-",IF(SUM(I317:I323)=0,"-",SUM(I317:I323)))</f>
        <v>-</v>
      </c>
      <c r="AQ317" s="464" t="str">
        <f>IF(OR($C317="",$C317="-",$C317=0),"-",IF(SUM(J317:J323)=0,"-",SUM(J317:J323)))</f>
        <v>-</v>
      </c>
      <c r="AR317" s="465" t="str">
        <f>IF(OR($C317="",$C317="-",$C317=0),"-",IF(SUM(K317:K323)=0,"-",SUM(K317:K323)))</f>
        <v>-</v>
      </c>
      <c r="AS317" s="457"/>
      <c r="AT317" s="463" t="str">
        <f>IF(OR($C317="",$C317="-",$C317=0),"-",IF(SUM(M317:M323)=0,"-",SUM(M317:M323)))</f>
        <v>-</v>
      </c>
      <c r="AU317" s="464" t="str">
        <f>IF(OR($C317="",$C317="-",$C317=0),"-",IF(SUM(N317:N323)=0,"-",SUM(N317:N323)))</f>
        <v>-</v>
      </c>
      <c r="AV317" s="464" t="str">
        <f>IF(OR($C317="",$C317="-",$C317=0),"-",IF(SUM(O317:O323)=0,"-",SUM(O317:O323)))</f>
        <v>-</v>
      </c>
      <c r="AW317" s="465" t="str">
        <f>IF(OR($C317="",$C317="-",$C317=0),"-",IF(SUM(P317:P323)=0,"-",SUM(P317:P323)))</f>
        <v>-</v>
      </c>
      <c r="AX317" s="457"/>
      <c r="AY317" s="463" t="str">
        <f>IF(OR($C317="",$C317="-",$C317=0),"-",IF(SUM(R317:R323)=0,"-",SUM(R317:R323)))</f>
        <v>-</v>
      </c>
      <c r="AZ317" s="464" t="str">
        <f>IF(OR($C317="",$C317="-",$C317=0),"-",IF(SUM(S317:S323)=0,"-",SUM(S317:S323)))</f>
        <v>-</v>
      </c>
      <c r="BA317" s="464" t="str">
        <f>IF(OR($C317="",$C317="-",$C317=0),"-",IF(SUM(T317:T323)=0,"-",SUM(T317:T323)))</f>
        <v>-</v>
      </c>
      <c r="BB317" s="465" t="str">
        <f>IF(OR($C317="",$C317="-",$C317=0),"-",IF(SUM(U317:U323)=0,"-",SUM(U317:U323)))</f>
        <v>-</v>
      </c>
      <c r="BC317" s="457"/>
      <c r="BD317" s="463" t="str">
        <f>IF(SUM(AO317:AR317)=0,"-",SUM(AO317:AR317))</f>
        <v>-</v>
      </c>
      <c r="BE317" s="465" t="str">
        <f>IF(SUM(AT317:AW317)=0,"-",SUM(AT317:AW317))</f>
        <v>-</v>
      </c>
      <c r="BF317" s="457"/>
      <c r="BG317" s="466" t="str">
        <f>IF(SUM(AY317:BB317)=0,"-",SUM(AY317:BB317))</f>
        <v>-</v>
      </c>
    </row>
    <row r="318" spans="1:59" ht="15" thickBot="1" x14ac:dyDescent="0.35">
      <c r="A318" s="674"/>
      <c r="B318" s="675"/>
      <c r="C318" s="676"/>
      <c r="D318" s="677"/>
      <c r="E318" s="82" t="str">
        <f>Resumen!$O$57</f>
        <v>P</v>
      </c>
      <c r="F318" s="261" t="str">
        <f>Resumen!$O$56</f>
        <v>Panadería</v>
      </c>
      <c r="G318" s="284"/>
      <c r="H318" s="273" t="str">
        <f>INDEX(Resumen!$A$56:$AL$259,MATCH($C317,Resumen!$C$56:$C$259,0),MATCH($H$17,Resumen!$A$59:$AL$59,0))</f>
        <v>-</v>
      </c>
      <c r="I318" s="274" t="str">
        <f>INDEX(Resumen!$A$56:$AL$259,MATCH($C317,Resumen!$C$56:$C$259,0),MATCH($I$17,Resumen!$A$59:$AL$59,0))</f>
        <v>-</v>
      </c>
      <c r="J318" s="274" t="str">
        <f>INDEX(Resumen!$A$56:$AL$259,MATCH($C317,Resumen!$C$56:$C$259,0),MATCH($J$17,Resumen!$A$59:$AL$59,0))</f>
        <v>-</v>
      </c>
      <c r="K318" s="275" t="str">
        <f>INDEX(Resumen!$A$56:$AL$259,MATCH($C317,Resumen!$C$56:$C$259,0),MATCH($K$17,Resumen!$A$59:$AL$59,0))</f>
        <v>-</v>
      </c>
      <c r="M318" s="273" t="str">
        <f t="shared" ref="M318:M323" si="298">IF(OR(H318="-",H318="",H318=0),"-",H318*M$14)</f>
        <v>-</v>
      </c>
      <c r="N318" s="274" t="str">
        <f t="shared" si="277"/>
        <v>-</v>
      </c>
      <c r="O318" s="274" t="str">
        <f t="shared" si="278"/>
        <v>-</v>
      </c>
      <c r="P318" s="275" t="str">
        <f t="shared" si="279"/>
        <v>-</v>
      </c>
      <c r="Q318" s="58"/>
      <c r="R318" s="292" t="str">
        <f t="shared" ref="R318:R323" si="299">IF(SUM(H318,M318)=0,"-",SUM(H318,M318))</f>
        <v>-</v>
      </c>
      <c r="S318" s="293" t="str">
        <f t="shared" si="280"/>
        <v>-</v>
      </c>
      <c r="T318" s="293" t="str">
        <f t="shared" si="281"/>
        <v>-</v>
      </c>
      <c r="U318" s="294" t="str">
        <f t="shared" si="282"/>
        <v>-</v>
      </c>
      <c r="V318" s="5"/>
      <c r="W318" s="306" t="str">
        <f t="shared" ref="W318:W323" si="300">IF(SUM(R318:U318)=0,"-",SUM(R318:U318))</f>
        <v>-</v>
      </c>
      <c r="Y318" s="318" t="str">
        <f>IF(OR(W318="",W318=0,W318="-"),"",MAX(Y$23:Y317)+1)</f>
        <v/>
      </c>
      <c r="Z318" s="319" t="str">
        <f>IF(OR(Y318="",Y318=0,Y318="-"),"",C317)</f>
        <v/>
      </c>
      <c r="AA318" s="338" t="str">
        <f>IF(OR(Y318="",Y318=0,Y318="-"),"",DAY($B317))</f>
        <v/>
      </c>
      <c r="AB318" s="331" t="str">
        <f t="shared" ref="AB318:AB323" si="301">IF(AA318="","","/")</f>
        <v/>
      </c>
      <c r="AC318" s="339" t="str">
        <f>IF(OR(AA318="",AA318=0,AA318="-"),"",MONTH($B317))</f>
        <v/>
      </c>
      <c r="AD318" s="331" t="str">
        <f t="shared" ref="AD318:AD323" si="302">IF(AC318="","","/")</f>
        <v/>
      </c>
      <c r="AE318" s="340" t="str">
        <f>IF(OR(AA318="",AA318=0,AA318="-"),"",YEAR($B317))</f>
        <v/>
      </c>
      <c r="AG318" s="525"/>
      <c r="AH318" s="526"/>
      <c r="AI318" s="527"/>
      <c r="AJ318" s="528"/>
      <c r="AK318" s="527"/>
      <c r="AL318" s="529"/>
      <c r="AM318" s="530"/>
      <c r="AN318" s="535"/>
      <c r="AO318" s="531"/>
      <c r="AP318" s="532"/>
      <c r="AQ318" s="532"/>
      <c r="AR318" s="533"/>
      <c r="AS318" s="536"/>
      <c r="AT318" s="531"/>
      <c r="AU318" s="532"/>
      <c r="AV318" s="532"/>
      <c r="AW318" s="533"/>
      <c r="AX318" s="536"/>
      <c r="AY318" s="531"/>
      <c r="AZ318" s="532"/>
      <c r="BA318" s="532"/>
      <c r="BB318" s="533"/>
      <c r="BC318" s="536"/>
      <c r="BD318" s="531"/>
      <c r="BE318" s="533"/>
      <c r="BF318" s="536"/>
      <c r="BG318" s="534"/>
    </row>
    <row r="319" spans="1:59" ht="15" thickBot="1" x14ac:dyDescent="0.35">
      <c r="A319" s="674"/>
      <c r="B319" s="675"/>
      <c r="C319" s="676"/>
      <c r="D319" s="677"/>
      <c r="E319" s="82" t="str">
        <f>Resumen!$S$57</f>
        <v>B</v>
      </c>
      <c r="F319" s="261" t="str">
        <f>Resumen!$S$56</f>
        <v>Bebidas</v>
      </c>
      <c r="G319" s="284"/>
      <c r="H319" s="273" t="str">
        <f>INDEX(Resumen!$A$56:$AL$259,MATCH($C317,Resumen!$C$56:$C$259,0),MATCH($H$18,Resumen!$A$59:$AL$59,0))</f>
        <v>-</v>
      </c>
      <c r="I319" s="274" t="str">
        <f>INDEX(Resumen!$A$56:$AL$259,MATCH($C317,Resumen!$C$56:$C$259,0),MATCH($I$18,Resumen!$A$59:$AL$59,0))</f>
        <v>-</v>
      </c>
      <c r="J319" s="274" t="str">
        <f>INDEX(Resumen!$A$56:$AL$259,MATCH($C317,Resumen!$C$56:$C$259,0),MATCH($J$18,Resumen!$A$59:$AL$59,0))</f>
        <v>-</v>
      </c>
      <c r="K319" s="275" t="str">
        <f>INDEX(Resumen!$A$56:$AL$259,MATCH($C317,Resumen!$C$56:$C$259,0),MATCH($K$18,Resumen!$A$59:$AL$59,0))</f>
        <v>-</v>
      </c>
      <c r="M319" s="273" t="str">
        <f t="shared" si="298"/>
        <v>-</v>
      </c>
      <c r="N319" s="274" t="str">
        <f t="shared" si="277"/>
        <v>-</v>
      </c>
      <c r="O319" s="274" t="str">
        <f t="shared" si="278"/>
        <v>-</v>
      </c>
      <c r="P319" s="275" t="str">
        <f t="shared" si="279"/>
        <v>-</v>
      </c>
      <c r="R319" s="292" t="str">
        <f t="shared" si="299"/>
        <v>-</v>
      </c>
      <c r="S319" s="293" t="str">
        <f t="shared" si="280"/>
        <v>-</v>
      </c>
      <c r="T319" s="293" t="str">
        <f t="shared" si="281"/>
        <v>-</v>
      </c>
      <c r="U319" s="294" t="str">
        <f t="shared" si="282"/>
        <v>-</v>
      </c>
      <c r="V319" s="5"/>
      <c r="W319" s="306" t="str">
        <f t="shared" si="300"/>
        <v>-</v>
      </c>
      <c r="Y319" s="318" t="str">
        <f>IF(OR(W319="",W319=0,W319="-"),"",MAX(Y$23:Y318)+1)</f>
        <v/>
      </c>
      <c r="Z319" s="319" t="str">
        <f>IF(OR(Y319="",Y319=0,Y319="-"),"",C317)</f>
        <v/>
      </c>
      <c r="AA319" s="338" t="str">
        <f>IF(OR(Y319="",Y319=0,Y319="-"),"",DAY($B317))</f>
        <v/>
      </c>
      <c r="AB319" s="331" t="str">
        <f t="shared" si="301"/>
        <v/>
      </c>
      <c r="AC319" s="339" t="str">
        <f>IF(OR(AA319="",AA319=0,AA319="-"),"",MONTH($B317))</f>
        <v/>
      </c>
      <c r="AD319" s="331" t="str">
        <f t="shared" si="302"/>
        <v/>
      </c>
      <c r="AE319" s="340" t="str">
        <f>IF(OR(AA319="",AA319=0,AA319="-"),"",YEAR($B317))</f>
        <v/>
      </c>
      <c r="AG319" s="469"/>
      <c r="AH319" s="497"/>
      <c r="AL319" s="499"/>
      <c r="AM319" s="470"/>
      <c r="AN319" s="59"/>
      <c r="AO319" s="469"/>
      <c r="AP319" s="473"/>
      <c r="AQ319" s="473"/>
      <c r="AR319" s="470"/>
      <c r="AS319" s="59"/>
      <c r="AT319" s="469"/>
      <c r="AU319" s="473"/>
      <c r="AV319" s="473"/>
      <c r="AW319" s="470"/>
      <c r="AX319" s="59"/>
      <c r="AY319" s="469"/>
      <c r="AZ319" s="473"/>
      <c r="BA319" s="473"/>
      <c r="BB319" s="470"/>
      <c r="BC319" s="59"/>
      <c r="BD319" s="469"/>
      <c r="BE319" s="470"/>
      <c r="BF319" s="59"/>
      <c r="BG319" s="467"/>
    </row>
    <row r="320" spans="1:59" ht="15" thickBot="1" x14ac:dyDescent="0.35">
      <c r="A320" s="674"/>
      <c r="B320" s="675"/>
      <c r="C320" s="676"/>
      <c r="D320" s="677"/>
      <c r="E320" s="82" t="str">
        <f>Resumen!$W$57</f>
        <v>E</v>
      </c>
      <c r="F320" s="261" t="str">
        <f>Resumen!$W$56</f>
        <v>Envases</v>
      </c>
      <c r="G320" s="284"/>
      <c r="H320" s="273" t="str">
        <f>INDEX(Resumen!$A$56:$AL$259,MATCH($C317,Resumen!$C$56:$C$259,0),MATCH($H$19,Resumen!$A$59:$AL$59,0))</f>
        <v>-</v>
      </c>
      <c r="I320" s="274" t="str">
        <f>INDEX(Resumen!$A$56:$AL$259,MATCH($C317,Resumen!$C$56:$C$259,0),MATCH($I$19,Resumen!$A$59:$AL$59,0))</f>
        <v>-</v>
      </c>
      <c r="J320" s="274" t="str">
        <f>INDEX(Resumen!$A$56:$AL$259,MATCH($C317,Resumen!$C$56:$C$259,0),MATCH($J$19,Resumen!$A$59:$AL$59,0))</f>
        <v>-</v>
      </c>
      <c r="K320" s="275" t="str">
        <f>INDEX(Resumen!$A$56:$AL$259,MATCH($C317,Resumen!$C$56:$C$259,0),MATCH($K$19,Resumen!$A$59:$AL$59,0))</f>
        <v>-</v>
      </c>
      <c r="M320" s="273" t="str">
        <f t="shared" si="298"/>
        <v>-</v>
      </c>
      <c r="N320" s="274" t="str">
        <f t="shared" si="277"/>
        <v>-</v>
      </c>
      <c r="O320" s="274" t="str">
        <f t="shared" si="278"/>
        <v>-</v>
      </c>
      <c r="P320" s="275" t="str">
        <f t="shared" si="279"/>
        <v>-</v>
      </c>
      <c r="Q320" s="58"/>
      <c r="R320" s="292" t="str">
        <f t="shared" si="299"/>
        <v>-</v>
      </c>
      <c r="S320" s="293" t="str">
        <f t="shared" si="280"/>
        <v>-</v>
      </c>
      <c r="T320" s="293" t="str">
        <f t="shared" si="281"/>
        <v>-</v>
      </c>
      <c r="U320" s="294" t="str">
        <f t="shared" si="282"/>
        <v>-</v>
      </c>
      <c r="V320" s="5"/>
      <c r="W320" s="306" t="str">
        <f t="shared" si="300"/>
        <v>-</v>
      </c>
      <c r="Y320" s="318" t="str">
        <f>IF(OR(W320="",W320=0,W320="-"),"",MAX(Y$23:Y319)+1)</f>
        <v/>
      </c>
      <c r="Z320" s="319" t="str">
        <f>IF(OR(Y320="",Y320=0,Y320="-"),"",C317)</f>
        <v/>
      </c>
      <c r="AA320" s="338" t="str">
        <f>IF(OR(Y320="",Y320=0,Y320="-"),"",DAY($B317))</f>
        <v/>
      </c>
      <c r="AB320" s="331" t="str">
        <f t="shared" si="301"/>
        <v/>
      </c>
      <c r="AC320" s="339" t="str">
        <f>IF(OR(AA320="",AA320=0,AA320="-"),"",MONTH($B317))</f>
        <v/>
      </c>
      <c r="AD320" s="331" t="str">
        <f t="shared" si="302"/>
        <v/>
      </c>
      <c r="AE320" s="340" t="str">
        <f>IF(OR(AA320="",AA320=0,AA320="-"),"",YEAR($B317))</f>
        <v/>
      </c>
      <c r="AG320" s="469"/>
      <c r="AH320" s="497"/>
      <c r="AL320" s="499"/>
      <c r="AM320" s="470"/>
      <c r="AO320" s="469"/>
      <c r="AP320" s="473"/>
      <c r="AQ320" s="473"/>
      <c r="AR320" s="470"/>
      <c r="AT320" s="469"/>
      <c r="AU320" s="473"/>
      <c r="AV320" s="473"/>
      <c r="AW320" s="470"/>
      <c r="AY320" s="469"/>
      <c r="AZ320" s="473"/>
      <c r="BA320" s="473"/>
      <c r="BB320" s="470"/>
      <c r="BD320" s="469"/>
      <c r="BE320" s="470"/>
      <c r="BG320" s="467"/>
    </row>
    <row r="321" spans="1:59" ht="15" thickBot="1" x14ac:dyDescent="0.35">
      <c r="A321" s="674"/>
      <c r="B321" s="675"/>
      <c r="C321" s="676"/>
      <c r="D321" s="677"/>
      <c r="E321" s="83" t="str">
        <f>Resumen!$AA$57</f>
        <v>D</v>
      </c>
      <c r="F321" s="262" t="str">
        <f>Resumen!$AA$56</f>
        <v>Decoración</v>
      </c>
      <c r="G321" s="284"/>
      <c r="H321" s="273" t="str">
        <f>INDEX(Resumen!$A$56:$AL$259,MATCH($C317,Resumen!$C$56:$C$259,0),MATCH($H$20,Resumen!$A$59:$AL$59,0))</f>
        <v>-</v>
      </c>
      <c r="I321" s="274" t="str">
        <f>INDEX(Resumen!$A$56:$AL$259,MATCH($C317,Resumen!$C$56:$C$259,0),MATCH($I$20,Resumen!$A$59:$AL$59,0))</f>
        <v>-</v>
      </c>
      <c r="J321" s="274" t="str">
        <f>INDEX(Resumen!$A$56:$AL$259,MATCH($C317,Resumen!$C$56:$C$259,0),MATCH($J$20,Resumen!$A$59:$AL$59,0))</f>
        <v>-</v>
      </c>
      <c r="K321" s="275" t="str">
        <f>INDEX(Resumen!$A$56:$AL$259,MATCH($C317,Resumen!$C$56:$C$259,0),MATCH($K$20,Resumen!$A$59:$AL$59,0))</f>
        <v>-</v>
      </c>
      <c r="M321" s="273" t="str">
        <f t="shared" si="298"/>
        <v>-</v>
      </c>
      <c r="N321" s="274" t="str">
        <f t="shared" si="277"/>
        <v>-</v>
      </c>
      <c r="O321" s="274" t="str">
        <f t="shared" si="278"/>
        <v>-</v>
      </c>
      <c r="P321" s="275" t="str">
        <f t="shared" si="279"/>
        <v>-</v>
      </c>
      <c r="Q321" s="58"/>
      <c r="R321" s="292" t="str">
        <f t="shared" si="299"/>
        <v>-</v>
      </c>
      <c r="S321" s="293" t="str">
        <f t="shared" si="280"/>
        <v>-</v>
      </c>
      <c r="T321" s="293" t="str">
        <f t="shared" si="281"/>
        <v>-</v>
      </c>
      <c r="U321" s="294" t="str">
        <f t="shared" si="282"/>
        <v>-</v>
      </c>
      <c r="V321" s="5"/>
      <c r="W321" s="306" t="str">
        <f t="shared" si="300"/>
        <v>-</v>
      </c>
      <c r="Y321" s="318" t="str">
        <f>IF(OR(W321="",W321=0,W321="-"),"",MAX(Y$23:Y320)+1)</f>
        <v/>
      </c>
      <c r="Z321" s="319" t="str">
        <f>IF(OR(Y321="",Y321=0,Y321="-"),"",C317)</f>
        <v/>
      </c>
      <c r="AA321" s="338" t="str">
        <f>IF(OR(Y321="",Y321=0,Y321="-"),"",DAY($B317))</f>
        <v/>
      </c>
      <c r="AB321" s="331" t="str">
        <f t="shared" si="301"/>
        <v/>
      </c>
      <c r="AC321" s="339" t="str">
        <f>IF(OR(AA321="",AA321=0,AA321="-"),"",MONTH($B317))</f>
        <v/>
      </c>
      <c r="AD321" s="331" t="str">
        <f t="shared" si="302"/>
        <v/>
      </c>
      <c r="AE321" s="340" t="str">
        <f>IF(OR(AA321="",AA321=0,AA321="-"),"",YEAR($B317))</f>
        <v/>
      </c>
      <c r="AG321" s="469"/>
      <c r="AH321" s="497"/>
      <c r="AL321" s="499"/>
      <c r="AM321" s="470"/>
      <c r="AO321" s="469"/>
      <c r="AP321" s="473"/>
      <c r="AQ321" s="473"/>
      <c r="AR321" s="470"/>
      <c r="AT321" s="469"/>
      <c r="AU321" s="473"/>
      <c r="AV321" s="473"/>
      <c r="AW321" s="470"/>
      <c r="AY321" s="469"/>
      <c r="AZ321" s="473"/>
      <c r="BA321" s="473"/>
      <c r="BB321" s="470"/>
      <c r="BD321" s="469"/>
      <c r="BE321" s="470"/>
      <c r="BG321" s="467"/>
    </row>
    <row r="322" spans="1:59" ht="15" thickBot="1" x14ac:dyDescent="0.35">
      <c r="A322" s="674"/>
      <c r="B322" s="675"/>
      <c r="C322" s="676"/>
      <c r="D322" s="677"/>
      <c r="E322" s="83" t="str">
        <f>Resumen!$AE$57</f>
        <v>U</v>
      </c>
      <c r="F322" s="262" t="str">
        <f>Resumen!$AE$56</f>
        <v>Maq. y Utensilios</v>
      </c>
      <c r="G322" s="284"/>
      <c r="H322" s="273" t="str">
        <f>INDEX(Resumen!$A$56:$AL$259,MATCH($C317,Resumen!$C$56:$C$259,0),MATCH($H$21,Resumen!$A$59:$AL$59,0))</f>
        <v>-</v>
      </c>
      <c r="I322" s="274" t="str">
        <f>INDEX(Resumen!$A$56:$AL$259,MATCH($C317,Resumen!$C$56:$C$259,0),MATCH($I$21,Resumen!$A$59:$AL$59,0))</f>
        <v>-</v>
      </c>
      <c r="J322" s="274" t="str">
        <f>INDEX(Resumen!$A$56:$AL$259,MATCH($C317,Resumen!$C$56:$C$259,0),MATCH($J$21,Resumen!$A$59:$AL$59,0))</f>
        <v>-</v>
      </c>
      <c r="K322" s="275" t="str">
        <f>INDEX(Resumen!$A$56:$AL$259,MATCH($C317,Resumen!$C$56:$C$259,0),MATCH($K$21,Resumen!$A$59:$AL$59,0))</f>
        <v>-</v>
      </c>
      <c r="M322" s="273" t="str">
        <f t="shared" si="298"/>
        <v>-</v>
      </c>
      <c r="N322" s="274" t="str">
        <f t="shared" si="277"/>
        <v>-</v>
      </c>
      <c r="O322" s="274" t="str">
        <f t="shared" si="278"/>
        <v>-</v>
      </c>
      <c r="P322" s="275" t="str">
        <f t="shared" si="279"/>
        <v>-</v>
      </c>
      <c r="Q322" s="58"/>
      <c r="R322" s="292" t="str">
        <f t="shared" si="299"/>
        <v>-</v>
      </c>
      <c r="S322" s="293" t="str">
        <f t="shared" si="280"/>
        <v>-</v>
      </c>
      <c r="T322" s="293" t="str">
        <f t="shared" si="281"/>
        <v>-</v>
      </c>
      <c r="U322" s="294" t="str">
        <f t="shared" si="282"/>
        <v>-</v>
      </c>
      <c r="V322" s="5"/>
      <c r="W322" s="306" t="str">
        <f t="shared" si="300"/>
        <v>-</v>
      </c>
      <c r="Y322" s="318" t="str">
        <f>IF(OR(W322="",W322=0,W322="-"),"",MAX(Y$23:Y321)+1)</f>
        <v/>
      </c>
      <c r="Z322" s="319" t="str">
        <f>IF(OR(Y322="",Y322=0,Y322="-"),"",C317)</f>
        <v/>
      </c>
      <c r="AA322" s="338" t="str">
        <f>IF(OR(Y322="",Y322=0,Y322="-"),"",DAY($B317))</f>
        <v/>
      </c>
      <c r="AB322" s="331" t="str">
        <f t="shared" si="301"/>
        <v/>
      </c>
      <c r="AC322" s="339" t="str">
        <f>IF(OR(AA322="",AA322=0,AA322="-"),"",MONTH($B317))</f>
        <v/>
      </c>
      <c r="AD322" s="331" t="str">
        <f t="shared" si="302"/>
        <v/>
      </c>
      <c r="AE322" s="340" t="str">
        <f>IF(OR(AA322="",AA322=0,AA322="-"),"",YEAR($B317))</f>
        <v/>
      </c>
      <c r="AG322" s="469"/>
      <c r="AH322" s="497"/>
      <c r="AL322" s="499"/>
      <c r="AM322" s="470"/>
      <c r="AO322" s="469"/>
      <c r="AP322" s="473"/>
      <c r="AQ322" s="473"/>
      <c r="AR322" s="470"/>
      <c r="AT322" s="469"/>
      <c r="AU322" s="473"/>
      <c r="AV322" s="473"/>
      <c r="AW322" s="470"/>
      <c r="AY322" s="469"/>
      <c r="AZ322" s="473"/>
      <c r="BA322" s="473"/>
      <c r="BB322" s="470"/>
      <c r="BD322" s="469"/>
      <c r="BE322" s="470"/>
      <c r="BG322" s="467"/>
    </row>
    <row r="323" spans="1:59" ht="15" thickBot="1" x14ac:dyDescent="0.35">
      <c r="A323" s="674"/>
      <c r="B323" s="675"/>
      <c r="C323" s="676"/>
      <c r="D323" s="649"/>
      <c r="E323" s="259" t="str">
        <f>Resumen!$AI$57</f>
        <v>V</v>
      </c>
      <c r="F323" s="263" t="str">
        <f>Resumen!$AI$56</f>
        <v>Gastos V.Zotz</v>
      </c>
      <c r="G323" s="284"/>
      <c r="H323" s="276" t="str">
        <f>INDEX(Resumen!$A$56:$AL$259,MATCH($C317,Resumen!$C$56:$C$259,0),MATCH($H$22,Resumen!$A$59:$AL$59,0))</f>
        <v>-</v>
      </c>
      <c r="I323" s="277" t="str">
        <f>INDEX(Resumen!$A$56:$AL$259,MATCH($C317,Resumen!$C$56:$C$259,0),MATCH($I$22,Resumen!$A$59:$AL$59,0))</f>
        <v>-</v>
      </c>
      <c r="J323" s="277" t="str">
        <f>INDEX(Resumen!$A$56:$AL$259,MATCH($C317,Resumen!$C$56:$C$259,0),MATCH($J$22,Resumen!$A$59:$AL$59,0))</f>
        <v>-</v>
      </c>
      <c r="K323" s="278" t="str">
        <f>INDEX(Resumen!$A$56:$AL$259,MATCH($C317,Resumen!$C$56:$C$259,0),MATCH($K$22,Resumen!$A$59:$AL$59,0))</f>
        <v>-</v>
      </c>
      <c r="M323" s="276" t="str">
        <f t="shared" si="298"/>
        <v>-</v>
      </c>
      <c r="N323" s="277" t="str">
        <f t="shared" si="277"/>
        <v>-</v>
      </c>
      <c r="O323" s="277" t="str">
        <f t="shared" si="278"/>
        <v>-</v>
      </c>
      <c r="P323" s="278" t="str">
        <f t="shared" si="279"/>
        <v>-</v>
      </c>
      <c r="Q323" s="58"/>
      <c r="R323" s="295" t="str">
        <f t="shared" si="299"/>
        <v>-</v>
      </c>
      <c r="S323" s="296" t="str">
        <f t="shared" si="280"/>
        <v>-</v>
      </c>
      <c r="T323" s="296" t="str">
        <f t="shared" si="281"/>
        <v>-</v>
      </c>
      <c r="U323" s="297" t="str">
        <f t="shared" si="282"/>
        <v>-</v>
      </c>
      <c r="W323" s="307" t="str">
        <f t="shared" si="300"/>
        <v>-</v>
      </c>
      <c r="Y323" s="318" t="str">
        <f>IF(OR(W323="",W323=0,W323="-"),"",MAX(Y$23:Y322)+1)</f>
        <v/>
      </c>
      <c r="Z323" s="320" t="str">
        <f>IF(OR(Y323="",Y323=0,Y323="-"),"",C317)</f>
        <v/>
      </c>
      <c r="AA323" s="341" t="str">
        <f>IF(OR(Y323="",Y323=0,Y323="-"),"",DAY($B317))</f>
        <v/>
      </c>
      <c r="AB323" s="332" t="str">
        <f t="shared" si="301"/>
        <v/>
      </c>
      <c r="AC323" s="342" t="str">
        <f>IF(OR(AA323="",AA323=0,AA323="-"),"",MONTH($B317))</f>
        <v/>
      </c>
      <c r="AD323" s="332" t="str">
        <f t="shared" si="302"/>
        <v/>
      </c>
      <c r="AE323" s="343" t="str">
        <f>IF(OR(AA323="",AA323=0,AA323="-"),"",YEAR($B317))</f>
        <v/>
      </c>
      <c r="AG323" s="471"/>
      <c r="AH323" s="500"/>
      <c r="AI323" s="501"/>
      <c r="AJ323" s="501"/>
      <c r="AK323" s="501"/>
      <c r="AL323" s="502"/>
      <c r="AM323" s="472"/>
      <c r="AO323" s="471"/>
      <c r="AP323" s="474"/>
      <c r="AQ323" s="474"/>
      <c r="AR323" s="472"/>
      <c r="AT323" s="471"/>
      <c r="AU323" s="474"/>
      <c r="AV323" s="474"/>
      <c r="AW323" s="472"/>
      <c r="AY323" s="471"/>
      <c r="AZ323" s="474"/>
      <c r="BA323" s="474"/>
      <c r="BB323" s="472"/>
      <c r="BD323" s="471"/>
      <c r="BE323" s="472"/>
      <c r="BG323" s="468"/>
    </row>
    <row r="324" spans="1:59" ht="15" thickBot="1" x14ac:dyDescent="0.35">
      <c r="A324" s="674">
        <f>MAX($A$23:A317)+1</f>
        <v>44</v>
      </c>
      <c r="B324" s="675">
        <f>INDEX(Resumen!$A$56:$AL$259,MATCH($A324,Resumen!$A$56:$A$259,0),MATCH($B$22,Resumen!$A$59:$AL$59,0))</f>
        <v>0</v>
      </c>
      <c r="C324" s="676">
        <f>INDEX(Resumen!$A$56:$AL$259,MATCH($A324,Resumen!$A$56:$A$259,0),MATCH($C$22,Resumen!$A$59:$AL$59,0))</f>
        <v>0</v>
      </c>
      <c r="D324" s="648" t="str">
        <f>IF(SUM($W324:$W330)=0,"-",SUM($W324:$W330))</f>
        <v>-</v>
      </c>
      <c r="E324" s="363" t="str">
        <f>Resumen!$K$57</f>
        <v>MP</v>
      </c>
      <c r="F324" s="364" t="str">
        <f>Resumen!$K$56</f>
        <v>Materias Primas</v>
      </c>
      <c r="G324" s="284"/>
      <c r="H324" s="256" t="str">
        <f>INDEX(Resumen!$A$56:$AL$259,MATCH($C324,Resumen!$C$56:$C$259,0),MATCH($H$16,Resumen!$A$59:$AL$59,0))</f>
        <v>-</v>
      </c>
      <c r="I324" s="90" t="str">
        <f>INDEX(Resumen!$A$56:$AL$259,MATCH($C324,Resumen!$C$56:$C$259,0),MATCH($I$16,Resumen!$A$59:$AL$59,0))</f>
        <v>-</v>
      </c>
      <c r="J324" s="90" t="str">
        <f>INDEX(Resumen!$A$56:$AL$259,MATCH($C324,Resumen!$C$56:$C$259,0),MATCH($J$16,Resumen!$A$59:$AL$59,0))</f>
        <v>-</v>
      </c>
      <c r="K324" s="109" t="str">
        <f>INDEX(Resumen!$A$56:$AL$259,MATCH($C324,Resumen!$C$56:$C$259,0),MATCH($K$16,Resumen!$A$59:$AL$59,0))</f>
        <v>-</v>
      </c>
      <c r="M324" s="256" t="str">
        <f>IF(OR(H324="-",H324="",H324=0),"-",H324*M$14)</f>
        <v>-</v>
      </c>
      <c r="N324" s="90" t="str">
        <f t="shared" si="277"/>
        <v>-</v>
      </c>
      <c r="O324" s="90" t="str">
        <f t="shared" si="278"/>
        <v>-</v>
      </c>
      <c r="P324" s="109" t="str">
        <f t="shared" si="279"/>
        <v>-</v>
      </c>
      <c r="Q324" s="58"/>
      <c r="R324" s="365" t="str">
        <f>IF(SUM(H324,M324)=0,"-",SUM(H324,M324))</f>
        <v>-</v>
      </c>
      <c r="S324" s="366" t="str">
        <f t="shared" si="280"/>
        <v>-</v>
      </c>
      <c r="T324" s="366" t="str">
        <f t="shared" si="281"/>
        <v>-</v>
      </c>
      <c r="U324" s="367" t="str">
        <f t="shared" si="282"/>
        <v>-</v>
      </c>
      <c r="V324" s="5"/>
      <c r="W324" s="368" t="str">
        <f>IF(SUM(R324:U324)=0,"-",SUM(R324:U324))</f>
        <v>-</v>
      </c>
      <c r="Y324" s="369" t="str">
        <f>IF(OR(W324="",W324=0,W324="-"),"",MAX(Y$23:Y323)+1)</f>
        <v/>
      </c>
      <c r="Z324" s="370" t="str">
        <f>IF(OR(Y324="",Y324=0,Y324="-"),"",C324)</f>
        <v/>
      </c>
      <c r="AA324" s="371" t="str">
        <f>IF(OR(Y324="",Y324=0,Y324="-"),"",DAY($B324))</f>
        <v/>
      </c>
      <c r="AB324" s="372" t="str">
        <f>IF(AA324="","","/")</f>
        <v/>
      </c>
      <c r="AC324" s="373" t="str">
        <f>IF(OR(AA324="",AA324=0,AA324="-"),"",MONTH($B324))</f>
        <v/>
      </c>
      <c r="AD324" s="372" t="str">
        <f>IF(AC324="","","/")</f>
        <v/>
      </c>
      <c r="AE324" s="374" t="str">
        <f>IF(OR(AA324="",AA324=0,AA324="-"),"",YEAR($B324))</f>
        <v/>
      </c>
      <c r="AG324" s="461" t="str">
        <f>IF(OR($C324="",$C324="-",$C324=0),"-",A324)</f>
        <v>-</v>
      </c>
      <c r="AH324" s="503" t="str">
        <f>IF(OR($C324="",$C324="-",$C324=0),"-",DAY(B324))</f>
        <v>-</v>
      </c>
      <c r="AI324" s="506" t="str">
        <f>IF(AH324="","","/")</f>
        <v>/</v>
      </c>
      <c r="AJ324" s="507" t="str">
        <f>IF(OR($C324="",$C324="-",$C324=0),"-",MONTH(B324))</f>
        <v>-</v>
      </c>
      <c r="AK324" s="506" t="str">
        <f>IF(AJ324="","","/")</f>
        <v>/</v>
      </c>
      <c r="AL324" s="508" t="str">
        <f>IF(OR($C324="",$C324="-",$C324=0),"-",YEAR(B324))</f>
        <v>-</v>
      </c>
      <c r="AM324" s="462" t="str">
        <f>IF(OR($C324="",$C324="-",$C324=0),"-",C324)</f>
        <v>-</v>
      </c>
      <c r="AN324" s="475" t="str">
        <f>IF(AM324="-","ù",IF(BG324=D324,"ü","û"))</f>
        <v>ù</v>
      </c>
      <c r="AO324" s="463" t="str">
        <f>IF(OR($C324="",$C324="-",$C324=0),"-",IF(SUM(H324:H330)=0,"-",SUM(H324:H330)))</f>
        <v>-</v>
      </c>
      <c r="AP324" s="464" t="str">
        <f>IF(OR($C324="",$C324="-",$C324=0),"-",IF(SUM(I324:I330)=0,"-",SUM(I324:I330)))</f>
        <v>-</v>
      </c>
      <c r="AQ324" s="464" t="str">
        <f>IF(OR($C324="",$C324="-",$C324=0),"-",IF(SUM(J324:J330)=0,"-",SUM(J324:J330)))</f>
        <v>-</v>
      </c>
      <c r="AR324" s="465" t="str">
        <f>IF(OR($C324="",$C324="-",$C324=0),"-",IF(SUM(K324:K330)=0,"-",SUM(K324:K330)))</f>
        <v>-</v>
      </c>
      <c r="AS324" s="457"/>
      <c r="AT324" s="463" t="str">
        <f>IF(OR($C324="",$C324="-",$C324=0),"-",IF(SUM(M324:M330)=0,"-",SUM(M324:M330)))</f>
        <v>-</v>
      </c>
      <c r="AU324" s="464" t="str">
        <f>IF(OR($C324="",$C324="-",$C324=0),"-",IF(SUM(N324:N330)=0,"-",SUM(N324:N330)))</f>
        <v>-</v>
      </c>
      <c r="AV324" s="464" t="str">
        <f>IF(OR($C324="",$C324="-",$C324=0),"-",IF(SUM(O324:O330)=0,"-",SUM(O324:O330)))</f>
        <v>-</v>
      </c>
      <c r="AW324" s="465" t="str">
        <f>IF(OR($C324="",$C324="-",$C324=0),"-",IF(SUM(P324:P330)=0,"-",SUM(P324:P330)))</f>
        <v>-</v>
      </c>
      <c r="AX324" s="457"/>
      <c r="AY324" s="463" t="str">
        <f>IF(OR($C324="",$C324="-",$C324=0),"-",IF(SUM(R324:R330)=0,"-",SUM(R324:R330)))</f>
        <v>-</v>
      </c>
      <c r="AZ324" s="464" t="str">
        <f>IF(OR($C324="",$C324="-",$C324=0),"-",IF(SUM(S324:S330)=0,"-",SUM(S324:S330)))</f>
        <v>-</v>
      </c>
      <c r="BA324" s="464" t="str">
        <f>IF(OR($C324="",$C324="-",$C324=0),"-",IF(SUM(T324:T330)=0,"-",SUM(T324:T330)))</f>
        <v>-</v>
      </c>
      <c r="BB324" s="465" t="str">
        <f>IF(OR($C324="",$C324="-",$C324=0),"-",IF(SUM(U324:U330)=0,"-",SUM(U324:U330)))</f>
        <v>-</v>
      </c>
      <c r="BC324" s="457"/>
      <c r="BD324" s="463" t="str">
        <f>IF(SUM(AO324:AR324)=0,"-",SUM(AO324:AR324))</f>
        <v>-</v>
      </c>
      <c r="BE324" s="465" t="str">
        <f>IF(SUM(AT324:AW324)=0,"-",SUM(AT324:AW324))</f>
        <v>-</v>
      </c>
      <c r="BF324" s="457"/>
      <c r="BG324" s="466" t="str">
        <f>IF(SUM(AY324:BB324)=0,"-",SUM(AY324:BB324))</f>
        <v>-</v>
      </c>
    </row>
    <row r="325" spans="1:59" ht="15" thickBot="1" x14ac:dyDescent="0.35">
      <c r="A325" s="674"/>
      <c r="B325" s="675"/>
      <c r="C325" s="676"/>
      <c r="D325" s="677"/>
      <c r="E325" s="82" t="str">
        <f>Resumen!$O$57</f>
        <v>P</v>
      </c>
      <c r="F325" s="261" t="str">
        <f>Resumen!$O$56</f>
        <v>Panadería</v>
      </c>
      <c r="G325" s="284"/>
      <c r="H325" s="273" t="str">
        <f>INDEX(Resumen!$A$56:$AL$259,MATCH($C324,Resumen!$C$56:$C$259,0),MATCH($H$17,Resumen!$A$59:$AL$59,0))</f>
        <v>-</v>
      </c>
      <c r="I325" s="274" t="str">
        <f>INDEX(Resumen!$A$56:$AL$259,MATCH($C324,Resumen!$C$56:$C$259,0),MATCH($I$17,Resumen!$A$59:$AL$59,0))</f>
        <v>-</v>
      </c>
      <c r="J325" s="274" t="str">
        <f>INDEX(Resumen!$A$56:$AL$259,MATCH($C324,Resumen!$C$56:$C$259,0),MATCH($J$17,Resumen!$A$59:$AL$59,0))</f>
        <v>-</v>
      </c>
      <c r="K325" s="275" t="str">
        <f>INDEX(Resumen!$A$56:$AL$259,MATCH($C324,Resumen!$C$56:$C$259,0),MATCH($K$17,Resumen!$A$59:$AL$59,0))</f>
        <v>-</v>
      </c>
      <c r="M325" s="273" t="str">
        <f t="shared" ref="M325:M330" si="303">IF(OR(H325="-",H325="",H325=0),"-",H325*M$14)</f>
        <v>-</v>
      </c>
      <c r="N325" s="274" t="str">
        <f t="shared" si="277"/>
        <v>-</v>
      </c>
      <c r="O325" s="274" t="str">
        <f t="shared" si="278"/>
        <v>-</v>
      </c>
      <c r="P325" s="275" t="str">
        <f t="shared" si="279"/>
        <v>-</v>
      </c>
      <c r="Q325" s="58"/>
      <c r="R325" s="292" t="str">
        <f t="shared" ref="R325:R330" si="304">IF(SUM(H325,M325)=0,"-",SUM(H325,M325))</f>
        <v>-</v>
      </c>
      <c r="S325" s="293" t="str">
        <f t="shared" si="280"/>
        <v>-</v>
      </c>
      <c r="T325" s="293" t="str">
        <f t="shared" si="281"/>
        <v>-</v>
      </c>
      <c r="U325" s="294" t="str">
        <f t="shared" si="282"/>
        <v>-</v>
      </c>
      <c r="V325" s="5"/>
      <c r="W325" s="306" t="str">
        <f t="shared" ref="W325:W330" si="305">IF(SUM(R325:U325)=0,"-",SUM(R325:U325))</f>
        <v>-</v>
      </c>
      <c r="Y325" s="318" t="str">
        <f>IF(OR(W325="",W325=0,W325="-"),"",MAX(Y$23:Y324)+1)</f>
        <v/>
      </c>
      <c r="Z325" s="319" t="str">
        <f>IF(OR(Y325="",Y325=0,Y325="-"),"",C324)</f>
        <v/>
      </c>
      <c r="AA325" s="338" t="str">
        <f>IF(OR(Y325="",Y325=0,Y325="-"),"",DAY($B324))</f>
        <v/>
      </c>
      <c r="AB325" s="331" t="str">
        <f t="shared" ref="AB325:AB330" si="306">IF(AA325="","","/")</f>
        <v/>
      </c>
      <c r="AC325" s="339" t="str">
        <f>IF(OR(AA325="",AA325=0,AA325="-"),"",MONTH($B324))</f>
        <v/>
      </c>
      <c r="AD325" s="331" t="str">
        <f t="shared" ref="AD325:AD330" si="307">IF(AC325="","","/")</f>
        <v/>
      </c>
      <c r="AE325" s="340" t="str">
        <f>IF(OR(AA325="",AA325=0,AA325="-"),"",YEAR($B324))</f>
        <v/>
      </c>
      <c r="AG325" s="525"/>
      <c r="AH325" s="526"/>
      <c r="AI325" s="527"/>
      <c r="AJ325" s="528"/>
      <c r="AK325" s="527"/>
      <c r="AL325" s="529"/>
      <c r="AM325" s="530"/>
      <c r="AN325" s="535"/>
      <c r="AO325" s="531"/>
      <c r="AP325" s="532"/>
      <c r="AQ325" s="532"/>
      <c r="AR325" s="533"/>
      <c r="AS325" s="536"/>
      <c r="AT325" s="531"/>
      <c r="AU325" s="532"/>
      <c r="AV325" s="532"/>
      <c r="AW325" s="533"/>
      <c r="AX325" s="536"/>
      <c r="AY325" s="531"/>
      <c r="AZ325" s="532"/>
      <c r="BA325" s="532"/>
      <c r="BB325" s="533"/>
      <c r="BC325" s="536"/>
      <c r="BD325" s="531"/>
      <c r="BE325" s="533"/>
      <c r="BF325" s="536"/>
      <c r="BG325" s="534"/>
    </row>
    <row r="326" spans="1:59" ht="15" thickBot="1" x14ac:dyDescent="0.35">
      <c r="A326" s="674"/>
      <c r="B326" s="675"/>
      <c r="C326" s="676"/>
      <c r="D326" s="677"/>
      <c r="E326" s="82" t="str">
        <f>Resumen!$S$57</f>
        <v>B</v>
      </c>
      <c r="F326" s="261" t="str">
        <f>Resumen!$S$56</f>
        <v>Bebidas</v>
      </c>
      <c r="G326" s="284"/>
      <c r="H326" s="273" t="str">
        <f>INDEX(Resumen!$A$56:$AL$259,MATCH($C324,Resumen!$C$56:$C$259,0),MATCH($H$18,Resumen!$A$59:$AL$59,0))</f>
        <v>-</v>
      </c>
      <c r="I326" s="274" t="str">
        <f>INDEX(Resumen!$A$56:$AL$259,MATCH($C324,Resumen!$C$56:$C$259,0),MATCH($I$18,Resumen!$A$59:$AL$59,0))</f>
        <v>-</v>
      </c>
      <c r="J326" s="274" t="str">
        <f>INDEX(Resumen!$A$56:$AL$259,MATCH($C324,Resumen!$C$56:$C$259,0),MATCH($J$18,Resumen!$A$59:$AL$59,0))</f>
        <v>-</v>
      </c>
      <c r="K326" s="275" t="str">
        <f>INDEX(Resumen!$A$56:$AL$259,MATCH($C324,Resumen!$C$56:$C$259,0),MATCH($K$18,Resumen!$A$59:$AL$59,0))</f>
        <v>-</v>
      </c>
      <c r="M326" s="273" t="str">
        <f t="shared" si="303"/>
        <v>-</v>
      </c>
      <c r="N326" s="274" t="str">
        <f t="shared" si="277"/>
        <v>-</v>
      </c>
      <c r="O326" s="274" t="str">
        <f t="shared" si="278"/>
        <v>-</v>
      </c>
      <c r="P326" s="275" t="str">
        <f t="shared" si="279"/>
        <v>-</v>
      </c>
      <c r="R326" s="292" t="str">
        <f t="shared" si="304"/>
        <v>-</v>
      </c>
      <c r="S326" s="293" t="str">
        <f t="shared" si="280"/>
        <v>-</v>
      </c>
      <c r="T326" s="293" t="str">
        <f t="shared" si="281"/>
        <v>-</v>
      </c>
      <c r="U326" s="294" t="str">
        <f t="shared" si="282"/>
        <v>-</v>
      </c>
      <c r="V326" s="5"/>
      <c r="W326" s="306" t="str">
        <f t="shared" si="305"/>
        <v>-</v>
      </c>
      <c r="Y326" s="318" t="str">
        <f>IF(OR(W326="",W326=0,W326="-"),"",MAX(Y$23:Y325)+1)</f>
        <v/>
      </c>
      <c r="Z326" s="319" t="str">
        <f>IF(OR(Y326="",Y326=0,Y326="-"),"",C324)</f>
        <v/>
      </c>
      <c r="AA326" s="338" t="str">
        <f>IF(OR(Y326="",Y326=0,Y326="-"),"",DAY($B324))</f>
        <v/>
      </c>
      <c r="AB326" s="331" t="str">
        <f t="shared" si="306"/>
        <v/>
      </c>
      <c r="AC326" s="339" t="str">
        <f>IF(OR(AA326="",AA326=0,AA326="-"),"",MONTH($B324))</f>
        <v/>
      </c>
      <c r="AD326" s="331" t="str">
        <f t="shared" si="307"/>
        <v/>
      </c>
      <c r="AE326" s="340" t="str">
        <f>IF(OR(AA326="",AA326=0,AA326="-"),"",YEAR($B324))</f>
        <v/>
      </c>
      <c r="AG326" s="469"/>
      <c r="AH326" s="497"/>
      <c r="AL326" s="499"/>
      <c r="AM326" s="470"/>
      <c r="AN326" s="59"/>
      <c r="AO326" s="469"/>
      <c r="AP326" s="473"/>
      <c r="AQ326" s="473"/>
      <c r="AR326" s="470"/>
      <c r="AS326" s="59"/>
      <c r="AT326" s="469"/>
      <c r="AU326" s="473"/>
      <c r="AV326" s="473"/>
      <c r="AW326" s="470"/>
      <c r="AX326" s="59"/>
      <c r="AY326" s="469"/>
      <c r="AZ326" s="473"/>
      <c r="BA326" s="473"/>
      <c r="BB326" s="470"/>
      <c r="BC326" s="59"/>
      <c r="BD326" s="469"/>
      <c r="BE326" s="470"/>
      <c r="BF326" s="59"/>
      <c r="BG326" s="467"/>
    </row>
    <row r="327" spans="1:59" ht="15" thickBot="1" x14ac:dyDescent="0.35">
      <c r="A327" s="674"/>
      <c r="B327" s="675"/>
      <c r="C327" s="676"/>
      <c r="D327" s="677"/>
      <c r="E327" s="82" t="str">
        <f>Resumen!$W$57</f>
        <v>E</v>
      </c>
      <c r="F327" s="261" t="str">
        <f>Resumen!$W$56</f>
        <v>Envases</v>
      </c>
      <c r="G327" s="284"/>
      <c r="H327" s="273" t="str">
        <f>INDEX(Resumen!$A$56:$AL$259,MATCH($C324,Resumen!$C$56:$C$259,0),MATCH($H$19,Resumen!$A$59:$AL$59,0))</f>
        <v>-</v>
      </c>
      <c r="I327" s="274" t="str">
        <f>INDEX(Resumen!$A$56:$AL$259,MATCH($C324,Resumen!$C$56:$C$259,0),MATCH($I$19,Resumen!$A$59:$AL$59,0))</f>
        <v>-</v>
      </c>
      <c r="J327" s="274" t="str">
        <f>INDEX(Resumen!$A$56:$AL$259,MATCH($C324,Resumen!$C$56:$C$259,0),MATCH($J$19,Resumen!$A$59:$AL$59,0))</f>
        <v>-</v>
      </c>
      <c r="K327" s="275" t="str">
        <f>INDEX(Resumen!$A$56:$AL$259,MATCH($C324,Resumen!$C$56:$C$259,0),MATCH($K$19,Resumen!$A$59:$AL$59,0))</f>
        <v>-</v>
      </c>
      <c r="M327" s="273" t="str">
        <f t="shared" si="303"/>
        <v>-</v>
      </c>
      <c r="N327" s="274" t="str">
        <f t="shared" si="277"/>
        <v>-</v>
      </c>
      <c r="O327" s="274" t="str">
        <f t="shared" si="278"/>
        <v>-</v>
      </c>
      <c r="P327" s="275" t="str">
        <f t="shared" si="279"/>
        <v>-</v>
      </c>
      <c r="Q327" s="58"/>
      <c r="R327" s="292" t="str">
        <f t="shared" si="304"/>
        <v>-</v>
      </c>
      <c r="S327" s="293" t="str">
        <f t="shared" si="280"/>
        <v>-</v>
      </c>
      <c r="T327" s="293" t="str">
        <f t="shared" si="281"/>
        <v>-</v>
      </c>
      <c r="U327" s="294" t="str">
        <f t="shared" si="282"/>
        <v>-</v>
      </c>
      <c r="V327" s="5"/>
      <c r="W327" s="306" t="str">
        <f t="shared" si="305"/>
        <v>-</v>
      </c>
      <c r="Y327" s="318" t="str">
        <f>IF(OR(W327="",W327=0,W327="-"),"",MAX(Y$23:Y326)+1)</f>
        <v/>
      </c>
      <c r="Z327" s="319" t="str">
        <f>IF(OR(Y327="",Y327=0,Y327="-"),"",C324)</f>
        <v/>
      </c>
      <c r="AA327" s="338" t="str">
        <f>IF(OR(Y327="",Y327=0,Y327="-"),"",DAY($B324))</f>
        <v/>
      </c>
      <c r="AB327" s="331" t="str">
        <f t="shared" si="306"/>
        <v/>
      </c>
      <c r="AC327" s="339" t="str">
        <f>IF(OR(AA327="",AA327=0,AA327="-"),"",MONTH($B324))</f>
        <v/>
      </c>
      <c r="AD327" s="331" t="str">
        <f t="shared" si="307"/>
        <v/>
      </c>
      <c r="AE327" s="340" t="str">
        <f>IF(OR(AA327="",AA327=0,AA327="-"),"",YEAR($B324))</f>
        <v/>
      </c>
      <c r="AG327" s="469"/>
      <c r="AH327" s="497"/>
      <c r="AL327" s="499"/>
      <c r="AM327" s="470"/>
      <c r="AO327" s="469"/>
      <c r="AP327" s="473"/>
      <c r="AQ327" s="473"/>
      <c r="AR327" s="470"/>
      <c r="AT327" s="469"/>
      <c r="AU327" s="473"/>
      <c r="AV327" s="473"/>
      <c r="AW327" s="470"/>
      <c r="AY327" s="469"/>
      <c r="AZ327" s="473"/>
      <c r="BA327" s="473"/>
      <c r="BB327" s="470"/>
      <c r="BD327" s="469"/>
      <c r="BE327" s="470"/>
      <c r="BG327" s="467"/>
    </row>
    <row r="328" spans="1:59" ht="15" thickBot="1" x14ac:dyDescent="0.35">
      <c r="A328" s="674"/>
      <c r="B328" s="675"/>
      <c r="C328" s="676"/>
      <c r="D328" s="677"/>
      <c r="E328" s="83" t="str">
        <f>Resumen!$AA$57</f>
        <v>D</v>
      </c>
      <c r="F328" s="262" t="str">
        <f>Resumen!$AA$56</f>
        <v>Decoración</v>
      </c>
      <c r="G328" s="284"/>
      <c r="H328" s="273" t="str">
        <f>INDEX(Resumen!$A$56:$AL$259,MATCH($C324,Resumen!$C$56:$C$259,0),MATCH($H$20,Resumen!$A$59:$AL$59,0))</f>
        <v>-</v>
      </c>
      <c r="I328" s="274" t="str">
        <f>INDEX(Resumen!$A$56:$AL$259,MATCH($C324,Resumen!$C$56:$C$259,0),MATCH($I$20,Resumen!$A$59:$AL$59,0))</f>
        <v>-</v>
      </c>
      <c r="J328" s="274" t="str">
        <f>INDEX(Resumen!$A$56:$AL$259,MATCH($C324,Resumen!$C$56:$C$259,0),MATCH($J$20,Resumen!$A$59:$AL$59,0))</f>
        <v>-</v>
      </c>
      <c r="K328" s="275" t="str">
        <f>INDEX(Resumen!$A$56:$AL$259,MATCH($C324,Resumen!$C$56:$C$259,0),MATCH($K$20,Resumen!$A$59:$AL$59,0))</f>
        <v>-</v>
      </c>
      <c r="M328" s="273" t="str">
        <f t="shared" si="303"/>
        <v>-</v>
      </c>
      <c r="N328" s="274" t="str">
        <f t="shared" si="277"/>
        <v>-</v>
      </c>
      <c r="O328" s="274" t="str">
        <f t="shared" si="278"/>
        <v>-</v>
      </c>
      <c r="P328" s="275" t="str">
        <f t="shared" si="279"/>
        <v>-</v>
      </c>
      <c r="Q328" s="58"/>
      <c r="R328" s="292" t="str">
        <f t="shared" si="304"/>
        <v>-</v>
      </c>
      <c r="S328" s="293" t="str">
        <f t="shared" si="280"/>
        <v>-</v>
      </c>
      <c r="T328" s="293" t="str">
        <f t="shared" si="281"/>
        <v>-</v>
      </c>
      <c r="U328" s="294" t="str">
        <f t="shared" si="282"/>
        <v>-</v>
      </c>
      <c r="V328" s="5"/>
      <c r="W328" s="306" t="str">
        <f t="shared" si="305"/>
        <v>-</v>
      </c>
      <c r="Y328" s="318" t="str">
        <f>IF(OR(W328="",W328=0,W328="-"),"",MAX(Y$23:Y327)+1)</f>
        <v/>
      </c>
      <c r="Z328" s="319" t="str">
        <f>IF(OR(Y328="",Y328=0,Y328="-"),"",C324)</f>
        <v/>
      </c>
      <c r="AA328" s="338" t="str">
        <f>IF(OR(Y328="",Y328=0,Y328="-"),"",DAY($B324))</f>
        <v/>
      </c>
      <c r="AB328" s="331" t="str">
        <f t="shared" si="306"/>
        <v/>
      </c>
      <c r="AC328" s="339" t="str">
        <f>IF(OR(AA328="",AA328=0,AA328="-"),"",MONTH($B324))</f>
        <v/>
      </c>
      <c r="AD328" s="331" t="str">
        <f t="shared" si="307"/>
        <v/>
      </c>
      <c r="AE328" s="340" t="str">
        <f>IF(OR(AA328="",AA328=0,AA328="-"),"",YEAR($B324))</f>
        <v/>
      </c>
      <c r="AG328" s="469"/>
      <c r="AH328" s="497"/>
      <c r="AL328" s="499"/>
      <c r="AM328" s="470"/>
      <c r="AO328" s="469"/>
      <c r="AP328" s="473"/>
      <c r="AQ328" s="473"/>
      <c r="AR328" s="470"/>
      <c r="AT328" s="469"/>
      <c r="AU328" s="473"/>
      <c r="AV328" s="473"/>
      <c r="AW328" s="470"/>
      <c r="AY328" s="469"/>
      <c r="AZ328" s="473"/>
      <c r="BA328" s="473"/>
      <c r="BB328" s="470"/>
      <c r="BD328" s="469"/>
      <c r="BE328" s="470"/>
      <c r="BG328" s="467"/>
    </row>
    <row r="329" spans="1:59" ht="15" thickBot="1" x14ac:dyDescent="0.35">
      <c r="A329" s="674"/>
      <c r="B329" s="675"/>
      <c r="C329" s="676"/>
      <c r="D329" s="677"/>
      <c r="E329" s="83" t="str">
        <f>Resumen!$AE$57</f>
        <v>U</v>
      </c>
      <c r="F329" s="262" t="str">
        <f>Resumen!$AE$56</f>
        <v>Maq. y Utensilios</v>
      </c>
      <c r="G329" s="284"/>
      <c r="H329" s="273" t="str">
        <f>INDEX(Resumen!$A$56:$AL$259,MATCH($C324,Resumen!$C$56:$C$259,0),MATCH($H$21,Resumen!$A$59:$AL$59,0))</f>
        <v>-</v>
      </c>
      <c r="I329" s="274" t="str">
        <f>INDEX(Resumen!$A$56:$AL$259,MATCH($C324,Resumen!$C$56:$C$259,0),MATCH($I$21,Resumen!$A$59:$AL$59,0))</f>
        <v>-</v>
      </c>
      <c r="J329" s="274" t="str">
        <f>INDEX(Resumen!$A$56:$AL$259,MATCH($C324,Resumen!$C$56:$C$259,0),MATCH($J$21,Resumen!$A$59:$AL$59,0))</f>
        <v>-</v>
      </c>
      <c r="K329" s="275" t="str">
        <f>INDEX(Resumen!$A$56:$AL$259,MATCH($C324,Resumen!$C$56:$C$259,0),MATCH($K$21,Resumen!$A$59:$AL$59,0))</f>
        <v>-</v>
      </c>
      <c r="M329" s="273" t="str">
        <f t="shared" si="303"/>
        <v>-</v>
      </c>
      <c r="N329" s="274" t="str">
        <f t="shared" si="277"/>
        <v>-</v>
      </c>
      <c r="O329" s="274" t="str">
        <f t="shared" si="278"/>
        <v>-</v>
      </c>
      <c r="P329" s="275" t="str">
        <f t="shared" si="279"/>
        <v>-</v>
      </c>
      <c r="Q329" s="58"/>
      <c r="R329" s="292" t="str">
        <f t="shared" si="304"/>
        <v>-</v>
      </c>
      <c r="S329" s="293" t="str">
        <f t="shared" si="280"/>
        <v>-</v>
      </c>
      <c r="T329" s="293" t="str">
        <f t="shared" si="281"/>
        <v>-</v>
      </c>
      <c r="U329" s="294" t="str">
        <f t="shared" si="282"/>
        <v>-</v>
      </c>
      <c r="V329" s="5"/>
      <c r="W329" s="306" t="str">
        <f t="shared" si="305"/>
        <v>-</v>
      </c>
      <c r="Y329" s="318" t="str">
        <f>IF(OR(W329="",W329=0,W329="-"),"",MAX(Y$23:Y328)+1)</f>
        <v/>
      </c>
      <c r="Z329" s="319" t="str">
        <f>IF(OR(Y329="",Y329=0,Y329="-"),"",C324)</f>
        <v/>
      </c>
      <c r="AA329" s="338" t="str">
        <f>IF(OR(Y329="",Y329=0,Y329="-"),"",DAY($B324))</f>
        <v/>
      </c>
      <c r="AB329" s="331" t="str">
        <f t="shared" si="306"/>
        <v/>
      </c>
      <c r="AC329" s="339" t="str">
        <f>IF(OR(AA329="",AA329=0,AA329="-"),"",MONTH($B324))</f>
        <v/>
      </c>
      <c r="AD329" s="331" t="str">
        <f t="shared" si="307"/>
        <v/>
      </c>
      <c r="AE329" s="340" t="str">
        <f>IF(OR(AA329="",AA329=0,AA329="-"),"",YEAR($B324))</f>
        <v/>
      </c>
      <c r="AG329" s="469"/>
      <c r="AH329" s="497"/>
      <c r="AL329" s="499"/>
      <c r="AM329" s="470"/>
      <c r="AO329" s="469"/>
      <c r="AP329" s="473"/>
      <c r="AQ329" s="473"/>
      <c r="AR329" s="470"/>
      <c r="AT329" s="469"/>
      <c r="AU329" s="473"/>
      <c r="AV329" s="473"/>
      <c r="AW329" s="470"/>
      <c r="AY329" s="469"/>
      <c r="AZ329" s="473"/>
      <c r="BA329" s="473"/>
      <c r="BB329" s="470"/>
      <c r="BD329" s="469"/>
      <c r="BE329" s="470"/>
      <c r="BG329" s="467"/>
    </row>
    <row r="330" spans="1:59" ht="15" thickBot="1" x14ac:dyDescent="0.35">
      <c r="A330" s="674"/>
      <c r="B330" s="675"/>
      <c r="C330" s="676"/>
      <c r="D330" s="649"/>
      <c r="E330" s="259" t="str">
        <f>Resumen!$AI$57</f>
        <v>V</v>
      </c>
      <c r="F330" s="263" t="str">
        <f>Resumen!$AI$56</f>
        <v>Gastos V.Zotz</v>
      </c>
      <c r="G330" s="284"/>
      <c r="H330" s="276" t="str">
        <f>INDEX(Resumen!$A$56:$AL$259,MATCH($C324,Resumen!$C$56:$C$259,0),MATCH($H$22,Resumen!$A$59:$AL$59,0))</f>
        <v>-</v>
      </c>
      <c r="I330" s="277" t="str">
        <f>INDEX(Resumen!$A$56:$AL$259,MATCH($C324,Resumen!$C$56:$C$259,0),MATCH($I$22,Resumen!$A$59:$AL$59,0))</f>
        <v>-</v>
      </c>
      <c r="J330" s="277" t="str">
        <f>INDEX(Resumen!$A$56:$AL$259,MATCH($C324,Resumen!$C$56:$C$259,0),MATCH($J$22,Resumen!$A$59:$AL$59,0))</f>
        <v>-</v>
      </c>
      <c r="K330" s="278" t="str">
        <f>INDEX(Resumen!$A$56:$AL$259,MATCH($C324,Resumen!$C$56:$C$259,0),MATCH($K$22,Resumen!$A$59:$AL$59,0))</f>
        <v>-</v>
      </c>
      <c r="M330" s="276" t="str">
        <f t="shared" si="303"/>
        <v>-</v>
      </c>
      <c r="N330" s="277" t="str">
        <f t="shared" si="277"/>
        <v>-</v>
      </c>
      <c r="O330" s="277" t="str">
        <f t="shared" si="278"/>
        <v>-</v>
      </c>
      <c r="P330" s="278" t="str">
        <f t="shared" si="279"/>
        <v>-</v>
      </c>
      <c r="Q330" s="58"/>
      <c r="R330" s="295" t="str">
        <f t="shared" si="304"/>
        <v>-</v>
      </c>
      <c r="S330" s="296" t="str">
        <f t="shared" si="280"/>
        <v>-</v>
      </c>
      <c r="T330" s="296" t="str">
        <f t="shared" si="281"/>
        <v>-</v>
      </c>
      <c r="U330" s="297" t="str">
        <f t="shared" si="282"/>
        <v>-</v>
      </c>
      <c r="W330" s="307" t="str">
        <f t="shared" si="305"/>
        <v>-</v>
      </c>
      <c r="Y330" s="318" t="str">
        <f>IF(OR(W330="",W330=0,W330="-"),"",MAX(Y$23:Y329)+1)</f>
        <v/>
      </c>
      <c r="Z330" s="320" t="str">
        <f>IF(OR(Y330="",Y330=0,Y330="-"),"",C324)</f>
        <v/>
      </c>
      <c r="AA330" s="341" t="str">
        <f>IF(OR(Y330="",Y330=0,Y330="-"),"",DAY($B324))</f>
        <v/>
      </c>
      <c r="AB330" s="332" t="str">
        <f t="shared" si="306"/>
        <v/>
      </c>
      <c r="AC330" s="342" t="str">
        <f>IF(OR(AA330="",AA330=0,AA330="-"),"",MONTH($B324))</f>
        <v/>
      </c>
      <c r="AD330" s="332" t="str">
        <f t="shared" si="307"/>
        <v/>
      </c>
      <c r="AE330" s="343" t="str">
        <f>IF(OR(AA330="",AA330=0,AA330="-"),"",YEAR($B324))</f>
        <v/>
      </c>
      <c r="AG330" s="471"/>
      <c r="AH330" s="500"/>
      <c r="AI330" s="501"/>
      <c r="AJ330" s="501"/>
      <c r="AK330" s="501"/>
      <c r="AL330" s="502"/>
      <c r="AM330" s="472"/>
      <c r="AO330" s="471"/>
      <c r="AP330" s="474"/>
      <c r="AQ330" s="474"/>
      <c r="AR330" s="472"/>
      <c r="AT330" s="471"/>
      <c r="AU330" s="474"/>
      <c r="AV330" s="474"/>
      <c r="AW330" s="472"/>
      <c r="AY330" s="471"/>
      <c r="AZ330" s="474"/>
      <c r="BA330" s="474"/>
      <c r="BB330" s="472"/>
      <c r="BD330" s="471"/>
      <c r="BE330" s="472"/>
      <c r="BG330" s="468"/>
    </row>
    <row r="331" spans="1:59" ht="15" thickBot="1" x14ac:dyDescent="0.35">
      <c r="A331" s="674">
        <f>MAX($A$23:A324)+1</f>
        <v>45</v>
      </c>
      <c r="B331" s="675">
        <f>INDEX(Resumen!$A$56:$AL$259,MATCH($A331,Resumen!$A$56:$A$259,0),MATCH($B$22,Resumen!$A$59:$AL$59,0))</f>
        <v>0</v>
      </c>
      <c r="C331" s="676">
        <f>INDEX(Resumen!$A$56:$AL$259,MATCH($A331,Resumen!$A$56:$A$259,0),MATCH($C$22,Resumen!$A$59:$AL$59,0))</f>
        <v>0</v>
      </c>
      <c r="D331" s="648" t="str">
        <f>IF(SUM($W331:$W337)=0,"-",SUM($W331:$W337))</f>
        <v>-</v>
      </c>
      <c r="E331" s="363" t="str">
        <f>Resumen!$K$57</f>
        <v>MP</v>
      </c>
      <c r="F331" s="364" t="str">
        <f>Resumen!$K$56</f>
        <v>Materias Primas</v>
      </c>
      <c r="G331" s="284"/>
      <c r="H331" s="256" t="str">
        <f>INDEX(Resumen!$A$56:$AL$259,MATCH($C331,Resumen!$C$56:$C$259,0),MATCH($H$16,Resumen!$A$59:$AL$59,0))</f>
        <v>-</v>
      </c>
      <c r="I331" s="90" t="str">
        <f>INDEX(Resumen!$A$56:$AL$259,MATCH($C331,Resumen!$C$56:$C$259,0),MATCH($I$16,Resumen!$A$59:$AL$59,0))</f>
        <v>-</v>
      </c>
      <c r="J331" s="90" t="str">
        <f>INDEX(Resumen!$A$56:$AL$259,MATCH($C331,Resumen!$C$56:$C$259,0),MATCH($J$16,Resumen!$A$59:$AL$59,0))</f>
        <v>-</v>
      </c>
      <c r="K331" s="109" t="str">
        <f>INDEX(Resumen!$A$56:$AL$259,MATCH($C331,Resumen!$C$56:$C$259,0),MATCH($K$16,Resumen!$A$59:$AL$59,0))</f>
        <v>-</v>
      </c>
      <c r="M331" s="256" t="str">
        <f>IF(OR(H331="-",H331="",H331=0),"-",H331*M$14)</f>
        <v>-</v>
      </c>
      <c r="N331" s="90" t="str">
        <f t="shared" si="277"/>
        <v>-</v>
      </c>
      <c r="O331" s="90" t="str">
        <f t="shared" si="278"/>
        <v>-</v>
      </c>
      <c r="P331" s="109" t="str">
        <f t="shared" si="279"/>
        <v>-</v>
      </c>
      <c r="Q331" s="58"/>
      <c r="R331" s="365" t="str">
        <f>IF(SUM(H331,M331)=0,"-",SUM(H331,M331))</f>
        <v>-</v>
      </c>
      <c r="S331" s="366" t="str">
        <f t="shared" si="280"/>
        <v>-</v>
      </c>
      <c r="T331" s="366" t="str">
        <f t="shared" si="281"/>
        <v>-</v>
      </c>
      <c r="U331" s="367" t="str">
        <f t="shared" si="282"/>
        <v>-</v>
      </c>
      <c r="V331" s="5"/>
      <c r="W331" s="368" t="str">
        <f>IF(SUM(R331:U331)=0,"-",SUM(R331:U331))</f>
        <v>-</v>
      </c>
      <c r="Y331" s="369" t="str">
        <f>IF(OR(W331="",W331=0,W331="-"),"",MAX(Y$23:Y330)+1)</f>
        <v/>
      </c>
      <c r="Z331" s="370" t="str">
        <f>IF(OR(Y331="",Y331=0,Y331="-"),"",C331)</f>
        <v/>
      </c>
      <c r="AA331" s="371" t="str">
        <f>IF(OR(Y331="",Y331=0,Y331="-"),"",DAY($B331))</f>
        <v/>
      </c>
      <c r="AB331" s="372" t="str">
        <f>IF(AA331="","","/")</f>
        <v/>
      </c>
      <c r="AC331" s="373" t="str">
        <f>IF(OR(AA331="",AA331=0,AA331="-"),"",MONTH($B331))</f>
        <v/>
      </c>
      <c r="AD331" s="372" t="str">
        <f>IF(AC331="","","/")</f>
        <v/>
      </c>
      <c r="AE331" s="374" t="str">
        <f>IF(OR(AA331="",AA331=0,AA331="-"),"",YEAR($B331))</f>
        <v/>
      </c>
      <c r="AG331" s="461" t="str">
        <f>IF(OR($C331="",$C331="-",$C331=0),"-",A331)</f>
        <v>-</v>
      </c>
      <c r="AH331" s="503" t="str">
        <f>IF(OR($C331="",$C331="-",$C331=0),"-",DAY(B331))</f>
        <v>-</v>
      </c>
      <c r="AI331" s="506" t="str">
        <f>IF(AH331="","","/")</f>
        <v>/</v>
      </c>
      <c r="AJ331" s="507" t="str">
        <f>IF(OR($C331="",$C331="-",$C331=0),"-",MONTH(B331))</f>
        <v>-</v>
      </c>
      <c r="AK331" s="506" t="str">
        <f>IF(AJ331="","","/")</f>
        <v>/</v>
      </c>
      <c r="AL331" s="508" t="str">
        <f>IF(OR($C331="",$C331="-",$C331=0),"-",YEAR(B331))</f>
        <v>-</v>
      </c>
      <c r="AM331" s="462" t="str">
        <f>IF(OR($C331="",$C331="-",$C331=0),"-",C331)</f>
        <v>-</v>
      </c>
      <c r="AN331" s="475" t="str">
        <f>IF(AM331="-","ù",IF(BG331=D331,"ü","û"))</f>
        <v>ù</v>
      </c>
      <c r="AO331" s="463" t="str">
        <f>IF(OR($C331="",$C331="-",$C331=0),"-",IF(SUM(H331:H337)=0,"-",SUM(H331:H337)))</f>
        <v>-</v>
      </c>
      <c r="AP331" s="464" t="str">
        <f>IF(OR($C331="",$C331="-",$C331=0),"-",IF(SUM(I331:I337)=0,"-",SUM(I331:I337)))</f>
        <v>-</v>
      </c>
      <c r="AQ331" s="464" t="str">
        <f>IF(OR($C331="",$C331="-",$C331=0),"-",IF(SUM(J331:J337)=0,"-",SUM(J331:J337)))</f>
        <v>-</v>
      </c>
      <c r="AR331" s="465" t="str">
        <f>IF(OR($C331="",$C331="-",$C331=0),"-",IF(SUM(K331:K337)=0,"-",SUM(K331:K337)))</f>
        <v>-</v>
      </c>
      <c r="AS331" s="457"/>
      <c r="AT331" s="463" t="str">
        <f>IF(OR($C331="",$C331="-",$C331=0),"-",IF(SUM(M331:M337)=0,"-",SUM(M331:M337)))</f>
        <v>-</v>
      </c>
      <c r="AU331" s="464" t="str">
        <f>IF(OR($C331="",$C331="-",$C331=0),"-",IF(SUM(N331:N337)=0,"-",SUM(N331:N337)))</f>
        <v>-</v>
      </c>
      <c r="AV331" s="464" t="str">
        <f>IF(OR($C331="",$C331="-",$C331=0),"-",IF(SUM(O331:O337)=0,"-",SUM(O331:O337)))</f>
        <v>-</v>
      </c>
      <c r="AW331" s="465" t="str">
        <f>IF(OR($C331="",$C331="-",$C331=0),"-",IF(SUM(P331:P337)=0,"-",SUM(P331:P337)))</f>
        <v>-</v>
      </c>
      <c r="AX331" s="457"/>
      <c r="AY331" s="463" t="str">
        <f>IF(OR($C331="",$C331="-",$C331=0),"-",IF(SUM(R331:R337)=0,"-",SUM(R331:R337)))</f>
        <v>-</v>
      </c>
      <c r="AZ331" s="464" t="str">
        <f>IF(OR($C331="",$C331="-",$C331=0),"-",IF(SUM(S331:S337)=0,"-",SUM(S331:S337)))</f>
        <v>-</v>
      </c>
      <c r="BA331" s="464" t="str">
        <f>IF(OR($C331="",$C331="-",$C331=0),"-",IF(SUM(T331:T337)=0,"-",SUM(T331:T337)))</f>
        <v>-</v>
      </c>
      <c r="BB331" s="465" t="str">
        <f>IF(OR($C331="",$C331="-",$C331=0),"-",IF(SUM(U331:U337)=0,"-",SUM(U331:U337)))</f>
        <v>-</v>
      </c>
      <c r="BC331" s="457"/>
      <c r="BD331" s="463" t="str">
        <f>IF(SUM(AO331:AR331)=0,"-",SUM(AO331:AR331))</f>
        <v>-</v>
      </c>
      <c r="BE331" s="465" t="str">
        <f>IF(SUM(AT331:AW331)=0,"-",SUM(AT331:AW331))</f>
        <v>-</v>
      </c>
      <c r="BF331" s="457"/>
      <c r="BG331" s="466" t="str">
        <f>IF(SUM(AY331:BB331)=0,"-",SUM(AY331:BB331))</f>
        <v>-</v>
      </c>
    </row>
    <row r="332" spans="1:59" ht="15" thickBot="1" x14ac:dyDescent="0.35">
      <c r="A332" s="674"/>
      <c r="B332" s="675"/>
      <c r="C332" s="676"/>
      <c r="D332" s="677"/>
      <c r="E332" s="82" t="str">
        <f>Resumen!$O$57</f>
        <v>P</v>
      </c>
      <c r="F332" s="261" t="str">
        <f>Resumen!$O$56</f>
        <v>Panadería</v>
      </c>
      <c r="G332" s="284"/>
      <c r="H332" s="273" t="str">
        <f>INDEX(Resumen!$A$56:$AL$259,MATCH($C331,Resumen!$C$56:$C$259,0),MATCH($H$17,Resumen!$A$59:$AL$59,0))</f>
        <v>-</v>
      </c>
      <c r="I332" s="274" t="str">
        <f>INDEX(Resumen!$A$56:$AL$259,MATCH($C331,Resumen!$C$56:$C$259,0),MATCH($I$17,Resumen!$A$59:$AL$59,0))</f>
        <v>-</v>
      </c>
      <c r="J332" s="274" t="str">
        <f>INDEX(Resumen!$A$56:$AL$259,MATCH($C331,Resumen!$C$56:$C$259,0),MATCH($J$17,Resumen!$A$59:$AL$59,0))</f>
        <v>-</v>
      </c>
      <c r="K332" s="275" t="str">
        <f>INDEX(Resumen!$A$56:$AL$259,MATCH($C331,Resumen!$C$56:$C$259,0),MATCH($K$17,Resumen!$A$59:$AL$59,0))</f>
        <v>-</v>
      </c>
      <c r="M332" s="273" t="str">
        <f t="shared" ref="M332:M337" si="308">IF(OR(H332="-",H332="",H332=0),"-",H332*M$14)</f>
        <v>-</v>
      </c>
      <c r="N332" s="274" t="str">
        <f t="shared" si="277"/>
        <v>-</v>
      </c>
      <c r="O332" s="274" t="str">
        <f t="shared" si="278"/>
        <v>-</v>
      </c>
      <c r="P332" s="275" t="str">
        <f t="shared" si="279"/>
        <v>-</v>
      </c>
      <c r="Q332" s="58"/>
      <c r="R332" s="292" t="str">
        <f t="shared" ref="R332:R337" si="309">IF(SUM(H332,M332)=0,"-",SUM(H332,M332))</f>
        <v>-</v>
      </c>
      <c r="S332" s="293" t="str">
        <f t="shared" si="280"/>
        <v>-</v>
      </c>
      <c r="T332" s="293" t="str">
        <f t="shared" si="281"/>
        <v>-</v>
      </c>
      <c r="U332" s="294" t="str">
        <f t="shared" si="282"/>
        <v>-</v>
      </c>
      <c r="V332" s="5"/>
      <c r="W332" s="306" t="str">
        <f t="shared" ref="W332:W337" si="310">IF(SUM(R332:U332)=0,"-",SUM(R332:U332))</f>
        <v>-</v>
      </c>
      <c r="Y332" s="318" t="str">
        <f>IF(OR(W332="",W332=0,W332="-"),"",MAX(Y$23:Y331)+1)</f>
        <v/>
      </c>
      <c r="Z332" s="319" t="str">
        <f>IF(OR(Y332="",Y332=0,Y332="-"),"",C331)</f>
        <v/>
      </c>
      <c r="AA332" s="338" t="str">
        <f>IF(OR(Y332="",Y332=0,Y332="-"),"",DAY($B331))</f>
        <v/>
      </c>
      <c r="AB332" s="331" t="str">
        <f t="shared" ref="AB332:AB337" si="311">IF(AA332="","","/")</f>
        <v/>
      </c>
      <c r="AC332" s="339" t="str">
        <f>IF(OR(AA332="",AA332=0,AA332="-"),"",MONTH($B331))</f>
        <v/>
      </c>
      <c r="AD332" s="331" t="str">
        <f t="shared" ref="AD332:AD337" si="312">IF(AC332="","","/")</f>
        <v/>
      </c>
      <c r="AE332" s="340" t="str">
        <f>IF(OR(AA332="",AA332=0,AA332="-"),"",YEAR($B331))</f>
        <v/>
      </c>
      <c r="AG332" s="525"/>
      <c r="AH332" s="526"/>
      <c r="AI332" s="527"/>
      <c r="AJ332" s="528"/>
      <c r="AK332" s="527"/>
      <c r="AL332" s="529"/>
      <c r="AM332" s="530"/>
      <c r="AN332" s="535"/>
      <c r="AO332" s="531"/>
      <c r="AP332" s="532"/>
      <c r="AQ332" s="532"/>
      <c r="AR332" s="533"/>
      <c r="AS332" s="536"/>
      <c r="AT332" s="531"/>
      <c r="AU332" s="532"/>
      <c r="AV332" s="532"/>
      <c r="AW332" s="533"/>
      <c r="AX332" s="536"/>
      <c r="AY332" s="531"/>
      <c r="AZ332" s="532"/>
      <c r="BA332" s="532"/>
      <c r="BB332" s="533"/>
      <c r="BC332" s="536"/>
      <c r="BD332" s="531"/>
      <c r="BE332" s="533"/>
      <c r="BF332" s="536"/>
      <c r="BG332" s="534"/>
    </row>
    <row r="333" spans="1:59" ht="15" thickBot="1" x14ac:dyDescent="0.35">
      <c r="A333" s="674"/>
      <c r="B333" s="675"/>
      <c r="C333" s="676"/>
      <c r="D333" s="677"/>
      <c r="E333" s="82" t="str">
        <f>Resumen!$S$57</f>
        <v>B</v>
      </c>
      <c r="F333" s="261" t="str">
        <f>Resumen!$S$56</f>
        <v>Bebidas</v>
      </c>
      <c r="G333" s="284"/>
      <c r="H333" s="273" t="str">
        <f>INDEX(Resumen!$A$56:$AL$259,MATCH($C331,Resumen!$C$56:$C$259,0),MATCH($H$18,Resumen!$A$59:$AL$59,0))</f>
        <v>-</v>
      </c>
      <c r="I333" s="274" t="str">
        <f>INDEX(Resumen!$A$56:$AL$259,MATCH($C331,Resumen!$C$56:$C$259,0),MATCH($I$18,Resumen!$A$59:$AL$59,0))</f>
        <v>-</v>
      </c>
      <c r="J333" s="274" t="str">
        <f>INDEX(Resumen!$A$56:$AL$259,MATCH($C331,Resumen!$C$56:$C$259,0),MATCH($J$18,Resumen!$A$59:$AL$59,0))</f>
        <v>-</v>
      </c>
      <c r="K333" s="275" t="str">
        <f>INDEX(Resumen!$A$56:$AL$259,MATCH($C331,Resumen!$C$56:$C$259,0),MATCH($K$18,Resumen!$A$59:$AL$59,0))</f>
        <v>-</v>
      </c>
      <c r="M333" s="273" t="str">
        <f t="shared" si="308"/>
        <v>-</v>
      </c>
      <c r="N333" s="274" t="str">
        <f t="shared" si="277"/>
        <v>-</v>
      </c>
      <c r="O333" s="274" t="str">
        <f t="shared" si="278"/>
        <v>-</v>
      </c>
      <c r="P333" s="275" t="str">
        <f t="shared" si="279"/>
        <v>-</v>
      </c>
      <c r="R333" s="292" t="str">
        <f t="shared" si="309"/>
        <v>-</v>
      </c>
      <c r="S333" s="293" t="str">
        <f t="shared" si="280"/>
        <v>-</v>
      </c>
      <c r="T333" s="293" t="str">
        <f t="shared" si="281"/>
        <v>-</v>
      </c>
      <c r="U333" s="294" t="str">
        <f t="shared" si="282"/>
        <v>-</v>
      </c>
      <c r="V333" s="5"/>
      <c r="W333" s="306" t="str">
        <f t="shared" si="310"/>
        <v>-</v>
      </c>
      <c r="Y333" s="318" t="str">
        <f>IF(OR(W333="",W333=0,W333="-"),"",MAX(Y$23:Y332)+1)</f>
        <v/>
      </c>
      <c r="Z333" s="319" t="str">
        <f>IF(OR(Y333="",Y333=0,Y333="-"),"",C331)</f>
        <v/>
      </c>
      <c r="AA333" s="338" t="str">
        <f>IF(OR(Y333="",Y333=0,Y333="-"),"",DAY($B331))</f>
        <v/>
      </c>
      <c r="AB333" s="331" t="str">
        <f t="shared" si="311"/>
        <v/>
      </c>
      <c r="AC333" s="339" t="str">
        <f>IF(OR(AA333="",AA333=0,AA333="-"),"",MONTH($B331))</f>
        <v/>
      </c>
      <c r="AD333" s="331" t="str">
        <f t="shared" si="312"/>
        <v/>
      </c>
      <c r="AE333" s="340" t="str">
        <f>IF(OR(AA333="",AA333=0,AA333="-"),"",YEAR($B331))</f>
        <v/>
      </c>
      <c r="AG333" s="469"/>
      <c r="AH333" s="497"/>
      <c r="AL333" s="499"/>
      <c r="AM333" s="470"/>
      <c r="AN333" s="59"/>
      <c r="AO333" s="469"/>
      <c r="AP333" s="473"/>
      <c r="AQ333" s="473"/>
      <c r="AR333" s="470"/>
      <c r="AS333" s="59"/>
      <c r="AT333" s="469"/>
      <c r="AU333" s="473"/>
      <c r="AV333" s="473"/>
      <c r="AW333" s="470"/>
      <c r="AX333" s="59"/>
      <c r="AY333" s="469"/>
      <c r="AZ333" s="473"/>
      <c r="BA333" s="473"/>
      <c r="BB333" s="470"/>
      <c r="BC333" s="59"/>
      <c r="BD333" s="469"/>
      <c r="BE333" s="470"/>
      <c r="BF333" s="59"/>
      <c r="BG333" s="467"/>
    </row>
    <row r="334" spans="1:59" ht="15" thickBot="1" x14ac:dyDescent="0.35">
      <c r="A334" s="674"/>
      <c r="B334" s="675"/>
      <c r="C334" s="676"/>
      <c r="D334" s="677"/>
      <c r="E334" s="82" t="str">
        <f>Resumen!$W$57</f>
        <v>E</v>
      </c>
      <c r="F334" s="261" t="str">
        <f>Resumen!$W$56</f>
        <v>Envases</v>
      </c>
      <c r="G334" s="284"/>
      <c r="H334" s="273" t="str">
        <f>INDEX(Resumen!$A$56:$AL$259,MATCH($C331,Resumen!$C$56:$C$259,0),MATCH($H$19,Resumen!$A$59:$AL$59,0))</f>
        <v>-</v>
      </c>
      <c r="I334" s="274" t="str">
        <f>INDEX(Resumen!$A$56:$AL$259,MATCH($C331,Resumen!$C$56:$C$259,0),MATCH($I$19,Resumen!$A$59:$AL$59,0))</f>
        <v>-</v>
      </c>
      <c r="J334" s="274" t="str">
        <f>INDEX(Resumen!$A$56:$AL$259,MATCH($C331,Resumen!$C$56:$C$259,0),MATCH($J$19,Resumen!$A$59:$AL$59,0))</f>
        <v>-</v>
      </c>
      <c r="K334" s="275" t="str">
        <f>INDEX(Resumen!$A$56:$AL$259,MATCH($C331,Resumen!$C$56:$C$259,0),MATCH($K$19,Resumen!$A$59:$AL$59,0))</f>
        <v>-</v>
      </c>
      <c r="M334" s="273" t="str">
        <f t="shared" si="308"/>
        <v>-</v>
      </c>
      <c r="N334" s="274" t="str">
        <f t="shared" si="277"/>
        <v>-</v>
      </c>
      <c r="O334" s="274" t="str">
        <f t="shared" si="278"/>
        <v>-</v>
      </c>
      <c r="P334" s="275" t="str">
        <f t="shared" si="279"/>
        <v>-</v>
      </c>
      <c r="Q334" s="58"/>
      <c r="R334" s="292" t="str">
        <f t="shared" si="309"/>
        <v>-</v>
      </c>
      <c r="S334" s="293" t="str">
        <f t="shared" si="280"/>
        <v>-</v>
      </c>
      <c r="T334" s="293" t="str">
        <f t="shared" si="281"/>
        <v>-</v>
      </c>
      <c r="U334" s="294" t="str">
        <f t="shared" si="282"/>
        <v>-</v>
      </c>
      <c r="V334" s="5"/>
      <c r="W334" s="306" t="str">
        <f t="shared" si="310"/>
        <v>-</v>
      </c>
      <c r="Y334" s="318" t="str">
        <f>IF(OR(W334="",W334=0,W334="-"),"",MAX(Y$23:Y333)+1)</f>
        <v/>
      </c>
      <c r="Z334" s="319" t="str">
        <f>IF(OR(Y334="",Y334=0,Y334="-"),"",C331)</f>
        <v/>
      </c>
      <c r="AA334" s="338" t="str">
        <f>IF(OR(Y334="",Y334=0,Y334="-"),"",DAY($B331))</f>
        <v/>
      </c>
      <c r="AB334" s="331" t="str">
        <f t="shared" si="311"/>
        <v/>
      </c>
      <c r="AC334" s="339" t="str">
        <f>IF(OR(AA334="",AA334=0,AA334="-"),"",MONTH($B331))</f>
        <v/>
      </c>
      <c r="AD334" s="331" t="str">
        <f t="shared" si="312"/>
        <v/>
      </c>
      <c r="AE334" s="340" t="str">
        <f>IF(OR(AA334="",AA334=0,AA334="-"),"",YEAR($B331))</f>
        <v/>
      </c>
      <c r="AG334" s="469"/>
      <c r="AH334" s="497"/>
      <c r="AL334" s="499"/>
      <c r="AM334" s="470"/>
      <c r="AO334" s="469"/>
      <c r="AP334" s="473"/>
      <c r="AQ334" s="473"/>
      <c r="AR334" s="470"/>
      <c r="AT334" s="469"/>
      <c r="AU334" s="473"/>
      <c r="AV334" s="473"/>
      <c r="AW334" s="470"/>
      <c r="AY334" s="469"/>
      <c r="AZ334" s="473"/>
      <c r="BA334" s="473"/>
      <c r="BB334" s="470"/>
      <c r="BD334" s="469"/>
      <c r="BE334" s="470"/>
      <c r="BG334" s="467"/>
    </row>
    <row r="335" spans="1:59" ht="15" thickBot="1" x14ac:dyDescent="0.35">
      <c r="A335" s="674"/>
      <c r="B335" s="675"/>
      <c r="C335" s="676"/>
      <c r="D335" s="677"/>
      <c r="E335" s="83" t="str">
        <f>Resumen!$AA$57</f>
        <v>D</v>
      </c>
      <c r="F335" s="262" t="str">
        <f>Resumen!$AA$56</f>
        <v>Decoración</v>
      </c>
      <c r="G335" s="284"/>
      <c r="H335" s="273" t="str">
        <f>INDEX(Resumen!$A$56:$AL$259,MATCH($C331,Resumen!$C$56:$C$259,0),MATCH($H$20,Resumen!$A$59:$AL$59,0))</f>
        <v>-</v>
      </c>
      <c r="I335" s="274" t="str">
        <f>INDEX(Resumen!$A$56:$AL$259,MATCH($C331,Resumen!$C$56:$C$259,0),MATCH($I$20,Resumen!$A$59:$AL$59,0))</f>
        <v>-</v>
      </c>
      <c r="J335" s="274" t="str">
        <f>INDEX(Resumen!$A$56:$AL$259,MATCH($C331,Resumen!$C$56:$C$259,0),MATCH($J$20,Resumen!$A$59:$AL$59,0))</f>
        <v>-</v>
      </c>
      <c r="K335" s="275" t="str">
        <f>INDEX(Resumen!$A$56:$AL$259,MATCH($C331,Resumen!$C$56:$C$259,0),MATCH($K$20,Resumen!$A$59:$AL$59,0))</f>
        <v>-</v>
      </c>
      <c r="M335" s="273" t="str">
        <f t="shared" si="308"/>
        <v>-</v>
      </c>
      <c r="N335" s="274" t="str">
        <f t="shared" si="277"/>
        <v>-</v>
      </c>
      <c r="O335" s="274" t="str">
        <f t="shared" si="278"/>
        <v>-</v>
      </c>
      <c r="P335" s="275" t="str">
        <f t="shared" si="279"/>
        <v>-</v>
      </c>
      <c r="Q335" s="58"/>
      <c r="R335" s="292" t="str">
        <f t="shared" si="309"/>
        <v>-</v>
      </c>
      <c r="S335" s="293" t="str">
        <f t="shared" si="280"/>
        <v>-</v>
      </c>
      <c r="T335" s="293" t="str">
        <f t="shared" si="281"/>
        <v>-</v>
      </c>
      <c r="U335" s="294" t="str">
        <f t="shared" si="282"/>
        <v>-</v>
      </c>
      <c r="V335" s="5"/>
      <c r="W335" s="306" t="str">
        <f t="shared" si="310"/>
        <v>-</v>
      </c>
      <c r="Y335" s="318" t="str">
        <f>IF(OR(W335="",W335=0,W335="-"),"",MAX(Y$23:Y334)+1)</f>
        <v/>
      </c>
      <c r="Z335" s="319" t="str">
        <f>IF(OR(Y335="",Y335=0,Y335="-"),"",C331)</f>
        <v/>
      </c>
      <c r="AA335" s="338" t="str">
        <f>IF(OR(Y335="",Y335=0,Y335="-"),"",DAY($B331))</f>
        <v/>
      </c>
      <c r="AB335" s="331" t="str">
        <f t="shared" si="311"/>
        <v/>
      </c>
      <c r="AC335" s="339" t="str">
        <f>IF(OR(AA335="",AA335=0,AA335="-"),"",MONTH($B331))</f>
        <v/>
      </c>
      <c r="AD335" s="331" t="str">
        <f t="shared" si="312"/>
        <v/>
      </c>
      <c r="AE335" s="340" t="str">
        <f>IF(OR(AA335="",AA335=0,AA335="-"),"",YEAR($B331))</f>
        <v/>
      </c>
      <c r="AG335" s="469"/>
      <c r="AH335" s="497"/>
      <c r="AL335" s="499"/>
      <c r="AM335" s="470"/>
      <c r="AO335" s="469"/>
      <c r="AP335" s="473"/>
      <c r="AQ335" s="473"/>
      <c r="AR335" s="470"/>
      <c r="AT335" s="469"/>
      <c r="AU335" s="473"/>
      <c r="AV335" s="473"/>
      <c r="AW335" s="470"/>
      <c r="AY335" s="469"/>
      <c r="AZ335" s="473"/>
      <c r="BA335" s="473"/>
      <c r="BB335" s="470"/>
      <c r="BD335" s="469"/>
      <c r="BE335" s="470"/>
      <c r="BG335" s="467"/>
    </row>
    <row r="336" spans="1:59" ht="15" thickBot="1" x14ac:dyDescent="0.35">
      <c r="A336" s="674"/>
      <c r="B336" s="675"/>
      <c r="C336" s="676"/>
      <c r="D336" s="677"/>
      <c r="E336" s="83" t="str">
        <f>Resumen!$AE$57</f>
        <v>U</v>
      </c>
      <c r="F336" s="262" t="str">
        <f>Resumen!$AE$56</f>
        <v>Maq. y Utensilios</v>
      </c>
      <c r="G336" s="284"/>
      <c r="H336" s="273" t="str">
        <f>INDEX(Resumen!$A$56:$AL$259,MATCH($C331,Resumen!$C$56:$C$259,0),MATCH($H$21,Resumen!$A$59:$AL$59,0))</f>
        <v>-</v>
      </c>
      <c r="I336" s="274" t="str">
        <f>INDEX(Resumen!$A$56:$AL$259,MATCH($C331,Resumen!$C$56:$C$259,0),MATCH($I$21,Resumen!$A$59:$AL$59,0))</f>
        <v>-</v>
      </c>
      <c r="J336" s="274" t="str">
        <f>INDEX(Resumen!$A$56:$AL$259,MATCH($C331,Resumen!$C$56:$C$259,0),MATCH($J$21,Resumen!$A$59:$AL$59,0))</f>
        <v>-</v>
      </c>
      <c r="K336" s="275" t="str">
        <f>INDEX(Resumen!$A$56:$AL$259,MATCH($C331,Resumen!$C$56:$C$259,0),MATCH($K$21,Resumen!$A$59:$AL$59,0))</f>
        <v>-</v>
      </c>
      <c r="M336" s="273" t="str">
        <f t="shared" si="308"/>
        <v>-</v>
      </c>
      <c r="N336" s="274" t="str">
        <f t="shared" si="277"/>
        <v>-</v>
      </c>
      <c r="O336" s="274" t="str">
        <f t="shared" si="278"/>
        <v>-</v>
      </c>
      <c r="P336" s="275" t="str">
        <f t="shared" si="279"/>
        <v>-</v>
      </c>
      <c r="Q336" s="58"/>
      <c r="R336" s="292" t="str">
        <f t="shared" si="309"/>
        <v>-</v>
      </c>
      <c r="S336" s="293" t="str">
        <f t="shared" si="280"/>
        <v>-</v>
      </c>
      <c r="T336" s="293" t="str">
        <f t="shared" si="281"/>
        <v>-</v>
      </c>
      <c r="U336" s="294" t="str">
        <f t="shared" si="282"/>
        <v>-</v>
      </c>
      <c r="V336" s="5"/>
      <c r="W336" s="306" t="str">
        <f t="shared" si="310"/>
        <v>-</v>
      </c>
      <c r="Y336" s="318" t="str">
        <f>IF(OR(W336="",W336=0,W336="-"),"",MAX(Y$23:Y335)+1)</f>
        <v/>
      </c>
      <c r="Z336" s="319" t="str">
        <f>IF(OR(Y336="",Y336=0,Y336="-"),"",C331)</f>
        <v/>
      </c>
      <c r="AA336" s="338" t="str">
        <f>IF(OR(Y336="",Y336=0,Y336="-"),"",DAY($B331))</f>
        <v/>
      </c>
      <c r="AB336" s="331" t="str">
        <f t="shared" si="311"/>
        <v/>
      </c>
      <c r="AC336" s="339" t="str">
        <f>IF(OR(AA336="",AA336=0,AA336="-"),"",MONTH($B331))</f>
        <v/>
      </c>
      <c r="AD336" s="331" t="str">
        <f t="shared" si="312"/>
        <v/>
      </c>
      <c r="AE336" s="340" t="str">
        <f>IF(OR(AA336="",AA336=0,AA336="-"),"",YEAR($B331))</f>
        <v/>
      </c>
      <c r="AG336" s="469"/>
      <c r="AH336" s="497"/>
      <c r="AL336" s="499"/>
      <c r="AM336" s="470"/>
      <c r="AO336" s="469"/>
      <c r="AP336" s="473"/>
      <c r="AQ336" s="473"/>
      <c r="AR336" s="470"/>
      <c r="AT336" s="469"/>
      <c r="AU336" s="473"/>
      <c r="AV336" s="473"/>
      <c r="AW336" s="470"/>
      <c r="AY336" s="469"/>
      <c r="AZ336" s="473"/>
      <c r="BA336" s="473"/>
      <c r="BB336" s="470"/>
      <c r="BD336" s="469"/>
      <c r="BE336" s="470"/>
      <c r="BG336" s="467"/>
    </row>
    <row r="337" spans="1:59" ht="15" thickBot="1" x14ac:dyDescent="0.35">
      <c r="A337" s="674"/>
      <c r="B337" s="675"/>
      <c r="C337" s="676"/>
      <c r="D337" s="649"/>
      <c r="E337" s="259" t="str">
        <f>Resumen!$AI$57</f>
        <v>V</v>
      </c>
      <c r="F337" s="263" t="str">
        <f>Resumen!$AI$56</f>
        <v>Gastos V.Zotz</v>
      </c>
      <c r="G337" s="284"/>
      <c r="H337" s="276" t="str">
        <f>INDEX(Resumen!$A$56:$AL$259,MATCH($C331,Resumen!$C$56:$C$259,0),MATCH($H$22,Resumen!$A$59:$AL$59,0))</f>
        <v>-</v>
      </c>
      <c r="I337" s="277" t="str">
        <f>INDEX(Resumen!$A$56:$AL$259,MATCH($C331,Resumen!$C$56:$C$259,0),MATCH($I$22,Resumen!$A$59:$AL$59,0))</f>
        <v>-</v>
      </c>
      <c r="J337" s="277" t="str">
        <f>INDEX(Resumen!$A$56:$AL$259,MATCH($C331,Resumen!$C$56:$C$259,0),MATCH($J$22,Resumen!$A$59:$AL$59,0))</f>
        <v>-</v>
      </c>
      <c r="K337" s="278" t="str">
        <f>INDEX(Resumen!$A$56:$AL$259,MATCH($C331,Resumen!$C$56:$C$259,0),MATCH($K$22,Resumen!$A$59:$AL$59,0))</f>
        <v>-</v>
      </c>
      <c r="M337" s="276" t="str">
        <f t="shared" si="308"/>
        <v>-</v>
      </c>
      <c r="N337" s="277" t="str">
        <f t="shared" si="277"/>
        <v>-</v>
      </c>
      <c r="O337" s="277" t="str">
        <f t="shared" si="278"/>
        <v>-</v>
      </c>
      <c r="P337" s="278" t="str">
        <f t="shared" si="279"/>
        <v>-</v>
      </c>
      <c r="Q337" s="58"/>
      <c r="R337" s="295" t="str">
        <f t="shared" si="309"/>
        <v>-</v>
      </c>
      <c r="S337" s="296" t="str">
        <f t="shared" si="280"/>
        <v>-</v>
      </c>
      <c r="T337" s="296" t="str">
        <f t="shared" si="281"/>
        <v>-</v>
      </c>
      <c r="U337" s="297" t="str">
        <f t="shared" si="282"/>
        <v>-</v>
      </c>
      <c r="W337" s="307" t="str">
        <f t="shared" si="310"/>
        <v>-</v>
      </c>
      <c r="Y337" s="318" t="str">
        <f>IF(OR(W337="",W337=0,W337="-"),"",MAX(Y$23:Y336)+1)</f>
        <v/>
      </c>
      <c r="Z337" s="320" t="str">
        <f>IF(OR(Y337="",Y337=0,Y337="-"),"",C331)</f>
        <v/>
      </c>
      <c r="AA337" s="341" t="str">
        <f>IF(OR(Y337="",Y337=0,Y337="-"),"",DAY($B331))</f>
        <v/>
      </c>
      <c r="AB337" s="332" t="str">
        <f t="shared" si="311"/>
        <v/>
      </c>
      <c r="AC337" s="342" t="str">
        <f>IF(OR(AA337="",AA337=0,AA337="-"),"",MONTH($B331))</f>
        <v/>
      </c>
      <c r="AD337" s="332" t="str">
        <f t="shared" si="312"/>
        <v/>
      </c>
      <c r="AE337" s="343" t="str">
        <f>IF(OR(AA337="",AA337=0,AA337="-"),"",YEAR($B331))</f>
        <v/>
      </c>
      <c r="AG337" s="471"/>
      <c r="AH337" s="500"/>
      <c r="AI337" s="501"/>
      <c r="AJ337" s="501"/>
      <c r="AK337" s="501"/>
      <c r="AL337" s="502"/>
      <c r="AM337" s="472"/>
      <c r="AO337" s="471"/>
      <c r="AP337" s="474"/>
      <c r="AQ337" s="474"/>
      <c r="AR337" s="472"/>
      <c r="AT337" s="471"/>
      <c r="AU337" s="474"/>
      <c r="AV337" s="474"/>
      <c r="AW337" s="472"/>
      <c r="AY337" s="471"/>
      <c r="AZ337" s="474"/>
      <c r="BA337" s="474"/>
      <c r="BB337" s="472"/>
      <c r="BD337" s="471"/>
      <c r="BE337" s="472"/>
      <c r="BG337" s="468"/>
    </row>
    <row r="338" spans="1:59" ht="15" thickBot="1" x14ac:dyDescent="0.35">
      <c r="A338" s="674">
        <f>MAX($A$23:A331)+1</f>
        <v>46</v>
      </c>
      <c r="B338" s="675">
        <f>INDEX(Resumen!$A$56:$AL$259,MATCH($A338,Resumen!$A$56:$A$259,0),MATCH($B$22,Resumen!$A$59:$AL$59,0))</f>
        <v>0</v>
      </c>
      <c r="C338" s="676">
        <f>INDEX(Resumen!$A$56:$AL$259,MATCH($A338,Resumen!$A$56:$A$259,0),MATCH($C$22,Resumen!$A$59:$AL$59,0))</f>
        <v>0</v>
      </c>
      <c r="D338" s="648" t="str">
        <f>IF(SUM($W338:$W344)=0,"-",SUM($W338:$W344))</f>
        <v>-</v>
      </c>
      <c r="E338" s="363" t="str">
        <f>Resumen!$K$57</f>
        <v>MP</v>
      </c>
      <c r="F338" s="364" t="str">
        <f>Resumen!$K$56</f>
        <v>Materias Primas</v>
      </c>
      <c r="G338" s="284"/>
      <c r="H338" s="256" t="str">
        <f>INDEX(Resumen!$A$56:$AL$259,MATCH($C338,Resumen!$C$56:$C$259,0),MATCH($H$16,Resumen!$A$59:$AL$59,0))</f>
        <v>-</v>
      </c>
      <c r="I338" s="90" t="str">
        <f>INDEX(Resumen!$A$56:$AL$259,MATCH($C338,Resumen!$C$56:$C$259,0),MATCH($I$16,Resumen!$A$59:$AL$59,0))</f>
        <v>-</v>
      </c>
      <c r="J338" s="90" t="str">
        <f>INDEX(Resumen!$A$56:$AL$259,MATCH($C338,Resumen!$C$56:$C$259,0),MATCH($J$16,Resumen!$A$59:$AL$59,0))</f>
        <v>-</v>
      </c>
      <c r="K338" s="109" t="str">
        <f>INDEX(Resumen!$A$56:$AL$259,MATCH($C338,Resumen!$C$56:$C$259,0),MATCH($K$16,Resumen!$A$59:$AL$59,0))</f>
        <v>-</v>
      </c>
      <c r="M338" s="256" t="str">
        <f>IF(OR(H338="-",H338="",H338=0),"-",H338*M$14)</f>
        <v>-</v>
      </c>
      <c r="N338" s="90" t="str">
        <f t="shared" si="277"/>
        <v>-</v>
      </c>
      <c r="O338" s="90" t="str">
        <f t="shared" si="278"/>
        <v>-</v>
      </c>
      <c r="P338" s="109" t="str">
        <f t="shared" si="279"/>
        <v>-</v>
      </c>
      <c r="Q338" s="58"/>
      <c r="R338" s="365" t="str">
        <f>IF(SUM(H338,M338)=0,"-",SUM(H338,M338))</f>
        <v>-</v>
      </c>
      <c r="S338" s="366" t="str">
        <f t="shared" si="280"/>
        <v>-</v>
      </c>
      <c r="T338" s="366" t="str">
        <f t="shared" si="281"/>
        <v>-</v>
      </c>
      <c r="U338" s="367" t="str">
        <f t="shared" si="282"/>
        <v>-</v>
      </c>
      <c r="V338" s="5"/>
      <c r="W338" s="368" t="str">
        <f>IF(SUM(R338:U338)=0,"-",SUM(R338:U338))</f>
        <v>-</v>
      </c>
      <c r="Y338" s="369" t="str">
        <f>IF(OR(W338="",W338=0,W338="-"),"",MAX(Y$23:Y337)+1)</f>
        <v/>
      </c>
      <c r="Z338" s="370" t="str">
        <f>IF(OR(Y338="",Y338=0,Y338="-"),"",C338)</f>
        <v/>
      </c>
      <c r="AA338" s="371" t="str">
        <f>IF(OR(Y338="",Y338=0,Y338="-"),"",DAY($B338))</f>
        <v/>
      </c>
      <c r="AB338" s="372" t="str">
        <f>IF(AA338="","","/")</f>
        <v/>
      </c>
      <c r="AC338" s="373" t="str">
        <f>IF(OR(AA338="",AA338=0,AA338="-"),"",MONTH($B338))</f>
        <v/>
      </c>
      <c r="AD338" s="372" t="str">
        <f>IF(AC338="","","/")</f>
        <v/>
      </c>
      <c r="AE338" s="374" t="str">
        <f>IF(OR(AA338="",AA338=0,AA338="-"),"",YEAR($B338))</f>
        <v/>
      </c>
      <c r="AG338" s="461" t="str">
        <f>IF(OR($C338="",$C338="-",$C338=0),"-",A338)</f>
        <v>-</v>
      </c>
      <c r="AH338" s="503" t="str">
        <f>IF(OR($C338="",$C338="-",$C338=0),"-",DAY(B338))</f>
        <v>-</v>
      </c>
      <c r="AI338" s="506" t="str">
        <f>IF(AH338="","","/")</f>
        <v>/</v>
      </c>
      <c r="AJ338" s="507" t="str">
        <f>IF(OR($C338="",$C338="-",$C338=0),"-",MONTH(B338))</f>
        <v>-</v>
      </c>
      <c r="AK338" s="506" t="str">
        <f>IF(AJ338="","","/")</f>
        <v>/</v>
      </c>
      <c r="AL338" s="508" t="str">
        <f>IF(OR($C338="",$C338="-",$C338=0),"-",YEAR(B338))</f>
        <v>-</v>
      </c>
      <c r="AM338" s="462" t="str">
        <f>IF(OR($C338="",$C338="-",$C338=0),"-",C338)</f>
        <v>-</v>
      </c>
      <c r="AN338" s="475" t="str">
        <f>IF(AM338="-","ù",IF(BG338=D338,"ü","û"))</f>
        <v>ù</v>
      </c>
      <c r="AO338" s="463" t="str">
        <f>IF(OR($C338="",$C338="-",$C338=0),"-",IF(SUM(H338:H344)=0,"-",SUM(H338:H344)))</f>
        <v>-</v>
      </c>
      <c r="AP338" s="464" t="str">
        <f>IF(OR($C338="",$C338="-",$C338=0),"-",IF(SUM(I338:I344)=0,"-",SUM(I338:I344)))</f>
        <v>-</v>
      </c>
      <c r="AQ338" s="464" t="str">
        <f>IF(OR($C338="",$C338="-",$C338=0),"-",IF(SUM(J338:J344)=0,"-",SUM(J338:J344)))</f>
        <v>-</v>
      </c>
      <c r="AR338" s="465" t="str">
        <f>IF(OR($C338="",$C338="-",$C338=0),"-",IF(SUM(K338:K344)=0,"-",SUM(K338:K344)))</f>
        <v>-</v>
      </c>
      <c r="AS338" s="457"/>
      <c r="AT338" s="463" t="str">
        <f>IF(OR($C338="",$C338="-",$C338=0),"-",IF(SUM(M338:M344)=0,"-",SUM(M338:M344)))</f>
        <v>-</v>
      </c>
      <c r="AU338" s="464" t="str">
        <f>IF(OR($C338="",$C338="-",$C338=0),"-",IF(SUM(N338:N344)=0,"-",SUM(N338:N344)))</f>
        <v>-</v>
      </c>
      <c r="AV338" s="464" t="str">
        <f>IF(OR($C338="",$C338="-",$C338=0),"-",IF(SUM(O338:O344)=0,"-",SUM(O338:O344)))</f>
        <v>-</v>
      </c>
      <c r="AW338" s="465" t="str">
        <f>IF(OR($C338="",$C338="-",$C338=0),"-",IF(SUM(P338:P344)=0,"-",SUM(P338:P344)))</f>
        <v>-</v>
      </c>
      <c r="AX338" s="457"/>
      <c r="AY338" s="463" t="str">
        <f>IF(OR($C338="",$C338="-",$C338=0),"-",IF(SUM(R338:R344)=0,"-",SUM(R338:R344)))</f>
        <v>-</v>
      </c>
      <c r="AZ338" s="464" t="str">
        <f>IF(OR($C338="",$C338="-",$C338=0),"-",IF(SUM(S338:S344)=0,"-",SUM(S338:S344)))</f>
        <v>-</v>
      </c>
      <c r="BA338" s="464" t="str">
        <f>IF(OR($C338="",$C338="-",$C338=0),"-",IF(SUM(T338:T344)=0,"-",SUM(T338:T344)))</f>
        <v>-</v>
      </c>
      <c r="BB338" s="465" t="str">
        <f>IF(OR($C338="",$C338="-",$C338=0),"-",IF(SUM(U338:U344)=0,"-",SUM(U338:U344)))</f>
        <v>-</v>
      </c>
      <c r="BC338" s="457"/>
      <c r="BD338" s="463" t="str">
        <f>IF(SUM(AO338:AR338)=0,"-",SUM(AO338:AR338))</f>
        <v>-</v>
      </c>
      <c r="BE338" s="465" t="str">
        <f>IF(SUM(AT338:AW338)=0,"-",SUM(AT338:AW338))</f>
        <v>-</v>
      </c>
      <c r="BF338" s="457"/>
      <c r="BG338" s="466" t="str">
        <f>IF(SUM(AY338:BB338)=0,"-",SUM(AY338:BB338))</f>
        <v>-</v>
      </c>
    </row>
    <row r="339" spans="1:59" ht="15" thickBot="1" x14ac:dyDescent="0.35">
      <c r="A339" s="674"/>
      <c r="B339" s="675"/>
      <c r="C339" s="676"/>
      <c r="D339" s="677"/>
      <c r="E339" s="82" t="str">
        <f>Resumen!$O$57</f>
        <v>P</v>
      </c>
      <c r="F339" s="261" t="str">
        <f>Resumen!$O$56</f>
        <v>Panadería</v>
      </c>
      <c r="G339" s="284"/>
      <c r="H339" s="273" t="str">
        <f>INDEX(Resumen!$A$56:$AL$259,MATCH($C338,Resumen!$C$56:$C$259,0),MATCH($H$17,Resumen!$A$59:$AL$59,0))</f>
        <v>-</v>
      </c>
      <c r="I339" s="274" t="str">
        <f>INDEX(Resumen!$A$56:$AL$259,MATCH($C338,Resumen!$C$56:$C$259,0),MATCH($I$17,Resumen!$A$59:$AL$59,0))</f>
        <v>-</v>
      </c>
      <c r="J339" s="274" t="str">
        <f>INDEX(Resumen!$A$56:$AL$259,MATCH($C338,Resumen!$C$56:$C$259,0),MATCH($J$17,Resumen!$A$59:$AL$59,0))</f>
        <v>-</v>
      </c>
      <c r="K339" s="275" t="str">
        <f>INDEX(Resumen!$A$56:$AL$259,MATCH($C338,Resumen!$C$56:$C$259,0),MATCH($K$17,Resumen!$A$59:$AL$59,0))</f>
        <v>-</v>
      </c>
      <c r="M339" s="273" t="str">
        <f t="shared" ref="M339:M344" si="313">IF(OR(H339="-",H339="",H339=0),"-",H339*M$14)</f>
        <v>-</v>
      </c>
      <c r="N339" s="274" t="str">
        <f t="shared" si="277"/>
        <v>-</v>
      </c>
      <c r="O339" s="274" t="str">
        <f t="shared" si="278"/>
        <v>-</v>
      </c>
      <c r="P339" s="275" t="str">
        <f t="shared" si="279"/>
        <v>-</v>
      </c>
      <c r="Q339" s="58"/>
      <c r="R339" s="292" t="str">
        <f t="shared" ref="R339:R344" si="314">IF(SUM(H339,M339)=0,"-",SUM(H339,M339))</f>
        <v>-</v>
      </c>
      <c r="S339" s="293" t="str">
        <f t="shared" si="280"/>
        <v>-</v>
      </c>
      <c r="T339" s="293" t="str">
        <f t="shared" si="281"/>
        <v>-</v>
      </c>
      <c r="U339" s="294" t="str">
        <f t="shared" si="282"/>
        <v>-</v>
      </c>
      <c r="V339" s="5"/>
      <c r="W339" s="306" t="str">
        <f t="shared" ref="W339:W344" si="315">IF(SUM(R339:U339)=0,"-",SUM(R339:U339))</f>
        <v>-</v>
      </c>
      <c r="Y339" s="318" t="str">
        <f>IF(OR(W339="",W339=0,W339="-"),"",MAX(Y$23:Y338)+1)</f>
        <v/>
      </c>
      <c r="Z339" s="319" t="str">
        <f>IF(OR(Y339="",Y339=0,Y339="-"),"",C338)</f>
        <v/>
      </c>
      <c r="AA339" s="338" t="str">
        <f>IF(OR(Y339="",Y339=0,Y339="-"),"",DAY($B338))</f>
        <v/>
      </c>
      <c r="AB339" s="331" t="str">
        <f t="shared" ref="AB339:AB344" si="316">IF(AA339="","","/")</f>
        <v/>
      </c>
      <c r="AC339" s="339" t="str">
        <f>IF(OR(AA339="",AA339=0,AA339="-"),"",MONTH($B338))</f>
        <v/>
      </c>
      <c r="AD339" s="331" t="str">
        <f t="shared" ref="AD339:AD344" si="317">IF(AC339="","","/")</f>
        <v/>
      </c>
      <c r="AE339" s="340" t="str">
        <f>IF(OR(AA339="",AA339=0,AA339="-"),"",YEAR($B338))</f>
        <v/>
      </c>
      <c r="AG339" s="525"/>
      <c r="AH339" s="526"/>
      <c r="AI339" s="527"/>
      <c r="AJ339" s="528"/>
      <c r="AK339" s="527"/>
      <c r="AL339" s="529"/>
      <c r="AM339" s="530"/>
      <c r="AN339" s="535"/>
      <c r="AO339" s="531"/>
      <c r="AP339" s="532"/>
      <c r="AQ339" s="532"/>
      <c r="AR339" s="533"/>
      <c r="AS339" s="536"/>
      <c r="AT339" s="531"/>
      <c r="AU339" s="532"/>
      <c r="AV339" s="532"/>
      <c r="AW339" s="533"/>
      <c r="AX339" s="536"/>
      <c r="AY339" s="531"/>
      <c r="AZ339" s="532"/>
      <c r="BA339" s="532"/>
      <c r="BB339" s="533"/>
      <c r="BC339" s="536"/>
      <c r="BD339" s="531"/>
      <c r="BE339" s="533"/>
      <c r="BF339" s="536"/>
      <c r="BG339" s="534"/>
    </row>
    <row r="340" spans="1:59" ht="15" thickBot="1" x14ac:dyDescent="0.35">
      <c r="A340" s="674"/>
      <c r="B340" s="675"/>
      <c r="C340" s="676"/>
      <c r="D340" s="677"/>
      <c r="E340" s="82" t="str">
        <f>Resumen!$S$57</f>
        <v>B</v>
      </c>
      <c r="F340" s="261" t="str">
        <f>Resumen!$S$56</f>
        <v>Bebidas</v>
      </c>
      <c r="G340" s="284"/>
      <c r="H340" s="273" t="str">
        <f>INDEX(Resumen!$A$56:$AL$259,MATCH($C338,Resumen!$C$56:$C$259,0),MATCH($H$18,Resumen!$A$59:$AL$59,0))</f>
        <v>-</v>
      </c>
      <c r="I340" s="274" t="str">
        <f>INDEX(Resumen!$A$56:$AL$259,MATCH($C338,Resumen!$C$56:$C$259,0),MATCH($I$18,Resumen!$A$59:$AL$59,0))</f>
        <v>-</v>
      </c>
      <c r="J340" s="274" t="str">
        <f>INDEX(Resumen!$A$56:$AL$259,MATCH($C338,Resumen!$C$56:$C$259,0),MATCH($J$18,Resumen!$A$59:$AL$59,0))</f>
        <v>-</v>
      </c>
      <c r="K340" s="275" t="str">
        <f>INDEX(Resumen!$A$56:$AL$259,MATCH($C338,Resumen!$C$56:$C$259,0),MATCH($K$18,Resumen!$A$59:$AL$59,0))</f>
        <v>-</v>
      </c>
      <c r="M340" s="273" t="str">
        <f t="shared" si="313"/>
        <v>-</v>
      </c>
      <c r="N340" s="274" t="str">
        <f t="shared" si="277"/>
        <v>-</v>
      </c>
      <c r="O340" s="274" t="str">
        <f t="shared" si="278"/>
        <v>-</v>
      </c>
      <c r="P340" s="275" t="str">
        <f t="shared" si="279"/>
        <v>-</v>
      </c>
      <c r="R340" s="292" t="str">
        <f t="shared" si="314"/>
        <v>-</v>
      </c>
      <c r="S340" s="293" t="str">
        <f t="shared" si="280"/>
        <v>-</v>
      </c>
      <c r="T340" s="293" t="str">
        <f t="shared" si="281"/>
        <v>-</v>
      </c>
      <c r="U340" s="294" t="str">
        <f t="shared" si="282"/>
        <v>-</v>
      </c>
      <c r="V340" s="5"/>
      <c r="W340" s="306" t="str">
        <f t="shared" si="315"/>
        <v>-</v>
      </c>
      <c r="Y340" s="318" t="str">
        <f>IF(OR(W340="",W340=0,W340="-"),"",MAX(Y$23:Y339)+1)</f>
        <v/>
      </c>
      <c r="Z340" s="319" t="str">
        <f>IF(OR(Y340="",Y340=0,Y340="-"),"",C338)</f>
        <v/>
      </c>
      <c r="AA340" s="338" t="str">
        <f>IF(OR(Y340="",Y340=0,Y340="-"),"",DAY($B338))</f>
        <v/>
      </c>
      <c r="AB340" s="331" t="str">
        <f t="shared" si="316"/>
        <v/>
      </c>
      <c r="AC340" s="339" t="str">
        <f>IF(OR(AA340="",AA340=0,AA340="-"),"",MONTH($B338))</f>
        <v/>
      </c>
      <c r="AD340" s="331" t="str">
        <f t="shared" si="317"/>
        <v/>
      </c>
      <c r="AE340" s="340" t="str">
        <f>IF(OR(AA340="",AA340=0,AA340="-"),"",YEAR($B338))</f>
        <v/>
      </c>
      <c r="AG340" s="469"/>
      <c r="AH340" s="497"/>
      <c r="AL340" s="499"/>
      <c r="AM340" s="470"/>
      <c r="AN340" s="59"/>
      <c r="AO340" s="469"/>
      <c r="AP340" s="473"/>
      <c r="AQ340" s="473"/>
      <c r="AR340" s="470"/>
      <c r="AS340" s="59"/>
      <c r="AT340" s="469"/>
      <c r="AU340" s="473"/>
      <c r="AV340" s="473"/>
      <c r="AW340" s="470"/>
      <c r="AX340" s="59"/>
      <c r="AY340" s="469"/>
      <c r="AZ340" s="473"/>
      <c r="BA340" s="473"/>
      <c r="BB340" s="470"/>
      <c r="BC340" s="59"/>
      <c r="BD340" s="469"/>
      <c r="BE340" s="470"/>
      <c r="BF340" s="59"/>
      <c r="BG340" s="467"/>
    </row>
    <row r="341" spans="1:59" ht="15" thickBot="1" x14ac:dyDescent="0.35">
      <c r="A341" s="674"/>
      <c r="B341" s="675"/>
      <c r="C341" s="676"/>
      <c r="D341" s="677"/>
      <c r="E341" s="82" t="str">
        <f>Resumen!$W$57</f>
        <v>E</v>
      </c>
      <c r="F341" s="261" t="str">
        <f>Resumen!$W$56</f>
        <v>Envases</v>
      </c>
      <c r="G341" s="284"/>
      <c r="H341" s="273" t="str">
        <f>INDEX(Resumen!$A$56:$AL$259,MATCH($C338,Resumen!$C$56:$C$259,0),MATCH($H$19,Resumen!$A$59:$AL$59,0))</f>
        <v>-</v>
      </c>
      <c r="I341" s="274" t="str">
        <f>INDEX(Resumen!$A$56:$AL$259,MATCH($C338,Resumen!$C$56:$C$259,0),MATCH($I$19,Resumen!$A$59:$AL$59,0))</f>
        <v>-</v>
      </c>
      <c r="J341" s="274" t="str">
        <f>INDEX(Resumen!$A$56:$AL$259,MATCH($C338,Resumen!$C$56:$C$259,0),MATCH($J$19,Resumen!$A$59:$AL$59,0))</f>
        <v>-</v>
      </c>
      <c r="K341" s="275" t="str">
        <f>INDEX(Resumen!$A$56:$AL$259,MATCH($C338,Resumen!$C$56:$C$259,0),MATCH($K$19,Resumen!$A$59:$AL$59,0))</f>
        <v>-</v>
      </c>
      <c r="M341" s="273" t="str">
        <f t="shared" si="313"/>
        <v>-</v>
      </c>
      <c r="N341" s="274" t="str">
        <f t="shared" si="277"/>
        <v>-</v>
      </c>
      <c r="O341" s="274" t="str">
        <f t="shared" si="278"/>
        <v>-</v>
      </c>
      <c r="P341" s="275" t="str">
        <f t="shared" si="279"/>
        <v>-</v>
      </c>
      <c r="Q341" s="58"/>
      <c r="R341" s="292" t="str">
        <f t="shared" si="314"/>
        <v>-</v>
      </c>
      <c r="S341" s="293" t="str">
        <f t="shared" si="280"/>
        <v>-</v>
      </c>
      <c r="T341" s="293" t="str">
        <f t="shared" si="281"/>
        <v>-</v>
      </c>
      <c r="U341" s="294" t="str">
        <f t="shared" si="282"/>
        <v>-</v>
      </c>
      <c r="V341" s="5"/>
      <c r="W341" s="306" t="str">
        <f t="shared" si="315"/>
        <v>-</v>
      </c>
      <c r="Y341" s="318" t="str">
        <f>IF(OR(W341="",W341=0,W341="-"),"",MAX(Y$23:Y340)+1)</f>
        <v/>
      </c>
      <c r="Z341" s="319" t="str">
        <f>IF(OR(Y341="",Y341=0,Y341="-"),"",C338)</f>
        <v/>
      </c>
      <c r="AA341" s="338" t="str">
        <f>IF(OR(Y341="",Y341=0,Y341="-"),"",DAY($B338))</f>
        <v/>
      </c>
      <c r="AB341" s="331" t="str">
        <f t="shared" si="316"/>
        <v/>
      </c>
      <c r="AC341" s="339" t="str">
        <f>IF(OR(AA341="",AA341=0,AA341="-"),"",MONTH($B338))</f>
        <v/>
      </c>
      <c r="AD341" s="331" t="str">
        <f t="shared" si="317"/>
        <v/>
      </c>
      <c r="AE341" s="340" t="str">
        <f>IF(OR(AA341="",AA341=0,AA341="-"),"",YEAR($B338))</f>
        <v/>
      </c>
      <c r="AG341" s="469"/>
      <c r="AH341" s="497"/>
      <c r="AL341" s="499"/>
      <c r="AM341" s="470"/>
      <c r="AO341" s="469"/>
      <c r="AP341" s="473"/>
      <c r="AQ341" s="473"/>
      <c r="AR341" s="470"/>
      <c r="AT341" s="469"/>
      <c r="AU341" s="473"/>
      <c r="AV341" s="473"/>
      <c r="AW341" s="470"/>
      <c r="AY341" s="469"/>
      <c r="AZ341" s="473"/>
      <c r="BA341" s="473"/>
      <c r="BB341" s="470"/>
      <c r="BD341" s="469"/>
      <c r="BE341" s="470"/>
      <c r="BG341" s="467"/>
    </row>
    <row r="342" spans="1:59" ht="15" thickBot="1" x14ac:dyDescent="0.35">
      <c r="A342" s="674"/>
      <c r="B342" s="675"/>
      <c r="C342" s="676"/>
      <c r="D342" s="677"/>
      <c r="E342" s="83" t="str">
        <f>Resumen!$AA$57</f>
        <v>D</v>
      </c>
      <c r="F342" s="262" t="str">
        <f>Resumen!$AA$56</f>
        <v>Decoración</v>
      </c>
      <c r="G342" s="284"/>
      <c r="H342" s="273" t="str">
        <f>INDEX(Resumen!$A$56:$AL$259,MATCH($C338,Resumen!$C$56:$C$259,0),MATCH($H$20,Resumen!$A$59:$AL$59,0))</f>
        <v>-</v>
      </c>
      <c r="I342" s="274" t="str">
        <f>INDEX(Resumen!$A$56:$AL$259,MATCH($C338,Resumen!$C$56:$C$259,0),MATCH($I$20,Resumen!$A$59:$AL$59,0))</f>
        <v>-</v>
      </c>
      <c r="J342" s="274" t="str">
        <f>INDEX(Resumen!$A$56:$AL$259,MATCH($C338,Resumen!$C$56:$C$259,0),MATCH($J$20,Resumen!$A$59:$AL$59,0))</f>
        <v>-</v>
      </c>
      <c r="K342" s="275" t="str">
        <f>INDEX(Resumen!$A$56:$AL$259,MATCH($C338,Resumen!$C$56:$C$259,0),MATCH($K$20,Resumen!$A$59:$AL$59,0))</f>
        <v>-</v>
      </c>
      <c r="M342" s="273" t="str">
        <f t="shared" si="313"/>
        <v>-</v>
      </c>
      <c r="N342" s="274" t="str">
        <f t="shared" si="277"/>
        <v>-</v>
      </c>
      <c r="O342" s="274" t="str">
        <f t="shared" si="278"/>
        <v>-</v>
      </c>
      <c r="P342" s="275" t="str">
        <f t="shared" si="279"/>
        <v>-</v>
      </c>
      <c r="Q342" s="58"/>
      <c r="R342" s="292" t="str">
        <f t="shared" si="314"/>
        <v>-</v>
      </c>
      <c r="S342" s="293" t="str">
        <f t="shared" si="280"/>
        <v>-</v>
      </c>
      <c r="T342" s="293" t="str">
        <f t="shared" si="281"/>
        <v>-</v>
      </c>
      <c r="U342" s="294" t="str">
        <f t="shared" si="282"/>
        <v>-</v>
      </c>
      <c r="V342" s="5"/>
      <c r="W342" s="306" t="str">
        <f t="shared" si="315"/>
        <v>-</v>
      </c>
      <c r="Y342" s="318" t="str">
        <f>IF(OR(W342="",W342=0,W342="-"),"",MAX(Y$23:Y341)+1)</f>
        <v/>
      </c>
      <c r="Z342" s="319" t="str">
        <f>IF(OR(Y342="",Y342=0,Y342="-"),"",C338)</f>
        <v/>
      </c>
      <c r="AA342" s="338" t="str">
        <f>IF(OR(Y342="",Y342=0,Y342="-"),"",DAY($B338))</f>
        <v/>
      </c>
      <c r="AB342" s="331" t="str">
        <f t="shared" si="316"/>
        <v/>
      </c>
      <c r="AC342" s="339" t="str">
        <f>IF(OR(AA342="",AA342=0,AA342="-"),"",MONTH($B338))</f>
        <v/>
      </c>
      <c r="AD342" s="331" t="str">
        <f t="shared" si="317"/>
        <v/>
      </c>
      <c r="AE342" s="340" t="str">
        <f>IF(OR(AA342="",AA342=0,AA342="-"),"",YEAR($B338))</f>
        <v/>
      </c>
      <c r="AG342" s="469"/>
      <c r="AH342" s="497"/>
      <c r="AL342" s="499"/>
      <c r="AM342" s="470"/>
      <c r="AO342" s="469"/>
      <c r="AP342" s="473"/>
      <c r="AQ342" s="473"/>
      <c r="AR342" s="470"/>
      <c r="AT342" s="469"/>
      <c r="AU342" s="473"/>
      <c r="AV342" s="473"/>
      <c r="AW342" s="470"/>
      <c r="AY342" s="469"/>
      <c r="AZ342" s="473"/>
      <c r="BA342" s="473"/>
      <c r="BB342" s="470"/>
      <c r="BD342" s="469"/>
      <c r="BE342" s="470"/>
      <c r="BG342" s="467"/>
    </row>
    <row r="343" spans="1:59" ht="15" thickBot="1" x14ac:dyDescent="0.35">
      <c r="A343" s="674"/>
      <c r="B343" s="675"/>
      <c r="C343" s="676"/>
      <c r="D343" s="677"/>
      <c r="E343" s="83" t="str">
        <f>Resumen!$AE$57</f>
        <v>U</v>
      </c>
      <c r="F343" s="262" t="str">
        <f>Resumen!$AE$56</f>
        <v>Maq. y Utensilios</v>
      </c>
      <c r="G343" s="284"/>
      <c r="H343" s="273" t="str">
        <f>INDEX(Resumen!$A$56:$AL$259,MATCH($C338,Resumen!$C$56:$C$259,0),MATCH($H$21,Resumen!$A$59:$AL$59,0))</f>
        <v>-</v>
      </c>
      <c r="I343" s="274" t="str">
        <f>INDEX(Resumen!$A$56:$AL$259,MATCH($C338,Resumen!$C$56:$C$259,0),MATCH($I$21,Resumen!$A$59:$AL$59,0))</f>
        <v>-</v>
      </c>
      <c r="J343" s="274" t="str">
        <f>INDEX(Resumen!$A$56:$AL$259,MATCH($C338,Resumen!$C$56:$C$259,0),MATCH($J$21,Resumen!$A$59:$AL$59,0))</f>
        <v>-</v>
      </c>
      <c r="K343" s="275" t="str">
        <f>INDEX(Resumen!$A$56:$AL$259,MATCH($C338,Resumen!$C$56:$C$259,0),MATCH($K$21,Resumen!$A$59:$AL$59,0))</f>
        <v>-</v>
      </c>
      <c r="M343" s="273" t="str">
        <f t="shared" si="313"/>
        <v>-</v>
      </c>
      <c r="N343" s="274" t="str">
        <f t="shared" si="277"/>
        <v>-</v>
      </c>
      <c r="O343" s="274" t="str">
        <f t="shared" si="278"/>
        <v>-</v>
      </c>
      <c r="P343" s="275" t="str">
        <f t="shared" si="279"/>
        <v>-</v>
      </c>
      <c r="Q343" s="58"/>
      <c r="R343" s="292" t="str">
        <f t="shared" si="314"/>
        <v>-</v>
      </c>
      <c r="S343" s="293" t="str">
        <f t="shared" si="280"/>
        <v>-</v>
      </c>
      <c r="T343" s="293" t="str">
        <f t="shared" si="281"/>
        <v>-</v>
      </c>
      <c r="U343" s="294" t="str">
        <f t="shared" si="282"/>
        <v>-</v>
      </c>
      <c r="V343" s="5"/>
      <c r="W343" s="306" t="str">
        <f t="shared" si="315"/>
        <v>-</v>
      </c>
      <c r="Y343" s="318" t="str">
        <f>IF(OR(W343="",W343=0,W343="-"),"",MAX(Y$23:Y342)+1)</f>
        <v/>
      </c>
      <c r="Z343" s="319" t="str">
        <f>IF(OR(Y343="",Y343=0,Y343="-"),"",C338)</f>
        <v/>
      </c>
      <c r="AA343" s="338" t="str">
        <f>IF(OR(Y343="",Y343=0,Y343="-"),"",DAY($B338))</f>
        <v/>
      </c>
      <c r="AB343" s="331" t="str">
        <f t="shared" si="316"/>
        <v/>
      </c>
      <c r="AC343" s="339" t="str">
        <f>IF(OR(AA343="",AA343=0,AA343="-"),"",MONTH($B338))</f>
        <v/>
      </c>
      <c r="AD343" s="331" t="str">
        <f t="shared" si="317"/>
        <v/>
      </c>
      <c r="AE343" s="340" t="str">
        <f>IF(OR(AA343="",AA343=0,AA343="-"),"",YEAR($B338))</f>
        <v/>
      </c>
      <c r="AG343" s="469"/>
      <c r="AH343" s="497"/>
      <c r="AL343" s="499"/>
      <c r="AM343" s="470"/>
      <c r="AO343" s="469"/>
      <c r="AP343" s="473"/>
      <c r="AQ343" s="473"/>
      <c r="AR343" s="470"/>
      <c r="AT343" s="469"/>
      <c r="AU343" s="473"/>
      <c r="AV343" s="473"/>
      <c r="AW343" s="470"/>
      <c r="AY343" s="469"/>
      <c r="AZ343" s="473"/>
      <c r="BA343" s="473"/>
      <c r="BB343" s="470"/>
      <c r="BD343" s="469"/>
      <c r="BE343" s="470"/>
      <c r="BG343" s="467"/>
    </row>
    <row r="344" spans="1:59" ht="15" thickBot="1" x14ac:dyDescent="0.35">
      <c r="A344" s="674"/>
      <c r="B344" s="675"/>
      <c r="C344" s="676"/>
      <c r="D344" s="649"/>
      <c r="E344" s="259" t="str">
        <f>Resumen!$AI$57</f>
        <v>V</v>
      </c>
      <c r="F344" s="263" t="str">
        <f>Resumen!$AI$56</f>
        <v>Gastos V.Zotz</v>
      </c>
      <c r="G344" s="284"/>
      <c r="H344" s="276" t="str">
        <f>INDEX(Resumen!$A$56:$AL$259,MATCH($C338,Resumen!$C$56:$C$259,0),MATCH($H$22,Resumen!$A$59:$AL$59,0))</f>
        <v>-</v>
      </c>
      <c r="I344" s="277" t="str">
        <f>INDEX(Resumen!$A$56:$AL$259,MATCH($C338,Resumen!$C$56:$C$259,0),MATCH($I$22,Resumen!$A$59:$AL$59,0))</f>
        <v>-</v>
      </c>
      <c r="J344" s="277" t="str">
        <f>INDEX(Resumen!$A$56:$AL$259,MATCH($C338,Resumen!$C$56:$C$259,0),MATCH($J$22,Resumen!$A$59:$AL$59,0))</f>
        <v>-</v>
      </c>
      <c r="K344" s="278" t="str">
        <f>INDEX(Resumen!$A$56:$AL$259,MATCH($C338,Resumen!$C$56:$C$259,0),MATCH($K$22,Resumen!$A$59:$AL$59,0))</f>
        <v>-</v>
      </c>
      <c r="M344" s="276" t="str">
        <f t="shared" si="313"/>
        <v>-</v>
      </c>
      <c r="N344" s="277" t="str">
        <f t="shared" si="277"/>
        <v>-</v>
      </c>
      <c r="O344" s="277" t="str">
        <f t="shared" si="278"/>
        <v>-</v>
      </c>
      <c r="P344" s="278" t="str">
        <f t="shared" si="279"/>
        <v>-</v>
      </c>
      <c r="Q344" s="58"/>
      <c r="R344" s="295" t="str">
        <f t="shared" si="314"/>
        <v>-</v>
      </c>
      <c r="S344" s="296" t="str">
        <f t="shared" si="280"/>
        <v>-</v>
      </c>
      <c r="T344" s="296" t="str">
        <f t="shared" si="281"/>
        <v>-</v>
      </c>
      <c r="U344" s="297" t="str">
        <f t="shared" si="282"/>
        <v>-</v>
      </c>
      <c r="W344" s="307" t="str">
        <f t="shared" si="315"/>
        <v>-</v>
      </c>
      <c r="Y344" s="318" t="str">
        <f>IF(OR(W344="",W344=0,W344="-"),"",MAX(Y$23:Y343)+1)</f>
        <v/>
      </c>
      <c r="Z344" s="320" t="str">
        <f>IF(OR(Y344="",Y344=0,Y344="-"),"",C338)</f>
        <v/>
      </c>
      <c r="AA344" s="341" t="str">
        <f>IF(OR(Y344="",Y344=0,Y344="-"),"",DAY($B338))</f>
        <v/>
      </c>
      <c r="AB344" s="332" t="str">
        <f t="shared" si="316"/>
        <v/>
      </c>
      <c r="AC344" s="342" t="str">
        <f>IF(OR(AA344="",AA344=0,AA344="-"),"",MONTH($B338))</f>
        <v/>
      </c>
      <c r="AD344" s="332" t="str">
        <f t="shared" si="317"/>
        <v/>
      </c>
      <c r="AE344" s="343" t="str">
        <f>IF(OR(AA344="",AA344=0,AA344="-"),"",YEAR($B338))</f>
        <v/>
      </c>
      <c r="AG344" s="471"/>
      <c r="AH344" s="500"/>
      <c r="AI344" s="501"/>
      <c r="AJ344" s="501"/>
      <c r="AK344" s="501"/>
      <c r="AL344" s="502"/>
      <c r="AM344" s="472"/>
      <c r="AO344" s="471"/>
      <c r="AP344" s="474"/>
      <c r="AQ344" s="474"/>
      <c r="AR344" s="472"/>
      <c r="AT344" s="471"/>
      <c r="AU344" s="474"/>
      <c r="AV344" s="474"/>
      <c r="AW344" s="472"/>
      <c r="AY344" s="471"/>
      <c r="AZ344" s="474"/>
      <c r="BA344" s="474"/>
      <c r="BB344" s="472"/>
      <c r="BD344" s="471"/>
      <c r="BE344" s="472"/>
      <c r="BG344" s="468"/>
    </row>
    <row r="345" spans="1:59" ht="15" thickBot="1" x14ac:dyDescent="0.35">
      <c r="A345" s="674">
        <f>MAX($A$23:A338)+1</f>
        <v>47</v>
      </c>
      <c r="B345" s="675">
        <f>INDEX(Resumen!$A$56:$AL$259,MATCH($A345,Resumen!$A$56:$A$259,0),MATCH($B$22,Resumen!$A$59:$AL$59,0))</f>
        <v>0</v>
      </c>
      <c r="C345" s="676">
        <f>INDEX(Resumen!$A$56:$AL$259,MATCH($A345,Resumen!$A$56:$A$259,0),MATCH($C$22,Resumen!$A$59:$AL$59,0))</f>
        <v>0</v>
      </c>
      <c r="D345" s="648" t="str">
        <f>IF(SUM($W345:$W351)=0,"-",SUM($W345:$W351))</f>
        <v>-</v>
      </c>
      <c r="E345" s="363" t="str">
        <f>Resumen!$K$57</f>
        <v>MP</v>
      </c>
      <c r="F345" s="364" t="str">
        <f>Resumen!$K$56</f>
        <v>Materias Primas</v>
      </c>
      <c r="G345" s="284"/>
      <c r="H345" s="256" t="str">
        <f>INDEX(Resumen!$A$56:$AL$259,MATCH($C345,Resumen!$C$56:$C$259,0),MATCH($H$16,Resumen!$A$59:$AL$59,0))</f>
        <v>-</v>
      </c>
      <c r="I345" s="90" t="str">
        <f>INDEX(Resumen!$A$56:$AL$259,MATCH($C345,Resumen!$C$56:$C$259,0),MATCH($I$16,Resumen!$A$59:$AL$59,0))</f>
        <v>-</v>
      </c>
      <c r="J345" s="90" t="str">
        <f>INDEX(Resumen!$A$56:$AL$259,MATCH($C345,Resumen!$C$56:$C$259,0),MATCH($J$16,Resumen!$A$59:$AL$59,0))</f>
        <v>-</v>
      </c>
      <c r="K345" s="109" t="str">
        <f>INDEX(Resumen!$A$56:$AL$259,MATCH($C345,Resumen!$C$56:$C$259,0),MATCH($K$16,Resumen!$A$59:$AL$59,0))</f>
        <v>-</v>
      </c>
      <c r="M345" s="256" t="str">
        <f>IF(OR(H345="-",H345="",H345=0),"-",H345*M$14)</f>
        <v>-</v>
      </c>
      <c r="N345" s="90" t="str">
        <f t="shared" si="277"/>
        <v>-</v>
      </c>
      <c r="O345" s="90" t="str">
        <f t="shared" si="278"/>
        <v>-</v>
      </c>
      <c r="P345" s="109" t="str">
        <f t="shared" si="279"/>
        <v>-</v>
      </c>
      <c r="Q345" s="58"/>
      <c r="R345" s="365" t="str">
        <f>IF(SUM(H345,M345)=0,"-",SUM(H345,M345))</f>
        <v>-</v>
      </c>
      <c r="S345" s="366" t="str">
        <f t="shared" si="280"/>
        <v>-</v>
      </c>
      <c r="T345" s="366" t="str">
        <f t="shared" si="281"/>
        <v>-</v>
      </c>
      <c r="U345" s="367" t="str">
        <f t="shared" si="282"/>
        <v>-</v>
      </c>
      <c r="V345" s="5"/>
      <c r="W345" s="368" t="str">
        <f>IF(SUM(R345:U345)=0,"-",SUM(R345:U345))</f>
        <v>-</v>
      </c>
      <c r="Y345" s="369" t="str">
        <f>IF(OR(W345="",W345=0,W345="-"),"",MAX(Y$23:Y344)+1)</f>
        <v/>
      </c>
      <c r="Z345" s="370" t="str">
        <f>IF(OR(Y345="",Y345=0,Y345="-"),"",C345)</f>
        <v/>
      </c>
      <c r="AA345" s="371" t="str">
        <f>IF(OR(Y345="",Y345=0,Y345="-"),"",DAY($B345))</f>
        <v/>
      </c>
      <c r="AB345" s="372" t="str">
        <f>IF(AA345="","","/")</f>
        <v/>
      </c>
      <c r="AC345" s="373" t="str">
        <f>IF(OR(AA345="",AA345=0,AA345="-"),"",MONTH($B345))</f>
        <v/>
      </c>
      <c r="AD345" s="372" t="str">
        <f>IF(AC345="","","/")</f>
        <v/>
      </c>
      <c r="AE345" s="374" t="str">
        <f>IF(OR(AA345="",AA345=0,AA345="-"),"",YEAR($B345))</f>
        <v/>
      </c>
      <c r="AG345" s="461" t="str">
        <f>IF(OR($C345="",$C345="-",$C345=0),"-",A345)</f>
        <v>-</v>
      </c>
      <c r="AH345" s="503" t="str">
        <f>IF(OR($C345="",$C345="-",$C345=0),"-",DAY(B345))</f>
        <v>-</v>
      </c>
      <c r="AI345" s="506" t="str">
        <f>IF(AH345="","","/")</f>
        <v>/</v>
      </c>
      <c r="AJ345" s="507" t="str">
        <f>IF(OR($C345="",$C345="-",$C345=0),"-",MONTH(B345))</f>
        <v>-</v>
      </c>
      <c r="AK345" s="506" t="str">
        <f>IF(AJ345="","","/")</f>
        <v>/</v>
      </c>
      <c r="AL345" s="508" t="str">
        <f>IF(OR($C345="",$C345="-",$C345=0),"-",YEAR(B345))</f>
        <v>-</v>
      </c>
      <c r="AM345" s="462" t="str">
        <f>IF(OR($C345="",$C345="-",$C345=0),"-",C345)</f>
        <v>-</v>
      </c>
      <c r="AN345" s="475" t="str">
        <f>IF(AM345="-","ù",IF(BG345=D345,"ü","û"))</f>
        <v>ù</v>
      </c>
      <c r="AO345" s="463" t="str">
        <f>IF(OR($C345="",$C345="-",$C345=0),"-",IF(SUM(H345:H351)=0,"-",SUM(H345:H351)))</f>
        <v>-</v>
      </c>
      <c r="AP345" s="464" t="str">
        <f>IF(OR($C345="",$C345="-",$C345=0),"-",IF(SUM(I345:I351)=0,"-",SUM(I345:I351)))</f>
        <v>-</v>
      </c>
      <c r="AQ345" s="464" t="str">
        <f>IF(OR($C345="",$C345="-",$C345=0),"-",IF(SUM(J345:J351)=0,"-",SUM(J345:J351)))</f>
        <v>-</v>
      </c>
      <c r="AR345" s="465" t="str">
        <f>IF(OR($C345="",$C345="-",$C345=0),"-",IF(SUM(K345:K351)=0,"-",SUM(K345:K351)))</f>
        <v>-</v>
      </c>
      <c r="AS345" s="457"/>
      <c r="AT345" s="463" t="str">
        <f>IF(OR($C345="",$C345="-",$C345=0),"-",IF(SUM(M345:M351)=0,"-",SUM(M345:M351)))</f>
        <v>-</v>
      </c>
      <c r="AU345" s="464" t="str">
        <f>IF(OR($C345="",$C345="-",$C345=0),"-",IF(SUM(N345:N351)=0,"-",SUM(N345:N351)))</f>
        <v>-</v>
      </c>
      <c r="AV345" s="464" t="str">
        <f>IF(OR($C345="",$C345="-",$C345=0),"-",IF(SUM(O345:O351)=0,"-",SUM(O345:O351)))</f>
        <v>-</v>
      </c>
      <c r="AW345" s="465" t="str">
        <f>IF(OR($C345="",$C345="-",$C345=0),"-",IF(SUM(P345:P351)=0,"-",SUM(P345:P351)))</f>
        <v>-</v>
      </c>
      <c r="AX345" s="457"/>
      <c r="AY345" s="463" t="str">
        <f>IF(OR($C345="",$C345="-",$C345=0),"-",IF(SUM(R345:R351)=0,"-",SUM(R345:R351)))</f>
        <v>-</v>
      </c>
      <c r="AZ345" s="464" t="str">
        <f>IF(OR($C345="",$C345="-",$C345=0),"-",IF(SUM(S345:S351)=0,"-",SUM(S345:S351)))</f>
        <v>-</v>
      </c>
      <c r="BA345" s="464" t="str">
        <f>IF(OR($C345="",$C345="-",$C345=0),"-",IF(SUM(T345:T351)=0,"-",SUM(T345:T351)))</f>
        <v>-</v>
      </c>
      <c r="BB345" s="465" t="str">
        <f>IF(OR($C345="",$C345="-",$C345=0),"-",IF(SUM(U345:U351)=0,"-",SUM(U345:U351)))</f>
        <v>-</v>
      </c>
      <c r="BC345" s="457"/>
      <c r="BD345" s="463" t="str">
        <f>IF(SUM(AO345:AR345)=0,"-",SUM(AO345:AR345))</f>
        <v>-</v>
      </c>
      <c r="BE345" s="465" t="str">
        <f>IF(SUM(AT345:AW345)=0,"-",SUM(AT345:AW345))</f>
        <v>-</v>
      </c>
      <c r="BF345" s="457"/>
      <c r="BG345" s="466" t="str">
        <f>IF(SUM(AY345:BB345)=0,"-",SUM(AY345:BB345))</f>
        <v>-</v>
      </c>
    </row>
    <row r="346" spans="1:59" ht="15" thickBot="1" x14ac:dyDescent="0.35">
      <c r="A346" s="674"/>
      <c r="B346" s="675"/>
      <c r="C346" s="676"/>
      <c r="D346" s="677"/>
      <c r="E346" s="82" t="str">
        <f>Resumen!$O$57</f>
        <v>P</v>
      </c>
      <c r="F346" s="261" t="str">
        <f>Resumen!$O$56</f>
        <v>Panadería</v>
      </c>
      <c r="G346" s="284"/>
      <c r="H346" s="273" t="str">
        <f>INDEX(Resumen!$A$56:$AL$259,MATCH($C345,Resumen!$C$56:$C$259,0),MATCH($H$17,Resumen!$A$59:$AL$59,0))</f>
        <v>-</v>
      </c>
      <c r="I346" s="274" t="str">
        <f>INDEX(Resumen!$A$56:$AL$259,MATCH($C345,Resumen!$C$56:$C$259,0),MATCH($I$17,Resumen!$A$59:$AL$59,0))</f>
        <v>-</v>
      </c>
      <c r="J346" s="274" t="str">
        <f>INDEX(Resumen!$A$56:$AL$259,MATCH($C345,Resumen!$C$56:$C$259,0),MATCH($J$17,Resumen!$A$59:$AL$59,0))</f>
        <v>-</v>
      </c>
      <c r="K346" s="275" t="str">
        <f>INDEX(Resumen!$A$56:$AL$259,MATCH($C345,Resumen!$C$56:$C$259,0),MATCH($K$17,Resumen!$A$59:$AL$59,0))</f>
        <v>-</v>
      </c>
      <c r="M346" s="273" t="str">
        <f t="shared" ref="M346:M351" si="318">IF(OR(H346="-",H346="",H346=0),"-",H346*M$14)</f>
        <v>-</v>
      </c>
      <c r="N346" s="274" t="str">
        <f t="shared" si="277"/>
        <v>-</v>
      </c>
      <c r="O346" s="274" t="str">
        <f t="shared" si="278"/>
        <v>-</v>
      </c>
      <c r="P346" s="275" t="str">
        <f t="shared" si="279"/>
        <v>-</v>
      </c>
      <c r="Q346" s="58"/>
      <c r="R346" s="292" t="str">
        <f t="shared" ref="R346:R351" si="319">IF(SUM(H346,M346)=0,"-",SUM(H346,M346))</f>
        <v>-</v>
      </c>
      <c r="S346" s="293" t="str">
        <f t="shared" si="280"/>
        <v>-</v>
      </c>
      <c r="T346" s="293" t="str">
        <f t="shared" si="281"/>
        <v>-</v>
      </c>
      <c r="U346" s="294" t="str">
        <f t="shared" si="282"/>
        <v>-</v>
      </c>
      <c r="V346" s="5"/>
      <c r="W346" s="306" t="str">
        <f t="shared" ref="W346:W351" si="320">IF(SUM(R346:U346)=0,"-",SUM(R346:U346))</f>
        <v>-</v>
      </c>
      <c r="Y346" s="318" t="str">
        <f>IF(OR(W346="",W346=0,W346="-"),"",MAX(Y$23:Y345)+1)</f>
        <v/>
      </c>
      <c r="Z346" s="319" t="str">
        <f>IF(OR(Y346="",Y346=0,Y346="-"),"",C345)</f>
        <v/>
      </c>
      <c r="AA346" s="338" t="str">
        <f>IF(OR(Y346="",Y346=0,Y346="-"),"",DAY($B345))</f>
        <v/>
      </c>
      <c r="AB346" s="331" t="str">
        <f t="shared" ref="AB346:AB351" si="321">IF(AA346="","","/")</f>
        <v/>
      </c>
      <c r="AC346" s="339" t="str">
        <f>IF(OR(AA346="",AA346=0,AA346="-"),"",MONTH($B345))</f>
        <v/>
      </c>
      <c r="AD346" s="331" t="str">
        <f t="shared" ref="AD346:AD351" si="322">IF(AC346="","","/")</f>
        <v/>
      </c>
      <c r="AE346" s="340" t="str">
        <f>IF(OR(AA346="",AA346=0,AA346="-"),"",YEAR($B345))</f>
        <v/>
      </c>
      <c r="AG346" s="525"/>
      <c r="AH346" s="526"/>
      <c r="AI346" s="527"/>
      <c r="AJ346" s="528"/>
      <c r="AK346" s="527"/>
      <c r="AL346" s="529"/>
      <c r="AM346" s="530"/>
      <c r="AN346" s="535"/>
      <c r="AO346" s="531"/>
      <c r="AP346" s="532"/>
      <c r="AQ346" s="532"/>
      <c r="AR346" s="533"/>
      <c r="AS346" s="536"/>
      <c r="AT346" s="531"/>
      <c r="AU346" s="532"/>
      <c r="AV346" s="532"/>
      <c r="AW346" s="533"/>
      <c r="AX346" s="536"/>
      <c r="AY346" s="531"/>
      <c r="AZ346" s="532"/>
      <c r="BA346" s="532"/>
      <c r="BB346" s="533"/>
      <c r="BC346" s="536"/>
      <c r="BD346" s="531"/>
      <c r="BE346" s="533"/>
      <c r="BF346" s="536"/>
      <c r="BG346" s="534"/>
    </row>
    <row r="347" spans="1:59" ht="15" thickBot="1" x14ac:dyDescent="0.35">
      <c r="A347" s="674"/>
      <c r="B347" s="675"/>
      <c r="C347" s="676"/>
      <c r="D347" s="677"/>
      <c r="E347" s="82" t="str">
        <f>Resumen!$S$57</f>
        <v>B</v>
      </c>
      <c r="F347" s="261" t="str">
        <f>Resumen!$S$56</f>
        <v>Bebidas</v>
      </c>
      <c r="G347" s="284"/>
      <c r="H347" s="273" t="str">
        <f>INDEX(Resumen!$A$56:$AL$259,MATCH($C345,Resumen!$C$56:$C$259,0),MATCH($H$18,Resumen!$A$59:$AL$59,0))</f>
        <v>-</v>
      </c>
      <c r="I347" s="274" t="str">
        <f>INDEX(Resumen!$A$56:$AL$259,MATCH($C345,Resumen!$C$56:$C$259,0),MATCH($I$18,Resumen!$A$59:$AL$59,0))</f>
        <v>-</v>
      </c>
      <c r="J347" s="274" t="str">
        <f>INDEX(Resumen!$A$56:$AL$259,MATCH($C345,Resumen!$C$56:$C$259,0),MATCH($J$18,Resumen!$A$59:$AL$59,0))</f>
        <v>-</v>
      </c>
      <c r="K347" s="275" t="str">
        <f>INDEX(Resumen!$A$56:$AL$259,MATCH($C345,Resumen!$C$56:$C$259,0),MATCH($K$18,Resumen!$A$59:$AL$59,0))</f>
        <v>-</v>
      </c>
      <c r="M347" s="273" t="str">
        <f t="shared" si="318"/>
        <v>-</v>
      </c>
      <c r="N347" s="274" t="str">
        <f t="shared" si="277"/>
        <v>-</v>
      </c>
      <c r="O347" s="274" t="str">
        <f t="shared" si="278"/>
        <v>-</v>
      </c>
      <c r="P347" s="275" t="str">
        <f t="shared" si="279"/>
        <v>-</v>
      </c>
      <c r="R347" s="292" t="str">
        <f t="shared" si="319"/>
        <v>-</v>
      </c>
      <c r="S347" s="293" t="str">
        <f t="shared" si="280"/>
        <v>-</v>
      </c>
      <c r="T347" s="293" t="str">
        <f t="shared" si="281"/>
        <v>-</v>
      </c>
      <c r="U347" s="294" t="str">
        <f t="shared" si="282"/>
        <v>-</v>
      </c>
      <c r="V347" s="5"/>
      <c r="W347" s="306" t="str">
        <f t="shared" si="320"/>
        <v>-</v>
      </c>
      <c r="Y347" s="318" t="str">
        <f>IF(OR(W347="",W347=0,W347="-"),"",MAX(Y$23:Y346)+1)</f>
        <v/>
      </c>
      <c r="Z347" s="319" t="str">
        <f>IF(OR(Y347="",Y347=0,Y347="-"),"",C345)</f>
        <v/>
      </c>
      <c r="AA347" s="338" t="str">
        <f>IF(OR(Y347="",Y347=0,Y347="-"),"",DAY($B345))</f>
        <v/>
      </c>
      <c r="AB347" s="331" t="str">
        <f t="shared" si="321"/>
        <v/>
      </c>
      <c r="AC347" s="339" t="str">
        <f>IF(OR(AA347="",AA347=0,AA347="-"),"",MONTH($B345))</f>
        <v/>
      </c>
      <c r="AD347" s="331" t="str">
        <f t="shared" si="322"/>
        <v/>
      </c>
      <c r="AE347" s="340" t="str">
        <f>IF(OR(AA347="",AA347=0,AA347="-"),"",YEAR($B345))</f>
        <v/>
      </c>
      <c r="AG347" s="469"/>
      <c r="AH347" s="497"/>
      <c r="AL347" s="499"/>
      <c r="AM347" s="470"/>
      <c r="AN347" s="59"/>
      <c r="AO347" s="469"/>
      <c r="AP347" s="473"/>
      <c r="AQ347" s="473"/>
      <c r="AR347" s="470"/>
      <c r="AS347" s="59"/>
      <c r="AT347" s="469"/>
      <c r="AU347" s="473"/>
      <c r="AV347" s="473"/>
      <c r="AW347" s="470"/>
      <c r="AX347" s="59"/>
      <c r="AY347" s="469"/>
      <c r="AZ347" s="473"/>
      <c r="BA347" s="473"/>
      <c r="BB347" s="470"/>
      <c r="BC347" s="59"/>
      <c r="BD347" s="469"/>
      <c r="BE347" s="470"/>
      <c r="BF347" s="59"/>
      <c r="BG347" s="467"/>
    </row>
    <row r="348" spans="1:59" ht="15" thickBot="1" x14ac:dyDescent="0.35">
      <c r="A348" s="674"/>
      <c r="B348" s="675"/>
      <c r="C348" s="676"/>
      <c r="D348" s="677"/>
      <c r="E348" s="82" t="str">
        <f>Resumen!$W$57</f>
        <v>E</v>
      </c>
      <c r="F348" s="261" t="str">
        <f>Resumen!$W$56</f>
        <v>Envases</v>
      </c>
      <c r="G348" s="284"/>
      <c r="H348" s="273" t="str">
        <f>INDEX(Resumen!$A$56:$AL$259,MATCH($C345,Resumen!$C$56:$C$259,0),MATCH($H$19,Resumen!$A$59:$AL$59,0))</f>
        <v>-</v>
      </c>
      <c r="I348" s="274" t="str">
        <f>INDEX(Resumen!$A$56:$AL$259,MATCH($C345,Resumen!$C$56:$C$259,0),MATCH($I$19,Resumen!$A$59:$AL$59,0))</f>
        <v>-</v>
      </c>
      <c r="J348" s="274" t="str">
        <f>INDEX(Resumen!$A$56:$AL$259,MATCH($C345,Resumen!$C$56:$C$259,0),MATCH($J$19,Resumen!$A$59:$AL$59,0))</f>
        <v>-</v>
      </c>
      <c r="K348" s="275" t="str">
        <f>INDEX(Resumen!$A$56:$AL$259,MATCH($C345,Resumen!$C$56:$C$259,0),MATCH($K$19,Resumen!$A$59:$AL$59,0))</f>
        <v>-</v>
      </c>
      <c r="M348" s="273" t="str">
        <f t="shared" si="318"/>
        <v>-</v>
      </c>
      <c r="N348" s="274" t="str">
        <f t="shared" si="277"/>
        <v>-</v>
      </c>
      <c r="O348" s="274" t="str">
        <f t="shared" si="278"/>
        <v>-</v>
      </c>
      <c r="P348" s="275" t="str">
        <f t="shared" si="279"/>
        <v>-</v>
      </c>
      <c r="Q348" s="58"/>
      <c r="R348" s="292" t="str">
        <f t="shared" si="319"/>
        <v>-</v>
      </c>
      <c r="S348" s="293" t="str">
        <f t="shared" si="280"/>
        <v>-</v>
      </c>
      <c r="T348" s="293" t="str">
        <f t="shared" si="281"/>
        <v>-</v>
      </c>
      <c r="U348" s="294" t="str">
        <f t="shared" si="282"/>
        <v>-</v>
      </c>
      <c r="V348" s="5"/>
      <c r="W348" s="306" t="str">
        <f t="shared" si="320"/>
        <v>-</v>
      </c>
      <c r="Y348" s="318" t="str">
        <f>IF(OR(W348="",W348=0,W348="-"),"",MAX(Y$23:Y347)+1)</f>
        <v/>
      </c>
      <c r="Z348" s="319" t="str">
        <f>IF(OR(Y348="",Y348=0,Y348="-"),"",C345)</f>
        <v/>
      </c>
      <c r="AA348" s="338" t="str">
        <f>IF(OR(Y348="",Y348=0,Y348="-"),"",DAY($B345))</f>
        <v/>
      </c>
      <c r="AB348" s="331" t="str">
        <f t="shared" si="321"/>
        <v/>
      </c>
      <c r="AC348" s="339" t="str">
        <f>IF(OR(AA348="",AA348=0,AA348="-"),"",MONTH($B345))</f>
        <v/>
      </c>
      <c r="AD348" s="331" t="str">
        <f t="shared" si="322"/>
        <v/>
      </c>
      <c r="AE348" s="340" t="str">
        <f>IF(OR(AA348="",AA348=0,AA348="-"),"",YEAR($B345))</f>
        <v/>
      </c>
      <c r="AG348" s="469"/>
      <c r="AH348" s="497"/>
      <c r="AL348" s="499"/>
      <c r="AM348" s="470"/>
      <c r="AO348" s="469"/>
      <c r="AP348" s="473"/>
      <c r="AQ348" s="473"/>
      <c r="AR348" s="470"/>
      <c r="AT348" s="469"/>
      <c r="AU348" s="473"/>
      <c r="AV348" s="473"/>
      <c r="AW348" s="470"/>
      <c r="AY348" s="469"/>
      <c r="AZ348" s="473"/>
      <c r="BA348" s="473"/>
      <c r="BB348" s="470"/>
      <c r="BD348" s="469"/>
      <c r="BE348" s="470"/>
      <c r="BG348" s="467"/>
    </row>
    <row r="349" spans="1:59" ht="15" thickBot="1" x14ac:dyDescent="0.35">
      <c r="A349" s="674"/>
      <c r="B349" s="675"/>
      <c r="C349" s="676"/>
      <c r="D349" s="677"/>
      <c r="E349" s="83" t="str">
        <f>Resumen!$AA$57</f>
        <v>D</v>
      </c>
      <c r="F349" s="262" t="str">
        <f>Resumen!$AA$56</f>
        <v>Decoración</v>
      </c>
      <c r="G349" s="284"/>
      <c r="H349" s="273" t="str">
        <f>INDEX(Resumen!$A$56:$AL$259,MATCH($C345,Resumen!$C$56:$C$259,0),MATCH($H$20,Resumen!$A$59:$AL$59,0))</f>
        <v>-</v>
      </c>
      <c r="I349" s="274" t="str">
        <f>INDEX(Resumen!$A$56:$AL$259,MATCH($C345,Resumen!$C$56:$C$259,0),MATCH($I$20,Resumen!$A$59:$AL$59,0))</f>
        <v>-</v>
      </c>
      <c r="J349" s="274" t="str">
        <f>INDEX(Resumen!$A$56:$AL$259,MATCH($C345,Resumen!$C$56:$C$259,0),MATCH($J$20,Resumen!$A$59:$AL$59,0))</f>
        <v>-</v>
      </c>
      <c r="K349" s="275" t="str">
        <f>INDEX(Resumen!$A$56:$AL$259,MATCH($C345,Resumen!$C$56:$C$259,0),MATCH($K$20,Resumen!$A$59:$AL$59,0))</f>
        <v>-</v>
      </c>
      <c r="M349" s="273" t="str">
        <f t="shared" si="318"/>
        <v>-</v>
      </c>
      <c r="N349" s="274" t="str">
        <f t="shared" si="277"/>
        <v>-</v>
      </c>
      <c r="O349" s="274" t="str">
        <f t="shared" si="278"/>
        <v>-</v>
      </c>
      <c r="P349" s="275" t="str">
        <f t="shared" si="279"/>
        <v>-</v>
      </c>
      <c r="Q349" s="58"/>
      <c r="R349" s="292" t="str">
        <f t="shared" si="319"/>
        <v>-</v>
      </c>
      <c r="S349" s="293" t="str">
        <f t="shared" si="280"/>
        <v>-</v>
      </c>
      <c r="T349" s="293" t="str">
        <f t="shared" si="281"/>
        <v>-</v>
      </c>
      <c r="U349" s="294" t="str">
        <f t="shared" si="282"/>
        <v>-</v>
      </c>
      <c r="V349" s="5"/>
      <c r="W349" s="306" t="str">
        <f t="shared" si="320"/>
        <v>-</v>
      </c>
      <c r="Y349" s="318" t="str">
        <f>IF(OR(W349="",W349=0,W349="-"),"",MAX(Y$23:Y348)+1)</f>
        <v/>
      </c>
      <c r="Z349" s="319" t="str">
        <f>IF(OR(Y349="",Y349=0,Y349="-"),"",C345)</f>
        <v/>
      </c>
      <c r="AA349" s="338" t="str">
        <f>IF(OR(Y349="",Y349=0,Y349="-"),"",DAY($B345))</f>
        <v/>
      </c>
      <c r="AB349" s="331" t="str">
        <f t="shared" si="321"/>
        <v/>
      </c>
      <c r="AC349" s="339" t="str">
        <f>IF(OR(AA349="",AA349=0,AA349="-"),"",MONTH($B345))</f>
        <v/>
      </c>
      <c r="AD349" s="331" t="str">
        <f t="shared" si="322"/>
        <v/>
      </c>
      <c r="AE349" s="340" t="str">
        <f>IF(OR(AA349="",AA349=0,AA349="-"),"",YEAR($B345))</f>
        <v/>
      </c>
      <c r="AG349" s="469"/>
      <c r="AH349" s="497"/>
      <c r="AL349" s="499"/>
      <c r="AM349" s="470"/>
      <c r="AO349" s="469"/>
      <c r="AP349" s="473"/>
      <c r="AQ349" s="473"/>
      <c r="AR349" s="470"/>
      <c r="AT349" s="469"/>
      <c r="AU349" s="473"/>
      <c r="AV349" s="473"/>
      <c r="AW349" s="470"/>
      <c r="AY349" s="469"/>
      <c r="AZ349" s="473"/>
      <c r="BA349" s="473"/>
      <c r="BB349" s="470"/>
      <c r="BD349" s="469"/>
      <c r="BE349" s="470"/>
      <c r="BG349" s="467"/>
    </row>
    <row r="350" spans="1:59" ht="15" thickBot="1" x14ac:dyDescent="0.35">
      <c r="A350" s="674"/>
      <c r="B350" s="675"/>
      <c r="C350" s="676"/>
      <c r="D350" s="677"/>
      <c r="E350" s="83" t="str">
        <f>Resumen!$AE$57</f>
        <v>U</v>
      </c>
      <c r="F350" s="262" t="str">
        <f>Resumen!$AE$56</f>
        <v>Maq. y Utensilios</v>
      </c>
      <c r="G350" s="284"/>
      <c r="H350" s="273" t="str">
        <f>INDEX(Resumen!$A$56:$AL$259,MATCH($C345,Resumen!$C$56:$C$259,0),MATCH($H$21,Resumen!$A$59:$AL$59,0))</f>
        <v>-</v>
      </c>
      <c r="I350" s="274" t="str">
        <f>INDEX(Resumen!$A$56:$AL$259,MATCH($C345,Resumen!$C$56:$C$259,0),MATCH($I$21,Resumen!$A$59:$AL$59,0))</f>
        <v>-</v>
      </c>
      <c r="J350" s="274" t="str">
        <f>INDEX(Resumen!$A$56:$AL$259,MATCH($C345,Resumen!$C$56:$C$259,0),MATCH($J$21,Resumen!$A$59:$AL$59,0))</f>
        <v>-</v>
      </c>
      <c r="K350" s="275" t="str">
        <f>INDEX(Resumen!$A$56:$AL$259,MATCH($C345,Resumen!$C$56:$C$259,0),MATCH($K$21,Resumen!$A$59:$AL$59,0))</f>
        <v>-</v>
      </c>
      <c r="M350" s="273" t="str">
        <f t="shared" si="318"/>
        <v>-</v>
      </c>
      <c r="N350" s="274" t="str">
        <f t="shared" si="277"/>
        <v>-</v>
      </c>
      <c r="O350" s="274" t="str">
        <f t="shared" si="278"/>
        <v>-</v>
      </c>
      <c r="P350" s="275" t="str">
        <f t="shared" si="279"/>
        <v>-</v>
      </c>
      <c r="Q350" s="58"/>
      <c r="R350" s="292" t="str">
        <f t="shared" si="319"/>
        <v>-</v>
      </c>
      <c r="S350" s="293" t="str">
        <f t="shared" si="280"/>
        <v>-</v>
      </c>
      <c r="T350" s="293" t="str">
        <f t="shared" si="281"/>
        <v>-</v>
      </c>
      <c r="U350" s="294" t="str">
        <f t="shared" si="282"/>
        <v>-</v>
      </c>
      <c r="V350" s="5"/>
      <c r="W350" s="306" t="str">
        <f t="shared" si="320"/>
        <v>-</v>
      </c>
      <c r="Y350" s="318" t="str">
        <f>IF(OR(W350="",W350=0,W350="-"),"",MAX(Y$23:Y349)+1)</f>
        <v/>
      </c>
      <c r="Z350" s="319" t="str">
        <f>IF(OR(Y350="",Y350=0,Y350="-"),"",C345)</f>
        <v/>
      </c>
      <c r="AA350" s="338" t="str">
        <f>IF(OR(Y350="",Y350=0,Y350="-"),"",DAY($B345))</f>
        <v/>
      </c>
      <c r="AB350" s="331" t="str">
        <f t="shared" si="321"/>
        <v/>
      </c>
      <c r="AC350" s="339" t="str">
        <f>IF(OR(AA350="",AA350=0,AA350="-"),"",MONTH($B345))</f>
        <v/>
      </c>
      <c r="AD350" s="331" t="str">
        <f t="shared" si="322"/>
        <v/>
      </c>
      <c r="AE350" s="340" t="str">
        <f>IF(OR(AA350="",AA350=0,AA350="-"),"",YEAR($B345))</f>
        <v/>
      </c>
      <c r="AG350" s="469"/>
      <c r="AH350" s="497"/>
      <c r="AL350" s="499"/>
      <c r="AM350" s="470"/>
      <c r="AO350" s="469"/>
      <c r="AP350" s="473"/>
      <c r="AQ350" s="473"/>
      <c r="AR350" s="470"/>
      <c r="AT350" s="469"/>
      <c r="AU350" s="473"/>
      <c r="AV350" s="473"/>
      <c r="AW350" s="470"/>
      <c r="AY350" s="469"/>
      <c r="AZ350" s="473"/>
      <c r="BA350" s="473"/>
      <c r="BB350" s="470"/>
      <c r="BD350" s="469"/>
      <c r="BE350" s="470"/>
      <c r="BG350" s="467"/>
    </row>
    <row r="351" spans="1:59" ht="15" thickBot="1" x14ac:dyDescent="0.35">
      <c r="A351" s="674"/>
      <c r="B351" s="675"/>
      <c r="C351" s="676"/>
      <c r="D351" s="649"/>
      <c r="E351" s="259" t="str">
        <f>Resumen!$AI$57</f>
        <v>V</v>
      </c>
      <c r="F351" s="263" t="str">
        <f>Resumen!$AI$56</f>
        <v>Gastos V.Zotz</v>
      </c>
      <c r="G351" s="284"/>
      <c r="H351" s="276" t="str">
        <f>INDEX(Resumen!$A$56:$AL$259,MATCH($C345,Resumen!$C$56:$C$259,0),MATCH($H$22,Resumen!$A$59:$AL$59,0))</f>
        <v>-</v>
      </c>
      <c r="I351" s="277" t="str">
        <f>INDEX(Resumen!$A$56:$AL$259,MATCH($C345,Resumen!$C$56:$C$259,0),MATCH($I$22,Resumen!$A$59:$AL$59,0))</f>
        <v>-</v>
      </c>
      <c r="J351" s="277" t="str">
        <f>INDEX(Resumen!$A$56:$AL$259,MATCH($C345,Resumen!$C$56:$C$259,0),MATCH($J$22,Resumen!$A$59:$AL$59,0))</f>
        <v>-</v>
      </c>
      <c r="K351" s="278" t="str">
        <f>INDEX(Resumen!$A$56:$AL$259,MATCH($C345,Resumen!$C$56:$C$259,0),MATCH($K$22,Resumen!$A$59:$AL$59,0))</f>
        <v>-</v>
      </c>
      <c r="M351" s="276" t="str">
        <f t="shared" si="318"/>
        <v>-</v>
      </c>
      <c r="N351" s="277" t="str">
        <f t="shared" si="277"/>
        <v>-</v>
      </c>
      <c r="O351" s="277" t="str">
        <f t="shared" si="278"/>
        <v>-</v>
      </c>
      <c r="P351" s="278" t="str">
        <f t="shared" si="279"/>
        <v>-</v>
      </c>
      <c r="Q351" s="58"/>
      <c r="R351" s="295" t="str">
        <f t="shared" si="319"/>
        <v>-</v>
      </c>
      <c r="S351" s="296" t="str">
        <f t="shared" si="280"/>
        <v>-</v>
      </c>
      <c r="T351" s="296" t="str">
        <f t="shared" si="281"/>
        <v>-</v>
      </c>
      <c r="U351" s="297" t="str">
        <f t="shared" si="282"/>
        <v>-</v>
      </c>
      <c r="W351" s="307" t="str">
        <f t="shared" si="320"/>
        <v>-</v>
      </c>
      <c r="Y351" s="318" t="str">
        <f>IF(OR(W351="",W351=0,W351="-"),"",MAX(Y$23:Y350)+1)</f>
        <v/>
      </c>
      <c r="Z351" s="320" t="str">
        <f>IF(OR(Y351="",Y351=0,Y351="-"),"",C345)</f>
        <v/>
      </c>
      <c r="AA351" s="341" t="str">
        <f>IF(OR(Y351="",Y351=0,Y351="-"),"",DAY($B345))</f>
        <v/>
      </c>
      <c r="AB351" s="332" t="str">
        <f t="shared" si="321"/>
        <v/>
      </c>
      <c r="AC351" s="342" t="str">
        <f>IF(OR(AA351="",AA351=0,AA351="-"),"",MONTH($B345))</f>
        <v/>
      </c>
      <c r="AD351" s="332" t="str">
        <f t="shared" si="322"/>
        <v/>
      </c>
      <c r="AE351" s="343" t="str">
        <f>IF(OR(AA351="",AA351=0,AA351="-"),"",YEAR($B345))</f>
        <v/>
      </c>
      <c r="AG351" s="471"/>
      <c r="AH351" s="500"/>
      <c r="AI351" s="501"/>
      <c r="AJ351" s="501"/>
      <c r="AK351" s="501"/>
      <c r="AL351" s="502"/>
      <c r="AM351" s="472"/>
      <c r="AO351" s="471"/>
      <c r="AP351" s="474"/>
      <c r="AQ351" s="474"/>
      <c r="AR351" s="472"/>
      <c r="AT351" s="471"/>
      <c r="AU351" s="474"/>
      <c r="AV351" s="474"/>
      <c r="AW351" s="472"/>
      <c r="AY351" s="471"/>
      <c r="AZ351" s="474"/>
      <c r="BA351" s="474"/>
      <c r="BB351" s="472"/>
      <c r="BD351" s="471"/>
      <c r="BE351" s="472"/>
      <c r="BG351" s="468"/>
    </row>
    <row r="352" spans="1:59" ht="15" thickBot="1" x14ac:dyDescent="0.35">
      <c r="A352" s="674">
        <f>MAX($A$23:A345)+1</f>
        <v>48</v>
      </c>
      <c r="B352" s="675">
        <f>INDEX(Resumen!$A$56:$AL$259,MATCH($A352,Resumen!$A$56:$A$259,0),MATCH($B$22,Resumen!$A$59:$AL$59,0))</f>
        <v>0</v>
      </c>
      <c r="C352" s="676">
        <f>INDEX(Resumen!$A$56:$AL$259,MATCH($A352,Resumen!$A$56:$A$259,0),MATCH($C$22,Resumen!$A$59:$AL$59,0))</f>
        <v>0</v>
      </c>
      <c r="D352" s="648" t="str">
        <f>IF(SUM($W352:$W358)=0,"-",SUM($W352:$W358))</f>
        <v>-</v>
      </c>
      <c r="E352" s="363" t="str">
        <f>Resumen!$K$57</f>
        <v>MP</v>
      </c>
      <c r="F352" s="364" t="str">
        <f>Resumen!$K$56</f>
        <v>Materias Primas</v>
      </c>
      <c r="G352" s="284"/>
      <c r="H352" s="256" t="str">
        <f>INDEX(Resumen!$A$56:$AL$259,MATCH($C352,Resumen!$C$56:$C$259,0),MATCH($H$16,Resumen!$A$59:$AL$59,0))</f>
        <v>-</v>
      </c>
      <c r="I352" s="90" t="str">
        <f>INDEX(Resumen!$A$56:$AL$259,MATCH($C352,Resumen!$C$56:$C$259,0),MATCH($I$16,Resumen!$A$59:$AL$59,0))</f>
        <v>-</v>
      </c>
      <c r="J352" s="90" t="str">
        <f>INDEX(Resumen!$A$56:$AL$259,MATCH($C352,Resumen!$C$56:$C$259,0),MATCH($J$16,Resumen!$A$59:$AL$59,0))</f>
        <v>-</v>
      </c>
      <c r="K352" s="109" t="str">
        <f>INDEX(Resumen!$A$56:$AL$259,MATCH($C352,Resumen!$C$56:$C$259,0),MATCH($K$16,Resumen!$A$59:$AL$59,0))</f>
        <v>-</v>
      </c>
      <c r="M352" s="256" t="str">
        <f>IF(OR(H352="-",H352="",H352=0),"-",H352*M$14)</f>
        <v>-</v>
      </c>
      <c r="N352" s="90" t="str">
        <f t="shared" si="277"/>
        <v>-</v>
      </c>
      <c r="O352" s="90" t="str">
        <f t="shared" si="278"/>
        <v>-</v>
      </c>
      <c r="P352" s="109" t="str">
        <f t="shared" si="279"/>
        <v>-</v>
      </c>
      <c r="Q352" s="58"/>
      <c r="R352" s="365" t="str">
        <f>IF(SUM(H352,M352)=0,"-",SUM(H352,M352))</f>
        <v>-</v>
      </c>
      <c r="S352" s="366" t="str">
        <f t="shared" si="280"/>
        <v>-</v>
      </c>
      <c r="T352" s="366" t="str">
        <f t="shared" si="281"/>
        <v>-</v>
      </c>
      <c r="U352" s="367" t="str">
        <f t="shared" si="282"/>
        <v>-</v>
      </c>
      <c r="V352" s="5"/>
      <c r="W352" s="368" t="str">
        <f>IF(SUM(R352:U352)=0,"-",SUM(R352:U352))</f>
        <v>-</v>
      </c>
      <c r="Y352" s="369" t="str">
        <f>IF(OR(W352="",W352=0,W352="-"),"",MAX(Y$23:Y351)+1)</f>
        <v/>
      </c>
      <c r="Z352" s="370" t="str">
        <f>IF(OR(Y352="",Y352=0,Y352="-"),"",C352)</f>
        <v/>
      </c>
      <c r="AA352" s="371" t="str">
        <f>IF(OR(Y352="",Y352=0,Y352="-"),"",DAY($B352))</f>
        <v/>
      </c>
      <c r="AB352" s="372" t="str">
        <f>IF(AA352="","","/")</f>
        <v/>
      </c>
      <c r="AC352" s="373" t="str">
        <f>IF(OR(AA352="",AA352=0,AA352="-"),"",MONTH($B352))</f>
        <v/>
      </c>
      <c r="AD352" s="372" t="str">
        <f>IF(AC352="","","/")</f>
        <v/>
      </c>
      <c r="AE352" s="374" t="str">
        <f>IF(OR(AA352="",AA352=0,AA352="-"),"",YEAR($B352))</f>
        <v/>
      </c>
      <c r="AG352" s="461" t="str">
        <f>IF(OR($C352="",$C352="-",$C352=0),"-",A352)</f>
        <v>-</v>
      </c>
      <c r="AH352" s="503" t="str">
        <f>IF(OR($C352="",$C352="-",$C352=0),"-",DAY(B352))</f>
        <v>-</v>
      </c>
      <c r="AI352" s="506" t="str">
        <f>IF(AH352="","","/")</f>
        <v>/</v>
      </c>
      <c r="AJ352" s="507" t="str">
        <f>IF(OR($C352="",$C352="-",$C352=0),"-",MONTH(B352))</f>
        <v>-</v>
      </c>
      <c r="AK352" s="506" t="str">
        <f>IF(AJ352="","","/")</f>
        <v>/</v>
      </c>
      <c r="AL352" s="508" t="str">
        <f>IF(OR($C352="",$C352="-",$C352=0),"-",YEAR(B352))</f>
        <v>-</v>
      </c>
      <c r="AM352" s="462" t="str">
        <f>IF(OR($C352="",$C352="-",$C352=0),"-",C352)</f>
        <v>-</v>
      </c>
      <c r="AN352" s="475" t="str">
        <f>IF(AM352="-","ù",IF(BG352=D352,"ü","û"))</f>
        <v>ù</v>
      </c>
      <c r="AO352" s="463" t="str">
        <f>IF(OR($C352="",$C352="-",$C352=0),"-",IF(SUM(H352:H358)=0,"-",SUM(H352:H358)))</f>
        <v>-</v>
      </c>
      <c r="AP352" s="464" t="str">
        <f>IF(OR($C352="",$C352="-",$C352=0),"-",IF(SUM(I352:I358)=0,"-",SUM(I352:I358)))</f>
        <v>-</v>
      </c>
      <c r="AQ352" s="464" t="str">
        <f>IF(OR($C352="",$C352="-",$C352=0),"-",IF(SUM(J352:J358)=0,"-",SUM(J352:J358)))</f>
        <v>-</v>
      </c>
      <c r="AR352" s="465" t="str">
        <f>IF(OR($C352="",$C352="-",$C352=0),"-",IF(SUM(K352:K358)=0,"-",SUM(K352:K358)))</f>
        <v>-</v>
      </c>
      <c r="AS352" s="457"/>
      <c r="AT352" s="463" t="str">
        <f>IF(OR($C352="",$C352="-",$C352=0),"-",IF(SUM(M352:M358)=0,"-",SUM(M352:M358)))</f>
        <v>-</v>
      </c>
      <c r="AU352" s="464" t="str">
        <f>IF(OR($C352="",$C352="-",$C352=0),"-",IF(SUM(N352:N358)=0,"-",SUM(N352:N358)))</f>
        <v>-</v>
      </c>
      <c r="AV352" s="464" t="str">
        <f>IF(OR($C352="",$C352="-",$C352=0),"-",IF(SUM(O352:O358)=0,"-",SUM(O352:O358)))</f>
        <v>-</v>
      </c>
      <c r="AW352" s="465" t="str">
        <f>IF(OR($C352="",$C352="-",$C352=0),"-",IF(SUM(P352:P358)=0,"-",SUM(P352:P358)))</f>
        <v>-</v>
      </c>
      <c r="AX352" s="457"/>
      <c r="AY352" s="463" t="str">
        <f>IF(OR($C352="",$C352="-",$C352=0),"-",IF(SUM(R352:R358)=0,"-",SUM(R352:R358)))</f>
        <v>-</v>
      </c>
      <c r="AZ352" s="464" t="str">
        <f>IF(OR($C352="",$C352="-",$C352=0),"-",IF(SUM(S352:S358)=0,"-",SUM(S352:S358)))</f>
        <v>-</v>
      </c>
      <c r="BA352" s="464" t="str">
        <f>IF(OR($C352="",$C352="-",$C352=0),"-",IF(SUM(T352:T358)=0,"-",SUM(T352:T358)))</f>
        <v>-</v>
      </c>
      <c r="BB352" s="465" t="str">
        <f>IF(OR($C352="",$C352="-",$C352=0),"-",IF(SUM(U352:U358)=0,"-",SUM(U352:U358)))</f>
        <v>-</v>
      </c>
      <c r="BC352" s="457"/>
      <c r="BD352" s="463" t="str">
        <f>IF(SUM(AO352:AR352)=0,"-",SUM(AO352:AR352))</f>
        <v>-</v>
      </c>
      <c r="BE352" s="465" t="str">
        <f>IF(SUM(AT352:AW352)=0,"-",SUM(AT352:AW352))</f>
        <v>-</v>
      </c>
      <c r="BF352" s="457"/>
      <c r="BG352" s="466" t="str">
        <f>IF(SUM(AY352:BB352)=0,"-",SUM(AY352:BB352))</f>
        <v>-</v>
      </c>
    </row>
    <row r="353" spans="1:59" ht="15" thickBot="1" x14ac:dyDescent="0.35">
      <c r="A353" s="674"/>
      <c r="B353" s="675"/>
      <c r="C353" s="676"/>
      <c r="D353" s="677"/>
      <c r="E353" s="82" t="str">
        <f>Resumen!$O$57</f>
        <v>P</v>
      </c>
      <c r="F353" s="261" t="str">
        <f>Resumen!$O$56</f>
        <v>Panadería</v>
      </c>
      <c r="G353" s="284"/>
      <c r="H353" s="273" t="str">
        <f>INDEX(Resumen!$A$56:$AL$259,MATCH($C352,Resumen!$C$56:$C$259,0),MATCH($H$17,Resumen!$A$59:$AL$59,0))</f>
        <v>-</v>
      </c>
      <c r="I353" s="274" t="str">
        <f>INDEX(Resumen!$A$56:$AL$259,MATCH($C352,Resumen!$C$56:$C$259,0),MATCH($I$17,Resumen!$A$59:$AL$59,0))</f>
        <v>-</v>
      </c>
      <c r="J353" s="274" t="str">
        <f>INDEX(Resumen!$A$56:$AL$259,MATCH($C352,Resumen!$C$56:$C$259,0),MATCH($J$17,Resumen!$A$59:$AL$59,0))</f>
        <v>-</v>
      </c>
      <c r="K353" s="275" t="str">
        <f>INDEX(Resumen!$A$56:$AL$259,MATCH($C352,Resumen!$C$56:$C$259,0),MATCH($K$17,Resumen!$A$59:$AL$59,0))</f>
        <v>-</v>
      </c>
      <c r="M353" s="273" t="str">
        <f t="shared" ref="M353:M358" si="323">IF(OR(H353="-",H353="",H353=0),"-",H353*M$14)</f>
        <v>-</v>
      </c>
      <c r="N353" s="274" t="str">
        <f t="shared" si="277"/>
        <v>-</v>
      </c>
      <c r="O353" s="274" t="str">
        <f t="shared" si="278"/>
        <v>-</v>
      </c>
      <c r="P353" s="275" t="str">
        <f t="shared" si="279"/>
        <v>-</v>
      </c>
      <c r="Q353" s="58"/>
      <c r="R353" s="292" t="str">
        <f t="shared" ref="R353:R358" si="324">IF(SUM(H353,M353)=0,"-",SUM(H353,M353))</f>
        <v>-</v>
      </c>
      <c r="S353" s="293" t="str">
        <f t="shared" si="280"/>
        <v>-</v>
      </c>
      <c r="T353" s="293" t="str">
        <f t="shared" si="281"/>
        <v>-</v>
      </c>
      <c r="U353" s="294" t="str">
        <f t="shared" si="282"/>
        <v>-</v>
      </c>
      <c r="V353" s="5"/>
      <c r="W353" s="306" t="str">
        <f t="shared" ref="W353:W358" si="325">IF(SUM(R353:U353)=0,"-",SUM(R353:U353))</f>
        <v>-</v>
      </c>
      <c r="Y353" s="318" t="str">
        <f>IF(OR(W353="",W353=0,W353="-"),"",MAX(Y$23:Y352)+1)</f>
        <v/>
      </c>
      <c r="Z353" s="319" t="str">
        <f>IF(OR(Y353="",Y353=0,Y353="-"),"",C352)</f>
        <v/>
      </c>
      <c r="AA353" s="338" t="str">
        <f>IF(OR(Y353="",Y353=0,Y353="-"),"",DAY($B352))</f>
        <v/>
      </c>
      <c r="AB353" s="331" t="str">
        <f t="shared" ref="AB353:AB358" si="326">IF(AA353="","","/")</f>
        <v/>
      </c>
      <c r="AC353" s="339" t="str">
        <f>IF(OR(AA353="",AA353=0,AA353="-"),"",MONTH($B352))</f>
        <v/>
      </c>
      <c r="AD353" s="331" t="str">
        <f t="shared" ref="AD353:AD358" si="327">IF(AC353="","","/")</f>
        <v/>
      </c>
      <c r="AE353" s="340" t="str">
        <f>IF(OR(AA353="",AA353=0,AA353="-"),"",YEAR($B352))</f>
        <v/>
      </c>
      <c r="AG353" s="525"/>
      <c r="AH353" s="526"/>
      <c r="AI353" s="527"/>
      <c r="AJ353" s="528"/>
      <c r="AK353" s="527"/>
      <c r="AL353" s="529"/>
      <c r="AM353" s="530"/>
      <c r="AN353" s="535"/>
      <c r="AO353" s="531"/>
      <c r="AP353" s="532"/>
      <c r="AQ353" s="532"/>
      <c r="AR353" s="533"/>
      <c r="AS353" s="536"/>
      <c r="AT353" s="531"/>
      <c r="AU353" s="532"/>
      <c r="AV353" s="532"/>
      <c r="AW353" s="533"/>
      <c r="AX353" s="536"/>
      <c r="AY353" s="531"/>
      <c r="AZ353" s="532"/>
      <c r="BA353" s="532"/>
      <c r="BB353" s="533"/>
      <c r="BC353" s="536"/>
      <c r="BD353" s="531"/>
      <c r="BE353" s="533"/>
      <c r="BF353" s="536"/>
      <c r="BG353" s="534"/>
    </row>
    <row r="354" spans="1:59" ht="15" thickBot="1" x14ac:dyDescent="0.35">
      <c r="A354" s="674"/>
      <c r="B354" s="675"/>
      <c r="C354" s="676"/>
      <c r="D354" s="677"/>
      <c r="E354" s="82" t="str">
        <f>Resumen!$S$57</f>
        <v>B</v>
      </c>
      <c r="F354" s="261" t="str">
        <f>Resumen!$S$56</f>
        <v>Bebidas</v>
      </c>
      <c r="G354" s="284"/>
      <c r="H354" s="273" t="str">
        <f>INDEX(Resumen!$A$56:$AL$259,MATCH($C352,Resumen!$C$56:$C$259,0),MATCH($H$18,Resumen!$A$59:$AL$59,0))</f>
        <v>-</v>
      </c>
      <c r="I354" s="274" t="str">
        <f>INDEX(Resumen!$A$56:$AL$259,MATCH($C352,Resumen!$C$56:$C$259,0),MATCH($I$18,Resumen!$A$59:$AL$59,0))</f>
        <v>-</v>
      </c>
      <c r="J354" s="274" t="str">
        <f>INDEX(Resumen!$A$56:$AL$259,MATCH($C352,Resumen!$C$56:$C$259,0),MATCH($J$18,Resumen!$A$59:$AL$59,0))</f>
        <v>-</v>
      </c>
      <c r="K354" s="275" t="str">
        <f>INDEX(Resumen!$A$56:$AL$259,MATCH($C352,Resumen!$C$56:$C$259,0),MATCH($K$18,Resumen!$A$59:$AL$59,0))</f>
        <v>-</v>
      </c>
      <c r="M354" s="273" t="str">
        <f t="shared" si="323"/>
        <v>-</v>
      </c>
      <c r="N354" s="274" t="str">
        <f t="shared" si="277"/>
        <v>-</v>
      </c>
      <c r="O354" s="274" t="str">
        <f t="shared" si="278"/>
        <v>-</v>
      </c>
      <c r="P354" s="275" t="str">
        <f t="shared" si="279"/>
        <v>-</v>
      </c>
      <c r="R354" s="292" t="str">
        <f t="shared" si="324"/>
        <v>-</v>
      </c>
      <c r="S354" s="293" t="str">
        <f t="shared" si="280"/>
        <v>-</v>
      </c>
      <c r="T354" s="293" t="str">
        <f t="shared" si="281"/>
        <v>-</v>
      </c>
      <c r="U354" s="294" t="str">
        <f t="shared" si="282"/>
        <v>-</v>
      </c>
      <c r="V354" s="5"/>
      <c r="W354" s="306" t="str">
        <f t="shared" si="325"/>
        <v>-</v>
      </c>
      <c r="Y354" s="318" t="str">
        <f>IF(OR(W354="",W354=0,W354="-"),"",MAX(Y$23:Y353)+1)</f>
        <v/>
      </c>
      <c r="Z354" s="319" t="str">
        <f>IF(OR(Y354="",Y354=0,Y354="-"),"",C352)</f>
        <v/>
      </c>
      <c r="AA354" s="338" t="str">
        <f>IF(OR(Y354="",Y354=0,Y354="-"),"",DAY($B352))</f>
        <v/>
      </c>
      <c r="AB354" s="331" t="str">
        <f t="shared" si="326"/>
        <v/>
      </c>
      <c r="AC354" s="339" t="str">
        <f>IF(OR(AA354="",AA354=0,AA354="-"),"",MONTH($B352))</f>
        <v/>
      </c>
      <c r="AD354" s="331" t="str">
        <f t="shared" si="327"/>
        <v/>
      </c>
      <c r="AE354" s="340" t="str">
        <f>IF(OR(AA354="",AA354=0,AA354="-"),"",YEAR($B352))</f>
        <v/>
      </c>
      <c r="AG354" s="469"/>
      <c r="AH354" s="497"/>
      <c r="AL354" s="499"/>
      <c r="AM354" s="470"/>
      <c r="AN354" s="59"/>
      <c r="AO354" s="469"/>
      <c r="AP354" s="473"/>
      <c r="AQ354" s="473"/>
      <c r="AR354" s="470"/>
      <c r="AS354" s="59"/>
      <c r="AT354" s="469"/>
      <c r="AU354" s="473"/>
      <c r="AV354" s="473"/>
      <c r="AW354" s="470"/>
      <c r="AX354" s="59"/>
      <c r="AY354" s="469"/>
      <c r="AZ354" s="473"/>
      <c r="BA354" s="473"/>
      <c r="BB354" s="470"/>
      <c r="BC354" s="59"/>
      <c r="BD354" s="469"/>
      <c r="BE354" s="470"/>
      <c r="BF354" s="59"/>
      <c r="BG354" s="467"/>
    </row>
    <row r="355" spans="1:59" ht="15" thickBot="1" x14ac:dyDescent="0.35">
      <c r="A355" s="674"/>
      <c r="B355" s="675"/>
      <c r="C355" s="676"/>
      <c r="D355" s="677"/>
      <c r="E355" s="82" t="str">
        <f>Resumen!$W$57</f>
        <v>E</v>
      </c>
      <c r="F355" s="261" t="str">
        <f>Resumen!$W$56</f>
        <v>Envases</v>
      </c>
      <c r="G355" s="284"/>
      <c r="H355" s="273" t="str">
        <f>INDEX(Resumen!$A$56:$AL$259,MATCH($C352,Resumen!$C$56:$C$259,0),MATCH($H$19,Resumen!$A$59:$AL$59,0))</f>
        <v>-</v>
      </c>
      <c r="I355" s="274" t="str">
        <f>INDEX(Resumen!$A$56:$AL$259,MATCH($C352,Resumen!$C$56:$C$259,0),MATCH($I$19,Resumen!$A$59:$AL$59,0))</f>
        <v>-</v>
      </c>
      <c r="J355" s="274" t="str">
        <f>INDEX(Resumen!$A$56:$AL$259,MATCH($C352,Resumen!$C$56:$C$259,0),MATCH($J$19,Resumen!$A$59:$AL$59,0))</f>
        <v>-</v>
      </c>
      <c r="K355" s="275" t="str">
        <f>INDEX(Resumen!$A$56:$AL$259,MATCH($C352,Resumen!$C$56:$C$259,0),MATCH($K$19,Resumen!$A$59:$AL$59,0))</f>
        <v>-</v>
      </c>
      <c r="M355" s="273" t="str">
        <f t="shared" si="323"/>
        <v>-</v>
      </c>
      <c r="N355" s="274" t="str">
        <f t="shared" si="277"/>
        <v>-</v>
      </c>
      <c r="O355" s="274" t="str">
        <f t="shared" si="278"/>
        <v>-</v>
      </c>
      <c r="P355" s="275" t="str">
        <f t="shared" si="279"/>
        <v>-</v>
      </c>
      <c r="Q355" s="58"/>
      <c r="R355" s="292" t="str">
        <f t="shared" si="324"/>
        <v>-</v>
      </c>
      <c r="S355" s="293" t="str">
        <f t="shared" si="280"/>
        <v>-</v>
      </c>
      <c r="T355" s="293" t="str">
        <f t="shared" si="281"/>
        <v>-</v>
      </c>
      <c r="U355" s="294" t="str">
        <f t="shared" si="282"/>
        <v>-</v>
      </c>
      <c r="V355" s="5"/>
      <c r="W355" s="306" t="str">
        <f t="shared" si="325"/>
        <v>-</v>
      </c>
      <c r="Y355" s="318" t="str">
        <f>IF(OR(W355="",W355=0,W355="-"),"",MAX(Y$23:Y354)+1)</f>
        <v/>
      </c>
      <c r="Z355" s="319" t="str">
        <f>IF(OR(Y355="",Y355=0,Y355="-"),"",C352)</f>
        <v/>
      </c>
      <c r="AA355" s="338" t="str">
        <f>IF(OR(Y355="",Y355=0,Y355="-"),"",DAY($B352))</f>
        <v/>
      </c>
      <c r="AB355" s="331" t="str">
        <f t="shared" si="326"/>
        <v/>
      </c>
      <c r="AC355" s="339" t="str">
        <f>IF(OR(AA355="",AA355=0,AA355="-"),"",MONTH($B352))</f>
        <v/>
      </c>
      <c r="AD355" s="331" t="str">
        <f t="shared" si="327"/>
        <v/>
      </c>
      <c r="AE355" s="340" t="str">
        <f>IF(OR(AA355="",AA355=0,AA355="-"),"",YEAR($B352))</f>
        <v/>
      </c>
      <c r="AG355" s="469"/>
      <c r="AH355" s="497"/>
      <c r="AL355" s="499"/>
      <c r="AM355" s="470"/>
      <c r="AO355" s="469"/>
      <c r="AP355" s="473"/>
      <c r="AQ355" s="473"/>
      <c r="AR355" s="470"/>
      <c r="AT355" s="469"/>
      <c r="AU355" s="473"/>
      <c r="AV355" s="473"/>
      <c r="AW355" s="470"/>
      <c r="AY355" s="469"/>
      <c r="AZ355" s="473"/>
      <c r="BA355" s="473"/>
      <c r="BB355" s="470"/>
      <c r="BD355" s="469"/>
      <c r="BE355" s="470"/>
      <c r="BG355" s="467"/>
    </row>
    <row r="356" spans="1:59" ht="15" thickBot="1" x14ac:dyDescent="0.35">
      <c r="A356" s="674"/>
      <c r="B356" s="675"/>
      <c r="C356" s="676"/>
      <c r="D356" s="677"/>
      <c r="E356" s="83" t="str">
        <f>Resumen!$AA$57</f>
        <v>D</v>
      </c>
      <c r="F356" s="262" t="str">
        <f>Resumen!$AA$56</f>
        <v>Decoración</v>
      </c>
      <c r="G356" s="284"/>
      <c r="H356" s="273" t="str">
        <f>INDEX(Resumen!$A$56:$AL$259,MATCH($C352,Resumen!$C$56:$C$259,0),MATCH($H$20,Resumen!$A$59:$AL$59,0))</f>
        <v>-</v>
      </c>
      <c r="I356" s="274" t="str">
        <f>INDEX(Resumen!$A$56:$AL$259,MATCH($C352,Resumen!$C$56:$C$259,0),MATCH($I$20,Resumen!$A$59:$AL$59,0))</f>
        <v>-</v>
      </c>
      <c r="J356" s="274" t="str">
        <f>INDEX(Resumen!$A$56:$AL$259,MATCH($C352,Resumen!$C$56:$C$259,0),MATCH($J$20,Resumen!$A$59:$AL$59,0))</f>
        <v>-</v>
      </c>
      <c r="K356" s="275" t="str">
        <f>INDEX(Resumen!$A$56:$AL$259,MATCH($C352,Resumen!$C$56:$C$259,0),MATCH($K$20,Resumen!$A$59:$AL$59,0))</f>
        <v>-</v>
      </c>
      <c r="M356" s="273" t="str">
        <f t="shared" si="323"/>
        <v>-</v>
      </c>
      <c r="N356" s="274" t="str">
        <f t="shared" si="277"/>
        <v>-</v>
      </c>
      <c r="O356" s="274" t="str">
        <f t="shared" si="278"/>
        <v>-</v>
      </c>
      <c r="P356" s="275" t="str">
        <f t="shared" si="279"/>
        <v>-</v>
      </c>
      <c r="Q356" s="58"/>
      <c r="R356" s="292" t="str">
        <f t="shared" si="324"/>
        <v>-</v>
      </c>
      <c r="S356" s="293" t="str">
        <f t="shared" si="280"/>
        <v>-</v>
      </c>
      <c r="T356" s="293" t="str">
        <f t="shared" si="281"/>
        <v>-</v>
      </c>
      <c r="U356" s="294" t="str">
        <f t="shared" si="282"/>
        <v>-</v>
      </c>
      <c r="V356" s="5"/>
      <c r="W356" s="306" t="str">
        <f t="shared" si="325"/>
        <v>-</v>
      </c>
      <c r="Y356" s="318" t="str">
        <f>IF(OR(W356="",W356=0,W356="-"),"",MAX(Y$23:Y355)+1)</f>
        <v/>
      </c>
      <c r="Z356" s="319" t="str">
        <f>IF(OR(Y356="",Y356=0,Y356="-"),"",C352)</f>
        <v/>
      </c>
      <c r="AA356" s="338" t="str">
        <f>IF(OR(Y356="",Y356=0,Y356="-"),"",DAY($B352))</f>
        <v/>
      </c>
      <c r="AB356" s="331" t="str">
        <f t="shared" si="326"/>
        <v/>
      </c>
      <c r="AC356" s="339" t="str">
        <f>IF(OR(AA356="",AA356=0,AA356="-"),"",MONTH($B352))</f>
        <v/>
      </c>
      <c r="AD356" s="331" t="str">
        <f t="shared" si="327"/>
        <v/>
      </c>
      <c r="AE356" s="340" t="str">
        <f>IF(OR(AA356="",AA356=0,AA356="-"),"",YEAR($B352))</f>
        <v/>
      </c>
      <c r="AG356" s="469"/>
      <c r="AH356" s="497"/>
      <c r="AL356" s="499"/>
      <c r="AM356" s="470"/>
      <c r="AO356" s="469"/>
      <c r="AP356" s="473"/>
      <c r="AQ356" s="473"/>
      <c r="AR356" s="470"/>
      <c r="AT356" s="469"/>
      <c r="AU356" s="473"/>
      <c r="AV356" s="473"/>
      <c r="AW356" s="470"/>
      <c r="AY356" s="469"/>
      <c r="AZ356" s="473"/>
      <c r="BA356" s="473"/>
      <c r="BB356" s="470"/>
      <c r="BD356" s="469"/>
      <c r="BE356" s="470"/>
      <c r="BG356" s="467"/>
    </row>
    <row r="357" spans="1:59" ht="15" thickBot="1" x14ac:dyDescent="0.35">
      <c r="A357" s="674"/>
      <c r="B357" s="675"/>
      <c r="C357" s="676"/>
      <c r="D357" s="677"/>
      <c r="E357" s="83" t="str">
        <f>Resumen!$AE$57</f>
        <v>U</v>
      </c>
      <c r="F357" s="262" t="str">
        <f>Resumen!$AE$56</f>
        <v>Maq. y Utensilios</v>
      </c>
      <c r="G357" s="284"/>
      <c r="H357" s="273" t="str">
        <f>INDEX(Resumen!$A$56:$AL$259,MATCH($C352,Resumen!$C$56:$C$259,0),MATCH($H$21,Resumen!$A$59:$AL$59,0))</f>
        <v>-</v>
      </c>
      <c r="I357" s="274" t="str">
        <f>INDEX(Resumen!$A$56:$AL$259,MATCH($C352,Resumen!$C$56:$C$259,0),MATCH($I$21,Resumen!$A$59:$AL$59,0))</f>
        <v>-</v>
      </c>
      <c r="J357" s="274" t="str">
        <f>INDEX(Resumen!$A$56:$AL$259,MATCH($C352,Resumen!$C$56:$C$259,0),MATCH($J$21,Resumen!$A$59:$AL$59,0))</f>
        <v>-</v>
      </c>
      <c r="K357" s="275" t="str">
        <f>INDEX(Resumen!$A$56:$AL$259,MATCH($C352,Resumen!$C$56:$C$259,0),MATCH($K$21,Resumen!$A$59:$AL$59,0))</f>
        <v>-</v>
      </c>
      <c r="M357" s="273" t="str">
        <f t="shared" si="323"/>
        <v>-</v>
      </c>
      <c r="N357" s="274" t="str">
        <f t="shared" si="277"/>
        <v>-</v>
      </c>
      <c r="O357" s="274" t="str">
        <f t="shared" si="278"/>
        <v>-</v>
      </c>
      <c r="P357" s="275" t="str">
        <f t="shared" si="279"/>
        <v>-</v>
      </c>
      <c r="Q357" s="58"/>
      <c r="R357" s="292" t="str">
        <f t="shared" si="324"/>
        <v>-</v>
      </c>
      <c r="S357" s="293" t="str">
        <f t="shared" si="280"/>
        <v>-</v>
      </c>
      <c r="T357" s="293" t="str">
        <f t="shared" si="281"/>
        <v>-</v>
      </c>
      <c r="U357" s="294" t="str">
        <f t="shared" si="282"/>
        <v>-</v>
      </c>
      <c r="V357" s="5"/>
      <c r="W357" s="306" t="str">
        <f t="shared" si="325"/>
        <v>-</v>
      </c>
      <c r="Y357" s="318" t="str">
        <f>IF(OR(W357="",W357=0,W357="-"),"",MAX(Y$23:Y356)+1)</f>
        <v/>
      </c>
      <c r="Z357" s="319" t="str">
        <f>IF(OR(Y357="",Y357=0,Y357="-"),"",C352)</f>
        <v/>
      </c>
      <c r="AA357" s="338" t="str">
        <f>IF(OR(Y357="",Y357=0,Y357="-"),"",DAY($B352))</f>
        <v/>
      </c>
      <c r="AB357" s="331" t="str">
        <f t="shared" si="326"/>
        <v/>
      </c>
      <c r="AC357" s="339" t="str">
        <f>IF(OR(AA357="",AA357=0,AA357="-"),"",MONTH($B352))</f>
        <v/>
      </c>
      <c r="AD357" s="331" t="str">
        <f t="shared" si="327"/>
        <v/>
      </c>
      <c r="AE357" s="340" t="str">
        <f>IF(OR(AA357="",AA357=0,AA357="-"),"",YEAR($B352))</f>
        <v/>
      </c>
      <c r="AG357" s="469"/>
      <c r="AH357" s="497"/>
      <c r="AL357" s="499"/>
      <c r="AM357" s="470"/>
      <c r="AO357" s="469"/>
      <c r="AP357" s="473"/>
      <c r="AQ357" s="473"/>
      <c r="AR357" s="470"/>
      <c r="AT357" s="469"/>
      <c r="AU357" s="473"/>
      <c r="AV357" s="473"/>
      <c r="AW357" s="470"/>
      <c r="AY357" s="469"/>
      <c r="AZ357" s="473"/>
      <c r="BA357" s="473"/>
      <c r="BB357" s="470"/>
      <c r="BD357" s="469"/>
      <c r="BE357" s="470"/>
      <c r="BG357" s="467"/>
    </row>
    <row r="358" spans="1:59" ht="15" thickBot="1" x14ac:dyDescent="0.35">
      <c r="A358" s="674"/>
      <c r="B358" s="675"/>
      <c r="C358" s="676"/>
      <c r="D358" s="649"/>
      <c r="E358" s="259" t="str">
        <f>Resumen!$AI$57</f>
        <v>V</v>
      </c>
      <c r="F358" s="263" t="str">
        <f>Resumen!$AI$56</f>
        <v>Gastos V.Zotz</v>
      </c>
      <c r="G358" s="284"/>
      <c r="H358" s="276" t="str">
        <f>INDEX(Resumen!$A$56:$AL$259,MATCH($C352,Resumen!$C$56:$C$259,0),MATCH($H$22,Resumen!$A$59:$AL$59,0))</f>
        <v>-</v>
      </c>
      <c r="I358" s="277" t="str">
        <f>INDEX(Resumen!$A$56:$AL$259,MATCH($C352,Resumen!$C$56:$C$259,0),MATCH($I$22,Resumen!$A$59:$AL$59,0))</f>
        <v>-</v>
      </c>
      <c r="J358" s="277" t="str">
        <f>INDEX(Resumen!$A$56:$AL$259,MATCH($C352,Resumen!$C$56:$C$259,0),MATCH($J$22,Resumen!$A$59:$AL$59,0))</f>
        <v>-</v>
      </c>
      <c r="K358" s="278" t="str">
        <f>INDEX(Resumen!$A$56:$AL$259,MATCH($C352,Resumen!$C$56:$C$259,0),MATCH($K$22,Resumen!$A$59:$AL$59,0))</f>
        <v>-</v>
      </c>
      <c r="M358" s="276" t="str">
        <f t="shared" si="323"/>
        <v>-</v>
      </c>
      <c r="N358" s="277" t="str">
        <f t="shared" si="277"/>
        <v>-</v>
      </c>
      <c r="O358" s="277" t="str">
        <f t="shared" si="278"/>
        <v>-</v>
      </c>
      <c r="P358" s="278" t="str">
        <f t="shared" si="279"/>
        <v>-</v>
      </c>
      <c r="Q358" s="58"/>
      <c r="R358" s="295" t="str">
        <f t="shared" si="324"/>
        <v>-</v>
      </c>
      <c r="S358" s="296" t="str">
        <f t="shared" si="280"/>
        <v>-</v>
      </c>
      <c r="T358" s="296" t="str">
        <f t="shared" si="281"/>
        <v>-</v>
      </c>
      <c r="U358" s="297" t="str">
        <f t="shared" si="282"/>
        <v>-</v>
      </c>
      <c r="W358" s="307" t="str">
        <f t="shared" si="325"/>
        <v>-</v>
      </c>
      <c r="Y358" s="318" t="str">
        <f>IF(OR(W358="",W358=0,W358="-"),"",MAX(Y$23:Y357)+1)</f>
        <v/>
      </c>
      <c r="Z358" s="320" t="str">
        <f>IF(OR(Y358="",Y358=0,Y358="-"),"",C352)</f>
        <v/>
      </c>
      <c r="AA358" s="341" t="str">
        <f>IF(OR(Y358="",Y358=0,Y358="-"),"",DAY($B352))</f>
        <v/>
      </c>
      <c r="AB358" s="332" t="str">
        <f t="shared" si="326"/>
        <v/>
      </c>
      <c r="AC358" s="342" t="str">
        <f>IF(OR(AA358="",AA358=0,AA358="-"),"",MONTH($B352))</f>
        <v/>
      </c>
      <c r="AD358" s="332" t="str">
        <f t="shared" si="327"/>
        <v/>
      </c>
      <c r="AE358" s="343" t="str">
        <f>IF(OR(AA358="",AA358=0,AA358="-"),"",YEAR($B352))</f>
        <v/>
      </c>
      <c r="AG358" s="471"/>
      <c r="AH358" s="500"/>
      <c r="AI358" s="501"/>
      <c r="AJ358" s="501"/>
      <c r="AK358" s="501"/>
      <c r="AL358" s="502"/>
      <c r="AM358" s="472"/>
      <c r="AO358" s="471"/>
      <c r="AP358" s="474"/>
      <c r="AQ358" s="474"/>
      <c r="AR358" s="472"/>
      <c r="AT358" s="471"/>
      <c r="AU358" s="474"/>
      <c r="AV358" s="474"/>
      <c r="AW358" s="472"/>
      <c r="AY358" s="471"/>
      <c r="AZ358" s="474"/>
      <c r="BA358" s="474"/>
      <c r="BB358" s="472"/>
      <c r="BD358" s="471"/>
      <c r="BE358" s="472"/>
      <c r="BG358" s="468"/>
    </row>
    <row r="359" spans="1:59" ht="15" thickBot="1" x14ac:dyDescent="0.35">
      <c r="A359" s="674">
        <f>MAX($A$23:A352)+1</f>
        <v>49</v>
      </c>
      <c r="B359" s="675">
        <f>INDEX(Resumen!$A$56:$AL$259,MATCH($A359,Resumen!$A$56:$A$259,0),MATCH($B$22,Resumen!$A$59:$AL$59,0))</f>
        <v>0</v>
      </c>
      <c r="C359" s="676">
        <f>INDEX(Resumen!$A$56:$AL$259,MATCH($A359,Resumen!$A$56:$A$259,0),MATCH($C$22,Resumen!$A$59:$AL$59,0))</f>
        <v>0</v>
      </c>
      <c r="D359" s="648" t="str">
        <f>IF(SUM($W359:$W365)=0,"-",SUM($W359:$W365))</f>
        <v>-</v>
      </c>
      <c r="E359" s="363" t="str">
        <f>Resumen!$K$57</f>
        <v>MP</v>
      </c>
      <c r="F359" s="364" t="str">
        <f>Resumen!$K$56</f>
        <v>Materias Primas</v>
      </c>
      <c r="G359" s="284"/>
      <c r="H359" s="256" t="str">
        <f>INDEX(Resumen!$A$56:$AL$259,MATCH($C359,Resumen!$C$56:$C$259,0),MATCH($H$16,Resumen!$A$59:$AL$59,0))</f>
        <v>-</v>
      </c>
      <c r="I359" s="90" t="str">
        <f>INDEX(Resumen!$A$56:$AL$259,MATCH($C359,Resumen!$C$56:$C$259,0),MATCH($I$16,Resumen!$A$59:$AL$59,0))</f>
        <v>-</v>
      </c>
      <c r="J359" s="90" t="str">
        <f>INDEX(Resumen!$A$56:$AL$259,MATCH($C359,Resumen!$C$56:$C$259,0),MATCH($J$16,Resumen!$A$59:$AL$59,0))</f>
        <v>-</v>
      </c>
      <c r="K359" s="109" t="str">
        <f>INDEX(Resumen!$A$56:$AL$259,MATCH($C359,Resumen!$C$56:$C$259,0),MATCH($K$16,Resumen!$A$59:$AL$59,0))</f>
        <v>-</v>
      </c>
      <c r="M359" s="256" t="str">
        <f>IF(OR(H359="-",H359="",H359=0),"-",H359*M$14)</f>
        <v>-</v>
      </c>
      <c r="N359" s="90" t="str">
        <f t="shared" ref="N359:N422" si="328">IF(OR(I359="-",I359="",I359=0),"-",I359*N$14)</f>
        <v>-</v>
      </c>
      <c r="O359" s="90" t="str">
        <f t="shared" ref="O359:O422" si="329">IF(OR(J359="-",J359="",J359=0),"-",J359*O$14)</f>
        <v>-</v>
      </c>
      <c r="P359" s="109" t="str">
        <f t="shared" ref="P359:P422" si="330">IF(OR(K359="-",K359="",K359=0),"-",K359*P$14)</f>
        <v>-</v>
      </c>
      <c r="Q359" s="58"/>
      <c r="R359" s="365" t="str">
        <f>IF(SUM(H359,M359)=0,"-",SUM(H359,M359))</f>
        <v>-</v>
      </c>
      <c r="S359" s="366" t="str">
        <f t="shared" ref="S359:S422" si="331">IF(SUM(I359,N359)=0,"-",SUM(I359,N359))</f>
        <v>-</v>
      </c>
      <c r="T359" s="366" t="str">
        <f t="shared" ref="T359:T422" si="332">IF(SUM(J359,O359)=0,"-",SUM(J359,O359))</f>
        <v>-</v>
      </c>
      <c r="U359" s="367" t="str">
        <f t="shared" ref="U359:U422" si="333">IF(SUM(K359,P359)=0,"-",SUM(K359,P359))</f>
        <v>-</v>
      </c>
      <c r="V359" s="5"/>
      <c r="W359" s="368" t="str">
        <f>IF(SUM(R359:U359)=0,"-",SUM(R359:U359))</f>
        <v>-</v>
      </c>
      <c r="Y359" s="369" t="str">
        <f>IF(OR(W359="",W359=0,W359="-"),"",MAX(Y$23:Y358)+1)</f>
        <v/>
      </c>
      <c r="Z359" s="370" t="str">
        <f>IF(OR(Y359="",Y359=0,Y359="-"),"",C359)</f>
        <v/>
      </c>
      <c r="AA359" s="371" t="str">
        <f>IF(OR(Y359="",Y359=0,Y359="-"),"",DAY($B359))</f>
        <v/>
      </c>
      <c r="AB359" s="372" t="str">
        <f>IF(AA359="","","/")</f>
        <v/>
      </c>
      <c r="AC359" s="373" t="str">
        <f>IF(OR(AA359="",AA359=0,AA359="-"),"",MONTH($B359))</f>
        <v/>
      </c>
      <c r="AD359" s="372" t="str">
        <f>IF(AC359="","","/")</f>
        <v/>
      </c>
      <c r="AE359" s="374" t="str">
        <f>IF(OR(AA359="",AA359=0,AA359="-"),"",YEAR($B359))</f>
        <v/>
      </c>
      <c r="AG359" s="461" t="str">
        <f>IF(OR($C359="",$C359="-",$C359=0),"-",A359)</f>
        <v>-</v>
      </c>
      <c r="AH359" s="503" t="str">
        <f>IF(OR($C359="",$C359="-",$C359=0),"-",DAY(B359))</f>
        <v>-</v>
      </c>
      <c r="AI359" s="506" t="str">
        <f>IF(AH359="","","/")</f>
        <v>/</v>
      </c>
      <c r="AJ359" s="507" t="str">
        <f>IF(OR($C359="",$C359="-",$C359=0),"-",MONTH(B359))</f>
        <v>-</v>
      </c>
      <c r="AK359" s="506" t="str">
        <f>IF(AJ359="","","/")</f>
        <v>/</v>
      </c>
      <c r="AL359" s="508" t="str">
        <f>IF(OR($C359="",$C359="-",$C359=0),"-",YEAR(B359))</f>
        <v>-</v>
      </c>
      <c r="AM359" s="462" t="str">
        <f>IF(OR($C359="",$C359="-",$C359=0),"-",C359)</f>
        <v>-</v>
      </c>
      <c r="AN359" s="475" t="str">
        <f>IF(AM359="-","ù",IF(BG359=D359,"ü","û"))</f>
        <v>ù</v>
      </c>
      <c r="AO359" s="463" t="str">
        <f>IF(OR($C359="",$C359="-",$C359=0),"-",IF(SUM(H359:H365)=0,"-",SUM(H359:H365)))</f>
        <v>-</v>
      </c>
      <c r="AP359" s="464" t="str">
        <f>IF(OR($C359="",$C359="-",$C359=0),"-",IF(SUM(I359:I365)=0,"-",SUM(I359:I365)))</f>
        <v>-</v>
      </c>
      <c r="AQ359" s="464" t="str">
        <f>IF(OR($C359="",$C359="-",$C359=0),"-",IF(SUM(J359:J365)=0,"-",SUM(J359:J365)))</f>
        <v>-</v>
      </c>
      <c r="AR359" s="465" t="str">
        <f>IF(OR($C359="",$C359="-",$C359=0),"-",IF(SUM(K359:K365)=0,"-",SUM(K359:K365)))</f>
        <v>-</v>
      </c>
      <c r="AS359" s="457"/>
      <c r="AT359" s="463" t="str">
        <f>IF(OR($C359="",$C359="-",$C359=0),"-",IF(SUM(M359:M365)=0,"-",SUM(M359:M365)))</f>
        <v>-</v>
      </c>
      <c r="AU359" s="464" t="str">
        <f>IF(OR($C359="",$C359="-",$C359=0),"-",IF(SUM(N359:N365)=0,"-",SUM(N359:N365)))</f>
        <v>-</v>
      </c>
      <c r="AV359" s="464" t="str">
        <f>IF(OR($C359="",$C359="-",$C359=0),"-",IF(SUM(O359:O365)=0,"-",SUM(O359:O365)))</f>
        <v>-</v>
      </c>
      <c r="AW359" s="465" t="str">
        <f>IF(OR($C359="",$C359="-",$C359=0),"-",IF(SUM(P359:P365)=0,"-",SUM(P359:P365)))</f>
        <v>-</v>
      </c>
      <c r="AX359" s="457"/>
      <c r="AY359" s="463" t="str">
        <f>IF(OR($C359="",$C359="-",$C359=0),"-",IF(SUM(R359:R365)=0,"-",SUM(R359:R365)))</f>
        <v>-</v>
      </c>
      <c r="AZ359" s="464" t="str">
        <f>IF(OR($C359="",$C359="-",$C359=0),"-",IF(SUM(S359:S365)=0,"-",SUM(S359:S365)))</f>
        <v>-</v>
      </c>
      <c r="BA359" s="464" t="str">
        <f>IF(OR($C359="",$C359="-",$C359=0),"-",IF(SUM(T359:T365)=0,"-",SUM(T359:T365)))</f>
        <v>-</v>
      </c>
      <c r="BB359" s="465" t="str">
        <f>IF(OR($C359="",$C359="-",$C359=0),"-",IF(SUM(U359:U365)=0,"-",SUM(U359:U365)))</f>
        <v>-</v>
      </c>
      <c r="BC359" s="457"/>
      <c r="BD359" s="463" t="str">
        <f>IF(SUM(AO359:AR359)=0,"-",SUM(AO359:AR359))</f>
        <v>-</v>
      </c>
      <c r="BE359" s="465" t="str">
        <f>IF(SUM(AT359:AW359)=0,"-",SUM(AT359:AW359))</f>
        <v>-</v>
      </c>
      <c r="BF359" s="457"/>
      <c r="BG359" s="466" t="str">
        <f>IF(SUM(AY359:BB359)=0,"-",SUM(AY359:BB359))</f>
        <v>-</v>
      </c>
    </row>
    <row r="360" spans="1:59" ht="15" thickBot="1" x14ac:dyDescent="0.35">
      <c r="A360" s="674"/>
      <c r="B360" s="675"/>
      <c r="C360" s="676"/>
      <c r="D360" s="677"/>
      <c r="E360" s="82" t="str">
        <f>Resumen!$O$57</f>
        <v>P</v>
      </c>
      <c r="F360" s="261" t="str">
        <f>Resumen!$O$56</f>
        <v>Panadería</v>
      </c>
      <c r="G360" s="284"/>
      <c r="H360" s="273" t="str">
        <f>INDEX(Resumen!$A$56:$AL$259,MATCH($C359,Resumen!$C$56:$C$259,0),MATCH($H$17,Resumen!$A$59:$AL$59,0))</f>
        <v>-</v>
      </c>
      <c r="I360" s="274" t="str">
        <f>INDEX(Resumen!$A$56:$AL$259,MATCH($C359,Resumen!$C$56:$C$259,0),MATCH($I$17,Resumen!$A$59:$AL$59,0))</f>
        <v>-</v>
      </c>
      <c r="J360" s="274" t="str">
        <f>INDEX(Resumen!$A$56:$AL$259,MATCH($C359,Resumen!$C$56:$C$259,0),MATCH($J$17,Resumen!$A$59:$AL$59,0))</f>
        <v>-</v>
      </c>
      <c r="K360" s="275" t="str">
        <f>INDEX(Resumen!$A$56:$AL$259,MATCH($C359,Resumen!$C$56:$C$259,0),MATCH($K$17,Resumen!$A$59:$AL$59,0))</f>
        <v>-</v>
      </c>
      <c r="M360" s="273" t="str">
        <f t="shared" ref="M360:M365" si="334">IF(OR(H360="-",H360="",H360=0),"-",H360*M$14)</f>
        <v>-</v>
      </c>
      <c r="N360" s="274" t="str">
        <f t="shared" si="328"/>
        <v>-</v>
      </c>
      <c r="O360" s="274" t="str">
        <f t="shared" si="329"/>
        <v>-</v>
      </c>
      <c r="P360" s="275" t="str">
        <f t="shared" si="330"/>
        <v>-</v>
      </c>
      <c r="Q360" s="58"/>
      <c r="R360" s="292" t="str">
        <f t="shared" ref="R360:R365" si="335">IF(SUM(H360,M360)=0,"-",SUM(H360,M360))</f>
        <v>-</v>
      </c>
      <c r="S360" s="293" t="str">
        <f t="shared" si="331"/>
        <v>-</v>
      </c>
      <c r="T360" s="293" t="str">
        <f t="shared" si="332"/>
        <v>-</v>
      </c>
      <c r="U360" s="294" t="str">
        <f t="shared" si="333"/>
        <v>-</v>
      </c>
      <c r="V360" s="5"/>
      <c r="W360" s="306" t="str">
        <f t="shared" ref="W360:W365" si="336">IF(SUM(R360:U360)=0,"-",SUM(R360:U360))</f>
        <v>-</v>
      </c>
      <c r="Y360" s="318" t="str">
        <f>IF(OR(W360="",W360=0,W360="-"),"",MAX(Y$23:Y359)+1)</f>
        <v/>
      </c>
      <c r="Z360" s="319" t="str">
        <f>IF(OR(Y360="",Y360=0,Y360="-"),"",C359)</f>
        <v/>
      </c>
      <c r="AA360" s="338" t="str">
        <f>IF(OR(Y360="",Y360=0,Y360="-"),"",DAY($B359))</f>
        <v/>
      </c>
      <c r="AB360" s="331" t="str">
        <f t="shared" ref="AB360:AB365" si="337">IF(AA360="","","/")</f>
        <v/>
      </c>
      <c r="AC360" s="339" t="str">
        <f>IF(OR(AA360="",AA360=0,AA360="-"),"",MONTH($B359))</f>
        <v/>
      </c>
      <c r="AD360" s="331" t="str">
        <f t="shared" ref="AD360:AD365" si="338">IF(AC360="","","/")</f>
        <v/>
      </c>
      <c r="AE360" s="340" t="str">
        <f>IF(OR(AA360="",AA360=0,AA360="-"),"",YEAR($B359))</f>
        <v/>
      </c>
      <c r="AG360" s="525"/>
      <c r="AH360" s="526"/>
      <c r="AI360" s="527"/>
      <c r="AJ360" s="528"/>
      <c r="AK360" s="527"/>
      <c r="AL360" s="529"/>
      <c r="AM360" s="530"/>
      <c r="AN360" s="535"/>
      <c r="AO360" s="531"/>
      <c r="AP360" s="532"/>
      <c r="AQ360" s="532"/>
      <c r="AR360" s="533"/>
      <c r="AS360" s="536"/>
      <c r="AT360" s="531"/>
      <c r="AU360" s="532"/>
      <c r="AV360" s="532"/>
      <c r="AW360" s="533"/>
      <c r="AX360" s="536"/>
      <c r="AY360" s="531"/>
      <c r="AZ360" s="532"/>
      <c r="BA360" s="532"/>
      <c r="BB360" s="533"/>
      <c r="BC360" s="536"/>
      <c r="BD360" s="531"/>
      <c r="BE360" s="533"/>
      <c r="BF360" s="536"/>
      <c r="BG360" s="534"/>
    </row>
    <row r="361" spans="1:59" ht="15" thickBot="1" x14ac:dyDescent="0.35">
      <c r="A361" s="674"/>
      <c r="B361" s="675"/>
      <c r="C361" s="676"/>
      <c r="D361" s="677"/>
      <c r="E361" s="82" t="str">
        <f>Resumen!$S$57</f>
        <v>B</v>
      </c>
      <c r="F361" s="261" t="str">
        <f>Resumen!$S$56</f>
        <v>Bebidas</v>
      </c>
      <c r="G361" s="284"/>
      <c r="H361" s="273" t="str">
        <f>INDEX(Resumen!$A$56:$AL$259,MATCH($C359,Resumen!$C$56:$C$259,0),MATCH($H$18,Resumen!$A$59:$AL$59,0))</f>
        <v>-</v>
      </c>
      <c r="I361" s="274" t="str">
        <f>INDEX(Resumen!$A$56:$AL$259,MATCH($C359,Resumen!$C$56:$C$259,0),MATCH($I$18,Resumen!$A$59:$AL$59,0))</f>
        <v>-</v>
      </c>
      <c r="J361" s="274" t="str">
        <f>INDEX(Resumen!$A$56:$AL$259,MATCH($C359,Resumen!$C$56:$C$259,0),MATCH($J$18,Resumen!$A$59:$AL$59,0))</f>
        <v>-</v>
      </c>
      <c r="K361" s="275" t="str">
        <f>INDEX(Resumen!$A$56:$AL$259,MATCH($C359,Resumen!$C$56:$C$259,0),MATCH($K$18,Resumen!$A$59:$AL$59,0))</f>
        <v>-</v>
      </c>
      <c r="M361" s="273" t="str">
        <f t="shared" si="334"/>
        <v>-</v>
      </c>
      <c r="N361" s="274" t="str">
        <f t="shared" si="328"/>
        <v>-</v>
      </c>
      <c r="O361" s="274" t="str">
        <f t="shared" si="329"/>
        <v>-</v>
      </c>
      <c r="P361" s="275" t="str">
        <f t="shared" si="330"/>
        <v>-</v>
      </c>
      <c r="R361" s="292" t="str">
        <f t="shared" si="335"/>
        <v>-</v>
      </c>
      <c r="S361" s="293" t="str">
        <f t="shared" si="331"/>
        <v>-</v>
      </c>
      <c r="T361" s="293" t="str">
        <f t="shared" si="332"/>
        <v>-</v>
      </c>
      <c r="U361" s="294" t="str">
        <f t="shared" si="333"/>
        <v>-</v>
      </c>
      <c r="V361" s="5"/>
      <c r="W361" s="306" t="str">
        <f t="shared" si="336"/>
        <v>-</v>
      </c>
      <c r="Y361" s="318" t="str">
        <f>IF(OR(W361="",W361=0,W361="-"),"",MAX(Y$23:Y360)+1)</f>
        <v/>
      </c>
      <c r="Z361" s="319" t="str">
        <f>IF(OR(Y361="",Y361=0,Y361="-"),"",C359)</f>
        <v/>
      </c>
      <c r="AA361" s="338" t="str">
        <f>IF(OR(Y361="",Y361=0,Y361="-"),"",DAY($B359))</f>
        <v/>
      </c>
      <c r="AB361" s="331" t="str">
        <f t="shared" si="337"/>
        <v/>
      </c>
      <c r="AC361" s="339" t="str">
        <f>IF(OR(AA361="",AA361=0,AA361="-"),"",MONTH($B359))</f>
        <v/>
      </c>
      <c r="AD361" s="331" t="str">
        <f t="shared" si="338"/>
        <v/>
      </c>
      <c r="AE361" s="340" t="str">
        <f>IF(OR(AA361="",AA361=0,AA361="-"),"",YEAR($B359))</f>
        <v/>
      </c>
      <c r="AG361" s="469"/>
      <c r="AH361" s="497"/>
      <c r="AL361" s="499"/>
      <c r="AM361" s="470"/>
      <c r="AN361" s="59"/>
      <c r="AO361" s="469"/>
      <c r="AP361" s="473"/>
      <c r="AQ361" s="473"/>
      <c r="AR361" s="470"/>
      <c r="AS361" s="59"/>
      <c r="AT361" s="469"/>
      <c r="AU361" s="473"/>
      <c r="AV361" s="473"/>
      <c r="AW361" s="470"/>
      <c r="AX361" s="59"/>
      <c r="AY361" s="469"/>
      <c r="AZ361" s="473"/>
      <c r="BA361" s="473"/>
      <c r="BB361" s="470"/>
      <c r="BC361" s="59"/>
      <c r="BD361" s="469"/>
      <c r="BE361" s="470"/>
      <c r="BF361" s="59"/>
      <c r="BG361" s="467"/>
    </row>
    <row r="362" spans="1:59" ht="15" thickBot="1" x14ac:dyDescent="0.35">
      <c r="A362" s="674"/>
      <c r="B362" s="675"/>
      <c r="C362" s="676"/>
      <c r="D362" s="677"/>
      <c r="E362" s="82" t="str">
        <f>Resumen!$W$57</f>
        <v>E</v>
      </c>
      <c r="F362" s="261" t="str">
        <f>Resumen!$W$56</f>
        <v>Envases</v>
      </c>
      <c r="G362" s="284"/>
      <c r="H362" s="273" t="str">
        <f>INDEX(Resumen!$A$56:$AL$259,MATCH($C359,Resumen!$C$56:$C$259,0),MATCH($H$19,Resumen!$A$59:$AL$59,0))</f>
        <v>-</v>
      </c>
      <c r="I362" s="274" t="str">
        <f>INDEX(Resumen!$A$56:$AL$259,MATCH($C359,Resumen!$C$56:$C$259,0),MATCH($I$19,Resumen!$A$59:$AL$59,0))</f>
        <v>-</v>
      </c>
      <c r="J362" s="274" t="str">
        <f>INDEX(Resumen!$A$56:$AL$259,MATCH($C359,Resumen!$C$56:$C$259,0),MATCH($J$19,Resumen!$A$59:$AL$59,0))</f>
        <v>-</v>
      </c>
      <c r="K362" s="275" t="str">
        <f>INDEX(Resumen!$A$56:$AL$259,MATCH($C359,Resumen!$C$56:$C$259,0),MATCH($K$19,Resumen!$A$59:$AL$59,0))</f>
        <v>-</v>
      </c>
      <c r="M362" s="273" t="str">
        <f t="shared" si="334"/>
        <v>-</v>
      </c>
      <c r="N362" s="274" t="str">
        <f t="shared" si="328"/>
        <v>-</v>
      </c>
      <c r="O362" s="274" t="str">
        <f t="shared" si="329"/>
        <v>-</v>
      </c>
      <c r="P362" s="275" t="str">
        <f t="shared" si="330"/>
        <v>-</v>
      </c>
      <c r="Q362" s="58"/>
      <c r="R362" s="292" t="str">
        <f t="shared" si="335"/>
        <v>-</v>
      </c>
      <c r="S362" s="293" t="str">
        <f t="shared" si="331"/>
        <v>-</v>
      </c>
      <c r="T362" s="293" t="str">
        <f t="shared" si="332"/>
        <v>-</v>
      </c>
      <c r="U362" s="294" t="str">
        <f t="shared" si="333"/>
        <v>-</v>
      </c>
      <c r="V362" s="5"/>
      <c r="W362" s="306" t="str">
        <f t="shared" si="336"/>
        <v>-</v>
      </c>
      <c r="Y362" s="318" t="str">
        <f>IF(OR(W362="",W362=0,W362="-"),"",MAX(Y$23:Y361)+1)</f>
        <v/>
      </c>
      <c r="Z362" s="319" t="str">
        <f>IF(OR(Y362="",Y362=0,Y362="-"),"",C359)</f>
        <v/>
      </c>
      <c r="AA362" s="338" t="str">
        <f>IF(OR(Y362="",Y362=0,Y362="-"),"",DAY($B359))</f>
        <v/>
      </c>
      <c r="AB362" s="331" t="str">
        <f t="shared" si="337"/>
        <v/>
      </c>
      <c r="AC362" s="339" t="str">
        <f>IF(OR(AA362="",AA362=0,AA362="-"),"",MONTH($B359))</f>
        <v/>
      </c>
      <c r="AD362" s="331" t="str">
        <f t="shared" si="338"/>
        <v/>
      </c>
      <c r="AE362" s="340" t="str">
        <f>IF(OR(AA362="",AA362=0,AA362="-"),"",YEAR($B359))</f>
        <v/>
      </c>
      <c r="AG362" s="469"/>
      <c r="AH362" s="497"/>
      <c r="AL362" s="499"/>
      <c r="AM362" s="470"/>
      <c r="AO362" s="469"/>
      <c r="AP362" s="473"/>
      <c r="AQ362" s="473"/>
      <c r="AR362" s="470"/>
      <c r="AT362" s="469"/>
      <c r="AU362" s="473"/>
      <c r="AV362" s="473"/>
      <c r="AW362" s="470"/>
      <c r="AY362" s="469"/>
      <c r="AZ362" s="473"/>
      <c r="BA362" s="473"/>
      <c r="BB362" s="470"/>
      <c r="BD362" s="469"/>
      <c r="BE362" s="470"/>
      <c r="BG362" s="467"/>
    </row>
    <row r="363" spans="1:59" ht="15" thickBot="1" x14ac:dyDescent="0.35">
      <c r="A363" s="674"/>
      <c r="B363" s="675"/>
      <c r="C363" s="676"/>
      <c r="D363" s="677"/>
      <c r="E363" s="83" t="str">
        <f>Resumen!$AA$57</f>
        <v>D</v>
      </c>
      <c r="F363" s="262" t="str">
        <f>Resumen!$AA$56</f>
        <v>Decoración</v>
      </c>
      <c r="G363" s="284"/>
      <c r="H363" s="273" t="str">
        <f>INDEX(Resumen!$A$56:$AL$259,MATCH($C359,Resumen!$C$56:$C$259,0),MATCH($H$20,Resumen!$A$59:$AL$59,0))</f>
        <v>-</v>
      </c>
      <c r="I363" s="274" t="str">
        <f>INDEX(Resumen!$A$56:$AL$259,MATCH($C359,Resumen!$C$56:$C$259,0),MATCH($I$20,Resumen!$A$59:$AL$59,0))</f>
        <v>-</v>
      </c>
      <c r="J363" s="274" t="str">
        <f>INDEX(Resumen!$A$56:$AL$259,MATCH($C359,Resumen!$C$56:$C$259,0),MATCH($J$20,Resumen!$A$59:$AL$59,0))</f>
        <v>-</v>
      </c>
      <c r="K363" s="275" t="str">
        <f>INDEX(Resumen!$A$56:$AL$259,MATCH($C359,Resumen!$C$56:$C$259,0),MATCH($K$20,Resumen!$A$59:$AL$59,0))</f>
        <v>-</v>
      </c>
      <c r="M363" s="273" t="str">
        <f t="shared" si="334"/>
        <v>-</v>
      </c>
      <c r="N363" s="274" t="str">
        <f t="shared" si="328"/>
        <v>-</v>
      </c>
      <c r="O363" s="274" t="str">
        <f t="shared" si="329"/>
        <v>-</v>
      </c>
      <c r="P363" s="275" t="str">
        <f t="shared" si="330"/>
        <v>-</v>
      </c>
      <c r="Q363" s="58"/>
      <c r="R363" s="292" t="str">
        <f t="shared" si="335"/>
        <v>-</v>
      </c>
      <c r="S363" s="293" t="str">
        <f t="shared" si="331"/>
        <v>-</v>
      </c>
      <c r="T363" s="293" t="str">
        <f t="shared" si="332"/>
        <v>-</v>
      </c>
      <c r="U363" s="294" t="str">
        <f t="shared" si="333"/>
        <v>-</v>
      </c>
      <c r="V363" s="5"/>
      <c r="W363" s="306" t="str">
        <f t="shared" si="336"/>
        <v>-</v>
      </c>
      <c r="Y363" s="318" t="str">
        <f>IF(OR(W363="",W363=0,W363="-"),"",MAX(Y$23:Y362)+1)</f>
        <v/>
      </c>
      <c r="Z363" s="319" t="str">
        <f>IF(OR(Y363="",Y363=0,Y363="-"),"",C359)</f>
        <v/>
      </c>
      <c r="AA363" s="338" t="str">
        <f>IF(OR(Y363="",Y363=0,Y363="-"),"",DAY($B359))</f>
        <v/>
      </c>
      <c r="AB363" s="331" t="str">
        <f t="shared" si="337"/>
        <v/>
      </c>
      <c r="AC363" s="339" t="str">
        <f>IF(OR(AA363="",AA363=0,AA363="-"),"",MONTH($B359))</f>
        <v/>
      </c>
      <c r="AD363" s="331" t="str">
        <f t="shared" si="338"/>
        <v/>
      </c>
      <c r="AE363" s="340" t="str">
        <f>IF(OR(AA363="",AA363=0,AA363="-"),"",YEAR($B359))</f>
        <v/>
      </c>
      <c r="AG363" s="469"/>
      <c r="AH363" s="497"/>
      <c r="AL363" s="499"/>
      <c r="AM363" s="470"/>
      <c r="AO363" s="469"/>
      <c r="AP363" s="473"/>
      <c r="AQ363" s="473"/>
      <c r="AR363" s="470"/>
      <c r="AT363" s="469"/>
      <c r="AU363" s="473"/>
      <c r="AV363" s="473"/>
      <c r="AW363" s="470"/>
      <c r="AY363" s="469"/>
      <c r="AZ363" s="473"/>
      <c r="BA363" s="473"/>
      <c r="BB363" s="470"/>
      <c r="BD363" s="469"/>
      <c r="BE363" s="470"/>
      <c r="BG363" s="467"/>
    </row>
    <row r="364" spans="1:59" ht="15" thickBot="1" x14ac:dyDescent="0.35">
      <c r="A364" s="674"/>
      <c r="B364" s="675"/>
      <c r="C364" s="676"/>
      <c r="D364" s="677"/>
      <c r="E364" s="83" t="str">
        <f>Resumen!$AE$57</f>
        <v>U</v>
      </c>
      <c r="F364" s="262" t="str">
        <f>Resumen!$AE$56</f>
        <v>Maq. y Utensilios</v>
      </c>
      <c r="G364" s="284"/>
      <c r="H364" s="273" t="str">
        <f>INDEX(Resumen!$A$56:$AL$259,MATCH($C359,Resumen!$C$56:$C$259,0),MATCH($H$21,Resumen!$A$59:$AL$59,0))</f>
        <v>-</v>
      </c>
      <c r="I364" s="274" t="str">
        <f>INDEX(Resumen!$A$56:$AL$259,MATCH($C359,Resumen!$C$56:$C$259,0),MATCH($I$21,Resumen!$A$59:$AL$59,0))</f>
        <v>-</v>
      </c>
      <c r="J364" s="274" t="str">
        <f>INDEX(Resumen!$A$56:$AL$259,MATCH($C359,Resumen!$C$56:$C$259,0),MATCH($J$21,Resumen!$A$59:$AL$59,0))</f>
        <v>-</v>
      </c>
      <c r="K364" s="275" t="str">
        <f>INDEX(Resumen!$A$56:$AL$259,MATCH($C359,Resumen!$C$56:$C$259,0),MATCH($K$21,Resumen!$A$59:$AL$59,0))</f>
        <v>-</v>
      </c>
      <c r="M364" s="273" t="str">
        <f t="shared" si="334"/>
        <v>-</v>
      </c>
      <c r="N364" s="274" t="str">
        <f t="shared" si="328"/>
        <v>-</v>
      </c>
      <c r="O364" s="274" t="str">
        <f t="shared" si="329"/>
        <v>-</v>
      </c>
      <c r="P364" s="275" t="str">
        <f t="shared" si="330"/>
        <v>-</v>
      </c>
      <c r="Q364" s="58"/>
      <c r="R364" s="292" t="str">
        <f t="shared" si="335"/>
        <v>-</v>
      </c>
      <c r="S364" s="293" t="str">
        <f t="shared" si="331"/>
        <v>-</v>
      </c>
      <c r="T364" s="293" t="str">
        <f t="shared" si="332"/>
        <v>-</v>
      </c>
      <c r="U364" s="294" t="str">
        <f t="shared" si="333"/>
        <v>-</v>
      </c>
      <c r="V364" s="5"/>
      <c r="W364" s="306" t="str">
        <f t="shared" si="336"/>
        <v>-</v>
      </c>
      <c r="Y364" s="318" t="str">
        <f>IF(OR(W364="",W364=0,W364="-"),"",MAX(Y$23:Y363)+1)</f>
        <v/>
      </c>
      <c r="Z364" s="319" t="str">
        <f>IF(OR(Y364="",Y364=0,Y364="-"),"",C359)</f>
        <v/>
      </c>
      <c r="AA364" s="338" t="str">
        <f>IF(OR(Y364="",Y364=0,Y364="-"),"",DAY($B359))</f>
        <v/>
      </c>
      <c r="AB364" s="331" t="str">
        <f t="shared" si="337"/>
        <v/>
      </c>
      <c r="AC364" s="339" t="str">
        <f>IF(OR(AA364="",AA364=0,AA364="-"),"",MONTH($B359))</f>
        <v/>
      </c>
      <c r="AD364" s="331" t="str">
        <f t="shared" si="338"/>
        <v/>
      </c>
      <c r="AE364" s="340" t="str">
        <f>IF(OR(AA364="",AA364=0,AA364="-"),"",YEAR($B359))</f>
        <v/>
      </c>
      <c r="AG364" s="469"/>
      <c r="AH364" s="497"/>
      <c r="AL364" s="499"/>
      <c r="AM364" s="470"/>
      <c r="AO364" s="469"/>
      <c r="AP364" s="473"/>
      <c r="AQ364" s="473"/>
      <c r="AR364" s="470"/>
      <c r="AT364" s="469"/>
      <c r="AU364" s="473"/>
      <c r="AV364" s="473"/>
      <c r="AW364" s="470"/>
      <c r="AY364" s="469"/>
      <c r="AZ364" s="473"/>
      <c r="BA364" s="473"/>
      <c r="BB364" s="470"/>
      <c r="BD364" s="469"/>
      <c r="BE364" s="470"/>
      <c r="BG364" s="467"/>
    </row>
    <row r="365" spans="1:59" ht="15" thickBot="1" x14ac:dyDescent="0.35">
      <c r="A365" s="674"/>
      <c r="B365" s="675"/>
      <c r="C365" s="676"/>
      <c r="D365" s="649"/>
      <c r="E365" s="259" t="str">
        <f>Resumen!$AI$57</f>
        <v>V</v>
      </c>
      <c r="F365" s="263" t="str">
        <f>Resumen!$AI$56</f>
        <v>Gastos V.Zotz</v>
      </c>
      <c r="G365" s="284"/>
      <c r="H365" s="276" t="str">
        <f>INDEX(Resumen!$A$56:$AL$259,MATCH($C359,Resumen!$C$56:$C$259,0),MATCH($H$22,Resumen!$A$59:$AL$59,0))</f>
        <v>-</v>
      </c>
      <c r="I365" s="277" t="str">
        <f>INDEX(Resumen!$A$56:$AL$259,MATCH($C359,Resumen!$C$56:$C$259,0),MATCH($I$22,Resumen!$A$59:$AL$59,0))</f>
        <v>-</v>
      </c>
      <c r="J365" s="277" t="str">
        <f>INDEX(Resumen!$A$56:$AL$259,MATCH($C359,Resumen!$C$56:$C$259,0),MATCH($J$22,Resumen!$A$59:$AL$59,0))</f>
        <v>-</v>
      </c>
      <c r="K365" s="278" t="str">
        <f>INDEX(Resumen!$A$56:$AL$259,MATCH($C359,Resumen!$C$56:$C$259,0),MATCH($K$22,Resumen!$A$59:$AL$59,0))</f>
        <v>-</v>
      </c>
      <c r="M365" s="276" t="str">
        <f t="shared" si="334"/>
        <v>-</v>
      </c>
      <c r="N365" s="277" t="str">
        <f t="shared" si="328"/>
        <v>-</v>
      </c>
      <c r="O365" s="277" t="str">
        <f t="shared" si="329"/>
        <v>-</v>
      </c>
      <c r="P365" s="278" t="str">
        <f t="shared" si="330"/>
        <v>-</v>
      </c>
      <c r="Q365" s="58"/>
      <c r="R365" s="295" t="str">
        <f t="shared" si="335"/>
        <v>-</v>
      </c>
      <c r="S365" s="296" t="str">
        <f t="shared" si="331"/>
        <v>-</v>
      </c>
      <c r="T365" s="296" t="str">
        <f t="shared" si="332"/>
        <v>-</v>
      </c>
      <c r="U365" s="297" t="str">
        <f t="shared" si="333"/>
        <v>-</v>
      </c>
      <c r="W365" s="307" t="str">
        <f t="shared" si="336"/>
        <v>-</v>
      </c>
      <c r="Y365" s="318" t="str">
        <f>IF(OR(W365="",W365=0,W365="-"),"",MAX(Y$23:Y364)+1)</f>
        <v/>
      </c>
      <c r="Z365" s="320" t="str">
        <f>IF(OR(Y365="",Y365=0,Y365="-"),"",C359)</f>
        <v/>
      </c>
      <c r="AA365" s="341" t="str">
        <f>IF(OR(Y365="",Y365=0,Y365="-"),"",DAY($B359))</f>
        <v/>
      </c>
      <c r="AB365" s="332" t="str">
        <f t="shared" si="337"/>
        <v/>
      </c>
      <c r="AC365" s="342" t="str">
        <f>IF(OR(AA365="",AA365=0,AA365="-"),"",MONTH($B359))</f>
        <v/>
      </c>
      <c r="AD365" s="332" t="str">
        <f t="shared" si="338"/>
        <v/>
      </c>
      <c r="AE365" s="343" t="str">
        <f>IF(OR(AA365="",AA365=0,AA365="-"),"",YEAR($B359))</f>
        <v/>
      </c>
      <c r="AG365" s="471"/>
      <c r="AH365" s="500"/>
      <c r="AI365" s="501"/>
      <c r="AJ365" s="501"/>
      <c r="AK365" s="501"/>
      <c r="AL365" s="502"/>
      <c r="AM365" s="472"/>
      <c r="AO365" s="471"/>
      <c r="AP365" s="474"/>
      <c r="AQ365" s="474"/>
      <c r="AR365" s="472"/>
      <c r="AT365" s="471"/>
      <c r="AU365" s="474"/>
      <c r="AV365" s="474"/>
      <c r="AW365" s="472"/>
      <c r="AY365" s="471"/>
      <c r="AZ365" s="474"/>
      <c r="BA365" s="474"/>
      <c r="BB365" s="472"/>
      <c r="BD365" s="471"/>
      <c r="BE365" s="472"/>
      <c r="BG365" s="468"/>
    </row>
    <row r="366" spans="1:59" ht="15" thickBot="1" x14ac:dyDescent="0.35">
      <c r="A366" s="674">
        <f>MAX($A$23:A359)+1</f>
        <v>50</v>
      </c>
      <c r="B366" s="675">
        <f>INDEX(Resumen!$A$56:$AL$259,MATCH($A366,Resumen!$A$56:$A$259,0),MATCH($B$22,Resumen!$A$59:$AL$59,0))</f>
        <v>0</v>
      </c>
      <c r="C366" s="676">
        <f>INDEX(Resumen!$A$56:$AL$259,MATCH($A366,Resumen!$A$56:$A$259,0),MATCH($C$22,Resumen!$A$59:$AL$59,0))</f>
        <v>0</v>
      </c>
      <c r="D366" s="648" t="str">
        <f>IF(SUM($W366:$W372)=0,"-",SUM($W366:$W372))</f>
        <v>-</v>
      </c>
      <c r="E366" s="363" t="str">
        <f>Resumen!$K$57</f>
        <v>MP</v>
      </c>
      <c r="F366" s="364" t="str">
        <f>Resumen!$K$56</f>
        <v>Materias Primas</v>
      </c>
      <c r="G366" s="284"/>
      <c r="H366" s="256" t="str">
        <f>INDEX(Resumen!$A$56:$AL$259,MATCH($C366,Resumen!$C$56:$C$259,0),MATCH($H$16,Resumen!$A$59:$AL$59,0))</f>
        <v>-</v>
      </c>
      <c r="I366" s="90" t="str">
        <f>INDEX(Resumen!$A$56:$AL$259,MATCH($C366,Resumen!$C$56:$C$259,0),MATCH($I$16,Resumen!$A$59:$AL$59,0))</f>
        <v>-</v>
      </c>
      <c r="J366" s="90" t="str">
        <f>INDEX(Resumen!$A$56:$AL$259,MATCH($C366,Resumen!$C$56:$C$259,0),MATCH($J$16,Resumen!$A$59:$AL$59,0))</f>
        <v>-</v>
      </c>
      <c r="K366" s="109" t="str">
        <f>INDEX(Resumen!$A$56:$AL$259,MATCH($C366,Resumen!$C$56:$C$259,0),MATCH($K$16,Resumen!$A$59:$AL$59,0))</f>
        <v>-</v>
      </c>
      <c r="M366" s="256" t="str">
        <f>IF(OR(H366="-",H366="",H366=0),"-",H366*M$14)</f>
        <v>-</v>
      </c>
      <c r="N366" s="90" t="str">
        <f t="shared" si="328"/>
        <v>-</v>
      </c>
      <c r="O366" s="90" t="str">
        <f t="shared" si="329"/>
        <v>-</v>
      </c>
      <c r="P366" s="109" t="str">
        <f t="shared" si="330"/>
        <v>-</v>
      </c>
      <c r="Q366" s="58"/>
      <c r="R366" s="365" t="str">
        <f>IF(SUM(H366,M366)=0,"-",SUM(H366,M366))</f>
        <v>-</v>
      </c>
      <c r="S366" s="366" t="str">
        <f t="shared" si="331"/>
        <v>-</v>
      </c>
      <c r="T366" s="366" t="str">
        <f t="shared" si="332"/>
        <v>-</v>
      </c>
      <c r="U366" s="367" t="str">
        <f t="shared" si="333"/>
        <v>-</v>
      </c>
      <c r="V366" s="5"/>
      <c r="W366" s="368" t="str">
        <f>IF(SUM(R366:U366)=0,"-",SUM(R366:U366))</f>
        <v>-</v>
      </c>
      <c r="Y366" s="369" t="str">
        <f>IF(OR(W366="",W366=0,W366="-"),"",MAX(Y$23:Y365)+1)</f>
        <v/>
      </c>
      <c r="Z366" s="370" t="str">
        <f>IF(OR(Y366="",Y366=0,Y366="-"),"",C366)</f>
        <v/>
      </c>
      <c r="AA366" s="371" t="str">
        <f>IF(OR(Y366="",Y366=0,Y366="-"),"",DAY($B366))</f>
        <v/>
      </c>
      <c r="AB366" s="372" t="str">
        <f>IF(AA366="","","/")</f>
        <v/>
      </c>
      <c r="AC366" s="373" t="str">
        <f>IF(OR(AA366="",AA366=0,AA366="-"),"",MONTH($B366))</f>
        <v/>
      </c>
      <c r="AD366" s="372" t="str">
        <f>IF(AC366="","","/")</f>
        <v/>
      </c>
      <c r="AE366" s="374" t="str">
        <f>IF(OR(AA366="",AA366=0,AA366="-"),"",YEAR($B366))</f>
        <v/>
      </c>
      <c r="AG366" s="461" t="str">
        <f>IF(OR($C366="",$C366="-",$C366=0),"-",A366)</f>
        <v>-</v>
      </c>
      <c r="AH366" s="503" t="str">
        <f>IF(OR($C366="",$C366="-",$C366=0),"-",DAY(B366))</f>
        <v>-</v>
      </c>
      <c r="AI366" s="506" t="str">
        <f>IF(AH366="","","/")</f>
        <v>/</v>
      </c>
      <c r="AJ366" s="507" t="str">
        <f>IF(OR($C366="",$C366="-",$C366=0),"-",MONTH(B366))</f>
        <v>-</v>
      </c>
      <c r="AK366" s="506" t="str">
        <f>IF(AJ366="","","/")</f>
        <v>/</v>
      </c>
      <c r="AL366" s="508" t="str">
        <f>IF(OR($C366="",$C366="-",$C366=0),"-",YEAR(B366))</f>
        <v>-</v>
      </c>
      <c r="AM366" s="462" t="str">
        <f>IF(OR($C366="",$C366="-",$C366=0),"-",C366)</f>
        <v>-</v>
      </c>
      <c r="AN366" s="475" t="str">
        <f>IF(AM366="-","ù",IF(BG366=D366,"ü","û"))</f>
        <v>ù</v>
      </c>
      <c r="AO366" s="463" t="str">
        <f>IF(OR($C366="",$C366="-",$C366=0),"-",IF(SUM(H366:H372)=0,"-",SUM(H366:H372)))</f>
        <v>-</v>
      </c>
      <c r="AP366" s="464" t="str">
        <f>IF(OR($C366="",$C366="-",$C366=0),"-",IF(SUM(I366:I372)=0,"-",SUM(I366:I372)))</f>
        <v>-</v>
      </c>
      <c r="AQ366" s="464" t="str">
        <f>IF(OR($C366="",$C366="-",$C366=0),"-",IF(SUM(J366:J372)=0,"-",SUM(J366:J372)))</f>
        <v>-</v>
      </c>
      <c r="AR366" s="465" t="str">
        <f>IF(OR($C366="",$C366="-",$C366=0),"-",IF(SUM(K366:K372)=0,"-",SUM(K366:K372)))</f>
        <v>-</v>
      </c>
      <c r="AS366" s="457"/>
      <c r="AT366" s="463" t="str">
        <f>IF(OR($C366="",$C366="-",$C366=0),"-",IF(SUM(M366:M372)=0,"-",SUM(M366:M372)))</f>
        <v>-</v>
      </c>
      <c r="AU366" s="464" t="str">
        <f>IF(OR($C366="",$C366="-",$C366=0),"-",IF(SUM(N366:N372)=0,"-",SUM(N366:N372)))</f>
        <v>-</v>
      </c>
      <c r="AV366" s="464" t="str">
        <f>IF(OR($C366="",$C366="-",$C366=0),"-",IF(SUM(O366:O372)=0,"-",SUM(O366:O372)))</f>
        <v>-</v>
      </c>
      <c r="AW366" s="465" t="str">
        <f>IF(OR($C366="",$C366="-",$C366=0),"-",IF(SUM(P366:P372)=0,"-",SUM(P366:P372)))</f>
        <v>-</v>
      </c>
      <c r="AX366" s="457"/>
      <c r="AY366" s="463" t="str">
        <f>IF(OR($C366="",$C366="-",$C366=0),"-",IF(SUM(R366:R372)=0,"-",SUM(R366:R372)))</f>
        <v>-</v>
      </c>
      <c r="AZ366" s="464" t="str">
        <f>IF(OR($C366="",$C366="-",$C366=0),"-",IF(SUM(S366:S372)=0,"-",SUM(S366:S372)))</f>
        <v>-</v>
      </c>
      <c r="BA366" s="464" t="str">
        <f>IF(OR($C366="",$C366="-",$C366=0),"-",IF(SUM(T366:T372)=0,"-",SUM(T366:T372)))</f>
        <v>-</v>
      </c>
      <c r="BB366" s="465" t="str">
        <f>IF(OR($C366="",$C366="-",$C366=0),"-",IF(SUM(U366:U372)=0,"-",SUM(U366:U372)))</f>
        <v>-</v>
      </c>
      <c r="BC366" s="457"/>
      <c r="BD366" s="463" t="str">
        <f>IF(SUM(AO366:AR366)=0,"-",SUM(AO366:AR366))</f>
        <v>-</v>
      </c>
      <c r="BE366" s="465" t="str">
        <f>IF(SUM(AT366:AW366)=0,"-",SUM(AT366:AW366))</f>
        <v>-</v>
      </c>
      <c r="BF366" s="457"/>
      <c r="BG366" s="466" t="str">
        <f>IF(SUM(AY366:BB366)=0,"-",SUM(AY366:BB366))</f>
        <v>-</v>
      </c>
    </row>
    <row r="367" spans="1:59" ht="15" thickBot="1" x14ac:dyDescent="0.35">
      <c r="A367" s="674"/>
      <c r="B367" s="675"/>
      <c r="C367" s="676"/>
      <c r="D367" s="677"/>
      <c r="E367" s="82" t="str">
        <f>Resumen!$O$57</f>
        <v>P</v>
      </c>
      <c r="F367" s="261" t="str">
        <f>Resumen!$O$56</f>
        <v>Panadería</v>
      </c>
      <c r="G367" s="284"/>
      <c r="H367" s="273" t="str">
        <f>INDEX(Resumen!$A$56:$AL$259,MATCH($C366,Resumen!$C$56:$C$259,0),MATCH($H$17,Resumen!$A$59:$AL$59,0))</f>
        <v>-</v>
      </c>
      <c r="I367" s="274" t="str">
        <f>INDEX(Resumen!$A$56:$AL$259,MATCH($C366,Resumen!$C$56:$C$259,0),MATCH($I$17,Resumen!$A$59:$AL$59,0))</f>
        <v>-</v>
      </c>
      <c r="J367" s="274" t="str">
        <f>INDEX(Resumen!$A$56:$AL$259,MATCH($C366,Resumen!$C$56:$C$259,0),MATCH($J$17,Resumen!$A$59:$AL$59,0))</f>
        <v>-</v>
      </c>
      <c r="K367" s="275" t="str">
        <f>INDEX(Resumen!$A$56:$AL$259,MATCH($C366,Resumen!$C$56:$C$259,0),MATCH($K$17,Resumen!$A$59:$AL$59,0))</f>
        <v>-</v>
      </c>
      <c r="M367" s="273" t="str">
        <f t="shared" ref="M367:M372" si="339">IF(OR(H367="-",H367="",H367=0),"-",H367*M$14)</f>
        <v>-</v>
      </c>
      <c r="N367" s="274" t="str">
        <f t="shared" si="328"/>
        <v>-</v>
      </c>
      <c r="O367" s="274" t="str">
        <f t="shared" si="329"/>
        <v>-</v>
      </c>
      <c r="P367" s="275" t="str">
        <f t="shared" si="330"/>
        <v>-</v>
      </c>
      <c r="Q367" s="58"/>
      <c r="R367" s="292" t="str">
        <f t="shared" ref="R367:R372" si="340">IF(SUM(H367,M367)=0,"-",SUM(H367,M367))</f>
        <v>-</v>
      </c>
      <c r="S367" s="293" t="str">
        <f t="shared" si="331"/>
        <v>-</v>
      </c>
      <c r="T367" s="293" t="str">
        <f t="shared" si="332"/>
        <v>-</v>
      </c>
      <c r="U367" s="294" t="str">
        <f t="shared" si="333"/>
        <v>-</v>
      </c>
      <c r="V367" s="5"/>
      <c r="W367" s="306" t="str">
        <f t="shared" ref="W367:W372" si="341">IF(SUM(R367:U367)=0,"-",SUM(R367:U367))</f>
        <v>-</v>
      </c>
      <c r="Y367" s="318" t="str">
        <f>IF(OR(W367="",W367=0,W367="-"),"",MAX(Y$23:Y366)+1)</f>
        <v/>
      </c>
      <c r="Z367" s="319" t="str">
        <f>IF(OR(Y367="",Y367=0,Y367="-"),"",C366)</f>
        <v/>
      </c>
      <c r="AA367" s="338" t="str">
        <f>IF(OR(Y367="",Y367=0,Y367="-"),"",DAY($B366))</f>
        <v/>
      </c>
      <c r="AB367" s="331" t="str">
        <f t="shared" ref="AB367:AB372" si="342">IF(AA367="","","/")</f>
        <v/>
      </c>
      <c r="AC367" s="339" t="str">
        <f>IF(OR(AA367="",AA367=0,AA367="-"),"",MONTH($B366))</f>
        <v/>
      </c>
      <c r="AD367" s="331" t="str">
        <f t="shared" ref="AD367:AD372" si="343">IF(AC367="","","/")</f>
        <v/>
      </c>
      <c r="AE367" s="340" t="str">
        <f>IF(OR(AA367="",AA367=0,AA367="-"),"",YEAR($B366))</f>
        <v/>
      </c>
      <c r="AG367" s="525"/>
      <c r="AH367" s="526"/>
      <c r="AI367" s="527"/>
      <c r="AJ367" s="528"/>
      <c r="AK367" s="527"/>
      <c r="AL367" s="529"/>
      <c r="AM367" s="530"/>
      <c r="AN367" s="535"/>
      <c r="AO367" s="531"/>
      <c r="AP367" s="532"/>
      <c r="AQ367" s="532"/>
      <c r="AR367" s="533"/>
      <c r="AS367" s="536"/>
      <c r="AT367" s="531"/>
      <c r="AU367" s="532"/>
      <c r="AV367" s="532"/>
      <c r="AW367" s="533"/>
      <c r="AX367" s="536"/>
      <c r="AY367" s="531"/>
      <c r="AZ367" s="532"/>
      <c r="BA367" s="532"/>
      <c r="BB367" s="533"/>
      <c r="BC367" s="536"/>
      <c r="BD367" s="531"/>
      <c r="BE367" s="533"/>
      <c r="BF367" s="536"/>
      <c r="BG367" s="534"/>
    </row>
    <row r="368" spans="1:59" ht="15" thickBot="1" x14ac:dyDescent="0.35">
      <c r="A368" s="674"/>
      <c r="B368" s="675"/>
      <c r="C368" s="676"/>
      <c r="D368" s="677"/>
      <c r="E368" s="82" t="str">
        <f>Resumen!$S$57</f>
        <v>B</v>
      </c>
      <c r="F368" s="261" t="str">
        <f>Resumen!$S$56</f>
        <v>Bebidas</v>
      </c>
      <c r="G368" s="284"/>
      <c r="H368" s="273" t="str">
        <f>INDEX(Resumen!$A$56:$AL$259,MATCH($C366,Resumen!$C$56:$C$259,0),MATCH($H$18,Resumen!$A$59:$AL$59,0))</f>
        <v>-</v>
      </c>
      <c r="I368" s="274" t="str">
        <f>INDEX(Resumen!$A$56:$AL$259,MATCH($C366,Resumen!$C$56:$C$259,0),MATCH($I$18,Resumen!$A$59:$AL$59,0))</f>
        <v>-</v>
      </c>
      <c r="J368" s="274" t="str">
        <f>INDEX(Resumen!$A$56:$AL$259,MATCH($C366,Resumen!$C$56:$C$259,0),MATCH($J$18,Resumen!$A$59:$AL$59,0))</f>
        <v>-</v>
      </c>
      <c r="K368" s="275" t="str">
        <f>INDEX(Resumen!$A$56:$AL$259,MATCH($C366,Resumen!$C$56:$C$259,0),MATCH($K$18,Resumen!$A$59:$AL$59,0))</f>
        <v>-</v>
      </c>
      <c r="M368" s="273" t="str">
        <f t="shared" si="339"/>
        <v>-</v>
      </c>
      <c r="N368" s="274" t="str">
        <f t="shared" si="328"/>
        <v>-</v>
      </c>
      <c r="O368" s="274" t="str">
        <f t="shared" si="329"/>
        <v>-</v>
      </c>
      <c r="P368" s="275" t="str">
        <f t="shared" si="330"/>
        <v>-</v>
      </c>
      <c r="R368" s="292" t="str">
        <f t="shared" si="340"/>
        <v>-</v>
      </c>
      <c r="S368" s="293" t="str">
        <f t="shared" si="331"/>
        <v>-</v>
      </c>
      <c r="T368" s="293" t="str">
        <f t="shared" si="332"/>
        <v>-</v>
      </c>
      <c r="U368" s="294" t="str">
        <f t="shared" si="333"/>
        <v>-</v>
      </c>
      <c r="V368" s="5"/>
      <c r="W368" s="306" t="str">
        <f t="shared" si="341"/>
        <v>-</v>
      </c>
      <c r="Y368" s="318" t="str">
        <f>IF(OR(W368="",W368=0,W368="-"),"",MAX(Y$23:Y367)+1)</f>
        <v/>
      </c>
      <c r="Z368" s="319" t="str">
        <f>IF(OR(Y368="",Y368=0,Y368="-"),"",C366)</f>
        <v/>
      </c>
      <c r="AA368" s="338" t="str">
        <f>IF(OR(Y368="",Y368=0,Y368="-"),"",DAY($B366))</f>
        <v/>
      </c>
      <c r="AB368" s="331" t="str">
        <f t="shared" si="342"/>
        <v/>
      </c>
      <c r="AC368" s="339" t="str">
        <f>IF(OR(AA368="",AA368=0,AA368="-"),"",MONTH($B366))</f>
        <v/>
      </c>
      <c r="AD368" s="331" t="str">
        <f t="shared" si="343"/>
        <v/>
      </c>
      <c r="AE368" s="340" t="str">
        <f>IF(OR(AA368="",AA368=0,AA368="-"),"",YEAR($B366))</f>
        <v/>
      </c>
      <c r="AG368" s="469"/>
      <c r="AH368" s="497"/>
      <c r="AL368" s="499"/>
      <c r="AM368" s="470"/>
      <c r="AN368" s="59"/>
      <c r="AO368" s="469"/>
      <c r="AP368" s="473"/>
      <c r="AQ368" s="473"/>
      <c r="AR368" s="470"/>
      <c r="AS368" s="59"/>
      <c r="AT368" s="469"/>
      <c r="AU368" s="473"/>
      <c r="AV368" s="473"/>
      <c r="AW368" s="470"/>
      <c r="AX368" s="59"/>
      <c r="AY368" s="469"/>
      <c r="AZ368" s="473"/>
      <c r="BA368" s="473"/>
      <c r="BB368" s="470"/>
      <c r="BC368" s="59"/>
      <c r="BD368" s="469"/>
      <c r="BE368" s="470"/>
      <c r="BF368" s="59"/>
      <c r="BG368" s="467"/>
    </row>
    <row r="369" spans="1:59" ht="15" thickBot="1" x14ac:dyDescent="0.35">
      <c r="A369" s="674"/>
      <c r="B369" s="675"/>
      <c r="C369" s="676"/>
      <c r="D369" s="677"/>
      <c r="E369" s="82" t="str">
        <f>Resumen!$W$57</f>
        <v>E</v>
      </c>
      <c r="F369" s="261" t="str">
        <f>Resumen!$W$56</f>
        <v>Envases</v>
      </c>
      <c r="G369" s="284"/>
      <c r="H369" s="273" t="str">
        <f>INDEX(Resumen!$A$56:$AL$259,MATCH($C366,Resumen!$C$56:$C$259,0),MATCH($H$19,Resumen!$A$59:$AL$59,0))</f>
        <v>-</v>
      </c>
      <c r="I369" s="274" t="str">
        <f>INDEX(Resumen!$A$56:$AL$259,MATCH($C366,Resumen!$C$56:$C$259,0),MATCH($I$19,Resumen!$A$59:$AL$59,0))</f>
        <v>-</v>
      </c>
      <c r="J369" s="274" t="str">
        <f>INDEX(Resumen!$A$56:$AL$259,MATCH($C366,Resumen!$C$56:$C$259,0),MATCH($J$19,Resumen!$A$59:$AL$59,0))</f>
        <v>-</v>
      </c>
      <c r="K369" s="275" t="str">
        <f>INDEX(Resumen!$A$56:$AL$259,MATCH($C366,Resumen!$C$56:$C$259,0),MATCH($K$19,Resumen!$A$59:$AL$59,0))</f>
        <v>-</v>
      </c>
      <c r="M369" s="273" t="str">
        <f t="shared" si="339"/>
        <v>-</v>
      </c>
      <c r="N369" s="274" t="str">
        <f t="shared" si="328"/>
        <v>-</v>
      </c>
      <c r="O369" s="274" t="str">
        <f t="shared" si="329"/>
        <v>-</v>
      </c>
      <c r="P369" s="275" t="str">
        <f t="shared" si="330"/>
        <v>-</v>
      </c>
      <c r="Q369" s="58"/>
      <c r="R369" s="292" t="str">
        <f t="shared" si="340"/>
        <v>-</v>
      </c>
      <c r="S369" s="293" t="str">
        <f t="shared" si="331"/>
        <v>-</v>
      </c>
      <c r="T369" s="293" t="str">
        <f t="shared" si="332"/>
        <v>-</v>
      </c>
      <c r="U369" s="294" t="str">
        <f t="shared" si="333"/>
        <v>-</v>
      </c>
      <c r="V369" s="5"/>
      <c r="W369" s="306" t="str">
        <f t="shared" si="341"/>
        <v>-</v>
      </c>
      <c r="Y369" s="318" t="str">
        <f>IF(OR(W369="",W369=0,W369="-"),"",MAX(Y$23:Y368)+1)</f>
        <v/>
      </c>
      <c r="Z369" s="319" t="str">
        <f>IF(OR(Y369="",Y369=0,Y369="-"),"",C366)</f>
        <v/>
      </c>
      <c r="AA369" s="338" t="str">
        <f>IF(OR(Y369="",Y369=0,Y369="-"),"",DAY($B366))</f>
        <v/>
      </c>
      <c r="AB369" s="331" t="str">
        <f t="shared" si="342"/>
        <v/>
      </c>
      <c r="AC369" s="339" t="str">
        <f>IF(OR(AA369="",AA369=0,AA369="-"),"",MONTH($B366))</f>
        <v/>
      </c>
      <c r="AD369" s="331" t="str">
        <f t="shared" si="343"/>
        <v/>
      </c>
      <c r="AE369" s="340" t="str">
        <f>IF(OR(AA369="",AA369=0,AA369="-"),"",YEAR($B366))</f>
        <v/>
      </c>
      <c r="AG369" s="469"/>
      <c r="AH369" s="497"/>
      <c r="AL369" s="499"/>
      <c r="AM369" s="470"/>
      <c r="AO369" s="469"/>
      <c r="AP369" s="473"/>
      <c r="AQ369" s="473"/>
      <c r="AR369" s="470"/>
      <c r="AT369" s="469"/>
      <c r="AU369" s="473"/>
      <c r="AV369" s="473"/>
      <c r="AW369" s="470"/>
      <c r="AY369" s="469"/>
      <c r="AZ369" s="473"/>
      <c r="BA369" s="473"/>
      <c r="BB369" s="470"/>
      <c r="BD369" s="469"/>
      <c r="BE369" s="470"/>
      <c r="BG369" s="467"/>
    </row>
    <row r="370" spans="1:59" ht="15" thickBot="1" x14ac:dyDescent="0.35">
      <c r="A370" s="674"/>
      <c r="B370" s="675"/>
      <c r="C370" s="676"/>
      <c r="D370" s="677"/>
      <c r="E370" s="83" t="str">
        <f>Resumen!$AA$57</f>
        <v>D</v>
      </c>
      <c r="F370" s="262" t="str">
        <f>Resumen!$AA$56</f>
        <v>Decoración</v>
      </c>
      <c r="G370" s="284"/>
      <c r="H370" s="273" t="str">
        <f>INDEX(Resumen!$A$56:$AL$259,MATCH($C366,Resumen!$C$56:$C$259,0),MATCH($H$20,Resumen!$A$59:$AL$59,0))</f>
        <v>-</v>
      </c>
      <c r="I370" s="274" t="str">
        <f>INDEX(Resumen!$A$56:$AL$259,MATCH($C366,Resumen!$C$56:$C$259,0),MATCH($I$20,Resumen!$A$59:$AL$59,0))</f>
        <v>-</v>
      </c>
      <c r="J370" s="274" t="str">
        <f>INDEX(Resumen!$A$56:$AL$259,MATCH($C366,Resumen!$C$56:$C$259,0),MATCH($J$20,Resumen!$A$59:$AL$59,0))</f>
        <v>-</v>
      </c>
      <c r="K370" s="275" t="str">
        <f>INDEX(Resumen!$A$56:$AL$259,MATCH($C366,Resumen!$C$56:$C$259,0),MATCH($K$20,Resumen!$A$59:$AL$59,0))</f>
        <v>-</v>
      </c>
      <c r="M370" s="273" t="str">
        <f t="shared" si="339"/>
        <v>-</v>
      </c>
      <c r="N370" s="274" t="str">
        <f t="shared" si="328"/>
        <v>-</v>
      </c>
      <c r="O370" s="274" t="str">
        <f t="shared" si="329"/>
        <v>-</v>
      </c>
      <c r="P370" s="275" t="str">
        <f t="shared" si="330"/>
        <v>-</v>
      </c>
      <c r="Q370" s="58"/>
      <c r="R370" s="292" t="str">
        <f t="shared" si="340"/>
        <v>-</v>
      </c>
      <c r="S370" s="293" t="str">
        <f t="shared" si="331"/>
        <v>-</v>
      </c>
      <c r="T370" s="293" t="str">
        <f t="shared" si="332"/>
        <v>-</v>
      </c>
      <c r="U370" s="294" t="str">
        <f t="shared" si="333"/>
        <v>-</v>
      </c>
      <c r="V370" s="5"/>
      <c r="W370" s="306" t="str">
        <f t="shared" si="341"/>
        <v>-</v>
      </c>
      <c r="Y370" s="318" t="str">
        <f>IF(OR(W370="",W370=0,W370="-"),"",MAX(Y$23:Y369)+1)</f>
        <v/>
      </c>
      <c r="Z370" s="319" t="str">
        <f>IF(OR(Y370="",Y370=0,Y370="-"),"",C366)</f>
        <v/>
      </c>
      <c r="AA370" s="338" t="str">
        <f>IF(OR(Y370="",Y370=0,Y370="-"),"",DAY($B366))</f>
        <v/>
      </c>
      <c r="AB370" s="331" t="str">
        <f t="shared" si="342"/>
        <v/>
      </c>
      <c r="AC370" s="339" t="str">
        <f>IF(OR(AA370="",AA370=0,AA370="-"),"",MONTH($B366))</f>
        <v/>
      </c>
      <c r="AD370" s="331" t="str">
        <f t="shared" si="343"/>
        <v/>
      </c>
      <c r="AE370" s="340" t="str">
        <f>IF(OR(AA370="",AA370=0,AA370="-"),"",YEAR($B366))</f>
        <v/>
      </c>
      <c r="AG370" s="469"/>
      <c r="AH370" s="497"/>
      <c r="AL370" s="499"/>
      <c r="AM370" s="470"/>
      <c r="AO370" s="469"/>
      <c r="AP370" s="473"/>
      <c r="AQ370" s="473"/>
      <c r="AR370" s="470"/>
      <c r="AT370" s="469"/>
      <c r="AU370" s="473"/>
      <c r="AV370" s="473"/>
      <c r="AW370" s="470"/>
      <c r="AY370" s="469"/>
      <c r="AZ370" s="473"/>
      <c r="BA370" s="473"/>
      <c r="BB370" s="470"/>
      <c r="BD370" s="469"/>
      <c r="BE370" s="470"/>
      <c r="BG370" s="467"/>
    </row>
    <row r="371" spans="1:59" ht="15" thickBot="1" x14ac:dyDescent="0.35">
      <c r="A371" s="674"/>
      <c r="B371" s="675"/>
      <c r="C371" s="676"/>
      <c r="D371" s="677"/>
      <c r="E371" s="83" t="str">
        <f>Resumen!$AE$57</f>
        <v>U</v>
      </c>
      <c r="F371" s="262" t="str">
        <f>Resumen!$AE$56</f>
        <v>Maq. y Utensilios</v>
      </c>
      <c r="G371" s="284"/>
      <c r="H371" s="273" t="str">
        <f>INDEX(Resumen!$A$56:$AL$259,MATCH($C366,Resumen!$C$56:$C$259,0),MATCH($H$21,Resumen!$A$59:$AL$59,0))</f>
        <v>-</v>
      </c>
      <c r="I371" s="274" t="str">
        <f>INDEX(Resumen!$A$56:$AL$259,MATCH($C366,Resumen!$C$56:$C$259,0),MATCH($I$21,Resumen!$A$59:$AL$59,0))</f>
        <v>-</v>
      </c>
      <c r="J371" s="274" t="str">
        <f>INDEX(Resumen!$A$56:$AL$259,MATCH($C366,Resumen!$C$56:$C$259,0),MATCH($J$21,Resumen!$A$59:$AL$59,0))</f>
        <v>-</v>
      </c>
      <c r="K371" s="275" t="str">
        <f>INDEX(Resumen!$A$56:$AL$259,MATCH($C366,Resumen!$C$56:$C$259,0),MATCH($K$21,Resumen!$A$59:$AL$59,0))</f>
        <v>-</v>
      </c>
      <c r="M371" s="273" t="str">
        <f t="shared" si="339"/>
        <v>-</v>
      </c>
      <c r="N371" s="274" t="str">
        <f t="shared" si="328"/>
        <v>-</v>
      </c>
      <c r="O371" s="274" t="str">
        <f t="shared" si="329"/>
        <v>-</v>
      </c>
      <c r="P371" s="275" t="str">
        <f t="shared" si="330"/>
        <v>-</v>
      </c>
      <c r="Q371" s="58"/>
      <c r="R371" s="292" t="str">
        <f t="shared" si="340"/>
        <v>-</v>
      </c>
      <c r="S371" s="293" t="str">
        <f t="shared" si="331"/>
        <v>-</v>
      </c>
      <c r="T371" s="293" t="str">
        <f t="shared" si="332"/>
        <v>-</v>
      </c>
      <c r="U371" s="294" t="str">
        <f t="shared" si="333"/>
        <v>-</v>
      </c>
      <c r="V371" s="5"/>
      <c r="W371" s="306" t="str">
        <f t="shared" si="341"/>
        <v>-</v>
      </c>
      <c r="Y371" s="318" t="str">
        <f>IF(OR(W371="",W371=0,W371="-"),"",MAX(Y$23:Y370)+1)</f>
        <v/>
      </c>
      <c r="Z371" s="319" t="str">
        <f>IF(OR(Y371="",Y371=0,Y371="-"),"",C366)</f>
        <v/>
      </c>
      <c r="AA371" s="338" t="str">
        <f>IF(OR(Y371="",Y371=0,Y371="-"),"",DAY($B366))</f>
        <v/>
      </c>
      <c r="AB371" s="331" t="str">
        <f t="shared" si="342"/>
        <v/>
      </c>
      <c r="AC371" s="339" t="str">
        <f>IF(OR(AA371="",AA371=0,AA371="-"),"",MONTH($B366))</f>
        <v/>
      </c>
      <c r="AD371" s="331" t="str">
        <f t="shared" si="343"/>
        <v/>
      </c>
      <c r="AE371" s="340" t="str">
        <f>IF(OR(AA371="",AA371=0,AA371="-"),"",YEAR($B366))</f>
        <v/>
      </c>
      <c r="AG371" s="469"/>
      <c r="AH371" s="497"/>
      <c r="AL371" s="499"/>
      <c r="AM371" s="470"/>
      <c r="AO371" s="469"/>
      <c r="AP371" s="473"/>
      <c r="AQ371" s="473"/>
      <c r="AR371" s="470"/>
      <c r="AT371" s="469"/>
      <c r="AU371" s="473"/>
      <c r="AV371" s="473"/>
      <c r="AW371" s="470"/>
      <c r="AY371" s="469"/>
      <c r="AZ371" s="473"/>
      <c r="BA371" s="473"/>
      <c r="BB371" s="470"/>
      <c r="BD371" s="469"/>
      <c r="BE371" s="470"/>
      <c r="BG371" s="467"/>
    </row>
    <row r="372" spans="1:59" ht="15" thickBot="1" x14ac:dyDescent="0.35">
      <c r="A372" s="674"/>
      <c r="B372" s="675"/>
      <c r="C372" s="676"/>
      <c r="D372" s="649"/>
      <c r="E372" s="259" t="str">
        <f>Resumen!$AI$57</f>
        <v>V</v>
      </c>
      <c r="F372" s="263" t="str">
        <f>Resumen!$AI$56</f>
        <v>Gastos V.Zotz</v>
      </c>
      <c r="G372" s="284"/>
      <c r="H372" s="276" t="str">
        <f>INDEX(Resumen!$A$56:$AL$259,MATCH($C366,Resumen!$C$56:$C$259,0),MATCH($H$22,Resumen!$A$59:$AL$59,0))</f>
        <v>-</v>
      </c>
      <c r="I372" s="277" t="str">
        <f>INDEX(Resumen!$A$56:$AL$259,MATCH($C366,Resumen!$C$56:$C$259,0),MATCH($I$22,Resumen!$A$59:$AL$59,0))</f>
        <v>-</v>
      </c>
      <c r="J372" s="277" t="str">
        <f>INDEX(Resumen!$A$56:$AL$259,MATCH($C366,Resumen!$C$56:$C$259,0),MATCH($J$22,Resumen!$A$59:$AL$59,0))</f>
        <v>-</v>
      </c>
      <c r="K372" s="278" t="str">
        <f>INDEX(Resumen!$A$56:$AL$259,MATCH($C366,Resumen!$C$56:$C$259,0),MATCH($K$22,Resumen!$A$59:$AL$59,0))</f>
        <v>-</v>
      </c>
      <c r="M372" s="276" t="str">
        <f t="shared" si="339"/>
        <v>-</v>
      </c>
      <c r="N372" s="277" t="str">
        <f t="shared" si="328"/>
        <v>-</v>
      </c>
      <c r="O372" s="277" t="str">
        <f t="shared" si="329"/>
        <v>-</v>
      </c>
      <c r="P372" s="278" t="str">
        <f t="shared" si="330"/>
        <v>-</v>
      </c>
      <c r="Q372" s="58"/>
      <c r="R372" s="295" t="str">
        <f t="shared" si="340"/>
        <v>-</v>
      </c>
      <c r="S372" s="296" t="str">
        <f t="shared" si="331"/>
        <v>-</v>
      </c>
      <c r="T372" s="296" t="str">
        <f t="shared" si="332"/>
        <v>-</v>
      </c>
      <c r="U372" s="297" t="str">
        <f t="shared" si="333"/>
        <v>-</v>
      </c>
      <c r="W372" s="307" t="str">
        <f t="shared" si="341"/>
        <v>-</v>
      </c>
      <c r="Y372" s="318" t="str">
        <f>IF(OR(W372="",W372=0,W372="-"),"",MAX(Y$23:Y371)+1)</f>
        <v/>
      </c>
      <c r="Z372" s="320" t="str">
        <f>IF(OR(Y372="",Y372=0,Y372="-"),"",C366)</f>
        <v/>
      </c>
      <c r="AA372" s="341" t="str">
        <f>IF(OR(Y372="",Y372=0,Y372="-"),"",DAY($B366))</f>
        <v/>
      </c>
      <c r="AB372" s="332" t="str">
        <f t="shared" si="342"/>
        <v/>
      </c>
      <c r="AC372" s="342" t="str">
        <f>IF(OR(AA372="",AA372=0,AA372="-"),"",MONTH($B366))</f>
        <v/>
      </c>
      <c r="AD372" s="332" t="str">
        <f t="shared" si="343"/>
        <v/>
      </c>
      <c r="AE372" s="343" t="str">
        <f>IF(OR(AA372="",AA372=0,AA372="-"),"",YEAR($B366))</f>
        <v/>
      </c>
      <c r="AG372" s="471"/>
      <c r="AH372" s="500"/>
      <c r="AI372" s="501"/>
      <c r="AJ372" s="501"/>
      <c r="AK372" s="501"/>
      <c r="AL372" s="502"/>
      <c r="AM372" s="472"/>
      <c r="AO372" s="471"/>
      <c r="AP372" s="474"/>
      <c r="AQ372" s="474"/>
      <c r="AR372" s="472"/>
      <c r="AT372" s="471"/>
      <c r="AU372" s="474"/>
      <c r="AV372" s="474"/>
      <c r="AW372" s="472"/>
      <c r="AY372" s="471"/>
      <c r="AZ372" s="474"/>
      <c r="BA372" s="474"/>
      <c r="BB372" s="472"/>
      <c r="BD372" s="471"/>
      <c r="BE372" s="472"/>
      <c r="BG372" s="468"/>
    </row>
    <row r="373" spans="1:59" ht="15" thickBot="1" x14ac:dyDescent="0.35">
      <c r="A373" s="674">
        <f>MAX($A$23:A366)+1</f>
        <v>51</v>
      </c>
      <c r="B373" s="675">
        <f>INDEX(Resumen!$A$56:$AL$259,MATCH($A373,Resumen!$A$56:$A$259,0),MATCH($B$22,Resumen!$A$59:$AL$59,0))</f>
        <v>0</v>
      </c>
      <c r="C373" s="676">
        <f>INDEX(Resumen!$A$56:$AL$259,MATCH($A373,Resumen!$A$56:$A$259,0),MATCH($C$22,Resumen!$A$59:$AL$59,0))</f>
        <v>0</v>
      </c>
      <c r="D373" s="648" t="str">
        <f>IF(SUM($W373:$W379)=0,"-",SUM($W373:$W379))</f>
        <v>-</v>
      </c>
      <c r="E373" s="363" t="str">
        <f>Resumen!$K$57</f>
        <v>MP</v>
      </c>
      <c r="F373" s="364" t="str">
        <f>Resumen!$K$56</f>
        <v>Materias Primas</v>
      </c>
      <c r="G373" s="284"/>
      <c r="H373" s="256" t="str">
        <f>INDEX(Resumen!$A$56:$AL$259,MATCH($C373,Resumen!$C$56:$C$259,0),MATCH($H$16,Resumen!$A$59:$AL$59,0))</f>
        <v>-</v>
      </c>
      <c r="I373" s="90" t="str">
        <f>INDEX(Resumen!$A$56:$AL$259,MATCH($C373,Resumen!$C$56:$C$259,0),MATCH($I$16,Resumen!$A$59:$AL$59,0))</f>
        <v>-</v>
      </c>
      <c r="J373" s="90" t="str">
        <f>INDEX(Resumen!$A$56:$AL$259,MATCH($C373,Resumen!$C$56:$C$259,0),MATCH($J$16,Resumen!$A$59:$AL$59,0))</f>
        <v>-</v>
      </c>
      <c r="K373" s="109" t="str">
        <f>INDEX(Resumen!$A$56:$AL$259,MATCH($C373,Resumen!$C$56:$C$259,0),MATCH($K$16,Resumen!$A$59:$AL$59,0))</f>
        <v>-</v>
      </c>
      <c r="M373" s="256" t="str">
        <f>IF(OR(H373="-",H373="",H373=0),"-",H373*M$14)</f>
        <v>-</v>
      </c>
      <c r="N373" s="90" t="str">
        <f t="shared" si="328"/>
        <v>-</v>
      </c>
      <c r="O373" s="90" t="str">
        <f t="shared" si="329"/>
        <v>-</v>
      </c>
      <c r="P373" s="109" t="str">
        <f t="shared" si="330"/>
        <v>-</v>
      </c>
      <c r="Q373" s="58"/>
      <c r="R373" s="365" t="str">
        <f>IF(SUM(H373,M373)=0,"-",SUM(H373,M373))</f>
        <v>-</v>
      </c>
      <c r="S373" s="366" t="str">
        <f t="shared" si="331"/>
        <v>-</v>
      </c>
      <c r="T373" s="366" t="str">
        <f t="shared" si="332"/>
        <v>-</v>
      </c>
      <c r="U373" s="367" t="str">
        <f t="shared" si="333"/>
        <v>-</v>
      </c>
      <c r="V373" s="5"/>
      <c r="W373" s="368" t="str">
        <f>IF(SUM(R373:U373)=0,"-",SUM(R373:U373))</f>
        <v>-</v>
      </c>
      <c r="Y373" s="369" t="str">
        <f>IF(OR(W373="",W373=0,W373="-"),"",MAX(Y$23:Y372)+1)</f>
        <v/>
      </c>
      <c r="Z373" s="370" t="str">
        <f>IF(OR(Y373="",Y373=0,Y373="-"),"",C373)</f>
        <v/>
      </c>
      <c r="AA373" s="371" t="str">
        <f>IF(OR(Y373="",Y373=0,Y373="-"),"",DAY($B373))</f>
        <v/>
      </c>
      <c r="AB373" s="372" t="str">
        <f>IF(AA373="","","/")</f>
        <v/>
      </c>
      <c r="AC373" s="373" t="str">
        <f>IF(OR(AA373="",AA373=0,AA373="-"),"",MONTH($B373))</f>
        <v/>
      </c>
      <c r="AD373" s="372" t="str">
        <f>IF(AC373="","","/")</f>
        <v/>
      </c>
      <c r="AE373" s="374" t="str">
        <f>IF(OR(AA373="",AA373=0,AA373="-"),"",YEAR($B373))</f>
        <v/>
      </c>
      <c r="AG373" s="461" t="str">
        <f>IF(OR($C373="",$C373="-",$C373=0),"-",A373)</f>
        <v>-</v>
      </c>
      <c r="AH373" s="503" t="str">
        <f>IF(OR($C373="",$C373="-",$C373=0),"-",DAY(B373))</f>
        <v>-</v>
      </c>
      <c r="AI373" s="506" t="str">
        <f>IF(AH373="","","/")</f>
        <v>/</v>
      </c>
      <c r="AJ373" s="507" t="str">
        <f>IF(OR($C373="",$C373="-",$C373=0),"-",MONTH(B373))</f>
        <v>-</v>
      </c>
      <c r="AK373" s="506" t="str">
        <f>IF(AJ373="","","/")</f>
        <v>/</v>
      </c>
      <c r="AL373" s="508" t="str">
        <f>IF(OR($C373="",$C373="-",$C373=0),"-",YEAR(B373))</f>
        <v>-</v>
      </c>
      <c r="AM373" s="462" t="str">
        <f>IF(OR($C373="",$C373="-",$C373=0),"-",C373)</f>
        <v>-</v>
      </c>
      <c r="AN373" s="475" t="str">
        <f>IF(AM373="-","ù",IF(BG373=D373,"ü","û"))</f>
        <v>ù</v>
      </c>
      <c r="AO373" s="463" t="str">
        <f>IF(OR($C373="",$C373="-",$C373=0),"-",IF(SUM(H373:H379)=0,"-",SUM(H373:H379)))</f>
        <v>-</v>
      </c>
      <c r="AP373" s="464" t="str">
        <f>IF(OR($C373="",$C373="-",$C373=0),"-",IF(SUM(I373:I379)=0,"-",SUM(I373:I379)))</f>
        <v>-</v>
      </c>
      <c r="AQ373" s="464" t="str">
        <f>IF(OR($C373="",$C373="-",$C373=0),"-",IF(SUM(J373:J379)=0,"-",SUM(J373:J379)))</f>
        <v>-</v>
      </c>
      <c r="AR373" s="465" t="str">
        <f>IF(OR($C373="",$C373="-",$C373=0),"-",IF(SUM(K373:K379)=0,"-",SUM(K373:K379)))</f>
        <v>-</v>
      </c>
      <c r="AS373" s="457"/>
      <c r="AT373" s="463" t="str">
        <f>IF(OR($C373="",$C373="-",$C373=0),"-",IF(SUM(M373:M379)=0,"-",SUM(M373:M379)))</f>
        <v>-</v>
      </c>
      <c r="AU373" s="464" t="str">
        <f>IF(OR($C373="",$C373="-",$C373=0),"-",IF(SUM(N373:N379)=0,"-",SUM(N373:N379)))</f>
        <v>-</v>
      </c>
      <c r="AV373" s="464" t="str">
        <f>IF(OR($C373="",$C373="-",$C373=0),"-",IF(SUM(O373:O379)=0,"-",SUM(O373:O379)))</f>
        <v>-</v>
      </c>
      <c r="AW373" s="465" t="str">
        <f>IF(OR($C373="",$C373="-",$C373=0),"-",IF(SUM(P373:P379)=0,"-",SUM(P373:P379)))</f>
        <v>-</v>
      </c>
      <c r="AX373" s="457"/>
      <c r="AY373" s="463" t="str">
        <f>IF(OR($C373="",$C373="-",$C373=0),"-",IF(SUM(R373:R379)=0,"-",SUM(R373:R379)))</f>
        <v>-</v>
      </c>
      <c r="AZ373" s="464" t="str">
        <f>IF(OR($C373="",$C373="-",$C373=0),"-",IF(SUM(S373:S379)=0,"-",SUM(S373:S379)))</f>
        <v>-</v>
      </c>
      <c r="BA373" s="464" t="str">
        <f>IF(OR($C373="",$C373="-",$C373=0),"-",IF(SUM(T373:T379)=0,"-",SUM(T373:T379)))</f>
        <v>-</v>
      </c>
      <c r="BB373" s="465" t="str">
        <f>IF(OR($C373="",$C373="-",$C373=0),"-",IF(SUM(U373:U379)=0,"-",SUM(U373:U379)))</f>
        <v>-</v>
      </c>
      <c r="BC373" s="457"/>
      <c r="BD373" s="463" t="str">
        <f>IF(SUM(AO373:AR373)=0,"-",SUM(AO373:AR373))</f>
        <v>-</v>
      </c>
      <c r="BE373" s="465" t="str">
        <f>IF(SUM(AT373:AW373)=0,"-",SUM(AT373:AW373))</f>
        <v>-</v>
      </c>
      <c r="BF373" s="457"/>
      <c r="BG373" s="466" t="str">
        <f>IF(SUM(AY373:BB373)=0,"-",SUM(AY373:BB373))</f>
        <v>-</v>
      </c>
    </row>
    <row r="374" spans="1:59" ht="15" thickBot="1" x14ac:dyDescent="0.35">
      <c r="A374" s="674"/>
      <c r="B374" s="675"/>
      <c r="C374" s="676"/>
      <c r="D374" s="677"/>
      <c r="E374" s="82" t="str">
        <f>Resumen!$O$57</f>
        <v>P</v>
      </c>
      <c r="F374" s="261" t="str">
        <f>Resumen!$O$56</f>
        <v>Panadería</v>
      </c>
      <c r="G374" s="284"/>
      <c r="H374" s="273" t="str">
        <f>INDEX(Resumen!$A$56:$AL$259,MATCH($C373,Resumen!$C$56:$C$259,0),MATCH($H$17,Resumen!$A$59:$AL$59,0))</f>
        <v>-</v>
      </c>
      <c r="I374" s="274" t="str">
        <f>INDEX(Resumen!$A$56:$AL$259,MATCH($C373,Resumen!$C$56:$C$259,0),MATCH($I$17,Resumen!$A$59:$AL$59,0))</f>
        <v>-</v>
      </c>
      <c r="J374" s="274" t="str">
        <f>INDEX(Resumen!$A$56:$AL$259,MATCH($C373,Resumen!$C$56:$C$259,0),MATCH($J$17,Resumen!$A$59:$AL$59,0))</f>
        <v>-</v>
      </c>
      <c r="K374" s="275" t="str">
        <f>INDEX(Resumen!$A$56:$AL$259,MATCH($C373,Resumen!$C$56:$C$259,0),MATCH($K$17,Resumen!$A$59:$AL$59,0))</f>
        <v>-</v>
      </c>
      <c r="M374" s="273" t="str">
        <f t="shared" ref="M374:M379" si="344">IF(OR(H374="-",H374="",H374=0),"-",H374*M$14)</f>
        <v>-</v>
      </c>
      <c r="N374" s="274" t="str">
        <f t="shared" si="328"/>
        <v>-</v>
      </c>
      <c r="O374" s="274" t="str">
        <f t="shared" si="329"/>
        <v>-</v>
      </c>
      <c r="P374" s="275" t="str">
        <f t="shared" si="330"/>
        <v>-</v>
      </c>
      <c r="Q374" s="58"/>
      <c r="R374" s="292" t="str">
        <f t="shared" ref="R374:R379" si="345">IF(SUM(H374,M374)=0,"-",SUM(H374,M374))</f>
        <v>-</v>
      </c>
      <c r="S374" s="293" t="str">
        <f t="shared" si="331"/>
        <v>-</v>
      </c>
      <c r="T374" s="293" t="str">
        <f t="shared" si="332"/>
        <v>-</v>
      </c>
      <c r="U374" s="294" t="str">
        <f t="shared" si="333"/>
        <v>-</v>
      </c>
      <c r="V374" s="5"/>
      <c r="W374" s="306" t="str">
        <f t="shared" ref="W374:W379" si="346">IF(SUM(R374:U374)=0,"-",SUM(R374:U374))</f>
        <v>-</v>
      </c>
      <c r="Y374" s="318" t="str">
        <f>IF(OR(W374="",W374=0,W374="-"),"",MAX(Y$23:Y373)+1)</f>
        <v/>
      </c>
      <c r="Z374" s="319" t="str">
        <f>IF(OR(Y374="",Y374=0,Y374="-"),"",C373)</f>
        <v/>
      </c>
      <c r="AA374" s="338" t="str">
        <f>IF(OR(Y374="",Y374=0,Y374="-"),"",DAY($B373))</f>
        <v/>
      </c>
      <c r="AB374" s="331" t="str">
        <f t="shared" ref="AB374:AB379" si="347">IF(AA374="","","/")</f>
        <v/>
      </c>
      <c r="AC374" s="339" t="str">
        <f>IF(OR(AA374="",AA374=0,AA374="-"),"",MONTH($B373))</f>
        <v/>
      </c>
      <c r="AD374" s="331" t="str">
        <f t="shared" ref="AD374:AD379" si="348">IF(AC374="","","/")</f>
        <v/>
      </c>
      <c r="AE374" s="340" t="str">
        <f>IF(OR(AA374="",AA374=0,AA374="-"),"",YEAR($B373))</f>
        <v/>
      </c>
      <c r="AG374" s="525"/>
      <c r="AH374" s="526"/>
      <c r="AI374" s="527"/>
      <c r="AJ374" s="528"/>
      <c r="AK374" s="527"/>
      <c r="AL374" s="529"/>
      <c r="AM374" s="530"/>
      <c r="AN374" s="535"/>
      <c r="AO374" s="531"/>
      <c r="AP374" s="532"/>
      <c r="AQ374" s="532"/>
      <c r="AR374" s="533"/>
      <c r="AS374" s="536"/>
      <c r="AT374" s="531"/>
      <c r="AU374" s="532"/>
      <c r="AV374" s="532"/>
      <c r="AW374" s="533"/>
      <c r="AX374" s="536"/>
      <c r="AY374" s="531"/>
      <c r="AZ374" s="532"/>
      <c r="BA374" s="532"/>
      <c r="BB374" s="533"/>
      <c r="BC374" s="536"/>
      <c r="BD374" s="531"/>
      <c r="BE374" s="533"/>
      <c r="BF374" s="536"/>
      <c r="BG374" s="534"/>
    </row>
    <row r="375" spans="1:59" ht="15" thickBot="1" x14ac:dyDescent="0.35">
      <c r="A375" s="674"/>
      <c r="B375" s="675"/>
      <c r="C375" s="676"/>
      <c r="D375" s="677"/>
      <c r="E375" s="82" t="str">
        <f>Resumen!$S$57</f>
        <v>B</v>
      </c>
      <c r="F375" s="261" t="str">
        <f>Resumen!$S$56</f>
        <v>Bebidas</v>
      </c>
      <c r="G375" s="284"/>
      <c r="H375" s="273" t="str">
        <f>INDEX(Resumen!$A$56:$AL$259,MATCH($C373,Resumen!$C$56:$C$259,0),MATCH($H$18,Resumen!$A$59:$AL$59,0))</f>
        <v>-</v>
      </c>
      <c r="I375" s="274" t="str">
        <f>INDEX(Resumen!$A$56:$AL$259,MATCH($C373,Resumen!$C$56:$C$259,0),MATCH($I$18,Resumen!$A$59:$AL$59,0))</f>
        <v>-</v>
      </c>
      <c r="J375" s="274" t="str">
        <f>INDEX(Resumen!$A$56:$AL$259,MATCH($C373,Resumen!$C$56:$C$259,0),MATCH($J$18,Resumen!$A$59:$AL$59,0))</f>
        <v>-</v>
      </c>
      <c r="K375" s="275" t="str">
        <f>INDEX(Resumen!$A$56:$AL$259,MATCH($C373,Resumen!$C$56:$C$259,0),MATCH($K$18,Resumen!$A$59:$AL$59,0))</f>
        <v>-</v>
      </c>
      <c r="M375" s="273" t="str">
        <f t="shared" si="344"/>
        <v>-</v>
      </c>
      <c r="N375" s="274" t="str">
        <f t="shared" si="328"/>
        <v>-</v>
      </c>
      <c r="O375" s="274" t="str">
        <f t="shared" si="329"/>
        <v>-</v>
      </c>
      <c r="P375" s="275" t="str">
        <f t="shared" si="330"/>
        <v>-</v>
      </c>
      <c r="R375" s="292" t="str">
        <f t="shared" si="345"/>
        <v>-</v>
      </c>
      <c r="S375" s="293" t="str">
        <f t="shared" si="331"/>
        <v>-</v>
      </c>
      <c r="T375" s="293" t="str">
        <f t="shared" si="332"/>
        <v>-</v>
      </c>
      <c r="U375" s="294" t="str">
        <f t="shared" si="333"/>
        <v>-</v>
      </c>
      <c r="V375" s="5"/>
      <c r="W375" s="306" t="str">
        <f t="shared" si="346"/>
        <v>-</v>
      </c>
      <c r="Y375" s="318" t="str">
        <f>IF(OR(W375="",W375=0,W375="-"),"",MAX(Y$23:Y374)+1)</f>
        <v/>
      </c>
      <c r="Z375" s="319" t="str">
        <f>IF(OR(Y375="",Y375=0,Y375="-"),"",C373)</f>
        <v/>
      </c>
      <c r="AA375" s="338" t="str">
        <f>IF(OR(Y375="",Y375=0,Y375="-"),"",DAY($B373))</f>
        <v/>
      </c>
      <c r="AB375" s="331" t="str">
        <f t="shared" si="347"/>
        <v/>
      </c>
      <c r="AC375" s="339" t="str">
        <f>IF(OR(AA375="",AA375=0,AA375="-"),"",MONTH($B373))</f>
        <v/>
      </c>
      <c r="AD375" s="331" t="str">
        <f t="shared" si="348"/>
        <v/>
      </c>
      <c r="AE375" s="340" t="str">
        <f>IF(OR(AA375="",AA375=0,AA375="-"),"",YEAR($B373))</f>
        <v/>
      </c>
      <c r="AG375" s="469"/>
      <c r="AH375" s="497"/>
      <c r="AL375" s="499"/>
      <c r="AM375" s="470"/>
      <c r="AN375" s="59"/>
      <c r="AO375" s="469"/>
      <c r="AP375" s="473"/>
      <c r="AQ375" s="473"/>
      <c r="AR375" s="470"/>
      <c r="AS375" s="59"/>
      <c r="AT375" s="469"/>
      <c r="AU375" s="473"/>
      <c r="AV375" s="473"/>
      <c r="AW375" s="470"/>
      <c r="AX375" s="59"/>
      <c r="AY375" s="469"/>
      <c r="AZ375" s="473"/>
      <c r="BA375" s="473"/>
      <c r="BB375" s="470"/>
      <c r="BC375" s="59"/>
      <c r="BD375" s="469"/>
      <c r="BE375" s="470"/>
      <c r="BF375" s="59"/>
      <c r="BG375" s="467"/>
    </row>
    <row r="376" spans="1:59" ht="15" thickBot="1" x14ac:dyDescent="0.35">
      <c r="A376" s="674"/>
      <c r="B376" s="675"/>
      <c r="C376" s="676"/>
      <c r="D376" s="677"/>
      <c r="E376" s="82" t="str">
        <f>Resumen!$W$57</f>
        <v>E</v>
      </c>
      <c r="F376" s="261" t="str">
        <f>Resumen!$W$56</f>
        <v>Envases</v>
      </c>
      <c r="G376" s="284"/>
      <c r="H376" s="273" t="str">
        <f>INDEX(Resumen!$A$56:$AL$259,MATCH($C373,Resumen!$C$56:$C$259,0),MATCH($H$19,Resumen!$A$59:$AL$59,0))</f>
        <v>-</v>
      </c>
      <c r="I376" s="274" t="str">
        <f>INDEX(Resumen!$A$56:$AL$259,MATCH($C373,Resumen!$C$56:$C$259,0),MATCH($I$19,Resumen!$A$59:$AL$59,0))</f>
        <v>-</v>
      </c>
      <c r="J376" s="274" t="str">
        <f>INDEX(Resumen!$A$56:$AL$259,MATCH($C373,Resumen!$C$56:$C$259,0),MATCH($J$19,Resumen!$A$59:$AL$59,0))</f>
        <v>-</v>
      </c>
      <c r="K376" s="275" t="str">
        <f>INDEX(Resumen!$A$56:$AL$259,MATCH($C373,Resumen!$C$56:$C$259,0),MATCH($K$19,Resumen!$A$59:$AL$59,0))</f>
        <v>-</v>
      </c>
      <c r="M376" s="273" t="str">
        <f t="shared" si="344"/>
        <v>-</v>
      </c>
      <c r="N376" s="274" t="str">
        <f t="shared" si="328"/>
        <v>-</v>
      </c>
      <c r="O376" s="274" t="str">
        <f t="shared" si="329"/>
        <v>-</v>
      </c>
      <c r="P376" s="275" t="str">
        <f t="shared" si="330"/>
        <v>-</v>
      </c>
      <c r="Q376" s="58"/>
      <c r="R376" s="292" t="str">
        <f t="shared" si="345"/>
        <v>-</v>
      </c>
      <c r="S376" s="293" t="str">
        <f t="shared" si="331"/>
        <v>-</v>
      </c>
      <c r="T376" s="293" t="str">
        <f t="shared" si="332"/>
        <v>-</v>
      </c>
      <c r="U376" s="294" t="str">
        <f t="shared" si="333"/>
        <v>-</v>
      </c>
      <c r="V376" s="5"/>
      <c r="W376" s="306" t="str">
        <f t="shared" si="346"/>
        <v>-</v>
      </c>
      <c r="Y376" s="318" t="str">
        <f>IF(OR(W376="",W376=0,W376="-"),"",MAX(Y$23:Y375)+1)</f>
        <v/>
      </c>
      <c r="Z376" s="319" t="str">
        <f>IF(OR(Y376="",Y376=0,Y376="-"),"",C373)</f>
        <v/>
      </c>
      <c r="AA376" s="338" t="str">
        <f>IF(OR(Y376="",Y376=0,Y376="-"),"",DAY($B373))</f>
        <v/>
      </c>
      <c r="AB376" s="331" t="str">
        <f t="shared" si="347"/>
        <v/>
      </c>
      <c r="AC376" s="339" t="str">
        <f>IF(OR(AA376="",AA376=0,AA376="-"),"",MONTH($B373))</f>
        <v/>
      </c>
      <c r="AD376" s="331" t="str">
        <f t="shared" si="348"/>
        <v/>
      </c>
      <c r="AE376" s="340" t="str">
        <f>IF(OR(AA376="",AA376=0,AA376="-"),"",YEAR($B373))</f>
        <v/>
      </c>
      <c r="AG376" s="469"/>
      <c r="AH376" s="497"/>
      <c r="AL376" s="499"/>
      <c r="AM376" s="470"/>
      <c r="AO376" s="469"/>
      <c r="AP376" s="473"/>
      <c r="AQ376" s="473"/>
      <c r="AR376" s="470"/>
      <c r="AT376" s="469"/>
      <c r="AU376" s="473"/>
      <c r="AV376" s="473"/>
      <c r="AW376" s="470"/>
      <c r="AY376" s="469"/>
      <c r="AZ376" s="473"/>
      <c r="BA376" s="473"/>
      <c r="BB376" s="470"/>
      <c r="BD376" s="469"/>
      <c r="BE376" s="470"/>
      <c r="BG376" s="467"/>
    </row>
    <row r="377" spans="1:59" ht="15" thickBot="1" x14ac:dyDescent="0.35">
      <c r="A377" s="674"/>
      <c r="B377" s="675"/>
      <c r="C377" s="676"/>
      <c r="D377" s="677"/>
      <c r="E377" s="83" t="str">
        <f>Resumen!$AA$57</f>
        <v>D</v>
      </c>
      <c r="F377" s="262" t="str">
        <f>Resumen!$AA$56</f>
        <v>Decoración</v>
      </c>
      <c r="G377" s="284"/>
      <c r="H377" s="273" t="str">
        <f>INDEX(Resumen!$A$56:$AL$259,MATCH($C373,Resumen!$C$56:$C$259,0),MATCH($H$20,Resumen!$A$59:$AL$59,0))</f>
        <v>-</v>
      </c>
      <c r="I377" s="274" t="str">
        <f>INDEX(Resumen!$A$56:$AL$259,MATCH($C373,Resumen!$C$56:$C$259,0),MATCH($I$20,Resumen!$A$59:$AL$59,0))</f>
        <v>-</v>
      </c>
      <c r="J377" s="274" t="str">
        <f>INDEX(Resumen!$A$56:$AL$259,MATCH($C373,Resumen!$C$56:$C$259,0),MATCH($J$20,Resumen!$A$59:$AL$59,0))</f>
        <v>-</v>
      </c>
      <c r="K377" s="275" t="str">
        <f>INDEX(Resumen!$A$56:$AL$259,MATCH($C373,Resumen!$C$56:$C$259,0),MATCH($K$20,Resumen!$A$59:$AL$59,0))</f>
        <v>-</v>
      </c>
      <c r="M377" s="273" t="str">
        <f t="shared" si="344"/>
        <v>-</v>
      </c>
      <c r="N377" s="274" t="str">
        <f t="shared" si="328"/>
        <v>-</v>
      </c>
      <c r="O377" s="274" t="str">
        <f t="shared" si="329"/>
        <v>-</v>
      </c>
      <c r="P377" s="275" t="str">
        <f t="shared" si="330"/>
        <v>-</v>
      </c>
      <c r="Q377" s="58"/>
      <c r="R377" s="292" t="str">
        <f t="shared" si="345"/>
        <v>-</v>
      </c>
      <c r="S377" s="293" t="str">
        <f t="shared" si="331"/>
        <v>-</v>
      </c>
      <c r="T377" s="293" t="str">
        <f t="shared" si="332"/>
        <v>-</v>
      </c>
      <c r="U377" s="294" t="str">
        <f t="shared" si="333"/>
        <v>-</v>
      </c>
      <c r="V377" s="5"/>
      <c r="W377" s="306" t="str">
        <f t="shared" si="346"/>
        <v>-</v>
      </c>
      <c r="Y377" s="318" t="str">
        <f>IF(OR(W377="",W377=0,W377="-"),"",MAX(Y$23:Y376)+1)</f>
        <v/>
      </c>
      <c r="Z377" s="319" t="str">
        <f>IF(OR(Y377="",Y377=0,Y377="-"),"",C373)</f>
        <v/>
      </c>
      <c r="AA377" s="338" t="str">
        <f>IF(OR(Y377="",Y377=0,Y377="-"),"",DAY($B373))</f>
        <v/>
      </c>
      <c r="AB377" s="331" t="str">
        <f t="shared" si="347"/>
        <v/>
      </c>
      <c r="AC377" s="339" t="str">
        <f>IF(OR(AA377="",AA377=0,AA377="-"),"",MONTH($B373))</f>
        <v/>
      </c>
      <c r="AD377" s="331" t="str">
        <f t="shared" si="348"/>
        <v/>
      </c>
      <c r="AE377" s="340" t="str">
        <f>IF(OR(AA377="",AA377=0,AA377="-"),"",YEAR($B373))</f>
        <v/>
      </c>
      <c r="AG377" s="469"/>
      <c r="AH377" s="497"/>
      <c r="AL377" s="499"/>
      <c r="AM377" s="470"/>
      <c r="AO377" s="469"/>
      <c r="AP377" s="473"/>
      <c r="AQ377" s="473"/>
      <c r="AR377" s="470"/>
      <c r="AT377" s="469"/>
      <c r="AU377" s="473"/>
      <c r="AV377" s="473"/>
      <c r="AW377" s="470"/>
      <c r="AY377" s="469"/>
      <c r="AZ377" s="473"/>
      <c r="BA377" s="473"/>
      <c r="BB377" s="470"/>
      <c r="BD377" s="469"/>
      <c r="BE377" s="470"/>
      <c r="BG377" s="467"/>
    </row>
    <row r="378" spans="1:59" ht="15" thickBot="1" x14ac:dyDescent="0.35">
      <c r="A378" s="674"/>
      <c r="B378" s="675"/>
      <c r="C378" s="676"/>
      <c r="D378" s="677"/>
      <c r="E378" s="83" t="str">
        <f>Resumen!$AE$57</f>
        <v>U</v>
      </c>
      <c r="F378" s="262" t="str">
        <f>Resumen!$AE$56</f>
        <v>Maq. y Utensilios</v>
      </c>
      <c r="G378" s="284"/>
      <c r="H378" s="273" t="str">
        <f>INDEX(Resumen!$A$56:$AL$259,MATCH($C373,Resumen!$C$56:$C$259,0),MATCH($H$21,Resumen!$A$59:$AL$59,0))</f>
        <v>-</v>
      </c>
      <c r="I378" s="274" t="str">
        <f>INDEX(Resumen!$A$56:$AL$259,MATCH($C373,Resumen!$C$56:$C$259,0),MATCH($I$21,Resumen!$A$59:$AL$59,0))</f>
        <v>-</v>
      </c>
      <c r="J378" s="274" t="str">
        <f>INDEX(Resumen!$A$56:$AL$259,MATCH($C373,Resumen!$C$56:$C$259,0),MATCH($J$21,Resumen!$A$59:$AL$59,0))</f>
        <v>-</v>
      </c>
      <c r="K378" s="275" t="str">
        <f>INDEX(Resumen!$A$56:$AL$259,MATCH($C373,Resumen!$C$56:$C$259,0),MATCH($K$21,Resumen!$A$59:$AL$59,0))</f>
        <v>-</v>
      </c>
      <c r="M378" s="273" t="str">
        <f t="shared" si="344"/>
        <v>-</v>
      </c>
      <c r="N378" s="274" t="str">
        <f t="shared" si="328"/>
        <v>-</v>
      </c>
      <c r="O378" s="274" t="str">
        <f t="shared" si="329"/>
        <v>-</v>
      </c>
      <c r="P378" s="275" t="str">
        <f t="shared" si="330"/>
        <v>-</v>
      </c>
      <c r="Q378" s="58"/>
      <c r="R378" s="292" t="str">
        <f t="shared" si="345"/>
        <v>-</v>
      </c>
      <c r="S378" s="293" t="str">
        <f t="shared" si="331"/>
        <v>-</v>
      </c>
      <c r="T378" s="293" t="str">
        <f t="shared" si="332"/>
        <v>-</v>
      </c>
      <c r="U378" s="294" t="str">
        <f t="shared" si="333"/>
        <v>-</v>
      </c>
      <c r="V378" s="5"/>
      <c r="W378" s="306" t="str">
        <f t="shared" si="346"/>
        <v>-</v>
      </c>
      <c r="Y378" s="318" t="str">
        <f>IF(OR(W378="",W378=0,W378="-"),"",MAX(Y$23:Y377)+1)</f>
        <v/>
      </c>
      <c r="Z378" s="319" t="str">
        <f>IF(OR(Y378="",Y378=0,Y378="-"),"",C373)</f>
        <v/>
      </c>
      <c r="AA378" s="338" t="str">
        <f>IF(OR(Y378="",Y378=0,Y378="-"),"",DAY($B373))</f>
        <v/>
      </c>
      <c r="AB378" s="331" t="str">
        <f t="shared" si="347"/>
        <v/>
      </c>
      <c r="AC378" s="339" t="str">
        <f>IF(OR(AA378="",AA378=0,AA378="-"),"",MONTH($B373))</f>
        <v/>
      </c>
      <c r="AD378" s="331" t="str">
        <f t="shared" si="348"/>
        <v/>
      </c>
      <c r="AE378" s="340" t="str">
        <f>IF(OR(AA378="",AA378=0,AA378="-"),"",YEAR($B373))</f>
        <v/>
      </c>
      <c r="AG378" s="469"/>
      <c r="AH378" s="497"/>
      <c r="AL378" s="499"/>
      <c r="AM378" s="470"/>
      <c r="AO378" s="469"/>
      <c r="AP378" s="473"/>
      <c r="AQ378" s="473"/>
      <c r="AR378" s="470"/>
      <c r="AT378" s="469"/>
      <c r="AU378" s="473"/>
      <c r="AV378" s="473"/>
      <c r="AW378" s="470"/>
      <c r="AY378" s="469"/>
      <c r="AZ378" s="473"/>
      <c r="BA378" s="473"/>
      <c r="BB378" s="470"/>
      <c r="BD378" s="469"/>
      <c r="BE378" s="470"/>
      <c r="BG378" s="467"/>
    </row>
    <row r="379" spans="1:59" ht="15" thickBot="1" x14ac:dyDescent="0.35">
      <c r="A379" s="674"/>
      <c r="B379" s="675"/>
      <c r="C379" s="676"/>
      <c r="D379" s="649"/>
      <c r="E379" s="259" t="str">
        <f>Resumen!$AI$57</f>
        <v>V</v>
      </c>
      <c r="F379" s="263" t="str">
        <f>Resumen!$AI$56</f>
        <v>Gastos V.Zotz</v>
      </c>
      <c r="G379" s="284"/>
      <c r="H379" s="276" t="str">
        <f>INDEX(Resumen!$A$56:$AL$259,MATCH($C373,Resumen!$C$56:$C$259,0),MATCH($H$22,Resumen!$A$59:$AL$59,0))</f>
        <v>-</v>
      </c>
      <c r="I379" s="277" t="str">
        <f>INDEX(Resumen!$A$56:$AL$259,MATCH($C373,Resumen!$C$56:$C$259,0),MATCH($I$22,Resumen!$A$59:$AL$59,0))</f>
        <v>-</v>
      </c>
      <c r="J379" s="277" t="str">
        <f>INDEX(Resumen!$A$56:$AL$259,MATCH($C373,Resumen!$C$56:$C$259,0),MATCH($J$22,Resumen!$A$59:$AL$59,0))</f>
        <v>-</v>
      </c>
      <c r="K379" s="278" t="str">
        <f>INDEX(Resumen!$A$56:$AL$259,MATCH($C373,Resumen!$C$56:$C$259,0),MATCH($K$22,Resumen!$A$59:$AL$59,0))</f>
        <v>-</v>
      </c>
      <c r="M379" s="276" t="str">
        <f t="shared" si="344"/>
        <v>-</v>
      </c>
      <c r="N379" s="277" t="str">
        <f t="shared" si="328"/>
        <v>-</v>
      </c>
      <c r="O379" s="277" t="str">
        <f t="shared" si="329"/>
        <v>-</v>
      </c>
      <c r="P379" s="278" t="str">
        <f t="shared" si="330"/>
        <v>-</v>
      </c>
      <c r="Q379" s="58"/>
      <c r="R379" s="295" t="str">
        <f t="shared" si="345"/>
        <v>-</v>
      </c>
      <c r="S379" s="296" t="str">
        <f t="shared" si="331"/>
        <v>-</v>
      </c>
      <c r="T379" s="296" t="str">
        <f t="shared" si="332"/>
        <v>-</v>
      </c>
      <c r="U379" s="297" t="str">
        <f t="shared" si="333"/>
        <v>-</v>
      </c>
      <c r="W379" s="307" t="str">
        <f t="shared" si="346"/>
        <v>-</v>
      </c>
      <c r="Y379" s="318" t="str">
        <f>IF(OR(W379="",W379=0,W379="-"),"",MAX(Y$23:Y378)+1)</f>
        <v/>
      </c>
      <c r="Z379" s="320" t="str">
        <f>IF(OR(Y379="",Y379=0,Y379="-"),"",C373)</f>
        <v/>
      </c>
      <c r="AA379" s="341" t="str">
        <f>IF(OR(Y379="",Y379=0,Y379="-"),"",DAY($B373))</f>
        <v/>
      </c>
      <c r="AB379" s="332" t="str">
        <f t="shared" si="347"/>
        <v/>
      </c>
      <c r="AC379" s="342" t="str">
        <f>IF(OR(AA379="",AA379=0,AA379="-"),"",MONTH($B373))</f>
        <v/>
      </c>
      <c r="AD379" s="332" t="str">
        <f t="shared" si="348"/>
        <v/>
      </c>
      <c r="AE379" s="343" t="str">
        <f>IF(OR(AA379="",AA379=0,AA379="-"),"",YEAR($B373))</f>
        <v/>
      </c>
      <c r="AG379" s="471"/>
      <c r="AH379" s="500"/>
      <c r="AI379" s="501"/>
      <c r="AJ379" s="501"/>
      <c r="AK379" s="501"/>
      <c r="AL379" s="502"/>
      <c r="AM379" s="472"/>
      <c r="AO379" s="471"/>
      <c r="AP379" s="474"/>
      <c r="AQ379" s="474"/>
      <c r="AR379" s="472"/>
      <c r="AT379" s="471"/>
      <c r="AU379" s="474"/>
      <c r="AV379" s="474"/>
      <c r="AW379" s="472"/>
      <c r="AY379" s="471"/>
      <c r="AZ379" s="474"/>
      <c r="BA379" s="474"/>
      <c r="BB379" s="472"/>
      <c r="BD379" s="471"/>
      <c r="BE379" s="472"/>
      <c r="BG379" s="468"/>
    </row>
    <row r="380" spans="1:59" ht="15" thickBot="1" x14ac:dyDescent="0.35">
      <c r="A380" s="674">
        <f>MAX($A$23:A373)+1</f>
        <v>52</v>
      </c>
      <c r="B380" s="675">
        <f>INDEX(Resumen!$A$56:$AL$259,MATCH($A380,Resumen!$A$56:$A$259,0),MATCH($B$22,Resumen!$A$59:$AL$59,0))</f>
        <v>0</v>
      </c>
      <c r="C380" s="676">
        <f>INDEX(Resumen!$A$56:$AL$259,MATCH($A380,Resumen!$A$56:$A$259,0),MATCH($C$22,Resumen!$A$59:$AL$59,0))</f>
        <v>0</v>
      </c>
      <c r="D380" s="648" t="str">
        <f>IF(SUM($W380:$W386)=0,"-",SUM($W380:$W386))</f>
        <v>-</v>
      </c>
      <c r="E380" s="363" t="str">
        <f>Resumen!$K$57</f>
        <v>MP</v>
      </c>
      <c r="F380" s="364" t="str">
        <f>Resumen!$K$56</f>
        <v>Materias Primas</v>
      </c>
      <c r="G380" s="284"/>
      <c r="H380" s="256" t="str">
        <f>INDEX(Resumen!$A$56:$AL$259,MATCH($C380,Resumen!$C$56:$C$259,0),MATCH($H$16,Resumen!$A$59:$AL$59,0))</f>
        <v>-</v>
      </c>
      <c r="I380" s="90" t="str">
        <f>INDEX(Resumen!$A$56:$AL$259,MATCH($C380,Resumen!$C$56:$C$259,0),MATCH($I$16,Resumen!$A$59:$AL$59,0))</f>
        <v>-</v>
      </c>
      <c r="J380" s="90" t="str">
        <f>INDEX(Resumen!$A$56:$AL$259,MATCH($C380,Resumen!$C$56:$C$259,0),MATCH($J$16,Resumen!$A$59:$AL$59,0))</f>
        <v>-</v>
      </c>
      <c r="K380" s="109" t="str">
        <f>INDEX(Resumen!$A$56:$AL$259,MATCH($C380,Resumen!$C$56:$C$259,0),MATCH($K$16,Resumen!$A$59:$AL$59,0))</f>
        <v>-</v>
      </c>
      <c r="M380" s="256" t="str">
        <f>IF(OR(H380="-",H380="",H380=0),"-",H380*M$14)</f>
        <v>-</v>
      </c>
      <c r="N380" s="90" t="str">
        <f t="shared" si="328"/>
        <v>-</v>
      </c>
      <c r="O380" s="90" t="str">
        <f t="shared" si="329"/>
        <v>-</v>
      </c>
      <c r="P380" s="109" t="str">
        <f t="shared" si="330"/>
        <v>-</v>
      </c>
      <c r="Q380" s="58"/>
      <c r="R380" s="365" t="str">
        <f>IF(SUM(H380,M380)=0,"-",SUM(H380,M380))</f>
        <v>-</v>
      </c>
      <c r="S380" s="366" t="str">
        <f t="shared" si="331"/>
        <v>-</v>
      </c>
      <c r="T380" s="366" t="str">
        <f t="shared" si="332"/>
        <v>-</v>
      </c>
      <c r="U380" s="367" t="str">
        <f t="shared" si="333"/>
        <v>-</v>
      </c>
      <c r="V380" s="5"/>
      <c r="W380" s="368" t="str">
        <f>IF(SUM(R380:U380)=0,"-",SUM(R380:U380))</f>
        <v>-</v>
      </c>
      <c r="Y380" s="369" t="str">
        <f>IF(OR(W380="",W380=0,W380="-"),"",MAX(Y$23:Y379)+1)</f>
        <v/>
      </c>
      <c r="Z380" s="370" t="str">
        <f>IF(OR(Y380="",Y380=0,Y380="-"),"",C380)</f>
        <v/>
      </c>
      <c r="AA380" s="371" t="str">
        <f>IF(OR(Y380="",Y380=0,Y380="-"),"",DAY($B380))</f>
        <v/>
      </c>
      <c r="AB380" s="372" t="str">
        <f>IF(AA380="","","/")</f>
        <v/>
      </c>
      <c r="AC380" s="373" t="str">
        <f>IF(OR(AA380="",AA380=0,AA380="-"),"",MONTH($B380))</f>
        <v/>
      </c>
      <c r="AD380" s="372" t="str">
        <f>IF(AC380="","","/")</f>
        <v/>
      </c>
      <c r="AE380" s="374" t="str">
        <f>IF(OR(AA380="",AA380=0,AA380="-"),"",YEAR($B380))</f>
        <v/>
      </c>
      <c r="AG380" s="461" t="str">
        <f>IF(OR($C380="",$C380="-",$C380=0),"-",A380)</f>
        <v>-</v>
      </c>
      <c r="AH380" s="503" t="str">
        <f>IF(OR($C380="",$C380="-",$C380=0),"-",DAY(B380))</f>
        <v>-</v>
      </c>
      <c r="AI380" s="506" t="str">
        <f>IF(AH380="","","/")</f>
        <v>/</v>
      </c>
      <c r="AJ380" s="507" t="str">
        <f>IF(OR($C380="",$C380="-",$C380=0),"-",MONTH(B380))</f>
        <v>-</v>
      </c>
      <c r="AK380" s="506" t="str">
        <f>IF(AJ380="","","/")</f>
        <v>/</v>
      </c>
      <c r="AL380" s="508" t="str">
        <f>IF(OR($C380="",$C380="-",$C380=0),"-",YEAR(B380))</f>
        <v>-</v>
      </c>
      <c r="AM380" s="462" t="str">
        <f>IF(OR($C380="",$C380="-",$C380=0),"-",C380)</f>
        <v>-</v>
      </c>
      <c r="AN380" s="475" t="str">
        <f>IF(AM380="-","ù",IF(BG380=D380,"ü","û"))</f>
        <v>ù</v>
      </c>
      <c r="AO380" s="463" t="str">
        <f>IF(OR($C380="",$C380="-",$C380=0),"-",IF(SUM(H380:H386)=0,"-",SUM(H380:H386)))</f>
        <v>-</v>
      </c>
      <c r="AP380" s="464" t="str">
        <f>IF(OR($C380="",$C380="-",$C380=0),"-",IF(SUM(I380:I386)=0,"-",SUM(I380:I386)))</f>
        <v>-</v>
      </c>
      <c r="AQ380" s="464" t="str">
        <f>IF(OR($C380="",$C380="-",$C380=0),"-",IF(SUM(J380:J386)=0,"-",SUM(J380:J386)))</f>
        <v>-</v>
      </c>
      <c r="AR380" s="465" t="str">
        <f>IF(OR($C380="",$C380="-",$C380=0),"-",IF(SUM(K380:K386)=0,"-",SUM(K380:K386)))</f>
        <v>-</v>
      </c>
      <c r="AS380" s="457"/>
      <c r="AT380" s="463" t="str">
        <f>IF(OR($C380="",$C380="-",$C380=0),"-",IF(SUM(M380:M386)=0,"-",SUM(M380:M386)))</f>
        <v>-</v>
      </c>
      <c r="AU380" s="464" t="str">
        <f>IF(OR($C380="",$C380="-",$C380=0),"-",IF(SUM(N380:N386)=0,"-",SUM(N380:N386)))</f>
        <v>-</v>
      </c>
      <c r="AV380" s="464" t="str">
        <f>IF(OR($C380="",$C380="-",$C380=0),"-",IF(SUM(O380:O386)=0,"-",SUM(O380:O386)))</f>
        <v>-</v>
      </c>
      <c r="AW380" s="465" t="str">
        <f>IF(OR($C380="",$C380="-",$C380=0),"-",IF(SUM(P380:P386)=0,"-",SUM(P380:P386)))</f>
        <v>-</v>
      </c>
      <c r="AX380" s="457"/>
      <c r="AY380" s="463" t="str">
        <f>IF(OR($C380="",$C380="-",$C380=0),"-",IF(SUM(R380:R386)=0,"-",SUM(R380:R386)))</f>
        <v>-</v>
      </c>
      <c r="AZ380" s="464" t="str">
        <f>IF(OR($C380="",$C380="-",$C380=0),"-",IF(SUM(S380:S386)=0,"-",SUM(S380:S386)))</f>
        <v>-</v>
      </c>
      <c r="BA380" s="464" t="str">
        <f>IF(OR($C380="",$C380="-",$C380=0),"-",IF(SUM(T380:T386)=0,"-",SUM(T380:T386)))</f>
        <v>-</v>
      </c>
      <c r="BB380" s="465" t="str">
        <f>IF(OR($C380="",$C380="-",$C380=0),"-",IF(SUM(U380:U386)=0,"-",SUM(U380:U386)))</f>
        <v>-</v>
      </c>
      <c r="BC380" s="457"/>
      <c r="BD380" s="463" t="str">
        <f>IF(SUM(AO380:AR380)=0,"-",SUM(AO380:AR380))</f>
        <v>-</v>
      </c>
      <c r="BE380" s="465" t="str">
        <f>IF(SUM(AT380:AW380)=0,"-",SUM(AT380:AW380))</f>
        <v>-</v>
      </c>
      <c r="BF380" s="457"/>
      <c r="BG380" s="466" t="str">
        <f>IF(SUM(AY380:BB380)=0,"-",SUM(AY380:BB380))</f>
        <v>-</v>
      </c>
    </row>
    <row r="381" spans="1:59" ht="15" thickBot="1" x14ac:dyDescent="0.35">
      <c r="A381" s="674"/>
      <c r="B381" s="675"/>
      <c r="C381" s="676"/>
      <c r="D381" s="677"/>
      <c r="E381" s="82" t="str">
        <f>Resumen!$O$57</f>
        <v>P</v>
      </c>
      <c r="F381" s="261" t="str">
        <f>Resumen!$O$56</f>
        <v>Panadería</v>
      </c>
      <c r="G381" s="284"/>
      <c r="H381" s="273" t="str">
        <f>INDEX(Resumen!$A$56:$AL$259,MATCH($C380,Resumen!$C$56:$C$259,0),MATCH($H$17,Resumen!$A$59:$AL$59,0))</f>
        <v>-</v>
      </c>
      <c r="I381" s="274" t="str">
        <f>INDEX(Resumen!$A$56:$AL$259,MATCH($C380,Resumen!$C$56:$C$259,0),MATCH($I$17,Resumen!$A$59:$AL$59,0))</f>
        <v>-</v>
      </c>
      <c r="J381" s="274" t="str">
        <f>INDEX(Resumen!$A$56:$AL$259,MATCH($C380,Resumen!$C$56:$C$259,0),MATCH($J$17,Resumen!$A$59:$AL$59,0))</f>
        <v>-</v>
      </c>
      <c r="K381" s="275" t="str">
        <f>INDEX(Resumen!$A$56:$AL$259,MATCH($C380,Resumen!$C$56:$C$259,0),MATCH($K$17,Resumen!$A$59:$AL$59,0))</f>
        <v>-</v>
      </c>
      <c r="M381" s="273" t="str">
        <f t="shared" ref="M381:M386" si="349">IF(OR(H381="-",H381="",H381=0),"-",H381*M$14)</f>
        <v>-</v>
      </c>
      <c r="N381" s="274" t="str">
        <f t="shared" si="328"/>
        <v>-</v>
      </c>
      <c r="O381" s="274" t="str">
        <f t="shared" si="329"/>
        <v>-</v>
      </c>
      <c r="P381" s="275" t="str">
        <f t="shared" si="330"/>
        <v>-</v>
      </c>
      <c r="Q381" s="58"/>
      <c r="R381" s="292" t="str">
        <f t="shared" ref="R381:R386" si="350">IF(SUM(H381,M381)=0,"-",SUM(H381,M381))</f>
        <v>-</v>
      </c>
      <c r="S381" s="293" t="str">
        <f t="shared" si="331"/>
        <v>-</v>
      </c>
      <c r="T381" s="293" t="str">
        <f t="shared" si="332"/>
        <v>-</v>
      </c>
      <c r="U381" s="294" t="str">
        <f t="shared" si="333"/>
        <v>-</v>
      </c>
      <c r="V381" s="5"/>
      <c r="W381" s="306" t="str">
        <f t="shared" ref="W381:W386" si="351">IF(SUM(R381:U381)=0,"-",SUM(R381:U381))</f>
        <v>-</v>
      </c>
      <c r="Y381" s="318" t="str">
        <f>IF(OR(W381="",W381=0,W381="-"),"",MAX(Y$23:Y380)+1)</f>
        <v/>
      </c>
      <c r="Z381" s="319" t="str">
        <f>IF(OR(Y381="",Y381=0,Y381="-"),"",C380)</f>
        <v/>
      </c>
      <c r="AA381" s="338" t="str">
        <f>IF(OR(Y381="",Y381=0,Y381="-"),"",DAY($B380))</f>
        <v/>
      </c>
      <c r="AB381" s="331" t="str">
        <f t="shared" ref="AB381:AB386" si="352">IF(AA381="","","/")</f>
        <v/>
      </c>
      <c r="AC381" s="339" t="str">
        <f>IF(OR(AA381="",AA381=0,AA381="-"),"",MONTH($B380))</f>
        <v/>
      </c>
      <c r="AD381" s="331" t="str">
        <f t="shared" ref="AD381:AD386" si="353">IF(AC381="","","/")</f>
        <v/>
      </c>
      <c r="AE381" s="340" t="str">
        <f>IF(OR(AA381="",AA381=0,AA381="-"),"",YEAR($B380))</f>
        <v/>
      </c>
      <c r="AG381" s="525"/>
      <c r="AH381" s="526"/>
      <c r="AI381" s="527"/>
      <c r="AJ381" s="528"/>
      <c r="AK381" s="527"/>
      <c r="AL381" s="529"/>
      <c r="AM381" s="530"/>
      <c r="AN381" s="535"/>
      <c r="AO381" s="531"/>
      <c r="AP381" s="532"/>
      <c r="AQ381" s="532"/>
      <c r="AR381" s="533"/>
      <c r="AS381" s="536"/>
      <c r="AT381" s="531"/>
      <c r="AU381" s="532"/>
      <c r="AV381" s="532"/>
      <c r="AW381" s="533"/>
      <c r="AX381" s="536"/>
      <c r="AY381" s="531"/>
      <c r="AZ381" s="532"/>
      <c r="BA381" s="532"/>
      <c r="BB381" s="533"/>
      <c r="BC381" s="536"/>
      <c r="BD381" s="531"/>
      <c r="BE381" s="533"/>
      <c r="BF381" s="536"/>
      <c r="BG381" s="534"/>
    </row>
    <row r="382" spans="1:59" ht="15" thickBot="1" x14ac:dyDescent="0.35">
      <c r="A382" s="674"/>
      <c r="B382" s="675"/>
      <c r="C382" s="676"/>
      <c r="D382" s="677"/>
      <c r="E382" s="82" t="str">
        <f>Resumen!$S$57</f>
        <v>B</v>
      </c>
      <c r="F382" s="261" t="str">
        <f>Resumen!$S$56</f>
        <v>Bebidas</v>
      </c>
      <c r="G382" s="284"/>
      <c r="H382" s="273" t="str">
        <f>INDEX(Resumen!$A$56:$AL$259,MATCH($C380,Resumen!$C$56:$C$259,0),MATCH($H$18,Resumen!$A$59:$AL$59,0))</f>
        <v>-</v>
      </c>
      <c r="I382" s="274" t="str">
        <f>INDEX(Resumen!$A$56:$AL$259,MATCH($C380,Resumen!$C$56:$C$259,0),MATCH($I$18,Resumen!$A$59:$AL$59,0))</f>
        <v>-</v>
      </c>
      <c r="J382" s="274" t="str">
        <f>INDEX(Resumen!$A$56:$AL$259,MATCH($C380,Resumen!$C$56:$C$259,0),MATCH($J$18,Resumen!$A$59:$AL$59,0))</f>
        <v>-</v>
      </c>
      <c r="K382" s="275" t="str">
        <f>INDEX(Resumen!$A$56:$AL$259,MATCH($C380,Resumen!$C$56:$C$259,0),MATCH($K$18,Resumen!$A$59:$AL$59,0))</f>
        <v>-</v>
      </c>
      <c r="M382" s="273" t="str">
        <f t="shared" si="349"/>
        <v>-</v>
      </c>
      <c r="N382" s="274" t="str">
        <f t="shared" si="328"/>
        <v>-</v>
      </c>
      <c r="O382" s="274" t="str">
        <f t="shared" si="329"/>
        <v>-</v>
      </c>
      <c r="P382" s="275" t="str">
        <f t="shared" si="330"/>
        <v>-</v>
      </c>
      <c r="R382" s="292" t="str">
        <f t="shared" si="350"/>
        <v>-</v>
      </c>
      <c r="S382" s="293" t="str">
        <f t="shared" si="331"/>
        <v>-</v>
      </c>
      <c r="T382" s="293" t="str">
        <f t="shared" si="332"/>
        <v>-</v>
      </c>
      <c r="U382" s="294" t="str">
        <f t="shared" si="333"/>
        <v>-</v>
      </c>
      <c r="V382" s="5"/>
      <c r="W382" s="306" t="str">
        <f t="shared" si="351"/>
        <v>-</v>
      </c>
      <c r="Y382" s="318" t="str">
        <f>IF(OR(W382="",W382=0,W382="-"),"",MAX(Y$23:Y381)+1)</f>
        <v/>
      </c>
      <c r="Z382" s="319" t="str">
        <f>IF(OR(Y382="",Y382=0,Y382="-"),"",C380)</f>
        <v/>
      </c>
      <c r="AA382" s="338" t="str">
        <f>IF(OR(Y382="",Y382=0,Y382="-"),"",DAY($B380))</f>
        <v/>
      </c>
      <c r="AB382" s="331" t="str">
        <f t="shared" si="352"/>
        <v/>
      </c>
      <c r="AC382" s="339" t="str">
        <f>IF(OR(AA382="",AA382=0,AA382="-"),"",MONTH($B380))</f>
        <v/>
      </c>
      <c r="AD382" s="331" t="str">
        <f t="shared" si="353"/>
        <v/>
      </c>
      <c r="AE382" s="340" t="str">
        <f>IF(OR(AA382="",AA382=0,AA382="-"),"",YEAR($B380))</f>
        <v/>
      </c>
      <c r="AG382" s="469"/>
      <c r="AH382" s="497"/>
      <c r="AL382" s="499"/>
      <c r="AM382" s="470"/>
      <c r="AN382" s="59"/>
      <c r="AO382" s="469"/>
      <c r="AP382" s="473"/>
      <c r="AQ382" s="473"/>
      <c r="AR382" s="470"/>
      <c r="AS382" s="59"/>
      <c r="AT382" s="469"/>
      <c r="AU382" s="473"/>
      <c r="AV382" s="473"/>
      <c r="AW382" s="470"/>
      <c r="AX382" s="59"/>
      <c r="AY382" s="469"/>
      <c r="AZ382" s="473"/>
      <c r="BA382" s="473"/>
      <c r="BB382" s="470"/>
      <c r="BC382" s="59"/>
      <c r="BD382" s="469"/>
      <c r="BE382" s="470"/>
      <c r="BF382" s="59"/>
      <c r="BG382" s="467"/>
    </row>
    <row r="383" spans="1:59" ht="15" thickBot="1" x14ac:dyDescent="0.35">
      <c r="A383" s="674"/>
      <c r="B383" s="675"/>
      <c r="C383" s="676"/>
      <c r="D383" s="677"/>
      <c r="E383" s="82" t="str">
        <f>Resumen!$W$57</f>
        <v>E</v>
      </c>
      <c r="F383" s="261" t="str">
        <f>Resumen!$W$56</f>
        <v>Envases</v>
      </c>
      <c r="G383" s="284"/>
      <c r="H383" s="273" t="str">
        <f>INDEX(Resumen!$A$56:$AL$259,MATCH($C380,Resumen!$C$56:$C$259,0),MATCH($H$19,Resumen!$A$59:$AL$59,0))</f>
        <v>-</v>
      </c>
      <c r="I383" s="274" t="str">
        <f>INDEX(Resumen!$A$56:$AL$259,MATCH($C380,Resumen!$C$56:$C$259,0),MATCH($I$19,Resumen!$A$59:$AL$59,0))</f>
        <v>-</v>
      </c>
      <c r="J383" s="274" t="str">
        <f>INDEX(Resumen!$A$56:$AL$259,MATCH($C380,Resumen!$C$56:$C$259,0),MATCH($J$19,Resumen!$A$59:$AL$59,0))</f>
        <v>-</v>
      </c>
      <c r="K383" s="275" t="str">
        <f>INDEX(Resumen!$A$56:$AL$259,MATCH($C380,Resumen!$C$56:$C$259,0),MATCH($K$19,Resumen!$A$59:$AL$59,0))</f>
        <v>-</v>
      </c>
      <c r="M383" s="273" t="str">
        <f t="shared" si="349"/>
        <v>-</v>
      </c>
      <c r="N383" s="274" t="str">
        <f t="shared" si="328"/>
        <v>-</v>
      </c>
      <c r="O383" s="274" t="str">
        <f t="shared" si="329"/>
        <v>-</v>
      </c>
      <c r="P383" s="275" t="str">
        <f t="shared" si="330"/>
        <v>-</v>
      </c>
      <c r="Q383" s="58"/>
      <c r="R383" s="292" t="str">
        <f t="shared" si="350"/>
        <v>-</v>
      </c>
      <c r="S383" s="293" t="str">
        <f t="shared" si="331"/>
        <v>-</v>
      </c>
      <c r="T383" s="293" t="str">
        <f t="shared" si="332"/>
        <v>-</v>
      </c>
      <c r="U383" s="294" t="str">
        <f t="shared" si="333"/>
        <v>-</v>
      </c>
      <c r="V383" s="5"/>
      <c r="W383" s="306" t="str">
        <f t="shared" si="351"/>
        <v>-</v>
      </c>
      <c r="Y383" s="318" t="str">
        <f>IF(OR(W383="",W383=0,W383="-"),"",MAX(Y$23:Y382)+1)</f>
        <v/>
      </c>
      <c r="Z383" s="319" t="str">
        <f>IF(OR(Y383="",Y383=0,Y383="-"),"",C380)</f>
        <v/>
      </c>
      <c r="AA383" s="338" t="str">
        <f>IF(OR(Y383="",Y383=0,Y383="-"),"",DAY($B380))</f>
        <v/>
      </c>
      <c r="AB383" s="331" t="str">
        <f t="shared" si="352"/>
        <v/>
      </c>
      <c r="AC383" s="339" t="str">
        <f>IF(OR(AA383="",AA383=0,AA383="-"),"",MONTH($B380))</f>
        <v/>
      </c>
      <c r="AD383" s="331" t="str">
        <f t="shared" si="353"/>
        <v/>
      </c>
      <c r="AE383" s="340" t="str">
        <f>IF(OR(AA383="",AA383=0,AA383="-"),"",YEAR($B380))</f>
        <v/>
      </c>
      <c r="AG383" s="469"/>
      <c r="AH383" s="497"/>
      <c r="AL383" s="499"/>
      <c r="AM383" s="470"/>
      <c r="AO383" s="469"/>
      <c r="AP383" s="473"/>
      <c r="AQ383" s="473"/>
      <c r="AR383" s="470"/>
      <c r="AT383" s="469"/>
      <c r="AU383" s="473"/>
      <c r="AV383" s="473"/>
      <c r="AW383" s="470"/>
      <c r="AY383" s="469"/>
      <c r="AZ383" s="473"/>
      <c r="BA383" s="473"/>
      <c r="BB383" s="470"/>
      <c r="BD383" s="469"/>
      <c r="BE383" s="470"/>
      <c r="BG383" s="467"/>
    </row>
    <row r="384" spans="1:59" ht="15" thickBot="1" x14ac:dyDescent="0.35">
      <c r="A384" s="674"/>
      <c r="B384" s="675"/>
      <c r="C384" s="676"/>
      <c r="D384" s="677"/>
      <c r="E384" s="83" t="str">
        <f>Resumen!$AA$57</f>
        <v>D</v>
      </c>
      <c r="F384" s="262" t="str">
        <f>Resumen!$AA$56</f>
        <v>Decoración</v>
      </c>
      <c r="G384" s="284"/>
      <c r="H384" s="273" t="str">
        <f>INDEX(Resumen!$A$56:$AL$259,MATCH($C380,Resumen!$C$56:$C$259,0),MATCH($H$20,Resumen!$A$59:$AL$59,0))</f>
        <v>-</v>
      </c>
      <c r="I384" s="274" t="str">
        <f>INDEX(Resumen!$A$56:$AL$259,MATCH($C380,Resumen!$C$56:$C$259,0),MATCH($I$20,Resumen!$A$59:$AL$59,0))</f>
        <v>-</v>
      </c>
      <c r="J384" s="274" t="str">
        <f>INDEX(Resumen!$A$56:$AL$259,MATCH($C380,Resumen!$C$56:$C$259,0),MATCH($J$20,Resumen!$A$59:$AL$59,0))</f>
        <v>-</v>
      </c>
      <c r="K384" s="275" t="str">
        <f>INDEX(Resumen!$A$56:$AL$259,MATCH($C380,Resumen!$C$56:$C$259,0),MATCH($K$20,Resumen!$A$59:$AL$59,0))</f>
        <v>-</v>
      </c>
      <c r="M384" s="273" t="str">
        <f t="shared" si="349"/>
        <v>-</v>
      </c>
      <c r="N384" s="274" t="str">
        <f t="shared" si="328"/>
        <v>-</v>
      </c>
      <c r="O384" s="274" t="str">
        <f t="shared" si="329"/>
        <v>-</v>
      </c>
      <c r="P384" s="275" t="str">
        <f t="shared" si="330"/>
        <v>-</v>
      </c>
      <c r="Q384" s="58"/>
      <c r="R384" s="292" t="str">
        <f t="shared" si="350"/>
        <v>-</v>
      </c>
      <c r="S384" s="293" t="str">
        <f t="shared" si="331"/>
        <v>-</v>
      </c>
      <c r="T384" s="293" t="str">
        <f t="shared" si="332"/>
        <v>-</v>
      </c>
      <c r="U384" s="294" t="str">
        <f t="shared" si="333"/>
        <v>-</v>
      </c>
      <c r="V384" s="5"/>
      <c r="W384" s="306" t="str">
        <f t="shared" si="351"/>
        <v>-</v>
      </c>
      <c r="Y384" s="318" t="str">
        <f>IF(OR(W384="",W384=0,W384="-"),"",MAX(Y$23:Y383)+1)</f>
        <v/>
      </c>
      <c r="Z384" s="319" t="str">
        <f>IF(OR(Y384="",Y384=0,Y384="-"),"",C380)</f>
        <v/>
      </c>
      <c r="AA384" s="338" t="str">
        <f>IF(OR(Y384="",Y384=0,Y384="-"),"",DAY($B380))</f>
        <v/>
      </c>
      <c r="AB384" s="331" t="str">
        <f t="shared" si="352"/>
        <v/>
      </c>
      <c r="AC384" s="339" t="str">
        <f>IF(OR(AA384="",AA384=0,AA384="-"),"",MONTH($B380))</f>
        <v/>
      </c>
      <c r="AD384" s="331" t="str">
        <f t="shared" si="353"/>
        <v/>
      </c>
      <c r="AE384" s="340" t="str">
        <f>IF(OR(AA384="",AA384=0,AA384="-"),"",YEAR($B380))</f>
        <v/>
      </c>
      <c r="AG384" s="469"/>
      <c r="AH384" s="497"/>
      <c r="AL384" s="499"/>
      <c r="AM384" s="470"/>
      <c r="AO384" s="469"/>
      <c r="AP384" s="473"/>
      <c r="AQ384" s="473"/>
      <c r="AR384" s="470"/>
      <c r="AT384" s="469"/>
      <c r="AU384" s="473"/>
      <c r="AV384" s="473"/>
      <c r="AW384" s="470"/>
      <c r="AY384" s="469"/>
      <c r="AZ384" s="473"/>
      <c r="BA384" s="473"/>
      <c r="BB384" s="470"/>
      <c r="BD384" s="469"/>
      <c r="BE384" s="470"/>
      <c r="BG384" s="467"/>
    </row>
    <row r="385" spans="1:59" ht="15" thickBot="1" x14ac:dyDescent="0.35">
      <c r="A385" s="674"/>
      <c r="B385" s="675"/>
      <c r="C385" s="676"/>
      <c r="D385" s="677"/>
      <c r="E385" s="83" t="str">
        <f>Resumen!$AE$57</f>
        <v>U</v>
      </c>
      <c r="F385" s="262" t="str">
        <f>Resumen!$AE$56</f>
        <v>Maq. y Utensilios</v>
      </c>
      <c r="G385" s="284"/>
      <c r="H385" s="273" t="str">
        <f>INDEX(Resumen!$A$56:$AL$259,MATCH($C380,Resumen!$C$56:$C$259,0),MATCH($H$21,Resumen!$A$59:$AL$59,0))</f>
        <v>-</v>
      </c>
      <c r="I385" s="274" t="str">
        <f>INDEX(Resumen!$A$56:$AL$259,MATCH($C380,Resumen!$C$56:$C$259,0),MATCH($I$21,Resumen!$A$59:$AL$59,0))</f>
        <v>-</v>
      </c>
      <c r="J385" s="274" t="str">
        <f>INDEX(Resumen!$A$56:$AL$259,MATCH($C380,Resumen!$C$56:$C$259,0),MATCH($J$21,Resumen!$A$59:$AL$59,0))</f>
        <v>-</v>
      </c>
      <c r="K385" s="275" t="str">
        <f>INDEX(Resumen!$A$56:$AL$259,MATCH($C380,Resumen!$C$56:$C$259,0),MATCH($K$21,Resumen!$A$59:$AL$59,0))</f>
        <v>-</v>
      </c>
      <c r="M385" s="273" t="str">
        <f t="shared" si="349"/>
        <v>-</v>
      </c>
      <c r="N385" s="274" t="str">
        <f t="shared" si="328"/>
        <v>-</v>
      </c>
      <c r="O385" s="274" t="str">
        <f t="shared" si="329"/>
        <v>-</v>
      </c>
      <c r="P385" s="275" t="str">
        <f t="shared" si="330"/>
        <v>-</v>
      </c>
      <c r="Q385" s="58"/>
      <c r="R385" s="292" t="str">
        <f t="shared" si="350"/>
        <v>-</v>
      </c>
      <c r="S385" s="293" t="str">
        <f t="shared" si="331"/>
        <v>-</v>
      </c>
      <c r="T385" s="293" t="str">
        <f t="shared" si="332"/>
        <v>-</v>
      </c>
      <c r="U385" s="294" t="str">
        <f t="shared" si="333"/>
        <v>-</v>
      </c>
      <c r="V385" s="5"/>
      <c r="W385" s="306" t="str">
        <f t="shared" si="351"/>
        <v>-</v>
      </c>
      <c r="Y385" s="318" t="str">
        <f>IF(OR(W385="",W385=0,W385="-"),"",MAX(Y$23:Y384)+1)</f>
        <v/>
      </c>
      <c r="Z385" s="319" t="str">
        <f>IF(OR(Y385="",Y385=0,Y385="-"),"",C380)</f>
        <v/>
      </c>
      <c r="AA385" s="338" t="str">
        <f>IF(OR(Y385="",Y385=0,Y385="-"),"",DAY($B380))</f>
        <v/>
      </c>
      <c r="AB385" s="331" t="str">
        <f t="shared" si="352"/>
        <v/>
      </c>
      <c r="AC385" s="339" t="str">
        <f>IF(OR(AA385="",AA385=0,AA385="-"),"",MONTH($B380))</f>
        <v/>
      </c>
      <c r="AD385" s="331" t="str">
        <f t="shared" si="353"/>
        <v/>
      </c>
      <c r="AE385" s="340" t="str">
        <f>IF(OR(AA385="",AA385=0,AA385="-"),"",YEAR($B380))</f>
        <v/>
      </c>
      <c r="AG385" s="469"/>
      <c r="AH385" s="497"/>
      <c r="AL385" s="499"/>
      <c r="AM385" s="470"/>
      <c r="AO385" s="469"/>
      <c r="AP385" s="473"/>
      <c r="AQ385" s="473"/>
      <c r="AR385" s="470"/>
      <c r="AT385" s="469"/>
      <c r="AU385" s="473"/>
      <c r="AV385" s="473"/>
      <c r="AW385" s="470"/>
      <c r="AY385" s="469"/>
      <c r="AZ385" s="473"/>
      <c r="BA385" s="473"/>
      <c r="BB385" s="470"/>
      <c r="BD385" s="469"/>
      <c r="BE385" s="470"/>
      <c r="BG385" s="467"/>
    </row>
    <row r="386" spans="1:59" ht="15" thickBot="1" x14ac:dyDescent="0.35">
      <c r="A386" s="674"/>
      <c r="B386" s="675"/>
      <c r="C386" s="676"/>
      <c r="D386" s="649"/>
      <c r="E386" s="259" t="str">
        <f>Resumen!$AI$57</f>
        <v>V</v>
      </c>
      <c r="F386" s="263" t="str">
        <f>Resumen!$AI$56</f>
        <v>Gastos V.Zotz</v>
      </c>
      <c r="G386" s="284"/>
      <c r="H386" s="276" t="str">
        <f>INDEX(Resumen!$A$56:$AL$259,MATCH($C380,Resumen!$C$56:$C$259,0),MATCH($H$22,Resumen!$A$59:$AL$59,0))</f>
        <v>-</v>
      </c>
      <c r="I386" s="277" t="str">
        <f>INDEX(Resumen!$A$56:$AL$259,MATCH($C380,Resumen!$C$56:$C$259,0),MATCH($I$22,Resumen!$A$59:$AL$59,0))</f>
        <v>-</v>
      </c>
      <c r="J386" s="277" t="str">
        <f>INDEX(Resumen!$A$56:$AL$259,MATCH($C380,Resumen!$C$56:$C$259,0),MATCH($J$22,Resumen!$A$59:$AL$59,0))</f>
        <v>-</v>
      </c>
      <c r="K386" s="278" t="str">
        <f>INDEX(Resumen!$A$56:$AL$259,MATCH($C380,Resumen!$C$56:$C$259,0),MATCH($K$22,Resumen!$A$59:$AL$59,0))</f>
        <v>-</v>
      </c>
      <c r="M386" s="276" t="str">
        <f t="shared" si="349"/>
        <v>-</v>
      </c>
      <c r="N386" s="277" t="str">
        <f t="shared" si="328"/>
        <v>-</v>
      </c>
      <c r="O386" s="277" t="str">
        <f t="shared" si="329"/>
        <v>-</v>
      </c>
      <c r="P386" s="278" t="str">
        <f t="shared" si="330"/>
        <v>-</v>
      </c>
      <c r="Q386" s="58"/>
      <c r="R386" s="295" t="str">
        <f t="shared" si="350"/>
        <v>-</v>
      </c>
      <c r="S386" s="296" t="str">
        <f t="shared" si="331"/>
        <v>-</v>
      </c>
      <c r="T386" s="296" t="str">
        <f t="shared" si="332"/>
        <v>-</v>
      </c>
      <c r="U386" s="297" t="str">
        <f t="shared" si="333"/>
        <v>-</v>
      </c>
      <c r="W386" s="307" t="str">
        <f t="shared" si="351"/>
        <v>-</v>
      </c>
      <c r="Y386" s="318" t="str">
        <f>IF(OR(W386="",W386=0,W386="-"),"",MAX(Y$23:Y385)+1)</f>
        <v/>
      </c>
      <c r="Z386" s="320" t="str">
        <f>IF(OR(Y386="",Y386=0,Y386="-"),"",C380)</f>
        <v/>
      </c>
      <c r="AA386" s="341" t="str">
        <f>IF(OR(Y386="",Y386=0,Y386="-"),"",DAY($B380))</f>
        <v/>
      </c>
      <c r="AB386" s="332" t="str">
        <f t="shared" si="352"/>
        <v/>
      </c>
      <c r="AC386" s="342" t="str">
        <f>IF(OR(AA386="",AA386=0,AA386="-"),"",MONTH($B380))</f>
        <v/>
      </c>
      <c r="AD386" s="332" t="str">
        <f t="shared" si="353"/>
        <v/>
      </c>
      <c r="AE386" s="343" t="str">
        <f>IF(OR(AA386="",AA386=0,AA386="-"),"",YEAR($B380))</f>
        <v/>
      </c>
      <c r="AG386" s="471"/>
      <c r="AH386" s="500"/>
      <c r="AI386" s="501"/>
      <c r="AJ386" s="501"/>
      <c r="AK386" s="501"/>
      <c r="AL386" s="502"/>
      <c r="AM386" s="472"/>
      <c r="AO386" s="471"/>
      <c r="AP386" s="474"/>
      <c r="AQ386" s="474"/>
      <c r="AR386" s="472"/>
      <c r="AT386" s="471"/>
      <c r="AU386" s="474"/>
      <c r="AV386" s="474"/>
      <c r="AW386" s="472"/>
      <c r="AY386" s="471"/>
      <c r="AZ386" s="474"/>
      <c r="BA386" s="474"/>
      <c r="BB386" s="472"/>
      <c r="BD386" s="471"/>
      <c r="BE386" s="472"/>
      <c r="BG386" s="468"/>
    </row>
    <row r="387" spans="1:59" ht="15" thickBot="1" x14ac:dyDescent="0.35">
      <c r="A387" s="674">
        <f>MAX($A$23:A380)+1</f>
        <v>53</v>
      </c>
      <c r="B387" s="675">
        <f>INDEX(Resumen!$A$56:$AL$259,MATCH($A387,Resumen!$A$56:$A$259,0),MATCH($B$22,Resumen!$A$59:$AL$59,0))</f>
        <v>0</v>
      </c>
      <c r="C387" s="676">
        <f>INDEX(Resumen!$A$56:$AL$259,MATCH($A387,Resumen!$A$56:$A$259,0),MATCH($C$22,Resumen!$A$59:$AL$59,0))</f>
        <v>0</v>
      </c>
      <c r="D387" s="648" t="str">
        <f>IF(SUM($W387:$W393)=0,"-",SUM($W387:$W393))</f>
        <v>-</v>
      </c>
      <c r="E387" s="363" t="str">
        <f>Resumen!$K$57</f>
        <v>MP</v>
      </c>
      <c r="F387" s="364" t="str">
        <f>Resumen!$K$56</f>
        <v>Materias Primas</v>
      </c>
      <c r="G387" s="284"/>
      <c r="H387" s="256" t="str">
        <f>INDEX(Resumen!$A$56:$AL$259,MATCH($C387,Resumen!$C$56:$C$259,0),MATCH($H$16,Resumen!$A$59:$AL$59,0))</f>
        <v>-</v>
      </c>
      <c r="I387" s="90" t="str">
        <f>INDEX(Resumen!$A$56:$AL$259,MATCH($C387,Resumen!$C$56:$C$259,0),MATCH($I$16,Resumen!$A$59:$AL$59,0))</f>
        <v>-</v>
      </c>
      <c r="J387" s="90" t="str">
        <f>INDEX(Resumen!$A$56:$AL$259,MATCH($C387,Resumen!$C$56:$C$259,0),MATCH($J$16,Resumen!$A$59:$AL$59,0))</f>
        <v>-</v>
      </c>
      <c r="K387" s="109" t="str">
        <f>INDEX(Resumen!$A$56:$AL$259,MATCH($C387,Resumen!$C$56:$C$259,0),MATCH($K$16,Resumen!$A$59:$AL$59,0))</f>
        <v>-</v>
      </c>
      <c r="M387" s="256" t="str">
        <f>IF(OR(H387="-",H387="",H387=0),"-",H387*M$14)</f>
        <v>-</v>
      </c>
      <c r="N387" s="90" t="str">
        <f t="shared" si="328"/>
        <v>-</v>
      </c>
      <c r="O387" s="90" t="str">
        <f t="shared" si="329"/>
        <v>-</v>
      </c>
      <c r="P387" s="109" t="str">
        <f t="shared" si="330"/>
        <v>-</v>
      </c>
      <c r="Q387" s="58"/>
      <c r="R387" s="365" t="str">
        <f>IF(SUM(H387,M387)=0,"-",SUM(H387,M387))</f>
        <v>-</v>
      </c>
      <c r="S387" s="366" t="str">
        <f t="shared" si="331"/>
        <v>-</v>
      </c>
      <c r="T387" s="366" t="str">
        <f t="shared" si="332"/>
        <v>-</v>
      </c>
      <c r="U387" s="367" t="str">
        <f t="shared" si="333"/>
        <v>-</v>
      </c>
      <c r="V387" s="5"/>
      <c r="W387" s="368" t="str">
        <f>IF(SUM(R387:U387)=0,"-",SUM(R387:U387))</f>
        <v>-</v>
      </c>
      <c r="Y387" s="369" t="str">
        <f>IF(OR(W387="",W387=0,W387="-"),"",MAX(Y$23:Y386)+1)</f>
        <v/>
      </c>
      <c r="Z387" s="370" t="str">
        <f>IF(OR(Y387="",Y387=0,Y387="-"),"",C387)</f>
        <v/>
      </c>
      <c r="AA387" s="371" t="str">
        <f>IF(OR(Y387="",Y387=0,Y387="-"),"",DAY($B387))</f>
        <v/>
      </c>
      <c r="AB387" s="372" t="str">
        <f>IF(AA387="","","/")</f>
        <v/>
      </c>
      <c r="AC387" s="373" t="str">
        <f>IF(OR(AA387="",AA387=0,AA387="-"),"",MONTH($B387))</f>
        <v/>
      </c>
      <c r="AD387" s="372" t="str">
        <f>IF(AC387="","","/")</f>
        <v/>
      </c>
      <c r="AE387" s="374" t="str">
        <f>IF(OR(AA387="",AA387=0,AA387="-"),"",YEAR($B387))</f>
        <v/>
      </c>
      <c r="AG387" s="461" t="str">
        <f>IF(OR($C387="",$C387="-",$C387=0),"-",A387)</f>
        <v>-</v>
      </c>
      <c r="AH387" s="503" t="str">
        <f>IF(OR($C387="",$C387="-",$C387=0),"-",DAY(B387))</f>
        <v>-</v>
      </c>
      <c r="AI387" s="506" t="str">
        <f>IF(AH387="","","/")</f>
        <v>/</v>
      </c>
      <c r="AJ387" s="507" t="str">
        <f>IF(OR($C387="",$C387="-",$C387=0),"-",MONTH(B387))</f>
        <v>-</v>
      </c>
      <c r="AK387" s="506" t="str">
        <f>IF(AJ387="","","/")</f>
        <v>/</v>
      </c>
      <c r="AL387" s="508" t="str">
        <f>IF(OR($C387="",$C387="-",$C387=0),"-",YEAR(B387))</f>
        <v>-</v>
      </c>
      <c r="AM387" s="462" t="str">
        <f>IF(OR($C387="",$C387="-",$C387=0),"-",C387)</f>
        <v>-</v>
      </c>
      <c r="AN387" s="475" t="str">
        <f>IF(AM387="-","ù",IF(BG387=D387,"ü","û"))</f>
        <v>ù</v>
      </c>
      <c r="AO387" s="463" t="str">
        <f>IF(OR($C387="",$C387="-",$C387=0),"-",IF(SUM(H387:H393)=0,"-",SUM(H387:H393)))</f>
        <v>-</v>
      </c>
      <c r="AP387" s="464" t="str">
        <f>IF(OR($C387="",$C387="-",$C387=0),"-",IF(SUM(I387:I393)=0,"-",SUM(I387:I393)))</f>
        <v>-</v>
      </c>
      <c r="AQ387" s="464" t="str">
        <f>IF(OR($C387="",$C387="-",$C387=0),"-",IF(SUM(J387:J393)=0,"-",SUM(J387:J393)))</f>
        <v>-</v>
      </c>
      <c r="AR387" s="465" t="str">
        <f>IF(OR($C387="",$C387="-",$C387=0),"-",IF(SUM(K387:K393)=0,"-",SUM(K387:K393)))</f>
        <v>-</v>
      </c>
      <c r="AS387" s="457"/>
      <c r="AT387" s="463" t="str">
        <f>IF(OR($C387="",$C387="-",$C387=0),"-",IF(SUM(M387:M393)=0,"-",SUM(M387:M393)))</f>
        <v>-</v>
      </c>
      <c r="AU387" s="464" t="str">
        <f>IF(OR($C387="",$C387="-",$C387=0),"-",IF(SUM(N387:N393)=0,"-",SUM(N387:N393)))</f>
        <v>-</v>
      </c>
      <c r="AV387" s="464" t="str">
        <f>IF(OR($C387="",$C387="-",$C387=0),"-",IF(SUM(O387:O393)=0,"-",SUM(O387:O393)))</f>
        <v>-</v>
      </c>
      <c r="AW387" s="465" t="str">
        <f>IF(OR($C387="",$C387="-",$C387=0),"-",IF(SUM(P387:P393)=0,"-",SUM(P387:P393)))</f>
        <v>-</v>
      </c>
      <c r="AX387" s="457"/>
      <c r="AY387" s="463" t="str">
        <f>IF(OR($C387="",$C387="-",$C387=0),"-",IF(SUM(R387:R393)=0,"-",SUM(R387:R393)))</f>
        <v>-</v>
      </c>
      <c r="AZ387" s="464" t="str">
        <f>IF(OR($C387="",$C387="-",$C387=0),"-",IF(SUM(S387:S393)=0,"-",SUM(S387:S393)))</f>
        <v>-</v>
      </c>
      <c r="BA387" s="464" t="str">
        <f>IF(OR($C387="",$C387="-",$C387=0),"-",IF(SUM(T387:T393)=0,"-",SUM(T387:T393)))</f>
        <v>-</v>
      </c>
      <c r="BB387" s="465" t="str">
        <f>IF(OR($C387="",$C387="-",$C387=0),"-",IF(SUM(U387:U393)=0,"-",SUM(U387:U393)))</f>
        <v>-</v>
      </c>
      <c r="BC387" s="457"/>
      <c r="BD387" s="463" t="str">
        <f>IF(SUM(AO387:AR387)=0,"-",SUM(AO387:AR387))</f>
        <v>-</v>
      </c>
      <c r="BE387" s="465" t="str">
        <f>IF(SUM(AT387:AW387)=0,"-",SUM(AT387:AW387))</f>
        <v>-</v>
      </c>
      <c r="BF387" s="457"/>
      <c r="BG387" s="466" t="str">
        <f>IF(SUM(AY387:BB387)=0,"-",SUM(AY387:BB387))</f>
        <v>-</v>
      </c>
    </row>
    <row r="388" spans="1:59" ht="15" thickBot="1" x14ac:dyDescent="0.35">
      <c r="A388" s="674"/>
      <c r="B388" s="675"/>
      <c r="C388" s="676"/>
      <c r="D388" s="677"/>
      <c r="E388" s="82" t="str">
        <f>Resumen!$O$57</f>
        <v>P</v>
      </c>
      <c r="F388" s="261" t="str">
        <f>Resumen!$O$56</f>
        <v>Panadería</v>
      </c>
      <c r="G388" s="284"/>
      <c r="H388" s="273" t="str">
        <f>INDEX(Resumen!$A$56:$AL$259,MATCH($C387,Resumen!$C$56:$C$259,0),MATCH($H$17,Resumen!$A$59:$AL$59,0))</f>
        <v>-</v>
      </c>
      <c r="I388" s="274" t="str">
        <f>INDEX(Resumen!$A$56:$AL$259,MATCH($C387,Resumen!$C$56:$C$259,0),MATCH($I$17,Resumen!$A$59:$AL$59,0))</f>
        <v>-</v>
      </c>
      <c r="J388" s="274" t="str">
        <f>INDEX(Resumen!$A$56:$AL$259,MATCH($C387,Resumen!$C$56:$C$259,0),MATCH($J$17,Resumen!$A$59:$AL$59,0))</f>
        <v>-</v>
      </c>
      <c r="K388" s="275" t="str">
        <f>INDEX(Resumen!$A$56:$AL$259,MATCH($C387,Resumen!$C$56:$C$259,0),MATCH($K$17,Resumen!$A$59:$AL$59,0))</f>
        <v>-</v>
      </c>
      <c r="M388" s="273" t="str">
        <f t="shared" ref="M388:M393" si="354">IF(OR(H388="-",H388="",H388=0),"-",H388*M$14)</f>
        <v>-</v>
      </c>
      <c r="N388" s="274" t="str">
        <f t="shared" si="328"/>
        <v>-</v>
      </c>
      <c r="O388" s="274" t="str">
        <f t="shared" si="329"/>
        <v>-</v>
      </c>
      <c r="P388" s="275" t="str">
        <f t="shared" si="330"/>
        <v>-</v>
      </c>
      <c r="Q388" s="58"/>
      <c r="R388" s="292" t="str">
        <f t="shared" ref="R388:R393" si="355">IF(SUM(H388,M388)=0,"-",SUM(H388,M388))</f>
        <v>-</v>
      </c>
      <c r="S388" s="293" t="str">
        <f t="shared" si="331"/>
        <v>-</v>
      </c>
      <c r="T388" s="293" t="str">
        <f t="shared" si="332"/>
        <v>-</v>
      </c>
      <c r="U388" s="294" t="str">
        <f t="shared" si="333"/>
        <v>-</v>
      </c>
      <c r="V388" s="5"/>
      <c r="W388" s="306" t="str">
        <f t="shared" ref="W388:W393" si="356">IF(SUM(R388:U388)=0,"-",SUM(R388:U388))</f>
        <v>-</v>
      </c>
      <c r="Y388" s="318" t="str">
        <f>IF(OR(W388="",W388=0,W388="-"),"",MAX(Y$23:Y387)+1)</f>
        <v/>
      </c>
      <c r="Z388" s="319" t="str">
        <f>IF(OR(Y388="",Y388=0,Y388="-"),"",C387)</f>
        <v/>
      </c>
      <c r="AA388" s="338" t="str">
        <f>IF(OR(Y388="",Y388=0,Y388="-"),"",DAY($B387))</f>
        <v/>
      </c>
      <c r="AB388" s="331" t="str">
        <f t="shared" ref="AB388:AB393" si="357">IF(AA388="","","/")</f>
        <v/>
      </c>
      <c r="AC388" s="339" t="str">
        <f>IF(OR(AA388="",AA388=0,AA388="-"),"",MONTH($B387))</f>
        <v/>
      </c>
      <c r="AD388" s="331" t="str">
        <f t="shared" ref="AD388:AD393" si="358">IF(AC388="","","/")</f>
        <v/>
      </c>
      <c r="AE388" s="340" t="str">
        <f>IF(OR(AA388="",AA388=0,AA388="-"),"",YEAR($B387))</f>
        <v/>
      </c>
      <c r="AG388" s="525"/>
      <c r="AH388" s="526"/>
      <c r="AI388" s="527"/>
      <c r="AJ388" s="528"/>
      <c r="AK388" s="527"/>
      <c r="AL388" s="529"/>
      <c r="AM388" s="530"/>
      <c r="AN388" s="535"/>
      <c r="AO388" s="531"/>
      <c r="AP388" s="532"/>
      <c r="AQ388" s="532"/>
      <c r="AR388" s="533"/>
      <c r="AS388" s="536"/>
      <c r="AT388" s="531"/>
      <c r="AU388" s="532"/>
      <c r="AV388" s="532"/>
      <c r="AW388" s="533"/>
      <c r="AX388" s="536"/>
      <c r="AY388" s="531"/>
      <c r="AZ388" s="532"/>
      <c r="BA388" s="532"/>
      <c r="BB388" s="533"/>
      <c r="BC388" s="536"/>
      <c r="BD388" s="531"/>
      <c r="BE388" s="533"/>
      <c r="BF388" s="536"/>
      <c r="BG388" s="534"/>
    </row>
    <row r="389" spans="1:59" ht="15" thickBot="1" x14ac:dyDescent="0.35">
      <c r="A389" s="674"/>
      <c r="B389" s="675"/>
      <c r="C389" s="676"/>
      <c r="D389" s="677"/>
      <c r="E389" s="82" t="str">
        <f>Resumen!$S$57</f>
        <v>B</v>
      </c>
      <c r="F389" s="261" t="str">
        <f>Resumen!$S$56</f>
        <v>Bebidas</v>
      </c>
      <c r="G389" s="284"/>
      <c r="H389" s="273" t="str">
        <f>INDEX(Resumen!$A$56:$AL$259,MATCH($C387,Resumen!$C$56:$C$259,0),MATCH($H$18,Resumen!$A$59:$AL$59,0))</f>
        <v>-</v>
      </c>
      <c r="I389" s="274" t="str">
        <f>INDEX(Resumen!$A$56:$AL$259,MATCH($C387,Resumen!$C$56:$C$259,0),MATCH($I$18,Resumen!$A$59:$AL$59,0))</f>
        <v>-</v>
      </c>
      <c r="J389" s="274" t="str">
        <f>INDEX(Resumen!$A$56:$AL$259,MATCH($C387,Resumen!$C$56:$C$259,0),MATCH($J$18,Resumen!$A$59:$AL$59,0))</f>
        <v>-</v>
      </c>
      <c r="K389" s="275" t="str">
        <f>INDEX(Resumen!$A$56:$AL$259,MATCH($C387,Resumen!$C$56:$C$259,0),MATCH($K$18,Resumen!$A$59:$AL$59,0))</f>
        <v>-</v>
      </c>
      <c r="M389" s="273" t="str">
        <f t="shared" si="354"/>
        <v>-</v>
      </c>
      <c r="N389" s="274" t="str">
        <f t="shared" si="328"/>
        <v>-</v>
      </c>
      <c r="O389" s="274" t="str">
        <f t="shared" si="329"/>
        <v>-</v>
      </c>
      <c r="P389" s="275" t="str">
        <f t="shared" si="330"/>
        <v>-</v>
      </c>
      <c r="R389" s="292" t="str">
        <f t="shared" si="355"/>
        <v>-</v>
      </c>
      <c r="S389" s="293" t="str">
        <f t="shared" si="331"/>
        <v>-</v>
      </c>
      <c r="T389" s="293" t="str">
        <f t="shared" si="332"/>
        <v>-</v>
      </c>
      <c r="U389" s="294" t="str">
        <f t="shared" si="333"/>
        <v>-</v>
      </c>
      <c r="V389" s="5"/>
      <c r="W389" s="306" t="str">
        <f t="shared" si="356"/>
        <v>-</v>
      </c>
      <c r="Y389" s="318" t="str">
        <f>IF(OR(W389="",W389=0,W389="-"),"",MAX(Y$23:Y388)+1)</f>
        <v/>
      </c>
      <c r="Z389" s="319" t="str">
        <f>IF(OR(Y389="",Y389=0,Y389="-"),"",C387)</f>
        <v/>
      </c>
      <c r="AA389" s="338" t="str">
        <f>IF(OR(Y389="",Y389=0,Y389="-"),"",DAY($B387))</f>
        <v/>
      </c>
      <c r="AB389" s="331" t="str">
        <f t="shared" si="357"/>
        <v/>
      </c>
      <c r="AC389" s="339" t="str">
        <f>IF(OR(AA389="",AA389=0,AA389="-"),"",MONTH($B387))</f>
        <v/>
      </c>
      <c r="AD389" s="331" t="str">
        <f t="shared" si="358"/>
        <v/>
      </c>
      <c r="AE389" s="340" t="str">
        <f>IF(OR(AA389="",AA389=0,AA389="-"),"",YEAR($B387))</f>
        <v/>
      </c>
      <c r="AG389" s="469"/>
      <c r="AH389" s="497"/>
      <c r="AL389" s="499"/>
      <c r="AM389" s="470"/>
      <c r="AN389" s="59"/>
      <c r="AO389" s="469"/>
      <c r="AP389" s="473"/>
      <c r="AQ389" s="473"/>
      <c r="AR389" s="470"/>
      <c r="AS389" s="59"/>
      <c r="AT389" s="469"/>
      <c r="AU389" s="473"/>
      <c r="AV389" s="473"/>
      <c r="AW389" s="470"/>
      <c r="AX389" s="59"/>
      <c r="AY389" s="469"/>
      <c r="AZ389" s="473"/>
      <c r="BA389" s="473"/>
      <c r="BB389" s="470"/>
      <c r="BC389" s="59"/>
      <c r="BD389" s="469"/>
      <c r="BE389" s="470"/>
      <c r="BF389" s="59"/>
      <c r="BG389" s="467"/>
    </row>
    <row r="390" spans="1:59" ht="15" thickBot="1" x14ac:dyDescent="0.35">
      <c r="A390" s="674"/>
      <c r="B390" s="675"/>
      <c r="C390" s="676"/>
      <c r="D390" s="677"/>
      <c r="E390" s="82" t="str">
        <f>Resumen!$W$57</f>
        <v>E</v>
      </c>
      <c r="F390" s="261" t="str">
        <f>Resumen!$W$56</f>
        <v>Envases</v>
      </c>
      <c r="G390" s="284"/>
      <c r="H390" s="273" t="str">
        <f>INDEX(Resumen!$A$56:$AL$259,MATCH($C387,Resumen!$C$56:$C$259,0),MATCH($H$19,Resumen!$A$59:$AL$59,0))</f>
        <v>-</v>
      </c>
      <c r="I390" s="274" t="str">
        <f>INDEX(Resumen!$A$56:$AL$259,MATCH($C387,Resumen!$C$56:$C$259,0),MATCH($I$19,Resumen!$A$59:$AL$59,0))</f>
        <v>-</v>
      </c>
      <c r="J390" s="274" t="str">
        <f>INDEX(Resumen!$A$56:$AL$259,MATCH($C387,Resumen!$C$56:$C$259,0),MATCH($J$19,Resumen!$A$59:$AL$59,0))</f>
        <v>-</v>
      </c>
      <c r="K390" s="275" t="str">
        <f>INDEX(Resumen!$A$56:$AL$259,MATCH($C387,Resumen!$C$56:$C$259,0),MATCH($K$19,Resumen!$A$59:$AL$59,0))</f>
        <v>-</v>
      </c>
      <c r="M390" s="273" t="str">
        <f t="shared" si="354"/>
        <v>-</v>
      </c>
      <c r="N390" s="274" t="str">
        <f t="shared" si="328"/>
        <v>-</v>
      </c>
      <c r="O390" s="274" t="str">
        <f t="shared" si="329"/>
        <v>-</v>
      </c>
      <c r="P390" s="275" t="str">
        <f t="shared" si="330"/>
        <v>-</v>
      </c>
      <c r="Q390" s="58"/>
      <c r="R390" s="292" t="str">
        <f t="shared" si="355"/>
        <v>-</v>
      </c>
      <c r="S390" s="293" t="str">
        <f t="shared" si="331"/>
        <v>-</v>
      </c>
      <c r="T390" s="293" t="str">
        <f t="shared" si="332"/>
        <v>-</v>
      </c>
      <c r="U390" s="294" t="str">
        <f t="shared" si="333"/>
        <v>-</v>
      </c>
      <c r="V390" s="5"/>
      <c r="W390" s="306" t="str">
        <f t="shared" si="356"/>
        <v>-</v>
      </c>
      <c r="Y390" s="318" t="str">
        <f>IF(OR(W390="",W390=0,W390="-"),"",MAX(Y$23:Y389)+1)</f>
        <v/>
      </c>
      <c r="Z390" s="319" t="str">
        <f>IF(OR(Y390="",Y390=0,Y390="-"),"",C387)</f>
        <v/>
      </c>
      <c r="AA390" s="338" t="str">
        <f>IF(OR(Y390="",Y390=0,Y390="-"),"",DAY($B387))</f>
        <v/>
      </c>
      <c r="AB390" s="331" t="str">
        <f t="shared" si="357"/>
        <v/>
      </c>
      <c r="AC390" s="339" t="str">
        <f>IF(OR(AA390="",AA390=0,AA390="-"),"",MONTH($B387))</f>
        <v/>
      </c>
      <c r="AD390" s="331" t="str">
        <f t="shared" si="358"/>
        <v/>
      </c>
      <c r="AE390" s="340" t="str">
        <f>IF(OR(AA390="",AA390=0,AA390="-"),"",YEAR($B387))</f>
        <v/>
      </c>
      <c r="AG390" s="469"/>
      <c r="AH390" s="497"/>
      <c r="AL390" s="499"/>
      <c r="AM390" s="470"/>
      <c r="AO390" s="469"/>
      <c r="AP390" s="473"/>
      <c r="AQ390" s="473"/>
      <c r="AR390" s="470"/>
      <c r="AT390" s="469"/>
      <c r="AU390" s="473"/>
      <c r="AV390" s="473"/>
      <c r="AW390" s="470"/>
      <c r="AY390" s="469"/>
      <c r="AZ390" s="473"/>
      <c r="BA390" s="473"/>
      <c r="BB390" s="470"/>
      <c r="BD390" s="469"/>
      <c r="BE390" s="470"/>
      <c r="BG390" s="467"/>
    </row>
    <row r="391" spans="1:59" ht="15" thickBot="1" x14ac:dyDescent="0.35">
      <c r="A391" s="674"/>
      <c r="B391" s="675"/>
      <c r="C391" s="676"/>
      <c r="D391" s="677"/>
      <c r="E391" s="83" t="str">
        <f>Resumen!$AA$57</f>
        <v>D</v>
      </c>
      <c r="F391" s="262" t="str">
        <f>Resumen!$AA$56</f>
        <v>Decoración</v>
      </c>
      <c r="G391" s="284"/>
      <c r="H391" s="273" t="str">
        <f>INDEX(Resumen!$A$56:$AL$259,MATCH($C387,Resumen!$C$56:$C$259,0),MATCH($H$20,Resumen!$A$59:$AL$59,0))</f>
        <v>-</v>
      </c>
      <c r="I391" s="274" t="str">
        <f>INDEX(Resumen!$A$56:$AL$259,MATCH($C387,Resumen!$C$56:$C$259,0),MATCH($I$20,Resumen!$A$59:$AL$59,0))</f>
        <v>-</v>
      </c>
      <c r="J391" s="274" t="str">
        <f>INDEX(Resumen!$A$56:$AL$259,MATCH($C387,Resumen!$C$56:$C$259,0),MATCH($J$20,Resumen!$A$59:$AL$59,0))</f>
        <v>-</v>
      </c>
      <c r="K391" s="275" t="str">
        <f>INDEX(Resumen!$A$56:$AL$259,MATCH($C387,Resumen!$C$56:$C$259,0),MATCH($K$20,Resumen!$A$59:$AL$59,0))</f>
        <v>-</v>
      </c>
      <c r="M391" s="273" t="str">
        <f t="shared" si="354"/>
        <v>-</v>
      </c>
      <c r="N391" s="274" t="str">
        <f t="shared" si="328"/>
        <v>-</v>
      </c>
      <c r="O391" s="274" t="str">
        <f t="shared" si="329"/>
        <v>-</v>
      </c>
      <c r="P391" s="275" t="str">
        <f t="shared" si="330"/>
        <v>-</v>
      </c>
      <c r="Q391" s="58"/>
      <c r="R391" s="292" t="str">
        <f t="shared" si="355"/>
        <v>-</v>
      </c>
      <c r="S391" s="293" t="str">
        <f t="shared" si="331"/>
        <v>-</v>
      </c>
      <c r="T391" s="293" t="str">
        <f t="shared" si="332"/>
        <v>-</v>
      </c>
      <c r="U391" s="294" t="str">
        <f t="shared" si="333"/>
        <v>-</v>
      </c>
      <c r="V391" s="5"/>
      <c r="W391" s="306" t="str">
        <f t="shared" si="356"/>
        <v>-</v>
      </c>
      <c r="Y391" s="318" t="str">
        <f>IF(OR(W391="",W391=0,W391="-"),"",MAX(Y$23:Y390)+1)</f>
        <v/>
      </c>
      <c r="Z391" s="319" t="str">
        <f>IF(OR(Y391="",Y391=0,Y391="-"),"",C387)</f>
        <v/>
      </c>
      <c r="AA391" s="338" t="str">
        <f>IF(OR(Y391="",Y391=0,Y391="-"),"",DAY($B387))</f>
        <v/>
      </c>
      <c r="AB391" s="331" t="str">
        <f t="shared" si="357"/>
        <v/>
      </c>
      <c r="AC391" s="339" t="str">
        <f>IF(OR(AA391="",AA391=0,AA391="-"),"",MONTH($B387))</f>
        <v/>
      </c>
      <c r="AD391" s="331" t="str">
        <f t="shared" si="358"/>
        <v/>
      </c>
      <c r="AE391" s="340" t="str">
        <f>IF(OR(AA391="",AA391=0,AA391="-"),"",YEAR($B387))</f>
        <v/>
      </c>
      <c r="AG391" s="469"/>
      <c r="AH391" s="497"/>
      <c r="AL391" s="499"/>
      <c r="AM391" s="470"/>
      <c r="AO391" s="469"/>
      <c r="AP391" s="473"/>
      <c r="AQ391" s="473"/>
      <c r="AR391" s="470"/>
      <c r="AT391" s="469"/>
      <c r="AU391" s="473"/>
      <c r="AV391" s="473"/>
      <c r="AW391" s="470"/>
      <c r="AY391" s="469"/>
      <c r="AZ391" s="473"/>
      <c r="BA391" s="473"/>
      <c r="BB391" s="470"/>
      <c r="BD391" s="469"/>
      <c r="BE391" s="470"/>
      <c r="BG391" s="467"/>
    </row>
    <row r="392" spans="1:59" ht="15" thickBot="1" x14ac:dyDescent="0.35">
      <c r="A392" s="674"/>
      <c r="B392" s="675"/>
      <c r="C392" s="676"/>
      <c r="D392" s="677"/>
      <c r="E392" s="83" t="str">
        <f>Resumen!$AE$57</f>
        <v>U</v>
      </c>
      <c r="F392" s="262" t="str">
        <f>Resumen!$AE$56</f>
        <v>Maq. y Utensilios</v>
      </c>
      <c r="G392" s="284"/>
      <c r="H392" s="273" t="str">
        <f>INDEX(Resumen!$A$56:$AL$259,MATCH($C387,Resumen!$C$56:$C$259,0),MATCH($H$21,Resumen!$A$59:$AL$59,0))</f>
        <v>-</v>
      </c>
      <c r="I392" s="274" t="str">
        <f>INDEX(Resumen!$A$56:$AL$259,MATCH($C387,Resumen!$C$56:$C$259,0),MATCH($I$21,Resumen!$A$59:$AL$59,0))</f>
        <v>-</v>
      </c>
      <c r="J392" s="274" t="str">
        <f>INDEX(Resumen!$A$56:$AL$259,MATCH($C387,Resumen!$C$56:$C$259,0),MATCH($J$21,Resumen!$A$59:$AL$59,0))</f>
        <v>-</v>
      </c>
      <c r="K392" s="275" t="str">
        <f>INDEX(Resumen!$A$56:$AL$259,MATCH($C387,Resumen!$C$56:$C$259,0),MATCH($K$21,Resumen!$A$59:$AL$59,0))</f>
        <v>-</v>
      </c>
      <c r="M392" s="273" t="str">
        <f t="shared" si="354"/>
        <v>-</v>
      </c>
      <c r="N392" s="274" t="str">
        <f t="shared" si="328"/>
        <v>-</v>
      </c>
      <c r="O392" s="274" t="str">
        <f t="shared" si="329"/>
        <v>-</v>
      </c>
      <c r="P392" s="275" t="str">
        <f t="shared" si="330"/>
        <v>-</v>
      </c>
      <c r="Q392" s="58"/>
      <c r="R392" s="292" t="str">
        <f t="shared" si="355"/>
        <v>-</v>
      </c>
      <c r="S392" s="293" t="str">
        <f t="shared" si="331"/>
        <v>-</v>
      </c>
      <c r="T392" s="293" t="str">
        <f t="shared" si="332"/>
        <v>-</v>
      </c>
      <c r="U392" s="294" t="str">
        <f t="shared" si="333"/>
        <v>-</v>
      </c>
      <c r="V392" s="5"/>
      <c r="W392" s="306" t="str">
        <f t="shared" si="356"/>
        <v>-</v>
      </c>
      <c r="Y392" s="318" t="str">
        <f>IF(OR(W392="",W392=0,W392="-"),"",MAX(Y$23:Y391)+1)</f>
        <v/>
      </c>
      <c r="Z392" s="319" t="str">
        <f>IF(OR(Y392="",Y392=0,Y392="-"),"",C387)</f>
        <v/>
      </c>
      <c r="AA392" s="338" t="str">
        <f>IF(OR(Y392="",Y392=0,Y392="-"),"",DAY($B387))</f>
        <v/>
      </c>
      <c r="AB392" s="331" t="str">
        <f t="shared" si="357"/>
        <v/>
      </c>
      <c r="AC392" s="339" t="str">
        <f>IF(OR(AA392="",AA392=0,AA392="-"),"",MONTH($B387))</f>
        <v/>
      </c>
      <c r="AD392" s="331" t="str">
        <f t="shared" si="358"/>
        <v/>
      </c>
      <c r="AE392" s="340" t="str">
        <f>IF(OR(AA392="",AA392=0,AA392="-"),"",YEAR($B387))</f>
        <v/>
      </c>
      <c r="AG392" s="469"/>
      <c r="AH392" s="497"/>
      <c r="AL392" s="499"/>
      <c r="AM392" s="470"/>
      <c r="AO392" s="469"/>
      <c r="AP392" s="473"/>
      <c r="AQ392" s="473"/>
      <c r="AR392" s="470"/>
      <c r="AT392" s="469"/>
      <c r="AU392" s="473"/>
      <c r="AV392" s="473"/>
      <c r="AW392" s="470"/>
      <c r="AY392" s="469"/>
      <c r="AZ392" s="473"/>
      <c r="BA392" s="473"/>
      <c r="BB392" s="470"/>
      <c r="BD392" s="469"/>
      <c r="BE392" s="470"/>
      <c r="BG392" s="467"/>
    </row>
    <row r="393" spans="1:59" ht="15" thickBot="1" x14ac:dyDescent="0.35">
      <c r="A393" s="674"/>
      <c r="B393" s="675"/>
      <c r="C393" s="676"/>
      <c r="D393" s="649"/>
      <c r="E393" s="259" t="str">
        <f>Resumen!$AI$57</f>
        <v>V</v>
      </c>
      <c r="F393" s="263" t="str">
        <f>Resumen!$AI$56</f>
        <v>Gastos V.Zotz</v>
      </c>
      <c r="G393" s="284"/>
      <c r="H393" s="276" t="str">
        <f>INDEX(Resumen!$A$56:$AL$259,MATCH($C387,Resumen!$C$56:$C$259,0),MATCH($H$22,Resumen!$A$59:$AL$59,0))</f>
        <v>-</v>
      </c>
      <c r="I393" s="277" t="str">
        <f>INDEX(Resumen!$A$56:$AL$259,MATCH($C387,Resumen!$C$56:$C$259,0),MATCH($I$22,Resumen!$A$59:$AL$59,0))</f>
        <v>-</v>
      </c>
      <c r="J393" s="277" t="str">
        <f>INDEX(Resumen!$A$56:$AL$259,MATCH($C387,Resumen!$C$56:$C$259,0),MATCH($J$22,Resumen!$A$59:$AL$59,0))</f>
        <v>-</v>
      </c>
      <c r="K393" s="278" t="str">
        <f>INDEX(Resumen!$A$56:$AL$259,MATCH($C387,Resumen!$C$56:$C$259,0),MATCH($K$22,Resumen!$A$59:$AL$59,0))</f>
        <v>-</v>
      </c>
      <c r="M393" s="276" t="str">
        <f t="shared" si="354"/>
        <v>-</v>
      </c>
      <c r="N393" s="277" t="str">
        <f t="shared" si="328"/>
        <v>-</v>
      </c>
      <c r="O393" s="277" t="str">
        <f t="shared" si="329"/>
        <v>-</v>
      </c>
      <c r="P393" s="278" t="str">
        <f t="shared" si="330"/>
        <v>-</v>
      </c>
      <c r="Q393" s="58"/>
      <c r="R393" s="295" t="str">
        <f t="shared" si="355"/>
        <v>-</v>
      </c>
      <c r="S393" s="296" t="str">
        <f t="shared" si="331"/>
        <v>-</v>
      </c>
      <c r="T393" s="296" t="str">
        <f t="shared" si="332"/>
        <v>-</v>
      </c>
      <c r="U393" s="297" t="str">
        <f t="shared" si="333"/>
        <v>-</v>
      </c>
      <c r="W393" s="307" t="str">
        <f t="shared" si="356"/>
        <v>-</v>
      </c>
      <c r="Y393" s="318" t="str">
        <f>IF(OR(W393="",W393=0,W393="-"),"",MAX(Y$23:Y392)+1)</f>
        <v/>
      </c>
      <c r="Z393" s="320" t="str">
        <f>IF(OR(Y393="",Y393=0,Y393="-"),"",C387)</f>
        <v/>
      </c>
      <c r="AA393" s="341" t="str">
        <f>IF(OR(Y393="",Y393=0,Y393="-"),"",DAY($B387))</f>
        <v/>
      </c>
      <c r="AB393" s="332" t="str">
        <f t="shared" si="357"/>
        <v/>
      </c>
      <c r="AC393" s="342" t="str">
        <f>IF(OR(AA393="",AA393=0,AA393="-"),"",MONTH($B387))</f>
        <v/>
      </c>
      <c r="AD393" s="332" t="str">
        <f t="shared" si="358"/>
        <v/>
      </c>
      <c r="AE393" s="343" t="str">
        <f>IF(OR(AA393="",AA393=0,AA393="-"),"",YEAR($B387))</f>
        <v/>
      </c>
      <c r="AG393" s="471"/>
      <c r="AH393" s="500"/>
      <c r="AI393" s="501"/>
      <c r="AJ393" s="501"/>
      <c r="AK393" s="501"/>
      <c r="AL393" s="502"/>
      <c r="AM393" s="472"/>
      <c r="AO393" s="471"/>
      <c r="AP393" s="474"/>
      <c r="AQ393" s="474"/>
      <c r="AR393" s="472"/>
      <c r="AT393" s="471"/>
      <c r="AU393" s="474"/>
      <c r="AV393" s="474"/>
      <c r="AW393" s="472"/>
      <c r="AY393" s="471"/>
      <c r="AZ393" s="474"/>
      <c r="BA393" s="474"/>
      <c r="BB393" s="472"/>
      <c r="BD393" s="471"/>
      <c r="BE393" s="472"/>
      <c r="BG393" s="468"/>
    </row>
    <row r="394" spans="1:59" ht="15" thickBot="1" x14ac:dyDescent="0.35">
      <c r="A394" s="674">
        <f>MAX($A$23:A387)+1</f>
        <v>54</v>
      </c>
      <c r="B394" s="675">
        <f>INDEX(Resumen!$A$56:$AL$259,MATCH($A394,Resumen!$A$56:$A$259,0),MATCH($B$22,Resumen!$A$59:$AL$59,0))</f>
        <v>0</v>
      </c>
      <c r="C394" s="676">
        <f>INDEX(Resumen!$A$56:$AL$259,MATCH($A394,Resumen!$A$56:$A$259,0),MATCH($C$22,Resumen!$A$59:$AL$59,0))</f>
        <v>0</v>
      </c>
      <c r="D394" s="648" t="str">
        <f>IF(SUM($W394:$W400)=0,"-",SUM($W394:$W400))</f>
        <v>-</v>
      </c>
      <c r="E394" s="363" t="str">
        <f>Resumen!$K$57</f>
        <v>MP</v>
      </c>
      <c r="F394" s="364" t="str">
        <f>Resumen!$K$56</f>
        <v>Materias Primas</v>
      </c>
      <c r="G394" s="284"/>
      <c r="H394" s="256" t="str">
        <f>INDEX(Resumen!$A$56:$AL$259,MATCH($C394,Resumen!$C$56:$C$259,0),MATCH($H$16,Resumen!$A$59:$AL$59,0))</f>
        <v>-</v>
      </c>
      <c r="I394" s="90" t="str">
        <f>INDEX(Resumen!$A$56:$AL$259,MATCH($C394,Resumen!$C$56:$C$259,0),MATCH($I$16,Resumen!$A$59:$AL$59,0))</f>
        <v>-</v>
      </c>
      <c r="J394" s="90" t="str">
        <f>INDEX(Resumen!$A$56:$AL$259,MATCH($C394,Resumen!$C$56:$C$259,0),MATCH($J$16,Resumen!$A$59:$AL$59,0))</f>
        <v>-</v>
      </c>
      <c r="K394" s="109" t="str">
        <f>INDEX(Resumen!$A$56:$AL$259,MATCH($C394,Resumen!$C$56:$C$259,0),MATCH($K$16,Resumen!$A$59:$AL$59,0))</f>
        <v>-</v>
      </c>
      <c r="M394" s="256" t="str">
        <f>IF(OR(H394="-",H394="",H394=0),"-",H394*M$14)</f>
        <v>-</v>
      </c>
      <c r="N394" s="90" t="str">
        <f t="shared" si="328"/>
        <v>-</v>
      </c>
      <c r="O394" s="90" t="str">
        <f t="shared" si="329"/>
        <v>-</v>
      </c>
      <c r="P394" s="109" t="str">
        <f t="shared" si="330"/>
        <v>-</v>
      </c>
      <c r="Q394" s="58"/>
      <c r="R394" s="365" t="str">
        <f>IF(SUM(H394,M394)=0,"-",SUM(H394,M394))</f>
        <v>-</v>
      </c>
      <c r="S394" s="366" t="str">
        <f t="shared" si="331"/>
        <v>-</v>
      </c>
      <c r="T394" s="366" t="str">
        <f t="shared" si="332"/>
        <v>-</v>
      </c>
      <c r="U394" s="367" t="str">
        <f t="shared" si="333"/>
        <v>-</v>
      </c>
      <c r="V394" s="5"/>
      <c r="W394" s="368" t="str">
        <f>IF(SUM(R394:U394)=0,"-",SUM(R394:U394))</f>
        <v>-</v>
      </c>
      <c r="Y394" s="369" t="str">
        <f>IF(OR(W394="",W394=0,W394="-"),"",MAX(Y$23:Y393)+1)</f>
        <v/>
      </c>
      <c r="Z394" s="370" t="str">
        <f>IF(OR(Y394="",Y394=0,Y394="-"),"",C394)</f>
        <v/>
      </c>
      <c r="AA394" s="371" t="str">
        <f>IF(OR(Y394="",Y394=0,Y394="-"),"",DAY($B394))</f>
        <v/>
      </c>
      <c r="AB394" s="372" t="str">
        <f>IF(AA394="","","/")</f>
        <v/>
      </c>
      <c r="AC394" s="373" t="str">
        <f>IF(OR(AA394="",AA394=0,AA394="-"),"",MONTH($B394))</f>
        <v/>
      </c>
      <c r="AD394" s="372" t="str">
        <f>IF(AC394="","","/")</f>
        <v/>
      </c>
      <c r="AE394" s="374" t="str">
        <f>IF(OR(AA394="",AA394=0,AA394="-"),"",YEAR($B394))</f>
        <v/>
      </c>
      <c r="AG394" s="461" t="str">
        <f>IF(OR($C394="",$C394="-",$C394=0),"-",A394)</f>
        <v>-</v>
      </c>
      <c r="AH394" s="503" t="str">
        <f>IF(OR($C394="",$C394="-",$C394=0),"-",DAY(B394))</f>
        <v>-</v>
      </c>
      <c r="AI394" s="506" t="str">
        <f>IF(AH394="","","/")</f>
        <v>/</v>
      </c>
      <c r="AJ394" s="507" t="str">
        <f>IF(OR($C394="",$C394="-",$C394=0),"-",MONTH(B394))</f>
        <v>-</v>
      </c>
      <c r="AK394" s="506" t="str">
        <f>IF(AJ394="","","/")</f>
        <v>/</v>
      </c>
      <c r="AL394" s="508" t="str">
        <f>IF(OR($C394="",$C394="-",$C394=0),"-",YEAR(B394))</f>
        <v>-</v>
      </c>
      <c r="AM394" s="462" t="str">
        <f>IF(OR($C394="",$C394="-",$C394=0),"-",C394)</f>
        <v>-</v>
      </c>
      <c r="AN394" s="475" t="str">
        <f>IF(AM394="-","ù",IF(BG394=D394,"ü","û"))</f>
        <v>ù</v>
      </c>
      <c r="AO394" s="463" t="str">
        <f>IF(OR($C394="",$C394="-",$C394=0),"-",IF(SUM(H394:H400)=0,"-",SUM(H394:H400)))</f>
        <v>-</v>
      </c>
      <c r="AP394" s="464" t="str">
        <f>IF(OR($C394="",$C394="-",$C394=0),"-",IF(SUM(I394:I400)=0,"-",SUM(I394:I400)))</f>
        <v>-</v>
      </c>
      <c r="AQ394" s="464" t="str">
        <f>IF(OR($C394="",$C394="-",$C394=0),"-",IF(SUM(J394:J400)=0,"-",SUM(J394:J400)))</f>
        <v>-</v>
      </c>
      <c r="AR394" s="465" t="str">
        <f>IF(OR($C394="",$C394="-",$C394=0),"-",IF(SUM(K394:K400)=0,"-",SUM(K394:K400)))</f>
        <v>-</v>
      </c>
      <c r="AS394" s="457"/>
      <c r="AT394" s="463" t="str">
        <f>IF(OR($C394="",$C394="-",$C394=0),"-",IF(SUM(M394:M400)=0,"-",SUM(M394:M400)))</f>
        <v>-</v>
      </c>
      <c r="AU394" s="464" t="str">
        <f>IF(OR($C394="",$C394="-",$C394=0),"-",IF(SUM(N394:N400)=0,"-",SUM(N394:N400)))</f>
        <v>-</v>
      </c>
      <c r="AV394" s="464" t="str">
        <f>IF(OR($C394="",$C394="-",$C394=0),"-",IF(SUM(O394:O400)=0,"-",SUM(O394:O400)))</f>
        <v>-</v>
      </c>
      <c r="AW394" s="465" t="str">
        <f>IF(OR($C394="",$C394="-",$C394=0),"-",IF(SUM(P394:P400)=0,"-",SUM(P394:P400)))</f>
        <v>-</v>
      </c>
      <c r="AX394" s="457"/>
      <c r="AY394" s="463" t="str">
        <f>IF(OR($C394="",$C394="-",$C394=0),"-",IF(SUM(R394:R400)=0,"-",SUM(R394:R400)))</f>
        <v>-</v>
      </c>
      <c r="AZ394" s="464" t="str">
        <f>IF(OR($C394="",$C394="-",$C394=0),"-",IF(SUM(S394:S400)=0,"-",SUM(S394:S400)))</f>
        <v>-</v>
      </c>
      <c r="BA394" s="464" t="str">
        <f>IF(OR($C394="",$C394="-",$C394=0),"-",IF(SUM(T394:T400)=0,"-",SUM(T394:T400)))</f>
        <v>-</v>
      </c>
      <c r="BB394" s="465" t="str">
        <f>IF(OR($C394="",$C394="-",$C394=0),"-",IF(SUM(U394:U400)=0,"-",SUM(U394:U400)))</f>
        <v>-</v>
      </c>
      <c r="BC394" s="457"/>
      <c r="BD394" s="463" t="str">
        <f>IF(SUM(AO394:AR394)=0,"-",SUM(AO394:AR394))</f>
        <v>-</v>
      </c>
      <c r="BE394" s="465" t="str">
        <f>IF(SUM(AT394:AW394)=0,"-",SUM(AT394:AW394))</f>
        <v>-</v>
      </c>
      <c r="BF394" s="457"/>
      <c r="BG394" s="466" t="str">
        <f>IF(SUM(AY394:BB394)=0,"-",SUM(AY394:BB394))</f>
        <v>-</v>
      </c>
    </row>
    <row r="395" spans="1:59" ht="15" thickBot="1" x14ac:dyDescent="0.35">
      <c r="A395" s="674"/>
      <c r="B395" s="675"/>
      <c r="C395" s="676"/>
      <c r="D395" s="677"/>
      <c r="E395" s="82" t="str">
        <f>Resumen!$O$57</f>
        <v>P</v>
      </c>
      <c r="F395" s="261" t="str">
        <f>Resumen!$O$56</f>
        <v>Panadería</v>
      </c>
      <c r="G395" s="284"/>
      <c r="H395" s="273" t="str">
        <f>INDEX(Resumen!$A$56:$AL$259,MATCH($C394,Resumen!$C$56:$C$259,0),MATCH($H$17,Resumen!$A$59:$AL$59,0))</f>
        <v>-</v>
      </c>
      <c r="I395" s="274" t="str">
        <f>INDEX(Resumen!$A$56:$AL$259,MATCH($C394,Resumen!$C$56:$C$259,0),MATCH($I$17,Resumen!$A$59:$AL$59,0))</f>
        <v>-</v>
      </c>
      <c r="J395" s="274" t="str">
        <f>INDEX(Resumen!$A$56:$AL$259,MATCH($C394,Resumen!$C$56:$C$259,0),MATCH($J$17,Resumen!$A$59:$AL$59,0))</f>
        <v>-</v>
      </c>
      <c r="K395" s="275" t="str">
        <f>INDEX(Resumen!$A$56:$AL$259,MATCH($C394,Resumen!$C$56:$C$259,0),MATCH($K$17,Resumen!$A$59:$AL$59,0))</f>
        <v>-</v>
      </c>
      <c r="M395" s="273" t="str">
        <f t="shared" ref="M395:M400" si="359">IF(OR(H395="-",H395="",H395=0),"-",H395*M$14)</f>
        <v>-</v>
      </c>
      <c r="N395" s="274" t="str">
        <f t="shared" si="328"/>
        <v>-</v>
      </c>
      <c r="O395" s="274" t="str">
        <f t="shared" si="329"/>
        <v>-</v>
      </c>
      <c r="P395" s="275" t="str">
        <f t="shared" si="330"/>
        <v>-</v>
      </c>
      <c r="Q395" s="58"/>
      <c r="R395" s="292" t="str">
        <f t="shared" ref="R395:R400" si="360">IF(SUM(H395,M395)=0,"-",SUM(H395,M395))</f>
        <v>-</v>
      </c>
      <c r="S395" s="293" t="str">
        <f t="shared" si="331"/>
        <v>-</v>
      </c>
      <c r="T395" s="293" t="str">
        <f t="shared" si="332"/>
        <v>-</v>
      </c>
      <c r="U395" s="294" t="str">
        <f t="shared" si="333"/>
        <v>-</v>
      </c>
      <c r="V395" s="5"/>
      <c r="W395" s="306" t="str">
        <f t="shared" ref="W395:W400" si="361">IF(SUM(R395:U395)=0,"-",SUM(R395:U395))</f>
        <v>-</v>
      </c>
      <c r="Y395" s="318" t="str">
        <f>IF(OR(W395="",W395=0,W395="-"),"",MAX(Y$23:Y394)+1)</f>
        <v/>
      </c>
      <c r="Z395" s="319" t="str">
        <f>IF(OR(Y395="",Y395=0,Y395="-"),"",C394)</f>
        <v/>
      </c>
      <c r="AA395" s="338" t="str">
        <f>IF(OR(Y395="",Y395=0,Y395="-"),"",DAY($B394))</f>
        <v/>
      </c>
      <c r="AB395" s="331" t="str">
        <f t="shared" ref="AB395:AB400" si="362">IF(AA395="","","/")</f>
        <v/>
      </c>
      <c r="AC395" s="339" t="str">
        <f>IF(OR(AA395="",AA395=0,AA395="-"),"",MONTH($B394))</f>
        <v/>
      </c>
      <c r="AD395" s="331" t="str">
        <f t="shared" ref="AD395:AD400" si="363">IF(AC395="","","/")</f>
        <v/>
      </c>
      <c r="AE395" s="340" t="str">
        <f>IF(OR(AA395="",AA395=0,AA395="-"),"",YEAR($B394))</f>
        <v/>
      </c>
      <c r="AG395" s="525"/>
      <c r="AH395" s="526"/>
      <c r="AI395" s="527"/>
      <c r="AJ395" s="528"/>
      <c r="AK395" s="527"/>
      <c r="AL395" s="529"/>
      <c r="AM395" s="530"/>
      <c r="AN395" s="535"/>
      <c r="AO395" s="531"/>
      <c r="AP395" s="532"/>
      <c r="AQ395" s="532"/>
      <c r="AR395" s="533"/>
      <c r="AS395" s="536"/>
      <c r="AT395" s="531"/>
      <c r="AU395" s="532"/>
      <c r="AV395" s="532"/>
      <c r="AW395" s="533"/>
      <c r="AX395" s="536"/>
      <c r="AY395" s="531"/>
      <c r="AZ395" s="532"/>
      <c r="BA395" s="532"/>
      <c r="BB395" s="533"/>
      <c r="BC395" s="536"/>
      <c r="BD395" s="531"/>
      <c r="BE395" s="533"/>
      <c r="BF395" s="536"/>
      <c r="BG395" s="534"/>
    </row>
    <row r="396" spans="1:59" ht="15" thickBot="1" x14ac:dyDescent="0.35">
      <c r="A396" s="674"/>
      <c r="B396" s="675"/>
      <c r="C396" s="676"/>
      <c r="D396" s="677"/>
      <c r="E396" s="82" t="str">
        <f>Resumen!$S$57</f>
        <v>B</v>
      </c>
      <c r="F396" s="261" t="str">
        <f>Resumen!$S$56</f>
        <v>Bebidas</v>
      </c>
      <c r="G396" s="284"/>
      <c r="H396" s="273" t="str">
        <f>INDEX(Resumen!$A$56:$AL$259,MATCH($C394,Resumen!$C$56:$C$259,0),MATCH($H$18,Resumen!$A$59:$AL$59,0))</f>
        <v>-</v>
      </c>
      <c r="I396" s="274" t="str">
        <f>INDEX(Resumen!$A$56:$AL$259,MATCH($C394,Resumen!$C$56:$C$259,0),MATCH($I$18,Resumen!$A$59:$AL$59,0))</f>
        <v>-</v>
      </c>
      <c r="J396" s="274" t="str">
        <f>INDEX(Resumen!$A$56:$AL$259,MATCH($C394,Resumen!$C$56:$C$259,0),MATCH($J$18,Resumen!$A$59:$AL$59,0))</f>
        <v>-</v>
      </c>
      <c r="K396" s="275" t="str">
        <f>INDEX(Resumen!$A$56:$AL$259,MATCH($C394,Resumen!$C$56:$C$259,0),MATCH($K$18,Resumen!$A$59:$AL$59,0))</f>
        <v>-</v>
      </c>
      <c r="M396" s="273" t="str">
        <f t="shared" si="359"/>
        <v>-</v>
      </c>
      <c r="N396" s="274" t="str">
        <f t="shared" si="328"/>
        <v>-</v>
      </c>
      <c r="O396" s="274" t="str">
        <f t="shared" si="329"/>
        <v>-</v>
      </c>
      <c r="P396" s="275" t="str">
        <f t="shared" si="330"/>
        <v>-</v>
      </c>
      <c r="R396" s="292" t="str">
        <f t="shared" si="360"/>
        <v>-</v>
      </c>
      <c r="S396" s="293" t="str">
        <f t="shared" si="331"/>
        <v>-</v>
      </c>
      <c r="T396" s="293" t="str">
        <f t="shared" si="332"/>
        <v>-</v>
      </c>
      <c r="U396" s="294" t="str">
        <f t="shared" si="333"/>
        <v>-</v>
      </c>
      <c r="V396" s="5"/>
      <c r="W396" s="306" t="str">
        <f t="shared" si="361"/>
        <v>-</v>
      </c>
      <c r="Y396" s="318" t="str">
        <f>IF(OR(W396="",W396=0,W396="-"),"",MAX(Y$23:Y395)+1)</f>
        <v/>
      </c>
      <c r="Z396" s="319" t="str">
        <f>IF(OR(Y396="",Y396=0,Y396="-"),"",C394)</f>
        <v/>
      </c>
      <c r="AA396" s="338" t="str">
        <f>IF(OR(Y396="",Y396=0,Y396="-"),"",DAY($B394))</f>
        <v/>
      </c>
      <c r="AB396" s="331" t="str">
        <f t="shared" si="362"/>
        <v/>
      </c>
      <c r="AC396" s="339" t="str">
        <f>IF(OR(AA396="",AA396=0,AA396="-"),"",MONTH($B394))</f>
        <v/>
      </c>
      <c r="AD396" s="331" t="str">
        <f t="shared" si="363"/>
        <v/>
      </c>
      <c r="AE396" s="340" t="str">
        <f>IF(OR(AA396="",AA396=0,AA396="-"),"",YEAR($B394))</f>
        <v/>
      </c>
      <c r="AG396" s="469"/>
      <c r="AH396" s="497"/>
      <c r="AL396" s="499"/>
      <c r="AM396" s="470"/>
      <c r="AN396" s="59"/>
      <c r="AO396" s="469"/>
      <c r="AP396" s="473"/>
      <c r="AQ396" s="473"/>
      <c r="AR396" s="470"/>
      <c r="AS396" s="59"/>
      <c r="AT396" s="469"/>
      <c r="AU396" s="473"/>
      <c r="AV396" s="473"/>
      <c r="AW396" s="470"/>
      <c r="AX396" s="59"/>
      <c r="AY396" s="469"/>
      <c r="AZ396" s="473"/>
      <c r="BA396" s="473"/>
      <c r="BB396" s="470"/>
      <c r="BC396" s="59"/>
      <c r="BD396" s="469"/>
      <c r="BE396" s="470"/>
      <c r="BF396" s="59"/>
      <c r="BG396" s="467"/>
    </row>
    <row r="397" spans="1:59" ht="15" thickBot="1" x14ac:dyDescent="0.35">
      <c r="A397" s="674"/>
      <c r="B397" s="675"/>
      <c r="C397" s="676"/>
      <c r="D397" s="677"/>
      <c r="E397" s="82" t="str">
        <f>Resumen!$W$57</f>
        <v>E</v>
      </c>
      <c r="F397" s="261" t="str">
        <f>Resumen!$W$56</f>
        <v>Envases</v>
      </c>
      <c r="G397" s="284"/>
      <c r="H397" s="273" t="str">
        <f>INDEX(Resumen!$A$56:$AL$259,MATCH($C394,Resumen!$C$56:$C$259,0),MATCH($H$19,Resumen!$A$59:$AL$59,0))</f>
        <v>-</v>
      </c>
      <c r="I397" s="274" t="str">
        <f>INDEX(Resumen!$A$56:$AL$259,MATCH($C394,Resumen!$C$56:$C$259,0),MATCH($I$19,Resumen!$A$59:$AL$59,0))</f>
        <v>-</v>
      </c>
      <c r="J397" s="274" t="str">
        <f>INDEX(Resumen!$A$56:$AL$259,MATCH($C394,Resumen!$C$56:$C$259,0),MATCH($J$19,Resumen!$A$59:$AL$59,0))</f>
        <v>-</v>
      </c>
      <c r="K397" s="275" t="str">
        <f>INDEX(Resumen!$A$56:$AL$259,MATCH($C394,Resumen!$C$56:$C$259,0),MATCH($K$19,Resumen!$A$59:$AL$59,0))</f>
        <v>-</v>
      </c>
      <c r="M397" s="273" t="str">
        <f t="shared" si="359"/>
        <v>-</v>
      </c>
      <c r="N397" s="274" t="str">
        <f t="shared" si="328"/>
        <v>-</v>
      </c>
      <c r="O397" s="274" t="str">
        <f t="shared" si="329"/>
        <v>-</v>
      </c>
      <c r="P397" s="275" t="str">
        <f t="shared" si="330"/>
        <v>-</v>
      </c>
      <c r="Q397" s="58"/>
      <c r="R397" s="292" t="str">
        <f t="shared" si="360"/>
        <v>-</v>
      </c>
      <c r="S397" s="293" t="str">
        <f t="shared" si="331"/>
        <v>-</v>
      </c>
      <c r="T397" s="293" t="str">
        <f t="shared" si="332"/>
        <v>-</v>
      </c>
      <c r="U397" s="294" t="str">
        <f t="shared" si="333"/>
        <v>-</v>
      </c>
      <c r="V397" s="5"/>
      <c r="W397" s="306" t="str">
        <f t="shared" si="361"/>
        <v>-</v>
      </c>
      <c r="Y397" s="318" t="str">
        <f>IF(OR(W397="",W397=0,W397="-"),"",MAX(Y$23:Y396)+1)</f>
        <v/>
      </c>
      <c r="Z397" s="319" t="str">
        <f>IF(OR(Y397="",Y397=0,Y397="-"),"",C394)</f>
        <v/>
      </c>
      <c r="AA397" s="338" t="str">
        <f>IF(OR(Y397="",Y397=0,Y397="-"),"",DAY($B394))</f>
        <v/>
      </c>
      <c r="AB397" s="331" t="str">
        <f t="shared" si="362"/>
        <v/>
      </c>
      <c r="AC397" s="339" t="str">
        <f>IF(OR(AA397="",AA397=0,AA397="-"),"",MONTH($B394))</f>
        <v/>
      </c>
      <c r="AD397" s="331" t="str">
        <f t="shared" si="363"/>
        <v/>
      </c>
      <c r="AE397" s="340" t="str">
        <f>IF(OR(AA397="",AA397=0,AA397="-"),"",YEAR($B394))</f>
        <v/>
      </c>
      <c r="AG397" s="469"/>
      <c r="AH397" s="497"/>
      <c r="AL397" s="499"/>
      <c r="AM397" s="470"/>
      <c r="AO397" s="469"/>
      <c r="AP397" s="473"/>
      <c r="AQ397" s="473"/>
      <c r="AR397" s="470"/>
      <c r="AT397" s="469"/>
      <c r="AU397" s="473"/>
      <c r="AV397" s="473"/>
      <c r="AW397" s="470"/>
      <c r="AY397" s="469"/>
      <c r="AZ397" s="473"/>
      <c r="BA397" s="473"/>
      <c r="BB397" s="470"/>
      <c r="BD397" s="469"/>
      <c r="BE397" s="470"/>
      <c r="BG397" s="467"/>
    </row>
    <row r="398" spans="1:59" ht="15" thickBot="1" x14ac:dyDescent="0.35">
      <c r="A398" s="674"/>
      <c r="B398" s="675"/>
      <c r="C398" s="676"/>
      <c r="D398" s="677"/>
      <c r="E398" s="83" t="str">
        <f>Resumen!$AA$57</f>
        <v>D</v>
      </c>
      <c r="F398" s="262" t="str">
        <f>Resumen!$AA$56</f>
        <v>Decoración</v>
      </c>
      <c r="G398" s="284"/>
      <c r="H398" s="273" t="str">
        <f>INDEX(Resumen!$A$56:$AL$259,MATCH($C394,Resumen!$C$56:$C$259,0),MATCH($H$20,Resumen!$A$59:$AL$59,0))</f>
        <v>-</v>
      </c>
      <c r="I398" s="274" t="str">
        <f>INDEX(Resumen!$A$56:$AL$259,MATCH($C394,Resumen!$C$56:$C$259,0),MATCH($I$20,Resumen!$A$59:$AL$59,0))</f>
        <v>-</v>
      </c>
      <c r="J398" s="274" t="str">
        <f>INDEX(Resumen!$A$56:$AL$259,MATCH($C394,Resumen!$C$56:$C$259,0),MATCH($J$20,Resumen!$A$59:$AL$59,0))</f>
        <v>-</v>
      </c>
      <c r="K398" s="275" t="str">
        <f>INDEX(Resumen!$A$56:$AL$259,MATCH($C394,Resumen!$C$56:$C$259,0),MATCH($K$20,Resumen!$A$59:$AL$59,0))</f>
        <v>-</v>
      </c>
      <c r="M398" s="273" t="str">
        <f t="shared" si="359"/>
        <v>-</v>
      </c>
      <c r="N398" s="274" t="str">
        <f t="shared" si="328"/>
        <v>-</v>
      </c>
      <c r="O398" s="274" t="str">
        <f t="shared" si="329"/>
        <v>-</v>
      </c>
      <c r="P398" s="275" t="str">
        <f t="shared" si="330"/>
        <v>-</v>
      </c>
      <c r="Q398" s="58"/>
      <c r="R398" s="292" t="str">
        <f t="shared" si="360"/>
        <v>-</v>
      </c>
      <c r="S398" s="293" t="str">
        <f t="shared" si="331"/>
        <v>-</v>
      </c>
      <c r="T398" s="293" t="str">
        <f t="shared" si="332"/>
        <v>-</v>
      </c>
      <c r="U398" s="294" t="str">
        <f t="shared" si="333"/>
        <v>-</v>
      </c>
      <c r="V398" s="5"/>
      <c r="W398" s="306" t="str">
        <f t="shared" si="361"/>
        <v>-</v>
      </c>
      <c r="Y398" s="318" t="str">
        <f>IF(OR(W398="",W398=0,W398="-"),"",MAX(Y$23:Y397)+1)</f>
        <v/>
      </c>
      <c r="Z398" s="319" t="str">
        <f>IF(OR(Y398="",Y398=0,Y398="-"),"",C394)</f>
        <v/>
      </c>
      <c r="AA398" s="338" t="str">
        <f>IF(OR(Y398="",Y398=0,Y398="-"),"",DAY($B394))</f>
        <v/>
      </c>
      <c r="AB398" s="331" t="str">
        <f t="shared" si="362"/>
        <v/>
      </c>
      <c r="AC398" s="339" t="str">
        <f>IF(OR(AA398="",AA398=0,AA398="-"),"",MONTH($B394))</f>
        <v/>
      </c>
      <c r="AD398" s="331" t="str">
        <f t="shared" si="363"/>
        <v/>
      </c>
      <c r="AE398" s="340" t="str">
        <f>IF(OR(AA398="",AA398=0,AA398="-"),"",YEAR($B394))</f>
        <v/>
      </c>
      <c r="AG398" s="469"/>
      <c r="AH398" s="497"/>
      <c r="AL398" s="499"/>
      <c r="AM398" s="470"/>
      <c r="AO398" s="469"/>
      <c r="AP398" s="473"/>
      <c r="AQ398" s="473"/>
      <c r="AR398" s="470"/>
      <c r="AT398" s="469"/>
      <c r="AU398" s="473"/>
      <c r="AV398" s="473"/>
      <c r="AW398" s="470"/>
      <c r="AY398" s="469"/>
      <c r="AZ398" s="473"/>
      <c r="BA398" s="473"/>
      <c r="BB398" s="470"/>
      <c r="BD398" s="469"/>
      <c r="BE398" s="470"/>
      <c r="BG398" s="467"/>
    </row>
    <row r="399" spans="1:59" ht="15" thickBot="1" x14ac:dyDescent="0.35">
      <c r="A399" s="674"/>
      <c r="B399" s="675"/>
      <c r="C399" s="676"/>
      <c r="D399" s="677"/>
      <c r="E399" s="83" t="str">
        <f>Resumen!$AE$57</f>
        <v>U</v>
      </c>
      <c r="F399" s="262" t="str">
        <f>Resumen!$AE$56</f>
        <v>Maq. y Utensilios</v>
      </c>
      <c r="G399" s="284"/>
      <c r="H399" s="273" t="str">
        <f>INDEX(Resumen!$A$56:$AL$259,MATCH($C394,Resumen!$C$56:$C$259,0),MATCH($H$21,Resumen!$A$59:$AL$59,0))</f>
        <v>-</v>
      </c>
      <c r="I399" s="274" t="str">
        <f>INDEX(Resumen!$A$56:$AL$259,MATCH($C394,Resumen!$C$56:$C$259,0),MATCH($I$21,Resumen!$A$59:$AL$59,0))</f>
        <v>-</v>
      </c>
      <c r="J399" s="274" t="str">
        <f>INDEX(Resumen!$A$56:$AL$259,MATCH($C394,Resumen!$C$56:$C$259,0),MATCH($J$21,Resumen!$A$59:$AL$59,0))</f>
        <v>-</v>
      </c>
      <c r="K399" s="275" t="str">
        <f>INDEX(Resumen!$A$56:$AL$259,MATCH($C394,Resumen!$C$56:$C$259,0),MATCH($K$21,Resumen!$A$59:$AL$59,0))</f>
        <v>-</v>
      </c>
      <c r="M399" s="273" t="str">
        <f t="shared" si="359"/>
        <v>-</v>
      </c>
      <c r="N399" s="274" t="str">
        <f t="shared" si="328"/>
        <v>-</v>
      </c>
      <c r="O399" s="274" t="str">
        <f t="shared" si="329"/>
        <v>-</v>
      </c>
      <c r="P399" s="275" t="str">
        <f t="shared" si="330"/>
        <v>-</v>
      </c>
      <c r="Q399" s="58"/>
      <c r="R399" s="292" t="str">
        <f t="shared" si="360"/>
        <v>-</v>
      </c>
      <c r="S399" s="293" t="str">
        <f t="shared" si="331"/>
        <v>-</v>
      </c>
      <c r="T399" s="293" t="str">
        <f t="shared" si="332"/>
        <v>-</v>
      </c>
      <c r="U399" s="294" t="str">
        <f t="shared" si="333"/>
        <v>-</v>
      </c>
      <c r="V399" s="5"/>
      <c r="W399" s="306" t="str">
        <f t="shared" si="361"/>
        <v>-</v>
      </c>
      <c r="Y399" s="318" t="str">
        <f>IF(OR(W399="",W399=0,W399="-"),"",MAX(Y$23:Y398)+1)</f>
        <v/>
      </c>
      <c r="Z399" s="319" t="str">
        <f>IF(OR(Y399="",Y399=0,Y399="-"),"",C394)</f>
        <v/>
      </c>
      <c r="AA399" s="338" t="str">
        <f>IF(OR(Y399="",Y399=0,Y399="-"),"",DAY($B394))</f>
        <v/>
      </c>
      <c r="AB399" s="331" t="str">
        <f t="shared" si="362"/>
        <v/>
      </c>
      <c r="AC399" s="339" t="str">
        <f>IF(OR(AA399="",AA399=0,AA399="-"),"",MONTH($B394))</f>
        <v/>
      </c>
      <c r="AD399" s="331" t="str">
        <f t="shared" si="363"/>
        <v/>
      </c>
      <c r="AE399" s="340" t="str">
        <f>IF(OR(AA399="",AA399=0,AA399="-"),"",YEAR($B394))</f>
        <v/>
      </c>
      <c r="AG399" s="469"/>
      <c r="AH399" s="497"/>
      <c r="AL399" s="499"/>
      <c r="AM399" s="470"/>
      <c r="AO399" s="469"/>
      <c r="AP399" s="473"/>
      <c r="AQ399" s="473"/>
      <c r="AR399" s="470"/>
      <c r="AT399" s="469"/>
      <c r="AU399" s="473"/>
      <c r="AV399" s="473"/>
      <c r="AW399" s="470"/>
      <c r="AY399" s="469"/>
      <c r="AZ399" s="473"/>
      <c r="BA399" s="473"/>
      <c r="BB399" s="470"/>
      <c r="BD399" s="469"/>
      <c r="BE399" s="470"/>
      <c r="BG399" s="467"/>
    </row>
    <row r="400" spans="1:59" ht="15" thickBot="1" x14ac:dyDescent="0.35">
      <c r="A400" s="674"/>
      <c r="B400" s="675"/>
      <c r="C400" s="676"/>
      <c r="D400" s="649"/>
      <c r="E400" s="259" t="str">
        <f>Resumen!$AI$57</f>
        <v>V</v>
      </c>
      <c r="F400" s="263" t="str">
        <f>Resumen!$AI$56</f>
        <v>Gastos V.Zotz</v>
      </c>
      <c r="G400" s="284"/>
      <c r="H400" s="276" t="str">
        <f>INDEX(Resumen!$A$56:$AL$259,MATCH($C394,Resumen!$C$56:$C$259,0),MATCH($H$22,Resumen!$A$59:$AL$59,0))</f>
        <v>-</v>
      </c>
      <c r="I400" s="277" t="str">
        <f>INDEX(Resumen!$A$56:$AL$259,MATCH($C394,Resumen!$C$56:$C$259,0),MATCH($I$22,Resumen!$A$59:$AL$59,0))</f>
        <v>-</v>
      </c>
      <c r="J400" s="277" t="str">
        <f>INDEX(Resumen!$A$56:$AL$259,MATCH($C394,Resumen!$C$56:$C$259,0),MATCH($J$22,Resumen!$A$59:$AL$59,0))</f>
        <v>-</v>
      </c>
      <c r="K400" s="278" t="str">
        <f>INDEX(Resumen!$A$56:$AL$259,MATCH($C394,Resumen!$C$56:$C$259,0),MATCH($K$22,Resumen!$A$59:$AL$59,0))</f>
        <v>-</v>
      </c>
      <c r="M400" s="276" t="str">
        <f t="shared" si="359"/>
        <v>-</v>
      </c>
      <c r="N400" s="277" t="str">
        <f t="shared" si="328"/>
        <v>-</v>
      </c>
      <c r="O400" s="277" t="str">
        <f t="shared" si="329"/>
        <v>-</v>
      </c>
      <c r="P400" s="278" t="str">
        <f t="shared" si="330"/>
        <v>-</v>
      </c>
      <c r="Q400" s="58"/>
      <c r="R400" s="295" t="str">
        <f t="shared" si="360"/>
        <v>-</v>
      </c>
      <c r="S400" s="296" t="str">
        <f t="shared" si="331"/>
        <v>-</v>
      </c>
      <c r="T400" s="296" t="str">
        <f t="shared" si="332"/>
        <v>-</v>
      </c>
      <c r="U400" s="297" t="str">
        <f t="shared" si="333"/>
        <v>-</v>
      </c>
      <c r="W400" s="307" t="str">
        <f t="shared" si="361"/>
        <v>-</v>
      </c>
      <c r="Y400" s="318" t="str">
        <f>IF(OR(W400="",W400=0,W400="-"),"",MAX(Y$23:Y399)+1)</f>
        <v/>
      </c>
      <c r="Z400" s="320" t="str">
        <f>IF(OR(Y400="",Y400=0,Y400="-"),"",C394)</f>
        <v/>
      </c>
      <c r="AA400" s="341" t="str">
        <f>IF(OR(Y400="",Y400=0,Y400="-"),"",DAY($B394))</f>
        <v/>
      </c>
      <c r="AB400" s="332" t="str">
        <f t="shared" si="362"/>
        <v/>
      </c>
      <c r="AC400" s="342" t="str">
        <f>IF(OR(AA400="",AA400=0,AA400="-"),"",MONTH($B394))</f>
        <v/>
      </c>
      <c r="AD400" s="332" t="str">
        <f t="shared" si="363"/>
        <v/>
      </c>
      <c r="AE400" s="343" t="str">
        <f>IF(OR(AA400="",AA400=0,AA400="-"),"",YEAR($B394))</f>
        <v/>
      </c>
      <c r="AG400" s="471"/>
      <c r="AH400" s="500"/>
      <c r="AI400" s="501"/>
      <c r="AJ400" s="501"/>
      <c r="AK400" s="501"/>
      <c r="AL400" s="502"/>
      <c r="AM400" s="472"/>
      <c r="AO400" s="471"/>
      <c r="AP400" s="474"/>
      <c r="AQ400" s="474"/>
      <c r="AR400" s="472"/>
      <c r="AT400" s="471"/>
      <c r="AU400" s="474"/>
      <c r="AV400" s="474"/>
      <c r="AW400" s="472"/>
      <c r="AY400" s="471"/>
      <c r="AZ400" s="474"/>
      <c r="BA400" s="474"/>
      <c r="BB400" s="472"/>
      <c r="BD400" s="471"/>
      <c r="BE400" s="472"/>
      <c r="BG400" s="468"/>
    </row>
    <row r="401" spans="1:59" ht="15" thickBot="1" x14ac:dyDescent="0.35">
      <c r="A401" s="674">
        <f>MAX($A$23:A394)+1</f>
        <v>55</v>
      </c>
      <c r="B401" s="675">
        <f>INDEX(Resumen!$A$56:$AL$259,MATCH($A401,Resumen!$A$56:$A$259,0),MATCH($B$22,Resumen!$A$59:$AL$59,0))</f>
        <v>0</v>
      </c>
      <c r="C401" s="676">
        <f>INDEX(Resumen!$A$56:$AL$259,MATCH($A401,Resumen!$A$56:$A$259,0),MATCH($C$22,Resumen!$A$59:$AL$59,0))</f>
        <v>0</v>
      </c>
      <c r="D401" s="648" t="str">
        <f>IF(SUM($W401:$W407)=0,"-",SUM($W401:$W407))</f>
        <v>-</v>
      </c>
      <c r="E401" s="363" t="str">
        <f>Resumen!$K$57</f>
        <v>MP</v>
      </c>
      <c r="F401" s="364" t="str">
        <f>Resumen!$K$56</f>
        <v>Materias Primas</v>
      </c>
      <c r="G401" s="284"/>
      <c r="H401" s="256" t="str">
        <f>INDEX(Resumen!$A$56:$AL$259,MATCH($C401,Resumen!$C$56:$C$259,0),MATCH($H$16,Resumen!$A$59:$AL$59,0))</f>
        <v>-</v>
      </c>
      <c r="I401" s="90" t="str">
        <f>INDEX(Resumen!$A$56:$AL$259,MATCH($C401,Resumen!$C$56:$C$259,0),MATCH($I$16,Resumen!$A$59:$AL$59,0))</f>
        <v>-</v>
      </c>
      <c r="J401" s="90" t="str">
        <f>INDEX(Resumen!$A$56:$AL$259,MATCH($C401,Resumen!$C$56:$C$259,0),MATCH($J$16,Resumen!$A$59:$AL$59,0))</f>
        <v>-</v>
      </c>
      <c r="K401" s="109" t="str">
        <f>INDEX(Resumen!$A$56:$AL$259,MATCH($C401,Resumen!$C$56:$C$259,0),MATCH($K$16,Resumen!$A$59:$AL$59,0))</f>
        <v>-</v>
      </c>
      <c r="M401" s="256" t="str">
        <f>IF(OR(H401="-",H401="",H401=0),"-",H401*M$14)</f>
        <v>-</v>
      </c>
      <c r="N401" s="90" t="str">
        <f t="shared" si="328"/>
        <v>-</v>
      </c>
      <c r="O401" s="90" t="str">
        <f t="shared" si="329"/>
        <v>-</v>
      </c>
      <c r="P401" s="109" t="str">
        <f t="shared" si="330"/>
        <v>-</v>
      </c>
      <c r="Q401" s="58"/>
      <c r="R401" s="365" t="str">
        <f>IF(SUM(H401,M401)=0,"-",SUM(H401,M401))</f>
        <v>-</v>
      </c>
      <c r="S401" s="366" t="str">
        <f t="shared" si="331"/>
        <v>-</v>
      </c>
      <c r="T401" s="366" t="str">
        <f t="shared" si="332"/>
        <v>-</v>
      </c>
      <c r="U401" s="367" t="str">
        <f t="shared" si="333"/>
        <v>-</v>
      </c>
      <c r="V401" s="5"/>
      <c r="W401" s="368" t="str">
        <f>IF(SUM(R401:U401)=0,"-",SUM(R401:U401))</f>
        <v>-</v>
      </c>
      <c r="Y401" s="369" t="str">
        <f>IF(OR(W401="",W401=0,W401="-"),"",MAX(Y$23:Y400)+1)</f>
        <v/>
      </c>
      <c r="Z401" s="370" t="str">
        <f>IF(OR(Y401="",Y401=0,Y401="-"),"",C401)</f>
        <v/>
      </c>
      <c r="AA401" s="371" t="str">
        <f>IF(OR(Y401="",Y401=0,Y401="-"),"",DAY($B401))</f>
        <v/>
      </c>
      <c r="AB401" s="372" t="str">
        <f>IF(AA401="","","/")</f>
        <v/>
      </c>
      <c r="AC401" s="373" t="str">
        <f>IF(OR(AA401="",AA401=0,AA401="-"),"",MONTH($B401))</f>
        <v/>
      </c>
      <c r="AD401" s="372" t="str">
        <f>IF(AC401="","","/")</f>
        <v/>
      </c>
      <c r="AE401" s="374" t="str">
        <f>IF(OR(AA401="",AA401=0,AA401="-"),"",YEAR($B401))</f>
        <v/>
      </c>
      <c r="AG401" s="461" t="str">
        <f>IF(OR($C401="",$C401="-",$C401=0),"-",A401)</f>
        <v>-</v>
      </c>
      <c r="AH401" s="503" t="str">
        <f>IF(OR($C401="",$C401="-",$C401=0),"-",DAY(B401))</f>
        <v>-</v>
      </c>
      <c r="AI401" s="506" t="str">
        <f>IF(AH401="","","/")</f>
        <v>/</v>
      </c>
      <c r="AJ401" s="507" t="str">
        <f>IF(OR($C401="",$C401="-",$C401=0),"-",MONTH(B401))</f>
        <v>-</v>
      </c>
      <c r="AK401" s="506" t="str">
        <f>IF(AJ401="","","/")</f>
        <v>/</v>
      </c>
      <c r="AL401" s="508" t="str">
        <f>IF(OR($C401="",$C401="-",$C401=0),"-",YEAR(B401))</f>
        <v>-</v>
      </c>
      <c r="AM401" s="462" t="str">
        <f>IF(OR($C401="",$C401="-",$C401=0),"-",C401)</f>
        <v>-</v>
      </c>
      <c r="AN401" s="475" t="str">
        <f>IF(AM401="-","ù",IF(BG401=D401,"ü","û"))</f>
        <v>ù</v>
      </c>
      <c r="AO401" s="463" t="str">
        <f>IF(OR($C401="",$C401="-",$C401=0),"-",IF(SUM(H401:H407)=0,"-",SUM(H401:H407)))</f>
        <v>-</v>
      </c>
      <c r="AP401" s="464" t="str">
        <f>IF(OR($C401="",$C401="-",$C401=0),"-",IF(SUM(I401:I407)=0,"-",SUM(I401:I407)))</f>
        <v>-</v>
      </c>
      <c r="AQ401" s="464" t="str">
        <f>IF(OR($C401="",$C401="-",$C401=0),"-",IF(SUM(J401:J407)=0,"-",SUM(J401:J407)))</f>
        <v>-</v>
      </c>
      <c r="AR401" s="465" t="str">
        <f>IF(OR($C401="",$C401="-",$C401=0),"-",IF(SUM(K401:K407)=0,"-",SUM(K401:K407)))</f>
        <v>-</v>
      </c>
      <c r="AS401" s="457"/>
      <c r="AT401" s="463" t="str">
        <f>IF(OR($C401="",$C401="-",$C401=0),"-",IF(SUM(M401:M407)=0,"-",SUM(M401:M407)))</f>
        <v>-</v>
      </c>
      <c r="AU401" s="464" t="str">
        <f>IF(OR($C401="",$C401="-",$C401=0),"-",IF(SUM(N401:N407)=0,"-",SUM(N401:N407)))</f>
        <v>-</v>
      </c>
      <c r="AV401" s="464" t="str">
        <f>IF(OR($C401="",$C401="-",$C401=0),"-",IF(SUM(O401:O407)=0,"-",SUM(O401:O407)))</f>
        <v>-</v>
      </c>
      <c r="AW401" s="465" t="str">
        <f>IF(OR($C401="",$C401="-",$C401=0),"-",IF(SUM(P401:P407)=0,"-",SUM(P401:P407)))</f>
        <v>-</v>
      </c>
      <c r="AX401" s="457"/>
      <c r="AY401" s="463" t="str">
        <f>IF(OR($C401="",$C401="-",$C401=0),"-",IF(SUM(R401:R407)=0,"-",SUM(R401:R407)))</f>
        <v>-</v>
      </c>
      <c r="AZ401" s="464" t="str">
        <f>IF(OR($C401="",$C401="-",$C401=0),"-",IF(SUM(S401:S407)=0,"-",SUM(S401:S407)))</f>
        <v>-</v>
      </c>
      <c r="BA401" s="464" t="str">
        <f>IF(OR($C401="",$C401="-",$C401=0),"-",IF(SUM(T401:T407)=0,"-",SUM(T401:T407)))</f>
        <v>-</v>
      </c>
      <c r="BB401" s="465" t="str">
        <f>IF(OR($C401="",$C401="-",$C401=0),"-",IF(SUM(U401:U407)=0,"-",SUM(U401:U407)))</f>
        <v>-</v>
      </c>
      <c r="BC401" s="457"/>
      <c r="BD401" s="463" t="str">
        <f>IF(SUM(AO401:AR401)=0,"-",SUM(AO401:AR401))</f>
        <v>-</v>
      </c>
      <c r="BE401" s="465" t="str">
        <f>IF(SUM(AT401:AW401)=0,"-",SUM(AT401:AW401))</f>
        <v>-</v>
      </c>
      <c r="BF401" s="457"/>
      <c r="BG401" s="466" t="str">
        <f>IF(SUM(AY401:BB401)=0,"-",SUM(AY401:BB401))</f>
        <v>-</v>
      </c>
    </row>
    <row r="402" spans="1:59" ht="15" thickBot="1" x14ac:dyDescent="0.35">
      <c r="A402" s="674"/>
      <c r="B402" s="675"/>
      <c r="C402" s="676"/>
      <c r="D402" s="677"/>
      <c r="E402" s="82" t="str">
        <f>Resumen!$O$57</f>
        <v>P</v>
      </c>
      <c r="F402" s="261" t="str">
        <f>Resumen!$O$56</f>
        <v>Panadería</v>
      </c>
      <c r="G402" s="284"/>
      <c r="H402" s="273" t="str">
        <f>INDEX(Resumen!$A$56:$AL$259,MATCH($C401,Resumen!$C$56:$C$259,0),MATCH($H$17,Resumen!$A$59:$AL$59,0))</f>
        <v>-</v>
      </c>
      <c r="I402" s="274" t="str">
        <f>INDEX(Resumen!$A$56:$AL$259,MATCH($C401,Resumen!$C$56:$C$259,0),MATCH($I$17,Resumen!$A$59:$AL$59,0))</f>
        <v>-</v>
      </c>
      <c r="J402" s="274" t="str">
        <f>INDEX(Resumen!$A$56:$AL$259,MATCH($C401,Resumen!$C$56:$C$259,0),MATCH($J$17,Resumen!$A$59:$AL$59,0))</f>
        <v>-</v>
      </c>
      <c r="K402" s="275" t="str">
        <f>INDEX(Resumen!$A$56:$AL$259,MATCH($C401,Resumen!$C$56:$C$259,0),MATCH($K$17,Resumen!$A$59:$AL$59,0))</f>
        <v>-</v>
      </c>
      <c r="M402" s="273" t="str">
        <f t="shared" ref="M402:M407" si="364">IF(OR(H402="-",H402="",H402=0),"-",H402*M$14)</f>
        <v>-</v>
      </c>
      <c r="N402" s="274" t="str">
        <f t="shared" si="328"/>
        <v>-</v>
      </c>
      <c r="O402" s="274" t="str">
        <f t="shared" si="329"/>
        <v>-</v>
      </c>
      <c r="P402" s="275" t="str">
        <f t="shared" si="330"/>
        <v>-</v>
      </c>
      <c r="Q402" s="58"/>
      <c r="R402" s="292" t="str">
        <f t="shared" ref="R402:R407" si="365">IF(SUM(H402,M402)=0,"-",SUM(H402,M402))</f>
        <v>-</v>
      </c>
      <c r="S402" s="293" t="str">
        <f t="shared" si="331"/>
        <v>-</v>
      </c>
      <c r="T402" s="293" t="str">
        <f t="shared" si="332"/>
        <v>-</v>
      </c>
      <c r="U402" s="294" t="str">
        <f t="shared" si="333"/>
        <v>-</v>
      </c>
      <c r="V402" s="5"/>
      <c r="W402" s="306" t="str">
        <f t="shared" ref="W402:W407" si="366">IF(SUM(R402:U402)=0,"-",SUM(R402:U402))</f>
        <v>-</v>
      </c>
      <c r="Y402" s="318" t="str">
        <f>IF(OR(W402="",W402=0,W402="-"),"",MAX(Y$23:Y401)+1)</f>
        <v/>
      </c>
      <c r="Z402" s="319" t="str">
        <f>IF(OR(Y402="",Y402=0,Y402="-"),"",C401)</f>
        <v/>
      </c>
      <c r="AA402" s="338" t="str">
        <f>IF(OR(Y402="",Y402=0,Y402="-"),"",DAY($B401))</f>
        <v/>
      </c>
      <c r="AB402" s="331" t="str">
        <f t="shared" ref="AB402:AB407" si="367">IF(AA402="","","/")</f>
        <v/>
      </c>
      <c r="AC402" s="339" t="str">
        <f>IF(OR(AA402="",AA402=0,AA402="-"),"",MONTH($B401))</f>
        <v/>
      </c>
      <c r="AD402" s="331" t="str">
        <f t="shared" ref="AD402:AD407" si="368">IF(AC402="","","/")</f>
        <v/>
      </c>
      <c r="AE402" s="340" t="str">
        <f>IF(OR(AA402="",AA402=0,AA402="-"),"",YEAR($B401))</f>
        <v/>
      </c>
      <c r="AG402" s="525"/>
      <c r="AH402" s="526"/>
      <c r="AI402" s="527"/>
      <c r="AJ402" s="528"/>
      <c r="AK402" s="527"/>
      <c r="AL402" s="529"/>
      <c r="AM402" s="530"/>
      <c r="AN402" s="535"/>
      <c r="AO402" s="531"/>
      <c r="AP402" s="532"/>
      <c r="AQ402" s="532"/>
      <c r="AR402" s="533"/>
      <c r="AS402" s="536"/>
      <c r="AT402" s="531"/>
      <c r="AU402" s="532"/>
      <c r="AV402" s="532"/>
      <c r="AW402" s="533"/>
      <c r="AX402" s="536"/>
      <c r="AY402" s="531"/>
      <c r="AZ402" s="532"/>
      <c r="BA402" s="532"/>
      <c r="BB402" s="533"/>
      <c r="BC402" s="536"/>
      <c r="BD402" s="531"/>
      <c r="BE402" s="533"/>
      <c r="BF402" s="536"/>
      <c r="BG402" s="534"/>
    </row>
    <row r="403" spans="1:59" ht="15" thickBot="1" x14ac:dyDescent="0.35">
      <c r="A403" s="674"/>
      <c r="B403" s="675"/>
      <c r="C403" s="676"/>
      <c r="D403" s="677"/>
      <c r="E403" s="82" t="str">
        <f>Resumen!$S$57</f>
        <v>B</v>
      </c>
      <c r="F403" s="261" t="str">
        <f>Resumen!$S$56</f>
        <v>Bebidas</v>
      </c>
      <c r="G403" s="284"/>
      <c r="H403" s="273" t="str">
        <f>INDEX(Resumen!$A$56:$AL$259,MATCH($C401,Resumen!$C$56:$C$259,0),MATCH($H$18,Resumen!$A$59:$AL$59,0))</f>
        <v>-</v>
      </c>
      <c r="I403" s="274" t="str">
        <f>INDEX(Resumen!$A$56:$AL$259,MATCH($C401,Resumen!$C$56:$C$259,0),MATCH($I$18,Resumen!$A$59:$AL$59,0))</f>
        <v>-</v>
      </c>
      <c r="J403" s="274" t="str">
        <f>INDEX(Resumen!$A$56:$AL$259,MATCH($C401,Resumen!$C$56:$C$259,0),MATCH($J$18,Resumen!$A$59:$AL$59,0))</f>
        <v>-</v>
      </c>
      <c r="K403" s="275" t="str">
        <f>INDEX(Resumen!$A$56:$AL$259,MATCH($C401,Resumen!$C$56:$C$259,0),MATCH($K$18,Resumen!$A$59:$AL$59,0))</f>
        <v>-</v>
      </c>
      <c r="M403" s="273" t="str">
        <f t="shared" si="364"/>
        <v>-</v>
      </c>
      <c r="N403" s="274" t="str">
        <f t="shared" si="328"/>
        <v>-</v>
      </c>
      <c r="O403" s="274" t="str">
        <f t="shared" si="329"/>
        <v>-</v>
      </c>
      <c r="P403" s="275" t="str">
        <f t="shared" si="330"/>
        <v>-</v>
      </c>
      <c r="R403" s="292" t="str">
        <f t="shared" si="365"/>
        <v>-</v>
      </c>
      <c r="S403" s="293" t="str">
        <f t="shared" si="331"/>
        <v>-</v>
      </c>
      <c r="T403" s="293" t="str">
        <f t="shared" si="332"/>
        <v>-</v>
      </c>
      <c r="U403" s="294" t="str">
        <f t="shared" si="333"/>
        <v>-</v>
      </c>
      <c r="V403" s="5"/>
      <c r="W403" s="306" t="str">
        <f t="shared" si="366"/>
        <v>-</v>
      </c>
      <c r="Y403" s="318" t="str">
        <f>IF(OR(W403="",W403=0,W403="-"),"",MAX(Y$23:Y402)+1)</f>
        <v/>
      </c>
      <c r="Z403" s="319" t="str">
        <f>IF(OR(Y403="",Y403=0,Y403="-"),"",C401)</f>
        <v/>
      </c>
      <c r="AA403" s="338" t="str">
        <f>IF(OR(Y403="",Y403=0,Y403="-"),"",DAY($B401))</f>
        <v/>
      </c>
      <c r="AB403" s="331" t="str">
        <f t="shared" si="367"/>
        <v/>
      </c>
      <c r="AC403" s="339" t="str">
        <f>IF(OR(AA403="",AA403=0,AA403="-"),"",MONTH($B401))</f>
        <v/>
      </c>
      <c r="AD403" s="331" t="str">
        <f t="shared" si="368"/>
        <v/>
      </c>
      <c r="AE403" s="340" t="str">
        <f>IF(OR(AA403="",AA403=0,AA403="-"),"",YEAR($B401))</f>
        <v/>
      </c>
      <c r="AG403" s="469"/>
      <c r="AH403" s="497"/>
      <c r="AL403" s="499"/>
      <c r="AM403" s="470"/>
      <c r="AN403" s="59"/>
      <c r="AO403" s="469"/>
      <c r="AP403" s="473"/>
      <c r="AQ403" s="473"/>
      <c r="AR403" s="470"/>
      <c r="AS403" s="59"/>
      <c r="AT403" s="469"/>
      <c r="AU403" s="473"/>
      <c r="AV403" s="473"/>
      <c r="AW403" s="470"/>
      <c r="AX403" s="59"/>
      <c r="AY403" s="469"/>
      <c r="AZ403" s="473"/>
      <c r="BA403" s="473"/>
      <c r="BB403" s="470"/>
      <c r="BC403" s="59"/>
      <c r="BD403" s="469"/>
      <c r="BE403" s="470"/>
      <c r="BF403" s="59"/>
      <c r="BG403" s="467"/>
    </row>
    <row r="404" spans="1:59" ht="15" thickBot="1" x14ac:dyDescent="0.35">
      <c r="A404" s="674"/>
      <c r="B404" s="675"/>
      <c r="C404" s="676"/>
      <c r="D404" s="677"/>
      <c r="E404" s="82" t="str">
        <f>Resumen!$W$57</f>
        <v>E</v>
      </c>
      <c r="F404" s="261" t="str">
        <f>Resumen!$W$56</f>
        <v>Envases</v>
      </c>
      <c r="G404" s="284"/>
      <c r="H404" s="273" t="str">
        <f>INDEX(Resumen!$A$56:$AL$259,MATCH($C401,Resumen!$C$56:$C$259,0),MATCH($H$19,Resumen!$A$59:$AL$59,0))</f>
        <v>-</v>
      </c>
      <c r="I404" s="274" t="str">
        <f>INDEX(Resumen!$A$56:$AL$259,MATCH($C401,Resumen!$C$56:$C$259,0),MATCH($I$19,Resumen!$A$59:$AL$59,0))</f>
        <v>-</v>
      </c>
      <c r="J404" s="274" t="str">
        <f>INDEX(Resumen!$A$56:$AL$259,MATCH($C401,Resumen!$C$56:$C$259,0),MATCH($J$19,Resumen!$A$59:$AL$59,0))</f>
        <v>-</v>
      </c>
      <c r="K404" s="275" t="str">
        <f>INDEX(Resumen!$A$56:$AL$259,MATCH($C401,Resumen!$C$56:$C$259,0),MATCH($K$19,Resumen!$A$59:$AL$59,0))</f>
        <v>-</v>
      </c>
      <c r="M404" s="273" t="str">
        <f t="shared" si="364"/>
        <v>-</v>
      </c>
      <c r="N404" s="274" t="str">
        <f t="shared" si="328"/>
        <v>-</v>
      </c>
      <c r="O404" s="274" t="str">
        <f t="shared" si="329"/>
        <v>-</v>
      </c>
      <c r="P404" s="275" t="str">
        <f t="shared" si="330"/>
        <v>-</v>
      </c>
      <c r="Q404" s="58"/>
      <c r="R404" s="292" t="str">
        <f t="shared" si="365"/>
        <v>-</v>
      </c>
      <c r="S404" s="293" t="str">
        <f t="shared" si="331"/>
        <v>-</v>
      </c>
      <c r="T404" s="293" t="str">
        <f t="shared" si="332"/>
        <v>-</v>
      </c>
      <c r="U404" s="294" t="str">
        <f t="shared" si="333"/>
        <v>-</v>
      </c>
      <c r="V404" s="5"/>
      <c r="W404" s="306" t="str">
        <f t="shared" si="366"/>
        <v>-</v>
      </c>
      <c r="Y404" s="318" t="str">
        <f>IF(OR(W404="",W404=0,W404="-"),"",MAX(Y$23:Y403)+1)</f>
        <v/>
      </c>
      <c r="Z404" s="319" t="str">
        <f>IF(OR(Y404="",Y404=0,Y404="-"),"",C401)</f>
        <v/>
      </c>
      <c r="AA404" s="338" t="str">
        <f>IF(OR(Y404="",Y404=0,Y404="-"),"",DAY($B401))</f>
        <v/>
      </c>
      <c r="AB404" s="331" t="str">
        <f t="shared" si="367"/>
        <v/>
      </c>
      <c r="AC404" s="339" t="str">
        <f>IF(OR(AA404="",AA404=0,AA404="-"),"",MONTH($B401))</f>
        <v/>
      </c>
      <c r="AD404" s="331" t="str">
        <f t="shared" si="368"/>
        <v/>
      </c>
      <c r="AE404" s="340" t="str">
        <f>IF(OR(AA404="",AA404=0,AA404="-"),"",YEAR($B401))</f>
        <v/>
      </c>
      <c r="AG404" s="469"/>
      <c r="AH404" s="497"/>
      <c r="AL404" s="499"/>
      <c r="AM404" s="470"/>
      <c r="AO404" s="469"/>
      <c r="AP404" s="473"/>
      <c r="AQ404" s="473"/>
      <c r="AR404" s="470"/>
      <c r="AT404" s="469"/>
      <c r="AU404" s="473"/>
      <c r="AV404" s="473"/>
      <c r="AW404" s="470"/>
      <c r="AY404" s="469"/>
      <c r="AZ404" s="473"/>
      <c r="BA404" s="473"/>
      <c r="BB404" s="470"/>
      <c r="BD404" s="469"/>
      <c r="BE404" s="470"/>
      <c r="BG404" s="467"/>
    </row>
    <row r="405" spans="1:59" ht="15" thickBot="1" x14ac:dyDescent="0.35">
      <c r="A405" s="674"/>
      <c r="B405" s="675"/>
      <c r="C405" s="676"/>
      <c r="D405" s="677"/>
      <c r="E405" s="83" t="str">
        <f>Resumen!$AA$57</f>
        <v>D</v>
      </c>
      <c r="F405" s="262" t="str">
        <f>Resumen!$AA$56</f>
        <v>Decoración</v>
      </c>
      <c r="G405" s="284"/>
      <c r="H405" s="273" t="str">
        <f>INDEX(Resumen!$A$56:$AL$259,MATCH($C401,Resumen!$C$56:$C$259,0),MATCH($H$20,Resumen!$A$59:$AL$59,0))</f>
        <v>-</v>
      </c>
      <c r="I405" s="274" t="str">
        <f>INDEX(Resumen!$A$56:$AL$259,MATCH($C401,Resumen!$C$56:$C$259,0),MATCH($I$20,Resumen!$A$59:$AL$59,0))</f>
        <v>-</v>
      </c>
      <c r="J405" s="274" t="str">
        <f>INDEX(Resumen!$A$56:$AL$259,MATCH($C401,Resumen!$C$56:$C$259,0),MATCH($J$20,Resumen!$A$59:$AL$59,0))</f>
        <v>-</v>
      </c>
      <c r="K405" s="275" t="str">
        <f>INDEX(Resumen!$A$56:$AL$259,MATCH($C401,Resumen!$C$56:$C$259,0),MATCH($K$20,Resumen!$A$59:$AL$59,0))</f>
        <v>-</v>
      </c>
      <c r="M405" s="273" t="str">
        <f t="shared" si="364"/>
        <v>-</v>
      </c>
      <c r="N405" s="274" t="str">
        <f t="shared" si="328"/>
        <v>-</v>
      </c>
      <c r="O405" s="274" t="str">
        <f t="shared" si="329"/>
        <v>-</v>
      </c>
      <c r="P405" s="275" t="str">
        <f t="shared" si="330"/>
        <v>-</v>
      </c>
      <c r="Q405" s="58"/>
      <c r="R405" s="292" t="str">
        <f t="shared" si="365"/>
        <v>-</v>
      </c>
      <c r="S405" s="293" t="str">
        <f t="shared" si="331"/>
        <v>-</v>
      </c>
      <c r="T405" s="293" t="str">
        <f t="shared" si="332"/>
        <v>-</v>
      </c>
      <c r="U405" s="294" t="str">
        <f t="shared" si="333"/>
        <v>-</v>
      </c>
      <c r="V405" s="5"/>
      <c r="W405" s="306" t="str">
        <f t="shared" si="366"/>
        <v>-</v>
      </c>
      <c r="Y405" s="318" t="str">
        <f>IF(OR(W405="",W405=0,W405="-"),"",MAX(Y$23:Y404)+1)</f>
        <v/>
      </c>
      <c r="Z405" s="319" t="str">
        <f>IF(OR(Y405="",Y405=0,Y405="-"),"",C401)</f>
        <v/>
      </c>
      <c r="AA405" s="338" t="str">
        <f>IF(OR(Y405="",Y405=0,Y405="-"),"",DAY($B401))</f>
        <v/>
      </c>
      <c r="AB405" s="331" t="str">
        <f t="shared" si="367"/>
        <v/>
      </c>
      <c r="AC405" s="339" t="str">
        <f>IF(OR(AA405="",AA405=0,AA405="-"),"",MONTH($B401))</f>
        <v/>
      </c>
      <c r="AD405" s="331" t="str">
        <f t="shared" si="368"/>
        <v/>
      </c>
      <c r="AE405" s="340" t="str">
        <f>IF(OR(AA405="",AA405=0,AA405="-"),"",YEAR($B401))</f>
        <v/>
      </c>
      <c r="AG405" s="469"/>
      <c r="AH405" s="497"/>
      <c r="AL405" s="499"/>
      <c r="AM405" s="470"/>
      <c r="AO405" s="469"/>
      <c r="AP405" s="473"/>
      <c r="AQ405" s="473"/>
      <c r="AR405" s="470"/>
      <c r="AT405" s="469"/>
      <c r="AU405" s="473"/>
      <c r="AV405" s="473"/>
      <c r="AW405" s="470"/>
      <c r="AY405" s="469"/>
      <c r="AZ405" s="473"/>
      <c r="BA405" s="473"/>
      <c r="BB405" s="470"/>
      <c r="BD405" s="469"/>
      <c r="BE405" s="470"/>
      <c r="BG405" s="467"/>
    </row>
    <row r="406" spans="1:59" ht="15" thickBot="1" x14ac:dyDescent="0.35">
      <c r="A406" s="674"/>
      <c r="B406" s="675"/>
      <c r="C406" s="676"/>
      <c r="D406" s="677"/>
      <c r="E406" s="83" t="str">
        <f>Resumen!$AE$57</f>
        <v>U</v>
      </c>
      <c r="F406" s="262" t="str">
        <f>Resumen!$AE$56</f>
        <v>Maq. y Utensilios</v>
      </c>
      <c r="G406" s="284"/>
      <c r="H406" s="273" t="str">
        <f>INDEX(Resumen!$A$56:$AL$259,MATCH($C401,Resumen!$C$56:$C$259,0),MATCH($H$21,Resumen!$A$59:$AL$59,0))</f>
        <v>-</v>
      </c>
      <c r="I406" s="274" t="str">
        <f>INDEX(Resumen!$A$56:$AL$259,MATCH($C401,Resumen!$C$56:$C$259,0),MATCH($I$21,Resumen!$A$59:$AL$59,0))</f>
        <v>-</v>
      </c>
      <c r="J406" s="274" t="str">
        <f>INDEX(Resumen!$A$56:$AL$259,MATCH($C401,Resumen!$C$56:$C$259,0),MATCH($J$21,Resumen!$A$59:$AL$59,0))</f>
        <v>-</v>
      </c>
      <c r="K406" s="275" t="str">
        <f>INDEX(Resumen!$A$56:$AL$259,MATCH($C401,Resumen!$C$56:$C$259,0),MATCH($K$21,Resumen!$A$59:$AL$59,0))</f>
        <v>-</v>
      </c>
      <c r="M406" s="273" t="str">
        <f t="shared" si="364"/>
        <v>-</v>
      </c>
      <c r="N406" s="274" t="str">
        <f t="shared" si="328"/>
        <v>-</v>
      </c>
      <c r="O406" s="274" t="str">
        <f t="shared" si="329"/>
        <v>-</v>
      </c>
      <c r="P406" s="275" t="str">
        <f t="shared" si="330"/>
        <v>-</v>
      </c>
      <c r="Q406" s="58"/>
      <c r="R406" s="292" t="str">
        <f t="shared" si="365"/>
        <v>-</v>
      </c>
      <c r="S406" s="293" t="str">
        <f t="shared" si="331"/>
        <v>-</v>
      </c>
      <c r="T406" s="293" t="str">
        <f t="shared" si="332"/>
        <v>-</v>
      </c>
      <c r="U406" s="294" t="str">
        <f t="shared" si="333"/>
        <v>-</v>
      </c>
      <c r="V406" s="5"/>
      <c r="W406" s="306" t="str">
        <f t="shared" si="366"/>
        <v>-</v>
      </c>
      <c r="Y406" s="318" t="str">
        <f>IF(OR(W406="",W406=0,W406="-"),"",MAX(Y$23:Y405)+1)</f>
        <v/>
      </c>
      <c r="Z406" s="319" t="str">
        <f>IF(OR(Y406="",Y406=0,Y406="-"),"",C401)</f>
        <v/>
      </c>
      <c r="AA406" s="338" t="str">
        <f>IF(OR(Y406="",Y406=0,Y406="-"),"",DAY($B401))</f>
        <v/>
      </c>
      <c r="AB406" s="331" t="str">
        <f t="shared" si="367"/>
        <v/>
      </c>
      <c r="AC406" s="339" t="str">
        <f>IF(OR(AA406="",AA406=0,AA406="-"),"",MONTH($B401))</f>
        <v/>
      </c>
      <c r="AD406" s="331" t="str">
        <f t="shared" si="368"/>
        <v/>
      </c>
      <c r="AE406" s="340" t="str">
        <f>IF(OR(AA406="",AA406=0,AA406="-"),"",YEAR($B401))</f>
        <v/>
      </c>
      <c r="AG406" s="469"/>
      <c r="AH406" s="497"/>
      <c r="AL406" s="499"/>
      <c r="AM406" s="470"/>
      <c r="AO406" s="469"/>
      <c r="AP406" s="473"/>
      <c r="AQ406" s="473"/>
      <c r="AR406" s="470"/>
      <c r="AT406" s="469"/>
      <c r="AU406" s="473"/>
      <c r="AV406" s="473"/>
      <c r="AW406" s="470"/>
      <c r="AY406" s="469"/>
      <c r="AZ406" s="473"/>
      <c r="BA406" s="473"/>
      <c r="BB406" s="470"/>
      <c r="BD406" s="469"/>
      <c r="BE406" s="470"/>
      <c r="BG406" s="467"/>
    </row>
    <row r="407" spans="1:59" ht="15" thickBot="1" x14ac:dyDescent="0.35">
      <c r="A407" s="674"/>
      <c r="B407" s="675"/>
      <c r="C407" s="676"/>
      <c r="D407" s="649"/>
      <c r="E407" s="259" t="str">
        <f>Resumen!$AI$57</f>
        <v>V</v>
      </c>
      <c r="F407" s="263" t="str">
        <f>Resumen!$AI$56</f>
        <v>Gastos V.Zotz</v>
      </c>
      <c r="G407" s="284"/>
      <c r="H407" s="276" t="str">
        <f>INDEX(Resumen!$A$56:$AL$259,MATCH($C401,Resumen!$C$56:$C$259,0),MATCH($H$22,Resumen!$A$59:$AL$59,0))</f>
        <v>-</v>
      </c>
      <c r="I407" s="277" t="str">
        <f>INDEX(Resumen!$A$56:$AL$259,MATCH($C401,Resumen!$C$56:$C$259,0),MATCH($I$22,Resumen!$A$59:$AL$59,0))</f>
        <v>-</v>
      </c>
      <c r="J407" s="277" t="str">
        <f>INDEX(Resumen!$A$56:$AL$259,MATCH($C401,Resumen!$C$56:$C$259,0),MATCH($J$22,Resumen!$A$59:$AL$59,0))</f>
        <v>-</v>
      </c>
      <c r="K407" s="278" t="str">
        <f>INDEX(Resumen!$A$56:$AL$259,MATCH($C401,Resumen!$C$56:$C$259,0),MATCH($K$22,Resumen!$A$59:$AL$59,0))</f>
        <v>-</v>
      </c>
      <c r="M407" s="276" t="str">
        <f t="shared" si="364"/>
        <v>-</v>
      </c>
      <c r="N407" s="277" t="str">
        <f t="shared" si="328"/>
        <v>-</v>
      </c>
      <c r="O407" s="277" t="str">
        <f t="shared" si="329"/>
        <v>-</v>
      </c>
      <c r="P407" s="278" t="str">
        <f t="shared" si="330"/>
        <v>-</v>
      </c>
      <c r="Q407" s="58"/>
      <c r="R407" s="295" t="str">
        <f t="shared" si="365"/>
        <v>-</v>
      </c>
      <c r="S407" s="296" t="str">
        <f t="shared" si="331"/>
        <v>-</v>
      </c>
      <c r="T407" s="296" t="str">
        <f t="shared" si="332"/>
        <v>-</v>
      </c>
      <c r="U407" s="297" t="str">
        <f t="shared" si="333"/>
        <v>-</v>
      </c>
      <c r="W407" s="307" t="str">
        <f t="shared" si="366"/>
        <v>-</v>
      </c>
      <c r="Y407" s="318" t="str">
        <f>IF(OR(W407="",W407=0,W407="-"),"",MAX(Y$23:Y406)+1)</f>
        <v/>
      </c>
      <c r="Z407" s="320" t="str">
        <f>IF(OR(Y407="",Y407=0,Y407="-"),"",C401)</f>
        <v/>
      </c>
      <c r="AA407" s="341" t="str">
        <f>IF(OR(Y407="",Y407=0,Y407="-"),"",DAY($B401))</f>
        <v/>
      </c>
      <c r="AB407" s="332" t="str">
        <f t="shared" si="367"/>
        <v/>
      </c>
      <c r="AC407" s="342" t="str">
        <f>IF(OR(AA407="",AA407=0,AA407="-"),"",MONTH($B401))</f>
        <v/>
      </c>
      <c r="AD407" s="332" t="str">
        <f t="shared" si="368"/>
        <v/>
      </c>
      <c r="AE407" s="343" t="str">
        <f>IF(OR(AA407="",AA407=0,AA407="-"),"",YEAR($B401))</f>
        <v/>
      </c>
      <c r="AG407" s="471"/>
      <c r="AH407" s="500"/>
      <c r="AI407" s="501"/>
      <c r="AJ407" s="501"/>
      <c r="AK407" s="501"/>
      <c r="AL407" s="502"/>
      <c r="AM407" s="472"/>
      <c r="AO407" s="471"/>
      <c r="AP407" s="474"/>
      <c r="AQ407" s="474"/>
      <c r="AR407" s="472"/>
      <c r="AT407" s="471"/>
      <c r="AU407" s="474"/>
      <c r="AV407" s="474"/>
      <c r="AW407" s="472"/>
      <c r="AY407" s="471"/>
      <c r="AZ407" s="474"/>
      <c r="BA407" s="474"/>
      <c r="BB407" s="472"/>
      <c r="BD407" s="471"/>
      <c r="BE407" s="472"/>
      <c r="BG407" s="468"/>
    </row>
    <row r="408" spans="1:59" ht="15" thickBot="1" x14ac:dyDescent="0.35">
      <c r="A408" s="674">
        <f>MAX($A$23:A401)+1</f>
        <v>56</v>
      </c>
      <c r="B408" s="675">
        <f>INDEX(Resumen!$A$56:$AL$259,MATCH($A408,Resumen!$A$56:$A$259,0),MATCH($B$22,Resumen!$A$59:$AL$59,0))</f>
        <v>0</v>
      </c>
      <c r="C408" s="676">
        <f>INDEX(Resumen!$A$56:$AL$259,MATCH($A408,Resumen!$A$56:$A$259,0),MATCH($C$22,Resumen!$A$59:$AL$59,0))</f>
        <v>0</v>
      </c>
      <c r="D408" s="648" t="str">
        <f>IF(SUM($W408:$W414)=0,"-",SUM($W408:$W414))</f>
        <v>-</v>
      </c>
      <c r="E408" s="363" t="str">
        <f>Resumen!$K$57</f>
        <v>MP</v>
      </c>
      <c r="F408" s="364" t="str">
        <f>Resumen!$K$56</f>
        <v>Materias Primas</v>
      </c>
      <c r="G408" s="284"/>
      <c r="H408" s="256" t="str">
        <f>INDEX(Resumen!$A$56:$AL$259,MATCH($C408,Resumen!$C$56:$C$259,0),MATCH($H$16,Resumen!$A$59:$AL$59,0))</f>
        <v>-</v>
      </c>
      <c r="I408" s="90" t="str">
        <f>INDEX(Resumen!$A$56:$AL$259,MATCH($C408,Resumen!$C$56:$C$259,0),MATCH($I$16,Resumen!$A$59:$AL$59,0))</f>
        <v>-</v>
      </c>
      <c r="J408" s="90" t="str">
        <f>INDEX(Resumen!$A$56:$AL$259,MATCH($C408,Resumen!$C$56:$C$259,0),MATCH($J$16,Resumen!$A$59:$AL$59,0))</f>
        <v>-</v>
      </c>
      <c r="K408" s="109" t="str">
        <f>INDEX(Resumen!$A$56:$AL$259,MATCH($C408,Resumen!$C$56:$C$259,0),MATCH($K$16,Resumen!$A$59:$AL$59,0))</f>
        <v>-</v>
      </c>
      <c r="M408" s="256" t="str">
        <f>IF(OR(H408="-",H408="",H408=0),"-",H408*M$14)</f>
        <v>-</v>
      </c>
      <c r="N408" s="90" t="str">
        <f t="shared" si="328"/>
        <v>-</v>
      </c>
      <c r="O408" s="90" t="str">
        <f t="shared" si="329"/>
        <v>-</v>
      </c>
      <c r="P408" s="109" t="str">
        <f t="shared" si="330"/>
        <v>-</v>
      </c>
      <c r="Q408" s="58"/>
      <c r="R408" s="365" t="str">
        <f>IF(SUM(H408,M408)=0,"-",SUM(H408,M408))</f>
        <v>-</v>
      </c>
      <c r="S408" s="366" t="str">
        <f t="shared" si="331"/>
        <v>-</v>
      </c>
      <c r="T408" s="366" t="str">
        <f t="shared" si="332"/>
        <v>-</v>
      </c>
      <c r="U408" s="367" t="str">
        <f t="shared" si="333"/>
        <v>-</v>
      </c>
      <c r="V408" s="5"/>
      <c r="W408" s="368" t="str">
        <f>IF(SUM(R408:U408)=0,"-",SUM(R408:U408))</f>
        <v>-</v>
      </c>
      <c r="Y408" s="369" t="str">
        <f>IF(OR(W408="",W408=0,W408="-"),"",MAX(Y$23:Y407)+1)</f>
        <v/>
      </c>
      <c r="Z408" s="370" t="str">
        <f>IF(OR(Y408="",Y408=0,Y408="-"),"",C408)</f>
        <v/>
      </c>
      <c r="AA408" s="371" t="str">
        <f>IF(OR(Y408="",Y408=0,Y408="-"),"",DAY($B408))</f>
        <v/>
      </c>
      <c r="AB408" s="372" t="str">
        <f>IF(AA408="","","/")</f>
        <v/>
      </c>
      <c r="AC408" s="373" t="str">
        <f>IF(OR(AA408="",AA408=0,AA408="-"),"",MONTH($B408))</f>
        <v/>
      </c>
      <c r="AD408" s="372" t="str">
        <f>IF(AC408="","","/")</f>
        <v/>
      </c>
      <c r="AE408" s="374" t="str">
        <f>IF(OR(AA408="",AA408=0,AA408="-"),"",YEAR($B408))</f>
        <v/>
      </c>
      <c r="AG408" s="461" t="str">
        <f>IF(OR($C408="",$C408="-",$C408=0),"-",A408)</f>
        <v>-</v>
      </c>
      <c r="AH408" s="503" t="str">
        <f>IF(OR($C408="",$C408="-",$C408=0),"-",DAY(B408))</f>
        <v>-</v>
      </c>
      <c r="AI408" s="506" t="str">
        <f>IF(AH408="","","/")</f>
        <v>/</v>
      </c>
      <c r="AJ408" s="507" t="str">
        <f>IF(OR($C408="",$C408="-",$C408=0),"-",MONTH(B408))</f>
        <v>-</v>
      </c>
      <c r="AK408" s="506" t="str">
        <f>IF(AJ408="","","/")</f>
        <v>/</v>
      </c>
      <c r="AL408" s="508" t="str">
        <f>IF(OR($C408="",$C408="-",$C408=0),"-",YEAR(B408))</f>
        <v>-</v>
      </c>
      <c r="AM408" s="462" t="str">
        <f>IF(OR($C408="",$C408="-",$C408=0),"-",C408)</f>
        <v>-</v>
      </c>
      <c r="AN408" s="475" t="str">
        <f>IF(AM408="-","ù",IF(BG408=D408,"ü","û"))</f>
        <v>ù</v>
      </c>
      <c r="AO408" s="463" t="str">
        <f>IF(OR($C408="",$C408="-",$C408=0),"-",IF(SUM(H408:H414)=0,"-",SUM(H408:H414)))</f>
        <v>-</v>
      </c>
      <c r="AP408" s="464" t="str">
        <f>IF(OR($C408="",$C408="-",$C408=0),"-",IF(SUM(I408:I414)=0,"-",SUM(I408:I414)))</f>
        <v>-</v>
      </c>
      <c r="AQ408" s="464" t="str">
        <f>IF(OR($C408="",$C408="-",$C408=0),"-",IF(SUM(J408:J414)=0,"-",SUM(J408:J414)))</f>
        <v>-</v>
      </c>
      <c r="AR408" s="465" t="str">
        <f>IF(OR($C408="",$C408="-",$C408=0),"-",IF(SUM(K408:K414)=0,"-",SUM(K408:K414)))</f>
        <v>-</v>
      </c>
      <c r="AS408" s="457"/>
      <c r="AT408" s="463" t="str">
        <f>IF(OR($C408="",$C408="-",$C408=0),"-",IF(SUM(M408:M414)=0,"-",SUM(M408:M414)))</f>
        <v>-</v>
      </c>
      <c r="AU408" s="464" t="str">
        <f>IF(OR($C408="",$C408="-",$C408=0),"-",IF(SUM(N408:N414)=0,"-",SUM(N408:N414)))</f>
        <v>-</v>
      </c>
      <c r="AV408" s="464" t="str">
        <f>IF(OR($C408="",$C408="-",$C408=0),"-",IF(SUM(O408:O414)=0,"-",SUM(O408:O414)))</f>
        <v>-</v>
      </c>
      <c r="AW408" s="465" t="str">
        <f>IF(OR($C408="",$C408="-",$C408=0),"-",IF(SUM(P408:P414)=0,"-",SUM(P408:P414)))</f>
        <v>-</v>
      </c>
      <c r="AX408" s="457"/>
      <c r="AY408" s="463" t="str">
        <f>IF(OR($C408="",$C408="-",$C408=0),"-",IF(SUM(R408:R414)=0,"-",SUM(R408:R414)))</f>
        <v>-</v>
      </c>
      <c r="AZ408" s="464" t="str">
        <f>IF(OR($C408="",$C408="-",$C408=0),"-",IF(SUM(S408:S414)=0,"-",SUM(S408:S414)))</f>
        <v>-</v>
      </c>
      <c r="BA408" s="464" t="str">
        <f>IF(OR($C408="",$C408="-",$C408=0),"-",IF(SUM(T408:T414)=0,"-",SUM(T408:T414)))</f>
        <v>-</v>
      </c>
      <c r="BB408" s="465" t="str">
        <f>IF(OR($C408="",$C408="-",$C408=0),"-",IF(SUM(U408:U414)=0,"-",SUM(U408:U414)))</f>
        <v>-</v>
      </c>
      <c r="BC408" s="457"/>
      <c r="BD408" s="463" t="str">
        <f>IF(SUM(AO408:AR408)=0,"-",SUM(AO408:AR408))</f>
        <v>-</v>
      </c>
      <c r="BE408" s="465" t="str">
        <f>IF(SUM(AT408:AW408)=0,"-",SUM(AT408:AW408))</f>
        <v>-</v>
      </c>
      <c r="BF408" s="457"/>
      <c r="BG408" s="466" t="str">
        <f>IF(SUM(AY408:BB408)=0,"-",SUM(AY408:BB408))</f>
        <v>-</v>
      </c>
    </row>
    <row r="409" spans="1:59" ht="15" thickBot="1" x14ac:dyDescent="0.35">
      <c r="A409" s="674"/>
      <c r="B409" s="675"/>
      <c r="C409" s="676"/>
      <c r="D409" s="677"/>
      <c r="E409" s="82" t="str">
        <f>Resumen!$O$57</f>
        <v>P</v>
      </c>
      <c r="F409" s="261" t="str">
        <f>Resumen!$O$56</f>
        <v>Panadería</v>
      </c>
      <c r="G409" s="284"/>
      <c r="H409" s="273" t="str">
        <f>INDEX(Resumen!$A$56:$AL$259,MATCH($C408,Resumen!$C$56:$C$259,0),MATCH($H$17,Resumen!$A$59:$AL$59,0))</f>
        <v>-</v>
      </c>
      <c r="I409" s="274" t="str">
        <f>INDEX(Resumen!$A$56:$AL$259,MATCH($C408,Resumen!$C$56:$C$259,0),MATCH($I$17,Resumen!$A$59:$AL$59,0))</f>
        <v>-</v>
      </c>
      <c r="J409" s="274" t="str">
        <f>INDEX(Resumen!$A$56:$AL$259,MATCH($C408,Resumen!$C$56:$C$259,0),MATCH($J$17,Resumen!$A$59:$AL$59,0))</f>
        <v>-</v>
      </c>
      <c r="K409" s="275" t="str">
        <f>INDEX(Resumen!$A$56:$AL$259,MATCH($C408,Resumen!$C$56:$C$259,0),MATCH($K$17,Resumen!$A$59:$AL$59,0))</f>
        <v>-</v>
      </c>
      <c r="M409" s="273" t="str">
        <f t="shared" ref="M409:M414" si="369">IF(OR(H409="-",H409="",H409=0),"-",H409*M$14)</f>
        <v>-</v>
      </c>
      <c r="N409" s="274" t="str">
        <f t="shared" si="328"/>
        <v>-</v>
      </c>
      <c r="O409" s="274" t="str">
        <f t="shared" si="329"/>
        <v>-</v>
      </c>
      <c r="P409" s="275" t="str">
        <f t="shared" si="330"/>
        <v>-</v>
      </c>
      <c r="Q409" s="58"/>
      <c r="R409" s="292" t="str">
        <f t="shared" ref="R409:R414" si="370">IF(SUM(H409,M409)=0,"-",SUM(H409,M409))</f>
        <v>-</v>
      </c>
      <c r="S409" s="293" t="str">
        <f t="shared" si="331"/>
        <v>-</v>
      </c>
      <c r="T409" s="293" t="str">
        <f t="shared" si="332"/>
        <v>-</v>
      </c>
      <c r="U409" s="294" t="str">
        <f t="shared" si="333"/>
        <v>-</v>
      </c>
      <c r="V409" s="5"/>
      <c r="W409" s="306" t="str">
        <f t="shared" ref="W409:W414" si="371">IF(SUM(R409:U409)=0,"-",SUM(R409:U409))</f>
        <v>-</v>
      </c>
      <c r="Y409" s="318" t="str">
        <f>IF(OR(W409="",W409=0,W409="-"),"",MAX(Y$23:Y408)+1)</f>
        <v/>
      </c>
      <c r="Z409" s="319" t="str">
        <f>IF(OR(Y409="",Y409=0,Y409="-"),"",C408)</f>
        <v/>
      </c>
      <c r="AA409" s="338" t="str">
        <f>IF(OR(Y409="",Y409=0,Y409="-"),"",DAY($B408))</f>
        <v/>
      </c>
      <c r="AB409" s="331" t="str">
        <f t="shared" ref="AB409:AB414" si="372">IF(AA409="","","/")</f>
        <v/>
      </c>
      <c r="AC409" s="339" t="str">
        <f>IF(OR(AA409="",AA409=0,AA409="-"),"",MONTH($B408))</f>
        <v/>
      </c>
      <c r="AD409" s="331" t="str">
        <f t="shared" ref="AD409:AD414" si="373">IF(AC409="","","/")</f>
        <v/>
      </c>
      <c r="AE409" s="340" t="str">
        <f>IF(OR(AA409="",AA409=0,AA409="-"),"",YEAR($B408))</f>
        <v/>
      </c>
      <c r="AG409" s="525"/>
      <c r="AH409" s="526"/>
      <c r="AI409" s="527"/>
      <c r="AJ409" s="528"/>
      <c r="AK409" s="527"/>
      <c r="AL409" s="529"/>
      <c r="AM409" s="530"/>
      <c r="AN409" s="535"/>
      <c r="AO409" s="531"/>
      <c r="AP409" s="532"/>
      <c r="AQ409" s="532"/>
      <c r="AR409" s="533"/>
      <c r="AS409" s="536"/>
      <c r="AT409" s="531"/>
      <c r="AU409" s="532"/>
      <c r="AV409" s="532"/>
      <c r="AW409" s="533"/>
      <c r="AX409" s="536"/>
      <c r="AY409" s="531"/>
      <c r="AZ409" s="532"/>
      <c r="BA409" s="532"/>
      <c r="BB409" s="533"/>
      <c r="BC409" s="536"/>
      <c r="BD409" s="531"/>
      <c r="BE409" s="533"/>
      <c r="BF409" s="536"/>
      <c r="BG409" s="534"/>
    </row>
    <row r="410" spans="1:59" ht="15" thickBot="1" x14ac:dyDescent="0.35">
      <c r="A410" s="674"/>
      <c r="B410" s="675"/>
      <c r="C410" s="676"/>
      <c r="D410" s="677"/>
      <c r="E410" s="82" t="str">
        <f>Resumen!$S$57</f>
        <v>B</v>
      </c>
      <c r="F410" s="261" t="str">
        <f>Resumen!$S$56</f>
        <v>Bebidas</v>
      </c>
      <c r="G410" s="284"/>
      <c r="H410" s="273" t="str">
        <f>INDEX(Resumen!$A$56:$AL$259,MATCH($C408,Resumen!$C$56:$C$259,0),MATCH($H$18,Resumen!$A$59:$AL$59,0))</f>
        <v>-</v>
      </c>
      <c r="I410" s="274" t="str">
        <f>INDEX(Resumen!$A$56:$AL$259,MATCH($C408,Resumen!$C$56:$C$259,0),MATCH($I$18,Resumen!$A$59:$AL$59,0))</f>
        <v>-</v>
      </c>
      <c r="J410" s="274" t="str">
        <f>INDEX(Resumen!$A$56:$AL$259,MATCH($C408,Resumen!$C$56:$C$259,0),MATCH($J$18,Resumen!$A$59:$AL$59,0))</f>
        <v>-</v>
      </c>
      <c r="K410" s="275" t="str">
        <f>INDEX(Resumen!$A$56:$AL$259,MATCH($C408,Resumen!$C$56:$C$259,0),MATCH($K$18,Resumen!$A$59:$AL$59,0))</f>
        <v>-</v>
      </c>
      <c r="M410" s="273" t="str">
        <f t="shared" si="369"/>
        <v>-</v>
      </c>
      <c r="N410" s="274" t="str">
        <f t="shared" si="328"/>
        <v>-</v>
      </c>
      <c r="O410" s="274" t="str">
        <f t="shared" si="329"/>
        <v>-</v>
      </c>
      <c r="P410" s="275" t="str">
        <f t="shared" si="330"/>
        <v>-</v>
      </c>
      <c r="R410" s="292" t="str">
        <f t="shared" si="370"/>
        <v>-</v>
      </c>
      <c r="S410" s="293" t="str">
        <f t="shared" si="331"/>
        <v>-</v>
      </c>
      <c r="T410" s="293" t="str">
        <f t="shared" si="332"/>
        <v>-</v>
      </c>
      <c r="U410" s="294" t="str">
        <f t="shared" si="333"/>
        <v>-</v>
      </c>
      <c r="V410" s="5"/>
      <c r="W410" s="306" t="str">
        <f t="shared" si="371"/>
        <v>-</v>
      </c>
      <c r="Y410" s="318" t="str">
        <f>IF(OR(W410="",W410=0,W410="-"),"",MAX(Y$23:Y409)+1)</f>
        <v/>
      </c>
      <c r="Z410" s="319" t="str">
        <f>IF(OR(Y410="",Y410=0,Y410="-"),"",C408)</f>
        <v/>
      </c>
      <c r="AA410" s="338" t="str">
        <f>IF(OR(Y410="",Y410=0,Y410="-"),"",DAY($B408))</f>
        <v/>
      </c>
      <c r="AB410" s="331" t="str">
        <f t="shared" si="372"/>
        <v/>
      </c>
      <c r="AC410" s="339" t="str">
        <f>IF(OR(AA410="",AA410=0,AA410="-"),"",MONTH($B408))</f>
        <v/>
      </c>
      <c r="AD410" s="331" t="str">
        <f t="shared" si="373"/>
        <v/>
      </c>
      <c r="AE410" s="340" t="str">
        <f>IF(OR(AA410="",AA410=0,AA410="-"),"",YEAR($B408))</f>
        <v/>
      </c>
      <c r="AG410" s="469"/>
      <c r="AH410" s="497"/>
      <c r="AL410" s="499"/>
      <c r="AM410" s="470"/>
      <c r="AN410" s="59"/>
      <c r="AO410" s="469"/>
      <c r="AP410" s="473"/>
      <c r="AQ410" s="473"/>
      <c r="AR410" s="470"/>
      <c r="AS410" s="59"/>
      <c r="AT410" s="469"/>
      <c r="AU410" s="473"/>
      <c r="AV410" s="473"/>
      <c r="AW410" s="470"/>
      <c r="AX410" s="59"/>
      <c r="AY410" s="469"/>
      <c r="AZ410" s="473"/>
      <c r="BA410" s="473"/>
      <c r="BB410" s="470"/>
      <c r="BC410" s="59"/>
      <c r="BD410" s="469"/>
      <c r="BE410" s="470"/>
      <c r="BF410" s="59"/>
      <c r="BG410" s="467"/>
    </row>
    <row r="411" spans="1:59" ht="15" thickBot="1" x14ac:dyDescent="0.35">
      <c r="A411" s="674"/>
      <c r="B411" s="675"/>
      <c r="C411" s="676"/>
      <c r="D411" s="677"/>
      <c r="E411" s="82" t="str">
        <f>Resumen!$W$57</f>
        <v>E</v>
      </c>
      <c r="F411" s="261" t="str">
        <f>Resumen!$W$56</f>
        <v>Envases</v>
      </c>
      <c r="G411" s="284"/>
      <c r="H411" s="273" t="str">
        <f>INDEX(Resumen!$A$56:$AL$259,MATCH($C408,Resumen!$C$56:$C$259,0),MATCH($H$19,Resumen!$A$59:$AL$59,0))</f>
        <v>-</v>
      </c>
      <c r="I411" s="274" t="str">
        <f>INDEX(Resumen!$A$56:$AL$259,MATCH($C408,Resumen!$C$56:$C$259,0),MATCH($I$19,Resumen!$A$59:$AL$59,0))</f>
        <v>-</v>
      </c>
      <c r="J411" s="274" t="str">
        <f>INDEX(Resumen!$A$56:$AL$259,MATCH($C408,Resumen!$C$56:$C$259,0),MATCH($J$19,Resumen!$A$59:$AL$59,0))</f>
        <v>-</v>
      </c>
      <c r="K411" s="275" t="str">
        <f>INDEX(Resumen!$A$56:$AL$259,MATCH($C408,Resumen!$C$56:$C$259,0),MATCH($K$19,Resumen!$A$59:$AL$59,0))</f>
        <v>-</v>
      </c>
      <c r="M411" s="273" t="str">
        <f t="shared" si="369"/>
        <v>-</v>
      </c>
      <c r="N411" s="274" t="str">
        <f t="shared" si="328"/>
        <v>-</v>
      </c>
      <c r="O411" s="274" t="str">
        <f t="shared" si="329"/>
        <v>-</v>
      </c>
      <c r="P411" s="275" t="str">
        <f t="shared" si="330"/>
        <v>-</v>
      </c>
      <c r="Q411" s="58"/>
      <c r="R411" s="292" t="str">
        <f t="shared" si="370"/>
        <v>-</v>
      </c>
      <c r="S411" s="293" t="str">
        <f t="shared" si="331"/>
        <v>-</v>
      </c>
      <c r="T411" s="293" t="str">
        <f t="shared" si="332"/>
        <v>-</v>
      </c>
      <c r="U411" s="294" t="str">
        <f t="shared" si="333"/>
        <v>-</v>
      </c>
      <c r="V411" s="5"/>
      <c r="W411" s="306" t="str">
        <f t="shared" si="371"/>
        <v>-</v>
      </c>
      <c r="Y411" s="318" t="str">
        <f>IF(OR(W411="",W411=0,W411="-"),"",MAX(Y$23:Y410)+1)</f>
        <v/>
      </c>
      <c r="Z411" s="319" t="str">
        <f>IF(OR(Y411="",Y411=0,Y411="-"),"",C408)</f>
        <v/>
      </c>
      <c r="AA411" s="338" t="str">
        <f>IF(OR(Y411="",Y411=0,Y411="-"),"",DAY($B408))</f>
        <v/>
      </c>
      <c r="AB411" s="331" t="str">
        <f t="shared" si="372"/>
        <v/>
      </c>
      <c r="AC411" s="339" t="str">
        <f>IF(OR(AA411="",AA411=0,AA411="-"),"",MONTH($B408))</f>
        <v/>
      </c>
      <c r="AD411" s="331" t="str">
        <f t="shared" si="373"/>
        <v/>
      </c>
      <c r="AE411" s="340" t="str">
        <f>IF(OR(AA411="",AA411=0,AA411="-"),"",YEAR($B408))</f>
        <v/>
      </c>
      <c r="AG411" s="469"/>
      <c r="AH411" s="497"/>
      <c r="AL411" s="499"/>
      <c r="AM411" s="470"/>
      <c r="AO411" s="469"/>
      <c r="AP411" s="473"/>
      <c r="AQ411" s="473"/>
      <c r="AR411" s="470"/>
      <c r="AT411" s="469"/>
      <c r="AU411" s="473"/>
      <c r="AV411" s="473"/>
      <c r="AW411" s="470"/>
      <c r="AY411" s="469"/>
      <c r="AZ411" s="473"/>
      <c r="BA411" s="473"/>
      <c r="BB411" s="470"/>
      <c r="BD411" s="469"/>
      <c r="BE411" s="470"/>
      <c r="BG411" s="467"/>
    </row>
    <row r="412" spans="1:59" ht="15" thickBot="1" x14ac:dyDescent="0.35">
      <c r="A412" s="674"/>
      <c r="B412" s="675"/>
      <c r="C412" s="676"/>
      <c r="D412" s="677"/>
      <c r="E412" s="83" t="str">
        <f>Resumen!$AA$57</f>
        <v>D</v>
      </c>
      <c r="F412" s="262" t="str">
        <f>Resumen!$AA$56</f>
        <v>Decoración</v>
      </c>
      <c r="G412" s="284"/>
      <c r="H412" s="273" t="str">
        <f>INDEX(Resumen!$A$56:$AL$259,MATCH($C408,Resumen!$C$56:$C$259,0),MATCH($H$20,Resumen!$A$59:$AL$59,0))</f>
        <v>-</v>
      </c>
      <c r="I412" s="274" t="str">
        <f>INDEX(Resumen!$A$56:$AL$259,MATCH($C408,Resumen!$C$56:$C$259,0),MATCH($I$20,Resumen!$A$59:$AL$59,0))</f>
        <v>-</v>
      </c>
      <c r="J412" s="274" t="str">
        <f>INDEX(Resumen!$A$56:$AL$259,MATCH($C408,Resumen!$C$56:$C$259,0),MATCH($J$20,Resumen!$A$59:$AL$59,0))</f>
        <v>-</v>
      </c>
      <c r="K412" s="275" t="str">
        <f>INDEX(Resumen!$A$56:$AL$259,MATCH($C408,Resumen!$C$56:$C$259,0),MATCH($K$20,Resumen!$A$59:$AL$59,0))</f>
        <v>-</v>
      </c>
      <c r="M412" s="273" t="str">
        <f t="shared" si="369"/>
        <v>-</v>
      </c>
      <c r="N412" s="274" t="str">
        <f t="shared" si="328"/>
        <v>-</v>
      </c>
      <c r="O412" s="274" t="str">
        <f t="shared" si="329"/>
        <v>-</v>
      </c>
      <c r="P412" s="275" t="str">
        <f t="shared" si="330"/>
        <v>-</v>
      </c>
      <c r="Q412" s="58"/>
      <c r="R412" s="292" t="str">
        <f t="shared" si="370"/>
        <v>-</v>
      </c>
      <c r="S412" s="293" t="str">
        <f t="shared" si="331"/>
        <v>-</v>
      </c>
      <c r="T412" s="293" t="str">
        <f t="shared" si="332"/>
        <v>-</v>
      </c>
      <c r="U412" s="294" t="str">
        <f t="shared" si="333"/>
        <v>-</v>
      </c>
      <c r="V412" s="5"/>
      <c r="W412" s="306" t="str">
        <f t="shared" si="371"/>
        <v>-</v>
      </c>
      <c r="Y412" s="318" t="str">
        <f>IF(OR(W412="",W412=0,W412="-"),"",MAX(Y$23:Y411)+1)</f>
        <v/>
      </c>
      <c r="Z412" s="319" t="str">
        <f>IF(OR(Y412="",Y412=0,Y412="-"),"",C408)</f>
        <v/>
      </c>
      <c r="AA412" s="338" t="str">
        <f>IF(OR(Y412="",Y412=0,Y412="-"),"",DAY($B408))</f>
        <v/>
      </c>
      <c r="AB412" s="331" t="str">
        <f t="shared" si="372"/>
        <v/>
      </c>
      <c r="AC412" s="339" t="str">
        <f>IF(OR(AA412="",AA412=0,AA412="-"),"",MONTH($B408))</f>
        <v/>
      </c>
      <c r="AD412" s="331" t="str">
        <f t="shared" si="373"/>
        <v/>
      </c>
      <c r="AE412" s="340" t="str">
        <f>IF(OR(AA412="",AA412=0,AA412="-"),"",YEAR($B408))</f>
        <v/>
      </c>
      <c r="AG412" s="469"/>
      <c r="AH412" s="497"/>
      <c r="AL412" s="499"/>
      <c r="AM412" s="470"/>
      <c r="AO412" s="469"/>
      <c r="AP412" s="473"/>
      <c r="AQ412" s="473"/>
      <c r="AR412" s="470"/>
      <c r="AT412" s="469"/>
      <c r="AU412" s="473"/>
      <c r="AV412" s="473"/>
      <c r="AW412" s="470"/>
      <c r="AY412" s="469"/>
      <c r="AZ412" s="473"/>
      <c r="BA412" s="473"/>
      <c r="BB412" s="470"/>
      <c r="BD412" s="469"/>
      <c r="BE412" s="470"/>
      <c r="BG412" s="467"/>
    </row>
    <row r="413" spans="1:59" ht="15" thickBot="1" x14ac:dyDescent="0.35">
      <c r="A413" s="674"/>
      <c r="B413" s="675"/>
      <c r="C413" s="676"/>
      <c r="D413" s="677"/>
      <c r="E413" s="83" t="str">
        <f>Resumen!$AE$57</f>
        <v>U</v>
      </c>
      <c r="F413" s="262" t="str">
        <f>Resumen!$AE$56</f>
        <v>Maq. y Utensilios</v>
      </c>
      <c r="G413" s="284"/>
      <c r="H413" s="273" t="str">
        <f>INDEX(Resumen!$A$56:$AL$259,MATCH($C408,Resumen!$C$56:$C$259,0),MATCH($H$21,Resumen!$A$59:$AL$59,0))</f>
        <v>-</v>
      </c>
      <c r="I413" s="274" t="str">
        <f>INDEX(Resumen!$A$56:$AL$259,MATCH($C408,Resumen!$C$56:$C$259,0),MATCH($I$21,Resumen!$A$59:$AL$59,0))</f>
        <v>-</v>
      </c>
      <c r="J413" s="274" t="str">
        <f>INDEX(Resumen!$A$56:$AL$259,MATCH($C408,Resumen!$C$56:$C$259,0),MATCH($J$21,Resumen!$A$59:$AL$59,0))</f>
        <v>-</v>
      </c>
      <c r="K413" s="275" t="str">
        <f>INDEX(Resumen!$A$56:$AL$259,MATCH($C408,Resumen!$C$56:$C$259,0),MATCH($K$21,Resumen!$A$59:$AL$59,0))</f>
        <v>-</v>
      </c>
      <c r="M413" s="273" t="str">
        <f t="shared" si="369"/>
        <v>-</v>
      </c>
      <c r="N413" s="274" t="str">
        <f t="shared" si="328"/>
        <v>-</v>
      </c>
      <c r="O413" s="274" t="str">
        <f t="shared" si="329"/>
        <v>-</v>
      </c>
      <c r="P413" s="275" t="str">
        <f t="shared" si="330"/>
        <v>-</v>
      </c>
      <c r="Q413" s="58"/>
      <c r="R413" s="292" t="str">
        <f t="shared" si="370"/>
        <v>-</v>
      </c>
      <c r="S413" s="293" t="str">
        <f t="shared" si="331"/>
        <v>-</v>
      </c>
      <c r="T413" s="293" t="str">
        <f t="shared" si="332"/>
        <v>-</v>
      </c>
      <c r="U413" s="294" t="str">
        <f t="shared" si="333"/>
        <v>-</v>
      </c>
      <c r="V413" s="5"/>
      <c r="W413" s="306" t="str">
        <f t="shared" si="371"/>
        <v>-</v>
      </c>
      <c r="Y413" s="318" t="str">
        <f>IF(OR(W413="",W413=0,W413="-"),"",MAX(Y$23:Y412)+1)</f>
        <v/>
      </c>
      <c r="Z413" s="319" t="str">
        <f>IF(OR(Y413="",Y413=0,Y413="-"),"",C408)</f>
        <v/>
      </c>
      <c r="AA413" s="338" t="str">
        <f>IF(OR(Y413="",Y413=0,Y413="-"),"",DAY($B408))</f>
        <v/>
      </c>
      <c r="AB413" s="331" t="str">
        <f t="shared" si="372"/>
        <v/>
      </c>
      <c r="AC413" s="339" t="str">
        <f>IF(OR(AA413="",AA413=0,AA413="-"),"",MONTH($B408))</f>
        <v/>
      </c>
      <c r="AD413" s="331" t="str">
        <f t="shared" si="373"/>
        <v/>
      </c>
      <c r="AE413" s="340" t="str">
        <f>IF(OR(AA413="",AA413=0,AA413="-"),"",YEAR($B408))</f>
        <v/>
      </c>
      <c r="AG413" s="469"/>
      <c r="AH413" s="497"/>
      <c r="AL413" s="499"/>
      <c r="AM413" s="470"/>
      <c r="AO413" s="469"/>
      <c r="AP413" s="473"/>
      <c r="AQ413" s="473"/>
      <c r="AR413" s="470"/>
      <c r="AT413" s="469"/>
      <c r="AU413" s="473"/>
      <c r="AV413" s="473"/>
      <c r="AW413" s="470"/>
      <c r="AY413" s="469"/>
      <c r="AZ413" s="473"/>
      <c r="BA413" s="473"/>
      <c r="BB413" s="470"/>
      <c r="BD413" s="469"/>
      <c r="BE413" s="470"/>
      <c r="BG413" s="467"/>
    </row>
    <row r="414" spans="1:59" ht="15" thickBot="1" x14ac:dyDescent="0.35">
      <c r="A414" s="674"/>
      <c r="B414" s="675"/>
      <c r="C414" s="676"/>
      <c r="D414" s="649"/>
      <c r="E414" s="259" t="str">
        <f>Resumen!$AI$57</f>
        <v>V</v>
      </c>
      <c r="F414" s="263" t="str">
        <f>Resumen!$AI$56</f>
        <v>Gastos V.Zotz</v>
      </c>
      <c r="G414" s="284"/>
      <c r="H414" s="276" t="str">
        <f>INDEX(Resumen!$A$56:$AL$259,MATCH($C408,Resumen!$C$56:$C$259,0),MATCH($H$22,Resumen!$A$59:$AL$59,0))</f>
        <v>-</v>
      </c>
      <c r="I414" s="277" t="str">
        <f>INDEX(Resumen!$A$56:$AL$259,MATCH($C408,Resumen!$C$56:$C$259,0),MATCH($I$22,Resumen!$A$59:$AL$59,0))</f>
        <v>-</v>
      </c>
      <c r="J414" s="277" t="str">
        <f>INDEX(Resumen!$A$56:$AL$259,MATCH($C408,Resumen!$C$56:$C$259,0),MATCH($J$22,Resumen!$A$59:$AL$59,0))</f>
        <v>-</v>
      </c>
      <c r="K414" s="278" t="str">
        <f>INDEX(Resumen!$A$56:$AL$259,MATCH($C408,Resumen!$C$56:$C$259,0),MATCH($K$22,Resumen!$A$59:$AL$59,0))</f>
        <v>-</v>
      </c>
      <c r="M414" s="276" t="str">
        <f t="shared" si="369"/>
        <v>-</v>
      </c>
      <c r="N414" s="277" t="str">
        <f t="shared" si="328"/>
        <v>-</v>
      </c>
      <c r="O414" s="277" t="str">
        <f t="shared" si="329"/>
        <v>-</v>
      </c>
      <c r="P414" s="278" t="str">
        <f t="shared" si="330"/>
        <v>-</v>
      </c>
      <c r="Q414" s="58"/>
      <c r="R414" s="295" t="str">
        <f t="shared" si="370"/>
        <v>-</v>
      </c>
      <c r="S414" s="296" t="str">
        <f t="shared" si="331"/>
        <v>-</v>
      </c>
      <c r="T414" s="296" t="str">
        <f t="shared" si="332"/>
        <v>-</v>
      </c>
      <c r="U414" s="297" t="str">
        <f t="shared" si="333"/>
        <v>-</v>
      </c>
      <c r="W414" s="307" t="str">
        <f t="shared" si="371"/>
        <v>-</v>
      </c>
      <c r="Y414" s="318" t="str">
        <f>IF(OR(W414="",W414=0,W414="-"),"",MAX(Y$23:Y413)+1)</f>
        <v/>
      </c>
      <c r="Z414" s="320" t="str">
        <f>IF(OR(Y414="",Y414=0,Y414="-"),"",C408)</f>
        <v/>
      </c>
      <c r="AA414" s="341" t="str">
        <f>IF(OR(Y414="",Y414=0,Y414="-"),"",DAY($B408))</f>
        <v/>
      </c>
      <c r="AB414" s="332" t="str">
        <f t="shared" si="372"/>
        <v/>
      </c>
      <c r="AC414" s="342" t="str">
        <f>IF(OR(AA414="",AA414=0,AA414="-"),"",MONTH($B408))</f>
        <v/>
      </c>
      <c r="AD414" s="332" t="str">
        <f t="shared" si="373"/>
        <v/>
      </c>
      <c r="AE414" s="343" t="str">
        <f>IF(OR(AA414="",AA414=0,AA414="-"),"",YEAR($B408))</f>
        <v/>
      </c>
      <c r="AG414" s="471"/>
      <c r="AH414" s="500"/>
      <c r="AI414" s="501"/>
      <c r="AJ414" s="501"/>
      <c r="AK414" s="501"/>
      <c r="AL414" s="502"/>
      <c r="AM414" s="472"/>
      <c r="AO414" s="471"/>
      <c r="AP414" s="474"/>
      <c r="AQ414" s="474"/>
      <c r="AR414" s="472"/>
      <c r="AT414" s="471"/>
      <c r="AU414" s="474"/>
      <c r="AV414" s="474"/>
      <c r="AW414" s="472"/>
      <c r="AY414" s="471"/>
      <c r="AZ414" s="474"/>
      <c r="BA414" s="474"/>
      <c r="BB414" s="472"/>
      <c r="BD414" s="471"/>
      <c r="BE414" s="472"/>
      <c r="BG414" s="468"/>
    </row>
    <row r="415" spans="1:59" ht="15" thickBot="1" x14ac:dyDescent="0.35">
      <c r="A415" s="674">
        <f>MAX($A$23:A408)+1</f>
        <v>57</v>
      </c>
      <c r="B415" s="675">
        <f>INDEX(Resumen!$A$56:$AL$259,MATCH($A415,Resumen!$A$56:$A$259,0),MATCH($B$22,Resumen!$A$59:$AL$59,0))</f>
        <v>0</v>
      </c>
      <c r="C415" s="676">
        <f>INDEX(Resumen!$A$56:$AL$259,MATCH($A415,Resumen!$A$56:$A$259,0),MATCH($C$22,Resumen!$A$59:$AL$59,0))</f>
        <v>0</v>
      </c>
      <c r="D415" s="648" t="str">
        <f>IF(SUM($W415:$W421)=0,"-",SUM($W415:$W421))</f>
        <v>-</v>
      </c>
      <c r="E415" s="363" t="str">
        <f>Resumen!$K$57</f>
        <v>MP</v>
      </c>
      <c r="F415" s="364" t="str">
        <f>Resumen!$K$56</f>
        <v>Materias Primas</v>
      </c>
      <c r="G415" s="284"/>
      <c r="H415" s="256" t="str">
        <f>INDEX(Resumen!$A$56:$AL$259,MATCH($C415,Resumen!$C$56:$C$259,0),MATCH($H$16,Resumen!$A$59:$AL$59,0))</f>
        <v>-</v>
      </c>
      <c r="I415" s="90" t="str">
        <f>INDEX(Resumen!$A$56:$AL$259,MATCH($C415,Resumen!$C$56:$C$259,0),MATCH($I$16,Resumen!$A$59:$AL$59,0))</f>
        <v>-</v>
      </c>
      <c r="J415" s="90" t="str">
        <f>INDEX(Resumen!$A$56:$AL$259,MATCH($C415,Resumen!$C$56:$C$259,0),MATCH($J$16,Resumen!$A$59:$AL$59,0))</f>
        <v>-</v>
      </c>
      <c r="K415" s="109" t="str">
        <f>INDEX(Resumen!$A$56:$AL$259,MATCH($C415,Resumen!$C$56:$C$259,0),MATCH($K$16,Resumen!$A$59:$AL$59,0))</f>
        <v>-</v>
      </c>
      <c r="M415" s="256" t="str">
        <f>IF(OR(H415="-",H415="",H415=0),"-",H415*M$14)</f>
        <v>-</v>
      </c>
      <c r="N415" s="90" t="str">
        <f t="shared" si="328"/>
        <v>-</v>
      </c>
      <c r="O415" s="90" t="str">
        <f t="shared" si="329"/>
        <v>-</v>
      </c>
      <c r="P415" s="109" t="str">
        <f t="shared" si="330"/>
        <v>-</v>
      </c>
      <c r="Q415" s="58"/>
      <c r="R415" s="365" t="str">
        <f>IF(SUM(H415,M415)=0,"-",SUM(H415,M415))</f>
        <v>-</v>
      </c>
      <c r="S415" s="366" t="str">
        <f t="shared" si="331"/>
        <v>-</v>
      </c>
      <c r="T415" s="366" t="str">
        <f t="shared" si="332"/>
        <v>-</v>
      </c>
      <c r="U415" s="367" t="str">
        <f t="shared" si="333"/>
        <v>-</v>
      </c>
      <c r="V415" s="5"/>
      <c r="W415" s="368" t="str">
        <f>IF(SUM(R415:U415)=0,"-",SUM(R415:U415))</f>
        <v>-</v>
      </c>
      <c r="Y415" s="369" t="str">
        <f>IF(OR(W415="",W415=0,W415="-"),"",MAX(Y$23:Y414)+1)</f>
        <v/>
      </c>
      <c r="Z415" s="370" t="str">
        <f>IF(OR(Y415="",Y415=0,Y415="-"),"",C415)</f>
        <v/>
      </c>
      <c r="AA415" s="371" t="str">
        <f>IF(OR(Y415="",Y415=0,Y415="-"),"",DAY($B415))</f>
        <v/>
      </c>
      <c r="AB415" s="372" t="str">
        <f>IF(AA415="","","/")</f>
        <v/>
      </c>
      <c r="AC415" s="373" t="str">
        <f>IF(OR(AA415="",AA415=0,AA415="-"),"",MONTH($B415))</f>
        <v/>
      </c>
      <c r="AD415" s="372" t="str">
        <f>IF(AC415="","","/")</f>
        <v/>
      </c>
      <c r="AE415" s="374" t="str">
        <f>IF(OR(AA415="",AA415=0,AA415="-"),"",YEAR($B415))</f>
        <v/>
      </c>
      <c r="AG415" s="461" t="str">
        <f>IF(OR($C415="",$C415="-",$C415=0),"-",A415)</f>
        <v>-</v>
      </c>
      <c r="AH415" s="503" t="str">
        <f>IF(OR($C415="",$C415="-",$C415=0),"-",DAY(B415))</f>
        <v>-</v>
      </c>
      <c r="AI415" s="506" t="str">
        <f>IF(AH415="","","/")</f>
        <v>/</v>
      </c>
      <c r="AJ415" s="507" t="str">
        <f>IF(OR($C415="",$C415="-",$C415=0),"-",MONTH(B415))</f>
        <v>-</v>
      </c>
      <c r="AK415" s="506" t="str">
        <f>IF(AJ415="","","/")</f>
        <v>/</v>
      </c>
      <c r="AL415" s="508" t="str">
        <f>IF(OR($C415="",$C415="-",$C415=0),"-",YEAR(B415))</f>
        <v>-</v>
      </c>
      <c r="AM415" s="462" t="str">
        <f>IF(OR($C415="",$C415="-",$C415=0),"-",C415)</f>
        <v>-</v>
      </c>
      <c r="AN415" s="475" t="str">
        <f>IF(AM415="-","ù",IF(BG415=D415,"ü","û"))</f>
        <v>ù</v>
      </c>
      <c r="AO415" s="463" t="str">
        <f>IF(OR($C415="",$C415="-",$C415=0),"-",IF(SUM(H415:H421)=0,"-",SUM(H415:H421)))</f>
        <v>-</v>
      </c>
      <c r="AP415" s="464" t="str">
        <f>IF(OR($C415="",$C415="-",$C415=0),"-",IF(SUM(I415:I421)=0,"-",SUM(I415:I421)))</f>
        <v>-</v>
      </c>
      <c r="AQ415" s="464" t="str">
        <f>IF(OR($C415="",$C415="-",$C415=0),"-",IF(SUM(J415:J421)=0,"-",SUM(J415:J421)))</f>
        <v>-</v>
      </c>
      <c r="AR415" s="465" t="str">
        <f>IF(OR($C415="",$C415="-",$C415=0),"-",IF(SUM(K415:K421)=0,"-",SUM(K415:K421)))</f>
        <v>-</v>
      </c>
      <c r="AS415" s="457"/>
      <c r="AT415" s="463" t="str">
        <f>IF(OR($C415="",$C415="-",$C415=0),"-",IF(SUM(M415:M421)=0,"-",SUM(M415:M421)))</f>
        <v>-</v>
      </c>
      <c r="AU415" s="464" t="str">
        <f>IF(OR($C415="",$C415="-",$C415=0),"-",IF(SUM(N415:N421)=0,"-",SUM(N415:N421)))</f>
        <v>-</v>
      </c>
      <c r="AV415" s="464" t="str">
        <f>IF(OR($C415="",$C415="-",$C415=0),"-",IF(SUM(O415:O421)=0,"-",SUM(O415:O421)))</f>
        <v>-</v>
      </c>
      <c r="AW415" s="465" t="str">
        <f>IF(OR($C415="",$C415="-",$C415=0),"-",IF(SUM(P415:P421)=0,"-",SUM(P415:P421)))</f>
        <v>-</v>
      </c>
      <c r="AX415" s="457"/>
      <c r="AY415" s="463" t="str">
        <f>IF(OR($C415="",$C415="-",$C415=0),"-",IF(SUM(R415:R421)=0,"-",SUM(R415:R421)))</f>
        <v>-</v>
      </c>
      <c r="AZ415" s="464" t="str">
        <f>IF(OR($C415="",$C415="-",$C415=0),"-",IF(SUM(S415:S421)=0,"-",SUM(S415:S421)))</f>
        <v>-</v>
      </c>
      <c r="BA415" s="464" t="str">
        <f>IF(OR($C415="",$C415="-",$C415=0),"-",IF(SUM(T415:T421)=0,"-",SUM(T415:T421)))</f>
        <v>-</v>
      </c>
      <c r="BB415" s="465" t="str">
        <f>IF(OR($C415="",$C415="-",$C415=0),"-",IF(SUM(U415:U421)=0,"-",SUM(U415:U421)))</f>
        <v>-</v>
      </c>
      <c r="BC415" s="457"/>
      <c r="BD415" s="463" t="str">
        <f>IF(SUM(AO415:AR415)=0,"-",SUM(AO415:AR415))</f>
        <v>-</v>
      </c>
      <c r="BE415" s="465" t="str">
        <f>IF(SUM(AT415:AW415)=0,"-",SUM(AT415:AW415))</f>
        <v>-</v>
      </c>
      <c r="BF415" s="457"/>
      <c r="BG415" s="466" t="str">
        <f>IF(SUM(AY415:BB415)=0,"-",SUM(AY415:BB415))</f>
        <v>-</v>
      </c>
    </row>
    <row r="416" spans="1:59" ht="15" thickBot="1" x14ac:dyDescent="0.35">
      <c r="A416" s="674"/>
      <c r="B416" s="675"/>
      <c r="C416" s="676"/>
      <c r="D416" s="677"/>
      <c r="E416" s="82" t="str">
        <f>Resumen!$O$57</f>
        <v>P</v>
      </c>
      <c r="F416" s="261" t="str">
        <f>Resumen!$O$56</f>
        <v>Panadería</v>
      </c>
      <c r="G416" s="284"/>
      <c r="H416" s="273" t="str">
        <f>INDEX(Resumen!$A$56:$AL$259,MATCH($C415,Resumen!$C$56:$C$259,0),MATCH($H$17,Resumen!$A$59:$AL$59,0))</f>
        <v>-</v>
      </c>
      <c r="I416" s="274" t="str">
        <f>INDEX(Resumen!$A$56:$AL$259,MATCH($C415,Resumen!$C$56:$C$259,0),MATCH($I$17,Resumen!$A$59:$AL$59,0))</f>
        <v>-</v>
      </c>
      <c r="J416" s="274" t="str">
        <f>INDEX(Resumen!$A$56:$AL$259,MATCH($C415,Resumen!$C$56:$C$259,0),MATCH($J$17,Resumen!$A$59:$AL$59,0))</f>
        <v>-</v>
      </c>
      <c r="K416" s="275" t="str">
        <f>INDEX(Resumen!$A$56:$AL$259,MATCH($C415,Resumen!$C$56:$C$259,0),MATCH($K$17,Resumen!$A$59:$AL$59,0))</f>
        <v>-</v>
      </c>
      <c r="M416" s="273" t="str">
        <f t="shared" ref="M416:M421" si="374">IF(OR(H416="-",H416="",H416=0),"-",H416*M$14)</f>
        <v>-</v>
      </c>
      <c r="N416" s="274" t="str">
        <f t="shared" si="328"/>
        <v>-</v>
      </c>
      <c r="O416" s="274" t="str">
        <f t="shared" si="329"/>
        <v>-</v>
      </c>
      <c r="P416" s="275" t="str">
        <f t="shared" si="330"/>
        <v>-</v>
      </c>
      <c r="Q416" s="58"/>
      <c r="R416" s="292" t="str">
        <f t="shared" ref="R416:R421" si="375">IF(SUM(H416,M416)=0,"-",SUM(H416,M416))</f>
        <v>-</v>
      </c>
      <c r="S416" s="293" t="str">
        <f t="shared" si="331"/>
        <v>-</v>
      </c>
      <c r="T416" s="293" t="str">
        <f t="shared" si="332"/>
        <v>-</v>
      </c>
      <c r="U416" s="294" t="str">
        <f t="shared" si="333"/>
        <v>-</v>
      </c>
      <c r="V416" s="5"/>
      <c r="W416" s="306" t="str">
        <f t="shared" ref="W416:W421" si="376">IF(SUM(R416:U416)=0,"-",SUM(R416:U416))</f>
        <v>-</v>
      </c>
      <c r="Y416" s="318" t="str">
        <f>IF(OR(W416="",W416=0,W416="-"),"",MAX(Y$23:Y415)+1)</f>
        <v/>
      </c>
      <c r="Z416" s="319" t="str">
        <f>IF(OR(Y416="",Y416=0,Y416="-"),"",C415)</f>
        <v/>
      </c>
      <c r="AA416" s="338" t="str">
        <f>IF(OR(Y416="",Y416=0,Y416="-"),"",DAY($B415))</f>
        <v/>
      </c>
      <c r="AB416" s="331" t="str">
        <f t="shared" ref="AB416:AB421" si="377">IF(AA416="","","/")</f>
        <v/>
      </c>
      <c r="AC416" s="339" t="str">
        <f>IF(OR(AA416="",AA416=0,AA416="-"),"",MONTH($B415))</f>
        <v/>
      </c>
      <c r="AD416" s="331" t="str">
        <f t="shared" ref="AD416:AD421" si="378">IF(AC416="","","/")</f>
        <v/>
      </c>
      <c r="AE416" s="340" t="str">
        <f>IF(OR(AA416="",AA416=0,AA416="-"),"",YEAR($B415))</f>
        <v/>
      </c>
      <c r="AG416" s="525"/>
      <c r="AH416" s="526"/>
      <c r="AI416" s="527"/>
      <c r="AJ416" s="528"/>
      <c r="AK416" s="527"/>
      <c r="AL416" s="529"/>
      <c r="AM416" s="530"/>
      <c r="AN416" s="535"/>
      <c r="AO416" s="531"/>
      <c r="AP416" s="532"/>
      <c r="AQ416" s="532"/>
      <c r="AR416" s="533"/>
      <c r="AS416" s="536"/>
      <c r="AT416" s="531"/>
      <c r="AU416" s="532"/>
      <c r="AV416" s="532"/>
      <c r="AW416" s="533"/>
      <c r="AX416" s="536"/>
      <c r="AY416" s="531"/>
      <c r="AZ416" s="532"/>
      <c r="BA416" s="532"/>
      <c r="BB416" s="533"/>
      <c r="BC416" s="536"/>
      <c r="BD416" s="531"/>
      <c r="BE416" s="533"/>
      <c r="BF416" s="536"/>
      <c r="BG416" s="534"/>
    </row>
    <row r="417" spans="1:59" ht="15" thickBot="1" x14ac:dyDescent="0.35">
      <c r="A417" s="674"/>
      <c r="B417" s="675"/>
      <c r="C417" s="676"/>
      <c r="D417" s="677"/>
      <c r="E417" s="82" t="str">
        <f>Resumen!$S$57</f>
        <v>B</v>
      </c>
      <c r="F417" s="261" t="str">
        <f>Resumen!$S$56</f>
        <v>Bebidas</v>
      </c>
      <c r="G417" s="284"/>
      <c r="H417" s="273" t="str">
        <f>INDEX(Resumen!$A$56:$AL$259,MATCH($C415,Resumen!$C$56:$C$259,0),MATCH($H$18,Resumen!$A$59:$AL$59,0))</f>
        <v>-</v>
      </c>
      <c r="I417" s="274" t="str">
        <f>INDEX(Resumen!$A$56:$AL$259,MATCH($C415,Resumen!$C$56:$C$259,0),MATCH($I$18,Resumen!$A$59:$AL$59,0))</f>
        <v>-</v>
      </c>
      <c r="J417" s="274" t="str">
        <f>INDEX(Resumen!$A$56:$AL$259,MATCH($C415,Resumen!$C$56:$C$259,0),MATCH($J$18,Resumen!$A$59:$AL$59,0))</f>
        <v>-</v>
      </c>
      <c r="K417" s="275" t="str">
        <f>INDEX(Resumen!$A$56:$AL$259,MATCH($C415,Resumen!$C$56:$C$259,0),MATCH($K$18,Resumen!$A$59:$AL$59,0))</f>
        <v>-</v>
      </c>
      <c r="M417" s="273" t="str">
        <f t="shared" si="374"/>
        <v>-</v>
      </c>
      <c r="N417" s="274" t="str">
        <f t="shared" si="328"/>
        <v>-</v>
      </c>
      <c r="O417" s="274" t="str">
        <f t="shared" si="329"/>
        <v>-</v>
      </c>
      <c r="P417" s="275" t="str">
        <f t="shared" si="330"/>
        <v>-</v>
      </c>
      <c r="R417" s="292" t="str">
        <f t="shared" si="375"/>
        <v>-</v>
      </c>
      <c r="S417" s="293" t="str">
        <f t="shared" si="331"/>
        <v>-</v>
      </c>
      <c r="T417" s="293" t="str">
        <f t="shared" si="332"/>
        <v>-</v>
      </c>
      <c r="U417" s="294" t="str">
        <f t="shared" si="333"/>
        <v>-</v>
      </c>
      <c r="V417" s="5"/>
      <c r="W417" s="306" t="str">
        <f t="shared" si="376"/>
        <v>-</v>
      </c>
      <c r="Y417" s="318" t="str">
        <f>IF(OR(W417="",W417=0,W417="-"),"",MAX(Y$23:Y416)+1)</f>
        <v/>
      </c>
      <c r="Z417" s="319" t="str">
        <f>IF(OR(Y417="",Y417=0,Y417="-"),"",C415)</f>
        <v/>
      </c>
      <c r="AA417" s="338" t="str">
        <f>IF(OR(Y417="",Y417=0,Y417="-"),"",DAY($B415))</f>
        <v/>
      </c>
      <c r="AB417" s="331" t="str">
        <f t="shared" si="377"/>
        <v/>
      </c>
      <c r="AC417" s="339" t="str">
        <f>IF(OR(AA417="",AA417=0,AA417="-"),"",MONTH($B415))</f>
        <v/>
      </c>
      <c r="AD417" s="331" t="str">
        <f t="shared" si="378"/>
        <v/>
      </c>
      <c r="AE417" s="340" t="str">
        <f>IF(OR(AA417="",AA417=0,AA417="-"),"",YEAR($B415))</f>
        <v/>
      </c>
      <c r="AG417" s="469"/>
      <c r="AH417" s="497"/>
      <c r="AL417" s="499"/>
      <c r="AM417" s="470"/>
      <c r="AN417" s="59"/>
      <c r="AO417" s="469"/>
      <c r="AP417" s="473"/>
      <c r="AQ417" s="473"/>
      <c r="AR417" s="470"/>
      <c r="AS417" s="59"/>
      <c r="AT417" s="469"/>
      <c r="AU417" s="473"/>
      <c r="AV417" s="473"/>
      <c r="AW417" s="470"/>
      <c r="AX417" s="59"/>
      <c r="AY417" s="469"/>
      <c r="AZ417" s="473"/>
      <c r="BA417" s="473"/>
      <c r="BB417" s="470"/>
      <c r="BC417" s="59"/>
      <c r="BD417" s="469"/>
      <c r="BE417" s="470"/>
      <c r="BF417" s="59"/>
      <c r="BG417" s="467"/>
    </row>
    <row r="418" spans="1:59" ht="15" thickBot="1" x14ac:dyDescent="0.35">
      <c r="A418" s="674"/>
      <c r="B418" s="675"/>
      <c r="C418" s="676"/>
      <c r="D418" s="677"/>
      <c r="E418" s="82" t="str">
        <f>Resumen!$W$57</f>
        <v>E</v>
      </c>
      <c r="F418" s="261" t="str">
        <f>Resumen!$W$56</f>
        <v>Envases</v>
      </c>
      <c r="G418" s="284"/>
      <c r="H418" s="273" t="str">
        <f>INDEX(Resumen!$A$56:$AL$259,MATCH($C415,Resumen!$C$56:$C$259,0),MATCH($H$19,Resumen!$A$59:$AL$59,0))</f>
        <v>-</v>
      </c>
      <c r="I418" s="274" t="str">
        <f>INDEX(Resumen!$A$56:$AL$259,MATCH($C415,Resumen!$C$56:$C$259,0),MATCH($I$19,Resumen!$A$59:$AL$59,0))</f>
        <v>-</v>
      </c>
      <c r="J418" s="274" t="str">
        <f>INDEX(Resumen!$A$56:$AL$259,MATCH($C415,Resumen!$C$56:$C$259,0),MATCH($J$19,Resumen!$A$59:$AL$59,0))</f>
        <v>-</v>
      </c>
      <c r="K418" s="275" t="str">
        <f>INDEX(Resumen!$A$56:$AL$259,MATCH($C415,Resumen!$C$56:$C$259,0),MATCH($K$19,Resumen!$A$59:$AL$59,0))</f>
        <v>-</v>
      </c>
      <c r="M418" s="273" t="str">
        <f t="shared" si="374"/>
        <v>-</v>
      </c>
      <c r="N418" s="274" t="str">
        <f t="shared" si="328"/>
        <v>-</v>
      </c>
      <c r="O418" s="274" t="str">
        <f t="shared" si="329"/>
        <v>-</v>
      </c>
      <c r="P418" s="275" t="str">
        <f t="shared" si="330"/>
        <v>-</v>
      </c>
      <c r="Q418" s="58"/>
      <c r="R418" s="292" t="str">
        <f t="shared" si="375"/>
        <v>-</v>
      </c>
      <c r="S418" s="293" t="str">
        <f t="shared" si="331"/>
        <v>-</v>
      </c>
      <c r="T418" s="293" t="str">
        <f t="shared" si="332"/>
        <v>-</v>
      </c>
      <c r="U418" s="294" t="str">
        <f t="shared" si="333"/>
        <v>-</v>
      </c>
      <c r="V418" s="5"/>
      <c r="W418" s="306" t="str">
        <f t="shared" si="376"/>
        <v>-</v>
      </c>
      <c r="Y418" s="318" t="str">
        <f>IF(OR(W418="",W418=0,W418="-"),"",MAX(Y$23:Y417)+1)</f>
        <v/>
      </c>
      <c r="Z418" s="319" t="str">
        <f>IF(OR(Y418="",Y418=0,Y418="-"),"",C415)</f>
        <v/>
      </c>
      <c r="AA418" s="338" t="str">
        <f>IF(OR(Y418="",Y418=0,Y418="-"),"",DAY($B415))</f>
        <v/>
      </c>
      <c r="AB418" s="331" t="str">
        <f t="shared" si="377"/>
        <v/>
      </c>
      <c r="AC418" s="339" t="str">
        <f>IF(OR(AA418="",AA418=0,AA418="-"),"",MONTH($B415))</f>
        <v/>
      </c>
      <c r="AD418" s="331" t="str">
        <f t="shared" si="378"/>
        <v/>
      </c>
      <c r="AE418" s="340" t="str">
        <f>IF(OR(AA418="",AA418=0,AA418="-"),"",YEAR($B415))</f>
        <v/>
      </c>
      <c r="AG418" s="469"/>
      <c r="AH418" s="497"/>
      <c r="AL418" s="499"/>
      <c r="AM418" s="470"/>
      <c r="AO418" s="469"/>
      <c r="AP418" s="473"/>
      <c r="AQ418" s="473"/>
      <c r="AR418" s="470"/>
      <c r="AT418" s="469"/>
      <c r="AU418" s="473"/>
      <c r="AV418" s="473"/>
      <c r="AW418" s="470"/>
      <c r="AY418" s="469"/>
      <c r="AZ418" s="473"/>
      <c r="BA418" s="473"/>
      <c r="BB418" s="470"/>
      <c r="BD418" s="469"/>
      <c r="BE418" s="470"/>
      <c r="BG418" s="467"/>
    </row>
    <row r="419" spans="1:59" ht="15" thickBot="1" x14ac:dyDescent="0.35">
      <c r="A419" s="674"/>
      <c r="B419" s="675"/>
      <c r="C419" s="676"/>
      <c r="D419" s="677"/>
      <c r="E419" s="83" t="str">
        <f>Resumen!$AA$57</f>
        <v>D</v>
      </c>
      <c r="F419" s="262" t="str">
        <f>Resumen!$AA$56</f>
        <v>Decoración</v>
      </c>
      <c r="G419" s="284"/>
      <c r="H419" s="273" t="str">
        <f>INDEX(Resumen!$A$56:$AL$259,MATCH($C415,Resumen!$C$56:$C$259,0),MATCH($H$20,Resumen!$A$59:$AL$59,0))</f>
        <v>-</v>
      </c>
      <c r="I419" s="274" t="str">
        <f>INDEX(Resumen!$A$56:$AL$259,MATCH($C415,Resumen!$C$56:$C$259,0),MATCH($I$20,Resumen!$A$59:$AL$59,0))</f>
        <v>-</v>
      </c>
      <c r="J419" s="274" t="str">
        <f>INDEX(Resumen!$A$56:$AL$259,MATCH($C415,Resumen!$C$56:$C$259,0),MATCH($J$20,Resumen!$A$59:$AL$59,0))</f>
        <v>-</v>
      </c>
      <c r="K419" s="275" t="str">
        <f>INDEX(Resumen!$A$56:$AL$259,MATCH($C415,Resumen!$C$56:$C$259,0),MATCH($K$20,Resumen!$A$59:$AL$59,0))</f>
        <v>-</v>
      </c>
      <c r="M419" s="273" t="str">
        <f t="shared" si="374"/>
        <v>-</v>
      </c>
      <c r="N419" s="274" t="str">
        <f t="shared" si="328"/>
        <v>-</v>
      </c>
      <c r="O419" s="274" t="str">
        <f t="shared" si="329"/>
        <v>-</v>
      </c>
      <c r="P419" s="275" t="str">
        <f t="shared" si="330"/>
        <v>-</v>
      </c>
      <c r="Q419" s="58"/>
      <c r="R419" s="292" t="str">
        <f t="shared" si="375"/>
        <v>-</v>
      </c>
      <c r="S419" s="293" t="str">
        <f t="shared" si="331"/>
        <v>-</v>
      </c>
      <c r="T419" s="293" t="str">
        <f t="shared" si="332"/>
        <v>-</v>
      </c>
      <c r="U419" s="294" t="str">
        <f t="shared" si="333"/>
        <v>-</v>
      </c>
      <c r="V419" s="5"/>
      <c r="W419" s="306" t="str">
        <f t="shared" si="376"/>
        <v>-</v>
      </c>
      <c r="Y419" s="318" t="str">
        <f>IF(OR(W419="",W419=0,W419="-"),"",MAX(Y$23:Y418)+1)</f>
        <v/>
      </c>
      <c r="Z419" s="319" t="str">
        <f>IF(OR(Y419="",Y419=0,Y419="-"),"",C415)</f>
        <v/>
      </c>
      <c r="AA419" s="338" t="str">
        <f>IF(OR(Y419="",Y419=0,Y419="-"),"",DAY($B415))</f>
        <v/>
      </c>
      <c r="AB419" s="331" t="str">
        <f t="shared" si="377"/>
        <v/>
      </c>
      <c r="AC419" s="339" t="str">
        <f>IF(OR(AA419="",AA419=0,AA419="-"),"",MONTH($B415))</f>
        <v/>
      </c>
      <c r="AD419" s="331" t="str">
        <f t="shared" si="378"/>
        <v/>
      </c>
      <c r="AE419" s="340" t="str">
        <f>IF(OR(AA419="",AA419=0,AA419="-"),"",YEAR($B415))</f>
        <v/>
      </c>
      <c r="AG419" s="469"/>
      <c r="AH419" s="497"/>
      <c r="AL419" s="499"/>
      <c r="AM419" s="470"/>
      <c r="AO419" s="469"/>
      <c r="AP419" s="473"/>
      <c r="AQ419" s="473"/>
      <c r="AR419" s="470"/>
      <c r="AT419" s="469"/>
      <c r="AU419" s="473"/>
      <c r="AV419" s="473"/>
      <c r="AW419" s="470"/>
      <c r="AY419" s="469"/>
      <c r="AZ419" s="473"/>
      <c r="BA419" s="473"/>
      <c r="BB419" s="470"/>
      <c r="BD419" s="469"/>
      <c r="BE419" s="470"/>
      <c r="BG419" s="467"/>
    </row>
    <row r="420" spans="1:59" ht="15" thickBot="1" x14ac:dyDescent="0.35">
      <c r="A420" s="674"/>
      <c r="B420" s="675"/>
      <c r="C420" s="676"/>
      <c r="D420" s="677"/>
      <c r="E420" s="83" t="str">
        <f>Resumen!$AE$57</f>
        <v>U</v>
      </c>
      <c r="F420" s="262" t="str">
        <f>Resumen!$AE$56</f>
        <v>Maq. y Utensilios</v>
      </c>
      <c r="G420" s="284"/>
      <c r="H420" s="273" t="str">
        <f>INDEX(Resumen!$A$56:$AL$259,MATCH($C415,Resumen!$C$56:$C$259,0),MATCH($H$21,Resumen!$A$59:$AL$59,0))</f>
        <v>-</v>
      </c>
      <c r="I420" s="274" t="str">
        <f>INDEX(Resumen!$A$56:$AL$259,MATCH($C415,Resumen!$C$56:$C$259,0),MATCH($I$21,Resumen!$A$59:$AL$59,0))</f>
        <v>-</v>
      </c>
      <c r="J420" s="274" t="str">
        <f>INDEX(Resumen!$A$56:$AL$259,MATCH($C415,Resumen!$C$56:$C$259,0),MATCH($J$21,Resumen!$A$59:$AL$59,0))</f>
        <v>-</v>
      </c>
      <c r="K420" s="275" t="str">
        <f>INDEX(Resumen!$A$56:$AL$259,MATCH($C415,Resumen!$C$56:$C$259,0),MATCH($K$21,Resumen!$A$59:$AL$59,0))</f>
        <v>-</v>
      </c>
      <c r="M420" s="273" t="str">
        <f t="shared" si="374"/>
        <v>-</v>
      </c>
      <c r="N420" s="274" t="str">
        <f t="shared" si="328"/>
        <v>-</v>
      </c>
      <c r="O420" s="274" t="str">
        <f t="shared" si="329"/>
        <v>-</v>
      </c>
      <c r="P420" s="275" t="str">
        <f t="shared" si="330"/>
        <v>-</v>
      </c>
      <c r="Q420" s="58"/>
      <c r="R420" s="292" t="str">
        <f t="shared" si="375"/>
        <v>-</v>
      </c>
      <c r="S420" s="293" t="str">
        <f t="shared" si="331"/>
        <v>-</v>
      </c>
      <c r="T420" s="293" t="str">
        <f t="shared" si="332"/>
        <v>-</v>
      </c>
      <c r="U420" s="294" t="str">
        <f t="shared" si="333"/>
        <v>-</v>
      </c>
      <c r="V420" s="5"/>
      <c r="W420" s="306" t="str">
        <f t="shared" si="376"/>
        <v>-</v>
      </c>
      <c r="Y420" s="318" t="str">
        <f>IF(OR(W420="",W420=0,W420="-"),"",MAX(Y$23:Y419)+1)</f>
        <v/>
      </c>
      <c r="Z420" s="319" t="str">
        <f>IF(OR(Y420="",Y420=0,Y420="-"),"",C415)</f>
        <v/>
      </c>
      <c r="AA420" s="338" t="str">
        <f>IF(OR(Y420="",Y420=0,Y420="-"),"",DAY($B415))</f>
        <v/>
      </c>
      <c r="AB420" s="331" t="str">
        <f t="shared" si="377"/>
        <v/>
      </c>
      <c r="AC420" s="339" t="str">
        <f>IF(OR(AA420="",AA420=0,AA420="-"),"",MONTH($B415))</f>
        <v/>
      </c>
      <c r="AD420" s="331" t="str">
        <f t="shared" si="378"/>
        <v/>
      </c>
      <c r="AE420" s="340" t="str">
        <f>IF(OR(AA420="",AA420=0,AA420="-"),"",YEAR($B415))</f>
        <v/>
      </c>
      <c r="AG420" s="469"/>
      <c r="AH420" s="497"/>
      <c r="AL420" s="499"/>
      <c r="AM420" s="470"/>
      <c r="AO420" s="469"/>
      <c r="AP420" s="473"/>
      <c r="AQ420" s="473"/>
      <c r="AR420" s="470"/>
      <c r="AT420" s="469"/>
      <c r="AU420" s="473"/>
      <c r="AV420" s="473"/>
      <c r="AW420" s="470"/>
      <c r="AY420" s="469"/>
      <c r="AZ420" s="473"/>
      <c r="BA420" s="473"/>
      <c r="BB420" s="470"/>
      <c r="BD420" s="469"/>
      <c r="BE420" s="470"/>
      <c r="BG420" s="467"/>
    </row>
    <row r="421" spans="1:59" ht="15" thickBot="1" x14ac:dyDescent="0.35">
      <c r="A421" s="674"/>
      <c r="B421" s="675"/>
      <c r="C421" s="676"/>
      <c r="D421" s="649"/>
      <c r="E421" s="259" t="str">
        <f>Resumen!$AI$57</f>
        <v>V</v>
      </c>
      <c r="F421" s="263" t="str">
        <f>Resumen!$AI$56</f>
        <v>Gastos V.Zotz</v>
      </c>
      <c r="G421" s="284"/>
      <c r="H421" s="276" t="str">
        <f>INDEX(Resumen!$A$56:$AL$259,MATCH($C415,Resumen!$C$56:$C$259,0),MATCH($H$22,Resumen!$A$59:$AL$59,0))</f>
        <v>-</v>
      </c>
      <c r="I421" s="277" t="str">
        <f>INDEX(Resumen!$A$56:$AL$259,MATCH($C415,Resumen!$C$56:$C$259,0),MATCH($I$22,Resumen!$A$59:$AL$59,0))</f>
        <v>-</v>
      </c>
      <c r="J421" s="277" t="str">
        <f>INDEX(Resumen!$A$56:$AL$259,MATCH($C415,Resumen!$C$56:$C$259,0),MATCH($J$22,Resumen!$A$59:$AL$59,0))</f>
        <v>-</v>
      </c>
      <c r="K421" s="278" t="str">
        <f>INDEX(Resumen!$A$56:$AL$259,MATCH($C415,Resumen!$C$56:$C$259,0),MATCH($K$22,Resumen!$A$59:$AL$59,0))</f>
        <v>-</v>
      </c>
      <c r="M421" s="276" t="str">
        <f t="shared" si="374"/>
        <v>-</v>
      </c>
      <c r="N421" s="277" t="str">
        <f t="shared" si="328"/>
        <v>-</v>
      </c>
      <c r="O421" s="277" t="str">
        <f t="shared" si="329"/>
        <v>-</v>
      </c>
      <c r="P421" s="278" t="str">
        <f t="shared" si="330"/>
        <v>-</v>
      </c>
      <c r="Q421" s="58"/>
      <c r="R421" s="295" t="str">
        <f t="shared" si="375"/>
        <v>-</v>
      </c>
      <c r="S421" s="296" t="str">
        <f t="shared" si="331"/>
        <v>-</v>
      </c>
      <c r="T421" s="296" t="str">
        <f t="shared" si="332"/>
        <v>-</v>
      </c>
      <c r="U421" s="297" t="str">
        <f t="shared" si="333"/>
        <v>-</v>
      </c>
      <c r="W421" s="307" t="str">
        <f t="shared" si="376"/>
        <v>-</v>
      </c>
      <c r="Y421" s="318" t="str">
        <f>IF(OR(W421="",W421=0,W421="-"),"",MAX(Y$23:Y420)+1)</f>
        <v/>
      </c>
      <c r="Z421" s="320" t="str">
        <f>IF(OR(Y421="",Y421=0,Y421="-"),"",C415)</f>
        <v/>
      </c>
      <c r="AA421" s="341" t="str">
        <f>IF(OR(Y421="",Y421=0,Y421="-"),"",DAY($B415))</f>
        <v/>
      </c>
      <c r="AB421" s="332" t="str">
        <f t="shared" si="377"/>
        <v/>
      </c>
      <c r="AC421" s="342" t="str">
        <f>IF(OR(AA421="",AA421=0,AA421="-"),"",MONTH($B415))</f>
        <v/>
      </c>
      <c r="AD421" s="332" t="str">
        <f t="shared" si="378"/>
        <v/>
      </c>
      <c r="AE421" s="343" t="str">
        <f>IF(OR(AA421="",AA421=0,AA421="-"),"",YEAR($B415))</f>
        <v/>
      </c>
      <c r="AG421" s="471"/>
      <c r="AH421" s="500"/>
      <c r="AI421" s="501"/>
      <c r="AJ421" s="501"/>
      <c r="AK421" s="501"/>
      <c r="AL421" s="502"/>
      <c r="AM421" s="472"/>
      <c r="AO421" s="471"/>
      <c r="AP421" s="474"/>
      <c r="AQ421" s="474"/>
      <c r="AR421" s="472"/>
      <c r="AT421" s="471"/>
      <c r="AU421" s="474"/>
      <c r="AV421" s="474"/>
      <c r="AW421" s="472"/>
      <c r="AY421" s="471"/>
      <c r="AZ421" s="474"/>
      <c r="BA421" s="474"/>
      <c r="BB421" s="472"/>
      <c r="BD421" s="471"/>
      <c r="BE421" s="472"/>
      <c r="BG421" s="468"/>
    </row>
    <row r="422" spans="1:59" ht="15" thickBot="1" x14ac:dyDescent="0.35">
      <c r="A422" s="674">
        <f>MAX($A$23:A415)+1</f>
        <v>58</v>
      </c>
      <c r="B422" s="675">
        <f>INDEX(Resumen!$A$56:$AL$259,MATCH($A422,Resumen!$A$56:$A$259,0),MATCH($B$22,Resumen!$A$59:$AL$59,0))</f>
        <v>0</v>
      </c>
      <c r="C422" s="676">
        <f>INDEX(Resumen!$A$56:$AL$259,MATCH($A422,Resumen!$A$56:$A$259,0),MATCH($C$22,Resumen!$A$59:$AL$59,0))</f>
        <v>0</v>
      </c>
      <c r="D422" s="648" t="str">
        <f>IF(SUM($W422:$W428)=0,"-",SUM($W422:$W428))</f>
        <v>-</v>
      </c>
      <c r="E422" s="363" t="str">
        <f>Resumen!$K$57</f>
        <v>MP</v>
      </c>
      <c r="F422" s="364" t="str">
        <f>Resumen!$K$56</f>
        <v>Materias Primas</v>
      </c>
      <c r="G422" s="284"/>
      <c r="H422" s="256" t="str">
        <f>INDEX(Resumen!$A$56:$AL$259,MATCH($C422,Resumen!$C$56:$C$259,0),MATCH($H$16,Resumen!$A$59:$AL$59,0))</f>
        <v>-</v>
      </c>
      <c r="I422" s="90" t="str">
        <f>INDEX(Resumen!$A$56:$AL$259,MATCH($C422,Resumen!$C$56:$C$259,0),MATCH($I$16,Resumen!$A$59:$AL$59,0))</f>
        <v>-</v>
      </c>
      <c r="J422" s="90" t="str">
        <f>INDEX(Resumen!$A$56:$AL$259,MATCH($C422,Resumen!$C$56:$C$259,0),MATCH($J$16,Resumen!$A$59:$AL$59,0))</f>
        <v>-</v>
      </c>
      <c r="K422" s="109" t="str">
        <f>INDEX(Resumen!$A$56:$AL$259,MATCH($C422,Resumen!$C$56:$C$259,0),MATCH($K$16,Resumen!$A$59:$AL$59,0))</f>
        <v>-</v>
      </c>
      <c r="M422" s="256" t="str">
        <f>IF(OR(H422="-",H422="",H422=0),"-",H422*M$14)</f>
        <v>-</v>
      </c>
      <c r="N422" s="90" t="str">
        <f t="shared" si="328"/>
        <v>-</v>
      </c>
      <c r="O422" s="90" t="str">
        <f t="shared" si="329"/>
        <v>-</v>
      </c>
      <c r="P422" s="109" t="str">
        <f t="shared" si="330"/>
        <v>-</v>
      </c>
      <c r="Q422" s="58"/>
      <c r="R422" s="365" t="str">
        <f>IF(SUM(H422,M422)=0,"-",SUM(H422,M422))</f>
        <v>-</v>
      </c>
      <c r="S422" s="366" t="str">
        <f t="shared" si="331"/>
        <v>-</v>
      </c>
      <c r="T422" s="366" t="str">
        <f t="shared" si="332"/>
        <v>-</v>
      </c>
      <c r="U422" s="367" t="str">
        <f t="shared" si="333"/>
        <v>-</v>
      </c>
      <c r="V422" s="5"/>
      <c r="W422" s="368" t="str">
        <f>IF(SUM(R422:U422)=0,"-",SUM(R422:U422))</f>
        <v>-</v>
      </c>
      <c r="Y422" s="369" t="str">
        <f>IF(OR(W422="",W422=0,W422="-"),"",MAX(Y$23:Y421)+1)</f>
        <v/>
      </c>
      <c r="Z422" s="370" t="str">
        <f>IF(OR(Y422="",Y422=0,Y422="-"),"",C422)</f>
        <v/>
      </c>
      <c r="AA422" s="371" t="str">
        <f>IF(OR(Y422="",Y422=0,Y422="-"),"",DAY($B422))</f>
        <v/>
      </c>
      <c r="AB422" s="372" t="str">
        <f>IF(AA422="","","/")</f>
        <v/>
      </c>
      <c r="AC422" s="373" t="str">
        <f>IF(OR(AA422="",AA422=0,AA422="-"),"",MONTH($B422))</f>
        <v/>
      </c>
      <c r="AD422" s="372" t="str">
        <f>IF(AC422="","","/")</f>
        <v/>
      </c>
      <c r="AE422" s="374" t="str">
        <f>IF(OR(AA422="",AA422=0,AA422="-"),"",YEAR($B422))</f>
        <v/>
      </c>
      <c r="AG422" s="461" t="str">
        <f>IF(OR($C422="",$C422="-",$C422=0),"-",A422)</f>
        <v>-</v>
      </c>
      <c r="AH422" s="503" t="str">
        <f>IF(OR($C422="",$C422="-",$C422=0),"-",DAY(B422))</f>
        <v>-</v>
      </c>
      <c r="AI422" s="506" t="str">
        <f>IF(AH422="","","/")</f>
        <v>/</v>
      </c>
      <c r="AJ422" s="507" t="str">
        <f>IF(OR($C422="",$C422="-",$C422=0),"-",MONTH(B422))</f>
        <v>-</v>
      </c>
      <c r="AK422" s="506" t="str">
        <f>IF(AJ422="","","/")</f>
        <v>/</v>
      </c>
      <c r="AL422" s="508" t="str">
        <f>IF(OR($C422="",$C422="-",$C422=0),"-",YEAR(B422))</f>
        <v>-</v>
      </c>
      <c r="AM422" s="462" t="str">
        <f>IF(OR($C422="",$C422="-",$C422=0),"-",C422)</f>
        <v>-</v>
      </c>
      <c r="AN422" s="475" t="str">
        <f>IF(AM422="-","ù",IF(BG422=D422,"ü","û"))</f>
        <v>ù</v>
      </c>
      <c r="AO422" s="463" t="str">
        <f>IF(OR($C422="",$C422="-",$C422=0),"-",IF(SUM(H422:H428)=0,"-",SUM(H422:H428)))</f>
        <v>-</v>
      </c>
      <c r="AP422" s="464" t="str">
        <f>IF(OR($C422="",$C422="-",$C422=0),"-",IF(SUM(I422:I428)=0,"-",SUM(I422:I428)))</f>
        <v>-</v>
      </c>
      <c r="AQ422" s="464" t="str">
        <f>IF(OR($C422="",$C422="-",$C422=0),"-",IF(SUM(J422:J428)=0,"-",SUM(J422:J428)))</f>
        <v>-</v>
      </c>
      <c r="AR422" s="465" t="str">
        <f>IF(OR($C422="",$C422="-",$C422=0),"-",IF(SUM(K422:K428)=0,"-",SUM(K422:K428)))</f>
        <v>-</v>
      </c>
      <c r="AS422" s="457"/>
      <c r="AT422" s="463" t="str">
        <f>IF(OR($C422="",$C422="-",$C422=0),"-",IF(SUM(M422:M428)=0,"-",SUM(M422:M428)))</f>
        <v>-</v>
      </c>
      <c r="AU422" s="464" t="str">
        <f>IF(OR($C422="",$C422="-",$C422=0),"-",IF(SUM(N422:N428)=0,"-",SUM(N422:N428)))</f>
        <v>-</v>
      </c>
      <c r="AV422" s="464" t="str">
        <f>IF(OR($C422="",$C422="-",$C422=0),"-",IF(SUM(O422:O428)=0,"-",SUM(O422:O428)))</f>
        <v>-</v>
      </c>
      <c r="AW422" s="465" t="str">
        <f>IF(OR($C422="",$C422="-",$C422=0),"-",IF(SUM(P422:P428)=0,"-",SUM(P422:P428)))</f>
        <v>-</v>
      </c>
      <c r="AX422" s="457"/>
      <c r="AY422" s="463" t="str">
        <f>IF(OR($C422="",$C422="-",$C422=0),"-",IF(SUM(R422:R428)=0,"-",SUM(R422:R428)))</f>
        <v>-</v>
      </c>
      <c r="AZ422" s="464" t="str">
        <f>IF(OR($C422="",$C422="-",$C422=0),"-",IF(SUM(S422:S428)=0,"-",SUM(S422:S428)))</f>
        <v>-</v>
      </c>
      <c r="BA422" s="464" t="str">
        <f>IF(OR($C422="",$C422="-",$C422=0),"-",IF(SUM(T422:T428)=0,"-",SUM(T422:T428)))</f>
        <v>-</v>
      </c>
      <c r="BB422" s="465" t="str">
        <f>IF(OR($C422="",$C422="-",$C422=0),"-",IF(SUM(U422:U428)=0,"-",SUM(U422:U428)))</f>
        <v>-</v>
      </c>
      <c r="BC422" s="457"/>
      <c r="BD422" s="463" t="str">
        <f>IF(SUM(AO422:AR422)=0,"-",SUM(AO422:AR422))</f>
        <v>-</v>
      </c>
      <c r="BE422" s="465" t="str">
        <f>IF(SUM(AT422:AW422)=0,"-",SUM(AT422:AW422))</f>
        <v>-</v>
      </c>
      <c r="BF422" s="457"/>
      <c r="BG422" s="466" t="str">
        <f>IF(SUM(AY422:BB422)=0,"-",SUM(AY422:BB422))</f>
        <v>-</v>
      </c>
    </row>
    <row r="423" spans="1:59" ht="15" thickBot="1" x14ac:dyDescent="0.35">
      <c r="A423" s="674"/>
      <c r="B423" s="675"/>
      <c r="C423" s="676"/>
      <c r="D423" s="677"/>
      <c r="E423" s="82" t="str">
        <f>Resumen!$O$57</f>
        <v>P</v>
      </c>
      <c r="F423" s="261" t="str">
        <f>Resumen!$O$56</f>
        <v>Panadería</v>
      </c>
      <c r="G423" s="284"/>
      <c r="H423" s="273" t="str">
        <f>INDEX(Resumen!$A$56:$AL$259,MATCH($C422,Resumen!$C$56:$C$259,0),MATCH($H$17,Resumen!$A$59:$AL$59,0))</f>
        <v>-</v>
      </c>
      <c r="I423" s="274" t="str">
        <f>INDEX(Resumen!$A$56:$AL$259,MATCH($C422,Resumen!$C$56:$C$259,0),MATCH($I$17,Resumen!$A$59:$AL$59,0))</f>
        <v>-</v>
      </c>
      <c r="J423" s="274" t="str">
        <f>INDEX(Resumen!$A$56:$AL$259,MATCH($C422,Resumen!$C$56:$C$259,0),MATCH($J$17,Resumen!$A$59:$AL$59,0))</f>
        <v>-</v>
      </c>
      <c r="K423" s="275" t="str">
        <f>INDEX(Resumen!$A$56:$AL$259,MATCH($C422,Resumen!$C$56:$C$259,0),MATCH($K$17,Resumen!$A$59:$AL$59,0))</f>
        <v>-</v>
      </c>
      <c r="M423" s="273" t="str">
        <f t="shared" ref="M423:M428" si="379">IF(OR(H423="-",H423="",H423=0),"-",H423*M$14)</f>
        <v>-</v>
      </c>
      <c r="N423" s="274" t="str">
        <f t="shared" ref="N423:N486" si="380">IF(OR(I423="-",I423="",I423=0),"-",I423*N$14)</f>
        <v>-</v>
      </c>
      <c r="O423" s="274" t="str">
        <f t="shared" ref="O423:O486" si="381">IF(OR(J423="-",J423="",J423=0),"-",J423*O$14)</f>
        <v>-</v>
      </c>
      <c r="P423" s="275" t="str">
        <f t="shared" ref="P423:P486" si="382">IF(OR(K423="-",K423="",K423=0),"-",K423*P$14)</f>
        <v>-</v>
      </c>
      <c r="Q423" s="58"/>
      <c r="R423" s="292" t="str">
        <f t="shared" ref="R423:R428" si="383">IF(SUM(H423,M423)=0,"-",SUM(H423,M423))</f>
        <v>-</v>
      </c>
      <c r="S423" s="293" t="str">
        <f t="shared" ref="S423:S486" si="384">IF(SUM(I423,N423)=0,"-",SUM(I423,N423))</f>
        <v>-</v>
      </c>
      <c r="T423" s="293" t="str">
        <f t="shared" ref="T423:T486" si="385">IF(SUM(J423,O423)=0,"-",SUM(J423,O423))</f>
        <v>-</v>
      </c>
      <c r="U423" s="294" t="str">
        <f t="shared" ref="U423:U486" si="386">IF(SUM(K423,P423)=0,"-",SUM(K423,P423))</f>
        <v>-</v>
      </c>
      <c r="V423" s="5"/>
      <c r="W423" s="306" t="str">
        <f t="shared" ref="W423:W428" si="387">IF(SUM(R423:U423)=0,"-",SUM(R423:U423))</f>
        <v>-</v>
      </c>
      <c r="Y423" s="318" t="str">
        <f>IF(OR(W423="",W423=0,W423="-"),"",MAX(Y$23:Y422)+1)</f>
        <v/>
      </c>
      <c r="Z423" s="319" t="str">
        <f>IF(OR(Y423="",Y423=0,Y423="-"),"",C422)</f>
        <v/>
      </c>
      <c r="AA423" s="338" t="str">
        <f>IF(OR(Y423="",Y423=0,Y423="-"),"",DAY($B422))</f>
        <v/>
      </c>
      <c r="AB423" s="331" t="str">
        <f t="shared" ref="AB423:AB428" si="388">IF(AA423="","","/")</f>
        <v/>
      </c>
      <c r="AC423" s="339" t="str">
        <f>IF(OR(AA423="",AA423=0,AA423="-"),"",MONTH($B422))</f>
        <v/>
      </c>
      <c r="AD423" s="331" t="str">
        <f t="shared" ref="AD423:AD428" si="389">IF(AC423="","","/")</f>
        <v/>
      </c>
      <c r="AE423" s="340" t="str">
        <f>IF(OR(AA423="",AA423=0,AA423="-"),"",YEAR($B422))</f>
        <v/>
      </c>
      <c r="AG423" s="525"/>
      <c r="AH423" s="526"/>
      <c r="AI423" s="527"/>
      <c r="AJ423" s="528"/>
      <c r="AK423" s="527"/>
      <c r="AL423" s="529"/>
      <c r="AM423" s="530"/>
      <c r="AN423" s="535"/>
      <c r="AO423" s="531"/>
      <c r="AP423" s="532"/>
      <c r="AQ423" s="532"/>
      <c r="AR423" s="533"/>
      <c r="AS423" s="536"/>
      <c r="AT423" s="531"/>
      <c r="AU423" s="532"/>
      <c r="AV423" s="532"/>
      <c r="AW423" s="533"/>
      <c r="AX423" s="536"/>
      <c r="AY423" s="531"/>
      <c r="AZ423" s="532"/>
      <c r="BA423" s="532"/>
      <c r="BB423" s="533"/>
      <c r="BC423" s="536"/>
      <c r="BD423" s="531"/>
      <c r="BE423" s="533"/>
      <c r="BF423" s="536"/>
      <c r="BG423" s="534"/>
    </row>
    <row r="424" spans="1:59" ht="15" thickBot="1" x14ac:dyDescent="0.35">
      <c r="A424" s="674"/>
      <c r="B424" s="675"/>
      <c r="C424" s="676"/>
      <c r="D424" s="677"/>
      <c r="E424" s="82" t="str">
        <f>Resumen!$S$57</f>
        <v>B</v>
      </c>
      <c r="F424" s="261" t="str">
        <f>Resumen!$S$56</f>
        <v>Bebidas</v>
      </c>
      <c r="G424" s="284"/>
      <c r="H424" s="273" t="str">
        <f>INDEX(Resumen!$A$56:$AL$259,MATCH($C422,Resumen!$C$56:$C$259,0),MATCH($H$18,Resumen!$A$59:$AL$59,0))</f>
        <v>-</v>
      </c>
      <c r="I424" s="274" t="str">
        <f>INDEX(Resumen!$A$56:$AL$259,MATCH($C422,Resumen!$C$56:$C$259,0),MATCH($I$18,Resumen!$A$59:$AL$59,0))</f>
        <v>-</v>
      </c>
      <c r="J424" s="274" t="str">
        <f>INDEX(Resumen!$A$56:$AL$259,MATCH($C422,Resumen!$C$56:$C$259,0),MATCH($J$18,Resumen!$A$59:$AL$59,0))</f>
        <v>-</v>
      </c>
      <c r="K424" s="275" t="str">
        <f>INDEX(Resumen!$A$56:$AL$259,MATCH($C422,Resumen!$C$56:$C$259,0),MATCH($K$18,Resumen!$A$59:$AL$59,0))</f>
        <v>-</v>
      </c>
      <c r="M424" s="273" t="str">
        <f t="shared" si="379"/>
        <v>-</v>
      </c>
      <c r="N424" s="274" t="str">
        <f t="shared" si="380"/>
        <v>-</v>
      </c>
      <c r="O424" s="274" t="str">
        <f t="shared" si="381"/>
        <v>-</v>
      </c>
      <c r="P424" s="275" t="str">
        <f t="shared" si="382"/>
        <v>-</v>
      </c>
      <c r="R424" s="292" t="str">
        <f t="shared" si="383"/>
        <v>-</v>
      </c>
      <c r="S424" s="293" t="str">
        <f t="shared" si="384"/>
        <v>-</v>
      </c>
      <c r="T424" s="293" t="str">
        <f t="shared" si="385"/>
        <v>-</v>
      </c>
      <c r="U424" s="294" t="str">
        <f t="shared" si="386"/>
        <v>-</v>
      </c>
      <c r="V424" s="5"/>
      <c r="W424" s="306" t="str">
        <f t="shared" si="387"/>
        <v>-</v>
      </c>
      <c r="Y424" s="318" t="str">
        <f>IF(OR(W424="",W424=0,W424="-"),"",MAX(Y$23:Y423)+1)</f>
        <v/>
      </c>
      <c r="Z424" s="319" t="str">
        <f>IF(OR(Y424="",Y424=0,Y424="-"),"",C422)</f>
        <v/>
      </c>
      <c r="AA424" s="338" t="str">
        <f>IF(OR(Y424="",Y424=0,Y424="-"),"",DAY($B422))</f>
        <v/>
      </c>
      <c r="AB424" s="331" t="str">
        <f t="shared" si="388"/>
        <v/>
      </c>
      <c r="AC424" s="339" t="str">
        <f>IF(OR(AA424="",AA424=0,AA424="-"),"",MONTH($B422))</f>
        <v/>
      </c>
      <c r="AD424" s="331" t="str">
        <f t="shared" si="389"/>
        <v/>
      </c>
      <c r="AE424" s="340" t="str">
        <f>IF(OR(AA424="",AA424=0,AA424="-"),"",YEAR($B422))</f>
        <v/>
      </c>
      <c r="AG424" s="469"/>
      <c r="AH424" s="497"/>
      <c r="AL424" s="499"/>
      <c r="AM424" s="470"/>
      <c r="AN424" s="59"/>
      <c r="AO424" s="469"/>
      <c r="AP424" s="473"/>
      <c r="AQ424" s="473"/>
      <c r="AR424" s="470"/>
      <c r="AS424" s="59"/>
      <c r="AT424" s="469"/>
      <c r="AU424" s="473"/>
      <c r="AV424" s="473"/>
      <c r="AW424" s="470"/>
      <c r="AX424" s="59"/>
      <c r="AY424" s="469"/>
      <c r="AZ424" s="473"/>
      <c r="BA424" s="473"/>
      <c r="BB424" s="470"/>
      <c r="BC424" s="59"/>
      <c r="BD424" s="469"/>
      <c r="BE424" s="470"/>
      <c r="BF424" s="59"/>
      <c r="BG424" s="467"/>
    </row>
    <row r="425" spans="1:59" ht="15" thickBot="1" x14ac:dyDescent="0.35">
      <c r="A425" s="674"/>
      <c r="B425" s="675"/>
      <c r="C425" s="676"/>
      <c r="D425" s="677"/>
      <c r="E425" s="82" t="str">
        <f>Resumen!$W$57</f>
        <v>E</v>
      </c>
      <c r="F425" s="261" t="str">
        <f>Resumen!$W$56</f>
        <v>Envases</v>
      </c>
      <c r="G425" s="284"/>
      <c r="H425" s="273" t="str">
        <f>INDEX(Resumen!$A$56:$AL$259,MATCH($C422,Resumen!$C$56:$C$259,0),MATCH($H$19,Resumen!$A$59:$AL$59,0))</f>
        <v>-</v>
      </c>
      <c r="I425" s="274" t="str">
        <f>INDEX(Resumen!$A$56:$AL$259,MATCH($C422,Resumen!$C$56:$C$259,0),MATCH($I$19,Resumen!$A$59:$AL$59,0))</f>
        <v>-</v>
      </c>
      <c r="J425" s="274" t="str">
        <f>INDEX(Resumen!$A$56:$AL$259,MATCH($C422,Resumen!$C$56:$C$259,0),MATCH($J$19,Resumen!$A$59:$AL$59,0))</f>
        <v>-</v>
      </c>
      <c r="K425" s="275" t="str">
        <f>INDEX(Resumen!$A$56:$AL$259,MATCH($C422,Resumen!$C$56:$C$259,0),MATCH($K$19,Resumen!$A$59:$AL$59,0))</f>
        <v>-</v>
      </c>
      <c r="M425" s="273" t="str">
        <f t="shared" si="379"/>
        <v>-</v>
      </c>
      <c r="N425" s="274" t="str">
        <f t="shared" si="380"/>
        <v>-</v>
      </c>
      <c r="O425" s="274" t="str">
        <f t="shared" si="381"/>
        <v>-</v>
      </c>
      <c r="P425" s="275" t="str">
        <f t="shared" si="382"/>
        <v>-</v>
      </c>
      <c r="Q425" s="58"/>
      <c r="R425" s="292" t="str">
        <f t="shared" si="383"/>
        <v>-</v>
      </c>
      <c r="S425" s="293" t="str">
        <f t="shared" si="384"/>
        <v>-</v>
      </c>
      <c r="T425" s="293" t="str">
        <f t="shared" si="385"/>
        <v>-</v>
      </c>
      <c r="U425" s="294" t="str">
        <f t="shared" si="386"/>
        <v>-</v>
      </c>
      <c r="V425" s="5"/>
      <c r="W425" s="306" t="str">
        <f t="shared" si="387"/>
        <v>-</v>
      </c>
      <c r="Y425" s="318" t="str">
        <f>IF(OR(W425="",W425=0,W425="-"),"",MAX(Y$23:Y424)+1)</f>
        <v/>
      </c>
      <c r="Z425" s="319" t="str">
        <f>IF(OR(Y425="",Y425=0,Y425="-"),"",C422)</f>
        <v/>
      </c>
      <c r="AA425" s="338" t="str">
        <f>IF(OR(Y425="",Y425=0,Y425="-"),"",DAY($B422))</f>
        <v/>
      </c>
      <c r="AB425" s="331" t="str">
        <f t="shared" si="388"/>
        <v/>
      </c>
      <c r="AC425" s="339" t="str">
        <f>IF(OR(AA425="",AA425=0,AA425="-"),"",MONTH($B422))</f>
        <v/>
      </c>
      <c r="AD425" s="331" t="str">
        <f t="shared" si="389"/>
        <v/>
      </c>
      <c r="AE425" s="340" t="str">
        <f>IF(OR(AA425="",AA425=0,AA425="-"),"",YEAR($B422))</f>
        <v/>
      </c>
      <c r="AG425" s="469"/>
      <c r="AH425" s="497"/>
      <c r="AL425" s="499"/>
      <c r="AM425" s="470"/>
      <c r="AO425" s="469"/>
      <c r="AP425" s="473"/>
      <c r="AQ425" s="473"/>
      <c r="AR425" s="470"/>
      <c r="AT425" s="469"/>
      <c r="AU425" s="473"/>
      <c r="AV425" s="473"/>
      <c r="AW425" s="470"/>
      <c r="AY425" s="469"/>
      <c r="AZ425" s="473"/>
      <c r="BA425" s="473"/>
      <c r="BB425" s="470"/>
      <c r="BD425" s="469"/>
      <c r="BE425" s="470"/>
      <c r="BG425" s="467"/>
    </row>
    <row r="426" spans="1:59" ht="15" thickBot="1" x14ac:dyDescent="0.35">
      <c r="A426" s="674"/>
      <c r="B426" s="675"/>
      <c r="C426" s="676"/>
      <c r="D426" s="677"/>
      <c r="E426" s="83" t="str">
        <f>Resumen!$AA$57</f>
        <v>D</v>
      </c>
      <c r="F426" s="262" t="str">
        <f>Resumen!$AA$56</f>
        <v>Decoración</v>
      </c>
      <c r="G426" s="284"/>
      <c r="H426" s="273" t="str">
        <f>INDEX(Resumen!$A$56:$AL$259,MATCH($C422,Resumen!$C$56:$C$259,0),MATCH($H$20,Resumen!$A$59:$AL$59,0))</f>
        <v>-</v>
      </c>
      <c r="I426" s="274" t="str">
        <f>INDEX(Resumen!$A$56:$AL$259,MATCH($C422,Resumen!$C$56:$C$259,0),MATCH($I$20,Resumen!$A$59:$AL$59,0))</f>
        <v>-</v>
      </c>
      <c r="J426" s="274" t="str">
        <f>INDEX(Resumen!$A$56:$AL$259,MATCH($C422,Resumen!$C$56:$C$259,0),MATCH($J$20,Resumen!$A$59:$AL$59,0))</f>
        <v>-</v>
      </c>
      <c r="K426" s="275" t="str">
        <f>INDEX(Resumen!$A$56:$AL$259,MATCH($C422,Resumen!$C$56:$C$259,0),MATCH($K$20,Resumen!$A$59:$AL$59,0))</f>
        <v>-</v>
      </c>
      <c r="M426" s="273" t="str">
        <f t="shared" si="379"/>
        <v>-</v>
      </c>
      <c r="N426" s="274" t="str">
        <f t="shared" si="380"/>
        <v>-</v>
      </c>
      <c r="O426" s="274" t="str">
        <f t="shared" si="381"/>
        <v>-</v>
      </c>
      <c r="P426" s="275" t="str">
        <f t="shared" si="382"/>
        <v>-</v>
      </c>
      <c r="Q426" s="58"/>
      <c r="R426" s="292" t="str">
        <f t="shared" si="383"/>
        <v>-</v>
      </c>
      <c r="S426" s="293" t="str">
        <f t="shared" si="384"/>
        <v>-</v>
      </c>
      <c r="T426" s="293" t="str">
        <f t="shared" si="385"/>
        <v>-</v>
      </c>
      <c r="U426" s="294" t="str">
        <f t="shared" si="386"/>
        <v>-</v>
      </c>
      <c r="V426" s="5"/>
      <c r="W426" s="306" t="str">
        <f t="shared" si="387"/>
        <v>-</v>
      </c>
      <c r="Y426" s="318" t="str">
        <f>IF(OR(W426="",W426=0,W426="-"),"",MAX(Y$23:Y425)+1)</f>
        <v/>
      </c>
      <c r="Z426" s="319" t="str">
        <f>IF(OR(Y426="",Y426=0,Y426="-"),"",C422)</f>
        <v/>
      </c>
      <c r="AA426" s="338" t="str">
        <f>IF(OR(Y426="",Y426=0,Y426="-"),"",DAY($B422))</f>
        <v/>
      </c>
      <c r="AB426" s="331" t="str">
        <f t="shared" si="388"/>
        <v/>
      </c>
      <c r="AC426" s="339" t="str">
        <f>IF(OR(AA426="",AA426=0,AA426="-"),"",MONTH($B422))</f>
        <v/>
      </c>
      <c r="AD426" s="331" t="str">
        <f t="shared" si="389"/>
        <v/>
      </c>
      <c r="AE426" s="340" t="str">
        <f>IF(OR(AA426="",AA426=0,AA426="-"),"",YEAR($B422))</f>
        <v/>
      </c>
      <c r="AG426" s="469"/>
      <c r="AH426" s="497"/>
      <c r="AL426" s="499"/>
      <c r="AM426" s="470"/>
      <c r="AO426" s="469"/>
      <c r="AP426" s="473"/>
      <c r="AQ426" s="473"/>
      <c r="AR426" s="470"/>
      <c r="AT426" s="469"/>
      <c r="AU426" s="473"/>
      <c r="AV426" s="473"/>
      <c r="AW426" s="470"/>
      <c r="AY426" s="469"/>
      <c r="AZ426" s="473"/>
      <c r="BA426" s="473"/>
      <c r="BB426" s="470"/>
      <c r="BD426" s="469"/>
      <c r="BE426" s="470"/>
      <c r="BG426" s="467"/>
    </row>
    <row r="427" spans="1:59" ht="15" thickBot="1" x14ac:dyDescent="0.35">
      <c r="A427" s="674"/>
      <c r="B427" s="675"/>
      <c r="C427" s="676"/>
      <c r="D427" s="677"/>
      <c r="E427" s="83" t="str">
        <f>Resumen!$AE$57</f>
        <v>U</v>
      </c>
      <c r="F427" s="262" t="str">
        <f>Resumen!$AE$56</f>
        <v>Maq. y Utensilios</v>
      </c>
      <c r="G427" s="284"/>
      <c r="H427" s="273" t="str">
        <f>INDEX(Resumen!$A$56:$AL$259,MATCH($C422,Resumen!$C$56:$C$259,0),MATCH($H$21,Resumen!$A$59:$AL$59,0))</f>
        <v>-</v>
      </c>
      <c r="I427" s="274" t="str">
        <f>INDEX(Resumen!$A$56:$AL$259,MATCH($C422,Resumen!$C$56:$C$259,0),MATCH($I$21,Resumen!$A$59:$AL$59,0))</f>
        <v>-</v>
      </c>
      <c r="J427" s="274" t="str">
        <f>INDEX(Resumen!$A$56:$AL$259,MATCH($C422,Resumen!$C$56:$C$259,0),MATCH($J$21,Resumen!$A$59:$AL$59,0))</f>
        <v>-</v>
      </c>
      <c r="K427" s="275" t="str">
        <f>INDEX(Resumen!$A$56:$AL$259,MATCH($C422,Resumen!$C$56:$C$259,0),MATCH($K$21,Resumen!$A$59:$AL$59,0))</f>
        <v>-</v>
      </c>
      <c r="M427" s="273" t="str">
        <f t="shared" si="379"/>
        <v>-</v>
      </c>
      <c r="N427" s="274" t="str">
        <f t="shared" si="380"/>
        <v>-</v>
      </c>
      <c r="O427" s="274" t="str">
        <f t="shared" si="381"/>
        <v>-</v>
      </c>
      <c r="P427" s="275" t="str">
        <f t="shared" si="382"/>
        <v>-</v>
      </c>
      <c r="Q427" s="58"/>
      <c r="R427" s="292" t="str">
        <f t="shared" si="383"/>
        <v>-</v>
      </c>
      <c r="S427" s="293" t="str">
        <f t="shared" si="384"/>
        <v>-</v>
      </c>
      <c r="T427" s="293" t="str">
        <f t="shared" si="385"/>
        <v>-</v>
      </c>
      <c r="U427" s="294" t="str">
        <f t="shared" si="386"/>
        <v>-</v>
      </c>
      <c r="V427" s="5"/>
      <c r="W427" s="306" t="str">
        <f t="shared" si="387"/>
        <v>-</v>
      </c>
      <c r="Y427" s="318" t="str">
        <f>IF(OR(W427="",W427=0,W427="-"),"",MAX(Y$23:Y426)+1)</f>
        <v/>
      </c>
      <c r="Z427" s="319" t="str">
        <f>IF(OR(Y427="",Y427=0,Y427="-"),"",C422)</f>
        <v/>
      </c>
      <c r="AA427" s="338" t="str">
        <f>IF(OR(Y427="",Y427=0,Y427="-"),"",DAY($B422))</f>
        <v/>
      </c>
      <c r="AB427" s="331" t="str">
        <f t="shared" si="388"/>
        <v/>
      </c>
      <c r="AC427" s="339" t="str">
        <f>IF(OR(AA427="",AA427=0,AA427="-"),"",MONTH($B422))</f>
        <v/>
      </c>
      <c r="AD427" s="331" t="str">
        <f t="shared" si="389"/>
        <v/>
      </c>
      <c r="AE427" s="340" t="str">
        <f>IF(OR(AA427="",AA427=0,AA427="-"),"",YEAR($B422))</f>
        <v/>
      </c>
      <c r="AG427" s="469"/>
      <c r="AH427" s="497"/>
      <c r="AL427" s="499"/>
      <c r="AM427" s="470"/>
      <c r="AO427" s="469"/>
      <c r="AP427" s="473"/>
      <c r="AQ427" s="473"/>
      <c r="AR427" s="470"/>
      <c r="AT427" s="469"/>
      <c r="AU427" s="473"/>
      <c r="AV427" s="473"/>
      <c r="AW427" s="470"/>
      <c r="AY427" s="469"/>
      <c r="AZ427" s="473"/>
      <c r="BA427" s="473"/>
      <c r="BB427" s="470"/>
      <c r="BD427" s="469"/>
      <c r="BE427" s="470"/>
      <c r="BG427" s="467"/>
    </row>
    <row r="428" spans="1:59" ht="15" thickBot="1" x14ac:dyDescent="0.35">
      <c r="A428" s="674"/>
      <c r="B428" s="675"/>
      <c r="C428" s="676"/>
      <c r="D428" s="649"/>
      <c r="E428" s="259" t="str">
        <f>Resumen!$AI$57</f>
        <v>V</v>
      </c>
      <c r="F428" s="263" t="str">
        <f>Resumen!$AI$56</f>
        <v>Gastos V.Zotz</v>
      </c>
      <c r="G428" s="284"/>
      <c r="H428" s="276" t="str">
        <f>INDEX(Resumen!$A$56:$AL$259,MATCH($C422,Resumen!$C$56:$C$259,0),MATCH($H$22,Resumen!$A$59:$AL$59,0))</f>
        <v>-</v>
      </c>
      <c r="I428" s="277" t="str">
        <f>INDEX(Resumen!$A$56:$AL$259,MATCH($C422,Resumen!$C$56:$C$259,0),MATCH($I$22,Resumen!$A$59:$AL$59,0))</f>
        <v>-</v>
      </c>
      <c r="J428" s="277" t="str">
        <f>INDEX(Resumen!$A$56:$AL$259,MATCH($C422,Resumen!$C$56:$C$259,0),MATCH($J$22,Resumen!$A$59:$AL$59,0))</f>
        <v>-</v>
      </c>
      <c r="K428" s="278" t="str">
        <f>INDEX(Resumen!$A$56:$AL$259,MATCH($C422,Resumen!$C$56:$C$259,0),MATCH($K$22,Resumen!$A$59:$AL$59,0))</f>
        <v>-</v>
      </c>
      <c r="M428" s="276" t="str">
        <f t="shared" si="379"/>
        <v>-</v>
      </c>
      <c r="N428" s="277" t="str">
        <f t="shared" si="380"/>
        <v>-</v>
      </c>
      <c r="O428" s="277" t="str">
        <f t="shared" si="381"/>
        <v>-</v>
      </c>
      <c r="P428" s="278" t="str">
        <f t="shared" si="382"/>
        <v>-</v>
      </c>
      <c r="Q428" s="58"/>
      <c r="R428" s="295" t="str">
        <f t="shared" si="383"/>
        <v>-</v>
      </c>
      <c r="S428" s="296" t="str">
        <f t="shared" si="384"/>
        <v>-</v>
      </c>
      <c r="T428" s="296" t="str">
        <f t="shared" si="385"/>
        <v>-</v>
      </c>
      <c r="U428" s="297" t="str">
        <f t="shared" si="386"/>
        <v>-</v>
      </c>
      <c r="W428" s="307" t="str">
        <f t="shared" si="387"/>
        <v>-</v>
      </c>
      <c r="Y428" s="318" t="str">
        <f>IF(OR(W428="",W428=0,W428="-"),"",MAX(Y$23:Y427)+1)</f>
        <v/>
      </c>
      <c r="Z428" s="320" t="str">
        <f>IF(OR(Y428="",Y428=0,Y428="-"),"",C422)</f>
        <v/>
      </c>
      <c r="AA428" s="341" t="str">
        <f>IF(OR(Y428="",Y428=0,Y428="-"),"",DAY($B422))</f>
        <v/>
      </c>
      <c r="AB428" s="332" t="str">
        <f t="shared" si="388"/>
        <v/>
      </c>
      <c r="AC428" s="342" t="str">
        <f>IF(OR(AA428="",AA428=0,AA428="-"),"",MONTH($B422))</f>
        <v/>
      </c>
      <c r="AD428" s="332" t="str">
        <f t="shared" si="389"/>
        <v/>
      </c>
      <c r="AE428" s="343" t="str">
        <f>IF(OR(AA428="",AA428=0,AA428="-"),"",YEAR($B422))</f>
        <v/>
      </c>
      <c r="AG428" s="471"/>
      <c r="AH428" s="500"/>
      <c r="AI428" s="501"/>
      <c r="AJ428" s="501"/>
      <c r="AK428" s="501"/>
      <c r="AL428" s="502"/>
      <c r="AM428" s="472"/>
      <c r="AO428" s="471"/>
      <c r="AP428" s="474"/>
      <c r="AQ428" s="474"/>
      <c r="AR428" s="472"/>
      <c r="AT428" s="471"/>
      <c r="AU428" s="474"/>
      <c r="AV428" s="474"/>
      <c r="AW428" s="472"/>
      <c r="AY428" s="471"/>
      <c r="AZ428" s="474"/>
      <c r="BA428" s="474"/>
      <c r="BB428" s="472"/>
      <c r="BD428" s="471"/>
      <c r="BE428" s="472"/>
      <c r="BG428" s="468"/>
    </row>
    <row r="429" spans="1:59" ht="15" thickBot="1" x14ac:dyDescent="0.35">
      <c r="A429" s="674">
        <f>MAX($A$23:A422)+1</f>
        <v>59</v>
      </c>
      <c r="B429" s="675">
        <f>INDEX(Resumen!$A$56:$AL$259,MATCH($A429,Resumen!$A$56:$A$259,0),MATCH($B$22,Resumen!$A$59:$AL$59,0))</f>
        <v>0</v>
      </c>
      <c r="C429" s="676">
        <f>INDEX(Resumen!$A$56:$AL$259,MATCH($A429,Resumen!$A$56:$A$259,0),MATCH($C$22,Resumen!$A$59:$AL$59,0))</f>
        <v>0</v>
      </c>
      <c r="D429" s="648" t="str">
        <f>IF(SUM($W429:$W435)=0,"-",SUM($W429:$W435))</f>
        <v>-</v>
      </c>
      <c r="E429" s="363" t="str">
        <f>Resumen!$K$57</f>
        <v>MP</v>
      </c>
      <c r="F429" s="364" t="str">
        <f>Resumen!$K$56</f>
        <v>Materias Primas</v>
      </c>
      <c r="G429" s="284"/>
      <c r="H429" s="256" t="str">
        <f>INDEX(Resumen!$A$56:$AL$259,MATCH($C429,Resumen!$C$56:$C$259,0),MATCH($H$16,Resumen!$A$59:$AL$59,0))</f>
        <v>-</v>
      </c>
      <c r="I429" s="90" t="str">
        <f>INDEX(Resumen!$A$56:$AL$259,MATCH($C429,Resumen!$C$56:$C$259,0),MATCH($I$16,Resumen!$A$59:$AL$59,0))</f>
        <v>-</v>
      </c>
      <c r="J429" s="90" t="str">
        <f>INDEX(Resumen!$A$56:$AL$259,MATCH($C429,Resumen!$C$56:$C$259,0),MATCH($J$16,Resumen!$A$59:$AL$59,0))</f>
        <v>-</v>
      </c>
      <c r="K429" s="109" t="str">
        <f>INDEX(Resumen!$A$56:$AL$259,MATCH($C429,Resumen!$C$56:$C$259,0),MATCH($K$16,Resumen!$A$59:$AL$59,0))</f>
        <v>-</v>
      </c>
      <c r="M429" s="256" t="str">
        <f>IF(OR(H429="-",H429="",H429=0),"-",H429*M$14)</f>
        <v>-</v>
      </c>
      <c r="N429" s="90" t="str">
        <f t="shared" si="380"/>
        <v>-</v>
      </c>
      <c r="O429" s="90" t="str">
        <f t="shared" si="381"/>
        <v>-</v>
      </c>
      <c r="P429" s="109" t="str">
        <f t="shared" si="382"/>
        <v>-</v>
      </c>
      <c r="Q429" s="58"/>
      <c r="R429" s="365" t="str">
        <f>IF(SUM(H429,M429)=0,"-",SUM(H429,M429))</f>
        <v>-</v>
      </c>
      <c r="S429" s="366" t="str">
        <f t="shared" si="384"/>
        <v>-</v>
      </c>
      <c r="T429" s="366" t="str">
        <f t="shared" si="385"/>
        <v>-</v>
      </c>
      <c r="U429" s="367" t="str">
        <f t="shared" si="386"/>
        <v>-</v>
      </c>
      <c r="V429" s="5"/>
      <c r="W429" s="368" t="str">
        <f>IF(SUM(R429:U429)=0,"-",SUM(R429:U429))</f>
        <v>-</v>
      </c>
      <c r="Y429" s="369" t="str">
        <f>IF(OR(W429="",W429=0,W429="-"),"",MAX(Y$23:Y428)+1)</f>
        <v/>
      </c>
      <c r="Z429" s="370" t="str">
        <f>IF(OR(Y429="",Y429=0,Y429="-"),"",C429)</f>
        <v/>
      </c>
      <c r="AA429" s="371" t="str">
        <f>IF(OR(Y429="",Y429=0,Y429="-"),"",DAY($B429))</f>
        <v/>
      </c>
      <c r="AB429" s="372" t="str">
        <f>IF(AA429="","","/")</f>
        <v/>
      </c>
      <c r="AC429" s="373" t="str">
        <f>IF(OR(AA429="",AA429=0,AA429="-"),"",MONTH($B429))</f>
        <v/>
      </c>
      <c r="AD429" s="372" t="str">
        <f>IF(AC429="","","/")</f>
        <v/>
      </c>
      <c r="AE429" s="374" t="str">
        <f>IF(OR(AA429="",AA429=0,AA429="-"),"",YEAR($B429))</f>
        <v/>
      </c>
      <c r="AG429" s="461" t="str">
        <f>IF(OR($C429="",$C429="-",$C429=0),"-",A429)</f>
        <v>-</v>
      </c>
      <c r="AH429" s="503" t="str">
        <f>IF(OR($C429="",$C429="-",$C429=0),"-",DAY(B429))</f>
        <v>-</v>
      </c>
      <c r="AI429" s="506" t="str">
        <f>IF(AH429="","","/")</f>
        <v>/</v>
      </c>
      <c r="AJ429" s="507" t="str">
        <f>IF(OR($C429="",$C429="-",$C429=0),"-",MONTH(B429))</f>
        <v>-</v>
      </c>
      <c r="AK429" s="506" t="str">
        <f>IF(AJ429="","","/")</f>
        <v>/</v>
      </c>
      <c r="AL429" s="508" t="str">
        <f>IF(OR($C429="",$C429="-",$C429=0),"-",YEAR(B429))</f>
        <v>-</v>
      </c>
      <c r="AM429" s="462" t="str">
        <f>IF(OR($C429="",$C429="-",$C429=0),"-",C429)</f>
        <v>-</v>
      </c>
      <c r="AN429" s="475" t="str">
        <f>IF(AM429="-","ù",IF(BG429=D429,"ü","û"))</f>
        <v>ù</v>
      </c>
      <c r="AO429" s="463" t="str">
        <f>IF(OR($C429="",$C429="-",$C429=0),"-",IF(SUM(H429:H435)=0,"-",SUM(H429:H435)))</f>
        <v>-</v>
      </c>
      <c r="AP429" s="464" t="str">
        <f>IF(OR($C429="",$C429="-",$C429=0),"-",IF(SUM(I429:I435)=0,"-",SUM(I429:I435)))</f>
        <v>-</v>
      </c>
      <c r="AQ429" s="464" t="str">
        <f>IF(OR($C429="",$C429="-",$C429=0),"-",IF(SUM(J429:J435)=0,"-",SUM(J429:J435)))</f>
        <v>-</v>
      </c>
      <c r="AR429" s="465" t="str">
        <f>IF(OR($C429="",$C429="-",$C429=0),"-",IF(SUM(K429:K435)=0,"-",SUM(K429:K435)))</f>
        <v>-</v>
      </c>
      <c r="AS429" s="457"/>
      <c r="AT429" s="463" t="str">
        <f>IF(OR($C429="",$C429="-",$C429=0),"-",IF(SUM(M429:M435)=0,"-",SUM(M429:M435)))</f>
        <v>-</v>
      </c>
      <c r="AU429" s="464" t="str">
        <f>IF(OR($C429="",$C429="-",$C429=0),"-",IF(SUM(N429:N435)=0,"-",SUM(N429:N435)))</f>
        <v>-</v>
      </c>
      <c r="AV429" s="464" t="str">
        <f>IF(OR($C429="",$C429="-",$C429=0),"-",IF(SUM(O429:O435)=0,"-",SUM(O429:O435)))</f>
        <v>-</v>
      </c>
      <c r="AW429" s="465" t="str">
        <f>IF(OR($C429="",$C429="-",$C429=0),"-",IF(SUM(P429:P435)=0,"-",SUM(P429:P435)))</f>
        <v>-</v>
      </c>
      <c r="AX429" s="457"/>
      <c r="AY429" s="463" t="str">
        <f>IF(OR($C429="",$C429="-",$C429=0),"-",IF(SUM(R429:R435)=0,"-",SUM(R429:R435)))</f>
        <v>-</v>
      </c>
      <c r="AZ429" s="464" t="str">
        <f>IF(OR($C429="",$C429="-",$C429=0),"-",IF(SUM(S429:S435)=0,"-",SUM(S429:S435)))</f>
        <v>-</v>
      </c>
      <c r="BA429" s="464" t="str">
        <f>IF(OR($C429="",$C429="-",$C429=0),"-",IF(SUM(T429:T435)=0,"-",SUM(T429:T435)))</f>
        <v>-</v>
      </c>
      <c r="BB429" s="465" t="str">
        <f>IF(OR($C429="",$C429="-",$C429=0),"-",IF(SUM(U429:U435)=0,"-",SUM(U429:U435)))</f>
        <v>-</v>
      </c>
      <c r="BC429" s="457"/>
      <c r="BD429" s="463" t="str">
        <f>IF(SUM(AO429:AR429)=0,"-",SUM(AO429:AR429))</f>
        <v>-</v>
      </c>
      <c r="BE429" s="465" t="str">
        <f>IF(SUM(AT429:AW429)=0,"-",SUM(AT429:AW429))</f>
        <v>-</v>
      </c>
      <c r="BF429" s="457"/>
      <c r="BG429" s="466" t="str">
        <f>IF(SUM(AY429:BB429)=0,"-",SUM(AY429:BB429))</f>
        <v>-</v>
      </c>
    </row>
    <row r="430" spans="1:59" ht="15" thickBot="1" x14ac:dyDescent="0.35">
      <c r="A430" s="674"/>
      <c r="B430" s="675"/>
      <c r="C430" s="676"/>
      <c r="D430" s="677"/>
      <c r="E430" s="82" t="str">
        <f>Resumen!$O$57</f>
        <v>P</v>
      </c>
      <c r="F430" s="261" t="str">
        <f>Resumen!$O$56</f>
        <v>Panadería</v>
      </c>
      <c r="G430" s="284"/>
      <c r="H430" s="273" t="str">
        <f>INDEX(Resumen!$A$56:$AL$259,MATCH($C429,Resumen!$C$56:$C$259,0),MATCH($H$17,Resumen!$A$59:$AL$59,0))</f>
        <v>-</v>
      </c>
      <c r="I430" s="274" t="str">
        <f>INDEX(Resumen!$A$56:$AL$259,MATCH($C429,Resumen!$C$56:$C$259,0),MATCH($I$17,Resumen!$A$59:$AL$59,0))</f>
        <v>-</v>
      </c>
      <c r="J430" s="274" t="str">
        <f>INDEX(Resumen!$A$56:$AL$259,MATCH($C429,Resumen!$C$56:$C$259,0),MATCH($J$17,Resumen!$A$59:$AL$59,0))</f>
        <v>-</v>
      </c>
      <c r="K430" s="275" t="str">
        <f>INDEX(Resumen!$A$56:$AL$259,MATCH($C429,Resumen!$C$56:$C$259,0),MATCH($K$17,Resumen!$A$59:$AL$59,0))</f>
        <v>-</v>
      </c>
      <c r="M430" s="273" t="str">
        <f t="shared" ref="M430:M435" si="390">IF(OR(H430="-",H430="",H430=0),"-",H430*M$14)</f>
        <v>-</v>
      </c>
      <c r="N430" s="274" t="str">
        <f t="shared" si="380"/>
        <v>-</v>
      </c>
      <c r="O430" s="274" t="str">
        <f t="shared" si="381"/>
        <v>-</v>
      </c>
      <c r="P430" s="275" t="str">
        <f t="shared" si="382"/>
        <v>-</v>
      </c>
      <c r="Q430" s="58"/>
      <c r="R430" s="292" t="str">
        <f t="shared" ref="R430:R435" si="391">IF(SUM(H430,M430)=0,"-",SUM(H430,M430))</f>
        <v>-</v>
      </c>
      <c r="S430" s="293" t="str">
        <f t="shared" si="384"/>
        <v>-</v>
      </c>
      <c r="T430" s="293" t="str">
        <f t="shared" si="385"/>
        <v>-</v>
      </c>
      <c r="U430" s="294" t="str">
        <f t="shared" si="386"/>
        <v>-</v>
      </c>
      <c r="V430" s="5"/>
      <c r="W430" s="306" t="str">
        <f t="shared" ref="W430:W435" si="392">IF(SUM(R430:U430)=0,"-",SUM(R430:U430))</f>
        <v>-</v>
      </c>
      <c r="Y430" s="318" t="str">
        <f>IF(OR(W430="",W430=0,W430="-"),"",MAX(Y$23:Y429)+1)</f>
        <v/>
      </c>
      <c r="Z430" s="319" t="str">
        <f>IF(OR(Y430="",Y430=0,Y430="-"),"",C429)</f>
        <v/>
      </c>
      <c r="AA430" s="338" t="str">
        <f>IF(OR(Y430="",Y430=0,Y430="-"),"",DAY($B429))</f>
        <v/>
      </c>
      <c r="AB430" s="331" t="str">
        <f t="shared" ref="AB430:AB435" si="393">IF(AA430="","","/")</f>
        <v/>
      </c>
      <c r="AC430" s="339" t="str">
        <f>IF(OR(AA430="",AA430=0,AA430="-"),"",MONTH($B429))</f>
        <v/>
      </c>
      <c r="AD430" s="331" t="str">
        <f t="shared" ref="AD430:AD435" si="394">IF(AC430="","","/")</f>
        <v/>
      </c>
      <c r="AE430" s="340" t="str">
        <f>IF(OR(AA430="",AA430=0,AA430="-"),"",YEAR($B429))</f>
        <v/>
      </c>
      <c r="AG430" s="525"/>
      <c r="AH430" s="526"/>
      <c r="AI430" s="527"/>
      <c r="AJ430" s="528"/>
      <c r="AK430" s="527"/>
      <c r="AL430" s="529"/>
      <c r="AM430" s="530"/>
      <c r="AN430" s="535"/>
      <c r="AO430" s="531"/>
      <c r="AP430" s="532"/>
      <c r="AQ430" s="532"/>
      <c r="AR430" s="533"/>
      <c r="AS430" s="536"/>
      <c r="AT430" s="531"/>
      <c r="AU430" s="532"/>
      <c r="AV430" s="532"/>
      <c r="AW430" s="533"/>
      <c r="AX430" s="536"/>
      <c r="AY430" s="531"/>
      <c r="AZ430" s="532"/>
      <c r="BA430" s="532"/>
      <c r="BB430" s="533"/>
      <c r="BC430" s="536"/>
      <c r="BD430" s="531"/>
      <c r="BE430" s="533"/>
      <c r="BF430" s="536"/>
      <c r="BG430" s="534"/>
    </row>
    <row r="431" spans="1:59" ht="15" thickBot="1" x14ac:dyDescent="0.35">
      <c r="A431" s="674"/>
      <c r="B431" s="675"/>
      <c r="C431" s="676"/>
      <c r="D431" s="677"/>
      <c r="E431" s="82" t="str">
        <f>Resumen!$S$57</f>
        <v>B</v>
      </c>
      <c r="F431" s="261" t="str">
        <f>Resumen!$S$56</f>
        <v>Bebidas</v>
      </c>
      <c r="G431" s="284"/>
      <c r="H431" s="273" t="str">
        <f>INDEX(Resumen!$A$56:$AL$259,MATCH($C429,Resumen!$C$56:$C$259,0),MATCH($H$18,Resumen!$A$59:$AL$59,0))</f>
        <v>-</v>
      </c>
      <c r="I431" s="274" t="str">
        <f>INDEX(Resumen!$A$56:$AL$259,MATCH($C429,Resumen!$C$56:$C$259,0),MATCH($I$18,Resumen!$A$59:$AL$59,0))</f>
        <v>-</v>
      </c>
      <c r="J431" s="274" t="str">
        <f>INDEX(Resumen!$A$56:$AL$259,MATCH($C429,Resumen!$C$56:$C$259,0),MATCH($J$18,Resumen!$A$59:$AL$59,0))</f>
        <v>-</v>
      </c>
      <c r="K431" s="275" t="str">
        <f>INDEX(Resumen!$A$56:$AL$259,MATCH($C429,Resumen!$C$56:$C$259,0),MATCH($K$18,Resumen!$A$59:$AL$59,0))</f>
        <v>-</v>
      </c>
      <c r="M431" s="273" t="str">
        <f t="shared" si="390"/>
        <v>-</v>
      </c>
      <c r="N431" s="274" t="str">
        <f t="shared" si="380"/>
        <v>-</v>
      </c>
      <c r="O431" s="274" t="str">
        <f t="shared" si="381"/>
        <v>-</v>
      </c>
      <c r="P431" s="275" t="str">
        <f t="shared" si="382"/>
        <v>-</v>
      </c>
      <c r="R431" s="292" t="str">
        <f t="shared" si="391"/>
        <v>-</v>
      </c>
      <c r="S431" s="293" t="str">
        <f t="shared" si="384"/>
        <v>-</v>
      </c>
      <c r="T431" s="293" t="str">
        <f t="shared" si="385"/>
        <v>-</v>
      </c>
      <c r="U431" s="294" t="str">
        <f t="shared" si="386"/>
        <v>-</v>
      </c>
      <c r="V431" s="5"/>
      <c r="W431" s="306" t="str">
        <f t="shared" si="392"/>
        <v>-</v>
      </c>
      <c r="Y431" s="318" t="str">
        <f>IF(OR(W431="",W431=0,W431="-"),"",MAX(Y$23:Y430)+1)</f>
        <v/>
      </c>
      <c r="Z431" s="319" t="str">
        <f>IF(OR(Y431="",Y431=0,Y431="-"),"",C429)</f>
        <v/>
      </c>
      <c r="AA431" s="338" t="str">
        <f>IF(OR(Y431="",Y431=0,Y431="-"),"",DAY($B429))</f>
        <v/>
      </c>
      <c r="AB431" s="331" t="str">
        <f t="shared" si="393"/>
        <v/>
      </c>
      <c r="AC431" s="339" t="str">
        <f>IF(OR(AA431="",AA431=0,AA431="-"),"",MONTH($B429))</f>
        <v/>
      </c>
      <c r="AD431" s="331" t="str">
        <f t="shared" si="394"/>
        <v/>
      </c>
      <c r="AE431" s="340" t="str">
        <f>IF(OR(AA431="",AA431=0,AA431="-"),"",YEAR($B429))</f>
        <v/>
      </c>
      <c r="AG431" s="469"/>
      <c r="AH431" s="497"/>
      <c r="AL431" s="499"/>
      <c r="AM431" s="470"/>
      <c r="AN431" s="59"/>
      <c r="AO431" s="469"/>
      <c r="AP431" s="473"/>
      <c r="AQ431" s="473"/>
      <c r="AR431" s="470"/>
      <c r="AS431" s="59"/>
      <c r="AT431" s="469"/>
      <c r="AU431" s="473"/>
      <c r="AV431" s="473"/>
      <c r="AW431" s="470"/>
      <c r="AX431" s="59"/>
      <c r="AY431" s="469"/>
      <c r="AZ431" s="473"/>
      <c r="BA431" s="473"/>
      <c r="BB431" s="470"/>
      <c r="BC431" s="59"/>
      <c r="BD431" s="469"/>
      <c r="BE431" s="470"/>
      <c r="BF431" s="59"/>
      <c r="BG431" s="467"/>
    </row>
    <row r="432" spans="1:59" ht="15" thickBot="1" x14ac:dyDescent="0.35">
      <c r="A432" s="674"/>
      <c r="B432" s="675"/>
      <c r="C432" s="676"/>
      <c r="D432" s="677"/>
      <c r="E432" s="82" t="str">
        <f>Resumen!$W$57</f>
        <v>E</v>
      </c>
      <c r="F432" s="261" t="str">
        <f>Resumen!$W$56</f>
        <v>Envases</v>
      </c>
      <c r="G432" s="284"/>
      <c r="H432" s="273" t="str">
        <f>INDEX(Resumen!$A$56:$AL$259,MATCH($C429,Resumen!$C$56:$C$259,0),MATCH($H$19,Resumen!$A$59:$AL$59,0))</f>
        <v>-</v>
      </c>
      <c r="I432" s="274" t="str">
        <f>INDEX(Resumen!$A$56:$AL$259,MATCH($C429,Resumen!$C$56:$C$259,0),MATCH($I$19,Resumen!$A$59:$AL$59,0))</f>
        <v>-</v>
      </c>
      <c r="J432" s="274" t="str">
        <f>INDEX(Resumen!$A$56:$AL$259,MATCH($C429,Resumen!$C$56:$C$259,0),MATCH($J$19,Resumen!$A$59:$AL$59,0))</f>
        <v>-</v>
      </c>
      <c r="K432" s="275" t="str">
        <f>INDEX(Resumen!$A$56:$AL$259,MATCH($C429,Resumen!$C$56:$C$259,0),MATCH($K$19,Resumen!$A$59:$AL$59,0))</f>
        <v>-</v>
      </c>
      <c r="M432" s="273" t="str">
        <f t="shared" si="390"/>
        <v>-</v>
      </c>
      <c r="N432" s="274" t="str">
        <f t="shared" si="380"/>
        <v>-</v>
      </c>
      <c r="O432" s="274" t="str">
        <f t="shared" si="381"/>
        <v>-</v>
      </c>
      <c r="P432" s="275" t="str">
        <f t="shared" si="382"/>
        <v>-</v>
      </c>
      <c r="Q432" s="58"/>
      <c r="R432" s="292" t="str">
        <f t="shared" si="391"/>
        <v>-</v>
      </c>
      <c r="S432" s="293" t="str">
        <f t="shared" si="384"/>
        <v>-</v>
      </c>
      <c r="T432" s="293" t="str">
        <f t="shared" si="385"/>
        <v>-</v>
      </c>
      <c r="U432" s="294" t="str">
        <f t="shared" si="386"/>
        <v>-</v>
      </c>
      <c r="V432" s="5"/>
      <c r="W432" s="306" t="str">
        <f t="shared" si="392"/>
        <v>-</v>
      </c>
      <c r="Y432" s="318" t="str">
        <f>IF(OR(W432="",W432=0,W432="-"),"",MAX(Y$23:Y431)+1)</f>
        <v/>
      </c>
      <c r="Z432" s="319" t="str">
        <f>IF(OR(Y432="",Y432=0,Y432="-"),"",C429)</f>
        <v/>
      </c>
      <c r="AA432" s="338" t="str">
        <f>IF(OR(Y432="",Y432=0,Y432="-"),"",DAY($B429))</f>
        <v/>
      </c>
      <c r="AB432" s="331" t="str">
        <f t="shared" si="393"/>
        <v/>
      </c>
      <c r="AC432" s="339" t="str">
        <f>IF(OR(AA432="",AA432=0,AA432="-"),"",MONTH($B429))</f>
        <v/>
      </c>
      <c r="AD432" s="331" t="str">
        <f t="shared" si="394"/>
        <v/>
      </c>
      <c r="AE432" s="340" t="str">
        <f>IF(OR(AA432="",AA432=0,AA432="-"),"",YEAR($B429))</f>
        <v/>
      </c>
      <c r="AG432" s="469"/>
      <c r="AH432" s="497"/>
      <c r="AL432" s="499"/>
      <c r="AM432" s="470"/>
      <c r="AO432" s="469"/>
      <c r="AP432" s="473"/>
      <c r="AQ432" s="473"/>
      <c r="AR432" s="470"/>
      <c r="AT432" s="469"/>
      <c r="AU432" s="473"/>
      <c r="AV432" s="473"/>
      <c r="AW432" s="470"/>
      <c r="AY432" s="469"/>
      <c r="AZ432" s="473"/>
      <c r="BA432" s="473"/>
      <c r="BB432" s="470"/>
      <c r="BD432" s="469"/>
      <c r="BE432" s="470"/>
      <c r="BG432" s="467"/>
    </row>
    <row r="433" spans="1:59" ht="15" thickBot="1" x14ac:dyDescent="0.35">
      <c r="A433" s="674"/>
      <c r="B433" s="675"/>
      <c r="C433" s="676"/>
      <c r="D433" s="677"/>
      <c r="E433" s="83" t="str">
        <f>Resumen!$AA$57</f>
        <v>D</v>
      </c>
      <c r="F433" s="262" t="str">
        <f>Resumen!$AA$56</f>
        <v>Decoración</v>
      </c>
      <c r="G433" s="284"/>
      <c r="H433" s="273" t="str">
        <f>INDEX(Resumen!$A$56:$AL$259,MATCH($C429,Resumen!$C$56:$C$259,0),MATCH($H$20,Resumen!$A$59:$AL$59,0))</f>
        <v>-</v>
      </c>
      <c r="I433" s="274" t="str">
        <f>INDEX(Resumen!$A$56:$AL$259,MATCH($C429,Resumen!$C$56:$C$259,0),MATCH($I$20,Resumen!$A$59:$AL$59,0))</f>
        <v>-</v>
      </c>
      <c r="J433" s="274" t="str">
        <f>INDEX(Resumen!$A$56:$AL$259,MATCH($C429,Resumen!$C$56:$C$259,0),MATCH($J$20,Resumen!$A$59:$AL$59,0))</f>
        <v>-</v>
      </c>
      <c r="K433" s="275" t="str">
        <f>INDEX(Resumen!$A$56:$AL$259,MATCH($C429,Resumen!$C$56:$C$259,0),MATCH($K$20,Resumen!$A$59:$AL$59,0))</f>
        <v>-</v>
      </c>
      <c r="M433" s="273" t="str">
        <f t="shared" si="390"/>
        <v>-</v>
      </c>
      <c r="N433" s="274" t="str">
        <f t="shared" si="380"/>
        <v>-</v>
      </c>
      <c r="O433" s="274" t="str">
        <f t="shared" si="381"/>
        <v>-</v>
      </c>
      <c r="P433" s="275" t="str">
        <f t="shared" si="382"/>
        <v>-</v>
      </c>
      <c r="Q433" s="58"/>
      <c r="R433" s="292" t="str">
        <f t="shared" si="391"/>
        <v>-</v>
      </c>
      <c r="S433" s="293" t="str">
        <f t="shared" si="384"/>
        <v>-</v>
      </c>
      <c r="T433" s="293" t="str">
        <f t="shared" si="385"/>
        <v>-</v>
      </c>
      <c r="U433" s="294" t="str">
        <f t="shared" si="386"/>
        <v>-</v>
      </c>
      <c r="V433" s="5"/>
      <c r="W433" s="306" t="str">
        <f t="shared" si="392"/>
        <v>-</v>
      </c>
      <c r="Y433" s="318" t="str">
        <f>IF(OR(W433="",W433=0,W433="-"),"",MAX(Y$23:Y432)+1)</f>
        <v/>
      </c>
      <c r="Z433" s="319" t="str">
        <f>IF(OR(Y433="",Y433=0,Y433="-"),"",C429)</f>
        <v/>
      </c>
      <c r="AA433" s="338" t="str">
        <f>IF(OR(Y433="",Y433=0,Y433="-"),"",DAY($B429))</f>
        <v/>
      </c>
      <c r="AB433" s="331" t="str">
        <f t="shared" si="393"/>
        <v/>
      </c>
      <c r="AC433" s="339" t="str">
        <f>IF(OR(AA433="",AA433=0,AA433="-"),"",MONTH($B429))</f>
        <v/>
      </c>
      <c r="AD433" s="331" t="str">
        <f t="shared" si="394"/>
        <v/>
      </c>
      <c r="AE433" s="340" t="str">
        <f>IF(OR(AA433="",AA433=0,AA433="-"),"",YEAR($B429))</f>
        <v/>
      </c>
      <c r="AG433" s="469"/>
      <c r="AH433" s="497"/>
      <c r="AL433" s="499"/>
      <c r="AM433" s="470"/>
      <c r="AO433" s="469"/>
      <c r="AP433" s="473"/>
      <c r="AQ433" s="473"/>
      <c r="AR433" s="470"/>
      <c r="AT433" s="469"/>
      <c r="AU433" s="473"/>
      <c r="AV433" s="473"/>
      <c r="AW433" s="470"/>
      <c r="AY433" s="469"/>
      <c r="AZ433" s="473"/>
      <c r="BA433" s="473"/>
      <c r="BB433" s="470"/>
      <c r="BD433" s="469"/>
      <c r="BE433" s="470"/>
      <c r="BG433" s="467"/>
    </row>
    <row r="434" spans="1:59" ht="15" thickBot="1" x14ac:dyDescent="0.35">
      <c r="A434" s="674"/>
      <c r="B434" s="675"/>
      <c r="C434" s="676"/>
      <c r="D434" s="677"/>
      <c r="E434" s="83" t="str">
        <f>Resumen!$AE$57</f>
        <v>U</v>
      </c>
      <c r="F434" s="262" t="str">
        <f>Resumen!$AE$56</f>
        <v>Maq. y Utensilios</v>
      </c>
      <c r="G434" s="284"/>
      <c r="H434" s="273" t="str">
        <f>INDEX(Resumen!$A$56:$AL$259,MATCH($C429,Resumen!$C$56:$C$259,0),MATCH($H$21,Resumen!$A$59:$AL$59,0))</f>
        <v>-</v>
      </c>
      <c r="I434" s="274" t="str">
        <f>INDEX(Resumen!$A$56:$AL$259,MATCH($C429,Resumen!$C$56:$C$259,0),MATCH($I$21,Resumen!$A$59:$AL$59,0))</f>
        <v>-</v>
      </c>
      <c r="J434" s="274" t="str">
        <f>INDEX(Resumen!$A$56:$AL$259,MATCH($C429,Resumen!$C$56:$C$259,0),MATCH($J$21,Resumen!$A$59:$AL$59,0))</f>
        <v>-</v>
      </c>
      <c r="K434" s="275" t="str">
        <f>INDEX(Resumen!$A$56:$AL$259,MATCH($C429,Resumen!$C$56:$C$259,0),MATCH($K$21,Resumen!$A$59:$AL$59,0))</f>
        <v>-</v>
      </c>
      <c r="M434" s="273" t="str">
        <f t="shared" si="390"/>
        <v>-</v>
      </c>
      <c r="N434" s="274" t="str">
        <f t="shared" si="380"/>
        <v>-</v>
      </c>
      <c r="O434" s="274" t="str">
        <f t="shared" si="381"/>
        <v>-</v>
      </c>
      <c r="P434" s="275" t="str">
        <f t="shared" si="382"/>
        <v>-</v>
      </c>
      <c r="Q434" s="58"/>
      <c r="R434" s="292" t="str">
        <f t="shared" si="391"/>
        <v>-</v>
      </c>
      <c r="S434" s="293" t="str">
        <f t="shared" si="384"/>
        <v>-</v>
      </c>
      <c r="T434" s="293" t="str">
        <f t="shared" si="385"/>
        <v>-</v>
      </c>
      <c r="U434" s="294" t="str">
        <f t="shared" si="386"/>
        <v>-</v>
      </c>
      <c r="V434" s="5"/>
      <c r="W434" s="306" t="str">
        <f t="shared" si="392"/>
        <v>-</v>
      </c>
      <c r="Y434" s="318" t="str">
        <f>IF(OR(W434="",W434=0,W434="-"),"",MAX(Y$23:Y433)+1)</f>
        <v/>
      </c>
      <c r="Z434" s="319" t="str">
        <f>IF(OR(Y434="",Y434=0,Y434="-"),"",C429)</f>
        <v/>
      </c>
      <c r="AA434" s="338" t="str">
        <f>IF(OR(Y434="",Y434=0,Y434="-"),"",DAY($B429))</f>
        <v/>
      </c>
      <c r="AB434" s="331" t="str">
        <f t="shared" si="393"/>
        <v/>
      </c>
      <c r="AC434" s="339" t="str">
        <f>IF(OR(AA434="",AA434=0,AA434="-"),"",MONTH($B429))</f>
        <v/>
      </c>
      <c r="AD434" s="331" t="str">
        <f t="shared" si="394"/>
        <v/>
      </c>
      <c r="AE434" s="340" t="str">
        <f>IF(OR(AA434="",AA434=0,AA434="-"),"",YEAR($B429))</f>
        <v/>
      </c>
      <c r="AG434" s="469"/>
      <c r="AH434" s="497"/>
      <c r="AL434" s="499"/>
      <c r="AM434" s="470"/>
      <c r="AO434" s="469"/>
      <c r="AP434" s="473"/>
      <c r="AQ434" s="473"/>
      <c r="AR434" s="470"/>
      <c r="AT434" s="469"/>
      <c r="AU434" s="473"/>
      <c r="AV434" s="473"/>
      <c r="AW434" s="470"/>
      <c r="AY434" s="469"/>
      <c r="AZ434" s="473"/>
      <c r="BA434" s="473"/>
      <c r="BB434" s="470"/>
      <c r="BD434" s="469"/>
      <c r="BE434" s="470"/>
      <c r="BG434" s="467"/>
    </row>
    <row r="435" spans="1:59" ht="15" thickBot="1" x14ac:dyDescent="0.35">
      <c r="A435" s="674"/>
      <c r="B435" s="675"/>
      <c r="C435" s="676"/>
      <c r="D435" s="649"/>
      <c r="E435" s="259" t="str">
        <f>Resumen!$AI$57</f>
        <v>V</v>
      </c>
      <c r="F435" s="263" t="str">
        <f>Resumen!$AI$56</f>
        <v>Gastos V.Zotz</v>
      </c>
      <c r="G435" s="284"/>
      <c r="H435" s="276" t="str">
        <f>INDEX(Resumen!$A$56:$AL$259,MATCH($C429,Resumen!$C$56:$C$259,0),MATCH($H$22,Resumen!$A$59:$AL$59,0))</f>
        <v>-</v>
      </c>
      <c r="I435" s="277" t="str">
        <f>INDEX(Resumen!$A$56:$AL$259,MATCH($C429,Resumen!$C$56:$C$259,0),MATCH($I$22,Resumen!$A$59:$AL$59,0))</f>
        <v>-</v>
      </c>
      <c r="J435" s="277" t="str">
        <f>INDEX(Resumen!$A$56:$AL$259,MATCH($C429,Resumen!$C$56:$C$259,0),MATCH($J$22,Resumen!$A$59:$AL$59,0))</f>
        <v>-</v>
      </c>
      <c r="K435" s="278" t="str">
        <f>INDEX(Resumen!$A$56:$AL$259,MATCH($C429,Resumen!$C$56:$C$259,0),MATCH($K$22,Resumen!$A$59:$AL$59,0))</f>
        <v>-</v>
      </c>
      <c r="M435" s="276" t="str">
        <f t="shared" si="390"/>
        <v>-</v>
      </c>
      <c r="N435" s="277" t="str">
        <f t="shared" si="380"/>
        <v>-</v>
      </c>
      <c r="O435" s="277" t="str">
        <f t="shared" si="381"/>
        <v>-</v>
      </c>
      <c r="P435" s="278" t="str">
        <f t="shared" si="382"/>
        <v>-</v>
      </c>
      <c r="Q435" s="58"/>
      <c r="R435" s="295" t="str">
        <f t="shared" si="391"/>
        <v>-</v>
      </c>
      <c r="S435" s="296" t="str">
        <f t="shared" si="384"/>
        <v>-</v>
      </c>
      <c r="T435" s="296" t="str">
        <f t="shared" si="385"/>
        <v>-</v>
      </c>
      <c r="U435" s="297" t="str">
        <f t="shared" si="386"/>
        <v>-</v>
      </c>
      <c r="W435" s="307" t="str">
        <f t="shared" si="392"/>
        <v>-</v>
      </c>
      <c r="Y435" s="318" t="str">
        <f>IF(OR(W435="",W435=0,W435="-"),"",MAX(Y$23:Y434)+1)</f>
        <v/>
      </c>
      <c r="Z435" s="320" t="str">
        <f>IF(OR(Y435="",Y435=0,Y435="-"),"",C429)</f>
        <v/>
      </c>
      <c r="AA435" s="341" t="str">
        <f>IF(OR(Y435="",Y435=0,Y435="-"),"",DAY($B429))</f>
        <v/>
      </c>
      <c r="AB435" s="332" t="str">
        <f t="shared" si="393"/>
        <v/>
      </c>
      <c r="AC435" s="342" t="str">
        <f>IF(OR(AA435="",AA435=0,AA435="-"),"",MONTH($B429))</f>
        <v/>
      </c>
      <c r="AD435" s="332" t="str">
        <f t="shared" si="394"/>
        <v/>
      </c>
      <c r="AE435" s="343" t="str">
        <f>IF(OR(AA435="",AA435=0,AA435="-"),"",YEAR($B429))</f>
        <v/>
      </c>
      <c r="AG435" s="471"/>
      <c r="AH435" s="500"/>
      <c r="AI435" s="501"/>
      <c r="AJ435" s="501"/>
      <c r="AK435" s="501"/>
      <c r="AL435" s="502"/>
      <c r="AM435" s="472"/>
      <c r="AO435" s="471"/>
      <c r="AP435" s="474"/>
      <c r="AQ435" s="474"/>
      <c r="AR435" s="472"/>
      <c r="AT435" s="471"/>
      <c r="AU435" s="474"/>
      <c r="AV435" s="474"/>
      <c r="AW435" s="472"/>
      <c r="AY435" s="471"/>
      <c r="AZ435" s="474"/>
      <c r="BA435" s="474"/>
      <c r="BB435" s="472"/>
      <c r="BD435" s="471"/>
      <c r="BE435" s="472"/>
      <c r="BG435" s="468"/>
    </row>
    <row r="436" spans="1:59" ht="15" thickBot="1" x14ac:dyDescent="0.35">
      <c r="A436" s="674">
        <f>MAX($A$23:A429)+1</f>
        <v>60</v>
      </c>
      <c r="B436" s="675">
        <f>INDEX(Resumen!$A$56:$AL$259,MATCH($A436,Resumen!$A$56:$A$259,0),MATCH($B$22,Resumen!$A$59:$AL$59,0))</f>
        <v>0</v>
      </c>
      <c r="C436" s="676">
        <f>INDEX(Resumen!$A$56:$AL$259,MATCH($A436,Resumen!$A$56:$A$259,0),MATCH($C$22,Resumen!$A$59:$AL$59,0))</f>
        <v>0</v>
      </c>
      <c r="D436" s="648" t="str">
        <f>IF(SUM($W436:$W442)=0,"-",SUM($W436:$W442))</f>
        <v>-</v>
      </c>
      <c r="E436" s="363" t="str">
        <f>Resumen!$K$57</f>
        <v>MP</v>
      </c>
      <c r="F436" s="364" t="str">
        <f>Resumen!$K$56</f>
        <v>Materias Primas</v>
      </c>
      <c r="G436" s="284"/>
      <c r="H436" s="256" t="str">
        <f>INDEX(Resumen!$A$56:$AL$259,MATCH($C436,Resumen!$C$56:$C$259,0),MATCH($H$16,Resumen!$A$59:$AL$59,0))</f>
        <v>-</v>
      </c>
      <c r="I436" s="90" t="str">
        <f>INDEX(Resumen!$A$56:$AL$259,MATCH($C436,Resumen!$C$56:$C$259,0),MATCH($I$16,Resumen!$A$59:$AL$59,0))</f>
        <v>-</v>
      </c>
      <c r="J436" s="90" t="str">
        <f>INDEX(Resumen!$A$56:$AL$259,MATCH($C436,Resumen!$C$56:$C$259,0),MATCH($J$16,Resumen!$A$59:$AL$59,0))</f>
        <v>-</v>
      </c>
      <c r="K436" s="109" t="str">
        <f>INDEX(Resumen!$A$56:$AL$259,MATCH($C436,Resumen!$C$56:$C$259,0),MATCH($K$16,Resumen!$A$59:$AL$59,0))</f>
        <v>-</v>
      </c>
      <c r="M436" s="256" t="str">
        <f>IF(OR(H436="-",H436="",H436=0),"-",H436*M$14)</f>
        <v>-</v>
      </c>
      <c r="N436" s="90" t="str">
        <f t="shared" si="380"/>
        <v>-</v>
      </c>
      <c r="O436" s="90" t="str">
        <f t="shared" si="381"/>
        <v>-</v>
      </c>
      <c r="P436" s="109" t="str">
        <f t="shared" si="382"/>
        <v>-</v>
      </c>
      <c r="Q436" s="58"/>
      <c r="R436" s="365" t="str">
        <f>IF(SUM(H436,M436)=0,"-",SUM(H436,M436))</f>
        <v>-</v>
      </c>
      <c r="S436" s="366" t="str">
        <f t="shared" si="384"/>
        <v>-</v>
      </c>
      <c r="T436" s="366" t="str">
        <f t="shared" si="385"/>
        <v>-</v>
      </c>
      <c r="U436" s="367" t="str">
        <f t="shared" si="386"/>
        <v>-</v>
      </c>
      <c r="V436" s="5"/>
      <c r="W436" s="368" t="str">
        <f>IF(SUM(R436:U436)=0,"-",SUM(R436:U436))</f>
        <v>-</v>
      </c>
      <c r="Y436" s="369" t="str">
        <f>IF(OR(W436="",W436=0,W436="-"),"",MAX(Y$23:Y435)+1)</f>
        <v/>
      </c>
      <c r="Z436" s="370" t="str">
        <f>IF(OR(Y436="",Y436=0,Y436="-"),"",C436)</f>
        <v/>
      </c>
      <c r="AA436" s="371" t="str">
        <f>IF(OR(Y436="",Y436=0,Y436="-"),"",DAY($B436))</f>
        <v/>
      </c>
      <c r="AB436" s="372" t="str">
        <f>IF(AA436="","","/")</f>
        <v/>
      </c>
      <c r="AC436" s="373" t="str">
        <f>IF(OR(AA436="",AA436=0,AA436="-"),"",MONTH($B436))</f>
        <v/>
      </c>
      <c r="AD436" s="372" t="str">
        <f>IF(AC436="","","/")</f>
        <v/>
      </c>
      <c r="AE436" s="374" t="str">
        <f>IF(OR(AA436="",AA436=0,AA436="-"),"",YEAR($B436))</f>
        <v/>
      </c>
      <c r="AG436" s="461" t="str">
        <f>IF(OR($C436="",$C436="-",$C436=0),"-",A436)</f>
        <v>-</v>
      </c>
      <c r="AH436" s="503" t="str">
        <f>IF(OR($C436="",$C436="-",$C436=0),"-",DAY(B436))</f>
        <v>-</v>
      </c>
      <c r="AI436" s="506" t="str">
        <f>IF(AH436="","","/")</f>
        <v>/</v>
      </c>
      <c r="AJ436" s="507" t="str">
        <f>IF(OR($C436="",$C436="-",$C436=0),"-",MONTH(B436))</f>
        <v>-</v>
      </c>
      <c r="AK436" s="506" t="str">
        <f>IF(AJ436="","","/")</f>
        <v>/</v>
      </c>
      <c r="AL436" s="508" t="str">
        <f>IF(OR($C436="",$C436="-",$C436=0),"-",YEAR(B436))</f>
        <v>-</v>
      </c>
      <c r="AM436" s="462" t="str">
        <f>IF(OR($C436="",$C436="-",$C436=0),"-",C436)</f>
        <v>-</v>
      </c>
      <c r="AN436" s="475" t="str">
        <f>IF(AM436="-","ù",IF(BG436=D436,"ü","û"))</f>
        <v>ù</v>
      </c>
      <c r="AO436" s="463" t="str">
        <f>IF(OR($C436="",$C436="-",$C436=0),"-",IF(SUM(H436:H442)=0,"-",SUM(H436:H442)))</f>
        <v>-</v>
      </c>
      <c r="AP436" s="464" t="str">
        <f>IF(OR($C436="",$C436="-",$C436=0),"-",IF(SUM(I436:I442)=0,"-",SUM(I436:I442)))</f>
        <v>-</v>
      </c>
      <c r="AQ436" s="464" t="str">
        <f>IF(OR($C436="",$C436="-",$C436=0),"-",IF(SUM(J436:J442)=0,"-",SUM(J436:J442)))</f>
        <v>-</v>
      </c>
      <c r="AR436" s="465" t="str">
        <f>IF(OR($C436="",$C436="-",$C436=0),"-",IF(SUM(K436:K442)=0,"-",SUM(K436:K442)))</f>
        <v>-</v>
      </c>
      <c r="AS436" s="457"/>
      <c r="AT436" s="463" t="str">
        <f>IF(OR($C436="",$C436="-",$C436=0),"-",IF(SUM(M436:M442)=0,"-",SUM(M436:M442)))</f>
        <v>-</v>
      </c>
      <c r="AU436" s="464" t="str">
        <f>IF(OR($C436="",$C436="-",$C436=0),"-",IF(SUM(N436:N442)=0,"-",SUM(N436:N442)))</f>
        <v>-</v>
      </c>
      <c r="AV436" s="464" t="str">
        <f>IF(OR($C436="",$C436="-",$C436=0),"-",IF(SUM(O436:O442)=0,"-",SUM(O436:O442)))</f>
        <v>-</v>
      </c>
      <c r="AW436" s="465" t="str">
        <f>IF(OR($C436="",$C436="-",$C436=0),"-",IF(SUM(P436:P442)=0,"-",SUM(P436:P442)))</f>
        <v>-</v>
      </c>
      <c r="AX436" s="457"/>
      <c r="AY436" s="463" t="str">
        <f>IF(OR($C436="",$C436="-",$C436=0),"-",IF(SUM(R436:R442)=0,"-",SUM(R436:R442)))</f>
        <v>-</v>
      </c>
      <c r="AZ436" s="464" t="str">
        <f>IF(OR($C436="",$C436="-",$C436=0),"-",IF(SUM(S436:S442)=0,"-",SUM(S436:S442)))</f>
        <v>-</v>
      </c>
      <c r="BA436" s="464" t="str">
        <f>IF(OR($C436="",$C436="-",$C436=0),"-",IF(SUM(T436:T442)=0,"-",SUM(T436:T442)))</f>
        <v>-</v>
      </c>
      <c r="BB436" s="465" t="str">
        <f>IF(OR($C436="",$C436="-",$C436=0),"-",IF(SUM(U436:U442)=0,"-",SUM(U436:U442)))</f>
        <v>-</v>
      </c>
      <c r="BC436" s="457"/>
      <c r="BD436" s="463" t="str">
        <f>IF(SUM(AO436:AR436)=0,"-",SUM(AO436:AR436))</f>
        <v>-</v>
      </c>
      <c r="BE436" s="465" t="str">
        <f>IF(SUM(AT436:AW436)=0,"-",SUM(AT436:AW436))</f>
        <v>-</v>
      </c>
      <c r="BF436" s="457"/>
      <c r="BG436" s="466" t="str">
        <f>IF(SUM(AY436:BB436)=0,"-",SUM(AY436:BB436))</f>
        <v>-</v>
      </c>
    </row>
    <row r="437" spans="1:59" ht="15" thickBot="1" x14ac:dyDescent="0.35">
      <c r="A437" s="674"/>
      <c r="B437" s="675"/>
      <c r="C437" s="676"/>
      <c r="D437" s="677"/>
      <c r="E437" s="82" t="str">
        <f>Resumen!$O$57</f>
        <v>P</v>
      </c>
      <c r="F437" s="261" t="str">
        <f>Resumen!$O$56</f>
        <v>Panadería</v>
      </c>
      <c r="G437" s="284"/>
      <c r="H437" s="273" t="str">
        <f>INDEX(Resumen!$A$56:$AL$259,MATCH($C436,Resumen!$C$56:$C$259,0),MATCH($H$17,Resumen!$A$59:$AL$59,0))</f>
        <v>-</v>
      </c>
      <c r="I437" s="274" t="str">
        <f>INDEX(Resumen!$A$56:$AL$259,MATCH($C436,Resumen!$C$56:$C$259,0),MATCH($I$17,Resumen!$A$59:$AL$59,0))</f>
        <v>-</v>
      </c>
      <c r="J437" s="274" t="str">
        <f>INDEX(Resumen!$A$56:$AL$259,MATCH($C436,Resumen!$C$56:$C$259,0),MATCH($J$17,Resumen!$A$59:$AL$59,0))</f>
        <v>-</v>
      </c>
      <c r="K437" s="275" t="str">
        <f>INDEX(Resumen!$A$56:$AL$259,MATCH($C436,Resumen!$C$56:$C$259,0),MATCH($K$17,Resumen!$A$59:$AL$59,0))</f>
        <v>-</v>
      </c>
      <c r="M437" s="273" t="str">
        <f t="shared" ref="M437:M442" si="395">IF(OR(H437="-",H437="",H437=0),"-",H437*M$14)</f>
        <v>-</v>
      </c>
      <c r="N437" s="274" t="str">
        <f t="shared" si="380"/>
        <v>-</v>
      </c>
      <c r="O437" s="274" t="str">
        <f t="shared" si="381"/>
        <v>-</v>
      </c>
      <c r="P437" s="275" t="str">
        <f t="shared" si="382"/>
        <v>-</v>
      </c>
      <c r="Q437" s="58"/>
      <c r="R437" s="292" t="str">
        <f t="shared" ref="R437:R442" si="396">IF(SUM(H437,M437)=0,"-",SUM(H437,M437))</f>
        <v>-</v>
      </c>
      <c r="S437" s="293" t="str">
        <f t="shared" si="384"/>
        <v>-</v>
      </c>
      <c r="T437" s="293" t="str">
        <f t="shared" si="385"/>
        <v>-</v>
      </c>
      <c r="U437" s="294" t="str">
        <f t="shared" si="386"/>
        <v>-</v>
      </c>
      <c r="V437" s="5"/>
      <c r="W437" s="306" t="str">
        <f t="shared" ref="W437:W442" si="397">IF(SUM(R437:U437)=0,"-",SUM(R437:U437))</f>
        <v>-</v>
      </c>
      <c r="Y437" s="318" t="str">
        <f>IF(OR(W437="",W437=0,W437="-"),"",MAX(Y$23:Y436)+1)</f>
        <v/>
      </c>
      <c r="Z437" s="319" t="str">
        <f>IF(OR(Y437="",Y437=0,Y437="-"),"",C436)</f>
        <v/>
      </c>
      <c r="AA437" s="338" t="str">
        <f>IF(OR(Y437="",Y437=0,Y437="-"),"",DAY($B436))</f>
        <v/>
      </c>
      <c r="AB437" s="331" t="str">
        <f t="shared" ref="AB437:AB442" si="398">IF(AA437="","","/")</f>
        <v/>
      </c>
      <c r="AC437" s="339" t="str">
        <f>IF(OR(AA437="",AA437=0,AA437="-"),"",MONTH($B436))</f>
        <v/>
      </c>
      <c r="AD437" s="331" t="str">
        <f t="shared" ref="AD437:AD442" si="399">IF(AC437="","","/")</f>
        <v/>
      </c>
      <c r="AE437" s="340" t="str">
        <f>IF(OR(AA437="",AA437=0,AA437="-"),"",YEAR($B436))</f>
        <v/>
      </c>
      <c r="AG437" s="525"/>
      <c r="AH437" s="526"/>
      <c r="AI437" s="527"/>
      <c r="AJ437" s="528"/>
      <c r="AK437" s="527"/>
      <c r="AL437" s="529"/>
      <c r="AM437" s="530"/>
      <c r="AN437" s="535"/>
      <c r="AO437" s="531"/>
      <c r="AP437" s="532"/>
      <c r="AQ437" s="532"/>
      <c r="AR437" s="533"/>
      <c r="AS437" s="536"/>
      <c r="AT437" s="531"/>
      <c r="AU437" s="532"/>
      <c r="AV437" s="532"/>
      <c r="AW437" s="533"/>
      <c r="AX437" s="536"/>
      <c r="AY437" s="531"/>
      <c r="AZ437" s="532"/>
      <c r="BA437" s="532"/>
      <c r="BB437" s="533"/>
      <c r="BC437" s="536"/>
      <c r="BD437" s="531"/>
      <c r="BE437" s="533"/>
      <c r="BF437" s="536"/>
      <c r="BG437" s="534"/>
    </row>
    <row r="438" spans="1:59" ht="15" thickBot="1" x14ac:dyDescent="0.35">
      <c r="A438" s="674"/>
      <c r="B438" s="675"/>
      <c r="C438" s="676"/>
      <c r="D438" s="677"/>
      <c r="E438" s="82" t="str">
        <f>Resumen!$S$57</f>
        <v>B</v>
      </c>
      <c r="F438" s="261" t="str">
        <f>Resumen!$S$56</f>
        <v>Bebidas</v>
      </c>
      <c r="G438" s="284"/>
      <c r="H438" s="273" t="str">
        <f>INDEX(Resumen!$A$56:$AL$259,MATCH($C436,Resumen!$C$56:$C$259,0),MATCH($H$18,Resumen!$A$59:$AL$59,0))</f>
        <v>-</v>
      </c>
      <c r="I438" s="274" t="str">
        <f>INDEX(Resumen!$A$56:$AL$259,MATCH($C436,Resumen!$C$56:$C$259,0),MATCH($I$18,Resumen!$A$59:$AL$59,0))</f>
        <v>-</v>
      </c>
      <c r="J438" s="274" t="str">
        <f>INDEX(Resumen!$A$56:$AL$259,MATCH($C436,Resumen!$C$56:$C$259,0),MATCH($J$18,Resumen!$A$59:$AL$59,0))</f>
        <v>-</v>
      </c>
      <c r="K438" s="275" t="str">
        <f>INDEX(Resumen!$A$56:$AL$259,MATCH($C436,Resumen!$C$56:$C$259,0),MATCH($K$18,Resumen!$A$59:$AL$59,0))</f>
        <v>-</v>
      </c>
      <c r="M438" s="273" t="str">
        <f t="shared" si="395"/>
        <v>-</v>
      </c>
      <c r="N438" s="274" t="str">
        <f t="shared" si="380"/>
        <v>-</v>
      </c>
      <c r="O438" s="274" t="str">
        <f t="shared" si="381"/>
        <v>-</v>
      </c>
      <c r="P438" s="275" t="str">
        <f t="shared" si="382"/>
        <v>-</v>
      </c>
      <c r="R438" s="292" t="str">
        <f t="shared" si="396"/>
        <v>-</v>
      </c>
      <c r="S438" s="293" t="str">
        <f t="shared" si="384"/>
        <v>-</v>
      </c>
      <c r="T438" s="293" t="str">
        <f t="shared" si="385"/>
        <v>-</v>
      </c>
      <c r="U438" s="294" t="str">
        <f t="shared" si="386"/>
        <v>-</v>
      </c>
      <c r="V438" s="5"/>
      <c r="W438" s="306" t="str">
        <f t="shared" si="397"/>
        <v>-</v>
      </c>
      <c r="Y438" s="318" t="str">
        <f>IF(OR(W438="",W438=0,W438="-"),"",MAX(Y$23:Y437)+1)</f>
        <v/>
      </c>
      <c r="Z438" s="319" t="str">
        <f>IF(OR(Y438="",Y438=0,Y438="-"),"",C436)</f>
        <v/>
      </c>
      <c r="AA438" s="338" t="str">
        <f>IF(OR(Y438="",Y438=0,Y438="-"),"",DAY($B436))</f>
        <v/>
      </c>
      <c r="AB438" s="331" t="str">
        <f t="shared" si="398"/>
        <v/>
      </c>
      <c r="AC438" s="339" t="str">
        <f>IF(OR(AA438="",AA438=0,AA438="-"),"",MONTH($B436))</f>
        <v/>
      </c>
      <c r="AD438" s="331" t="str">
        <f t="shared" si="399"/>
        <v/>
      </c>
      <c r="AE438" s="340" t="str">
        <f>IF(OR(AA438="",AA438=0,AA438="-"),"",YEAR($B436))</f>
        <v/>
      </c>
      <c r="AG438" s="469"/>
      <c r="AH438" s="497"/>
      <c r="AL438" s="499"/>
      <c r="AM438" s="470"/>
      <c r="AN438" s="59"/>
      <c r="AO438" s="469"/>
      <c r="AP438" s="473"/>
      <c r="AQ438" s="473"/>
      <c r="AR438" s="470"/>
      <c r="AS438" s="59"/>
      <c r="AT438" s="469"/>
      <c r="AU438" s="473"/>
      <c r="AV438" s="473"/>
      <c r="AW438" s="470"/>
      <c r="AX438" s="59"/>
      <c r="AY438" s="469"/>
      <c r="AZ438" s="473"/>
      <c r="BA438" s="473"/>
      <c r="BB438" s="470"/>
      <c r="BC438" s="59"/>
      <c r="BD438" s="469"/>
      <c r="BE438" s="470"/>
      <c r="BF438" s="59"/>
      <c r="BG438" s="467"/>
    </row>
    <row r="439" spans="1:59" ht="15" thickBot="1" x14ac:dyDescent="0.35">
      <c r="A439" s="674"/>
      <c r="B439" s="675"/>
      <c r="C439" s="676"/>
      <c r="D439" s="677"/>
      <c r="E439" s="82" t="str">
        <f>Resumen!$W$57</f>
        <v>E</v>
      </c>
      <c r="F439" s="261" t="str">
        <f>Resumen!$W$56</f>
        <v>Envases</v>
      </c>
      <c r="G439" s="284"/>
      <c r="H439" s="273" t="str">
        <f>INDEX(Resumen!$A$56:$AL$259,MATCH($C436,Resumen!$C$56:$C$259,0),MATCH($H$19,Resumen!$A$59:$AL$59,0))</f>
        <v>-</v>
      </c>
      <c r="I439" s="274" t="str">
        <f>INDEX(Resumen!$A$56:$AL$259,MATCH($C436,Resumen!$C$56:$C$259,0),MATCH($I$19,Resumen!$A$59:$AL$59,0))</f>
        <v>-</v>
      </c>
      <c r="J439" s="274" t="str">
        <f>INDEX(Resumen!$A$56:$AL$259,MATCH($C436,Resumen!$C$56:$C$259,0),MATCH($J$19,Resumen!$A$59:$AL$59,0))</f>
        <v>-</v>
      </c>
      <c r="K439" s="275" t="str">
        <f>INDEX(Resumen!$A$56:$AL$259,MATCH($C436,Resumen!$C$56:$C$259,0),MATCH($K$19,Resumen!$A$59:$AL$59,0))</f>
        <v>-</v>
      </c>
      <c r="M439" s="273" t="str">
        <f t="shared" si="395"/>
        <v>-</v>
      </c>
      <c r="N439" s="274" t="str">
        <f t="shared" si="380"/>
        <v>-</v>
      </c>
      <c r="O439" s="274" t="str">
        <f t="shared" si="381"/>
        <v>-</v>
      </c>
      <c r="P439" s="275" t="str">
        <f t="shared" si="382"/>
        <v>-</v>
      </c>
      <c r="Q439" s="58"/>
      <c r="R439" s="292" t="str">
        <f t="shared" si="396"/>
        <v>-</v>
      </c>
      <c r="S439" s="293" t="str">
        <f t="shared" si="384"/>
        <v>-</v>
      </c>
      <c r="T439" s="293" t="str">
        <f t="shared" si="385"/>
        <v>-</v>
      </c>
      <c r="U439" s="294" t="str">
        <f t="shared" si="386"/>
        <v>-</v>
      </c>
      <c r="V439" s="5"/>
      <c r="W439" s="306" t="str">
        <f t="shared" si="397"/>
        <v>-</v>
      </c>
      <c r="Y439" s="318" t="str">
        <f>IF(OR(W439="",W439=0,W439="-"),"",MAX(Y$23:Y438)+1)</f>
        <v/>
      </c>
      <c r="Z439" s="319" t="str">
        <f>IF(OR(Y439="",Y439=0,Y439="-"),"",C436)</f>
        <v/>
      </c>
      <c r="AA439" s="338" t="str">
        <f>IF(OR(Y439="",Y439=0,Y439="-"),"",DAY($B436))</f>
        <v/>
      </c>
      <c r="AB439" s="331" t="str">
        <f t="shared" si="398"/>
        <v/>
      </c>
      <c r="AC439" s="339" t="str">
        <f>IF(OR(AA439="",AA439=0,AA439="-"),"",MONTH($B436))</f>
        <v/>
      </c>
      <c r="AD439" s="331" t="str">
        <f t="shared" si="399"/>
        <v/>
      </c>
      <c r="AE439" s="340" t="str">
        <f>IF(OR(AA439="",AA439=0,AA439="-"),"",YEAR($B436))</f>
        <v/>
      </c>
      <c r="AG439" s="469"/>
      <c r="AH439" s="497"/>
      <c r="AL439" s="499"/>
      <c r="AM439" s="470"/>
      <c r="AO439" s="469"/>
      <c r="AP439" s="473"/>
      <c r="AQ439" s="473"/>
      <c r="AR439" s="470"/>
      <c r="AT439" s="469"/>
      <c r="AU439" s="473"/>
      <c r="AV439" s="473"/>
      <c r="AW439" s="470"/>
      <c r="AY439" s="469"/>
      <c r="AZ439" s="473"/>
      <c r="BA439" s="473"/>
      <c r="BB439" s="470"/>
      <c r="BD439" s="469"/>
      <c r="BE439" s="470"/>
      <c r="BG439" s="467"/>
    </row>
    <row r="440" spans="1:59" ht="15" thickBot="1" x14ac:dyDescent="0.35">
      <c r="A440" s="674"/>
      <c r="B440" s="675"/>
      <c r="C440" s="676"/>
      <c r="D440" s="677"/>
      <c r="E440" s="83" t="str">
        <f>Resumen!$AA$57</f>
        <v>D</v>
      </c>
      <c r="F440" s="262" t="str">
        <f>Resumen!$AA$56</f>
        <v>Decoración</v>
      </c>
      <c r="G440" s="284"/>
      <c r="H440" s="273" t="str">
        <f>INDEX(Resumen!$A$56:$AL$259,MATCH($C436,Resumen!$C$56:$C$259,0),MATCH($H$20,Resumen!$A$59:$AL$59,0))</f>
        <v>-</v>
      </c>
      <c r="I440" s="274" t="str">
        <f>INDEX(Resumen!$A$56:$AL$259,MATCH($C436,Resumen!$C$56:$C$259,0),MATCH($I$20,Resumen!$A$59:$AL$59,0))</f>
        <v>-</v>
      </c>
      <c r="J440" s="274" t="str">
        <f>INDEX(Resumen!$A$56:$AL$259,MATCH($C436,Resumen!$C$56:$C$259,0),MATCH($J$20,Resumen!$A$59:$AL$59,0))</f>
        <v>-</v>
      </c>
      <c r="K440" s="275" t="str">
        <f>INDEX(Resumen!$A$56:$AL$259,MATCH($C436,Resumen!$C$56:$C$259,0),MATCH($K$20,Resumen!$A$59:$AL$59,0))</f>
        <v>-</v>
      </c>
      <c r="M440" s="273" t="str">
        <f t="shared" si="395"/>
        <v>-</v>
      </c>
      <c r="N440" s="274" t="str">
        <f t="shared" si="380"/>
        <v>-</v>
      </c>
      <c r="O440" s="274" t="str">
        <f t="shared" si="381"/>
        <v>-</v>
      </c>
      <c r="P440" s="275" t="str">
        <f t="shared" si="382"/>
        <v>-</v>
      </c>
      <c r="Q440" s="58"/>
      <c r="R440" s="292" t="str">
        <f t="shared" si="396"/>
        <v>-</v>
      </c>
      <c r="S440" s="293" t="str">
        <f t="shared" si="384"/>
        <v>-</v>
      </c>
      <c r="T440" s="293" t="str">
        <f t="shared" si="385"/>
        <v>-</v>
      </c>
      <c r="U440" s="294" t="str">
        <f t="shared" si="386"/>
        <v>-</v>
      </c>
      <c r="V440" s="5"/>
      <c r="W440" s="306" t="str">
        <f t="shared" si="397"/>
        <v>-</v>
      </c>
      <c r="Y440" s="318" t="str">
        <f>IF(OR(W440="",W440=0,W440="-"),"",MAX(Y$23:Y439)+1)</f>
        <v/>
      </c>
      <c r="Z440" s="319" t="str">
        <f>IF(OR(Y440="",Y440=0,Y440="-"),"",C436)</f>
        <v/>
      </c>
      <c r="AA440" s="338" t="str">
        <f>IF(OR(Y440="",Y440=0,Y440="-"),"",DAY($B436))</f>
        <v/>
      </c>
      <c r="AB440" s="331" t="str">
        <f t="shared" si="398"/>
        <v/>
      </c>
      <c r="AC440" s="339" t="str">
        <f>IF(OR(AA440="",AA440=0,AA440="-"),"",MONTH($B436))</f>
        <v/>
      </c>
      <c r="AD440" s="331" t="str">
        <f t="shared" si="399"/>
        <v/>
      </c>
      <c r="AE440" s="340" t="str">
        <f>IF(OR(AA440="",AA440=0,AA440="-"),"",YEAR($B436))</f>
        <v/>
      </c>
      <c r="AG440" s="469"/>
      <c r="AH440" s="497"/>
      <c r="AL440" s="499"/>
      <c r="AM440" s="470"/>
      <c r="AO440" s="469"/>
      <c r="AP440" s="473"/>
      <c r="AQ440" s="473"/>
      <c r="AR440" s="470"/>
      <c r="AT440" s="469"/>
      <c r="AU440" s="473"/>
      <c r="AV440" s="473"/>
      <c r="AW440" s="470"/>
      <c r="AY440" s="469"/>
      <c r="AZ440" s="473"/>
      <c r="BA440" s="473"/>
      <c r="BB440" s="470"/>
      <c r="BD440" s="469"/>
      <c r="BE440" s="470"/>
      <c r="BG440" s="467"/>
    </row>
    <row r="441" spans="1:59" ht="15" thickBot="1" x14ac:dyDescent="0.35">
      <c r="A441" s="674"/>
      <c r="B441" s="675"/>
      <c r="C441" s="676"/>
      <c r="D441" s="677"/>
      <c r="E441" s="83" t="str">
        <f>Resumen!$AE$57</f>
        <v>U</v>
      </c>
      <c r="F441" s="262" t="str">
        <f>Resumen!$AE$56</f>
        <v>Maq. y Utensilios</v>
      </c>
      <c r="G441" s="284"/>
      <c r="H441" s="273" t="str">
        <f>INDEX(Resumen!$A$56:$AL$259,MATCH($C436,Resumen!$C$56:$C$259,0),MATCH($H$21,Resumen!$A$59:$AL$59,0))</f>
        <v>-</v>
      </c>
      <c r="I441" s="274" t="str">
        <f>INDEX(Resumen!$A$56:$AL$259,MATCH($C436,Resumen!$C$56:$C$259,0),MATCH($I$21,Resumen!$A$59:$AL$59,0))</f>
        <v>-</v>
      </c>
      <c r="J441" s="274" t="str">
        <f>INDEX(Resumen!$A$56:$AL$259,MATCH($C436,Resumen!$C$56:$C$259,0),MATCH($J$21,Resumen!$A$59:$AL$59,0))</f>
        <v>-</v>
      </c>
      <c r="K441" s="275" t="str">
        <f>INDEX(Resumen!$A$56:$AL$259,MATCH($C436,Resumen!$C$56:$C$259,0),MATCH($K$21,Resumen!$A$59:$AL$59,0))</f>
        <v>-</v>
      </c>
      <c r="M441" s="273" t="str">
        <f t="shared" si="395"/>
        <v>-</v>
      </c>
      <c r="N441" s="274" t="str">
        <f t="shared" si="380"/>
        <v>-</v>
      </c>
      <c r="O441" s="274" t="str">
        <f t="shared" si="381"/>
        <v>-</v>
      </c>
      <c r="P441" s="275" t="str">
        <f t="shared" si="382"/>
        <v>-</v>
      </c>
      <c r="Q441" s="58"/>
      <c r="R441" s="292" t="str">
        <f t="shared" si="396"/>
        <v>-</v>
      </c>
      <c r="S441" s="293" t="str">
        <f t="shared" si="384"/>
        <v>-</v>
      </c>
      <c r="T441" s="293" t="str">
        <f t="shared" si="385"/>
        <v>-</v>
      </c>
      <c r="U441" s="294" t="str">
        <f t="shared" si="386"/>
        <v>-</v>
      </c>
      <c r="V441" s="5"/>
      <c r="W441" s="306" t="str">
        <f t="shared" si="397"/>
        <v>-</v>
      </c>
      <c r="Y441" s="318" t="str">
        <f>IF(OR(W441="",W441=0,W441="-"),"",MAX(Y$23:Y440)+1)</f>
        <v/>
      </c>
      <c r="Z441" s="319" t="str">
        <f>IF(OR(Y441="",Y441=0,Y441="-"),"",C436)</f>
        <v/>
      </c>
      <c r="AA441" s="338" t="str">
        <f>IF(OR(Y441="",Y441=0,Y441="-"),"",DAY($B436))</f>
        <v/>
      </c>
      <c r="AB441" s="331" t="str">
        <f t="shared" si="398"/>
        <v/>
      </c>
      <c r="AC441" s="339" t="str">
        <f>IF(OR(AA441="",AA441=0,AA441="-"),"",MONTH($B436))</f>
        <v/>
      </c>
      <c r="AD441" s="331" t="str">
        <f t="shared" si="399"/>
        <v/>
      </c>
      <c r="AE441" s="340" t="str">
        <f>IF(OR(AA441="",AA441=0,AA441="-"),"",YEAR($B436))</f>
        <v/>
      </c>
      <c r="AG441" s="469"/>
      <c r="AH441" s="497"/>
      <c r="AL441" s="499"/>
      <c r="AM441" s="470"/>
      <c r="AO441" s="469"/>
      <c r="AP441" s="473"/>
      <c r="AQ441" s="473"/>
      <c r="AR441" s="470"/>
      <c r="AT441" s="469"/>
      <c r="AU441" s="473"/>
      <c r="AV441" s="473"/>
      <c r="AW441" s="470"/>
      <c r="AY441" s="469"/>
      <c r="AZ441" s="473"/>
      <c r="BA441" s="473"/>
      <c r="BB441" s="470"/>
      <c r="BD441" s="469"/>
      <c r="BE441" s="470"/>
      <c r="BG441" s="467"/>
    </row>
    <row r="442" spans="1:59" ht="15" thickBot="1" x14ac:dyDescent="0.35">
      <c r="A442" s="674"/>
      <c r="B442" s="675"/>
      <c r="C442" s="676"/>
      <c r="D442" s="649"/>
      <c r="E442" s="259" t="str">
        <f>Resumen!$AI$57</f>
        <v>V</v>
      </c>
      <c r="F442" s="263" t="str">
        <f>Resumen!$AI$56</f>
        <v>Gastos V.Zotz</v>
      </c>
      <c r="G442" s="284"/>
      <c r="H442" s="276" t="str">
        <f>INDEX(Resumen!$A$56:$AL$259,MATCH($C436,Resumen!$C$56:$C$259,0),MATCH($H$22,Resumen!$A$59:$AL$59,0))</f>
        <v>-</v>
      </c>
      <c r="I442" s="277" t="str">
        <f>INDEX(Resumen!$A$56:$AL$259,MATCH($C436,Resumen!$C$56:$C$259,0),MATCH($I$22,Resumen!$A$59:$AL$59,0))</f>
        <v>-</v>
      </c>
      <c r="J442" s="277" t="str">
        <f>INDEX(Resumen!$A$56:$AL$259,MATCH($C436,Resumen!$C$56:$C$259,0),MATCH($J$22,Resumen!$A$59:$AL$59,0))</f>
        <v>-</v>
      </c>
      <c r="K442" s="278" t="str">
        <f>INDEX(Resumen!$A$56:$AL$259,MATCH($C436,Resumen!$C$56:$C$259,0),MATCH($K$22,Resumen!$A$59:$AL$59,0))</f>
        <v>-</v>
      </c>
      <c r="M442" s="276" t="str">
        <f t="shared" si="395"/>
        <v>-</v>
      </c>
      <c r="N442" s="277" t="str">
        <f t="shared" si="380"/>
        <v>-</v>
      </c>
      <c r="O442" s="277" t="str">
        <f t="shared" si="381"/>
        <v>-</v>
      </c>
      <c r="P442" s="278" t="str">
        <f t="shared" si="382"/>
        <v>-</v>
      </c>
      <c r="Q442" s="58"/>
      <c r="R442" s="295" t="str">
        <f t="shared" si="396"/>
        <v>-</v>
      </c>
      <c r="S442" s="296" t="str">
        <f t="shared" si="384"/>
        <v>-</v>
      </c>
      <c r="T442" s="296" t="str">
        <f t="shared" si="385"/>
        <v>-</v>
      </c>
      <c r="U442" s="297" t="str">
        <f t="shared" si="386"/>
        <v>-</v>
      </c>
      <c r="W442" s="307" t="str">
        <f t="shared" si="397"/>
        <v>-</v>
      </c>
      <c r="Y442" s="318" t="str">
        <f>IF(OR(W442="",W442=0,W442="-"),"",MAX(Y$23:Y441)+1)</f>
        <v/>
      </c>
      <c r="Z442" s="320" t="str">
        <f>IF(OR(Y442="",Y442=0,Y442="-"),"",C436)</f>
        <v/>
      </c>
      <c r="AA442" s="341" t="str">
        <f>IF(OR(Y442="",Y442=0,Y442="-"),"",DAY($B436))</f>
        <v/>
      </c>
      <c r="AB442" s="332" t="str">
        <f t="shared" si="398"/>
        <v/>
      </c>
      <c r="AC442" s="342" t="str">
        <f>IF(OR(AA442="",AA442=0,AA442="-"),"",MONTH($B436))</f>
        <v/>
      </c>
      <c r="AD442" s="332" t="str">
        <f t="shared" si="399"/>
        <v/>
      </c>
      <c r="AE442" s="343" t="str">
        <f>IF(OR(AA442="",AA442=0,AA442="-"),"",YEAR($B436))</f>
        <v/>
      </c>
      <c r="AG442" s="471"/>
      <c r="AH442" s="500"/>
      <c r="AI442" s="501"/>
      <c r="AJ442" s="501"/>
      <c r="AK442" s="501"/>
      <c r="AL442" s="502"/>
      <c r="AM442" s="472"/>
      <c r="AO442" s="471"/>
      <c r="AP442" s="474"/>
      <c r="AQ442" s="474"/>
      <c r="AR442" s="472"/>
      <c r="AT442" s="471"/>
      <c r="AU442" s="474"/>
      <c r="AV442" s="474"/>
      <c r="AW442" s="472"/>
      <c r="AY442" s="471"/>
      <c r="AZ442" s="474"/>
      <c r="BA442" s="474"/>
      <c r="BB442" s="472"/>
      <c r="BD442" s="471"/>
      <c r="BE442" s="472"/>
      <c r="BG442" s="468"/>
    </row>
    <row r="443" spans="1:59" ht="15" thickBot="1" x14ac:dyDescent="0.35">
      <c r="A443" s="674">
        <f>MAX($A$23:A436)+1</f>
        <v>61</v>
      </c>
      <c r="B443" s="675">
        <f>INDEX(Resumen!$A$56:$AL$259,MATCH($A443,Resumen!$A$56:$A$259,0),MATCH($B$22,Resumen!$A$59:$AL$59,0))</f>
        <v>0</v>
      </c>
      <c r="C443" s="676">
        <f>INDEX(Resumen!$A$56:$AL$259,MATCH($A443,Resumen!$A$56:$A$259,0),MATCH($C$22,Resumen!$A$59:$AL$59,0))</f>
        <v>0</v>
      </c>
      <c r="D443" s="648" t="str">
        <f>IF(SUM($W443:$W449)=0,"-",SUM($W443:$W449))</f>
        <v>-</v>
      </c>
      <c r="E443" s="363" t="str">
        <f>Resumen!$K$57</f>
        <v>MP</v>
      </c>
      <c r="F443" s="364" t="str">
        <f>Resumen!$K$56</f>
        <v>Materias Primas</v>
      </c>
      <c r="G443" s="284"/>
      <c r="H443" s="256" t="str">
        <f>INDEX(Resumen!$A$56:$AL$259,MATCH($C443,Resumen!$C$56:$C$259,0),MATCH($H$16,Resumen!$A$59:$AL$59,0))</f>
        <v>-</v>
      </c>
      <c r="I443" s="90" t="str">
        <f>INDEX(Resumen!$A$56:$AL$259,MATCH($C443,Resumen!$C$56:$C$259,0),MATCH($I$16,Resumen!$A$59:$AL$59,0))</f>
        <v>-</v>
      </c>
      <c r="J443" s="90" t="str">
        <f>INDEX(Resumen!$A$56:$AL$259,MATCH($C443,Resumen!$C$56:$C$259,0),MATCH($J$16,Resumen!$A$59:$AL$59,0))</f>
        <v>-</v>
      </c>
      <c r="K443" s="109" t="str">
        <f>INDEX(Resumen!$A$56:$AL$259,MATCH($C443,Resumen!$C$56:$C$259,0),MATCH($K$16,Resumen!$A$59:$AL$59,0))</f>
        <v>-</v>
      </c>
      <c r="M443" s="256" t="str">
        <f>IF(OR(H443="-",H443="",H443=0),"-",H443*M$14)</f>
        <v>-</v>
      </c>
      <c r="N443" s="90" t="str">
        <f t="shared" si="380"/>
        <v>-</v>
      </c>
      <c r="O443" s="90" t="str">
        <f t="shared" si="381"/>
        <v>-</v>
      </c>
      <c r="P443" s="109" t="str">
        <f t="shared" si="382"/>
        <v>-</v>
      </c>
      <c r="Q443" s="58"/>
      <c r="R443" s="365" t="str">
        <f>IF(SUM(H443,M443)=0,"-",SUM(H443,M443))</f>
        <v>-</v>
      </c>
      <c r="S443" s="366" t="str">
        <f t="shared" si="384"/>
        <v>-</v>
      </c>
      <c r="T443" s="366" t="str">
        <f t="shared" si="385"/>
        <v>-</v>
      </c>
      <c r="U443" s="367" t="str">
        <f t="shared" si="386"/>
        <v>-</v>
      </c>
      <c r="V443" s="5"/>
      <c r="W443" s="368" t="str">
        <f>IF(SUM(R443:U443)=0,"-",SUM(R443:U443))</f>
        <v>-</v>
      </c>
      <c r="Y443" s="369" t="str">
        <f>IF(OR(W443="",W443=0,W443="-"),"",MAX(Y$23:Y442)+1)</f>
        <v/>
      </c>
      <c r="Z443" s="370" t="str">
        <f>IF(OR(Y443="",Y443=0,Y443="-"),"",C443)</f>
        <v/>
      </c>
      <c r="AA443" s="371" t="str">
        <f>IF(OR(Y443="",Y443=0,Y443="-"),"",DAY($B443))</f>
        <v/>
      </c>
      <c r="AB443" s="372" t="str">
        <f>IF(AA443="","","/")</f>
        <v/>
      </c>
      <c r="AC443" s="373" t="str">
        <f>IF(OR(AA443="",AA443=0,AA443="-"),"",MONTH($B443))</f>
        <v/>
      </c>
      <c r="AD443" s="372" t="str">
        <f>IF(AC443="","","/")</f>
        <v/>
      </c>
      <c r="AE443" s="374" t="str">
        <f>IF(OR(AA443="",AA443=0,AA443="-"),"",YEAR($B443))</f>
        <v/>
      </c>
      <c r="AG443" s="461" t="str">
        <f>IF(OR($C443="",$C443="-",$C443=0),"-",A443)</f>
        <v>-</v>
      </c>
      <c r="AH443" s="503" t="str">
        <f>IF(OR($C443="",$C443="-",$C443=0),"-",DAY(B443))</f>
        <v>-</v>
      </c>
      <c r="AI443" s="506" t="str">
        <f>IF(AH443="","","/")</f>
        <v>/</v>
      </c>
      <c r="AJ443" s="507" t="str">
        <f>IF(OR($C443="",$C443="-",$C443=0),"-",MONTH(B443))</f>
        <v>-</v>
      </c>
      <c r="AK443" s="506" t="str">
        <f>IF(AJ443="","","/")</f>
        <v>/</v>
      </c>
      <c r="AL443" s="508" t="str">
        <f>IF(OR($C443="",$C443="-",$C443=0),"-",YEAR(B443))</f>
        <v>-</v>
      </c>
      <c r="AM443" s="462" t="str">
        <f>IF(OR($C443="",$C443="-",$C443=0),"-",C443)</f>
        <v>-</v>
      </c>
      <c r="AN443" s="475" t="str">
        <f>IF(AM443="-","ù",IF(BG443=D443,"ü","û"))</f>
        <v>ù</v>
      </c>
      <c r="AO443" s="463" t="str">
        <f>IF(OR($C443="",$C443="-",$C443=0),"-",IF(SUM(H443:H449)=0,"-",SUM(H443:H449)))</f>
        <v>-</v>
      </c>
      <c r="AP443" s="464" t="str">
        <f>IF(OR($C443="",$C443="-",$C443=0),"-",IF(SUM(I443:I449)=0,"-",SUM(I443:I449)))</f>
        <v>-</v>
      </c>
      <c r="AQ443" s="464" t="str">
        <f>IF(OR($C443="",$C443="-",$C443=0),"-",IF(SUM(J443:J449)=0,"-",SUM(J443:J449)))</f>
        <v>-</v>
      </c>
      <c r="AR443" s="465" t="str">
        <f>IF(OR($C443="",$C443="-",$C443=0),"-",IF(SUM(K443:K449)=0,"-",SUM(K443:K449)))</f>
        <v>-</v>
      </c>
      <c r="AS443" s="457"/>
      <c r="AT443" s="463" t="str">
        <f>IF(OR($C443="",$C443="-",$C443=0),"-",IF(SUM(M443:M449)=0,"-",SUM(M443:M449)))</f>
        <v>-</v>
      </c>
      <c r="AU443" s="464" t="str">
        <f>IF(OR($C443="",$C443="-",$C443=0),"-",IF(SUM(N443:N449)=0,"-",SUM(N443:N449)))</f>
        <v>-</v>
      </c>
      <c r="AV443" s="464" t="str">
        <f>IF(OR($C443="",$C443="-",$C443=0),"-",IF(SUM(O443:O449)=0,"-",SUM(O443:O449)))</f>
        <v>-</v>
      </c>
      <c r="AW443" s="465" t="str">
        <f>IF(OR($C443="",$C443="-",$C443=0),"-",IF(SUM(P443:P449)=0,"-",SUM(P443:P449)))</f>
        <v>-</v>
      </c>
      <c r="AX443" s="457"/>
      <c r="AY443" s="463" t="str">
        <f>IF(OR($C443="",$C443="-",$C443=0),"-",IF(SUM(R443:R449)=0,"-",SUM(R443:R449)))</f>
        <v>-</v>
      </c>
      <c r="AZ443" s="464" t="str">
        <f>IF(OR($C443="",$C443="-",$C443=0),"-",IF(SUM(S443:S449)=0,"-",SUM(S443:S449)))</f>
        <v>-</v>
      </c>
      <c r="BA443" s="464" t="str">
        <f>IF(OR($C443="",$C443="-",$C443=0),"-",IF(SUM(T443:T449)=0,"-",SUM(T443:T449)))</f>
        <v>-</v>
      </c>
      <c r="BB443" s="465" t="str">
        <f>IF(OR($C443="",$C443="-",$C443=0),"-",IF(SUM(U443:U449)=0,"-",SUM(U443:U449)))</f>
        <v>-</v>
      </c>
      <c r="BC443" s="457"/>
      <c r="BD443" s="463" t="str">
        <f>IF(SUM(AO443:AR443)=0,"-",SUM(AO443:AR443))</f>
        <v>-</v>
      </c>
      <c r="BE443" s="465" t="str">
        <f>IF(SUM(AT443:AW443)=0,"-",SUM(AT443:AW443))</f>
        <v>-</v>
      </c>
      <c r="BF443" s="457"/>
      <c r="BG443" s="466" t="str">
        <f>IF(SUM(AY443:BB443)=0,"-",SUM(AY443:BB443))</f>
        <v>-</v>
      </c>
    </row>
    <row r="444" spans="1:59" ht="15" thickBot="1" x14ac:dyDescent="0.35">
      <c r="A444" s="674"/>
      <c r="B444" s="675"/>
      <c r="C444" s="676"/>
      <c r="D444" s="677"/>
      <c r="E444" s="82" t="str">
        <f>Resumen!$O$57</f>
        <v>P</v>
      </c>
      <c r="F444" s="261" t="str">
        <f>Resumen!$O$56</f>
        <v>Panadería</v>
      </c>
      <c r="G444" s="284"/>
      <c r="H444" s="273" t="str">
        <f>INDEX(Resumen!$A$56:$AL$259,MATCH($C443,Resumen!$C$56:$C$259,0),MATCH($H$17,Resumen!$A$59:$AL$59,0))</f>
        <v>-</v>
      </c>
      <c r="I444" s="274" t="str">
        <f>INDEX(Resumen!$A$56:$AL$259,MATCH($C443,Resumen!$C$56:$C$259,0),MATCH($I$17,Resumen!$A$59:$AL$59,0))</f>
        <v>-</v>
      </c>
      <c r="J444" s="274" t="str">
        <f>INDEX(Resumen!$A$56:$AL$259,MATCH($C443,Resumen!$C$56:$C$259,0),MATCH($J$17,Resumen!$A$59:$AL$59,0))</f>
        <v>-</v>
      </c>
      <c r="K444" s="275" t="str">
        <f>INDEX(Resumen!$A$56:$AL$259,MATCH($C443,Resumen!$C$56:$C$259,0),MATCH($K$17,Resumen!$A$59:$AL$59,0))</f>
        <v>-</v>
      </c>
      <c r="M444" s="273" t="str">
        <f t="shared" ref="M444:M449" si="400">IF(OR(H444="-",H444="",H444=0),"-",H444*M$14)</f>
        <v>-</v>
      </c>
      <c r="N444" s="274" t="str">
        <f t="shared" si="380"/>
        <v>-</v>
      </c>
      <c r="O444" s="274" t="str">
        <f t="shared" si="381"/>
        <v>-</v>
      </c>
      <c r="P444" s="275" t="str">
        <f t="shared" si="382"/>
        <v>-</v>
      </c>
      <c r="Q444" s="58"/>
      <c r="R444" s="292" t="str">
        <f t="shared" ref="R444:R449" si="401">IF(SUM(H444,M444)=0,"-",SUM(H444,M444))</f>
        <v>-</v>
      </c>
      <c r="S444" s="293" t="str">
        <f t="shared" si="384"/>
        <v>-</v>
      </c>
      <c r="T444" s="293" t="str">
        <f t="shared" si="385"/>
        <v>-</v>
      </c>
      <c r="U444" s="294" t="str">
        <f t="shared" si="386"/>
        <v>-</v>
      </c>
      <c r="V444" s="5"/>
      <c r="W444" s="306" t="str">
        <f t="shared" ref="W444:W449" si="402">IF(SUM(R444:U444)=0,"-",SUM(R444:U444))</f>
        <v>-</v>
      </c>
      <c r="Y444" s="318" t="str">
        <f>IF(OR(W444="",W444=0,W444="-"),"",MAX(Y$23:Y443)+1)</f>
        <v/>
      </c>
      <c r="Z444" s="319" t="str">
        <f>IF(OR(Y444="",Y444=0,Y444="-"),"",C443)</f>
        <v/>
      </c>
      <c r="AA444" s="338" t="str">
        <f>IF(OR(Y444="",Y444=0,Y444="-"),"",DAY($B443))</f>
        <v/>
      </c>
      <c r="AB444" s="331" t="str">
        <f t="shared" ref="AB444:AB449" si="403">IF(AA444="","","/")</f>
        <v/>
      </c>
      <c r="AC444" s="339" t="str">
        <f>IF(OR(AA444="",AA444=0,AA444="-"),"",MONTH($B443))</f>
        <v/>
      </c>
      <c r="AD444" s="331" t="str">
        <f t="shared" ref="AD444:AD449" si="404">IF(AC444="","","/")</f>
        <v/>
      </c>
      <c r="AE444" s="340" t="str">
        <f>IF(OR(AA444="",AA444=0,AA444="-"),"",YEAR($B443))</f>
        <v/>
      </c>
      <c r="AG444" s="525"/>
      <c r="AH444" s="526"/>
      <c r="AI444" s="527"/>
      <c r="AJ444" s="528"/>
      <c r="AK444" s="527"/>
      <c r="AL444" s="529"/>
      <c r="AM444" s="530"/>
      <c r="AN444" s="535"/>
      <c r="AO444" s="531"/>
      <c r="AP444" s="532"/>
      <c r="AQ444" s="532"/>
      <c r="AR444" s="533"/>
      <c r="AS444" s="536"/>
      <c r="AT444" s="531"/>
      <c r="AU444" s="532"/>
      <c r="AV444" s="532"/>
      <c r="AW444" s="533"/>
      <c r="AX444" s="536"/>
      <c r="AY444" s="531"/>
      <c r="AZ444" s="532"/>
      <c r="BA444" s="532"/>
      <c r="BB444" s="533"/>
      <c r="BC444" s="536"/>
      <c r="BD444" s="531"/>
      <c r="BE444" s="533"/>
      <c r="BF444" s="536"/>
      <c r="BG444" s="534"/>
    </row>
    <row r="445" spans="1:59" ht="15" thickBot="1" x14ac:dyDescent="0.35">
      <c r="A445" s="674"/>
      <c r="B445" s="675"/>
      <c r="C445" s="676"/>
      <c r="D445" s="677"/>
      <c r="E445" s="82" t="str">
        <f>Resumen!$S$57</f>
        <v>B</v>
      </c>
      <c r="F445" s="261" t="str">
        <f>Resumen!$S$56</f>
        <v>Bebidas</v>
      </c>
      <c r="G445" s="284"/>
      <c r="H445" s="273" t="str">
        <f>INDEX(Resumen!$A$56:$AL$259,MATCH($C443,Resumen!$C$56:$C$259,0),MATCH($H$18,Resumen!$A$59:$AL$59,0))</f>
        <v>-</v>
      </c>
      <c r="I445" s="274" t="str">
        <f>INDEX(Resumen!$A$56:$AL$259,MATCH($C443,Resumen!$C$56:$C$259,0),MATCH($I$18,Resumen!$A$59:$AL$59,0))</f>
        <v>-</v>
      </c>
      <c r="J445" s="274" t="str">
        <f>INDEX(Resumen!$A$56:$AL$259,MATCH($C443,Resumen!$C$56:$C$259,0),MATCH($J$18,Resumen!$A$59:$AL$59,0))</f>
        <v>-</v>
      </c>
      <c r="K445" s="275" t="str">
        <f>INDEX(Resumen!$A$56:$AL$259,MATCH($C443,Resumen!$C$56:$C$259,0),MATCH($K$18,Resumen!$A$59:$AL$59,0))</f>
        <v>-</v>
      </c>
      <c r="M445" s="273" t="str">
        <f t="shared" si="400"/>
        <v>-</v>
      </c>
      <c r="N445" s="274" t="str">
        <f t="shared" si="380"/>
        <v>-</v>
      </c>
      <c r="O445" s="274" t="str">
        <f t="shared" si="381"/>
        <v>-</v>
      </c>
      <c r="P445" s="275" t="str">
        <f t="shared" si="382"/>
        <v>-</v>
      </c>
      <c r="R445" s="292" t="str">
        <f t="shared" si="401"/>
        <v>-</v>
      </c>
      <c r="S445" s="293" t="str">
        <f t="shared" si="384"/>
        <v>-</v>
      </c>
      <c r="T445" s="293" t="str">
        <f t="shared" si="385"/>
        <v>-</v>
      </c>
      <c r="U445" s="294" t="str">
        <f t="shared" si="386"/>
        <v>-</v>
      </c>
      <c r="V445" s="5"/>
      <c r="W445" s="306" t="str">
        <f t="shared" si="402"/>
        <v>-</v>
      </c>
      <c r="Y445" s="318" t="str">
        <f>IF(OR(W445="",W445=0,W445="-"),"",MAX(Y$23:Y444)+1)</f>
        <v/>
      </c>
      <c r="Z445" s="319" t="str">
        <f>IF(OR(Y445="",Y445=0,Y445="-"),"",C443)</f>
        <v/>
      </c>
      <c r="AA445" s="338" t="str">
        <f>IF(OR(Y445="",Y445=0,Y445="-"),"",DAY($B443))</f>
        <v/>
      </c>
      <c r="AB445" s="331" t="str">
        <f t="shared" si="403"/>
        <v/>
      </c>
      <c r="AC445" s="339" t="str">
        <f>IF(OR(AA445="",AA445=0,AA445="-"),"",MONTH($B443))</f>
        <v/>
      </c>
      <c r="AD445" s="331" t="str">
        <f t="shared" si="404"/>
        <v/>
      </c>
      <c r="AE445" s="340" t="str">
        <f>IF(OR(AA445="",AA445=0,AA445="-"),"",YEAR($B443))</f>
        <v/>
      </c>
      <c r="AG445" s="469"/>
      <c r="AH445" s="497"/>
      <c r="AL445" s="499"/>
      <c r="AM445" s="470"/>
      <c r="AN445" s="59"/>
      <c r="AO445" s="469"/>
      <c r="AP445" s="473"/>
      <c r="AQ445" s="473"/>
      <c r="AR445" s="470"/>
      <c r="AS445" s="59"/>
      <c r="AT445" s="469"/>
      <c r="AU445" s="473"/>
      <c r="AV445" s="473"/>
      <c r="AW445" s="470"/>
      <c r="AX445" s="59"/>
      <c r="AY445" s="469"/>
      <c r="AZ445" s="473"/>
      <c r="BA445" s="473"/>
      <c r="BB445" s="470"/>
      <c r="BC445" s="59"/>
      <c r="BD445" s="469"/>
      <c r="BE445" s="470"/>
      <c r="BF445" s="59"/>
      <c r="BG445" s="467"/>
    </row>
    <row r="446" spans="1:59" ht="15" thickBot="1" x14ac:dyDescent="0.35">
      <c r="A446" s="674"/>
      <c r="B446" s="675"/>
      <c r="C446" s="676"/>
      <c r="D446" s="677"/>
      <c r="E446" s="82" t="str">
        <f>Resumen!$W$57</f>
        <v>E</v>
      </c>
      <c r="F446" s="261" t="str">
        <f>Resumen!$W$56</f>
        <v>Envases</v>
      </c>
      <c r="G446" s="284"/>
      <c r="H446" s="273" t="str">
        <f>INDEX(Resumen!$A$56:$AL$259,MATCH($C443,Resumen!$C$56:$C$259,0),MATCH($H$19,Resumen!$A$59:$AL$59,0))</f>
        <v>-</v>
      </c>
      <c r="I446" s="274" t="str">
        <f>INDEX(Resumen!$A$56:$AL$259,MATCH($C443,Resumen!$C$56:$C$259,0),MATCH($I$19,Resumen!$A$59:$AL$59,0))</f>
        <v>-</v>
      </c>
      <c r="J446" s="274" t="str">
        <f>INDEX(Resumen!$A$56:$AL$259,MATCH($C443,Resumen!$C$56:$C$259,0),MATCH($J$19,Resumen!$A$59:$AL$59,0))</f>
        <v>-</v>
      </c>
      <c r="K446" s="275" t="str">
        <f>INDEX(Resumen!$A$56:$AL$259,MATCH($C443,Resumen!$C$56:$C$259,0),MATCH($K$19,Resumen!$A$59:$AL$59,0))</f>
        <v>-</v>
      </c>
      <c r="M446" s="273" t="str">
        <f t="shared" si="400"/>
        <v>-</v>
      </c>
      <c r="N446" s="274" t="str">
        <f t="shared" si="380"/>
        <v>-</v>
      </c>
      <c r="O446" s="274" t="str">
        <f t="shared" si="381"/>
        <v>-</v>
      </c>
      <c r="P446" s="275" t="str">
        <f t="shared" si="382"/>
        <v>-</v>
      </c>
      <c r="Q446" s="58"/>
      <c r="R446" s="292" t="str">
        <f t="shared" si="401"/>
        <v>-</v>
      </c>
      <c r="S446" s="293" t="str">
        <f t="shared" si="384"/>
        <v>-</v>
      </c>
      <c r="T446" s="293" t="str">
        <f t="shared" si="385"/>
        <v>-</v>
      </c>
      <c r="U446" s="294" t="str">
        <f t="shared" si="386"/>
        <v>-</v>
      </c>
      <c r="V446" s="5"/>
      <c r="W446" s="306" t="str">
        <f t="shared" si="402"/>
        <v>-</v>
      </c>
      <c r="Y446" s="318" t="str">
        <f>IF(OR(W446="",W446=0,W446="-"),"",MAX(Y$23:Y445)+1)</f>
        <v/>
      </c>
      <c r="Z446" s="319" t="str">
        <f>IF(OR(Y446="",Y446=0,Y446="-"),"",C443)</f>
        <v/>
      </c>
      <c r="AA446" s="338" t="str">
        <f>IF(OR(Y446="",Y446=0,Y446="-"),"",DAY($B443))</f>
        <v/>
      </c>
      <c r="AB446" s="331" t="str">
        <f t="shared" si="403"/>
        <v/>
      </c>
      <c r="AC446" s="339" t="str">
        <f>IF(OR(AA446="",AA446=0,AA446="-"),"",MONTH($B443))</f>
        <v/>
      </c>
      <c r="AD446" s="331" t="str">
        <f t="shared" si="404"/>
        <v/>
      </c>
      <c r="AE446" s="340" t="str">
        <f>IF(OR(AA446="",AA446=0,AA446="-"),"",YEAR($B443))</f>
        <v/>
      </c>
      <c r="AG446" s="469"/>
      <c r="AH446" s="497"/>
      <c r="AL446" s="499"/>
      <c r="AM446" s="470"/>
      <c r="AO446" s="469"/>
      <c r="AP446" s="473"/>
      <c r="AQ446" s="473"/>
      <c r="AR446" s="470"/>
      <c r="AT446" s="469"/>
      <c r="AU446" s="473"/>
      <c r="AV446" s="473"/>
      <c r="AW446" s="470"/>
      <c r="AY446" s="469"/>
      <c r="AZ446" s="473"/>
      <c r="BA446" s="473"/>
      <c r="BB446" s="470"/>
      <c r="BD446" s="469"/>
      <c r="BE446" s="470"/>
      <c r="BG446" s="467"/>
    </row>
    <row r="447" spans="1:59" ht="15" thickBot="1" x14ac:dyDescent="0.35">
      <c r="A447" s="674"/>
      <c r="B447" s="675"/>
      <c r="C447" s="676"/>
      <c r="D447" s="677"/>
      <c r="E447" s="83" t="str">
        <f>Resumen!$AA$57</f>
        <v>D</v>
      </c>
      <c r="F447" s="262" t="str">
        <f>Resumen!$AA$56</f>
        <v>Decoración</v>
      </c>
      <c r="G447" s="284"/>
      <c r="H447" s="273" t="str">
        <f>INDEX(Resumen!$A$56:$AL$259,MATCH($C443,Resumen!$C$56:$C$259,0),MATCH($H$20,Resumen!$A$59:$AL$59,0))</f>
        <v>-</v>
      </c>
      <c r="I447" s="274" t="str">
        <f>INDEX(Resumen!$A$56:$AL$259,MATCH($C443,Resumen!$C$56:$C$259,0),MATCH($I$20,Resumen!$A$59:$AL$59,0))</f>
        <v>-</v>
      </c>
      <c r="J447" s="274" t="str">
        <f>INDEX(Resumen!$A$56:$AL$259,MATCH($C443,Resumen!$C$56:$C$259,0),MATCH($J$20,Resumen!$A$59:$AL$59,0))</f>
        <v>-</v>
      </c>
      <c r="K447" s="275" t="str">
        <f>INDEX(Resumen!$A$56:$AL$259,MATCH($C443,Resumen!$C$56:$C$259,0),MATCH($K$20,Resumen!$A$59:$AL$59,0))</f>
        <v>-</v>
      </c>
      <c r="M447" s="273" t="str">
        <f t="shared" si="400"/>
        <v>-</v>
      </c>
      <c r="N447" s="274" t="str">
        <f t="shared" si="380"/>
        <v>-</v>
      </c>
      <c r="O447" s="274" t="str">
        <f t="shared" si="381"/>
        <v>-</v>
      </c>
      <c r="P447" s="275" t="str">
        <f t="shared" si="382"/>
        <v>-</v>
      </c>
      <c r="Q447" s="58"/>
      <c r="R447" s="292" t="str">
        <f t="shared" si="401"/>
        <v>-</v>
      </c>
      <c r="S447" s="293" t="str">
        <f t="shared" si="384"/>
        <v>-</v>
      </c>
      <c r="T447" s="293" t="str">
        <f t="shared" si="385"/>
        <v>-</v>
      </c>
      <c r="U447" s="294" t="str">
        <f t="shared" si="386"/>
        <v>-</v>
      </c>
      <c r="V447" s="5"/>
      <c r="W447" s="306" t="str">
        <f t="shared" si="402"/>
        <v>-</v>
      </c>
      <c r="Y447" s="318" t="str">
        <f>IF(OR(W447="",W447=0,W447="-"),"",MAX(Y$23:Y446)+1)</f>
        <v/>
      </c>
      <c r="Z447" s="319" t="str">
        <f>IF(OR(Y447="",Y447=0,Y447="-"),"",C443)</f>
        <v/>
      </c>
      <c r="AA447" s="338" t="str">
        <f>IF(OR(Y447="",Y447=0,Y447="-"),"",DAY($B443))</f>
        <v/>
      </c>
      <c r="AB447" s="331" t="str">
        <f t="shared" si="403"/>
        <v/>
      </c>
      <c r="AC447" s="339" t="str">
        <f>IF(OR(AA447="",AA447=0,AA447="-"),"",MONTH($B443))</f>
        <v/>
      </c>
      <c r="AD447" s="331" t="str">
        <f t="shared" si="404"/>
        <v/>
      </c>
      <c r="AE447" s="340" t="str">
        <f>IF(OR(AA447="",AA447=0,AA447="-"),"",YEAR($B443))</f>
        <v/>
      </c>
      <c r="AG447" s="469"/>
      <c r="AH447" s="497"/>
      <c r="AL447" s="499"/>
      <c r="AM447" s="470"/>
      <c r="AO447" s="469"/>
      <c r="AP447" s="473"/>
      <c r="AQ447" s="473"/>
      <c r="AR447" s="470"/>
      <c r="AT447" s="469"/>
      <c r="AU447" s="473"/>
      <c r="AV447" s="473"/>
      <c r="AW447" s="470"/>
      <c r="AY447" s="469"/>
      <c r="AZ447" s="473"/>
      <c r="BA447" s="473"/>
      <c r="BB447" s="470"/>
      <c r="BD447" s="469"/>
      <c r="BE447" s="470"/>
      <c r="BG447" s="467"/>
    </row>
    <row r="448" spans="1:59" ht="15" thickBot="1" x14ac:dyDescent="0.35">
      <c r="A448" s="674"/>
      <c r="B448" s="675"/>
      <c r="C448" s="676"/>
      <c r="D448" s="677"/>
      <c r="E448" s="83" t="str">
        <f>Resumen!$AE$57</f>
        <v>U</v>
      </c>
      <c r="F448" s="262" t="str">
        <f>Resumen!$AE$56</f>
        <v>Maq. y Utensilios</v>
      </c>
      <c r="G448" s="284"/>
      <c r="H448" s="273" t="str">
        <f>INDEX(Resumen!$A$56:$AL$259,MATCH($C443,Resumen!$C$56:$C$259,0),MATCH($H$21,Resumen!$A$59:$AL$59,0))</f>
        <v>-</v>
      </c>
      <c r="I448" s="274" t="str">
        <f>INDEX(Resumen!$A$56:$AL$259,MATCH($C443,Resumen!$C$56:$C$259,0),MATCH($I$21,Resumen!$A$59:$AL$59,0))</f>
        <v>-</v>
      </c>
      <c r="J448" s="274" t="str">
        <f>INDEX(Resumen!$A$56:$AL$259,MATCH($C443,Resumen!$C$56:$C$259,0),MATCH($J$21,Resumen!$A$59:$AL$59,0))</f>
        <v>-</v>
      </c>
      <c r="K448" s="275" t="str">
        <f>INDEX(Resumen!$A$56:$AL$259,MATCH($C443,Resumen!$C$56:$C$259,0),MATCH($K$21,Resumen!$A$59:$AL$59,0))</f>
        <v>-</v>
      </c>
      <c r="M448" s="273" t="str">
        <f t="shared" si="400"/>
        <v>-</v>
      </c>
      <c r="N448" s="274" t="str">
        <f t="shared" si="380"/>
        <v>-</v>
      </c>
      <c r="O448" s="274" t="str">
        <f t="shared" si="381"/>
        <v>-</v>
      </c>
      <c r="P448" s="275" t="str">
        <f t="shared" si="382"/>
        <v>-</v>
      </c>
      <c r="Q448" s="58"/>
      <c r="R448" s="292" t="str">
        <f t="shared" si="401"/>
        <v>-</v>
      </c>
      <c r="S448" s="293" t="str">
        <f t="shared" si="384"/>
        <v>-</v>
      </c>
      <c r="T448" s="293" t="str">
        <f t="shared" si="385"/>
        <v>-</v>
      </c>
      <c r="U448" s="294" t="str">
        <f t="shared" si="386"/>
        <v>-</v>
      </c>
      <c r="V448" s="5"/>
      <c r="W448" s="306" t="str">
        <f t="shared" si="402"/>
        <v>-</v>
      </c>
      <c r="Y448" s="318" t="str">
        <f>IF(OR(W448="",W448=0,W448="-"),"",MAX(Y$23:Y447)+1)</f>
        <v/>
      </c>
      <c r="Z448" s="319" t="str">
        <f>IF(OR(Y448="",Y448=0,Y448="-"),"",C443)</f>
        <v/>
      </c>
      <c r="AA448" s="338" t="str">
        <f>IF(OR(Y448="",Y448=0,Y448="-"),"",DAY($B443))</f>
        <v/>
      </c>
      <c r="AB448" s="331" t="str">
        <f t="shared" si="403"/>
        <v/>
      </c>
      <c r="AC448" s="339" t="str">
        <f>IF(OR(AA448="",AA448=0,AA448="-"),"",MONTH($B443))</f>
        <v/>
      </c>
      <c r="AD448" s="331" t="str">
        <f t="shared" si="404"/>
        <v/>
      </c>
      <c r="AE448" s="340" t="str">
        <f>IF(OR(AA448="",AA448=0,AA448="-"),"",YEAR($B443))</f>
        <v/>
      </c>
      <c r="AG448" s="469"/>
      <c r="AH448" s="497"/>
      <c r="AL448" s="499"/>
      <c r="AM448" s="470"/>
      <c r="AO448" s="469"/>
      <c r="AP448" s="473"/>
      <c r="AQ448" s="473"/>
      <c r="AR448" s="470"/>
      <c r="AT448" s="469"/>
      <c r="AU448" s="473"/>
      <c r="AV448" s="473"/>
      <c r="AW448" s="470"/>
      <c r="AY448" s="469"/>
      <c r="AZ448" s="473"/>
      <c r="BA448" s="473"/>
      <c r="BB448" s="470"/>
      <c r="BD448" s="469"/>
      <c r="BE448" s="470"/>
      <c r="BG448" s="467"/>
    </row>
    <row r="449" spans="1:59" ht="15" thickBot="1" x14ac:dyDescent="0.35">
      <c r="A449" s="674"/>
      <c r="B449" s="675"/>
      <c r="C449" s="676"/>
      <c r="D449" s="649"/>
      <c r="E449" s="259" t="str">
        <f>Resumen!$AI$57</f>
        <v>V</v>
      </c>
      <c r="F449" s="263" t="str">
        <f>Resumen!$AI$56</f>
        <v>Gastos V.Zotz</v>
      </c>
      <c r="G449" s="284"/>
      <c r="H449" s="276" t="str">
        <f>INDEX(Resumen!$A$56:$AL$259,MATCH($C443,Resumen!$C$56:$C$259,0),MATCH($H$22,Resumen!$A$59:$AL$59,0))</f>
        <v>-</v>
      </c>
      <c r="I449" s="277" t="str">
        <f>INDEX(Resumen!$A$56:$AL$259,MATCH($C443,Resumen!$C$56:$C$259,0),MATCH($I$22,Resumen!$A$59:$AL$59,0))</f>
        <v>-</v>
      </c>
      <c r="J449" s="277" t="str">
        <f>INDEX(Resumen!$A$56:$AL$259,MATCH($C443,Resumen!$C$56:$C$259,0),MATCH($J$22,Resumen!$A$59:$AL$59,0))</f>
        <v>-</v>
      </c>
      <c r="K449" s="278" t="str">
        <f>INDEX(Resumen!$A$56:$AL$259,MATCH($C443,Resumen!$C$56:$C$259,0),MATCH($K$22,Resumen!$A$59:$AL$59,0))</f>
        <v>-</v>
      </c>
      <c r="M449" s="276" t="str">
        <f t="shared" si="400"/>
        <v>-</v>
      </c>
      <c r="N449" s="277" t="str">
        <f t="shared" si="380"/>
        <v>-</v>
      </c>
      <c r="O449" s="277" t="str">
        <f t="shared" si="381"/>
        <v>-</v>
      </c>
      <c r="P449" s="278" t="str">
        <f t="shared" si="382"/>
        <v>-</v>
      </c>
      <c r="Q449" s="58"/>
      <c r="R449" s="295" t="str">
        <f t="shared" si="401"/>
        <v>-</v>
      </c>
      <c r="S449" s="296" t="str">
        <f t="shared" si="384"/>
        <v>-</v>
      </c>
      <c r="T449" s="296" t="str">
        <f t="shared" si="385"/>
        <v>-</v>
      </c>
      <c r="U449" s="297" t="str">
        <f t="shared" si="386"/>
        <v>-</v>
      </c>
      <c r="W449" s="307" t="str">
        <f t="shared" si="402"/>
        <v>-</v>
      </c>
      <c r="Y449" s="318" t="str">
        <f>IF(OR(W449="",W449=0,W449="-"),"",MAX(Y$23:Y448)+1)</f>
        <v/>
      </c>
      <c r="Z449" s="320" t="str">
        <f>IF(OR(Y449="",Y449=0,Y449="-"),"",C443)</f>
        <v/>
      </c>
      <c r="AA449" s="341" t="str">
        <f>IF(OR(Y449="",Y449=0,Y449="-"),"",DAY($B443))</f>
        <v/>
      </c>
      <c r="AB449" s="332" t="str">
        <f t="shared" si="403"/>
        <v/>
      </c>
      <c r="AC449" s="342" t="str">
        <f>IF(OR(AA449="",AA449=0,AA449="-"),"",MONTH($B443))</f>
        <v/>
      </c>
      <c r="AD449" s="332" t="str">
        <f t="shared" si="404"/>
        <v/>
      </c>
      <c r="AE449" s="343" t="str">
        <f>IF(OR(AA449="",AA449=0,AA449="-"),"",YEAR($B443))</f>
        <v/>
      </c>
      <c r="AG449" s="471"/>
      <c r="AH449" s="500"/>
      <c r="AI449" s="501"/>
      <c r="AJ449" s="501"/>
      <c r="AK449" s="501"/>
      <c r="AL449" s="502"/>
      <c r="AM449" s="472"/>
      <c r="AO449" s="471"/>
      <c r="AP449" s="474"/>
      <c r="AQ449" s="474"/>
      <c r="AR449" s="472"/>
      <c r="AT449" s="471"/>
      <c r="AU449" s="474"/>
      <c r="AV449" s="474"/>
      <c r="AW449" s="472"/>
      <c r="AY449" s="471"/>
      <c r="AZ449" s="474"/>
      <c r="BA449" s="474"/>
      <c r="BB449" s="472"/>
      <c r="BD449" s="471"/>
      <c r="BE449" s="472"/>
      <c r="BG449" s="468"/>
    </row>
    <row r="450" spans="1:59" ht="15" thickBot="1" x14ac:dyDescent="0.35">
      <c r="A450" s="674">
        <f>MAX($A$23:A443)+1</f>
        <v>62</v>
      </c>
      <c r="B450" s="675">
        <f>INDEX(Resumen!$A$56:$AL$259,MATCH($A450,Resumen!$A$56:$A$259,0),MATCH($B$22,Resumen!$A$59:$AL$59,0))</f>
        <v>0</v>
      </c>
      <c r="C450" s="676">
        <f>INDEX(Resumen!$A$56:$AL$259,MATCH($A450,Resumen!$A$56:$A$259,0),MATCH($C$22,Resumen!$A$59:$AL$59,0))</f>
        <v>0</v>
      </c>
      <c r="D450" s="648" t="str">
        <f>IF(SUM($W450:$W456)=0,"-",SUM($W450:$W456))</f>
        <v>-</v>
      </c>
      <c r="E450" s="363" t="str">
        <f>Resumen!$K$57</f>
        <v>MP</v>
      </c>
      <c r="F450" s="364" t="str">
        <f>Resumen!$K$56</f>
        <v>Materias Primas</v>
      </c>
      <c r="G450" s="284"/>
      <c r="H450" s="256" t="str">
        <f>INDEX(Resumen!$A$56:$AL$259,MATCH($C450,Resumen!$C$56:$C$259,0),MATCH($H$16,Resumen!$A$59:$AL$59,0))</f>
        <v>-</v>
      </c>
      <c r="I450" s="90" t="str">
        <f>INDEX(Resumen!$A$56:$AL$259,MATCH($C450,Resumen!$C$56:$C$259,0),MATCH($I$16,Resumen!$A$59:$AL$59,0))</f>
        <v>-</v>
      </c>
      <c r="J450" s="90" t="str">
        <f>INDEX(Resumen!$A$56:$AL$259,MATCH($C450,Resumen!$C$56:$C$259,0),MATCH($J$16,Resumen!$A$59:$AL$59,0))</f>
        <v>-</v>
      </c>
      <c r="K450" s="109" t="str">
        <f>INDEX(Resumen!$A$56:$AL$259,MATCH($C450,Resumen!$C$56:$C$259,0),MATCH($K$16,Resumen!$A$59:$AL$59,0))</f>
        <v>-</v>
      </c>
      <c r="M450" s="256" t="str">
        <f>IF(OR(H450="-",H450="",H450=0),"-",H450*M$14)</f>
        <v>-</v>
      </c>
      <c r="N450" s="90" t="str">
        <f t="shared" si="380"/>
        <v>-</v>
      </c>
      <c r="O450" s="90" t="str">
        <f t="shared" si="381"/>
        <v>-</v>
      </c>
      <c r="P450" s="109" t="str">
        <f t="shared" si="382"/>
        <v>-</v>
      </c>
      <c r="Q450" s="58"/>
      <c r="R450" s="365" t="str">
        <f>IF(SUM(H450,M450)=0,"-",SUM(H450,M450))</f>
        <v>-</v>
      </c>
      <c r="S450" s="366" t="str">
        <f t="shared" si="384"/>
        <v>-</v>
      </c>
      <c r="T450" s="366" t="str">
        <f t="shared" si="385"/>
        <v>-</v>
      </c>
      <c r="U450" s="367" t="str">
        <f t="shared" si="386"/>
        <v>-</v>
      </c>
      <c r="V450" s="5"/>
      <c r="W450" s="368" t="str">
        <f>IF(SUM(R450:U450)=0,"-",SUM(R450:U450))</f>
        <v>-</v>
      </c>
      <c r="Y450" s="369" t="str">
        <f>IF(OR(W450="",W450=0,W450="-"),"",MAX(Y$23:Y449)+1)</f>
        <v/>
      </c>
      <c r="Z450" s="370" t="str">
        <f>IF(OR(Y450="",Y450=0,Y450="-"),"",C450)</f>
        <v/>
      </c>
      <c r="AA450" s="371" t="str">
        <f>IF(OR(Y450="",Y450=0,Y450="-"),"",DAY($B450))</f>
        <v/>
      </c>
      <c r="AB450" s="372" t="str">
        <f>IF(AA450="","","/")</f>
        <v/>
      </c>
      <c r="AC450" s="373" t="str">
        <f>IF(OR(AA450="",AA450=0,AA450="-"),"",MONTH($B450))</f>
        <v/>
      </c>
      <c r="AD450" s="372" t="str">
        <f>IF(AC450="","","/")</f>
        <v/>
      </c>
      <c r="AE450" s="374" t="str">
        <f>IF(OR(AA450="",AA450=0,AA450="-"),"",YEAR($B450))</f>
        <v/>
      </c>
      <c r="AG450" s="461" t="str">
        <f>IF(OR($C450="",$C450="-",$C450=0),"-",A450)</f>
        <v>-</v>
      </c>
      <c r="AH450" s="503" t="str">
        <f>IF(OR($C450="",$C450="-",$C450=0),"-",DAY(B450))</f>
        <v>-</v>
      </c>
      <c r="AI450" s="506" t="str">
        <f>IF(AH450="","","/")</f>
        <v>/</v>
      </c>
      <c r="AJ450" s="507" t="str">
        <f>IF(OR($C450="",$C450="-",$C450=0),"-",MONTH(B450))</f>
        <v>-</v>
      </c>
      <c r="AK450" s="506" t="str">
        <f>IF(AJ450="","","/")</f>
        <v>/</v>
      </c>
      <c r="AL450" s="508" t="str">
        <f>IF(OR($C450="",$C450="-",$C450=0),"-",YEAR(B450))</f>
        <v>-</v>
      </c>
      <c r="AM450" s="462" t="str">
        <f>IF(OR($C450="",$C450="-",$C450=0),"-",C450)</f>
        <v>-</v>
      </c>
      <c r="AN450" s="475" t="str">
        <f>IF(AM450="-","ù",IF(BG450=D450,"ü","û"))</f>
        <v>ù</v>
      </c>
      <c r="AO450" s="463" t="str">
        <f>IF(OR($C450="",$C450="-",$C450=0),"-",IF(SUM(H450:H456)=0,"-",SUM(H450:H456)))</f>
        <v>-</v>
      </c>
      <c r="AP450" s="464" t="str">
        <f>IF(OR($C450="",$C450="-",$C450=0),"-",IF(SUM(I450:I456)=0,"-",SUM(I450:I456)))</f>
        <v>-</v>
      </c>
      <c r="AQ450" s="464" t="str">
        <f>IF(OR($C450="",$C450="-",$C450=0),"-",IF(SUM(J450:J456)=0,"-",SUM(J450:J456)))</f>
        <v>-</v>
      </c>
      <c r="AR450" s="465" t="str">
        <f>IF(OR($C450="",$C450="-",$C450=0),"-",IF(SUM(K450:K456)=0,"-",SUM(K450:K456)))</f>
        <v>-</v>
      </c>
      <c r="AS450" s="457"/>
      <c r="AT450" s="463" t="str">
        <f>IF(OR($C450="",$C450="-",$C450=0),"-",IF(SUM(M450:M456)=0,"-",SUM(M450:M456)))</f>
        <v>-</v>
      </c>
      <c r="AU450" s="464" t="str">
        <f>IF(OR($C450="",$C450="-",$C450=0),"-",IF(SUM(N450:N456)=0,"-",SUM(N450:N456)))</f>
        <v>-</v>
      </c>
      <c r="AV450" s="464" t="str">
        <f>IF(OR($C450="",$C450="-",$C450=0),"-",IF(SUM(O450:O456)=0,"-",SUM(O450:O456)))</f>
        <v>-</v>
      </c>
      <c r="AW450" s="465" t="str">
        <f>IF(OR($C450="",$C450="-",$C450=0),"-",IF(SUM(P450:P456)=0,"-",SUM(P450:P456)))</f>
        <v>-</v>
      </c>
      <c r="AX450" s="457"/>
      <c r="AY450" s="463" t="str">
        <f>IF(OR($C450="",$C450="-",$C450=0),"-",IF(SUM(R450:R456)=0,"-",SUM(R450:R456)))</f>
        <v>-</v>
      </c>
      <c r="AZ450" s="464" t="str">
        <f>IF(OR($C450="",$C450="-",$C450=0),"-",IF(SUM(S450:S456)=0,"-",SUM(S450:S456)))</f>
        <v>-</v>
      </c>
      <c r="BA450" s="464" t="str">
        <f>IF(OR($C450="",$C450="-",$C450=0),"-",IF(SUM(T450:T456)=0,"-",SUM(T450:T456)))</f>
        <v>-</v>
      </c>
      <c r="BB450" s="465" t="str">
        <f>IF(OR($C450="",$C450="-",$C450=0),"-",IF(SUM(U450:U456)=0,"-",SUM(U450:U456)))</f>
        <v>-</v>
      </c>
      <c r="BC450" s="457"/>
      <c r="BD450" s="463" t="str">
        <f>IF(SUM(AO450:AR450)=0,"-",SUM(AO450:AR450))</f>
        <v>-</v>
      </c>
      <c r="BE450" s="465" t="str">
        <f>IF(SUM(AT450:AW450)=0,"-",SUM(AT450:AW450))</f>
        <v>-</v>
      </c>
      <c r="BF450" s="457"/>
      <c r="BG450" s="466" t="str">
        <f>IF(SUM(AY450:BB450)=0,"-",SUM(AY450:BB450))</f>
        <v>-</v>
      </c>
    </row>
    <row r="451" spans="1:59" ht="15" thickBot="1" x14ac:dyDescent="0.35">
      <c r="A451" s="674"/>
      <c r="B451" s="675"/>
      <c r="C451" s="676"/>
      <c r="D451" s="677"/>
      <c r="E451" s="82" t="str">
        <f>Resumen!$O$57</f>
        <v>P</v>
      </c>
      <c r="F451" s="261" t="str">
        <f>Resumen!$O$56</f>
        <v>Panadería</v>
      </c>
      <c r="G451" s="284"/>
      <c r="H451" s="273" t="str">
        <f>INDEX(Resumen!$A$56:$AL$259,MATCH($C450,Resumen!$C$56:$C$259,0),MATCH($H$17,Resumen!$A$59:$AL$59,0))</f>
        <v>-</v>
      </c>
      <c r="I451" s="274" t="str">
        <f>INDEX(Resumen!$A$56:$AL$259,MATCH($C450,Resumen!$C$56:$C$259,0),MATCH($I$17,Resumen!$A$59:$AL$59,0))</f>
        <v>-</v>
      </c>
      <c r="J451" s="274" t="str">
        <f>INDEX(Resumen!$A$56:$AL$259,MATCH($C450,Resumen!$C$56:$C$259,0),MATCH($J$17,Resumen!$A$59:$AL$59,0))</f>
        <v>-</v>
      </c>
      <c r="K451" s="275" t="str">
        <f>INDEX(Resumen!$A$56:$AL$259,MATCH($C450,Resumen!$C$56:$C$259,0),MATCH($K$17,Resumen!$A$59:$AL$59,0))</f>
        <v>-</v>
      </c>
      <c r="M451" s="273" t="str">
        <f t="shared" ref="M451:M456" si="405">IF(OR(H451="-",H451="",H451=0),"-",H451*M$14)</f>
        <v>-</v>
      </c>
      <c r="N451" s="274" t="str">
        <f t="shared" si="380"/>
        <v>-</v>
      </c>
      <c r="O451" s="274" t="str">
        <f t="shared" si="381"/>
        <v>-</v>
      </c>
      <c r="P451" s="275" t="str">
        <f t="shared" si="382"/>
        <v>-</v>
      </c>
      <c r="Q451" s="58"/>
      <c r="R451" s="292" t="str">
        <f t="shared" ref="R451:R456" si="406">IF(SUM(H451,M451)=0,"-",SUM(H451,M451))</f>
        <v>-</v>
      </c>
      <c r="S451" s="293" t="str">
        <f t="shared" si="384"/>
        <v>-</v>
      </c>
      <c r="T451" s="293" t="str">
        <f t="shared" si="385"/>
        <v>-</v>
      </c>
      <c r="U451" s="294" t="str">
        <f t="shared" si="386"/>
        <v>-</v>
      </c>
      <c r="V451" s="5"/>
      <c r="W451" s="306" t="str">
        <f t="shared" ref="W451:W456" si="407">IF(SUM(R451:U451)=0,"-",SUM(R451:U451))</f>
        <v>-</v>
      </c>
      <c r="Y451" s="318" t="str">
        <f>IF(OR(W451="",W451=0,W451="-"),"",MAX(Y$23:Y450)+1)</f>
        <v/>
      </c>
      <c r="Z451" s="319" t="str">
        <f>IF(OR(Y451="",Y451=0,Y451="-"),"",C450)</f>
        <v/>
      </c>
      <c r="AA451" s="338" t="str">
        <f>IF(OR(Y451="",Y451=0,Y451="-"),"",DAY($B450))</f>
        <v/>
      </c>
      <c r="AB451" s="331" t="str">
        <f t="shared" ref="AB451:AB456" si="408">IF(AA451="","","/")</f>
        <v/>
      </c>
      <c r="AC451" s="339" t="str">
        <f>IF(OR(AA451="",AA451=0,AA451="-"),"",MONTH($B450))</f>
        <v/>
      </c>
      <c r="AD451" s="331" t="str">
        <f t="shared" ref="AD451:AD456" si="409">IF(AC451="","","/")</f>
        <v/>
      </c>
      <c r="AE451" s="340" t="str">
        <f>IF(OR(AA451="",AA451=0,AA451="-"),"",YEAR($B450))</f>
        <v/>
      </c>
      <c r="AG451" s="525"/>
      <c r="AH451" s="526"/>
      <c r="AI451" s="527"/>
      <c r="AJ451" s="528"/>
      <c r="AK451" s="527"/>
      <c r="AL451" s="529"/>
      <c r="AM451" s="530"/>
      <c r="AN451" s="535"/>
      <c r="AO451" s="531"/>
      <c r="AP451" s="532"/>
      <c r="AQ451" s="532"/>
      <c r="AR451" s="533"/>
      <c r="AS451" s="536"/>
      <c r="AT451" s="531"/>
      <c r="AU451" s="532"/>
      <c r="AV451" s="532"/>
      <c r="AW451" s="533"/>
      <c r="AX451" s="536"/>
      <c r="AY451" s="531"/>
      <c r="AZ451" s="532"/>
      <c r="BA451" s="532"/>
      <c r="BB451" s="533"/>
      <c r="BC451" s="536"/>
      <c r="BD451" s="531"/>
      <c r="BE451" s="533"/>
      <c r="BF451" s="536"/>
      <c r="BG451" s="534"/>
    </row>
    <row r="452" spans="1:59" ht="15" thickBot="1" x14ac:dyDescent="0.35">
      <c r="A452" s="674"/>
      <c r="B452" s="675"/>
      <c r="C452" s="676"/>
      <c r="D452" s="677"/>
      <c r="E452" s="82" t="str">
        <f>Resumen!$S$57</f>
        <v>B</v>
      </c>
      <c r="F452" s="261" t="str">
        <f>Resumen!$S$56</f>
        <v>Bebidas</v>
      </c>
      <c r="G452" s="284"/>
      <c r="H452" s="273" t="str">
        <f>INDEX(Resumen!$A$56:$AL$259,MATCH($C450,Resumen!$C$56:$C$259,0),MATCH($H$18,Resumen!$A$59:$AL$59,0))</f>
        <v>-</v>
      </c>
      <c r="I452" s="274" t="str">
        <f>INDEX(Resumen!$A$56:$AL$259,MATCH($C450,Resumen!$C$56:$C$259,0),MATCH($I$18,Resumen!$A$59:$AL$59,0))</f>
        <v>-</v>
      </c>
      <c r="J452" s="274" t="str">
        <f>INDEX(Resumen!$A$56:$AL$259,MATCH($C450,Resumen!$C$56:$C$259,0),MATCH($J$18,Resumen!$A$59:$AL$59,0))</f>
        <v>-</v>
      </c>
      <c r="K452" s="275" t="str">
        <f>INDEX(Resumen!$A$56:$AL$259,MATCH($C450,Resumen!$C$56:$C$259,0),MATCH($K$18,Resumen!$A$59:$AL$59,0))</f>
        <v>-</v>
      </c>
      <c r="M452" s="273" t="str">
        <f t="shared" si="405"/>
        <v>-</v>
      </c>
      <c r="N452" s="274" t="str">
        <f t="shared" si="380"/>
        <v>-</v>
      </c>
      <c r="O452" s="274" t="str">
        <f t="shared" si="381"/>
        <v>-</v>
      </c>
      <c r="P452" s="275" t="str">
        <f t="shared" si="382"/>
        <v>-</v>
      </c>
      <c r="R452" s="292" t="str">
        <f t="shared" si="406"/>
        <v>-</v>
      </c>
      <c r="S452" s="293" t="str">
        <f t="shared" si="384"/>
        <v>-</v>
      </c>
      <c r="T452" s="293" t="str">
        <f t="shared" si="385"/>
        <v>-</v>
      </c>
      <c r="U452" s="294" t="str">
        <f t="shared" si="386"/>
        <v>-</v>
      </c>
      <c r="V452" s="5"/>
      <c r="W452" s="306" t="str">
        <f t="shared" si="407"/>
        <v>-</v>
      </c>
      <c r="Y452" s="318" t="str">
        <f>IF(OR(W452="",W452=0,W452="-"),"",MAX(Y$23:Y451)+1)</f>
        <v/>
      </c>
      <c r="Z452" s="319" t="str">
        <f>IF(OR(Y452="",Y452=0,Y452="-"),"",C450)</f>
        <v/>
      </c>
      <c r="AA452" s="338" t="str">
        <f>IF(OR(Y452="",Y452=0,Y452="-"),"",DAY($B450))</f>
        <v/>
      </c>
      <c r="AB452" s="331" t="str">
        <f t="shared" si="408"/>
        <v/>
      </c>
      <c r="AC452" s="339" t="str">
        <f>IF(OR(AA452="",AA452=0,AA452="-"),"",MONTH($B450))</f>
        <v/>
      </c>
      <c r="AD452" s="331" t="str">
        <f t="shared" si="409"/>
        <v/>
      </c>
      <c r="AE452" s="340" t="str">
        <f>IF(OR(AA452="",AA452=0,AA452="-"),"",YEAR($B450))</f>
        <v/>
      </c>
      <c r="AG452" s="469"/>
      <c r="AH452" s="497"/>
      <c r="AL452" s="499"/>
      <c r="AM452" s="470"/>
      <c r="AN452" s="59"/>
      <c r="AO452" s="469"/>
      <c r="AP452" s="473"/>
      <c r="AQ452" s="473"/>
      <c r="AR452" s="470"/>
      <c r="AS452" s="59"/>
      <c r="AT452" s="469"/>
      <c r="AU452" s="473"/>
      <c r="AV452" s="473"/>
      <c r="AW452" s="470"/>
      <c r="AX452" s="59"/>
      <c r="AY452" s="469"/>
      <c r="AZ452" s="473"/>
      <c r="BA452" s="473"/>
      <c r="BB452" s="470"/>
      <c r="BC452" s="59"/>
      <c r="BD452" s="469"/>
      <c r="BE452" s="470"/>
      <c r="BF452" s="59"/>
      <c r="BG452" s="467"/>
    </row>
    <row r="453" spans="1:59" ht="15" thickBot="1" x14ac:dyDescent="0.35">
      <c r="A453" s="674"/>
      <c r="B453" s="675"/>
      <c r="C453" s="676"/>
      <c r="D453" s="677"/>
      <c r="E453" s="82" t="str">
        <f>Resumen!$W$57</f>
        <v>E</v>
      </c>
      <c r="F453" s="261" t="str">
        <f>Resumen!$W$56</f>
        <v>Envases</v>
      </c>
      <c r="G453" s="284"/>
      <c r="H453" s="273" t="str">
        <f>INDEX(Resumen!$A$56:$AL$259,MATCH($C450,Resumen!$C$56:$C$259,0),MATCH($H$19,Resumen!$A$59:$AL$59,0))</f>
        <v>-</v>
      </c>
      <c r="I453" s="274" t="str">
        <f>INDEX(Resumen!$A$56:$AL$259,MATCH($C450,Resumen!$C$56:$C$259,0),MATCH($I$19,Resumen!$A$59:$AL$59,0))</f>
        <v>-</v>
      </c>
      <c r="J453" s="274" t="str">
        <f>INDEX(Resumen!$A$56:$AL$259,MATCH($C450,Resumen!$C$56:$C$259,0),MATCH($J$19,Resumen!$A$59:$AL$59,0))</f>
        <v>-</v>
      </c>
      <c r="K453" s="275" t="str">
        <f>INDEX(Resumen!$A$56:$AL$259,MATCH($C450,Resumen!$C$56:$C$259,0),MATCH($K$19,Resumen!$A$59:$AL$59,0))</f>
        <v>-</v>
      </c>
      <c r="M453" s="273" t="str">
        <f t="shared" si="405"/>
        <v>-</v>
      </c>
      <c r="N453" s="274" t="str">
        <f t="shared" si="380"/>
        <v>-</v>
      </c>
      <c r="O453" s="274" t="str">
        <f t="shared" si="381"/>
        <v>-</v>
      </c>
      <c r="P453" s="275" t="str">
        <f t="shared" si="382"/>
        <v>-</v>
      </c>
      <c r="Q453" s="58"/>
      <c r="R453" s="292" t="str">
        <f t="shared" si="406"/>
        <v>-</v>
      </c>
      <c r="S453" s="293" t="str">
        <f t="shared" si="384"/>
        <v>-</v>
      </c>
      <c r="T453" s="293" t="str">
        <f t="shared" si="385"/>
        <v>-</v>
      </c>
      <c r="U453" s="294" t="str">
        <f t="shared" si="386"/>
        <v>-</v>
      </c>
      <c r="V453" s="5"/>
      <c r="W453" s="306" t="str">
        <f t="shared" si="407"/>
        <v>-</v>
      </c>
      <c r="Y453" s="318" t="str">
        <f>IF(OR(W453="",W453=0,W453="-"),"",MAX(Y$23:Y452)+1)</f>
        <v/>
      </c>
      <c r="Z453" s="319" t="str">
        <f>IF(OR(Y453="",Y453=0,Y453="-"),"",C450)</f>
        <v/>
      </c>
      <c r="AA453" s="338" t="str">
        <f>IF(OR(Y453="",Y453=0,Y453="-"),"",DAY($B450))</f>
        <v/>
      </c>
      <c r="AB453" s="331" t="str">
        <f t="shared" si="408"/>
        <v/>
      </c>
      <c r="AC453" s="339" t="str">
        <f>IF(OR(AA453="",AA453=0,AA453="-"),"",MONTH($B450))</f>
        <v/>
      </c>
      <c r="AD453" s="331" t="str">
        <f t="shared" si="409"/>
        <v/>
      </c>
      <c r="AE453" s="340" t="str">
        <f>IF(OR(AA453="",AA453=0,AA453="-"),"",YEAR($B450))</f>
        <v/>
      </c>
      <c r="AG453" s="469"/>
      <c r="AH453" s="497"/>
      <c r="AL453" s="499"/>
      <c r="AM453" s="470"/>
      <c r="AO453" s="469"/>
      <c r="AP453" s="473"/>
      <c r="AQ453" s="473"/>
      <c r="AR453" s="470"/>
      <c r="AT453" s="469"/>
      <c r="AU453" s="473"/>
      <c r="AV453" s="473"/>
      <c r="AW453" s="470"/>
      <c r="AY453" s="469"/>
      <c r="AZ453" s="473"/>
      <c r="BA453" s="473"/>
      <c r="BB453" s="470"/>
      <c r="BD453" s="469"/>
      <c r="BE453" s="470"/>
      <c r="BG453" s="467"/>
    </row>
    <row r="454" spans="1:59" ht="15" thickBot="1" x14ac:dyDescent="0.35">
      <c r="A454" s="674"/>
      <c r="B454" s="675"/>
      <c r="C454" s="676"/>
      <c r="D454" s="677"/>
      <c r="E454" s="83" t="str">
        <f>Resumen!$AA$57</f>
        <v>D</v>
      </c>
      <c r="F454" s="262" t="str">
        <f>Resumen!$AA$56</f>
        <v>Decoración</v>
      </c>
      <c r="G454" s="284"/>
      <c r="H454" s="273" t="str">
        <f>INDEX(Resumen!$A$56:$AL$259,MATCH($C450,Resumen!$C$56:$C$259,0),MATCH($H$20,Resumen!$A$59:$AL$59,0))</f>
        <v>-</v>
      </c>
      <c r="I454" s="274" t="str">
        <f>INDEX(Resumen!$A$56:$AL$259,MATCH($C450,Resumen!$C$56:$C$259,0),MATCH($I$20,Resumen!$A$59:$AL$59,0))</f>
        <v>-</v>
      </c>
      <c r="J454" s="274" t="str">
        <f>INDEX(Resumen!$A$56:$AL$259,MATCH($C450,Resumen!$C$56:$C$259,0),MATCH($J$20,Resumen!$A$59:$AL$59,0))</f>
        <v>-</v>
      </c>
      <c r="K454" s="275" t="str">
        <f>INDEX(Resumen!$A$56:$AL$259,MATCH($C450,Resumen!$C$56:$C$259,0),MATCH($K$20,Resumen!$A$59:$AL$59,0))</f>
        <v>-</v>
      </c>
      <c r="M454" s="273" t="str">
        <f t="shared" si="405"/>
        <v>-</v>
      </c>
      <c r="N454" s="274" t="str">
        <f t="shared" si="380"/>
        <v>-</v>
      </c>
      <c r="O454" s="274" t="str">
        <f t="shared" si="381"/>
        <v>-</v>
      </c>
      <c r="P454" s="275" t="str">
        <f t="shared" si="382"/>
        <v>-</v>
      </c>
      <c r="Q454" s="58"/>
      <c r="R454" s="292" t="str">
        <f t="shared" si="406"/>
        <v>-</v>
      </c>
      <c r="S454" s="293" t="str">
        <f t="shared" si="384"/>
        <v>-</v>
      </c>
      <c r="T454" s="293" t="str">
        <f t="shared" si="385"/>
        <v>-</v>
      </c>
      <c r="U454" s="294" t="str">
        <f t="shared" si="386"/>
        <v>-</v>
      </c>
      <c r="V454" s="5"/>
      <c r="W454" s="306" t="str">
        <f t="shared" si="407"/>
        <v>-</v>
      </c>
      <c r="Y454" s="318" t="str">
        <f>IF(OR(W454="",W454=0,W454="-"),"",MAX(Y$23:Y453)+1)</f>
        <v/>
      </c>
      <c r="Z454" s="319" t="str">
        <f>IF(OR(Y454="",Y454=0,Y454="-"),"",C450)</f>
        <v/>
      </c>
      <c r="AA454" s="338" t="str">
        <f>IF(OR(Y454="",Y454=0,Y454="-"),"",DAY($B450))</f>
        <v/>
      </c>
      <c r="AB454" s="331" t="str">
        <f t="shared" si="408"/>
        <v/>
      </c>
      <c r="AC454" s="339" t="str">
        <f>IF(OR(AA454="",AA454=0,AA454="-"),"",MONTH($B450))</f>
        <v/>
      </c>
      <c r="AD454" s="331" t="str">
        <f t="shared" si="409"/>
        <v/>
      </c>
      <c r="AE454" s="340" t="str">
        <f>IF(OR(AA454="",AA454=0,AA454="-"),"",YEAR($B450))</f>
        <v/>
      </c>
      <c r="AG454" s="469"/>
      <c r="AH454" s="497"/>
      <c r="AL454" s="499"/>
      <c r="AM454" s="470"/>
      <c r="AO454" s="469"/>
      <c r="AP454" s="473"/>
      <c r="AQ454" s="473"/>
      <c r="AR454" s="470"/>
      <c r="AT454" s="469"/>
      <c r="AU454" s="473"/>
      <c r="AV454" s="473"/>
      <c r="AW454" s="470"/>
      <c r="AY454" s="469"/>
      <c r="AZ454" s="473"/>
      <c r="BA454" s="473"/>
      <c r="BB454" s="470"/>
      <c r="BD454" s="469"/>
      <c r="BE454" s="470"/>
      <c r="BG454" s="467"/>
    </row>
    <row r="455" spans="1:59" ht="15" thickBot="1" x14ac:dyDescent="0.35">
      <c r="A455" s="674"/>
      <c r="B455" s="675"/>
      <c r="C455" s="676"/>
      <c r="D455" s="677"/>
      <c r="E455" s="83" t="str">
        <f>Resumen!$AE$57</f>
        <v>U</v>
      </c>
      <c r="F455" s="262" t="str">
        <f>Resumen!$AE$56</f>
        <v>Maq. y Utensilios</v>
      </c>
      <c r="G455" s="284"/>
      <c r="H455" s="273" t="str">
        <f>INDEX(Resumen!$A$56:$AL$259,MATCH($C450,Resumen!$C$56:$C$259,0),MATCH($H$21,Resumen!$A$59:$AL$59,0))</f>
        <v>-</v>
      </c>
      <c r="I455" s="274" t="str">
        <f>INDEX(Resumen!$A$56:$AL$259,MATCH($C450,Resumen!$C$56:$C$259,0),MATCH($I$21,Resumen!$A$59:$AL$59,0))</f>
        <v>-</v>
      </c>
      <c r="J455" s="274" t="str">
        <f>INDEX(Resumen!$A$56:$AL$259,MATCH($C450,Resumen!$C$56:$C$259,0),MATCH($J$21,Resumen!$A$59:$AL$59,0))</f>
        <v>-</v>
      </c>
      <c r="K455" s="275" t="str">
        <f>INDEX(Resumen!$A$56:$AL$259,MATCH($C450,Resumen!$C$56:$C$259,0),MATCH($K$21,Resumen!$A$59:$AL$59,0))</f>
        <v>-</v>
      </c>
      <c r="M455" s="273" t="str">
        <f t="shared" si="405"/>
        <v>-</v>
      </c>
      <c r="N455" s="274" t="str">
        <f t="shared" si="380"/>
        <v>-</v>
      </c>
      <c r="O455" s="274" t="str">
        <f t="shared" si="381"/>
        <v>-</v>
      </c>
      <c r="P455" s="275" t="str">
        <f t="shared" si="382"/>
        <v>-</v>
      </c>
      <c r="Q455" s="58"/>
      <c r="R455" s="292" t="str">
        <f t="shared" si="406"/>
        <v>-</v>
      </c>
      <c r="S455" s="293" t="str">
        <f t="shared" si="384"/>
        <v>-</v>
      </c>
      <c r="T455" s="293" t="str">
        <f t="shared" si="385"/>
        <v>-</v>
      </c>
      <c r="U455" s="294" t="str">
        <f t="shared" si="386"/>
        <v>-</v>
      </c>
      <c r="V455" s="5"/>
      <c r="W455" s="306" t="str">
        <f t="shared" si="407"/>
        <v>-</v>
      </c>
      <c r="Y455" s="318" t="str">
        <f>IF(OR(W455="",W455=0,W455="-"),"",MAX(Y$23:Y454)+1)</f>
        <v/>
      </c>
      <c r="Z455" s="319" t="str">
        <f>IF(OR(Y455="",Y455=0,Y455="-"),"",C450)</f>
        <v/>
      </c>
      <c r="AA455" s="338" t="str">
        <f>IF(OR(Y455="",Y455=0,Y455="-"),"",DAY($B450))</f>
        <v/>
      </c>
      <c r="AB455" s="331" t="str">
        <f t="shared" si="408"/>
        <v/>
      </c>
      <c r="AC455" s="339" t="str">
        <f>IF(OR(AA455="",AA455=0,AA455="-"),"",MONTH($B450))</f>
        <v/>
      </c>
      <c r="AD455" s="331" t="str">
        <f t="shared" si="409"/>
        <v/>
      </c>
      <c r="AE455" s="340" t="str">
        <f>IF(OR(AA455="",AA455=0,AA455="-"),"",YEAR($B450))</f>
        <v/>
      </c>
      <c r="AG455" s="469"/>
      <c r="AH455" s="497"/>
      <c r="AL455" s="499"/>
      <c r="AM455" s="470"/>
      <c r="AO455" s="469"/>
      <c r="AP455" s="473"/>
      <c r="AQ455" s="473"/>
      <c r="AR455" s="470"/>
      <c r="AT455" s="469"/>
      <c r="AU455" s="473"/>
      <c r="AV455" s="473"/>
      <c r="AW455" s="470"/>
      <c r="AY455" s="469"/>
      <c r="AZ455" s="473"/>
      <c r="BA455" s="473"/>
      <c r="BB455" s="470"/>
      <c r="BD455" s="469"/>
      <c r="BE455" s="470"/>
      <c r="BG455" s="467"/>
    </row>
    <row r="456" spans="1:59" ht="15" thickBot="1" x14ac:dyDescent="0.35">
      <c r="A456" s="674"/>
      <c r="B456" s="675"/>
      <c r="C456" s="676"/>
      <c r="D456" s="649"/>
      <c r="E456" s="259" t="str">
        <f>Resumen!$AI$57</f>
        <v>V</v>
      </c>
      <c r="F456" s="263" t="str">
        <f>Resumen!$AI$56</f>
        <v>Gastos V.Zotz</v>
      </c>
      <c r="G456" s="284"/>
      <c r="H456" s="276" t="str">
        <f>INDEX(Resumen!$A$56:$AL$259,MATCH($C450,Resumen!$C$56:$C$259,0),MATCH($H$22,Resumen!$A$59:$AL$59,0))</f>
        <v>-</v>
      </c>
      <c r="I456" s="277" t="str">
        <f>INDEX(Resumen!$A$56:$AL$259,MATCH($C450,Resumen!$C$56:$C$259,0),MATCH($I$22,Resumen!$A$59:$AL$59,0))</f>
        <v>-</v>
      </c>
      <c r="J456" s="277" t="str">
        <f>INDEX(Resumen!$A$56:$AL$259,MATCH($C450,Resumen!$C$56:$C$259,0),MATCH($J$22,Resumen!$A$59:$AL$59,0))</f>
        <v>-</v>
      </c>
      <c r="K456" s="278" t="str">
        <f>INDEX(Resumen!$A$56:$AL$259,MATCH($C450,Resumen!$C$56:$C$259,0),MATCH($K$22,Resumen!$A$59:$AL$59,0))</f>
        <v>-</v>
      </c>
      <c r="M456" s="276" t="str">
        <f t="shared" si="405"/>
        <v>-</v>
      </c>
      <c r="N456" s="277" t="str">
        <f t="shared" si="380"/>
        <v>-</v>
      </c>
      <c r="O456" s="277" t="str">
        <f t="shared" si="381"/>
        <v>-</v>
      </c>
      <c r="P456" s="278" t="str">
        <f t="shared" si="382"/>
        <v>-</v>
      </c>
      <c r="Q456" s="58"/>
      <c r="R456" s="295" t="str">
        <f t="shared" si="406"/>
        <v>-</v>
      </c>
      <c r="S456" s="296" t="str">
        <f t="shared" si="384"/>
        <v>-</v>
      </c>
      <c r="T456" s="296" t="str">
        <f t="shared" si="385"/>
        <v>-</v>
      </c>
      <c r="U456" s="297" t="str">
        <f t="shared" si="386"/>
        <v>-</v>
      </c>
      <c r="W456" s="307" t="str">
        <f t="shared" si="407"/>
        <v>-</v>
      </c>
      <c r="Y456" s="318" t="str">
        <f>IF(OR(W456="",W456=0,W456="-"),"",MAX(Y$23:Y455)+1)</f>
        <v/>
      </c>
      <c r="Z456" s="320" t="str">
        <f>IF(OR(Y456="",Y456=0,Y456="-"),"",C450)</f>
        <v/>
      </c>
      <c r="AA456" s="341" t="str">
        <f>IF(OR(Y456="",Y456=0,Y456="-"),"",DAY($B450))</f>
        <v/>
      </c>
      <c r="AB456" s="332" t="str">
        <f t="shared" si="408"/>
        <v/>
      </c>
      <c r="AC456" s="342" t="str">
        <f>IF(OR(AA456="",AA456=0,AA456="-"),"",MONTH($B450))</f>
        <v/>
      </c>
      <c r="AD456" s="332" t="str">
        <f t="shared" si="409"/>
        <v/>
      </c>
      <c r="AE456" s="343" t="str">
        <f>IF(OR(AA456="",AA456=0,AA456="-"),"",YEAR($B450))</f>
        <v/>
      </c>
      <c r="AG456" s="471"/>
      <c r="AH456" s="500"/>
      <c r="AI456" s="501"/>
      <c r="AJ456" s="501"/>
      <c r="AK456" s="501"/>
      <c r="AL456" s="502"/>
      <c r="AM456" s="472"/>
      <c r="AO456" s="471"/>
      <c r="AP456" s="474"/>
      <c r="AQ456" s="474"/>
      <c r="AR456" s="472"/>
      <c r="AT456" s="471"/>
      <c r="AU456" s="474"/>
      <c r="AV456" s="474"/>
      <c r="AW456" s="472"/>
      <c r="AY456" s="471"/>
      <c r="AZ456" s="474"/>
      <c r="BA456" s="474"/>
      <c r="BB456" s="472"/>
      <c r="BD456" s="471"/>
      <c r="BE456" s="472"/>
      <c r="BG456" s="468"/>
    </row>
    <row r="457" spans="1:59" ht="15" thickBot="1" x14ac:dyDescent="0.35">
      <c r="A457" s="674">
        <f>MAX($A$23:A450)+1</f>
        <v>63</v>
      </c>
      <c r="B457" s="675">
        <f>INDEX(Resumen!$A$56:$AL$259,MATCH($A457,Resumen!$A$56:$A$259,0),MATCH($B$22,Resumen!$A$59:$AL$59,0))</f>
        <v>0</v>
      </c>
      <c r="C457" s="676">
        <f>INDEX(Resumen!$A$56:$AL$259,MATCH($A457,Resumen!$A$56:$A$259,0),MATCH($C$22,Resumen!$A$59:$AL$59,0))</f>
        <v>0</v>
      </c>
      <c r="D457" s="648" t="str">
        <f>IF(SUM($W457:$W463)=0,"-",SUM($W457:$W463))</f>
        <v>-</v>
      </c>
      <c r="E457" s="363" t="str">
        <f>Resumen!$K$57</f>
        <v>MP</v>
      </c>
      <c r="F457" s="364" t="str">
        <f>Resumen!$K$56</f>
        <v>Materias Primas</v>
      </c>
      <c r="G457" s="284"/>
      <c r="H457" s="256" t="str">
        <f>INDEX(Resumen!$A$56:$AL$259,MATCH($C457,Resumen!$C$56:$C$259,0),MATCH($H$16,Resumen!$A$59:$AL$59,0))</f>
        <v>-</v>
      </c>
      <c r="I457" s="90" t="str">
        <f>INDEX(Resumen!$A$56:$AL$259,MATCH($C457,Resumen!$C$56:$C$259,0),MATCH($I$16,Resumen!$A$59:$AL$59,0))</f>
        <v>-</v>
      </c>
      <c r="J457" s="90" t="str">
        <f>INDEX(Resumen!$A$56:$AL$259,MATCH($C457,Resumen!$C$56:$C$259,0),MATCH($J$16,Resumen!$A$59:$AL$59,0))</f>
        <v>-</v>
      </c>
      <c r="K457" s="109" t="str">
        <f>INDEX(Resumen!$A$56:$AL$259,MATCH($C457,Resumen!$C$56:$C$259,0),MATCH($K$16,Resumen!$A$59:$AL$59,0))</f>
        <v>-</v>
      </c>
      <c r="M457" s="256" t="str">
        <f>IF(OR(H457="-",H457="",H457=0),"-",H457*M$14)</f>
        <v>-</v>
      </c>
      <c r="N457" s="90" t="str">
        <f t="shared" si="380"/>
        <v>-</v>
      </c>
      <c r="O457" s="90" t="str">
        <f t="shared" si="381"/>
        <v>-</v>
      </c>
      <c r="P457" s="109" t="str">
        <f t="shared" si="382"/>
        <v>-</v>
      </c>
      <c r="Q457" s="58"/>
      <c r="R457" s="365" t="str">
        <f>IF(SUM(H457,M457)=0,"-",SUM(H457,M457))</f>
        <v>-</v>
      </c>
      <c r="S457" s="366" t="str">
        <f t="shared" si="384"/>
        <v>-</v>
      </c>
      <c r="T457" s="366" t="str">
        <f t="shared" si="385"/>
        <v>-</v>
      </c>
      <c r="U457" s="367" t="str">
        <f t="shared" si="386"/>
        <v>-</v>
      </c>
      <c r="V457" s="5"/>
      <c r="W457" s="368" t="str">
        <f>IF(SUM(R457:U457)=0,"-",SUM(R457:U457))</f>
        <v>-</v>
      </c>
      <c r="Y457" s="369" t="str">
        <f>IF(OR(W457="",W457=0,W457="-"),"",MAX(Y$23:Y456)+1)</f>
        <v/>
      </c>
      <c r="Z457" s="370" t="str">
        <f>IF(OR(Y457="",Y457=0,Y457="-"),"",C457)</f>
        <v/>
      </c>
      <c r="AA457" s="371" t="str">
        <f>IF(OR(Y457="",Y457=0,Y457="-"),"",DAY($B457))</f>
        <v/>
      </c>
      <c r="AB457" s="372" t="str">
        <f>IF(AA457="","","/")</f>
        <v/>
      </c>
      <c r="AC457" s="373" t="str">
        <f>IF(OR(AA457="",AA457=0,AA457="-"),"",MONTH($B457))</f>
        <v/>
      </c>
      <c r="AD457" s="372" t="str">
        <f>IF(AC457="","","/")</f>
        <v/>
      </c>
      <c r="AE457" s="374" t="str">
        <f>IF(OR(AA457="",AA457=0,AA457="-"),"",YEAR($B457))</f>
        <v/>
      </c>
      <c r="AG457" s="461" t="str">
        <f>IF(OR($C457="",$C457="-",$C457=0),"-",A457)</f>
        <v>-</v>
      </c>
      <c r="AH457" s="503" t="str">
        <f>IF(OR($C457="",$C457="-",$C457=0),"-",DAY(B457))</f>
        <v>-</v>
      </c>
      <c r="AI457" s="506" t="str">
        <f>IF(AH457="","","/")</f>
        <v>/</v>
      </c>
      <c r="AJ457" s="507" t="str">
        <f>IF(OR($C457="",$C457="-",$C457=0),"-",MONTH(B457))</f>
        <v>-</v>
      </c>
      <c r="AK457" s="506" t="str">
        <f>IF(AJ457="","","/")</f>
        <v>/</v>
      </c>
      <c r="AL457" s="508" t="str">
        <f>IF(OR($C457="",$C457="-",$C457=0),"-",YEAR(B457))</f>
        <v>-</v>
      </c>
      <c r="AM457" s="462" t="str">
        <f>IF(OR($C457="",$C457="-",$C457=0),"-",C457)</f>
        <v>-</v>
      </c>
      <c r="AN457" s="475" t="str">
        <f>IF(AM457="-","ù",IF(BG457=D457,"ü","û"))</f>
        <v>ù</v>
      </c>
      <c r="AO457" s="463" t="str">
        <f>IF(OR($C457="",$C457="-",$C457=0),"-",IF(SUM(H457:H463)=0,"-",SUM(H457:H463)))</f>
        <v>-</v>
      </c>
      <c r="AP457" s="464" t="str">
        <f>IF(OR($C457="",$C457="-",$C457=0),"-",IF(SUM(I457:I463)=0,"-",SUM(I457:I463)))</f>
        <v>-</v>
      </c>
      <c r="AQ457" s="464" t="str">
        <f>IF(OR($C457="",$C457="-",$C457=0),"-",IF(SUM(J457:J463)=0,"-",SUM(J457:J463)))</f>
        <v>-</v>
      </c>
      <c r="AR457" s="465" t="str">
        <f>IF(OR($C457="",$C457="-",$C457=0),"-",IF(SUM(K457:K463)=0,"-",SUM(K457:K463)))</f>
        <v>-</v>
      </c>
      <c r="AS457" s="457"/>
      <c r="AT457" s="463" t="str">
        <f>IF(OR($C457="",$C457="-",$C457=0),"-",IF(SUM(M457:M463)=0,"-",SUM(M457:M463)))</f>
        <v>-</v>
      </c>
      <c r="AU457" s="464" t="str">
        <f>IF(OR($C457="",$C457="-",$C457=0),"-",IF(SUM(N457:N463)=0,"-",SUM(N457:N463)))</f>
        <v>-</v>
      </c>
      <c r="AV457" s="464" t="str">
        <f>IF(OR($C457="",$C457="-",$C457=0),"-",IF(SUM(O457:O463)=0,"-",SUM(O457:O463)))</f>
        <v>-</v>
      </c>
      <c r="AW457" s="465" t="str">
        <f>IF(OR($C457="",$C457="-",$C457=0),"-",IF(SUM(P457:P463)=0,"-",SUM(P457:P463)))</f>
        <v>-</v>
      </c>
      <c r="AX457" s="457"/>
      <c r="AY457" s="463" t="str">
        <f>IF(OR($C457="",$C457="-",$C457=0),"-",IF(SUM(R457:R463)=0,"-",SUM(R457:R463)))</f>
        <v>-</v>
      </c>
      <c r="AZ457" s="464" t="str">
        <f>IF(OR($C457="",$C457="-",$C457=0),"-",IF(SUM(S457:S463)=0,"-",SUM(S457:S463)))</f>
        <v>-</v>
      </c>
      <c r="BA457" s="464" t="str">
        <f>IF(OR($C457="",$C457="-",$C457=0),"-",IF(SUM(T457:T463)=0,"-",SUM(T457:T463)))</f>
        <v>-</v>
      </c>
      <c r="BB457" s="465" t="str">
        <f>IF(OR($C457="",$C457="-",$C457=0),"-",IF(SUM(U457:U463)=0,"-",SUM(U457:U463)))</f>
        <v>-</v>
      </c>
      <c r="BC457" s="457"/>
      <c r="BD457" s="463" t="str">
        <f>IF(SUM(AO457:AR457)=0,"-",SUM(AO457:AR457))</f>
        <v>-</v>
      </c>
      <c r="BE457" s="465" t="str">
        <f>IF(SUM(AT457:AW457)=0,"-",SUM(AT457:AW457))</f>
        <v>-</v>
      </c>
      <c r="BF457" s="457"/>
      <c r="BG457" s="466" t="str">
        <f>IF(SUM(AY457:BB457)=0,"-",SUM(AY457:BB457))</f>
        <v>-</v>
      </c>
    </row>
    <row r="458" spans="1:59" ht="15" thickBot="1" x14ac:dyDescent="0.35">
      <c r="A458" s="674"/>
      <c r="B458" s="675"/>
      <c r="C458" s="676"/>
      <c r="D458" s="677"/>
      <c r="E458" s="82" t="str">
        <f>Resumen!$O$57</f>
        <v>P</v>
      </c>
      <c r="F458" s="261" t="str">
        <f>Resumen!$O$56</f>
        <v>Panadería</v>
      </c>
      <c r="G458" s="284"/>
      <c r="H458" s="273" t="str">
        <f>INDEX(Resumen!$A$56:$AL$259,MATCH($C457,Resumen!$C$56:$C$259,0),MATCH($H$17,Resumen!$A$59:$AL$59,0))</f>
        <v>-</v>
      </c>
      <c r="I458" s="274" t="str">
        <f>INDEX(Resumen!$A$56:$AL$259,MATCH($C457,Resumen!$C$56:$C$259,0),MATCH($I$17,Resumen!$A$59:$AL$59,0))</f>
        <v>-</v>
      </c>
      <c r="J458" s="274" t="str">
        <f>INDEX(Resumen!$A$56:$AL$259,MATCH($C457,Resumen!$C$56:$C$259,0),MATCH($J$17,Resumen!$A$59:$AL$59,0))</f>
        <v>-</v>
      </c>
      <c r="K458" s="275" t="str">
        <f>INDEX(Resumen!$A$56:$AL$259,MATCH($C457,Resumen!$C$56:$C$259,0),MATCH($K$17,Resumen!$A$59:$AL$59,0))</f>
        <v>-</v>
      </c>
      <c r="M458" s="273" t="str">
        <f t="shared" ref="M458:M463" si="410">IF(OR(H458="-",H458="",H458=0),"-",H458*M$14)</f>
        <v>-</v>
      </c>
      <c r="N458" s="274" t="str">
        <f t="shared" si="380"/>
        <v>-</v>
      </c>
      <c r="O458" s="274" t="str">
        <f t="shared" si="381"/>
        <v>-</v>
      </c>
      <c r="P458" s="275" t="str">
        <f t="shared" si="382"/>
        <v>-</v>
      </c>
      <c r="Q458" s="58"/>
      <c r="R458" s="292" t="str">
        <f t="shared" ref="R458:R463" si="411">IF(SUM(H458,M458)=0,"-",SUM(H458,M458))</f>
        <v>-</v>
      </c>
      <c r="S458" s="293" t="str">
        <f t="shared" si="384"/>
        <v>-</v>
      </c>
      <c r="T458" s="293" t="str">
        <f t="shared" si="385"/>
        <v>-</v>
      </c>
      <c r="U458" s="294" t="str">
        <f t="shared" si="386"/>
        <v>-</v>
      </c>
      <c r="V458" s="5"/>
      <c r="W458" s="306" t="str">
        <f t="shared" ref="W458:W463" si="412">IF(SUM(R458:U458)=0,"-",SUM(R458:U458))</f>
        <v>-</v>
      </c>
      <c r="Y458" s="318" t="str">
        <f>IF(OR(W458="",W458=0,W458="-"),"",MAX(Y$23:Y457)+1)</f>
        <v/>
      </c>
      <c r="Z458" s="319" t="str">
        <f>IF(OR(Y458="",Y458=0,Y458="-"),"",C457)</f>
        <v/>
      </c>
      <c r="AA458" s="338" t="str">
        <f>IF(OR(Y458="",Y458=0,Y458="-"),"",DAY($B457))</f>
        <v/>
      </c>
      <c r="AB458" s="331" t="str">
        <f t="shared" ref="AB458:AB463" si="413">IF(AA458="","","/")</f>
        <v/>
      </c>
      <c r="AC458" s="339" t="str">
        <f>IF(OR(AA458="",AA458=0,AA458="-"),"",MONTH($B457))</f>
        <v/>
      </c>
      <c r="AD458" s="331" t="str">
        <f t="shared" ref="AD458:AD463" si="414">IF(AC458="","","/")</f>
        <v/>
      </c>
      <c r="AE458" s="340" t="str">
        <f>IF(OR(AA458="",AA458=0,AA458="-"),"",YEAR($B457))</f>
        <v/>
      </c>
      <c r="AG458" s="525"/>
      <c r="AH458" s="526"/>
      <c r="AI458" s="527"/>
      <c r="AJ458" s="528"/>
      <c r="AK458" s="527"/>
      <c r="AL458" s="529"/>
      <c r="AM458" s="530"/>
      <c r="AN458" s="535"/>
      <c r="AO458" s="531"/>
      <c r="AP458" s="532"/>
      <c r="AQ458" s="532"/>
      <c r="AR458" s="533"/>
      <c r="AS458" s="536"/>
      <c r="AT458" s="531"/>
      <c r="AU458" s="532"/>
      <c r="AV458" s="532"/>
      <c r="AW458" s="533"/>
      <c r="AX458" s="536"/>
      <c r="AY458" s="531"/>
      <c r="AZ458" s="532"/>
      <c r="BA458" s="532"/>
      <c r="BB458" s="533"/>
      <c r="BC458" s="536"/>
      <c r="BD458" s="531"/>
      <c r="BE458" s="533"/>
      <c r="BF458" s="536"/>
      <c r="BG458" s="534"/>
    </row>
    <row r="459" spans="1:59" ht="15" thickBot="1" x14ac:dyDescent="0.35">
      <c r="A459" s="674"/>
      <c r="B459" s="675"/>
      <c r="C459" s="676"/>
      <c r="D459" s="677"/>
      <c r="E459" s="82" t="str">
        <f>Resumen!$S$57</f>
        <v>B</v>
      </c>
      <c r="F459" s="261" t="str">
        <f>Resumen!$S$56</f>
        <v>Bebidas</v>
      </c>
      <c r="G459" s="284"/>
      <c r="H459" s="273" t="str">
        <f>INDEX(Resumen!$A$56:$AL$259,MATCH($C457,Resumen!$C$56:$C$259,0),MATCH($H$18,Resumen!$A$59:$AL$59,0))</f>
        <v>-</v>
      </c>
      <c r="I459" s="274" t="str">
        <f>INDEX(Resumen!$A$56:$AL$259,MATCH($C457,Resumen!$C$56:$C$259,0),MATCH($I$18,Resumen!$A$59:$AL$59,0))</f>
        <v>-</v>
      </c>
      <c r="J459" s="274" t="str">
        <f>INDEX(Resumen!$A$56:$AL$259,MATCH($C457,Resumen!$C$56:$C$259,0),MATCH($J$18,Resumen!$A$59:$AL$59,0))</f>
        <v>-</v>
      </c>
      <c r="K459" s="275" t="str">
        <f>INDEX(Resumen!$A$56:$AL$259,MATCH($C457,Resumen!$C$56:$C$259,0),MATCH($K$18,Resumen!$A$59:$AL$59,0))</f>
        <v>-</v>
      </c>
      <c r="M459" s="273" t="str">
        <f t="shared" si="410"/>
        <v>-</v>
      </c>
      <c r="N459" s="274" t="str">
        <f t="shared" si="380"/>
        <v>-</v>
      </c>
      <c r="O459" s="274" t="str">
        <f t="shared" si="381"/>
        <v>-</v>
      </c>
      <c r="P459" s="275" t="str">
        <f t="shared" si="382"/>
        <v>-</v>
      </c>
      <c r="R459" s="292" t="str">
        <f t="shared" si="411"/>
        <v>-</v>
      </c>
      <c r="S459" s="293" t="str">
        <f t="shared" si="384"/>
        <v>-</v>
      </c>
      <c r="T459" s="293" t="str">
        <f t="shared" si="385"/>
        <v>-</v>
      </c>
      <c r="U459" s="294" t="str">
        <f t="shared" si="386"/>
        <v>-</v>
      </c>
      <c r="V459" s="5"/>
      <c r="W459" s="306" t="str">
        <f t="shared" si="412"/>
        <v>-</v>
      </c>
      <c r="Y459" s="318" t="str">
        <f>IF(OR(W459="",W459=0,W459="-"),"",MAX(Y$23:Y458)+1)</f>
        <v/>
      </c>
      <c r="Z459" s="319" t="str">
        <f>IF(OR(Y459="",Y459=0,Y459="-"),"",C457)</f>
        <v/>
      </c>
      <c r="AA459" s="338" t="str">
        <f>IF(OR(Y459="",Y459=0,Y459="-"),"",DAY($B457))</f>
        <v/>
      </c>
      <c r="AB459" s="331" t="str">
        <f t="shared" si="413"/>
        <v/>
      </c>
      <c r="AC459" s="339" t="str">
        <f>IF(OR(AA459="",AA459=0,AA459="-"),"",MONTH($B457))</f>
        <v/>
      </c>
      <c r="AD459" s="331" t="str">
        <f t="shared" si="414"/>
        <v/>
      </c>
      <c r="AE459" s="340" t="str">
        <f>IF(OR(AA459="",AA459=0,AA459="-"),"",YEAR($B457))</f>
        <v/>
      </c>
      <c r="AG459" s="469"/>
      <c r="AH459" s="497"/>
      <c r="AL459" s="499"/>
      <c r="AM459" s="470"/>
      <c r="AN459" s="59"/>
      <c r="AO459" s="469"/>
      <c r="AP459" s="473"/>
      <c r="AQ459" s="473"/>
      <c r="AR459" s="470"/>
      <c r="AS459" s="59"/>
      <c r="AT459" s="469"/>
      <c r="AU459" s="473"/>
      <c r="AV459" s="473"/>
      <c r="AW459" s="470"/>
      <c r="AX459" s="59"/>
      <c r="AY459" s="469"/>
      <c r="AZ459" s="473"/>
      <c r="BA459" s="473"/>
      <c r="BB459" s="470"/>
      <c r="BC459" s="59"/>
      <c r="BD459" s="469"/>
      <c r="BE459" s="470"/>
      <c r="BF459" s="59"/>
      <c r="BG459" s="467"/>
    </row>
    <row r="460" spans="1:59" ht="15" thickBot="1" x14ac:dyDescent="0.35">
      <c r="A460" s="674"/>
      <c r="B460" s="675"/>
      <c r="C460" s="676"/>
      <c r="D460" s="677"/>
      <c r="E460" s="82" t="str">
        <f>Resumen!$W$57</f>
        <v>E</v>
      </c>
      <c r="F460" s="261" t="str">
        <f>Resumen!$W$56</f>
        <v>Envases</v>
      </c>
      <c r="G460" s="284"/>
      <c r="H460" s="273" t="str">
        <f>INDEX(Resumen!$A$56:$AL$259,MATCH($C457,Resumen!$C$56:$C$259,0),MATCH($H$19,Resumen!$A$59:$AL$59,0))</f>
        <v>-</v>
      </c>
      <c r="I460" s="274" t="str">
        <f>INDEX(Resumen!$A$56:$AL$259,MATCH($C457,Resumen!$C$56:$C$259,0),MATCH($I$19,Resumen!$A$59:$AL$59,0))</f>
        <v>-</v>
      </c>
      <c r="J460" s="274" t="str">
        <f>INDEX(Resumen!$A$56:$AL$259,MATCH($C457,Resumen!$C$56:$C$259,0),MATCH($J$19,Resumen!$A$59:$AL$59,0))</f>
        <v>-</v>
      </c>
      <c r="K460" s="275" t="str">
        <f>INDEX(Resumen!$A$56:$AL$259,MATCH($C457,Resumen!$C$56:$C$259,0),MATCH($K$19,Resumen!$A$59:$AL$59,0))</f>
        <v>-</v>
      </c>
      <c r="M460" s="273" t="str">
        <f t="shared" si="410"/>
        <v>-</v>
      </c>
      <c r="N460" s="274" t="str">
        <f t="shared" si="380"/>
        <v>-</v>
      </c>
      <c r="O460" s="274" t="str">
        <f t="shared" si="381"/>
        <v>-</v>
      </c>
      <c r="P460" s="275" t="str">
        <f t="shared" si="382"/>
        <v>-</v>
      </c>
      <c r="Q460" s="58"/>
      <c r="R460" s="292" t="str">
        <f t="shared" si="411"/>
        <v>-</v>
      </c>
      <c r="S460" s="293" t="str">
        <f t="shared" si="384"/>
        <v>-</v>
      </c>
      <c r="T460" s="293" t="str">
        <f t="shared" si="385"/>
        <v>-</v>
      </c>
      <c r="U460" s="294" t="str">
        <f t="shared" si="386"/>
        <v>-</v>
      </c>
      <c r="V460" s="5"/>
      <c r="W460" s="306" t="str">
        <f t="shared" si="412"/>
        <v>-</v>
      </c>
      <c r="Y460" s="318" t="str">
        <f>IF(OR(W460="",W460=0,W460="-"),"",MAX(Y$23:Y459)+1)</f>
        <v/>
      </c>
      <c r="Z460" s="319" t="str">
        <f>IF(OR(Y460="",Y460=0,Y460="-"),"",C457)</f>
        <v/>
      </c>
      <c r="AA460" s="338" t="str">
        <f>IF(OR(Y460="",Y460=0,Y460="-"),"",DAY($B457))</f>
        <v/>
      </c>
      <c r="AB460" s="331" t="str">
        <f t="shared" si="413"/>
        <v/>
      </c>
      <c r="AC460" s="339" t="str">
        <f>IF(OR(AA460="",AA460=0,AA460="-"),"",MONTH($B457))</f>
        <v/>
      </c>
      <c r="AD460" s="331" t="str">
        <f t="shared" si="414"/>
        <v/>
      </c>
      <c r="AE460" s="340" t="str">
        <f>IF(OR(AA460="",AA460=0,AA460="-"),"",YEAR($B457))</f>
        <v/>
      </c>
      <c r="AG460" s="469"/>
      <c r="AH460" s="497"/>
      <c r="AL460" s="499"/>
      <c r="AM460" s="470"/>
      <c r="AO460" s="469"/>
      <c r="AP460" s="473"/>
      <c r="AQ460" s="473"/>
      <c r="AR460" s="470"/>
      <c r="AT460" s="469"/>
      <c r="AU460" s="473"/>
      <c r="AV460" s="473"/>
      <c r="AW460" s="470"/>
      <c r="AY460" s="469"/>
      <c r="AZ460" s="473"/>
      <c r="BA460" s="473"/>
      <c r="BB460" s="470"/>
      <c r="BD460" s="469"/>
      <c r="BE460" s="470"/>
      <c r="BG460" s="467"/>
    </row>
    <row r="461" spans="1:59" ht="15" thickBot="1" x14ac:dyDescent="0.35">
      <c r="A461" s="674"/>
      <c r="B461" s="675"/>
      <c r="C461" s="676"/>
      <c r="D461" s="677"/>
      <c r="E461" s="83" t="str">
        <f>Resumen!$AA$57</f>
        <v>D</v>
      </c>
      <c r="F461" s="262" t="str">
        <f>Resumen!$AA$56</f>
        <v>Decoración</v>
      </c>
      <c r="G461" s="284"/>
      <c r="H461" s="273" t="str">
        <f>INDEX(Resumen!$A$56:$AL$259,MATCH($C457,Resumen!$C$56:$C$259,0),MATCH($H$20,Resumen!$A$59:$AL$59,0))</f>
        <v>-</v>
      </c>
      <c r="I461" s="274" t="str">
        <f>INDEX(Resumen!$A$56:$AL$259,MATCH($C457,Resumen!$C$56:$C$259,0),MATCH($I$20,Resumen!$A$59:$AL$59,0))</f>
        <v>-</v>
      </c>
      <c r="J461" s="274" t="str">
        <f>INDEX(Resumen!$A$56:$AL$259,MATCH($C457,Resumen!$C$56:$C$259,0),MATCH($J$20,Resumen!$A$59:$AL$59,0))</f>
        <v>-</v>
      </c>
      <c r="K461" s="275" t="str">
        <f>INDEX(Resumen!$A$56:$AL$259,MATCH($C457,Resumen!$C$56:$C$259,0),MATCH($K$20,Resumen!$A$59:$AL$59,0))</f>
        <v>-</v>
      </c>
      <c r="M461" s="273" t="str">
        <f t="shared" si="410"/>
        <v>-</v>
      </c>
      <c r="N461" s="274" t="str">
        <f t="shared" si="380"/>
        <v>-</v>
      </c>
      <c r="O461" s="274" t="str">
        <f t="shared" si="381"/>
        <v>-</v>
      </c>
      <c r="P461" s="275" t="str">
        <f t="shared" si="382"/>
        <v>-</v>
      </c>
      <c r="Q461" s="58"/>
      <c r="R461" s="292" t="str">
        <f t="shared" si="411"/>
        <v>-</v>
      </c>
      <c r="S461" s="293" t="str">
        <f t="shared" si="384"/>
        <v>-</v>
      </c>
      <c r="T461" s="293" t="str">
        <f t="shared" si="385"/>
        <v>-</v>
      </c>
      <c r="U461" s="294" t="str">
        <f t="shared" si="386"/>
        <v>-</v>
      </c>
      <c r="V461" s="5"/>
      <c r="W461" s="306" t="str">
        <f t="shared" si="412"/>
        <v>-</v>
      </c>
      <c r="Y461" s="318" t="str">
        <f>IF(OR(W461="",W461=0,W461="-"),"",MAX(Y$23:Y460)+1)</f>
        <v/>
      </c>
      <c r="Z461" s="319" t="str">
        <f>IF(OR(Y461="",Y461=0,Y461="-"),"",C457)</f>
        <v/>
      </c>
      <c r="AA461" s="338" t="str">
        <f>IF(OR(Y461="",Y461=0,Y461="-"),"",DAY($B457))</f>
        <v/>
      </c>
      <c r="AB461" s="331" t="str">
        <f t="shared" si="413"/>
        <v/>
      </c>
      <c r="AC461" s="339" t="str">
        <f>IF(OR(AA461="",AA461=0,AA461="-"),"",MONTH($B457))</f>
        <v/>
      </c>
      <c r="AD461" s="331" t="str">
        <f t="shared" si="414"/>
        <v/>
      </c>
      <c r="AE461" s="340" t="str">
        <f>IF(OR(AA461="",AA461=0,AA461="-"),"",YEAR($B457))</f>
        <v/>
      </c>
      <c r="AG461" s="469"/>
      <c r="AH461" s="497"/>
      <c r="AL461" s="499"/>
      <c r="AM461" s="470"/>
      <c r="AO461" s="469"/>
      <c r="AP461" s="473"/>
      <c r="AQ461" s="473"/>
      <c r="AR461" s="470"/>
      <c r="AT461" s="469"/>
      <c r="AU461" s="473"/>
      <c r="AV461" s="473"/>
      <c r="AW461" s="470"/>
      <c r="AY461" s="469"/>
      <c r="AZ461" s="473"/>
      <c r="BA461" s="473"/>
      <c r="BB461" s="470"/>
      <c r="BD461" s="469"/>
      <c r="BE461" s="470"/>
      <c r="BG461" s="467"/>
    </row>
    <row r="462" spans="1:59" ht="15" thickBot="1" x14ac:dyDescent="0.35">
      <c r="A462" s="674"/>
      <c r="B462" s="675"/>
      <c r="C462" s="676"/>
      <c r="D462" s="677"/>
      <c r="E462" s="83" t="str">
        <f>Resumen!$AE$57</f>
        <v>U</v>
      </c>
      <c r="F462" s="262" t="str">
        <f>Resumen!$AE$56</f>
        <v>Maq. y Utensilios</v>
      </c>
      <c r="G462" s="284"/>
      <c r="H462" s="273" t="str">
        <f>INDEX(Resumen!$A$56:$AL$259,MATCH($C457,Resumen!$C$56:$C$259,0),MATCH($H$21,Resumen!$A$59:$AL$59,0))</f>
        <v>-</v>
      </c>
      <c r="I462" s="274" t="str">
        <f>INDEX(Resumen!$A$56:$AL$259,MATCH($C457,Resumen!$C$56:$C$259,0),MATCH($I$21,Resumen!$A$59:$AL$59,0))</f>
        <v>-</v>
      </c>
      <c r="J462" s="274" t="str">
        <f>INDEX(Resumen!$A$56:$AL$259,MATCH($C457,Resumen!$C$56:$C$259,0),MATCH($J$21,Resumen!$A$59:$AL$59,0))</f>
        <v>-</v>
      </c>
      <c r="K462" s="275" t="str">
        <f>INDEX(Resumen!$A$56:$AL$259,MATCH($C457,Resumen!$C$56:$C$259,0),MATCH($K$21,Resumen!$A$59:$AL$59,0))</f>
        <v>-</v>
      </c>
      <c r="M462" s="273" t="str">
        <f t="shared" si="410"/>
        <v>-</v>
      </c>
      <c r="N462" s="274" t="str">
        <f t="shared" si="380"/>
        <v>-</v>
      </c>
      <c r="O462" s="274" t="str">
        <f t="shared" si="381"/>
        <v>-</v>
      </c>
      <c r="P462" s="275" t="str">
        <f t="shared" si="382"/>
        <v>-</v>
      </c>
      <c r="Q462" s="58"/>
      <c r="R462" s="292" t="str">
        <f t="shared" si="411"/>
        <v>-</v>
      </c>
      <c r="S462" s="293" t="str">
        <f t="shared" si="384"/>
        <v>-</v>
      </c>
      <c r="T462" s="293" t="str">
        <f t="shared" si="385"/>
        <v>-</v>
      </c>
      <c r="U462" s="294" t="str">
        <f t="shared" si="386"/>
        <v>-</v>
      </c>
      <c r="V462" s="5"/>
      <c r="W462" s="306" t="str">
        <f t="shared" si="412"/>
        <v>-</v>
      </c>
      <c r="Y462" s="318" t="str">
        <f>IF(OR(W462="",W462=0,W462="-"),"",MAX(Y$23:Y461)+1)</f>
        <v/>
      </c>
      <c r="Z462" s="319" t="str">
        <f>IF(OR(Y462="",Y462=0,Y462="-"),"",C457)</f>
        <v/>
      </c>
      <c r="AA462" s="338" t="str">
        <f>IF(OR(Y462="",Y462=0,Y462="-"),"",DAY($B457))</f>
        <v/>
      </c>
      <c r="AB462" s="331" t="str">
        <f t="shared" si="413"/>
        <v/>
      </c>
      <c r="AC462" s="339" t="str">
        <f>IF(OR(AA462="",AA462=0,AA462="-"),"",MONTH($B457))</f>
        <v/>
      </c>
      <c r="AD462" s="331" t="str">
        <f t="shared" si="414"/>
        <v/>
      </c>
      <c r="AE462" s="340" t="str">
        <f>IF(OR(AA462="",AA462=0,AA462="-"),"",YEAR($B457))</f>
        <v/>
      </c>
      <c r="AG462" s="469"/>
      <c r="AH462" s="497"/>
      <c r="AL462" s="499"/>
      <c r="AM462" s="470"/>
      <c r="AO462" s="469"/>
      <c r="AP462" s="473"/>
      <c r="AQ462" s="473"/>
      <c r="AR462" s="470"/>
      <c r="AT462" s="469"/>
      <c r="AU462" s="473"/>
      <c r="AV462" s="473"/>
      <c r="AW462" s="470"/>
      <c r="AY462" s="469"/>
      <c r="AZ462" s="473"/>
      <c r="BA462" s="473"/>
      <c r="BB462" s="470"/>
      <c r="BD462" s="469"/>
      <c r="BE462" s="470"/>
      <c r="BG462" s="467"/>
    </row>
    <row r="463" spans="1:59" ht="15" thickBot="1" x14ac:dyDescent="0.35">
      <c r="A463" s="674"/>
      <c r="B463" s="675"/>
      <c r="C463" s="676"/>
      <c r="D463" s="649"/>
      <c r="E463" s="259" t="str">
        <f>Resumen!$AI$57</f>
        <v>V</v>
      </c>
      <c r="F463" s="263" t="str">
        <f>Resumen!$AI$56</f>
        <v>Gastos V.Zotz</v>
      </c>
      <c r="G463" s="284"/>
      <c r="H463" s="276" t="str">
        <f>INDEX(Resumen!$A$56:$AL$259,MATCH($C457,Resumen!$C$56:$C$259,0),MATCH($H$22,Resumen!$A$59:$AL$59,0))</f>
        <v>-</v>
      </c>
      <c r="I463" s="277" t="str">
        <f>INDEX(Resumen!$A$56:$AL$259,MATCH($C457,Resumen!$C$56:$C$259,0),MATCH($I$22,Resumen!$A$59:$AL$59,0))</f>
        <v>-</v>
      </c>
      <c r="J463" s="277" t="str">
        <f>INDEX(Resumen!$A$56:$AL$259,MATCH($C457,Resumen!$C$56:$C$259,0),MATCH($J$22,Resumen!$A$59:$AL$59,0))</f>
        <v>-</v>
      </c>
      <c r="K463" s="278" t="str">
        <f>INDEX(Resumen!$A$56:$AL$259,MATCH($C457,Resumen!$C$56:$C$259,0),MATCH($K$22,Resumen!$A$59:$AL$59,0))</f>
        <v>-</v>
      </c>
      <c r="M463" s="276" t="str">
        <f t="shared" si="410"/>
        <v>-</v>
      </c>
      <c r="N463" s="277" t="str">
        <f t="shared" si="380"/>
        <v>-</v>
      </c>
      <c r="O463" s="277" t="str">
        <f t="shared" si="381"/>
        <v>-</v>
      </c>
      <c r="P463" s="278" t="str">
        <f t="shared" si="382"/>
        <v>-</v>
      </c>
      <c r="Q463" s="58"/>
      <c r="R463" s="295" t="str">
        <f t="shared" si="411"/>
        <v>-</v>
      </c>
      <c r="S463" s="296" t="str">
        <f t="shared" si="384"/>
        <v>-</v>
      </c>
      <c r="T463" s="296" t="str">
        <f t="shared" si="385"/>
        <v>-</v>
      </c>
      <c r="U463" s="297" t="str">
        <f t="shared" si="386"/>
        <v>-</v>
      </c>
      <c r="W463" s="307" t="str">
        <f t="shared" si="412"/>
        <v>-</v>
      </c>
      <c r="Y463" s="318" t="str">
        <f>IF(OR(W463="",W463=0,W463="-"),"",MAX(Y$23:Y462)+1)</f>
        <v/>
      </c>
      <c r="Z463" s="320" t="str">
        <f>IF(OR(Y463="",Y463=0,Y463="-"),"",C457)</f>
        <v/>
      </c>
      <c r="AA463" s="341" t="str">
        <f>IF(OR(Y463="",Y463=0,Y463="-"),"",DAY($B457))</f>
        <v/>
      </c>
      <c r="AB463" s="332" t="str">
        <f t="shared" si="413"/>
        <v/>
      </c>
      <c r="AC463" s="342" t="str">
        <f>IF(OR(AA463="",AA463=0,AA463="-"),"",MONTH($B457))</f>
        <v/>
      </c>
      <c r="AD463" s="332" t="str">
        <f t="shared" si="414"/>
        <v/>
      </c>
      <c r="AE463" s="343" t="str">
        <f>IF(OR(AA463="",AA463=0,AA463="-"),"",YEAR($B457))</f>
        <v/>
      </c>
      <c r="AG463" s="471"/>
      <c r="AH463" s="500"/>
      <c r="AI463" s="501"/>
      <c r="AJ463" s="501"/>
      <c r="AK463" s="501"/>
      <c r="AL463" s="502"/>
      <c r="AM463" s="472"/>
      <c r="AO463" s="471"/>
      <c r="AP463" s="474"/>
      <c r="AQ463" s="474"/>
      <c r="AR463" s="472"/>
      <c r="AT463" s="471"/>
      <c r="AU463" s="474"/>
      <c r="AV463" s="474"/>
      <c r="AW463" s="472"/>
      <c r="AY463" s="471"/>
      <c r="AZ463" s="474"/>
      <c r="BA463" s="474"/>
      <c r="BB463" s="472"/>
      <c r="BD463" s="471"/>
      <c r="BE463" s="472"/>
      <c r="BG463" s="468"/>
    </row>
    <row r="464" spans="1:59" ht="15" thickBot="1" x14ac:dyDescent="0.35">
      <c r="A464" s="674">
        <f>MAX($A$23:A457)+1</f>
        <v>64</v>
      </c>
      <c r="B464" s="675">
        <f>INDEX(Resumen!$A$56:$AL$259,MATCH($A464,Resumen!$A$56:$A$259,0),MATCH($B$22,Resumen!$A$59:$AL$59,0))</f>
        <v>0</v>
      </c>
      <c r="C464" s="676">
        <f>INDEX(Resumen!$A$56:$AL$259,MATCH($A464,Resumen!$A$56:$A$259,0),MATCH($C$22,Resumen!$A$59:$AL$59,0))</f>
        <v>0</v>
      </c>
      <c r="D464" s="648" t="str">
        <f>IF(SUM($W464:$W470)=0,"-",SUM($W464:$W470))</f>
        <v>-</v>
      </c>
      <c r="E464" s="363" t="str">
        <f>Resumen!$K$57</f>
        <v>MP</v>
      </c>
      <c r="F464" s="364" t="str">
        <f>Resumen!$K$56</f>
        <v>Materias Primas</v>
      </c>
      <c r="G464" s="284"/>
      <c r="H464" s="256" t="str">
        <f>INDEX(Resumen!$A$56:$AL$259,MATCH($C464,Resumen!$C$56:$C$259,0),MATCH($H$16,Resumen!$A$59:$AL$59,0))</f>
        <v>-</v>
      </c>
      <c r="I464" s="90" t="str">
        <f>INDEX(Resumen!$A$56:$AL$259,MATCH($C464,Resumen!$C$56:$C$259,0),MATCH($I$16,Resumen!$A$59:$AL$59,0))</f>
        <v>-</v>
      </c>
      <c r="J464" s="90" t="str">
        <f>INDEX(Resumen!$A$56:$AL$259,MATCH($C464,Resumen!$C$56:$C$259,0),MATCH($J$16,Resumen!$A$59:$AL$59,0))</f>
        <v>-</v>
      </c>
      <c r="K464" s="109" t="str">
        <f>INDEX(Resumen!$A$56:$AL$259,MATCH($C464,Resumen!$C$56:$C$259,0),MATCH($K$16,Resumen!$A$59:$AL$59,0))</f>
        <v>-</v>
      </c>
      <c r="M464" s="256" t="str">
        <f>IF(OR(H464="-",H464="",H464=0),"-",H464*M$14)</f>
        <v>-</v>
      </c>
      <c r="N464" s="90" t="str">
        <f t="shared" si="380"/>
        <v>-</v>
      </c>
      <c r="O464" s="90" t="str">
        <f t="shared" si="381"/>
        <v>-</v>
      </c>
      <c r="P464" s="109" t="str">
        <f t="shared" si="382"/>
        <v>-</v>
      </c>
      <c r="Q464" s="58"/>
      <c r="R464" s="365" t="str">
        <f>IF(SUM(H464,M464)=0,"-",SUM(H464,M464))</f>
        <v>-</v>
      </c>
      <c r="S464" s="366" t="str">
        <f t="shared" si="384"/>
        <v>-</v>
      </c>
      <c r="T464" s="366" t="str">
        <f t="shared" si="385"/>
        <v>-</v>
      </c>
      <c r="U464" s="367" t="str">
        <f t="shared" si="386"/>
        <v>-</v>
      </c>
      <c r="V464" s="5"/>
      <c r="W464" s="368" t="str">
        <f>IF(SUM(R464:U464)=0,"-",SUM(R464:U464))</f>
        <v>-</v>
      </c>
      <c r="Y464" s="369" t="str">
        <f>IF(OR(W464="",W464=0,W464="-"),"",MAX(Y$23:Y463)+1)</f>
        <v/>
      </c>
      <c r="Z464" s="370" t="str">
        <f>IF(OR(Y464="",Y464=0,Y464="-"),"",C464)</f>
        <v/>
      </c>
      <c r="AA464" s="371" t="str">
        <f>IF(OR(Y464="",Y464=0,Y464="-"),"",DAY($B464))</f>
        <v/>
      </c>
      <c r="AB464" s="372" t="str">
        <f>IF(AA464="","","/")</f>
        <v/>
      </c>
      <c r="AC464" s="373" t="str">
        <f>IF(OR(AA464="",AA464=0,AA464="-"),"",MONTH($B464))</f>
        <v/>
      </c>
      <c r="AD464" s="372" t="str">
        <f>IF(AC464="","","/")</f>
        <v/>
      </c>
      <c r="AE464" s="374" t="str">
        <f>IF(OR(AA464="",AA464=0,AA464="-"),"",YEAR($B464))</f>
        <v/>
      </c>
      <c r="AG464" s="461" t="str">
        <f>IF(OR($C464="",$C464="-",$C464=0),"-",A464)</f>
        <v>-</v>
      </c>
      <c r="AH464" s="503" t="str">
        <f>IF(OR($C464="",$C464="-",$C464=0),"-",DAY(B464))</f>
        <v>-</v>
      </c>
      <c r="AI464" s="506" t="str">
        <f>IF(AH464="","","/")</f>
        <v>/</v>
      </c>
      <c r="AJ464" s="507" t="str">
        <f>IF(OR($C464="",$C464="-",$C464=0),"-",MONTH(B464))</f>
        <v>-</v>
      </c>
      <c r="AK464" s="506" t="str">
        <f>IF(AJ464="","","/")</f>
        <v>/</v>
      </c>
      <c r="AL464" s="508" t="str">
        <f>IF(OR($C464="",$C464="-",$C464=0),"-",YEAR(B464))</f>
        <v>-</v>
      </c>
      <c r="AM464" s="462" t="str">
        <f>IF(OR($C464="",$C464="-",$C464=0),"-",C464)</f>
        <v>-</v>
      </c>
      <c r="AN464" s="475" t="str">
        <f>IF(AM464="-","ù",IF(BG464=D464,"ü","û"))</f>
        <v>ù</v>
      </c>
      <c r="AO464" s="463" t="str">
        <f>IF(OR($C464="",$C464="-",$C464=0),"-",IF(SUM(H464:H470)=0,"-",SUM(H464:H470)))</f>
        <v>-</v>
      </c>
      <c r="AP464" s="464" t="str">
        <f>IF(OR($C464="",$C464="-",$C464=0),"-",IF(SUM(I464:I470)=0,"-",SUM(I464:I470)))</f>
        <v>-</v>
      </c>
      <c r="AQ464" s="464" t="str">
        <f>IF(OR($C464="",$C464="-",$C464=0),"-",IF(SUM(J464:J470)=0,"-",SUM(J464:J470)))</f>
        <v>-</v>
      </c>
      <c r="AR464" s="465" t="str">
        <f>IF(OR($C464="",$C464="-",$C464=0),"-",IF(SUM(K464:K470)=0,"-",SUM(K464:K470)))</f>
        <v>-</v>
      </c>
      <c r="AS464" s="457"/>
      <c r="AT464" s="463" t="str">
        <f>IF(OR($C464="",$C464="-",$C464=0),"-",IF(SUM(M464:M470)=0,"-",SUM(M464:M470)))</f>
        <v>-</v>
      </c>
      <c r="AU464" s="464" t="str">
        <f>IF(OR($C464="",$C464="-",$C464=0),"-",IF(SUM(N464:N470)=0,"-",SUM(N464:N470)))</f>
        <v>-</v>
      </c>
      <c r="AV464" s="464" t="str">
        <f>IF(OR($C464="",$C464="-",$C464=0),"-",IF(SUM(O464:O470)=0,"-",SUM(O464:O470)))</f>
        <v>-</v>
      </c>
      <c r="AW464" s="465" t="str">
        <f>IF(OR($C464="",$C464="-",$C464=0),"-",IF(SUM(P464:P470)=0,"-",SUM(P464:P470)))</f>
        <v>-</v>
      </c>
      <c r="AX464" s="457"/>
      <c r="AY464" s="463" t="str">
        <f>IF(OR($C464="",$C464="-",$C464=0),"-",IF(SUM(R464:R470)=0,"-",SUM(R464:R470)))</f>
        <v>-</v>
      </c>
      <c r="AZ464" s="464" t="str">
        <f>IF(OR($C464="",$C464="-",$C464=0),"-",IF(SUM(S464:S470)=0,"-",SUM(S464:S470)))</f>
        <v>-</v>
      </c>
      <c r="BA464" s="464" t="str">
        <f>IF(OR($C464="",$C464="-",$C464=0),"-",IF(SUM(T464:T470)=0,"-",SUM(T464:T470)))</f>
        <v>-</v>
      </c>
      <c r="BB464" s="465" t="str">
        <f>IF(OR($C464="",$C464="-",$C464=0),"-",IF(SUM(U464:U470)=0,"-",SUM(U464:U470)))</f>
        <v>-</v>
      </c>
      <c r="BC464" s="457"/>
      <c r="BD464" s="463" t="str">
        <f>IF(SUM(AO464:AR464)=0,"-",SUM(AO464:AR464))</f>
        <v>-</v>
      </c>
      <c r="BE464" s="465" t="str">
        <f>IF(SUM(AT464:AW464)=0,"-",SUM(AT464:AW464))</f>
        <v>-</v>
      </c>
      <c r="BF464" s="457"/>
      <c r="BG464" s="466" t="str">
        <f>IF(SUM(AY464:BB464)=0,"-",SUM(AY464:BB464))</f>
        <v>-</v>
      </c>
    </row>
    <row r="465" spans="1:59" ht="15" thickBot="1" x14ac:dyDescent="0.35">
      <c r="A465" s="674"/>
      <c r="B465" s="675"/>
      <c r="C465" s="676"/>
      <c r="D465" s="677"/>
      <c r="E465" s="82" t="str">
        <f>Resumen!$O$57</f>
        <v>P</v>
      </c>
      <c r="F465" s="261" t="str">
        <f>Resumen!$O$56</f>
        <v>Panadería</v>
      </c>
      <c r="G465" s="284"/>
      <c r="H465" s="273" t="str">
        <f>INDEX(Resumen!$A$56:$AL$259,MATCH($C464,Resumen!$C$56:$C$259,0),MATCH($H$17,Resumen!$A$59:$AL$59,0))</f>
        <v>-</v>
      </c>
      <c r="I465" s="274" t="str">
        <f>INDEX(Resumen!$A$56:$AL$259,MATCH($C464,Resumen!$C$56:$C$259,0),MATCH($I$17,Resumen!$A$59:$AL$59,0))</f>
        <v>-</v>
      </c>
      <c r="J465" s="274" t="str">
        <f>INDEX(Resumen!$A$56:$AL$259,MATCH($C464,Resumen!$C$56:$C$259,0),MATCH($J$17,Resumen!$A$59:$AL$59,0))</f>
        <v>-</v>
      </c>
      <c r="K465" s="275" t="str">
        <f>INDEX(Resumen!$A$56:$AL$259,MATCH($C464,Resumen!$C$56:$C$259,0),MATCH($K$17,Resumen!$A$59:$AL$59,0))</f>
        <v>-</v>
      </c>
      <c r="M465" s="273" t="str">
        <f t="shared" ref="M465:M470" si="415">IF(OR(H465="-",H465="",H465=0),"-",H465*M$14)</f>
        <v>-</v>
      </c>
      <c r="N465" s="274" t="str">
        <f t="shared" si="380"/>
        <v>-</v>
      </c>
      <c r="O465" s="274" t="str">
        <f t="shared" si="381"/>
        <v>-</v>
      </c>
      <c r="P465" s="275" t="str">
        <f t="shared" si="382"/>
        <v>-</v>
      </c>
      <c r="Q465" s="58"/>
      <c r="R465" s="292" t="str">
        <f t="shared" ref="R465:R470" si="416">IF(SUM(H465,M465)=0,"-",SUM(H465,M465))</f>
        <v>-</v>
      </c>
      <c r="S465" s="293" t="str">
        <f t="shared" si="384"/>
        <v>-</v>
      </c>
      <c r="T465" s="293" t="str">
        <f t="shared" si="385"/>
        <v>-</v>
      </c>
      <c r="U465" s="294" t="str">
        <f t="shared" si="386"/>
        <v>-</v>
      </c>
      <c r="V465" s="5"/>
      <c r="W465" s="306" t="str">
        <f t="shared" ref="W465:W470" si="417">IF(SUM(R465:U465)=0,"-",SUM(R465:U465))</f>
        <v>-</v>
      </c>
      <c r="Y465" s="318" t="str">
        <f>IF(OR(W465="",W465=0,W465="-"),"",MAX(Y$23:Y464)+1)</f>
        <v/>
      </c>
      <c r="Z465" s="319" t="str">
        <f>IF(OR(Y465="",Y465=0,Y465="-"),"",C464)</f>
        <v/>
      </c>
      <c r="AA465" s="338" t="str">
        <f>IF(OR(Y465="",Y465=0,Y465="-"),"",DAY($B464))</f>
        <v/>
      </c>
      <c r="AB465" s="331" t="str">
        <f t="shared" ref="AB465:AB470" si="418">IF(AA465="","","/")</f>
        <v/>
      </c>
      <c r="AC465" s="339" t="str">
        <f>IF(OR(AA465="",AA465=0,AA465="-"),"",MONTH($B464))</f>
        <v/>
      </c>
      <c r="AD465" s="331" t="str">
        <f t="shared" ref="AD465:AD470" si="419">IF(AC465="","","/")</f>
        <v/>
      </c>
      <c r="AE465" s="340" t="str">
        <f>IF(OR(AA465="",AA465=0,AA465="-"),"",YEAR($B464))</f>
        <v/>
      </c>
      <c r="AG465" s="525"/>
      <c r="AH465" s="526"/>
      <c r="AI465" s="527"/>
      <c r="AJ465" s="528"/>
      <c r="AK465" s="527"/>
      <c r="AL465" s="529"/>
      <c r="AM465" s="530"/>
      <c r="AN465" s="535"/>
      <c r="AO465" s="531"/>
      <c r="AP465" s="532"/>
      <c r="AQ465" s="532"/>
      <c r="AR465" s="533"/>
      <c r="AS465" s="536"/>
      <c r="AT465" s="531"/>
      <c r="AU465" s="532"/>
      <c r="AV465" s="532"/>
      <c r="AW465" s="533"/>
      <c r="AX465" s="536"/>
      <c r="AY465" s="531"/>
      <c r="AZ465" s="532"/>
      <c r="BA465" s="532"/>
      <c r="BB465" s="533"/>
      <c r="BC465" s="536"/>
      <c r="BD465" s="531"/>
      <c r="BE465" s="533"/>
      <c r="BF465" s="536"/>
      <c r="BG465" s="534"/>
    </row>
    <row r="466" spans="1:59" ht="15" thickBot="1" x14ac:dyDescent="0.35">
      <c r="A466" s="674"/>
      <c r="B466" s="675"/>
      <c r="C466" s="676"/>
      <c r="D466" s="677"/>
      <c r="E466" s="82" t="str">
        <f>Resumen!$S$57</f>
        <v>B</v>
      </c>
      <c r="F466" s="261" t="str">
        <f>Resumen!$S$56</f>
        <v>Bebidas</v>
      </c>
      <c r="G466" s="284"/>
      <c r="H466" s="273" t="str">
        <f>INDEX(Resumen!$A$56:$AL$259,MATCH($C464,Resumen!$C$56:$C$259,0),MATCH($H$18,Resumen!$A$59:$AL$59,0))</f>
        <v>-</v>
      </c>
      <c r="I466" s="274" t="str">
        <f>INDEX(Resumen!$A$56:$AL$259,MATCH($C464,Resumen!$C$56:$C$259,0),MATCH($I$18,Resumen!$A$59:$AL$59,0))</f>
        <v>-</v>
      </c>
      <c r="J466" s="274" t="str">
        <f>INDEX(Resumen!$A$56:$AL$259,MATCH($C464,Resumen!$C$56:$C$259,0),MATCH($J$18,Resumen!$A$59:$AL$59,0))</f>
        <v>-</v>
      </c>
      <c r="K466" s="275" t="str">
        <f>INDEX(Resumen!$A$56:$AL$259,MATCH($C464,Resumen!$C$56:$C$259,0),MATCH($K$18,Resumen!$A$59:$AL$59,0))</f>
        <v>-</v>
      </c>
      <c r="M466" s="273" t="str">
        <f t="shared" si="415"/>
        <v>-</v>
      </c>
      <c r="N466" s="274" t="str">
        <f t="shared" si="380"/>
        <v>-</v>
      </c>
      <c r="O466" s="274" t="str">
        <f t="shared" si="381"/>
        <v>-</v>
      </c>
      <c r="P466" s="275" t="str">
        <f t="shared" si="382"/>
        <v>-</v>
      </c>
      <c r="R466" s="292" t="str">
        <f t="shared" si="416"/>
        <v>-</v>
      </c>
      <c r="S466" s="293" t="str">
        <f t="shared" si="384"/>
        <v>-</v>
      </c>
      <c r="T466" s="293" t="str">
        <f t="shared" si="385"/>
        <v>-</v>
      </c>
      <c r="U466" s="294" t="str">
        <f t="shared" si="386"/>
        <v>-</v>
      </c>
      <c r="V466" s="5"/>
      <c r="W466" s="306" t="str">
        <f t="shared" si="417"/>
        <v>-</v>
      </c>
      <c r="Y466" s="318" t="str">
        <f>IF(OR(W466="",W466=0,W466="-"),"",MAX(Y$23:Y465)+1)</f>
        <v/>
      </c>
      <c r="Z466" s="319" t="str">
        <f>IF(OR(Y466="",Y466=0,Y466="-"),"",C464)</f>
        <v/>
      </c>
      <c r="AA466" s="338" t="str">
        <f>IF(OR(Y466="",Y466=0,Y466="-"),"",DAY($B464))</f>
        <v/>
      </c>
      <c r="AB466" s="331" t="str">
        <f t="shared" si="418"/>
        <v/>
      </c>
      <c r="AC466" s="339" t="str">
        <f>IF(OR(AA466="",AA466=0,AA466="-"),"",MONTH($B464))</f>
        <v/>
      </c>
      <c r="AD466" s="331" t="str">
        <f t="shared" si="419"/>
        <v/>
      </c>
      <c r="AE466" s="340" t="str">
        <f>IF(OR(AA466="",AA466=0,AA466="-"),"",YEAR($B464))</f>
        <v/>
      </c>
      <c r="AG466" s="469"/>
      <c r="AH466" s="497"/>
      <c r="AL466" s="499"/>
      <c r="AM466" s="470"/>
      <c r="AN466" s="59"/>
      <c r="AO466" s="469"/>
      <c r="AP466" s="473"/>
      <c r="AQ466" s="473"/>
      <c r="AR466" s="470"/>
      <c r="AS466" s="59"/>
      <c r="AT466" s="469"/>
      <c r="AU466" s="473"/>
      <c r="AV466" s="473"/>
      <c r="AW466" s="470"/>
      <c r="AX466" s="59"/>
      <c r="AY466" s="469"/>
      <c r="AZ466" s="473"/>
      <c r="BA466" s="473"/>
      <c r="BB466" s="470"/>
      <c r="BC466" s="59"/>
      <c r="BD466" s="469"/>
      <c r="BE466" s="470"/>
      <c r="BF466" s="59"/>
      <c r="BG466" s="467"/>
    </row>
    <row r="467" spans="1:59" ht="15" thickBot="1" x14ac:dyDescent="0.35">
      <c r="A467" s="674"/>
      <c r="B467" s="675"/>
      <c r="C467" s="676"/>
      <c r="D467" s="677"/>
      <c r="E467" s="82" t="str">
        <f>Resumen!$W$57</f>
        <v>E</v>
      </c>
      <c r="F467" s="261" t="str">
        <f>Resumen!$W$56</f>
        <v>Envases</v>
      </c>
      <c r="G467" s="284"/>
      <c r="H467" s="273" t="str">
        <f>INDEX(Resumen!$A$56:$AL$259,MATCH($C464,Resumen!$C$56:$C$259,0),MATCH($H$19,Resumen!$A$59:$AL$59,0))</f>
        <v>-</v>
      </c>
      <c r="I467" s="274" t="str">
        <f>INDEX(Resumen!$A$56:$AL$259,MATCH($C464,Resumen!$C$56:$C$259,0),MATCH($I$19,Resumen!$A$59:$AL$59,0))</f>
        <v>-</v>
      </c>
      <c r="J467" s="274" t="str">
        <f>INDEX(Resumen!$A$56:$AL$259,MATCH($C464,Resumen!$C$56:$C$259,0),MATCH($J$19,Resumen!$A$59:$AL$59,0))</f>
        <v>-</v>
      </c>
      <c r="K467" s="275" t="str">
        <f>INDEX(Resumen!$A$56:$AL$259,MATCH($C464,Resumen!$C$56:$C$259,0),MATCH($K$19,Resumen!$A$59:$AL$59,0))</f>
        <v>-</v>
      </c>
      <c r="M467" s="273" t="str">
        <f t="shared" si="415"/>
        <v>-</v>
      </c>
      <c r="N467" s="274" t="str">
        <f t="shared" si="380"/>
        <v>-</v>
      </c>
      <c r="O467" s="274" t="str">
        <f t="shared" si="381"/>
        <v>-</v>
      </c>
      <c r="P467" s="275" t="str">
        <f t="shared" si="382"/>
        <v>-</v>
      </c>
      <c r="Q467" s="58"/>
      <c r="R467" s="292" t="str">
        <f t="shared" si="416"/>
        <v>-</v>
      </c>
      <c r="S467" s="293" t="str">
        <f t="shared" si="384"/>
        <v>-</v>
      </c>
      <c r="T467" s="293" t="str">
        <f t="shared" si="385"/>
        <v>-</v>
      </c>
      <c r="U467" s="294" t="str">
        <f t="shared" si="386"/>
        <v>-</v>
      </c>
      <c r="V467" s="5"/>
      <c r="W467" s="306" t="str">
        <f t="shared" si="417"/>
        <v>-</v>
      </c>
      <c r="Y467" s="318" t="str">
        <f>IF(OR(W467="",W467=0,W467="-"),"",MAX(Y$23:Y466)+1)</f>
        <v/>
      </c>
      <c r="Z467" s="319" t="str">
        <f>IF(OR(Y467="",Y467=0,Y467="-"),"",C464)</f>
        <v/>
      </c>
      <c r="AA467" s="338" t="str">
        <f>IF(OR(Y467="",Y467=0,Y467="-"),"",DAY($B464))</f>
        <v/>
      </c>
      <c r="AB467" s="331" t="str">
        <f t="shared" si="418"/>
        <v/>
      </c>
      <c r="AC467" s="339" t="str">
        <f>IF(OR(AA467="",AA467=0,AA467="-"),"",MONTH($B464))</f>
        <v/>
      </c>
      <c r="AD467" s="331" t="str">
        <f t="shared" si="419"/>
        <v/>
      </c>
      <c r="AE467" s="340" t="str">
        <f>IF(OR(AA467="",AA467=0,AA467="-"),"",YEAR($B464))</f>
        <v/>
      </c>
      <c r="AG467" s="469"/>
      <c r="AH467" s="497"/>
      <c r="AL467" s="499"/>
      <c r="AM467" s="470"/>
      <c r="AO467" s="469"/>
      <c r="AP467" s="473"/>
      <c r="AQ467" s="473"/>
      <c r="AR467" s="470"/>
      <c r="AT467" s="469"/>
      <c r="AU467" s="473"/>
      <c r="AV467" s="473"/>
      <c r="AW467" s="470"/>
      <c r="AY467" s="469"/>
      <c r="AZ467" s="473"/>
      <c r="BA467" s="473"/>
      <c r="BB467" s="470"/>
      <c r="BD467" s="469"/>
      <c r="BE467" s="470"/>
      <c r="BG467" s="467"/>
    </row>
    <row r="468" spans="1:59" ht="15" thickBot="1" x14ac:dyDescent="0.35">
      <c r="A468" s="674"/>
      <c r="B468" s="675"/>
      <c r="C468" s="676"/>
      <c r="D468" s="677"/>
      <c r="E468" s="83" t="str">
        <f>Resumen!$AA$57</f>
        <v>D</v>
      </c>
      <c r="F468" s="262" t="str">
        <f>Resumen!$AA$56</f>
        <v>Decoración</v>
      </c>
      <c r="G468" s="284"/>
      <c r="H468" s="273" t="str">
        <f>INDEX(Resumen!$A$56:$AL$259,MATCH($C464,Resumen!$C$56:$C$259,0),MATCH($H$20,Resumen!$A$59:$AL$59,0))</f>
        <v>-</v>
      </c>
      <c r="I468" s="274" t="str">
        <f>INDEX(Resumen!$A$56:$AL$259,MATCH($C464,Resumen!$C$56:$C$259,0),MATCH($I$20,Resumen!$A$59:$AL$59,0))</f>
        <v>-</v>
      </c>
      <c r="J468" s="274" t="str">
        <f>INDEX(Resumen!$A$56:$AL$259,MATCH($C464,Resumen!$C$56:$C$259,0),MATCH($J$20,Resumen!$A$59:$AL$59,0))</f>
        <v>-</v>
      </c>
      <c r="K468" s="275" t="str">
        <f>INDEX(Resumen!$A$56:$AL$259,MATCH($C464,Resumen!$C$56:$C$259,0),MATCH($K$20,Resumen!$A$59:$AL$59,0))</f>
        <v>-</v>
      </c>
      <c r="M468" s="273" t="str">
        <f t="shared" si="415"/>
        <v>-</v>
      </c>
      <c r="N468" s="274" t="str">
        <f t="shared" si="380"/>
        <v>-</v>
      </c>
      <c r="O468" s="274" t="str">
        <f t="shared" si="381"/>
        <v>-</v>
      </c>
      <c r="P468" s="275" t="str">
        <f t="shared" si="382"/>
        <v>-</v>
      </c>
      <c r="Q468" s="58"/>
      <c r="R468" s="292" t="str">
        <f t="shared" si="416"/>
        <v>-</v>
      </c>
      <c r="S468" s="293" t="str">
        <f t="shared" si="384"/>
        <v>-</v>
      </c>
      <c r="T468" s="293" t="str">
        <f t="shared" si="385"/>
        <v>-</v>
      </c>
      <c r="U468" s="294" t="str">
        <f t="shared" si="386"/>
        <v>-</v>
      </c>
      <c r="V468" s="5"/>
      <c r="W468" s="306" t="str">
        <f t="shared" si="417"/>
        <v>-</v>
      </c>
      <c r="Y468" s="318" t="str">
        <f>IF(OR(W468="",W468=0,W468="-"),"",MAX(Y$23:Y467)+1)</f>
        <v/>
      </c>
      <c r="Z468" s="319" t="str">
        <f>IF(OR(Y468="",Y468=0,Y468="-"),"",C464)</f>
        <v/>
      </c>
      <c r="AA468" s="338" t="str">
        <f>IF(OR(Y468="",Y468=0,Y468="-"),"",DAY($B464))</f>
        <v/>
      </c>
      <c r="AB468" s="331" t="str">
        <f t="shared" si="418"/>
        <v/>
      </c>
      <c r="AC468" s="339" t="str">
        <f>IF(OR(AA468="",AA468=0,AA468="-"),"",MONTH($B464))</f>
        <v/>
      </c>
      <c r="AD468" s="331" t="str">
        <f t="shared" si="419"/>
        <v/>
      </c>
      <c r="AE468" s="340" t="str">
        <f>IF(OR(AA468="",AA468=0,AA468="-"),"",YEAR($B464))</f>
        <v/>
      </c>
      <c r="AG468" s="469"/>
      <c r="AH468" s="497"/>
      <c r="AL468" s="499"/>
      <c r="AM468" s="470"/>
      <c r="AO468" s="469"/>
      <c r="AP468" s="473"/>
      <c r="AQ468" s="473"/>
      <c r="AR468" s="470"/>
      <c r="AT468" s="469"/>
      <c r="AU468" s="473"/>
      <c r="AV468" s="473"/>
      <c r="AW468" s="470"/>
      <c r="AY468" s="469"/>
      <c r="AZ468" s="473"/>
      <c r="BA468" s="473"/>
      <c r="BB468" s="470"/>
      <c r="BD468" s="469"/>
      <c r="BE468" s="470"/>
      <c r="BG468" s="467"/>
    </row>
    <row r="469" spans="1:59" ht="15" thickBot="1" x14ac:dyDescent="0.35">
      <c r="A469" s="674"/>
      <c r="B469" s="675"/>
      <c r="C469" s="676"/>
      <c r="D469" s="677"/>
      <c r="E469" s="83" t="str">
        <f>Resumen!$AE$57</f>
        <v>U</v>
      </c>
      <c r="F469" s="262" t="str">
        <f>Resumen!$AE$56</f>
        <v>Maq. y Utensilios</v>
      </c>
      <c r="G469" s="284"/>
      <c r="H469" s="273" t="str">
        <f>INDEX(Resumen!$A$56:$AL$259,MATCH($C464,Resumen!$C$56:$C$259,0),MATCH($H$21,Resumen!$A$59:$AL$59,0))</f>
        <v>-</v>
      </c>
      <c r="I469" s="274" t="str">
        <f>INDEX(Resumen!$A$56:$AL$259,MATCH($C464,Resumen!$C$56:$C$259,0),MATCH($I$21,Resumen!$A$59:$AL$59,0))</f>
        <v>-</v>
      </c>
      <c r="J469" s="274" t="str">
        <f>INDEX(Resumen!$A$56:$AL$259,MATCH($C464,Resumen!$C$56:$C$259,0),MATCH($J$21,Resumen!$A$59:$AL$59,0))</f>
        <v>-</v>
      </c>
      <c r="K469" s="275" t="str">
        <f>INDEX(Resumen!$A$56:$AL$259,MATCH($C464,Resumen!$C$56:$C$259,0),MATCH($K$21,Resumen!$A$59:$AL$59,0))</f>
        <v>-</v>
      </c>
      <c r="M469" s="273" t="str">
        <f t="shared" si="415"/>
        <v>-</v>
      </c>
      <c r="N469" s="274" t="str">
        <f t="shared" si="380"/>
        <v>-</v>
      </c>
      <c r="O469" s="274" t="str">
        <f t="shared" si="381"/>
        <v>-</v>
      </c>
      <c r="P469" s="275" t="str">
        <f t="shared" si="382"/>
        <v>-</v>
      </c>
      <c r="Q469" s="58"/>
      <c r="R469" s="292" t="str">
        <f t="shared" si="416"/>
        <v>-</v>
      </c>
      <c r="S469" s="293" t="str">
        <f t="shared" si="384"/>
        <v>-</v>
      </c>
      <c r="T469" s="293" t="str">
        <f t="shared" si="385"/>
        <v>-</v>
      </c>
      <c r="U469" s="294" t="str">
        <f t="shared" si="386"/>
        <v>-</v>
      </c>
      <c r="V469" s="5"/>
      <c r="W469" s="306" t="str">
        <f t="shared" si="417"/>
        <v>-</v>
      </c>
      <c r="Y469" s="318" t="str">
        <f>IF(OR(W469="",W469=0,W469="-"),"",MAX(Y$23:Y468)+1)</f>
        <v/>
      </c>
      <c r="Z469" s="319" t="str">
        <f>IF(OR(Y469="",Y469=0,Y469="-"),"",C464)</f>
        <v/>
      </c>
      <c r="AA469" s="338" t="str">
        <f>IF(OR(Y469="",Y469=0,Y469="-"),"",DAY($B464))</f>
        <v/>
      </c>
      <c r="AB469" s="331" t="str">
        <f t="shared" si="418"/>
        <v/>
      </c>
      <c r="AC469" s="339" t="str">
        <f>IF(OR(AA469="",AA469=0,AA469="-"),"",MONTH($B464))</f>
        <v/>
      </c>
      <c r="AD469" s="331" t="str">
        <f t="shared" si="419"/>
        <v/>
      </c>
      <c r="AE469" s="340" t="str">
        <f>IF(OR(AA469="",AA469=0,AA469="-"),"",YEAR($B464))</f>
        <v/>
      </c>
      <c r="AG469" s="469"/>
      <c r="AH469" s="497"/>
      <c r="AL469" s="499"/>
      <c r="AM469" s="470"/>
      <c r="AO469" s="469"/>
      <c r="AP469" s="473"/>
      <c r="AQ469" s="473"/>
      <c r="AR469" s="470"/>
      <c r="AT469" s="469"/>
      <c r="AU469" s="473"/>
      <c r="AV469" s="473"/>
      <c r="AW469" s="470"/>
      <c r="AY469" s="469"/>
      <c r="AZ469" s="473"/>
      <c r="BA469" s="473"/>
      <c r="BB469" s="470"/>
      <c r="BD469" s="469"/>
      <c r="BE469" s="470"/>
      <c r="BG469" s="467"/>
    </row>
    <row r="470" spans="1:59" ht="15" thickBot="1" x14ac:dyDescent="0.35">
      <c r="A470" s="674"/>
      <c r="B470" s="675"/>
      <c r="C470" s="676"/>
      <c r="D470" s="649"/>
      <c r="E470" s="259" t="str">
        <f>Resumen!$AI$57</f>
        <v>V</v>
      </c>
      <c r="F470" s="263" t="str">
        <f>Resumen!$AI$56</f>
        <v>Gastos V.Zotz</v>
      </c>
      <c r="G470" s="284"/>
      <c r="H470" s="276" t="str">
        <f>INDEX(Resumen!$A$56:$AL$259,MATCH($C464,Resumen!$C$56:$C$259,0),MATCH($H$22,Resumen!$A$59:$AL$59,0))</f>
        <v>-</v>
      </c>
      <c r="I470" s="277" t="str">
        <f>INDEX(Resumen!$A$56:$AL$259,MATCH($C464,Resumen!$C$56:$C$259,0),MATCH($I$22,Resumen!$A$59:$AL$59,0))</f>
        <v>-</v>
      </c>
      <c r="J470" s="277" t="str">
        <f>INDEX(Resumen!$A$56:$AL$259,MATCH($C464,Resumen!$C$56:$C$259,0),MATCH($J$22,Resumen!$A$59:$AL$59,0))</f>
        <v>-</v>
      </c>
      <c r="K470" s="278" t="str">
        <f>INDEX(Resumen!$A$56:$AL$259,MATCH($C464,Resumen!$C$56:$C$259,0),MATCH($K$22,Resumen!$A$59:$AL$59,0))</f>
        <v>-</v>
      </c>
      <c r="M470" s="276" t="str">
        <f t="shared" si="415"/>
        <v>-</v>
      </c>
      <c r="N470" s="277" t="str">
        <f t="shared" si="380"/>
        <v>-</v>
      </c>
      <c r="O470" s="277" t="str">
        <f t="shared" si="381"/>
        <v>-</v>
      </c>
      <c r="P470" s="278" t="str">
        <f t="shared" si="382"/>
        <v>-</v>
      </c>
      <c r="Q470" s="58"/>
      <c r="R470" s="295" t="str">
        <f t="shared" si="416"/>
        <v>-</v>
      </c>
      <c r="S470" s="296" t="str">
        <f t="shared" si="384"/>
        <v>-</v>
      </c>
      <c r="T470" s="296" t="str">
        <f t="shared" si="385"/>
        <v>-</v>
      </c>
      <c r="U470" s="297" t="str">
        <f t="shared" si="386"/>
        <v>-</v>
      </c>
      <c r="W470" s="307" t="str">
        <f t="shared" si="417"/>
        <v>-</v>
      </c>
      <c r="Y470" s="318" t="str">
        <f>IF(OR(W470="",W470=0,W470="-"),"",MAX(Y$23:Y469)+1)</f>
        <v/>
      </c>
      <c r="Z470" s="320" t="str">
        <f>IF(OR(Y470="",Y470=0,Y470="-"),"",C464)</f>
        <v/>
      </c>
      <c r="AA470" s="341" t="str">
        <f>IF(OR(Y470="",Y470=0,Y470="-"),"",DAY($B464))</f>
        <v/>
      </c>
      <c r="AB470" s="332" t="str">
        <f t="shared" si="418"/>
        <v/>
      </c>
      <c r="AC470" s="342" t="str">
        <f>IF(OR(AA470="",AA470=0,AA470="-"),"",MONTH($B464))</f>
        <v/>
      </c>
      <c r="AD470" s="332" t="str">
        <f t="shared" si="419"/>
        <v/>
      </c>
      <c r="AE470" s="343" t="str">
        <f>IF(OR(AA470="",AA470=0,AA470="-"),"",YEAR($B464))</f>
        <v/>
      </c>
      <c r="AG470" s="471"/>
      <c r="AH470" s="500"/>
      <c r="AI470" s="501"/>
      <c r="AJ470" s="501"/>
      <c r="AK470" s="501"/>
      <c r="AL470" s="502"/>
      <c r="AM470" s="472"/>
      <c r="AO470" s="471"/>
      <c r="AP470" s="474"/>
      <c r="AQ470" s="474"/>
      <c r="AR470" s="472"/>
      <c r="AT470" s="471"/>
      <c r="AU470" s="474"/>
      <c r="AV470" s="474"/>
      <c r="AW470" s="472"/>
      <c r="AY470" s="471"/>
      <c r="AZ470" s="474"/>
      <c r="BA470" s="474"/>
      <c r="BB470" s="472"/>
      <c r="BD470" s="471"/>
      <c r="BE470" s="472"/>
      <c r="BG470" s="468"/>
    </row>
    <row r="471" spans="1:59" ht="15" thickBot="1" x14ac:dyDescent="0.35">
      <c r="A471" s="674">
        <f>MAX($A$23:A464)+1</f>
        <v>65</v>
      </c>
      <c r="B471" s="675">
        <f>INDEX(Resumen!$A$56:$AL$259,MATCH($A471,Resumen!$A$56:$A$259,0),MATCH($B$22,Resumen!$A$59:$AL$59,0))</f>
        <v>0</v>
      </c>
      <c r="C471" s="676">
        <f>INDEX(Resumen!$A$56:$AL$259,MATCH($A471,Resumen!$A$56:$A$259,0),MATCH($C$22,Resumen!$A$59:$AL$59,0))</f>
        <v>0</v>
      </c>
      <c r="D471" s="648" t="str">
        <f>IF(SUM($W471:$W477)=0,"-",SUM($W471:$W477))</f>
        <v>-</v>
      </c>
      <c r="E471" s="363" t="str">
        <f>Resumen!$K$57</f>
        <v>MP</v>
      </c>
      <c r="F471" s="364" t="str">
        <f>Resumen!$K$56</f>
        <v>Materias Primas</v>
      </c>
      <c r="G471" s="284"/>
      <c r="H471" s="256" t="str">
        <f>INDEX(Resumen!$A$56:$AL$259,MATCH($C471,Resumen!$C$56:$C$259,0),MATCH($H$16,Resumen!$A$59:$AL$59,0))</f>
        <v>-</v>
      </c>
      <c r="I471" s="90" t="str">
        <f>INDEX(Resumen!$A$56:$AL$259,MATCH($C471,Resumen!$C$56:$C$259,0),MATCH($I$16,Resumen!$A$59:$AL$59,0))</f>
        <v>-</v>
      </c>
      <c r="J471" s="90" t="str">
        <f>INDEX(Resumen!$A$56:$AL$259,MATCH($C471,Resumen!$C$56:$C$259,0),MATCH($J$16,Resumen!$A$59:$AL$59,0))</f>
        <v>-</v>
      </c>
      <c r="K471" s="109" t="str">
        <f>INDEX(Resumen!$A$56:$AL$259,MATCH($C471,Resumen!$C$56:$C$259,0),MATCH($K$16,Resumen!$A$59:$AL$59,0))</f>
        <v>-</v>
      </c>
      <c r="M471" s="256" t="str">
        <f>IF(OR(H471="-",H471="",H471=0),"-",H471*M$14)</f>
        <v>-</v>
      </c>
      <c r="N471" s="90" t="str">
        <f t="shared" si="380"/>
        <v>-</v>
      </c>
      <c r="O471" s="90" t="str">
        <f t="shared" si="381"/>
        <v>-</v>
      </c>
      <c r="P471" s="109" t="str">
        <f t="shared" si="382"/>
        <v>-</v>
      </c>
      <c r="Q471" s="58"/>
      <c r="R471" s="365" t="str">
        <f>IF(SUM(H471,M471)=0,"-",SUM(H471,M471))</f>
        <v>-</v>
      </c>
      <c r="S471" s="366" t="str">
        <f t="shared" si="384"/>
        <v>-</v>
      </c>
      <c r="T471" s="366" t="str">
        <f t="shared" si="385"/>
        <v>-</v>
      </c>
      <c r="U471" s="367" t="str">
        <f t="shared" si="386"/>
        <v>-</v>
      </c>
      <c r="V471" s="5"/>
      <c r="W471" s="368" t="str">
        <f>IF(SUM(R471:U471)=0,"-",SUM(R471:U471))</f>
        <v>-</v>
      </c>
      <c r="Y471" s="369" t="str">
        <f>IF(OR(W471="",W471=0,W471="-"),"",MAX(Y$23:Y470)+1)</f>
        <v/>
      </c>
      <c r="Z471" s="370" t="str">
        <f>IF(OR(Y471="",Y471=0,Y471="-"),"",C471)</f>
        <v/>
      </c>
      <c r="AA471" s="371" t="str">
        <f>IF(OR(Y471="",Y471=0,Y471="-"),"",DAY($B471))</f>
        <v/>
      </c>
      <c r="AB471" s="372" t="str">
        <f>IF(AA471="","","/")</f>
        <v/>
      </c>
      <c r="AC471" s="373" t="str">
        <f>IF(OR(AA471="",AA471=0,AA471="-"),"",MONTH($B471))</f>
        <v/>
      </c>
      <c r="AD471" s="372" t="str">
        <f>IF(AC471="","","/")</f>
        <v/>
      </c>
      <c r="AE471" s="374" t="str">
        <f>IF(OR(AA471="",AA471=0,AA471="-"),"",YEAR($B471))</f>
        <v/>
      </c>
      <c r="AG471" s="461" t="str">
        <f>IF(OR($C471="",$C471="-",$C471=0),"-",A471)</f>
        <v>-</v>
      </c>
      <c r="AH471" s="503" t="str">
        <f>IF(OR($C471="",$C471="-",$C471=0),"-",DAY(B471))</f>
        <v>-</v>
      </c>
      <c r="AI471" s="506" t="str">
        <f>IF(AH471="","","/")</f>
        <v>/</v>
      </c>
      <c r="AJ471" s="507" t="str">
        <f>IF(OR($C471="",$C471="-",$C471=0),"-",MONTH(B471))</f>
        <v>-</v>
      </c>
      <c r="AK471" s="506" t="str">
        <f>IF(AJ471="","","/")</f>
        <v>/</v>
      </c>
      <c r="AL471" s="508" t="str">
        <f>IF(OR($C471="",$C471="-",$C471=0),"-",YEAR(B471))</f>
        <v>-</v>
      </c>
      <c r="AM471" s="462" t="str">
        <f>IF(OR($C471="",$C471="-",$C471=0),"-",C471)</f>
        <v>-</v>
      </c>
      <c r="AN471" s="475" t="str">
        <f>IF(AM471="-","ù",IF(BG471=D471,"ü","û"))</f>
        <v>ù</v>
      </c>
      <c r="AO471" s="463" t="str">
        <f>IF(OR($C471="",$C471="-",$C471=0),"-",IF(SUM(H471:H477)=0,"-",SUM(H471:H477)))</f>
        <v>-</v>
      </c>
      <c r="AP471" s="464" t="str">
        <f>IF(OR($C471="",$C471="-",$C471=0),"-",IF(SUM(I471:I477)=0,"-",SUM(I471:I477)))</f>
        <v>-</v>
      </c>
      <c r="AQ471" s="464" t="str">
        <f>IF(OR($C471="",$C471="-",$C471=0),"-",IF(SUM(J471:J477)=0,"-",SUM(J471:J477)))</f>
        <v>-</v>
      </c>
      <c r="AR471" s="465" t="str">
        <f>IF(OR($C471="",$C471="-",$C471=0),"-",IF(SUM(K471:K477)=0,"-",SUM(K471:K477)))</f>
        <v>-</v>
      </c>
      <c r="AS471" s="457"/>
      <c r="AT471" s="463" t="str">
        <f>IF(OR($C471="",$C471="-",$C471=0),"-",IF(SUM(M471:M477)=0,"-",SUM(M471:M477)))</f>
        <v>-</v>
      </c>
      <c r="AU471" s="464" t="str">
        <f>IF(OR($C471="",$C471="-",$C471=0),"-",IF(SUM(N471:N477)=0,"-",SUM(N471:N477)))</f>
        <v>-</v>
      </c>
      <c r="AV471" s="464" t="str">
        <f>IF(OR($C471="",$C471="-",$C471=0),"-",IF(SUM(O471:O477)=0,"-",SUM(O471:O477)))</f>
        <v>-</v>
      </c>
      <c r="AW471" s="465" t="str">
        <f>IF(OR($C471="",$C471="-",$C471=0),"-",IF(SUM(P471:P477)=0,"-",SUM(P471:P477)))</f>
        <v>-</v>
      </c>
      <c r="AX471" s="457"/>
      <c r="AY471" s="463" t="str">
        <f>IF(OR($C471="",$C471="-",$C471=0),"-",IF(SUM(R471:R477)=0,"-",SUM(R471:R477)))</f>
        <v>-</v>
      </c>
      <c r="AZ471" s="464" t="str">
        <f>IF(OR($C471="",$C471="-",$C471=0),"-",IF(SUM(S471:S477)=0,"-",SUM(S471:S477)))</f>
        <v>-</v>
      </c>
      <c r="BA471" s="464" t="str">
        <f>IF(OR($C471="",$C471="-",$C471=0),"-",IF(SUM(T471:T477)=0,"-",SUM(T471:T477)))</f>
        <v>-</v>
      </c>
      <c r="BB471" s="465" t="str">
        <f>IF(OR($C471="",$C471="-",$C471=0),"-",IF(SUM(U471:U477)=0,"-",SUM(U471:U477)))</f>
        <v>-</v>
      </c>
      <c r="BC471" s="457"/>
      <c r="BD471" s="463" t="str">
        <f>IF(SUM(AO471:AR471)=0,"-",SUM(AO471:AR471))</f>
        <v>-</v>
      </c>
      <c r="BE471" s="465" t="str">
        <f>IF(SUM(AT471:AW471)=0,"-",SUM(AT471:AW471))</f>
        <v>-</v>
      </c>
      <c r="BF471" s="457"/>
      <c r="BG471" s="466" t="str">
        <f>IF(SUM(AY471:BB471)=0,"-",SUM(AY471:BB471))</f>
        <v>-</v>
      </c>
    </row>
    <row r="472" spans="1:59" ht="15" thickBot="1" x14ac:dyDescent="0.35">
      <c r="A472" s="674"/>
      <c r="B472" s="675"/>
      <c r="C472" s="676"/>
      <c r="D472" s="677"/>
      <c r="E472" s="82" t="str">
        <f>Resumen!$O$57</f>
        <v>P</v>
      </c>
      <c r="F472" s="261" t="str">
        <f>Resumen!$O$56</f>
        <v>Panadería</v>
      </c>
      <c r="G472" s="284"/>
      <c r="H472" s="273" t="str">
        <f>INDEX(Resumen!$A$56:$AL$259,MATCH($C471,Resumen!$C$56:$C$259,0),MATCH($H$17,Resumen!$A$59:$AL$59,0))</f>
        <v>-</v>
      </c>
      <c r="I472" s="274" t="str">
        <f>INDEX(Resumen!$A$56:$AL$259,MATCH($C471,Resumen!$C$56:$C$259,0),MATCH($I$17,Resumen!$A$59:$AL$59,0))</f>
        <v>-</v>
      </c>
      <c r="J472" s="274" t="str">
        <f>INDEX(Resumen!$A$56:$AL$259,MATCH($C471,Resumen!$C$56:$C$259,0),MATCH($J$17,Resumen!$A$59:$AL$59,0))</f>
        <v>-</v>
      </c>
      <c r="K472" s="275" t="str">
        <f>INDEX(Resumen!$A$56:$AL$259,MATCH($C471,Resumen!$C$56:$C$259,0),MATCH($K$17,Resumen!$A$59:$AL$59,0))</f>
        <v>-</v>
      </c>
      <c r="M472" s="273" t="str">
        <f t="shared" ref="M472:M477" si="420">IF(OR(H472="-",H472="",H472=0),"-",H472*M$14)</f>
        <v>-</v>
      </c>
      <c r="N472" s="274" t="str">
        <f t="shared" si="380"/>
        <v>-</v>
      </c>
      <c r="O472" s="274" t="str">
        <f t="shared" si="381"/>
        <v>-</v>
      </c>
      <c r="P472" s="275" t="str">
        <f t="shared" si="382"/>
        <v>-</v>
      </c>
      <c r="Q472" s="58"/>
      <c r="R472" s="292" t="str">
        <f t="shared" ref="R472:R477" si="421">IF(SUM(H472,M472)=0,"-",SUM(H472,M472))</f>
        <v>-</v>
      </c>
      <c r="S472" s="293" t="str">
        <f t="shared" si="384"/>
        <v>-</v>
      </c>
      <c r="T472" s="293" t="str">
        <f t="shared" si="385"/>
        <v>-</v>
      </c>
      <c r="U472" s="294" t="str">
        <f t="shared" si="386"/>
        <v>-</v>
      </c>
      <c r="V472" s="5"/>
      <c r="W472" s="306" t="str">
        <f t="shared" ref="W472:W477" si="422">IF(SUM(R472:U472)=0,"-",SUM(R472:U472))</f>
        <v>-</v>
      </c>
      <c r="Y472" s="318" t="str">
        <f>IF(OR(W472="",W472=0,W472="-"),"",MAX(Y$23:Y471)+1)</f>
        <v/>
      </c>
      <c r="Z472" s="319" t="str">
        <f>IF(OR(Y472="",Y472=0,Y472="-"),"",C471)</f>
        <v/>
      </c>
      <c r="AA472" s="338" t="str">
        <f>IF(OR(Y472="",Y472=0,Y472="-"),"",DAY($B471))</f>
        <v/>
      </c>
      <c r="AB472" s="331" t="str">
        <f t="shared" ref="AB472:AB477" si="423">IF(AA472="","","/")</f>
        <v/>
      </c>
      <c r="AC472" s="339" t="str">
        <f>IF(OR(AA472="",AA472=0,AA472="-"),"",MONTH($B471))</f>
        <v/>
      </c>
      <c r="AD472" s="331" t="str">
        <f t="shared" ref="AD472:AD477" si="424">IF(AC472="","","/")</f>
        <v/>
      </c>
      <c r="AE472" s="340" t="str">
        <f>IF(OR(AA472="",AA472=0,AA472="-"),"",YEAR($B471))</f>
        <v/>
      </c>
      <c r="AG472" s="525"/>
      <c r="AH472" s="526"/>
      <c r="AI472" s="527"/>
      <c r="AJ472" s="528"/>
      <c r="AK472" s="527"/>
      <c r="AL472" s="529"/>
      <c r="AM472" s="530"/>
      <c r="AN472" s="535"/>
      <c r="AO472" s="531"/>
      <c r="AP472" s="532"/>
      <c r="AQ472" s="532"/>
      <c r="AR472" s="533"/>
      <c r="AS472" s="536"/>
      <c r="AT472" s="531"/>
      <c r="AU472" s="532"/>
      <c r="AV472" s="532"/>
      <c r="AW472" s="533"/>
      <c r="AX472" s="536"/>
      <c r="AY472" s="531"/>
      <c r="AZ472" s="532"/>
      <c r="BA472" s="532"/>
      <c r="BB472" s="533"/>
      <c r="BC472" s="536"/>
      <c r="BD472" s="531"/>
      <c r="BE472" s="533"/>
      <c r="BF472" s="536"/>
      <c r="BG472" s="534"/>
    </row>
    <row r="473" spans="1:59" ht="15" thickBot="1" x14ac:dyDescent="0.35">
      <c r="A473" s="674"/>
      <c r="B473" s="675"/>
      <c r="C473" s="676"/>
      <c r="D473" s="677"/>
      <c r="E473" s="82" t="str">
        <f>Resumen!$S$57</f>
        <v>B</v>
      </c>
      <c r="F473" s="261" t="str">
        <f>Resumen!$S$56</f>
        <v>Bebidas</v>
      </c>
      <c r="G473" s="284"/>
      <c r="H473" s="273" t="str">
        <f>INDEX(Resumen!$A$56:$AL$259,MATCH($C471,Resumen!$C$56:$C$259,0),MATCH($H$18,Resumen!$A$59:$AL$59,0))</f>
        <v>-</v>
      </c>
      <c r="I473" s="274" t="str">
        <f>INDEX(Resumen!$A$56:$AL$259,MATCH($C471,Resumen!$C$56:$C$259,0),MATCH($I$18,Resumen!$A$59:$AL$59,0))</f>
        <v>-</v>
      </c>
      <c r="J473" s="274" t="str">
        <f>INDEX(Resumen!$A$56:$AL$259,MATCH($C471,Resumen!$C$56:$C$259,0),MATCH($J$18,Resumen!$A$59:$AL$59,0))</f>
        <v>-</v>
      </c>
      <c r="K473" s="275" t="str">
        <f>INDEX(Resumen!$A$56:$AL$259,MATCH($C471,Resumen!$C$56:$C$259,0),MATCH($K$18,Resumen!$A$59:$AL$59,0))</f>
        <v>-</v>
      </c>
      <c r="M473" s="273" t="str">
        <f t="shared" si="420"/>
        <v>-</v>
      </c>
      <c r="N473" s="274" t="str">
        <f t="shared" si="380"/>
        <v>-</v>
      </c>
      <c r="O473" s="274" t="str">
        <f t="shared" si="381"/>
        <v>-</v>
      </c>
      <c r="P473" s="275" t="str">
        <f t="shared" si="382"/>
        <v>-</v>
      </c>
      <c r="R473" s="292" t="str">
        <f t="shared" si="421"/>
        <v>-</v>
      </c>
      <c r="S473" s="293" t="str">
        <f t="shared" si="384"/>
        <v>-</v>
      </c>
      <c r="T473" s="293" t="str">
        <f t="shared" si="385"/>
        <v>-</v>
      </c>
      <c r="U473" s="294" t="str">
        <f t="shared" si="386"/>
        <v>-</v>
      </c>
      <c r="V473" s="5"/>
      <c r="W473" s="306" t="str">
        <f t="shared" si="422"/>
        <v>-</v>
      </c>
      <c r="Y473" s="318" t="str">
        <f>IF(OR(W473="",W473=0,W473="-"),"",MAX(Y$23:Y472)+1)</f>
        <v/>
      </c>
      <c r="Z473" s="319" t="str">
        <f>IF(OR(Y473="",Y473=0,Y473="-"),"",C471)</f>
        <v/>
      </c>
      <c r="AA473" s="338" t="str">
        <f>IF(OR(Y473="",Y473=0,Y473="-"),"",DAY($B471))</f>
        <v/>
      </c>
      <c r="AB473" s="331" t="str">
        <f t="shared" si="423"/>
        <v/>
      </c>
      <c r="AC473" s="339" t="str">
        <f>IF(OR(AA473="",AA473=0,AA473="-"),"",MONTH($B471))</f>
        <v/>
      </c>
      <c r="AD473" s="331" t="str">
        <f t="shared" si="424"/>
        <v/>
      </c>
      <c r="AE473" s="340" t="str">
        <f>IF(OR(AA473="",AA473=0,AA473="-"),"",YEAR($B471))</f>
        <v/>
      </c>
      <c r="AG473" s="469"/>
      <c r="AH473" s="497"/>
      <c r="AL473" s="499"/>
      <c r="AM473" s="470"/>
      <c r="AN473" s="59"/>
      <c r="AO473" s="469"/>
      <c r="AP473" s="473"/>
      <c r="AQ473" s="473"/>
      <c r="AR473" s="470"/>
      <c r="AS473" s="59"/>
      <c r="AT473" s="469"/>
      <c r="AU473" s="473"/>
      <c r="AV473" s="473"/>
      <c r="AW473" s="470"/>
      <c r="AX473" s="59"/>
      <c r="AY473" s="469"/>
      <c r="AZ473" s="473"/>
      <c r="BA473" s="473"/>
      <c r="BB473" s="470"/>
      <c r="BC473" s="59"/>
      <c r="BD473" s="469"/>
      <c r="BE473" s="470"/>
      <c r="BF473" s="59"/>
      <c r="BG473" s="467"/>
    </row>
    <row r="474" spans="1:59" ht="15" thickBot="1" x14ac:dyDescent="0.35">
      <c r="A474" s="674"/>
      <c r="B474" s="675"/>
      <c r="C474" s="676"/>
      <c r="D474" s="677"/>
      <c r="E474" s="82" t="str">
        <f>Resumen!$W$57</f>
        <v>E</v>
      </c>
      <c r="F474" s="261" t="str">
        <f>Resumen!$W$56</f>
        <v>Envases</v>
      </c>
      <c r="G474" s="284"/>
      <c r="H474" s="273" t="str">
        <f>INDEX(Resumen!$A$56:$AL$259,MATCH($C471,Resumen!$C$56:$C$259,0),MATCH($H$19,Resumen!$A$59:$AL$59,0))</f>
        <v>-</v>
      </c>
      <c r="I474" s="274" t="str">
        <f>INDEX(Resumen!$A$56:$AL$259,MATCH($C471,Resumen!$C$56:$C$259,0),MATCH($I$19,Resumen!$A$59:$AL$59,0))</f>
        <v>-</v>
      </c>
      <c r="J474" s="274" t="str">
        <f>INDEX(Resumen!$A$56:$AL$259,MATCH($C471,Resumen!$C$56:$C$259,0),MATCH($J$19,Resumen!$A$59:$AL$59,0))</f>
        <v>-</v>
      </c>
      <c r="K474" s="275" t="str">
        <f>INDEX(Resumen!$A$56:$AL$259,MATCH($C471,Resumen!$C$56:$C$259,0),MATCH($K$19,Resumen!$A$59:$AL$59,0))</f>
        <v>-</v>
      </c>
      <c r="M474" s="273" t="str">
        <f t="shared" si="420"/>
        <v>-</v>
      </c>
      <c r="N474" s="274" t="str">
        <f t="shared" si="380"/>
        <v>-</v>
      </c>
      <c r="O474" s="274" t="str">
        <f t="shared" si="381"/>
        <v>-</v>
      </c>
      <c r="P474" s="275" t="str">
        <f t="shared" si="382"/>
        <v>-</v>
      </c>
      <c r="Q474" s="58"/>
      <c r="R474" s="292" t="str">
        <f t="shared" si="421"/>
        <v>-</v>
      </c>
      <c r="S474" s="293" t="str">
        <f t="shared" si="384"/>
        <v>-</v>
      </c>
      <c r="T474" s="293" t="str">
        <f t="shared" si="385"/>
        <v>-</v>
      </c>
      <c r="U474" s="294" t="str">
        <f t="shared" si="386"/>
        <v>-</v>
      </c>
      <c r="V474" s="5"/>
      <c r="W474" s="306" t="str">
        <f t="shared" si="422"/>
        <v>-</v>
      </c>
      <c r="Y474" s="318" t="str">
        <f>IF(OR(W474="",W474=0,W474="-"),"",MAX(Y$23:Y473)+1)</f>
        <v/>
      </c>
      <c r="Z474" s="319" t="str">
        <f>IF(OR(Y474="",Y474=0,Y474="-"),"",C471)</f>
        <v/>
      </c>
      <c r="AA474" s="338" t="str">
        <f>IF(OR(Y474="",Y474=0,Y474="-"),"",DAY($B471))</f>
        <v/>
      </c>
      <c r="AB474" s="331" t="str">
        <f t="shared" si="423"/>
        <v/>
      </c>
      <c r="AC474" s="339" t="str">
        <f>IF(OR(AA474="",AA474=0,AA474="-"),"",MONTH($B471))</f>
        <v/>
      </c>
      <c r="AD474" s="331" t="str">
        <f t="shared" si="424"/>
        <v/>
      </c>
      <c r="AE474" s="340" t="str">
        <f>IF(OR(AA474="",AA474=0,AA474="-"),"",YEAR($B471))</f>
        <v/>
      </c>
      <c r="AG474" s="469"/>
      <c r="AH474" s="497"/>
      <c r="AL474" s="499"/>
      <c r="AM474" s="470"/>
      <c r="AO474" s="469"/>
      <c r="AP474" s="473"/>
      <c r="AQ474" s="473"/>
      <c r="AR474" s="470"/>
      <c r="AT474" s="469"/>
      <c r="AU474" s="473"/>
      <c r="AV474" s="473"/>
      <c r="AW474" s="470"/>
      <c r="AY474" s="469"/>
      <c r="AZ474" s="473"/>
      <c r="BA474" s="473"/>
      <c r="BB474" s="470"/>
      <c r="BD474" s="469"/>
      <c r="BE474" s="470"/>
      <c r="BG474" s="467"/>
    </row>
    <row r="475" spans="1:59" ht="15" thickBot="1" x14ac:dyDescent="0.35">
      <c r="A475" s="674"/>
      <c r="B475" s="675"/>
      <c r="C475" s="676"/>
      <c r="D475" s="677"/>
      <c r="E475" s="83" t="str">
        <f>Resumen!$AA$57</f>
        <v>D</v>
      </c>
      <c r="F475" s="262" t="str">
        <f>Resumen!$AA$56</f>
        <v>Decoración</v>
      </c>
      <c r="G475" s="284"/>
      <c r="H475" s="273" t="str">
        <f>INDEX(Resumen!$A$56:$AL$259,MATCH($C471,Resumen!$C$56:$C$259,0),MATCH($H$20,Resumen!$A$59:$AL$59,0))</f>
        <v>-</v>
      </c>
      <c r="I475" s="274" t="str">
        <f>INDEX(Resumen!$A$56:$AL$259,MATCH($C471,Resumen!$C$56:$C$259,0),MATCH($I$20,Resumen!$A$59:$AL$59,0))</f>
        <v>-</v>
      </c>
      <c r="J475" s="274" t="str">
        <f>INDEX(Resumen!$A$56:$AL$259,MATCH($C471,Resumen!$C$56:$C$259,0),MATCH($J$20,Resumen!$A$59:$AL$59,0))</f>
        <v>-</v>
      </c>
      <c r="K475" s="275" t="str">
        <f>INDEX(Resumen!$A$56:$AL$259,MATCH($C471,Resumen!$C$56:$C$259,0),MATCH($K$20,Resumen!$A$59:$AL$59,0))</f>
        <v>-</v>
      </c>
      <c r="M475" s="273" t="str">
        <f t="shared" si="420"/>
        <v>-</v>
      </c>
      <c r="N475" s="274" t="str">
        <f t="shared" si="380"/>
        <v>-</v>
      </c>
      <c r="O475" s="274" t="str">
        <f t="shared" si="381"/>
        <v>-</v>
      </c>
      <c r="P475" s="275" t="str">
        <f t="shared" si="382"/>
        <v>-</v>
      </c>
      <c r="Q475" s="58"/>
      <c r="R475" s="292" t="str">
        <f t="shared" si="421"/>
        <v>-</v>
      </c>
      <c r="S475" s="293" t="str">
        <f t="shared" si="384"/>
        <v>-</v>
      </c>
      <c r="T475" s="293" t="str">
        <f t="shared" si="385"/>
        <v>-</v>
      </c>
      <c r="U475" s="294" t="str">
        <f t="shared" si="386"/>
        <v>-</v>
      </c>
      <c r="V475" s="5"/>
      <c r="W475" s="306" t="str">
        <f t="shared" si="422"/>
        <v>-</v>
      </c>
      <c r="Y475" s="318" t="str">
        <f>IF(OR(W475="",W475=0,W475="-"),"",MAX(Y$23:Y474)+1)</f>
        <v/>
      </c>
      <c r="Z475" s="319" t="str">
        <f>IF(OR(Y475="",Y475=0,Y475="-"),"",C471)</f>
        <v/>
      </c>
      <c r="AA475" s="338" t="str">
        <f>IF(OR(Y475="",Y475=0,Y475="-"),"",DAY($B471))</f>
        <v/>
      </c>
      <c r="AB475" s="331" t="str">
        <f t="shared" si="423"/>
        <v/>
      </c>
      <c r="AC475" s="339" t="str">
        <f>IF(OR(AA475="",AA475=0,AA475="-"),"",MONTH($B471))</f>
        <v/>
      </c>
      <c r="AD475" s="331" t="str">
        <f t="shared" si="424"/>
        <v/>
      </c>
      <c r="AE475" s="340" t="str">
        <f>IF(OR(AA475="",AA475=0,AA475="-"),"",YEAR($B471))</f>
        <v/>
      </c>
      <c r="AG475" s="469"/>
      <c r="AH475" s="497"/>
      <c r="AL475" s="499"/>
      <c r="AM475" s="470"/>
      <c r="AO475" s="469"/>
      <c r="AP475" s="473"/>
      <c r="AQ475" s="473"/>
      <c r="AR475" s="470"/>
      <c r="AT475" s="469"/>
      <c r="AU475" s="473"/>
      <c r="AV475" s="473"/>
      <c r="AW475" s="470"/>
      <c r="AY475" s="469"/>
      <c r="AZ475" s="473"/>
      <c r="BA475" s="473"/>
      <c r="BB475" s="470"/>
      <c r="BD475" s="469"/>
      <c r="BE475" s="470"/>
      <c r="BG475" s="467"/>
    </row>
    <row r="476" spans="1:59" ht="15" thickBot="1" x14ac:dyDescent="0.35">
      <c r="A476" s="674"/>
      <c r="B476" s="675"/>
      <c r="C476" s="676"/>
      <c r="D476" s="677"/>
      <c r="E476" s="83" t="str">
        <f>Resumen!$AE$57</f>
        <v>U</v>
      </c>
      <c r="F476" s="262" t="str">
        <f>Resumen!$AE$56</f>
        <v>Maq. y Utensilios</v>
      </c>
      <c r="G476" s="284"/>
      <c r="H476" s="273" t="str">
        <f>INDEX(Resumen!$A$56:$AL$259,MATCH($C471,Resumen!$C$56:$C$259,0),MATCH($H$21,Resumen!$A$59:$AL$59,0))</f>
        <v>-</v>
      </c>
      <c r="I476" s="274" t="str">
        <f>INDEX(Resumen!$A$56:$AL$259,MATCH($C471,Resumen!$C$56:$C$259,0),MATCH($I$21,Resumen!$A$59:$AL$59,0))</f>
        <v>-</v>
      </c>
      <c r="J476" s="274" t="str">
        <f>INDEX(Resumen!$A$56:$AL$259,MATCH($C471,Resumen!$C$56:$C$259,0),MATCH($J$21,Resumen!$A$59:$AL$59,0))</f>
        <v>-</v>
      </c>
      <c r="K476" s="275" t="str">
        <f>INDEX(Resumen!$A$56:$AL$259,MATCH($C471,Resumen!$C$56:$C$259,0),MATCH($K$21,Resumen!$A$59:$AL$59,0))</f>
        <v>-</v>
      </c>
      <c r="M476" s="273" t="str">
        <f t="shared" si="420"/>
        <v>-</v>
      </c>
      <c r="N476" s="274" t="str">
        <f t="shared" si="380"/>
        <v>-</v>
      </c>
      <c r="O476" s="274" t="str">
        <f t="shared" si="381"/>
        <v>-</v>
      </c>
      <c r="P476" s="275" t="str">
        <f t="shared" si="382"/>
        <v>-</v>
      </c>
      <c r="Q476" s="58"/>
      <c r="R476" s="292" t="str">
        <f t="shared" si="421"/>
        <v>-</v>
      </c>
      <c r="S476" s="293" t="str">
        <f t="shared" si="384"/>
        <v>-</v>
      </c>
      <c r="T476" s="293" t="str">
        <f t="shared" si="385"/>
        <v>-</v>
      </c>
      <c r="U476" s="294" t="str">
        <f t="shared" si="386"/>
        <v>-</v>
      </c>
      <c r="V476" s="5"/>
      <c r="W476" s="306" t="str">
        <f t="shared" si="422"/>
        <v>-</v>
      </c>
      <c r="Y476" s="318" t="str">
        <f>IF(OR(W476="",W476=0,W476="-"),"",MAX(Y$23:Y475)+1)</f>
        <v/>
      </c>
      <c r="Z476" s="319" t="str">
        <f>IF(OR(Y476="",Y476=0,Y476="-"),"",C471)</f>
        <v/>
      </c>
      <c r="AA476" s="338" t="str">
        <f>IF(OR(Y476="",Y476=0,Y476="-"),"",DAY($B471))</f>
        <v/>
      </c>
      <c r="AB476" s="331" t="str">
        <f t="shared" si="423"/>
        <v/>
      </c>
      <c r="AC476" s="339" t="str">
        <f>IF(OR(AA476="",AA476=0,AA476="-"),"",MONTH($B471))</f>
        <v/>
      </c>
      <c r="AD476" s="331" t="str">
        <f t="shared" si="424"/>
        <v/>
      </c>
      <c r="AE476" s="340" t="str">
        <f>IF(OR(AA476="",AA476=0,AA476="-"),"",YEAR($B471))</f>
        <v/>
      </c>
      <c r="AG476" s="469"/>
      <c r="AH476" s="497"/>
      <c r="AL476" s="499"/>
      <c r="AM476" s="470"/>
      <c r="AO476" s="469"/>
      <c r="AP476" s="473"/>
      <c r="AQ476" s="473"/>
      <c r="AR476" s="470"/>
      <c r="AT476" s="469"/>
      <c r="AU476" s="473"/>
      <c r="AV476" s="473"/>
      <c r="AW476" s="470"/>
      <c r="AY476" s="469"/>
      <c r="AZ476" s="473"/>
      <c r="BA476" s="473"/>
      <c r="BB476" s="470"/>
      <c r="BD476" s="469"/>
      <c r="BE476" s="470"/>
      <c r="BG476" s="467"/>
    </row>
    <row r="477" spans="1:59" ht="15" thickBot="1" x14ac:dyDescent="0.35">
      <c r="A477" s="674"/>
      <c r="B477" s="675"/>
      <c r="C477" s="676"/>
      <c r="D477" s="649"/>
      <c r="E477" s="259" t="str">
        <f>Resumen!$AI$57</f>
        <v>V</v>
      </c>
      <c r="F477" s="263" t="str">
        <f>Resumen!$AI$56</f>
        <v>Gastos V.Zotz</v>
      </c>
      <c r="G477" s="284"/>
      <c r="H477" s="276" t="str">
        <f>INDEX(Resumen!$A$56:$AL$259,MATCH($C471,Resumen!$C$56:$C$259,0),MATCH($H$22,Resumen!$A$59:$AL$59,0))</f>
        <v>-</v>
      </c>
      <c r="I477" s="277" t="str">
        <f>INDEX(Resumen!$A$56:$AL$259,MATCH($C471,Resumen!$C$56:$C$259,0),MATCH($I$22,Resumen!$A$59:$AL$59,0))</f>
        <v>-</v>
      </c>
      <c r="J477" s="277" t="str">
        <f>INDEX(Resumen!$A$56:$AL$259,MATCH($C471,Resumen!$C$56:$C$259,0),MATCH($J$22,Resumen!$A$59:$AL$59,0))</f>
        <v>-</v>
      </c>
      <c r="K477" s="278" t="str">
        <f>INDEX(Resumen!$A$56:$AL$259,MATCH($C471,Resumen!$C$56:$C$259,0),MATCH($K$22,Resumen!$A$59:$AL$59,0))</f>
        <v>-</v>
      </c>
      <c r="M477" s="276" t="str">
        <f t="shared" si="420"/>
        <v>-</v>
      </c>
      <c r="N477" s="277" t="str">
        <f t="shared" si="380"/>
        <v>-</v>
      </c>
      <c r="O477" s="277" t="str">
        <f t="shared" si="381"/>
        <v>-</v>
      </c>
      <c r="P477" s="278" t="str">
        <f t="shared" si="382"/>
        <v>-</v>
      </c>
      <c r="Q477" s="58"/>
      <c r="R477" s="295" t="str">
        <f t="shared" si="421"/>
        <v>-</v>
      </c>
      <c r="S477" s="296" t="str">
        <f t="shared" si="384"/>
        <v>-</v>
      </c>
      <c r="T477" s="296" t="str">
        <f t="shared" si="385"/>
        <v>-</v>
      </c>
      <c r="U477" s="297" t="str">
        <f t="shared" si="386"/>
        <v>-</v>
      </c>
      <c r="W477" s="307" t="str">
        <f t="shared" si="422"/>
        <v>-</v>
      </c>
      <c r="Y477" s="318" t="str">
        <f>IF(OR(W477="",W477=0,W477="-"),"",MAX(Y$23:Y476)+1)</f>
        <v/>
      </c>
      <c r="Z477" s="320" t="str">
        <f>IF(OR(Y477="",Y477=0,Y477="-"),"",C471)</f>
        <v/>
      </c>
      <c r="AA477" s="341" t="str">
        <f>IF(OR(Y477="",Y477=0,Y477="-"),"",DAY($B471))</f>
        <v/>
      </c>
      <c r="AB477" s="332" t="str">
        <f t="shared" si="423"/>
        <v/>
      </c>
      <c r="AC477" s="342" t="str">
        <f>IF(OR(AA477="",AA477=0,AA477="-"),"",MONTH($B471))</f>
        <v/>
      </c>
      <c r="AD477" s="332" t="str">
        <f t="shared" si="424"/>
        <v/>
      </c>
      <c r="AE477" s="343" t="str">
        <f>IF(OR(AA477="",AA477=0,AA477="-"),"",YEAR($B471))</f>
        <v/>
      </c>
      <c r="AG477" s="471"/>
      <c r="AH477" s="500"/>
      <c r="AI477" s="501"/>
      <c r="AJ477" s="501"/>
      <c r="AK477" s="501"/>
      <c r="AL477" s="502"/>
      <c r="AM477" s="472"/>
      <c r="AO477" s="471"/>
      <c r="AP477" s="474"/>
      <c r="AQ477" s="474"/>
      <c r="AR477" s="472"/>
      <c r="AT477" s="471"/>
      <c r="AU477" s="474"/>
      <c r="AV477" s="474"/>
      <c r="AW477" s="472"/>
      <c r="AY477" s="471"/>
      <c r="AZ477" s="474"/>
      <c r="BA477" s="474"/>
      <c r="BB477" s="472"/>
      <c r="BD477" s="471"/>
      <c r="BE477" s="472"/>
      <c r="BG477" s="468"/>
    </row>
    <row r="478" spans="1:59" ht="15" thickBot="1" x14ac:dyDescent="0.35">
      <c r="A478" s="674">
        <f>MAX($A$23:A471)+1</f>
        <v>66</v>
      </c>
      <c r="B478" s="675">
        <f>INDEX(Resumen!$A$56:$AL$259,MATCH($A478,Resumen!$A$56:$A$259,0),MATCH($B$22,Resumen!$A$59:$AL$59,0))</f>
        <v>0</v>
      </c>
      <c r="C478" s="676">
        <f>INDEX(Resumen!$A$56:$AL$259,MATCH($A478,Resumen!$A$56:$A$259,0),MATCH($C$22,Resumen!$A$59:$AL$59,0))</f>
        <v>0</v>
      </c>
      <c r="D478" s="648" t="str">
        <f>IF(SUM($W478:$W484)=0,"-",SUM($W478:$W484))</f>
        <v>-</v>
      </c>
      <c r="E478" s="363" t="str">
        <f>Resumen!$K$57</f>
        <v>MP</v>
      </c>
      <c r="F478" s="364" t="str">
        <f>Resumen!$K$56</f>
        <v>Materias Primas</v>
      </c>
      <c r="G478" s="284"/>
      <c r="H478" s="256" t="str">
        <f>INDEX(Resumen!$A$56:$AL$259,MATCH($C478,Resumen!$C$56:$C$259,0),MATCH($H$16,Resumen!$A$59:$AL$59,0))</f>
        <v>-</v>
      </c>
      <c r="I478" s="90" t="str">
        <f>INDEX(Resumen!$A$56:$AL$259,MATCH($C478,Resumen!$C$56:$C$259,0),MATCH($I$16,Resumen!$A$59:$AL$59,0))</f>
        <v>-</v>
      </c>
      <c r="J478" s="90" t="str">
        <f>INDEX(Resumen!$A$56:$AL$259,MATCH($C478,Resumen!$C$56:$C$259,0),MATCH($J$16,Resumen!$A$59:$AL$59,0))</f>
        <v>-</v>
      </c>
      <c r="K478" s="109" t="str">
        <f>INDEX(Resumen!$A$56:$AL$259,MATCH($C478,Resumen!$C$56:$C$259,0),MATCH($K$16,Resumen!$A$59:$AL$59,0))</f>
        <v>-</v>
      </c>
      <c r="M478" s="256" t="str">
        <f>IF(OR(H478="-",H478="",H478=0),"-",H478*M$14)</f>
        <v>-</v>
      </c>
      <c r="N478" s="90" t="str">
        <f t="shared" si="380"/>
        <v>-</v>
      </c>
      <c r="O478" s="90" t="str">
        <f t="shared" si="381"/>
        <v>-</v>
      </c>
      <c r="P478" s="109" t="str">
        <f t="shared" si="382"/>
        <v>-</v>
      </c>
      <c r="Q478" s="58"/>
      <c r="R478" s="365" t="str">
        <f>IF(SUM(H478,M478)=0,"-",SUM(H478,M478))</f>
        <v>-</v>
      </c>
      <c r="S478" s="366" t="str">
        <f t="shared" si="384"/>
        <v>-</v>
      </c>
      <c r="T478" s="366" t="str">
        <f t="shared" si="385"/>
        <v>-</v>
      </c>
      <c r="U478" s="367" t="str">
        <f t="shared" si="386"/>
        <v>-</v>
      </c>
      <c r="V478" s="5"/>
      <c r="W478" s="368" t="str">
        <f>IF(SUM(R478:U478)=0,"-",SUM(R478:U478))</f>
        <v>-</v>
      </c>
      <c r="Y478" s="369" t="str">
        <f>IF(OR(W478="",W478=0,W478="-"),"",MAX(Y$23:Y477)+1)</f>
        <v/>
      </c>
      <c r="Z478" s="370" t="str">
        <f>IF(OR(Y478="",Y478=0,Y478="-"),"",C478)</f>
        <v/>
      </c>
      <c r="AA478" s="371" t="str">
        <f>IF(OR(Y478="",Y478=0,Y478="-"),"",DAY($B478))</f>
        <v/>
      </c>
      <c r="AB478" s="372" t="str">
        <f>IF(AA478="","","/")</f>
        <v/>
      </c>
      <c r="AC478" s="373" t="str">
        <f>IF(OR(AA478="",AA478=0,AA478="-"),"",MONTH($B478))</f>
        <v/>
      </c>
      <c r="AD478" s="372" t="str">
        <f>IF(AC478="","","/")</f>
        <v/>
      </c>
      <c r="AE478" s="374" t="str">
        <f>IF(OR(AA478="",AA478=0,AA478="-"),"",YEAR($B478))</f>
        <v/>
      </c>
      <c r="AG478" s="461" t="str">
        <f>IF(OR($C478="",$C478="-",$C478=0),"-",A478)</f>
        <v>-</v>
      </c>
      <c r="AH478" s="503" t="str">
        <f>IF(OR($C478="",$C478="-",$C478=0),"-",DAY(B478))</f>
        <v>-</v>
      </c>
      <c r="AI478" s="506" t="str">
        <f>IF(AH478="","","/")</f>
        <v>/</v>
      </c>
      <c r="AJ478" s="507" t="str">
        <f>IF(OR($C478="",$C478="-",$C478=0),"-",MONTH(B478))</f>
        <v>-</v>
      </c>
      <c r="AK478" s="506" t="str">
        <f>IF(AJ478="","","/")</f>
        <v>/</v>
      </c>
      <c r="AL478" s="508" t="str">
        <f>IF(OR($C478="",$C478="-",$C478=0),"-",YEAR(B478))</f>
        <v>-</v>
      </c>
      <c r="AM478" s="462" t="str">
        <f>IF(OR($C478="",$C478="-",$C478=0),"-",C478)</f>
        <v>-</v>
      </c>
      <c r="AN478" s="475" t="str">
        <f>IF(AM478="-","ù",IF(BG478=D478,"ü","û"))</f>
        <v>ù</v>
      </c>
      <c r="AO478" s="463" t="str">
        <f>IF(OR($C478="",$C478="-",$C478=0),"-",IF(SUM(H478:H484)=0,"-",SUM(H478:H484)))</f>
        <v>-</v>
      </c>
      <c r="AP478" s="464" t="str">
        <f>IF(OR($C478="",$C478="-",$C478=0),"-",IF(SUM(I478:I484)=0,"-",SUM(I478:I484)))</f>
        <v>-</v>
      </c>
      <c r="AQ478" s="464" t="str">
        <f>IF(OR($C478="",$C478="-",$C478=0),"-",IF(SUM(J478:J484)=0,"-",SUM(J478:J484)))</f>
        <v>-</v>
      </c>
      <c r="AR478" s="465" t="str">
        <f>IF(OR($C478="",$C478="-",$C478=0),"-",IF(SUM(K478:K484)=0,"-",SUM(K478:K484)))</f>
        <v>-</v>
      </c>
      <c r="AS478" s="457"/>
      <c r="AT478" s="463" t="str">
        <f>IF(OR($C478="",$C478="-",$C478=0),"-",IF(SUM(M478:M484)=0,"-",SUM(M478:M484)))</f>
        <v>-</v>
      </c>
      <c r="AU478" s="464" t="str">
        <f>IF(OR($C478="",$C478="-",$C478=0),"-",IF(SUM(N478:N484)=0,"-",SUM(N478:N484)))</f>
        <v>-</v>
      </c>
      <c r="AV478" s="464" t="str">
        <f>IF(OR($C478="",$C478="-",$C478=0),"-",IF(SUM(O478:O484)=0,"-",SUM(O478:O484)))</f>
        <v>-</v>
      </c>
      <c r="AW478" s="465" t="str">
        <f>IF(OR($C478="",$C478="-",$C478=0),"-",IF(SUM(P478:P484)=0,"-",SUM(P478:P484)))</f>
        <v>-</v>
      </c>
      <c r="AX478" s="457"/>
      <c r="AY478" s="463" t="str">
        <f>IF(OR($C478="",$C478="-",$C478=0),"-",IF(SUM(R478:R484)=0,"-",SUM(R478:R484)))</f>
        <v>-</v>
      </c>
      <c r="AZ478" s="464" t="str">
        <f>IF(OR($C478="",$C478="-",$C478=0),"-",IF(SUM(S478:S484)=0,"-",SUM(S478:S484)))</f>
        <v>-</v>
      </c>
      <c r="BA478" s="464" t="str">
        <f>IF(OR($C478="",$C478="-",$C478=0),"-",IF(SUM(T478:T484)=0,"-",SUM(T478:T484)))</f>
        <v>-</v>
      </c>
      <c r="BB478" s="465" t="str">
        <f>IF(OR($C478="",$C478="-",$C478=0),"-",IF(SUM(U478:U484)=0,"-",SUM(U478:U484)))</f>
        <v>-</v>
      </c>
      <c r="BC478" s="457"/>
      <c r="BD478" s="463" t="str">
        <f>IF(SUM(AO478:AR478)=0,"-",SUM(AO478:AR478))</f>
        <v>-</v>
      </c>
      <c r="BE478" s="465" t="str">
        <f>IF(SUM(AT478:AW478)=0,"-",SUM(AT478:AW478))</f>
        <v>-</v>
      </c>
      <c r="BF478" s="457"/>
      <c r="BG478" s="466" t="str">
        <f>IF(SUM(AY478:BB478)=0,"-",SUM(AY478:BB478))</f>
        <v>-</v>
      </c>
    </row>
    <row r="479" spans="1:59" ht="15" thickBot="1" x14ac:dyDescent="0.35">
      <c r="A479" s="674"/>
      <c r="B479" s="675"/>
      <c r="C479" s="676"/>
      <c r="D479" s="677"/>
      <c r="E479" s="82" t="str">
        <f>Resumen!$O$57</f>
        <v>P</v>
      </c>
      <c r="F479" s="261" t="str">
        <f>Resumen!$O$56</f>
        <v>Panadería</v>
      </c>
      <c r="G479" s="284"/>
      <c r="H479" s="273" t="str">
        <f>INDEX(Resumen!$A$56:$AL$259,MATCH($C478,Resumen!$C$56:$C$259,0),MATCH($H$17,Resumen!$A$59:$AL$59,0))</f>
        <v>-</v>
      </c>
      <c r="I479" s="274" t="str">
        <f>INDEX(Resumen!$A$56:$AL$259,MATCH($C478,Resumen!$C$56:$C$259,0),MATCH($I$17,Resumen!$A$59:$AL$59,0))</f>
        <v>-</v>
      </c>
      <c r="J479" s="274" t="str">
        <f>INDEX(Resumen!$A$56:$AL$259,MATCH($C478,Resumen!$C$56:$C$259,0),MATCH($J$17,Resumen!$A$59:$AL$59,0))</f>
        <v>-</v>
      </c>
      <c r="K479" s="275" t="str">
        <f>INDEX(Resumen!$A$56:$AL$259,MATCH($C478,Resumen!$C$56:$C$259,0),MATCH($K$17,Resumen!$A$59:$AL$59,0))</f>
        <v>-</v>
      </c>
      <c r="M479" s="273" t="str">
        <f t="shared" ref="M479:M484" si="425">IF(OR(H479="-",H479="",H479=0),"-",H479*M$14)</f>
        <v>-</v>
      </c>
      <c r="N479" s="274" t="str">
        <f t="shared" si="380"/>
        <v>-</v>
      </c>
      <c r="O479" s="274" t="str">
        <f t="shared" si="381"/>
        <v>-</v>
      </c>
      <c r="P479" s="275" t="str">
        <f t="shared" si="382"/>
        <v>-</v>
      </c>
      <c r="Q479" s="58"/>
      <c r="R479" s="292" t="str">
        <f t="shared" ref="R479:R484" si="426">IF(SUM(H479,M479)=0,"-",SUM(H479,M479))</f>
        <v>-</v>
      </c>
      <c r="S479" s="293" t="str">
        <f t="shared" si="384"/>
        <v>-</v>
      </c>
      <c r="T479" s="293" t="str">
        <f t="shared" si="385"/>
        <v>-</v>
      </c>
      <c r="U479" s="294" t="str">
        <f t="shared" si="386"/>
        <v>-</v>
      </c>
      <c r="V479" s="5"/>
      <c r="W479" s="306" t="str">
        <f t="shared" ref="W479:W484" si="427">IF(SUM(R479:U479)=0,"-",SUM(R479:U479))</f>
        <v>-</v>
      </c>
      <c r="Y479" s="318" t="str">
        <f>IF(OR(W479="",W479=0,W479="-"),"",MAX(Y$23:Y478)+1)</f>
        <v/>
      </c>
      <c r="Z479" s="319" t="str">
        <f>IF(OR(Y479="",Y479=0,Y479="-"),"",C478)</f>
        <v/>
      </c>
      <c r="AA479" s="338" t="str">
        <f>IF(OR(Y479="",Y479=0,Y479="-"),"",DAY($B478))</f>
        <v/>
      </c>
      <c r="AB479" s="331" t="str">
        <f t="shared" ref="AB479:AB484" si="428">IF(AA479="","","/")</f>
        <v/>
      </c>
      <c r="AC479" s="339" t="str">
        <f>IF(OR(AA479="",AA479=0,AA479="-"),"",MONTH($B478))</f>
        <v/>
      </c>
      <c r="AD479" s="331" t="str">
        <f t="shared" ref="AD479:AD484" si="429">IF(AC479="","","/")</f>
        <v/>
      </c>
      <c r="AE479" s="340" t="str">
        <f>IF(OR(AA479="",AA479=0,AA479="-"),"",YEAR($B478))</f>
        <v/>
      </c>
      <c r="AG479" s="525"/>
      <c r="AH479" s="526"/>
      <c r="AI479" s="527"/>
      <c r="AJ479" s="528"/>
      <c r="AK479" s="527"/>
      <c r="AL479" s="529"/>
      <c r="AM479" s="530"/>
      <c r="AN479" s="535"/>
      <c r="AO479" s="531"/>
      <c r="AP479" s="532"/>
      <c r="AQ479" s="532"/>
      <c r="AR479" s="533"/>
      <c r="AS479" s="536"/>
      <c r="AT479" s="531"/>
      <c r="AU479" s="532"/>
      <c r="AV479" s="532"/>
      <c r="AW479" s="533"/>
      <c r="AX479" s="536"/>
      <c r="AY479" s="531"/>
      <c r="AZ479" s="532"/>
      <c r="BA479" s="532"/>
      <c r="BB479" s="533"/>
      <c r="BC479" s="536"/>
      <c r="BD479" s="531"/>
      <c r="BE479" s="533"/>
      <c r="BF479" s="536"/>
      <c r="BG479" s="534"/>
    </row>
    <row r="480" spans="1:59" ht="15" thickBot="1" x14ac:dyDescent="0.35">
      <c r="A480" s="674"/>
      <c r="B480" s="675"/>
      <c r="C480" s="676"/>
      <c r="D480" s="677"/>
      <c r="E480" s="82" t="str">
        <f>Resumen!$S$57</f>
        <v>B</v>
      </c>
      <c r="F480" s="261" t="str">
        <f>Resumen!$S$56</f>
        <v>Bebidas</v>
      </c>
      <c r="G480" s="284"/>
      <c r="H480" s="273" t="str">
        <f>INDEX(Resumen!$A$56:$AL$259,MATCH($C478,Resumen!$C$56:$C$259,0),MATCH($H$18,Resumen!$A$59:$AL$59,0))</f>
        <v>-</v>
      </c>
      <c r="I480" s="274" t="str">
        <f>INDEX(Resumen!$A$56:$AL$259,MATCH($C478,Resumen!$C$56:$C$259,0),MATCH($I$18,Resumen!$A$59:$AL$59,0))</f>
        <v>-</v>
      </c>
      <c r="J480" s="274" t="str">
        <f>INDEX(Resumen!$A$56:$AL$259,MATCH($C478,Resumen!$C$56:$C$259,0),MATCH($J$18,Resumen!$A$59:$AL$59,0))</f>
        <v>-</v>
      </c>
      <c r="K480" s="275" t="str">
        <f>INDEX(Resumen!$A$56:$AL$259,MATCH($C478,Resumen!$C$56:$C$259,0),MATCH($K$18,Resumen!$A$59:$AL$59,0))</f>
        <v>-</v>
      </c>
      <c r="M480" s="273" t="str">
        <f t="shared" si="425"/>
        <v>-</v>
      </c>
      <c r="N480" s="274" t="str">
        <f t="shared" si="380"/>
        <v>-</v>
      </c>
      <c r="O480" s="274" t="str">
        <f t="shared" si="381"/>
        <v>-</v>
      </c>
      <c r="P480" s="275" t="str">
        <f t="shared" si="382"/>
        <v>-</v>
      </c>
      <c r="R480" s="292" t="str">
        <f t="shared" si="426"/>
        <v>-</v>
      </c>
      <c r="S480" s="293" t="str">
        <f t="shared" si="384"/>
        <v>-</v>
      </c>
      <c r="T480" s="293" t="str">
        <f t="shared" si="385"/>
        <v>-</v>
      </c>
      <c r="U480" s="294" t="str">
        <f t="shared" si="386"/>
        <v>-</v>
      </c>
      <c r="V480" s="5"/>
      <c r="W480" s="306" t="str">
        <f t="shared" si="427"/>
        <v>-</v>
      </c>
      <c r="Y480" s="318" t="str">
        <f>IF(OR(W480="",W480=0,W480="-"),"",MAX(Y$23:Y479)+1)</f>
        <v/>
      </c>
      <c r="Z480" s="319" t="str">
        <f>IF(OR(Y480="",Y480=0,Y480="-"),"",C478)</f>
        <v/>
      </c>
      <c r="AA480" s="338" t="str">
        <f>IF(OR(Y480="",Y480=0,Y480="-"),"",DAY($B478))</f>
        <v/>
      </c>
      <c r="AB480" s="331" t="str">
        <f t="shared" si="428"/>
        <v/>
      </c>
      <c r="AC480" s="339" t="str">
        <f>IF(OR(AA480="",AA480=0,AA480="-"),"",MONTH($B478))</f>
        <v/>
      </c>
      <c r="AD480" s="331" t="str">
        <f t="shared" si="429"/>
        <v/>
      </c>
      <c r="AE480" s="340" t="str">
        <f>IF(OR(AA480="",AA480=0,AA480="-"),"",YEAR($B478))</f>
        <v/>
      </c>
      <c r="AG480" s="469"/>
      <c r="AH480" s="497"/>
      <c r="AL480" s="499"/>
      <c r="AM480" s="470"/>
      <c r="AN480" s="59"/>
      <c r="AO480" s="469"/>
      <c r="AP480" s="473"/>
      <c r="AQ480" s="473"/>
      <c r="AR480" s="470"/>
      <c r="AS480" s="59"/>
      <c r="AT480" s="469"/>
      <c r="AU480" s="473"/>
      <c r="AV480" s="473"/>
      <c r="AW480" s="470"/>
      <c r="AX480" s="59"/>
      <c r="AY480" s="469"/>
      <c r="AZ480" s="473"/>
      <c r="BA480" s="473"/>
      <c r="BB480" s="470"/>
      <c r="BC480" s="59"/>
      <c r="BD480" s="469"/>
      <c r="BE480" s="470"/>
      <c r="BF480" s="59"/>
      <c r="BG480" s="467"/>
    </row>
    <row r="481" spans="1:59" ht="15" thickBot="1" x14ac:dyDescent="0.35">
      <c r="A481" s="674"/>
      <c r="B481" s="675"/>
      <c r="C481" s="676"/>
      <c r="D481" s="677"/>
      <c r="E481" s="82" t="str">
        <f>Resumen!$W$57</f>
        <v>E</v>
      </c>
      <c r="F481" s="261" t="str">
        <f>Resumen!$W$56</f>
        <v>Envases</v>
      </c>
      <c r="G481" s="284"/>
      <c r="H481" s="273" t="str">
        <f>INDEX(Resumen!$A$56:$AL$259,MATCH($C478,Resumen!$C$56:$C$259,0),MATCH($H$19,Resumen!$A$59:$AL$59,0))</f>
        <v>-</v>
      </c>
      <c r="I481" s="274" t="str">
        <f>INDEX(Resumen!$A$56:$AL$259,MATCH($C478,Resumen!$C$56:$C$259,0),MATCH($I$19,Resumen!$A$59:$AL$59,0))</f>
        <v>-</v>
      </c>
      <c r="J481" s="274" t="str">
        <f>INDEX(Resumen!$A$56:$AL$259,MATCH($C478,Resumen!$C$56:$C$259,0),MATCH($J$19,Resumen!$A$59:$AL$59,0))</f>
        <v>-</v>
      </c>
      <c r="K481" s="275" t="str">
        <f>INDEX(Resumen!$A$56:$AL$259,MATCH($C478,Resumen!$C$56:$C$259,0),MATCH($K$19,Resumen!$A$59:$AL$59,0))</f>
        <v>-</v>
      </c>
      <c r="M481" s="273" t="str">
        <f t="shared" si="425"/>
        <v>-</v>
      </c>
      <c r="N481" s="274" t="str">
        <f t="shared" si="380"/>
        <v>-</v>
      </c>
      <c r="O481" s="274" t="str">
        <f t="shared" si="381"/>
        <v>-</v>
      </c>
      <c r="P481" s="275" t="str">
        <f t="shared" si="382"/>
        <v>-</v>
      </c>
      <c r="Q481" s="58"/>
      <c r="R481" s="292" t="str">
        <f t="shared" si="426"/>
        <v>-</v>
      </c>
      <c r="S481" s="293" t="str">
        <f t="shared" si="384"/>
        <v>-</v>
      </c>
      <c r="T481" s="293" t="str">
        <f t="shared" si="385"/>
        <v>-</v>
      </c>
      <c r="U481" s="294" t="str">
        <f t="shared" si="386"/>
        <v>-</v>
      </c>
      <c r="V481" s="5"/>
      <c r="W481" s="306" t="str">
        <f t="shared" si="427"/>
        <v>-</v>
      </c>
      <c r="Y481" s="318" t="str">
        <f>IF(OR(W481="",W481=0,W481="-"),"",MAX(Y$23:Y480)+1)</f>
        <v/>
      </c>
      <c r="Z481" s="319" t="str">
        <f>IF(OR(Y481="",Y481=0,Y481="-"),"",C478)</f>
        <v/>
      </c>
      <c r="AA481" s="338" t="str">
        <f>IF(OR(Y481="",Y481=0,Y481="-"),"",DAY($B478))</f>
        <v/>
      </c>
      <c r="AB481" s="331" t="str">
        <f t="shared" si="428"/>
        <v/>
      </c>
      <c r="AC481" s="339" t="str">
        <f>IF(OR(AA481="",AA481=0,AA481="-"),"",MONTH($B478))</f>
        <v/>
      </c>
      <c r="AD481" s="331" t="str">
        <f t="shared" si="429"/>
        <v/>
      </c>
      <c r="AE481" s="340" t="str">
        <f>IF(OR(AA481="",AA481=0,AA481="-"),"",YEAR($B478))</f>
        <v/>
      </c>
      <c r="AG481" s="469"/>
      <c r="AH481" s="497"/>
      <c r="AL481" s="499"/>
      <c r="AM481" s="470"/>
      <c r="AO481" s="469"/>
      <c r="AP481" s="473"/>
      <c r="AQ481" s="473"/>
      <c r="AR481" s="470"/>
      <c r="AT481" s="469"/>
      <c r="AU481" s="473"/>
      <c r="AV481" s="473"/>
      <c r="AW481" s="470"/>
      <c r="AY481" s="469"/>
      <c r="AZ481" s="473"/>
      <c r="BA481" s="473"/>
      <c r="BB481" s="470"/>
      <c r="BD481" s="469"/>
      <c r="BE481" s="470"/>
      <c r="BG481" s="467"/>
    </row>
    <row r="482" spans="1:59" ht="15" thickBot="1" x14ac:dyDescent="0.35">
      <c r="A482" s="674"/>
      <c r="B482" s="675"/>
      <c r="C482" s="676"/>
      <c r="D482" s="677"/>
      <c r="E482" s="83" t="str">
        <f>Resumen!$AA$57</f>
        <v>D</v>
      </c>
      <c r="F482" s="262" t="str">
        <f>Resumen!$AA$56</f>
        <v>Decoración</v>
      </c>
      <c r="G482" s="284"/>
      <c r="H482" s="273" t="str">
        <f>INDEX(Resumen!$A$56:$AL$259,MATCH($C478,Resumen!$C$56:$C$259,0),MATCH($H$20,Resumen!$A$59:$AL$59,0))</f>
        <v>-</v>
      </c>
      <c r="I482" s="274" t="str">
        <f>INDEX(Resumen!$A$56:$AL$259,MATCH($C478,Resumen!$C$56:$C$259,0),MATCH($I$20,Resumen!$A$59:$AL$59,0))</f>
        <v>-</v>
      </c>
      <c r="J482" s="274" t="str">
        <f>INDEX(Resumen!$A$56:$AL$259,MATCH($C478,Resumen!$C$56:$C$259,0),MATCH($J$20,Resumen!$A$59:$AL$59,0))</f>
        <v>-</v>
      </c>
      <c r="K482" s="275" t="str">
        <f>INDEX(Resumen!$A$56:$AL$259,MATCH($C478,Resumen!$C$56:$C$259,0),MATCH($K$20,Resumen!$A$59:$AL$59,0))</f>
        <v>-</v>
      </c>
      <c r="M482" s="273" t="str">
        <f t="shared" si="425"/>
        <v>-</v>
      </c>
      <c r="N482" s="274" t="str">
        <f t="shared" si="380"/>
        <v>-</v>
      </c>
      <c r="O482" s="274" t="str">
        <f t="shared" si="381"/>
        <v>-</v>
      </c>
      <c r="P482" s="275" t="str">
        <f t="shared" si="382"/>
        <v>-</v>
      </c>
      <c r="Q482" s="58"/>
      <c r="R482" s="292" t="str">
        <f t="shared" si="426"/>
        <v>-</v>
      </c>
      <c r="S482" s="293" t="str">
        <f t="shared" si="384"/>
        <v>-</v>
      </c>
      <c r="T482" s="293" t="str">
        <f t="shared" si="385"/>
        <v>-</v>
      </c>
      <c r="U482" s="294" t="str">
        <f t="shared" si="386"/>
        <v>-</v>
      </c>
      <c r="V482" s="5"/>
      <c r="W482" s="306" t="str">
        <f t="shared" si="427"/>
        <v>-</v>
      </c>
      <c r="Y482" s="318" t="str">
        <f>IF(OR(W482="",W482=0,W482="-"),"",MAX(Y$23:Y481)+1)</f>
        <v/>
      </c>
      <c r="Z482" s="319" t="str">
        <f>IF(OR(Y482="",Y482=0,Y482="-"),"",C478)</f>
        <v/>
      </c>
      <c r="AA482" s="338" t="str">
        <f>IF(OR(Y482="",Y482=0,Y482="-"),"",DAY($B478))</f>
        <v/>
      </c>
      <c r="AB482" s="331" t="str">
        <f t="shared" si="428"/>
        <v/>
      </c>
      <c r="AC482" s="339" t="str">
        <f>IF(OR(AA482="",AA482=0,AA482="-"),"",MONTH($B478))</f>
        <v/>
      </c>
      <c r="AD482" s="331" t="str">
        <f t="shared" si="429"/>
        <v/>
      </c>
      <c r="AE482" s="340" t="str">
        <f>IF(OR(AA482="",AA482=0,AA482="-"),"",YEAR($B478))</f>
        <v/>
      </c>
      <c r="AG482" s="469"/>
      <c r="AH482" s="497"/>
      <c r="AL482" s="499"/>
      <c r="AM482" s="470"/>
      <c r="AO482" s="469"/>
      <c r="AP482" s="473"/>
      <c r="AQ482" s="473"/>
      <c r="AR482" s="470"/>
      <c r="AT482" s="469"/>
      <c r="AU482" s="473"/>
      <c r="AV482" s="473"/>
      <c r="AW482" s="470"/>
      <c r="AY482" s="469"/>
      <c r="AZ482" s="473"/>
      <c r="BA482" s="473"/>
      <c r="BB482" s="470"/>
      <c r="BD482" s="469"/>
      <c r="BE482" s="470"/>
      <c r="BG482" s="467"/>
    </row>
    <row r="483" spans="1:59" ht="15" thickBot="1" x14ac:dyDescent="0.35">
      <c r="A483" s="674"/>
      <c r="B483" s="675"/>
      <c r="C483" s="676"/>
      <c r="D483" s="677"/>
      <c r="E483" s="83" t="str">
        <f>Resumen!$AE$57</f>
        <v>U</v>
      </c>
      <c r="F483" s="262" t="str">
        <f>Resumen!$AE$56</f>
        <v>Maq. y Utensilios</v>
      </c>
      <c r="G483" s="284"/>
      <c r="H483" s="273" t="str">
        <f>INDEX(Resumen!$A$56:$AL$259,MATCH($C478,Resumen!$C$56:$C$259,0),MATCH($H$21,Resumen!$A$59:$AL$59,0))</f>
        <v>-</v>
      </c>
      <c r="I483" s="274" t="str">
        <f>INDEX(Resumen!$A$56:$AL$259,MATCH($C478,Resumen!$C$56:$C$259,0),MATCH($I$21,Resumen!$A$59:$AL$59,0))</f>
        <v>-</v>
      </c>
      <c r="J483" s="274" t="str">
        <f>INDEX(Resumen!$A$56:$AL$259,MATCH($C478,Resumen!$C$56:$C$259,0),MATCH($J$21,Resumen!$A$59:$AL$59,0))</f>
        <v>-</v>
      </c>
      <c r="K483" s="275" t="str">
        <f>INDEX(Resumen!$A$56:$AL$259,MATCH($C478,Resumen!$C$56:$C$259,0),MATCH($K$21,Resumen!$A$59:$AL$59,0))</f>
        <v>-</v>
      </c>
      <c r="M483" s="273" t="str">
        <f t="shared" si="425"/>
        <v>-</v>
      </c>
      <c r="N483" s="274" t="str">
        <f t="shared" si="380"/>
        <v>-</v>
      </c>
      <c r="O483" s="274" t="str">
        <f t="shared" si="381"/>
        <v>-</v>
      </c>
      <c r="P483" s="275" t="str">
        <f t="shared" si="382"/>
        <v>-</v>
      </c>
      <c r="Q483" s="58"/>
      <c r="R483" s="292" t="str">
        <f t="shared" si="426"/>
        <v>-</v>
      </c>
      <c r="S483" s="293" t="str">
        <f t="shared" si="384"/>
        <v>-</v>
      </c>
      <c r="T483" s="293" t="str">
        <f t="shared" si="385"/>
        <v>-</v>
      </c>
      <c r="U483" s="294" t="str">
        <f t="shared" si="386"/>
        <v>-</v>
      </c>
      <c r="V483" s="5"/>
      <c r="W483" s="306" t="str">
        <f t="shared" si="427"/>
        <v>-</v>
      </c>
      <c r="Y483" s="318" t="str">
        <f>IF(OR(W483="",W483=0,W483="-"),"",MAX(Y$23:Y482)+1)</f>
        <v/>
      </c>
      <c r="Z483" s="319" t="str">
        <f>IF(OR(Y483="",Y483=0,Y483="-"),"",C478)</f>
        <v/>
      </c>
      <c r="AA483" s="338" t="str">
        <f>IF(OR(Y483="",Y483=0,Y483="-"),"",DAY($B478))</f>
        <v/>
      </c>
      <c r="AB483" s="331" t="str">
        <f t="shared" si="428"/>
        <v/>
      </c>
      <c r="AC483" s="339" t="str">
        <f>IF(OR(AA483="",AA483=0,AA483="-"),"",MONTH($B478))</f>
        <v/>
      </c>
      <c r="AD483" s="331" t="str">
        <f t="shared" si="429"/>
        <v/>
      </c>
      <c r="AE483" s="340" t="str">
        <f>IF(OR(AA483="",AA483=0,AA483="-"),"",YEAR($B478))</f>
        <v/>
      </c>
      <c r="AG483" s="469"/>
      <c r="AH483" s="497"/>
      <c r="AL483" s="499"/>
      <c r="AM483" s="470"/>
      <c r="AO483" s="469"/>
      <c r="AP483" s="473"/>
      <c r="AQ483" s="473"/>
      <c r="AR483" s="470"/>
      <c r="AT483" s="469"/>
      <c r="AU483" s="473"/>
      <c r="AV483" s="473"/>
      <c r="AW483" s="470"/>
      <c r="AY483" s="469"/>
      <c r="AZ483" s="473"/>
      <c r="BA483" s="473"/>
      <c r="BB483" s="470"/>
      <c r="BD483" s="469"/>
      <c r="BE483" s="470"/>
      <c r="BG483" s="467"/>
    </row>
    <row r="484" spans="1:59" ht="15" thickBot="1" x14ac:dyDescent="0.35">
      <c r="A484" s="674"/>
      <c r="B484" s="675"/>
      <c r="C484" s="676"/>
      <c r="D484" s="649"/>
      <c r="E484" s="259" t="str">
        <f>Resumen!$AI$57</f>
        <v>V</v>
      </c>
      <c r="F484" s="263" t="str">
        <f>Resumen!$AI$56</f>
        <v>Gastos V.Zotz</v>
      </c>
      <c r="G484" s="284"/>
      <c r="H484" s="276" t="str">
        <f>INDEX(Resumen!$A$56:$AL$259,MATCH($C478,Resumen!$C$56:$C$259,0),MATCH($H$22,Resumen!$A$59:$AL$59,0))</f>
        <v>-</v>
      </c>
      <c r="I484" s="277" t="str">
        <f>INDEX(Resumen!$A$56:$AL$259,MATCH($C478,Resumen!$C$56:$C$259,0),MATCH($I$22,Resumen!$A$59:$AL$59,0))</f>
        <v>-</v>
      </c>
      <c r="J484" s="277" t="str">
        <f>INDEX(Resumen!$A$56:$AL$259,MATCH($C478,Resumen!$C$56:$C$259,0),MATCH($J$22,Resumen!$A$59:$AL$59,0))</f>
        <v>-</v>
      </c>
      <c r="K484" s="278" t="str">
        <f>INDEX(Resumen!$A$56:$AL$259,MATCH($C478,Resumen!$C$56:$C$259,0),MATCH($K$22,Resumen!$A$59:$AL$59,0))</f>
        <v>-</v>
      </c>
      <c r="M484" s="276" t="str">
        <f t="shared" si="425"/>
        <v>-</v>
      </c>
      <c r="N484" s="277" t="str">
        <f t="shared" si="380"/>
        <v>-</v>
      </c>
      <c r="O484" s="277" t="str">
        <f t="shared" si="381"/>
        <v>-</v>
      </c>
      <c r="P484" s="278" t="str">
        <f t="shared" si="382"/>
        <v>-</v>
      </c>
      <c r="Q484" s="58"/>
      <c r="R484" s="295" t="str">
        <f t="shared" si="426"/>
        <v>-</v>
      </c>
      <c r="S484" s="296" t="str">
        <f t="shared" si="384"/>
        <v>-</v>
      </c>
      <c r="T484" s="296" t="str">
        <f t="shared" si="385"/>
        <v>-</v>
      </c>
      <c r="U484" s="297" t="str">
        <f t="shared" si="386"/>
        <v>-</v>
      </c>
      <c r="W484" s="307" t="str">
        <f t="shared" si="427"/>
        <v>-</v>
      </c>
      <c r="Y484" s="318" t="str">
        <f>IF(OR(W484="",W484=0,W484="-"),"",MAX(Y$23:Y483)+1)</f>
        <v/>
      </c>
      <c r="Z484" s="320" t="str">
        <f>IF(OR(Y484="",Y484=0,Y484="-"),"",C478)</f>
        <v/>
      </c>
      <c r="AA484" s="341" t="str">
        <f>IF(OR(Y484="",Y484=0,Y484="-"),"",DAY($B478))</f>
        <v/>
      </c>
      <c r="AB484" s="332" t="str">
        <f t="shared" si="428"/>
        <v/>
      </c>
      <c r="AC484" s="342" t="str">
        <f>IF(OR(AA484="",AA484=0,AA484="-"),"",MONTH($B478))</f>
        <v/>
      </c>
      <c r="AD484" s="332" t="str">
        <f t="shared" si="429"/>
        <v/>
      </c>
      <c r="AE484" s="343" t="str">
        <f>IF(OR(AA484="",AA484=0,AA484="-"),"",YEAR($B478))</f>
        <v/>
      </c>
      <c r="AG484" s="471"/>
      <c r="AH484" s="500"/>
      <c r="AI484" s="501"/>
      <c r="AJ484" s="501"/>
      <c r="AK484" s="501"/>
      <c r="AL484" s="502"/>
      <c r="AM484" s="472"/>
      <c r="AO484" s="471"/>
      <c r="AP484" s="474"/>
      <c r="AQ484" s="474"/>
      <c r="AR484" s="472"/>
      <c r="AT484" s="471"/>
      <c r="AU484" s="474"/>
      <c r="AV484" s="474"/>
      <c r="AW484" s="472"/>
      <c r="AY484" s="471"/>
      <c r="AZ484" s="474"/>
      <c r="BA484" s="474"/>
      <c r="BB484" s="472"/>
      <c r="BD484" s="471"/>
      <c r="BE484" s="472"/>
      <c r="BG484" s="468"/>
    </row>
    <row r="485" spans="1:59" ht="15" thickBot="1" x14ac:dyDescent="0.35">
      <c r="A485" s="674">
        <f>MAX($A$23:A478)+1</f>
        <v>67</v>
      </c>
      <c r="B485" s="675">
        <f>INDEX(Resumen!$A$56:$AL$259,MATCH($A485,Resumen!$A$56:$A$259,0),MATCH($B$22,Resumen!$A$59:$AL$59,0))</f>
        <v>0</v>
      </c>
      <c r="C485" s="676">
        <f>INDEX(Resumen!$A$56:$AL$259,MATCH($A485,Resumen!$A$56:$A$259,0),MATCH($C$22,Resumen!$A$59:$AL$59,0))</f>
        <v>0</v>
      </c>
      <c r="D485" s="648" t="str">
        <f>IF(SUM($W485:$W491)=0,"-",SUM($W485:$W491))</f>
        <v>-</v>
      </c>
      <c r="E485" s="363" t="str">
        <f>Resumen!$K$57</f>
        <v>MP</v>
      </c>
      <c r="F485" s="364" t="str">
        <f>Resumen!$K$56</f>
        <v>Materias Primas</v>
      </c>
      <c r="G485" s="284"/>
      <c r="H485" s="256" t="str">
        <f>INDEX(Resumen!$A$56:$AL$259,MATCH($C485,Resumen!$C$56:$C$259,0),MATCH($H$16,Resumen!$A$59:$AL$59,0))</f>
        <v>-</v>
      </c>
      <c r="I485" s="90" t="str">
        <f>INDEX(Resumen!$A$56:$AL$259,MATCH($C485,Resumen!$C$56:$C$259,0),MATCH($I$16,Resumen!$A$59:$AL$59,0))</f>
        <v>-</v>
      </c>
      <c r="J485" s="90" t="str">
        <f>INDEX(Resumen!$A$56:$AL$259,MATCH($C485,Resumen!$C$56:$C$259,0),MATCH($J$16,Resumen!$A$59:$AL$59,0))</f>
        <v>-</v>
      </c>
      <c r="K485" s="109" t="str">
        <f>INDEX(Resumen!$A$56:$AL$259,MATCH($C485,Resumen!$C$56:$C$259,0),MATCH($K$16,Resumen!$A$59:$AL$59,0))</f>
        <v>-</v>
      </c>
      <c r="M485" s="256" t="str">
        <f>IF(OR(H485="-",H485="",H485=0),"-",H485*M$14)</f>
        <v>-</v>
      </c>
      <c r="N485" s="90" t="str">
        <f t="shared" si="380"/>
        <v>-</v>
      </c>
      <c r="O485" s="90" t="str">
        <f t="shared" si="381"/>
        <v>-</v>
      </c>
      <c r="P485" s="109" t="str">
        <f t="shared" si="382"/>
        <v>-</v>
      </c>
      <c r="Q485" s="58"/>
      <c r="R485" s="365" t="str">
        <f>IF(SUM(H485,M485)=0,"-",SUM(H485,M485))</f>
        <v>-</v>
      </c>
      <c r="S485" s="366" t="str">
        <f t="shared" si="384"/>
        <v>-</v>
      </c>
      <c r="T485" s="366" t="str">
        <f t="shared" si="385"/>
        <v>-</v>
      </c>
      <c r="U485" s="367" t="str">
        <f t="shared" si="386"/>
        <v>-</v>
      </c>
      <c r="V485" s="5"/>
      <c r="W485" s="368" t="str">
        <f>IF(SUM(R485:U485)=0,"-",SUM(R485:U485))</f>
        <v>-</v>
      </c>
      <c r="Y485" s="369" t="str">
        <f>IF(OR(W485="",W485=0,W485="-"),"",MAX(Y$23:Y484)+1)</f>
        <v/>
      </c>
      <c r="Z485" s="370" t="str">
        <f>IF(OR(Y485="",Y485=0,Y485="-"),"",C485)</f>
        <v/>
      </c>
      <c r="AA485" s="371" t="str">
        <f>IF(OR(Y485="",Y485=0,Y485="-"),"",DAY($B485))</f>
        <v/>
      </c>
      <c r="AB485" s="372" t="str">
        <f>IF(AA485="","","/")</f>
        <v/>
      </c>
      <c r="AC485" s="373" t="str">
        <f>IF(OR(AA485="",AA485=0,AA485="-"),"",MONTH($B485))</f>
        <v/>
      </c>
      <c r="AD485" s="372" t="str">
        <f>IF(AC485="","","/")</f>
        <v/>
      </c>
      <c r="AE485" s="374" t="str">
        <f>IF(OR(AA485="",AA485=0,AA485="-"),"",YEAR($B485))</f>
        <v/>
      </c>
      <c r="AG485" s="461" t="str">
        <f>IF(OR($C485="",$C485="-",$C485=0),"-",A485)</f>
        <v>-</v>
      </c>
      <c r="AH485" s="503" t="str">
        <f>IF(OR($C485="",$C485="-",$C485=0),"-",DAY(B485))</f>
        <v>-</v>
      </c>
      <c r="AI485" s="506" t="str">
        <f>IF(AH485="","","/")</f>
        <v>/</v>
      </c>
      <c r="AJ485" s="507" t="str">
        <f>IF(OR($C485="",$C485="-",$C485=0),"-",MONTH(B485))</f>
        <v>-</v>
      </c>
      <c r="AK485" s="506" t="str">
        <f>IF(AJ485="","","/")</f>
        <v>/</v>
      </c>
      <c r="AL485" s="508" t="str">
        <f>IF(OR($C485="",$C485="-",$C485=0),"-",YEAR(B485))</f>
        <v>-</v>
      </c>
      <c r="AM485" s="462" t="str">
        <f>IF(OR($C485="",$C485="-",$C485=0),"-",C485)</f>
        <v>-</v>
      </c>
      <c r="AN485" s="475" t="str">
        <f>IF(AM485="-","ù",IF(BG485=D485,"ü","û"))</f>
        <v>ù</v>
      </c>
      <c r="AO485" s="463" t="str">
        <f>IF(OR($C485="",$C485="-",$C485=0),"-",IF(SUM(H485:H491)=0,"-",SUM(H485:H491)))</f>
        <v>-</v>
      </c>
      <c r="AP485" s="464" t="str">
        <f>IF(OR($C485="",$C485="-",$C485=0),"-",IF(SUM(I485:I491)=0,"-",SUM(I485:I491)))</f>
        <v>-</v>
      </c>
      <c r="AQ485" s="464" t="str">
        <f>IF(OR($C485="",$C485="-",$C485=0),"-",IF(SUM(J485:J491)=0,"-",SUM(J485:J491)))</f>
        <v>-</v>
      </c>
      <c r="AR485" s="465" t="str">
        <f>IF(OR($C485="",$C485="-",$C485=0),"-",IF(SUM(K485:K491)=0,"-",SUM(K485:K491)))</f>
        <v>-</v>
      </c>
      <c r="AS485" s="457"/>
      <c r="AT485" s="463" t="str">
        <f>IF(OR($C485="",$C485="-",$C485=0),"-",IF(SUM(M485:M491)=0,"-",SUM(M485:M491)))</f>
        <v>-</v>
      </c>
      <c r="AU485" s="464" t="str">
        <f>IF(OR($C485="",$C485="-",$C485=0),"-",IF(SUM(N485:N491)=0,"-",SUM(N485:N491)))</f>
        <v>-</v>
      </c>
      <c r="AV485" s="464" t="str">
        <f>IF(OR($C485="",$C485="-",$C485=0),"-",IF(SUM(O485:O491)=0,"-",SUM(O485:O491)))</f>
        <v>-</v>
      </c>
      <c r="AW485" s="465" t="str">
        <f>IF(OR($C485="",$C485="-",$C485=0),"-",IF(SUM(P485:P491)=0,"-",SUM(P485:P491)))</f>
        <v>-</v>
      </c>
      <c r="AX485" s="457"/>
      <c r="AY485" s="463" t="str">
        <f>IF(OR($C485="",$C485="-",$C485=0),"-",IF(SUM(R485:R491)=0,"-",SUM(R485:R491)))</f>
        <v>-</v>
      </c>
      <c r="AZ485" s="464" t="str">
        <f>IF(OR($C485="",$C485="-",$C485=0),"-",IF(SUM(S485:S491)=0,"-",SUM(S485:S491)))</f>
        <v>-</v>
      </c>
      <c r="BA485" s="464" t="str">
        <f>IF(OR($C485="",$C485="-",$C485=0),"-",IF(SUM(T485:T491)=0,"-",SUM(T485:T491)))</f>
        <v>-</v>
      </c>
      <c r="BB485" s="465" t="str">
        <f>IF(OR($C485="",$C485="-",$C485=0),"-",IF(SUM(U485:U491)=0,"-",SUM(U485:U491)))</f>
        <v>-</v>
      </c>
      <c r="BC485" s="457"/>
      <c r="BD485" s="463" t="str">
        <f>IF(SUM(AO485:AR485)=0,"-",SUM(AO485:AR485))</f>
        <v>-</v>
      </c>
      <c r="BE485" s="465" t="str">
        <f>IF(SUM(AT485:AW485)=0,"-",SUM(AT485:AW485))</f>
        <v>-</v>
      </c>
      <c r="BF485" s="457"/>
      <c r="BG485" s="466" t="str">
        <f>IF(SUM(AY485:BB485)=0,"-",SUM(AY485:BB485))</f>
        <v>-</v>
      </c>
    </row>
    <row r="486" spans="1:59" ht="15" thickBot="1" x14ac:dyDescent="0.35">
      <c r="A486" s="674"/>
      <c r="B486" s="675"/>
      <c r="C486" s="676"/>
      <c r="D486" s="677"/>
      <c r="E486" s="82" t="str">
        <f>Resumen!$O$57</f>
        <v>P</v>
      </c>
      <c r="F486" s="261" t="str">
        <f>Resumen!$O$56</f>
        <v>Panadería</v>
      </c>
      <c r="G486" s="284"/>
      <c r="H486" s="273" t="str">
        <f>INDEX(Resumen!$A$56:$AL$259,MATCH($C485,Resumen!$C$56:$C$259,0),MATCH($H$17,Resumen!$A$59:$AL$59,0))</f>
        <v>-</v>
      </c>
      <c r="I486" s="274" t="str">
        <f>INDEX(Resumen!$A$56:$AL$259,MATCH($C485,Resumen!$C$56:$C$259,0),MATCH($I$17,Resumen!$A$59:$AL$59,0))</f>
        <v>-</v>
      </c>
      <c r="J486" s="274" t="str">
        <f>INDEX(Resumen!$A$56:$AL$259,MATCH($C485,Resumen!$C$56:$C$259,0),MATCH($J$17,Resumen!$A$59:$AL$59,0))</f>
        <v>-</v>
      </c>
      <c r="K486" s="275" t="str">
        <f>INDEX(Resumen!$A$56:$AL$259,MATCH($C485,Resumen!$C$56:$C$259,0),MATCH($K$17,Resumen!$A$59:$AL$59,0))</f>
        <v>-</v>
      </c>
      <c r="M486" s="273" t="str">
        <f t="shared" ref="M486:M491" si="430">IF(OR(H486="-",H486="",H486=0),"-",H486*M$14)</f>
        <v>-</v>
      </c>
      <c r="N486" s="274" t="str">
        <f t="shared" si="380"/>
        <v>-</v>
      </c>
      <c r="O486" s="274" t="str">
        <f t="shared" si="381"/>
        <v>-</v>
      </c>
      <c r="P486" s="275" t="str">
        <f t="shared" si="382"/>
        <v>-</v>
      </c>
      <c r="Q486" s="58"/>
      <c r="R486" s="292" t="str">
        <f t="shared" ref="R486:R491" si="431">IF(SUM(H486,M486)=0,"-",SUM(H486,M486))</f>
        <v>-</v>
      </c>
      <c r="S486" s="293" t="str">
        <f t="shared" si="384"/>
        <v>-</v>
      </c>
      <c r="T486" s="293" t="str">
        <f t="shared" si="385"/>
        <v>-</v>
      </c>
      <c r="U486" s="294" t="str">
        <f t="shared" si="386"/>
        <v>-</v>
      </c>
      <c r="V486" s="5"/>
      <c r="W486" s="306" t="str">
        <f t="shared" ref="W486:W491" si="432">IF(SUM(R486:U486)=0,"-",SUM(R486:U486))</f>
        <v>-</v>
      </c>
      <c r="Y486" s="318" t="str">
        <f>IF(OR(W486="",W486=0,W486="-"),"",MAX(Y$23:Y485)+1)</f>
        <v/>
      </c>
      <c r="Z486" s="319" t="str">
        <f>IF(OR(Y486="",Y486=0,Y486="-"),"",C485)</f>
        <v/>
      </c>
      <c r="AA486" s="338" t="str">
        <f>IF(OR(Y486="",Y486=0,Y486="-"),"",DAY($B485))</f>
        <v/>
      </c>
      <c r="AB486" s="331" t="str">
        <f t="shared" ref="AB486:AB491" si="433">IF(AA486="","","/")</f>
        <v/>
      </c>
      <c r="AC486" s="339" t="str">
        <f>IF(OR(AA486="",AA486=0,AA486="-"),"",MONTH($B485))</f>
        <v/>
      </c>
      <c r="AD486" s="331" t="str">
        <f t="shared" ref="AD486:AD491" si="434">IF(AC486="","","/")</f>
        <v/>
      </c>
      <c r="AE486" s="340" t="str">
        <f>IF(OR(AA486="",AA486=0,AA486="-"),"",YEAR($B485))</f>
        <v/>
      </c>
      <c r="AG486" s="525"/>
      <c r="AH486" s="526"/>
      <c r="AI486" s="527"/>
      <c r="AJ486" s="528"/>
      <c r="AK486" s="527"/>
      <c r="AL486" s="529"/>
      <c r="AM486" s="530"/>
      <c r="AN486" s="535"/>
      <c r="AO486" s="531"/>
      <c r="AP486" s="532"/>
      <c r="AQ486" s="532"/>
      <c r="AR486" s="533"/>
      <c r="AS486" s="536"/>
      <c r="AT486" s="531"/>
      <c r="AU486" s="532"/>
      <c r="AV486" s="532"/>
      <c r="AW486" s="533"/>
      <c r="AX486" s="536"/>
      <c r="AY486" s="531"/>
      <c r="AZ486" s="532"/>
      <c r="BA486" s="532"/>
      <c r="BB486" s="533"/>
      <c r="BC486" s="536"/>
      <c r="BD486" s="531"/>
      <c r="BE486" s="533"/>
      <c r="BF486" s="536"/>
      <c r="BG486" s="534"/>
    </row>
    <row r="487" spans="1:59" ht="15" thickBot="1" x14ac:dyDescent="0.35">
      <c r="A487" s="674"/>
      <c r="B487" s="675"/>
      <c r="C487" s="676"/>
      <c r="D487" s="677"/>
      <c r="E487" s="82" t="str">
        <f>Resumen!$S$57</f>
        <v>B</v>
      </c>
      <c r="F487" s="261" t="str">
        <f>Resumen!$S$56</f>
        <v>Bebidas</v>
      </c>
      <c r="G487" s="284"/>
      <c r="H487" s="273" t="str">
        <f>INDEX(Resumen!$A$56:$AL$259,MATCH($C485,Resumen!$C$56:$C$259,0),MATCH($H$18,Resumen!$A$59:$AL$59,0))</f>
        <v>-</v>
      </c>
      <c r="I487" s="274" t="str">
        <f>INDEX(Resumen!$A$56:$AL$259,MATCH($C485,Resumen!$C$56:$C$259,0),MATCH($I$18,Resumen!$A$59:$AL$59,0))</f>
        <v>-</v>
      </c>
      <c r="J487" s="274" t="str">
        <f>INDEX(Resumen!$A$56:$AL$259,MATCH($C485,Resumen!$C$56:$C$259,0),MATCH($J$18,Resumen!$A$59:$AL$59,0))</f>
        <v>-</v>
      </c>
      <c r="K487" s="275" t="str">
        <f>INDEX(Resumen!$A$56:$AL$259,MATCH($C485,Resumen!$C$56:$C$259,0),MATCH($K$18,Resumen!$A$59:$AL$59,0))</f>
        <v>-</v>
      </c>
      <c r="M487" s="273" t="str">
        <f t="shared" si="430"/>
        <v>-</v>
      </c>
      <c r="N487" s="274" t="str">
        <f t="shared" ref="N487:N550" si="435">IF(OR(I487="-",I487="",I487=0),"-",I487*N$14)</f>
        <v>-</v>
      </c>
      <c r="O487" s="274" t="str">
        <f t="shared" ref="O487:O550" si="436">IF(OR(J487="-",J487="",J487=0),"-",J487*O$14)</f>
        <v>-</v>
      </c>
      <c r="P487" s="275" t="str">
        <f t="shared" ref="P487:P550" si="437">IF(OR(K487="-",K487="",K487=0),"-",K487*P$14)</f>
        <v>-</v>
      </c>
      <c r="R487" s="292" t="str">
        <f t="shared" si="431"/>
        <v>-</v>
      </c>
      <c r="S487" s="293" t="str">
        <f t="shared" ref="S487:S550" si="438">IF(SUM(I487,N487)=0,"-",SUM(I487,N487))</f>
        <v>-</v>
      </c>
      <c r="T487" s="293" t="str">
        <f t="shared" ref="T487:T550" si="439">IF(SUM(J487,O487)=0,"-",SUM(J487,O487))</f>
        <v>-</v>
      </c>
      <c r="U487" s="294" t="str">
        <f t="shared" ref="U487:U550" si="440">IF(SUM(K487,P487)=0,"-",SUM(K487,P487))</f>
        <v>-</v>
      </c>
      <c r="V487" s="5"/>
      <c r="W487" s="306" t="str">
        <f t="shared" si="432"/>
        <v>-</v>
      </c>
      <c r="Y487" s="318" t="str">
        <f>IF(OR(W487="",W487=0,W487="-"),"",MAX(Y$23:Y486)+1)</f>
        <v/>
      </c>
      <c r="Z487" s="319" t="str">
        <f>IF(OR(Y487="",Y487=0,Y487="-"),"",C485)</f>
        <v/>
      </c>
      <c r="AA487" s="338" t="str">
        <f>IF(OR(Y487="",Y487=0,Y487="-"),"",DAY($B485))</f>
        <v/>
      </c>
      <c r="AB487" s="331" t="str">
        <f t="shared" si="433"/>
        <v/>
      </c>
      <c r="AC487" s="339" t="str">
        <f>IF(OR(AA487="",AA487=0,AA487="-"),"",MONTH($B485))</f>
        <v/>
      </c>
      <c r="AD487" s="331" t="str">
        <f t="shared" si="434"/>
        <v/>
      </c>
      <c r="AE487" s="340" t="str">
        <f>IF(OR(AA487="",AA487=0,AA487="-"),"",YEAR($B485))</f>
        <v/>
      </c>
      <c r="AG487" s="469"/>
      <c r="AH487" s="497"/>
      <c r="AL487" s="499"/>
      <c r="AM487" s="470"/>
      <c r="AN487" s="59"/>
      <c r="AO487" s="469"/>
      <c r="AP487" s="473"/>
      <c r="AQ487" s="473"/>
      <c r="AR487" s="470"/>
      <c r="AS487" s="59"/>
      <c r="AT487" s="469"/>
      <c r="AU487" s="473"/>
      <c r="AV487" s="473"/>
      <c r="AW487" s="470"/>
      <c r="AX487" s="59"/>
      <c r="AY487" s="469"/>
      <c r="AZ487" s="473"/>
      <c r="BA487" s="473"/>
      <c r="BB487" s="470"/>
      <c r="BC487" s="59"/>
      <c r="BD487" s="469"/>
      <c r="BE487" s="470"/>
      <c r="BF487" s="59"/>
      <c r="BG487" s="467"/>
    </row>
    <row r="488" spans="1:59" ht="15" thickBot="1" x14ac:dyDescent="0.35">
      <c r="A488" s="674"/>
      <c r="B488" s="675"/>
      <c r="C488" s="676"/>
      <c r="D488" s="677"/>
      <c r="E488" s="82" t="str">
        <f>Resumen!$W$57</f>
        <v>E</v>
      </c>
      <c r="F488" s="261" t="str">
        <f>Resumen!$W$56</f>
        <v>Envases</v>
      </c>
      <c r="G488" s="284"/>
      <c r="H488" s="273" t="str">
        <f>INDEX(Resumen!$A$56:$AL$259,MATCH($C485,Resumen!$C$56:$C$259,0),MATCH($H$19,Resumen!$A$59:$AL$59,0))</f>
        <v>-</v>
      </c>
      <c r="I488" s="274" t="str">
        <f>INDEX(Resumen!$A$56:$AL$259,MATCH($C485,Resumen!$C$56:$C$259,0),MATCH($I$19,Resumen!$A$59:$AL$59,0))</f>
        <v>-</v>
      </c>
      <c r="J488" s="274" t="str">
        <f>INDEX(Resumen!$A$56:$AL$259,MATCH($C485,Resumen!$C$56:$C$259,0),MATCH($J$19,Resumen!$A$59:$AL$59,0))</f>
        <v>-</v>
      </c>
      <c r="K488" s="275" t="str">
        <f>INDEX(Resumen!$A$56:$AL$259,MATCH($C485,Resumen!$C$56:$C$259,0),MATCH($K$19,Resumen!$A$59:$AL$59,0))</f>
        <v>-</v>
      </c>
      <c r="M488" s="273" t="str">
        <f t="shared" si="430"/>
        <v>-</v>
      </c>
      <c r="N488" s="274" t="str">
        <f t="shared" si="435"/>
        <v>-</v>
      </c>
      <c r="O488" s="274" t="str">
        <f t="shared" si="436"/>
        <v>-</v>
      </c>
      <c r="P488" s="275" t="str">
        <f t="shared" si="437"/>
        <v>-</v>
      </c>
      <c r="Q488" s="58"/>
      <c r="R488" s="292" t="str">
        <f t="shared" si="431"/>
        <v>-</v>
      </c>
      <c r="S488" s="293" t="str">
        <f t="shared" si="438"/>
        <v>-</v>
      </c>
      <c r="T488" s="293" t="str">
        <f t="shared" si="439"/>
        <v>-</v>
      </c>
      <c r="U488" s="294" t="str">
        <f t="shared" si="440"/>
        <v>-</v>
      </c>
      <c r="V488" s="5"/>
      <c r="W488" s="306" t="str">
        <f t="shared" si="432"/>
        <v>-</v>
      </c>
      <c r="Y488" s="318" t="str">
        <f>IF(OR(W488="",W488=0,W488="-"),"",MAX(Y$23:Y487)+1)</f>
        <v/>
      </c>
      <c r="Z488" s="319" t="str">
        <f>IF(OR(Y488="",Y488=0,Y488="-"),"",C485)</f>
        <v/>
      </c>
      <c r="AA488" s="338" t="str">
        <f>IF(OR(Y488="",Y488=0,Y488="-"),"",DAY($B485))</f>
        <v/>
      </c>
      <c r="AB488" s="331" t="str">
        <f t="shared" si="433"/>
        <v/>
      </c>
      <c r="AC488" s="339" t="str">
        <f>IF(OR(AA488="",AA488=0,AA488="-"),"",MONTH($B485))</f>
        <v/>
      </c>
      <c r="AD488" s="331" t="str">
        <f t="shared" si="434"/>
        <v/>
      </c>
      <c r="AE488" s="340" t="str">
        <f>IF(OR(AA488="",AA488=0,AA488="-"),"",YEAR($B485))</f>
        <v/>
      </c>
      <c r="AG488" s="469"/>
      <c r="AH488" s="497"/>
      <c r="AL488" s="499"/>
      <c r="AM488" s="470"/>
      <c r="AO488" s="469"/>
      <c r="AP488" s="473"/>
      <c r="AQ488" s="473"/>
      <c r="AR488" s="470"/>
      <c r="AT488" s="469"/>
      <c r="AU488" s="473"/>
      <c r="AV488" s="473"/>
      <c r="AW488" s="470"/>
      <c r="AY488" s="469"/>
      <c r="AZ488" s="473"/>
      <c r="BA488" s="473"/>
      <c r="BB488" s="470"/>
      <c r="BD488" s="469"/>
      <c r="BE488" s="470"/>
      <c r="BG488" s="467"/>
    </row>
    <row r="489" spans="1:59" ht="15" thickBot="1" x14ac:dyDescent="0.35">
      <c r="A489" s="674"/>
      <c r="B489" s="675"/>
      <c r="C489" s="676"/>
      <c r="D489" s="677"/>
      <c r="E489" s="83" t="str">
        <f>Resumen!$AA$57</f>
        <v>D</v>
      </c>
      <c r="F489" s="262" t="str">
        <f>Resumen!$AA$56</f>
        <v>Decoración</v>
      </c>
      <c r="G489" s="284"/>
      <c r="H489" s="273" t="str">
        <f>INDEX(Resumen!$A$56:$AL$259,MATCH($C485,Resumen!$C$56:$C$259,0),MATCH($H$20,Resumen!$A$59:$AL$59,0))</f>
        <v>-</v>
      </c>
      <c r="I489" s="274" t="str">
        <f>INDEX(Resumen!$A$56:$AL$259,MATCH($C485,Resumen!$C$56:$C$259,0),MATCH($I$20,Resumen!$A$59:$AL$59,0))</f>
        <v>-</v>
      </c>
      <c r="J489" s="274" t="str">
        <f>INDEX(Resumen!$A$56:$AL$259,MATCH($C485,Resumen!$C$56:$C$259,0),MATCH($J$20,Resumen!$A$59:$AL$59,0))</f>
        <v>-</v>
      </c>
      <c r="K489" s="275" t="str">
        <f>INDEX(Resumen!$A$56:$AL$259,MATCH($C485,Resumen!$C$56:$C$259,0),MATCH($K$20,Resumen!$A$59:$AL$59,0))</f>
        <v>-</v>
      </c>
      <c r="M489" s="273" t="str">
        <f t="shared" si="430"/>
        <v>-</v>
      </c>
      <c r="N489" s="274" t="str">
        <f t="shared" si="435"/>
        <v>-</v>
      </c>
      <c r="O489" s="274" t="str">
        <f t="shared" si="436"/>
        <v>-</v>
      </c>
      <c r="P489" s="275" t="str">
        <f t="shared" si="437"/>
        <v>-</v>
      </c>
      <c r="Q489" s="58"/>
      <c r="R489" s="292" t="str">
        <f t="shared" si="431"/>
        <v>-</v>
      </c>
      <c r="S489" s="293" t="str">
        <f t="shared" si="438"/>
        <v>-</v>
      </c>
      <c r="T489" s="293" t="str">
        <f t="shared" si="439"/>
        <v>-</v>
      </c>
      <c r="U489" s="294" t="str">
        <f t="shared" si="440"/>
        <v>-</v>
      </c>
      <c r="V489" s="5"/>
      <c r="W489" s="306" t="str">
        <f t="shared" si="432"/>
        <v>-</v>
      </c>
      <c r="Y489" s="318" t="str">
        <f>IF(OR(W489="",W489=0,W489="-"),"",MAX(Y$23:Y488)+1)</f>
        <v/>
      </c>
      <c r="Z489" s="319" t="str">
        <f>IF(OR(Y489="",Y489=0,Y489="-"),"",C485)</f>
        <v/>
      </c>
      <c r="AA489" s="338" t="str">
        <f>IF(OR(Y489="",Y489=0,Y489="-"),"",DAY($B485))</f>
        <v/>
      </c>
      <c r="AB489" s="331" t="str">
        <f t="shared" si="433"/>
        <v/>
      </c>
      <c r="AC489" s="339" t="str">
        <f>IF(OR(AA489="",AA489=0,AA489="-"),"",MONTH($B485))</f>
        <v/>
      </c>
      <c r="AD489" s="331" t="str">
        <f t="shared" si="434"/>
        <v/>
      </c>
      <c r="AE489" s="340" t="str">
        <f>IF(OR(AA489="",AA489=0,AA489="-"),"",YEAR($B485))</f>
        <v/>
      </c>
      <c r="AG489" s="469"/>
      <c r="AH489" s="497"/>
      <c r="AL489" s="499"/>
      <c r="AM489" s="470"/>
      <c r="AO489" s="469"/>
      <c r="AP489" s="473"/>
      <c r="AQ489" s="473"/>
      <c r="AR489" s="470"/>
      <c r="AT489" s="469"/>
      <c r="AU489" s="473"/>
      <c r="AV489" s="473"/>
      <c r="AW489" s="470"/>
      <c r="AY489" s="469"/>
      <c r="AZ489" s="473"/>
      <c r="BA489" s="473"/>
      <c r="BB489" s="470"/>
      <c r="BD489" s="469"/>
      <c r="BE489" s="470"/>
      <c r="BG489" s="467"/>
    </row>
    <row r="490" spans="1:59" ht="15" thickBot="1" x14ac:dyDescent="0.35">
      <c r="A490" s="674"/>
      <c r="B490" s="675"/>
      <c r="C490" s="676"/>
      <c r="D490" s="677"/>
      <c r="E490" s="83" t="str">
        <f>Resumen!$AE$57</f>
        <v>U</v>
      </c>
      <c r="F490" s="262" t="str">
        <f>Resumen!$AE$56</f>
        <v>Maq. y Utensilios</v>
      </c>
      <c r="G490" s="284"/>
      <c r="H490" s="273" t="str">
        <f>INDEX(Resumen!$A$56:$AL$259,MATCH($C485,Resumen!$C$56:$C$259,0),MATCH($H$21,Resumen!$A$59:$AL$59,0))</f>
        <v>-</v>
      </c>
      <c r="I490" s="274" t="str">
        <f>INDEX(Resumen!$A$56:$AL$259,MATCH($C485,Resumen!$C$56:$C$259,0),MATCH($I$21,Resumen!$A$59:$AL$59,0))</f>
        <v>-</v>
      </c>
      <c r="J490" s="274" t="str">
        <f>INDEX(Resumen!$A$56:$AL$259,MATCH($C485,Resumen!$C$56:$C$259,0),MATCH($J$21,Resumen!$A$59:$AL$59,0))</f>
        <v>-</v>
      </c>
      <c r="K490" s="275" t="str">
        <f>INDEX(Resumen!$A$56:$AL$259,MATCH($C485,Resumen!$C$56:$C$259,0),MATCH($K$21,Resumen!$A$59:$AL$59,0))</f>
        <v>-</v>
      </c>
      <c r="M490" s="273" t="str">
        <f t="shared" si="430"/>
        <v>-</v>
      </c>
      <c r="N490" s="274" t="str">
        <f t="shared" si="435"/>
        <v>-</v>
      </c>
      <c r="O490" s="274" t="str">
        <f t="shared" si="436"/>
        <v>-</v>
      </c>
      <c r="P490" s="275" t="str">
        <f t="shared" si="437"/>
        <v>-</v>
      </c>
      <c r="Q490" s="58"/>
      <c r="R490" s="292" t="str">
        <f t="shared" si="431"/>
        <v>-</v>
      </c>
      <c r="S490" s="293" t="str">
        <f t="shared" si="438"/>
        <v>-</v>
      </c>
      <c r="T490" s="293" t="str">
        <f t="shared" si="439"/>
        <v>-</v>
      </c>
      <c r="U490" s="294" t="str">
        <f t="shared" si="440"/>
        <v>-</v>
      </c>
      <c r="V490" s="5"/>
      <c r="W490" s="306" t="str">
        <f t="shared" si="432"/>
        <v>-</v>
      </c>
      <c r="Y490" s="318" t="str">
        <f>IF(OR(W490="",W490=0,W490="-"),"",MAX(Y$23:Y489)+1)</f>
        <v/>
      </c>
      <c r="Z490" s="319" t="str">
        <f>IF(OR(Y490="",Y490=0,Y490="-"),"",C485)</f>
        <v/>
      </c>
      <c r="AA490" s="338" t="str">
        <f>IF(OR(Y490="",Y490=0,Y490="-"),"",DAY($B485))</f>
        <v/>
      </c>
      <c r="AB490" s="331" t="str">
        <f t="shared" si="433"/>
        <v/>
      </c>
      <c r="AC490" s="339" t="str">
        <f>IF(OR(AA490="",AA490=0,AA490="-"),"",MONTH($B485))</f>
        <v/>
      </c>
      <c r="AD490" s="331" t="str">
        <f t="shared" si="434"/>
        <v/>
      </c>
      <c r="AE490" s="340" t="str">
        <f>IF(OR(AA490="",AA490=0,AA490="-"),"",YEAR($B485))</f>
        <v/>
      </c>
      <c r="AG490" s="469"/>
      <c r="AH490" s="497"/>
      <c r="AL490" s="499"/>
      <c r="AM490" s="470"/>
      <c r="AO490" s="469"/>
      <c r="AP490" s="473"/>
      <c r="AQ490" s="473"/>
      <c r="AR490" s="470"/>
      <c r="AT490" s="469"/>
      <c r="AU490" s="473"/>
      <c r="AV490" s="473"/>
      <c r="AW490" s="470"/>
      <c r="AY490" s="469"/>
      <c r="AZ490" s="473"/>
      <c r="BA490" s="473"/>
      <c r="BB490" s="470"/>
      <c r="BD490" s="469"/>
      <c r="BE490" s="470"/>
      <c r="BG490" s="467"/>
    </row>
    <row r="491" spans="1:59" ht="15" thickBot="1" x14ac:dyDescent="0.35">
      <c r="A491" s="674"/>
      <c r="B491" s="675"/>
      <c r="C491" s="676"/>
      <c r="D491" s="649"/>
      <c r="E491" s="259" t="str">
        <f>Resumen!$AI$57</f>
        <v>V</v>
      </c>
      <c r="F491" s="263" t="str">
        <f>Resumen!$AI$56</f>
        <v>Gastos V.Zotz</v>
      </c>
      <c r="G491" s="284"/>
      <c r="H491" s="276" t="str">
        <f>INDEX(Resumen!$A$56:$AL$259,MATCH($C485,Resumen!$C$56:$C$259,0),MATCH($H$22,Resumen!$A$59:$AL$59,0))</f>
        <v>-</v>
      </c>
      <c r="I491" s="277" t="str">
        <f>INDEX(Resumen!$A$56:$AL$259,MATCH($C485,Resumen!$C$56:$C$259,0),MATCH($I$22,Resumen!$A$59:$AL$59,0))</f>
        <v>-</v>
      </c>
      <c r="J491" s="277" t="str">
        <f>INDEX(Resumen!$A$56:$AL$259,MATCH($C485,Resumen!$C$56:$C$259,0),MATCH($J$22,Resumen!$A$59:$AL$59,0))</f>
        <v>-</v>
      </c>
      <c r="K491" s="278" t="str">
        <f>INDEX(Resumen!$A$56:$AL$259,MATCH($C485,Resumen!$C$56:$C$259,0),MATCH($K$22,Resumen!$A$59:$AL$59,0))</f>
        <v>-</v>
      </c>
      <c r="M491" s="276" t="str">
        <f t="shared" si="430"/>
        <v>-</v>
      </c>
      <c r="N491" s="277" t="str">
        <f t="shared" si="435"/>
        <v>-</v>
      </c>
      <c r="O491" s="277" t="str">
        <f t="shared" si="436"/>
        <v>-</v>
      </c>
      <c r="P491" s="278" t="str">
        <f t="shared" si="437"/>
        <v>-</v>
      </c>
      <c r="Q491" s="58"/>
      <c r="R491" s="295" t="str">
        <f t="shared" si="431"/>
        <v>-</v>
      </c>
      <c r="S491" s="296" t="str">
        <f t="shared" si="438"/>
        <v>-</v>
      </c>
      <c r="T491" s="296" t="str">
        <f t="shared" si="439"/>
        <v>-</v>
      </c>
      <c r="U491" s="297" t="str">
        <f t="shared" si="440"/>
        <v>-</v>
      </c>
      <c r="W491" s="307" t="str">
        <f t="shared" si="432"/>
        <v>-</v>
      </c>
      <c r="Y491" s="318" t="str">
        <f>IF(OR(W491="",W491=0,W491="-"),"",MAX(Y$23:Y490)+1)</f>
        <v/>
      </c>
      <c r="Z491" s="320" t="str">
        <f>IF(OR(Y491="",Y491=0,Y491="-"),"",C485)</f>
        <v/>
      </c>
      <c r="AA491" s="341" t="str">
        <f>IF(OR(Y491="",Y491=0,Y491="-"),"",DAY($B485))</f>
        <v/>
      </c>
      <c r="AB491" s="332" t="str">
        <f t="shared" si="433"/>
        <v/>
      </c>
      <c r="AC491" s="342" t="str">
        <f>IF(OR(AA491="",AA491=0,AA491="-"),"",MONTH($B485))</f>
        <v/>
      </c>
      <c r="AD491" s="332" t="str">
        <f t="shared" si="434"/>
        <v/>
      </c>
      <c r="AE491" s="343" t="str">
        <f>IF(OR(AA491="",AA491=0,AA491="-"),"",YEAR($B485))</f>
        <v/>
      </c>
      <c r="AG491" s="471"/>
      <c r="AH491" s="500"/>
      <c r="AI491" s="501"/>
      <c r="AJ491" s="501"/>
      <c r="AK491" s="501"/>
      <c r="AL491" s="502"/>
      <c r="AM491" s="472"/>
      <c r="AO491" s="471"/>
      <c r="AP491" s="474"/>
      <c r="AQ491" s="474"/>
      <c r="AR491" s="472"/>
      <c r="AT491" s="471"/>
      <c r="AU491" s="474"/>
      <c r="AV491" s="474"/>
      <c r="AW491" s="472"/>
      <c r="AY491" s="471"/>
      <c r="AZ491" s="474"/>
      <c r="BA491" s="474"/>
      <c r="BB491" s="472"/>
      <c r="BD491" s="471"/>
      <c r="BE491" s="472"/>
      <c r="BG491" s="468"/>
    </row>
    <row r="492" spans="1:59" ht="15" thickBot="1" x14ac:dyDescent="0.35">
      <c r="A492" s="674">
        <f>MAX($A$23:A485)+1</f>
        <v>68</v>
      </c>
      <c r="B492" s="675">
        <f>INDEX(Resumen!$A$56:$AL$259,MATCH($A492,Resumen!$A$56:$A$259,0),MATCH($B$22,Resumen!$A$59:$AL$59,0))</f>
        <v>0</v>
      </c>
      <c r="C492" s="676">
        <f>INDEX(Resumen!$A$56:$AL$259,MATCH($A492,Resumen!$A$56:$A$259,0),MATCH($C$22,Resumen!$A$59:$AL$59,0))</f>
        <v>0</v>
      </c>
      <c r="D492" s="648" t="str">
        <f>IF(SUM($W492:$W498)=0,"-",SUM($W492:$W498))</f>
        <v>-</v>
      </c>
      <c r="E492" s="363" t="str">
        <f>Resumen!$K$57</f>
        <v>MP</v>
      </c>
      <c r="F492" s="364" t="str">
        <f>Resumen!$K$56</f>
        <v>Materias Primas</v>
      </c>
      <c r="G492" s="284"/>
      <c r="H492" s="256" t="str">
        <f>INDEX(Resumen!$A$56:$AL$259,MATCH($C492,Resumen!$C$56:$C$259,0),MATCH($H$16,Resumen!$A$59:$AL$59,0))</f>
        <v>-</v>
      </c>
      <c r="I492" s="90" t="str">
        <f>INDEX(Resumen!$A$56:$AL$259,MATCH($C492,Resumen!$C$56:$C$259,0),MATCH($I$16,Resumen!$A$59:$AL$59,0))</f>
        <v>-</v>
      </c>
      <c r="J492" s="90" t="str">
        <f>INDEX(Resumen!$A$56:$AL$259,MATCH($C492,Resumen!$C$56:$C$259,0),MATCH($J$16,Resumen!$A$59:$AL$59,0))</f>
        <v>-</v>
      </c>
      <c r="K492" s="109" t="str">
        <f>INDEX(Resumen!$A$56:$AL$259,MATCH($C492,Resumen!$C$56:$C$259,0),MATCH($K$16,Resumen!$A$59:$AL$59,0))</f>
        <v>-</v>
      </c>
      <c r="M492" s="256" t="str">
        <f>IF(OR(H492="-",H492="",H492=0),"-",H492*M$14)</f>
        <v>-</v>
      </c>
      <c r="N492" s="90" t="str">
        <f t="shared" si="435"/>
        <v>-</v>
      </c>
      <c r="O492" s="90" t="str">
        <f t="shared" si="436"/>
        <v>-</v>
      </c>
      <c r="P492" s="109" t="str">
        <f t="shared" si="437"/>
        <v>-</v>
      </c>
      <c r="Q492" s="58"/>
      <c r="R492" s="365" t="str">
        <f>IF(SUM(H492,M492)=0,"-",SUM(H492,M492))</f>
        <v>-</v>
      </c>
      <c r="S492" s="366" t="str">
        <f t="shared" si="438"/>
        <v>-</v>
      </c>
      <c r="T492" s="366" t="str">
        <f t="shared" si="439"/>
        <v>-</v>
      </c>
      <c r="U492" s="367" t="str">
        <f t="shared" si="440"/>
        <v>-</v>
      </c>
      <c r="V492" s="5"/>
      <c r="W492" s="368" t="str">
        <f>IF(SUM(R492:U492)=0,"-",SUM(R492:U492))</f>
        <v>-</v>
      </c>
      <c r="Y492" s="369" t="str">
        <f>IF(OR(W492="",W492=0,W492="-"),"",MAX(Y$23:Y491)+1)</f>
        <v/>
      </c>
      <c r="Z492" s="370" t="str">
        <f>IF(OR(Y492="",Y492=0,Y492="-"),"",C492)</f>
        <v/>
      </c>
      <c r="AA492" s="371" t="str">
        <f>IF(OR(Y492="",Y492=0,Y492="-"),"",DAY($B492))</f>
        <v/>
      </c>
      <c r="AB492" s="372" t="str">
        <f>IF(AA492="","","/")</f>
        <v/>
      </c>
      <c r="AC492" s="373" t="str">
        <f>IF(OR(AA492="",AA492=0,AA492="-"),"",MONTH($B492))</f>
        <v/>
      </c>
      <c r="AD492" s="372" t="str">
        <f>IF(AC492="","","/")</f>
        <v/>
      </c>
      <c r="AE492" s="374" t="str">
        <f>IF(OR(AA492="",AA492=0,AA492="-"),"",YEAR($B492))</f>
        <v/>
      </c>
      <c r="AG492" s="461" t="str">
        <f>IF(OR($C492="",$C492="-",$C492=0),"-",A492)</f>
        <v>-</v>
      </c>
      <c r="AH492" s="503" t="str">
        <f>IF(OR($C492="",$C492="-",$C492=0),"-",DAY(B492))</f>
        <v>-</v>
      </c>
      <c r="AI492" s="506" t="str">
        <f>IF(AH492="","","/")</f>
        <v>/</v>
      </c>
      <c r="AJ492" s="507" t="str">
        <f>IF(OR($C492="",$C492="-",$C492=0),"-",MONTH(B492))</f>
        <v>-</v>
      </c>
      <c r="AK492" s="506" t="str">
        <f>IF(AJ492="","","/")</f>
        <v>/</v>
      </c>
      <c r="AL492" s="508" t="str">
        <f>IF(OR($C492="",$C492="-",$C492=0),"-",YEAR(B492))</f>
        <v>-</v>
      </c>
      <c r="AM492" s="462" t="str">
        <f>IF(OR($C492="",$C492="-",$C492=0),"-",C492)</f>
        <v>-</v>
      </c>
      <c r="AN492" s="475" t="str">
        <f>IF(AM492="-","ù",IF(BG492=D492,"ü","û"))</f>
        <v>ù</v>
      </c>
      <c r="AO492" s="463" t="str">
        <f>IF(OR($C492="",$C492="-",$C492=0),"-",IF(SUM(H492:H498)=0,"-",SUM(H492:H498)))</f>
        <v>-</v>
      </c>
      <c r="AP492" s="464" t="str">
        <f>IF(OR($C492="",$C492="-",$C492=0),"-",IF(SUM(I492:I498)=0,"-",SUM(I492:I498)))</f>
        <v>-</v>
      </c>
      <c r="AQ492" s="464" t="str">
        <f>IF(OR($C492="",$C492="-",$C492=0),"-",IF(SUM(J492:J498)=0,"-",SUM(J492:J498)))</f>
        <v>-</v>
      </c>
      <c r="AR492" s="465" t="str">
        <f>IF(OR($C492="",$C492="-",$C492=0),"-",IF(SUM(K492:K498)=0,"-",SUM(K492:K498)))</f>
        <v>-</v>
      </c>
      <c r="AS492" s="457"/>
      <c r="AT492" s="463" t="str">
        <f>IF(OR($C492="",$C492="-",$C492=0),"-",IF(SUM(M492:M498)=0,"-",SUM(M492:M498)))</f>
        <v>-</v>
      </c>
      <c r="AU492" s="464" t="str">
        <f>IF(OR($C492="",$C492="-",$C492=0),"-",IF(SUM(N492:N498)=0,"-",SUM(N492:N498)))</f>
        <v>-</v>
      </c>
      <c r="AV492" s="464" t="str">
        <f>IF(OR($C492="",$C492="-",$C492=0),"-",IF(SUM(O492:O498)=0,"-",SUM(O492:O498)))</f>
        <v>-</v>
      </c>
      <c r="AW492" s="465" t="str">
        <f>IF(OR($C492="",$C492="-",$C492=0),"-",IF(SUM(P492:P498)=0,"-",SUM(P492:P498)))</f>
        <v>-</v>
      </c>
      <c r="AX492" s="457"/>
      <c r="AY492" s="463" t="str">
        <f>IF(OR($C492="",$C492="-",$C492=0),"-",IF(SUM(R492:R498)=0,"-",SUM(R492:R498)))</f>
        <v>-</v>
      </c>
      <c r="AZ492" s="464" t="str">
        <f>IF(OR($C492="",$C492="-",$C492=0),"-",IF(SUM(S492:S498)=0,"-",SUM(S492:S498)))</f>
        <v>-</v>
      </c>
      <c r="BA492" s="464" t="str">
        <f>IF(OR($C492="",$C492="-",$C492=0),"-",IF(SUM(T492:T498)=0,"-",SUM(T492:T498)))</f>
        <v>-</v>
      </c>
      <c r="BB492" s="465" t="str">
        <f>IF(OR($C492="",$C492="-",$C492=0),"-",IF(SUM(U492:U498)=0,"-",SUM(U492:U498)))</f>
        <v>-</v>
      </c>
      <c r="BC492" s="457"/>
      <c r="BD492" s="463" t="str">
        <f>IF(SUM(AO492:AR492)=0,"-",SUM(AO492:AR492))</f>
        <v>-</v>
      </c>
      <c r="BE492" s="465" t="str">
        <f>IF(SUM(AT492:AW492)=0,"-",SUM(AT492:AW492))</f>
        <v>-</v>
      </c>
      <c r="BF492" s="457"/>
      <c r="BG492" s="466" t="str">
        <f>IF(SUM(AY492:BB492)=0,"-",SUM(AY492:BB492))</f>
        <v>-</v>
      </c>
    </row>
    <row r="493" spans="1:59" ht="15" thickBot="1" x14ac:dyDescent="0.35">
      <c r="A493" s="674"/>
      <c r="B493" s="675"/>
      <c r="C493" s="676"/>
      <c r="D493" s="677"/>
      <c r="E493" s="82" t="str">
        <f>Resumen!$O$57</f>
        <v>P</v>
      </c>
      <c r="F493" s="261" t="str">
        <f>Resumen!$O$56</f>
        <v>Panadería</v>
      </c>
      <c r="G493" s="284"/>
      <c r="H493" s="273" t="str">
        <f>INDEX(Resumen!$A$56:$AL$259,MATCH($C492,Resumen!$C$56:$C$259,0),MATCH($H$17,Resumen!$A$59:$AL$59,0))</f>
        <v>-</v>
      </c>
      <c r="I493" s="274" t="str">
        <f>INDEX(Resumen!$A$56:$AL$259,MATCH($C492,Resumen!$C$56:$C$259,0),MATCH($I$17,Resumen!$A$59:$AL$59,0))</f>
        <v>-</v>
      </c>
      <c r="J493" s="274" t="str">
        <f>INDEX(Resumen!$A$56:$AL$259,MATCH($C492,Resumen!$C$56:$C$259,0),MATCH($J$17,Resumen!$A$59:$AL$59,0))</f>
        <v>-</v>
      </c>
      <c r="K493" s="275" t="str">
        <f>INDEX(Resumen!$A$56:$AL$259,MATCH($C492,Resumen!$C$56:$C$259,0),MATCH($K$17,Resumen!$A$59:$AL$59,0))</f>
        <v>-</v>
      </c>
      <c r="M493" s="273" t="str">
        <f t="shared" ref="M493:M498" si="441">IF(OR(H493="-",H493="",H493=0),"-",H493*M$14)</f>
        <v>-</v>
      </c>
      <c r="N493" s="274" t="str">
        <f t="shared" si="435"/>
        <v>-</v>
      </c>
      <c r="O493" s="274" t="str">
        <f t="shared" si="436"/>
        <v>-</v>
      </c>
      <c r="P493" s="275" t="str">
        <f t="shared" si="437"/>
        <v>-</v>
      </c>
      <c r="Q493" s="58"/>
      <c r="R493" s="292" t="str">
        <f t="shared" ref="R493:R498" si="442">IF(SUM(H493,M493)=0,"-",SUM(H493,M493))</f>
        <v>-</v>
      </c>
      <c r="S493" s="293" t="str">
        <f t="shared" si="438"/>
        <v>-</v>
      </c>
      <c r="T493" s="293" t="str">
        <f t="shared" si="439"/>
        <v>-</v>
      </c>
      <c r="U493" s="294" t="str">
        <f t="shared" si="440"/>
        <v>-</v>
      </c>
      <c r="V493" s="5"/>
      <c r="W493" s="306" t="str">
        <f t="shared" ref="W493:W498" si="443">IF(SUM(R493:U493)=0,"-",SUM(R493:U493))</f>
        <v>-</v>
      </c>
      <c r="Y493" s="318" t="str">
        <f>IF(OR(W493="",W493=0,W493="-"),"",MAX(Y$23:Y492)+1)</f>
        <v/>
      </c>
      <c r="Z493" s="319" t="str">
        <f>IF(OR(Y493="",Y493=0,Y493="-"),"",C492)</f>
        <v/>
      </c>
      <c r="AA493" s="338" t="str">
        <f>IF(OR(Y493="",Y493=0,Y493="-"),"",DAY($B492))</f>
        <v/>
      </c>
      <c r="AB493" s="331" t="str">
        <f t="shared" ref="AB493:AB498" si="444">IF(AA493="","","/")</f>
        <v/>
      </c>
      <c r="AC493" s="339" t="str">
        <f>IF(OR(AA493="",AA493=0,AA493="-"),"",MONTH($B492))</f>
        <v/>
      </c>
      <c r="AD493" s="331" t="str">
        <f t="shared" ref="AD493:AD498" si="445">IF(AC493="","","/")</f>
        <v/>
      </c>
      <c r="AE493" s="340" t="str">
        <f>IF(OR(AA493="",AA493=0,AA493="-"),"",YEAR($B492))</f>
        <v/>
      </c>
      <c r="AG493" s="525"/>
      <c r="AH493" s="526"/>
      <c r="AI493" s="527"/>
      <c r="AJ493" s="528"/>
      <c r="AK493" s="527"/>
      <c r="AL493" s="529"/>
      <c r="AM493" s="530"/>
      <c r="AN493" s="535"/>
      <c r="AO493" s="531"/>
      <c r="AP493" s="532"/>
      <c r="AQ493" s="532"/>
      <c r="AR493" s="533"/>
      <c r="AS493" s="536"/>
      <c r="AT493" s="531"/>
      <c r="AU493" s="532"/>
      <c r="AV493" s="532"/>
      <c r="AW493" s="533"/>
      <c r="AX493" s="536"/>
      <c r="AY493" s="531"/>
      <c r="AZ493" s="532"/>
      <c r="BA493" s="532"/>
      <c r="BB493" s="533"/>
      <c r="BC493" s="536"/>
      <c r="BD493" s="531"/>
      <c r="BE493" s="533"/>
      <c r="BF493" s="536"/>
      <c r="BG493" s="534"/>
    </row>
    <row r="494" spans="1:59" ht="15" thickBot="1" x14ac:dyDescent="0.35">
      <c r="A494" s="674"/>
      <c r="B494" s="675"/>
      <c r="C494" s="676"/>
      <c r="D494" s="677"/>
      <c r="E494" s="82" t="str">
        <f>Resumen!$S$57</f>
        <v>B</v>
      </c>
      <c r="F494" s="261" t="str">
        <f>Resumen!$S$56</f>
        <v>Bebidas</v>
      </c>
      <c r="G494" s="284"/>
      <c r="H494" s="273" t="str">
        <f>INDEX(Resumen!$A$56:$AL$259,MATCH($C492,Resumen!$C$56:$C$259,0),MATCH($H$18,Resumen!$A$59:$AL$59,0))</f>
        <v>-</v>
      </c>
      <c r="I494" s="274" t="str">
        <f>INDEX(Resumen!$A$56:$AL$259,MATCH($C492,Resumen!$C$56:$C$259,0),MATCH($I$18,Resumen!$A$59:$AL$59,0))</f>
        <v>-</v>
      </c>
      <c r="J494" s="274" t="str">
        <f>INDEX(Resumen!$A$56:$AL$259,MATCH($C492,Resumen!$C$56:$C$259,0),MATCH($J$18,Resumen!$A$59:$AL$59,0))</f>
        <v>-</v>
      </c>
      <c r="K494" s="275" t="str">
        <f>INDEX(Resumen!$A$56:$AL$259,MATCH($C492,Resumen!$C$56:$C$259,0),MATCH($K$18,Resumen!$A$59:$AL$59,0))</f>
        <v>-</v>
      </c>
      <c r="M494" s="273" t="str">
        <f t="shared" si="441"/>
        <v>-</v>
      </c>
      <c r="N494" s="274" t="str">
        <f t="shared" si="435"/>
        <v>-</v>
      </c>
      <c r="O494" s="274" t="str">
        <f t="shared" si="436"/>
        <v>-</v>
      </c>
      <c r="P494" s="275" t="str">
        <f t="shared" si="437"/>
        <v>-</v>
      </c>
      <c r="R494" s="292" t="str">
        <f t="shared" si="442"/>
        <v>-</v>
      </c>
      <c r="S494" s="293" t="str">
        <f t="shared" si="438"/>
        <v>-</v>
      </c>
      <c r="T494" s="293" t="str">
        <f t="shared" si="439"/>
        <v>-</v>
      </c>
      <c r="U494" s="294" t="str">
        <f t="shared" si="440"/>
        <v>-</v>
      </c>
      <c r="V494" s="5"/>
      <c r="W494" s="306" t="str">
        <f t="shared" si="443"/>
        <v>-</v>
      </c>
      <c r="Y494" s="318" t="str">
        <f>IF(OR(W494="",W494=0,W494="-"),"",MAX(Y$23:Y493)+1)</f>
        <v/>
      </c>
      <c r="Z494" s="319" t="str">
        <f>IF(OR(Y494="",Y494=0,Y494="-"),"",C492)</f>
        <v/>
      </c>
      <c r="AA494" s="338" t="str">
        <f>IF(OR(Y494="",Y494=0,Y494="-"),"",DAY($B492))</f>
        <v/>
      </c>
      <c r="AB494" s="331" t="str">
        <f t="shared" si="444"/>
        <v/>
      </c>
      <c r="AC494" s="339" t="str">
        <f>IF(OR(AA494="",AA494=0,AA494="-"),"",MONTH($B492))</f>
        <v/>
      </c>
      <c r="AD494" s="331" t="str">
        <f t="shared" si="445"/>
        <v/>
      </c>
      <c r="AE494" s="340" t="str">
        <f>IF(OR(AA494="",AA494=0,AA494="-"),"",YEAR($B492))</f>
        <v/>
      </c>
      <c r="AG494" s="469"/>
      <c r="AH494" s="497"/>
      <c r="AL494" s="499"/>
      <c r="AM494" s="470"/>
      <c r="AN494" s="59"/>
      <c r="AO494" s="469"/>
      <c r="AP494" s="473"/>
      <c r="AQ494" s="473"/>
      <c r="AR494" s="470"/>
      <c r="AS494" s="59"/>
      <c r="AT494" s="469"/>
      <c r="AU494" s="473"/>
      <c r="AV494" s="473"/>
      <c r="AW494" s="470"/>
      <c r="AX494" s="59"/>
      <c r="AY494" s="469"/>
      <c r="AZ494" s="473"/>
      <c r="BA494" s="473"/>
      <c r="BB494" s="470"/>
      <c r="BC494" s="59"/>
      <c r="BD494" s="469"/>
      <c r="BE494" s="470"/>
      <c r="BF494" s="59"/>
      <c r="BG494" s="467"/>
    </row>
    <row r="495" spans="1:59" ht="15" thickBot="1" x14ac:dyDescent="0.35">
      <c r="A495" s="674"/>
      <c r="B495" s="675"/>
      <c r="C495" s="676"/>
      <c r="D495" s="677"/>
      <c r="E495" s="82" t="str">
        <f>Resumen!$W$57</f>
        <v>E</v>
      </c>
      <c r="F495" s="261" t="str">
        <f>Resumen!$W$56</f>
        <v>Envases</v>
      </c>
      <c r="G495" s="284"/>
      <c r="H495" s="273" t="str">
        <f>INDEX(Resumen!$A$56:$AL$259,MATCH($C492,Resumen!$C$56:$C$259,0),MATCH($H$19,Resumen!$A$59:$AL$59,0))</f>
        <v>-</v>
      </c>
      <c r="I495" s="274" t="str">
        <f>INDEX(Resumen!$A$56:$AL$259,MATCH($C492,Resumen!$C$56:$C$259,0),MATCH($I$19,Resumen!$A$59:$AL$59,0))</f>
        <v>-</v>
      </c>
      <c r="J495" s="274" t="str">
        <f>INDEX(Resumen!$A$56:$AL$259,MATCH($C492,Resumen!$C$56:$C$259,0),MATCH($J$19,Resumen!$A$59:$AL$59,0))</f>
        <v>-</v>
      </c>
      <c r="K495" s="275" t="str">
        <f>INDEX(Resumen!$A$56:$AL$259,MATCH($C492,Resumen!$C$56:$C$259,0),MATCH($K$19,Resumen!$A$59:$AL$59,0))</f>
        <v>-</v>
      </c>
      <c r="M495" s="273" t="str">
        <f t="shared" si="441"/>
        <v>-</v>
      </c>
      <c r="N495" s="274" t="str">
        <f t="shared" si="435"/>
        <v>-</v>
      </c>
      <c r="O495" s="274" t="str">
        <f t="shared" si="436"/>
        <v>-</v>
      </c>
      <c r="P495" s="275" t="str">
        <f t="shared" si="437"/>
        <v>-</v>
      </c>
      <c r="Q495" s="58"/>
      <c r="R495" s="292" t="str">
        <f t="shared" si="442"/>
        <v>-</v>
      </c>
      <c r="S495" s="293" t="str">
        <f t="shared" si="438"/>
        <v>-</v>
      </c>
      <c r="T495" s="293" t="str">
        <f t="shared" si="439"/>
        <v>-</v>
      </c>
      <c r="U495" s="294" t="str">
        <f t="shared" si="440"/>
        <v>-</v>
      </c>
      <c r="V495" s="5"/>
      <c r="W495" s="306" t="str">
        <f t="shared" si="443"/>
        <v>-</v>
      </c>
      <c r="Y495" s="318" t="str">
        <f>IF(OR(W495="",W495=0,W495="-"),"",MAX(Y$23:Y494)+1)</f>
        <v/>
      </c>
      <c r="Z495" s="319" t="str">
        <f>IF(OR(Y495="",Y495=0,Y495="-"),"",C492)</f>
        <v/>
      </c>
      <c r="AA495" s="338" t="str">
        <f>IF(OR(Y495="",Y495=0,Y495="-"),"",DAY($B492))</f>
        <v/>
      </c>
      <c r="AB495" s="331" t="str">
        <f t="shared" si="444"/>
        <v/>
      </c>
      <c r="AC495" s="339" t="str">
        <f>IF(OR(AA495="",AA495=0,AA495="-"),"",MONTH($B492))</f>
        <v/>
      </c>
      <c r="AD495" s="331" t="str">
        <f t="shared" si="445"/>
        <v/>
      </c>
      <c r="AE495" s="340" t="str">
        <f>IF(OR(AA495="",AA495=0,AA495="-"),"",YEAR($B492))</f>
        <v/>
      </c>
      <c r="AG495" s="469"/>
      <c r="AH495" s="497"/>
      <c r="AL495" s="499"/>
      <c r="AM495" s="470"/>
      <c r="AO495" s="469"/>
      <c r="AP495" s="473"/>
      <c r="AQ495" s="473"/>
      <c r="AR495" s="470"/>
      <c r="AT495" s="469"/>
      <c r="AU495" s="473"/>
      <c r="AV495" s="473"/>
      <c r="AW495" s="470"/>
      <c r="AY495" s="469"/>
      <c r="AZ495" s="473"/>
      <c r="BA495" s="473"/>
      <c r="BB495" s="470"/>
      <c r="BD495" s="469"/>
      <c r="BE495" s="470"/>
      <c r="BG495" s="467"/>
    </row>
    <row r="496" spans="1:59" ht="15" thickBot="1" x14ac:dyDescent="0.35">
      <c r="A496" s="674"/>
      <c r="B496" s="675"/>
      <c r="C496" s="676"/>
      <c r="D496" s="677"/>
      <c r="E496" s="83" t="str">
        <f>Resumen!$AA$57</f>
        <v>D</v>
      </c>
      <c r="F496" s="262" t="str">
        <f>Resumen!$AA$56</f>
        <v>Decoración</v>
      </c>
      <c r="G496" s="284"/>
      <c r="H496" s="273" t="str">
        <f>INDEX(Resumen!$A$56:$AL$259,MATCH($C492,Resumen!$C$56:$C$259,0),MATCH($H$20,Resumen!$A$59:$AL$59,0))</f>
        <v>-</v>
      </c>
      <c r="I496" s="274" t="str">
        <f>INDEX(Resumen!$A$56:$AL$259,MATCH($C492,Resumen!$C$56:$C$259,0),MATCH($I$20,Resumen!$A$59:$AL$59,0))</f>
        <v>-</v>
      </c>
      <c r="J496" s="274" t="str">
        <f>INDEX(Resumen!$A$56:$AL$259,MATCH($C492,Resumen!$C$56:$C$259,0),MATCH($J$20,Resumen!$A$59:$AL$59,0))</f>
        <v>-</v>
      </c>
      <c r="K496" s="275" t="str">
        <f>INDEX(Resumen!$A$56:$AL$259,MATCH($C492,Resumen!$C$56:$C$259,0),MATCH($K$20,Resumen!$A$59:$AL$59,0))</f>
        <v>-</v>
      </c>
      <c r="M496" s="273" t="str">
        <f t="shared" si="441"/>
        <v>-</v>
      </c>
      <c r="N496" s="274" t="str">
        <f t="shared" si="435"/>
        <v>-</v>
      </c>
      <c r="O496" s="274" t="str">
        <f t="shared" si="436"/>
        <v>-</v>
      </c>
      <c r="P496" s="275" t="str">
        <f t="shared" si="437"/>
        <v>-</v>
      </c>
      <c r="Q496" s="58"/>
      <c r="R496" s="292" t="str">
        <f t="shared" si="442"/>
        <v>-</v>
      </c>
      <c r="S496" s="293" t="str">
        <f t="shared" si="438"/>
        <v>-</v>
      </c>
      <c r="T496" s="293" t="str">
        <f t="shared" si="439"/>
        <v>-</v>
      </c>
      <c r="U496" s="294" t="str">
        <f t="shared" si="440"/>
        <v>-</v>
      </c>
      <c r="V496" s="5"/>
      <c r="W496" s="306" t="str">
        <f t="shared" si="443"/>
        <v>-</v>
      </c>
      <c r="Y496" s="318" t="str">
        <f>IF(OR(W496="",W496=0,W496="-"),"",MAX(Y$23:Y495)+1)</f>
        <v/>
      </c>
      <c r="Z496" s="319" t="str">
        <f>IF(OR(Y496="",Y496=0,Y496="-"),"",C492)</f>
        <v/>
      </c>
      <c r="AA496" s="338" t="str">
        <f>IF(OR(Y496="",Y496=0,Y496="-"),"",DAY($B492))</f>
        <v/>
      </c>
      <c r="AB496" s="331" t="str">
        <f t="shared" si="444"/>
        <v/>
      </c>
      <c r="AC496" s="339" t="str">
        <f>IF(OR(AA496="",AA496=0,AA496="-"),"",MONTH($B492))</f>
        <v/>
      </c>
      <c r="AD496" s="331" t="str">
        <f t="shared" si="445"/>
        <v/>
      </c>
      <c r="AE496" s="340" t="str">
        <f>IF(OR(AA496="",AA496=0,AA496="-"),"",YEAR($B492))</f>
        <v/>
      </c>
      <c r="AG496" s="469"/>
      <c r="AH496" s="497"/>
      <c r="AL496" s="499"/>
      <c r="AM496" s="470"/>
      <c r="AO496" s="469"/>
      <c r="AP496" s="473"/>
      <c r="AQ496" s="473"/>
      <c r="AR496" s="470"/>
      <c r="AT496" s="469"/>
      <c r="AU496" s="473"/>
      <c r="AV496" s="473"/>
      <c r="AW496" s="470"/>
      <c r="AY496" s="469"/>
      <c r="AZ496" s="473"/>
      <c r="BA496" s="473"/>
      <c r="BB496" s="470"/>
      <c r="BD496" s="469"/>
      <c r="BE496" s="470"/>
      <c r="BG496" s="467"/>
    </row>
    <row r="497" spans="1:59" ht="15" thickBot="1" x14ac:dyDescent="0.35">
      <c r="A497" s="674"/>
      <c r="B497" s="675"/>
      <c r="C497" s="676"/>
      <c r="D497" s="677"/>
      <c r="E497" s="83" t="str">
        <f>Resumen!$AE$57</f>
        <v>U</v>
      </c>
      <c r="F497" s="262" t="str">
        <f>Resumen!$AE$56</f>
        <v>Maq. y Utensilios</v>
      </c>
      <c r="G497" s="284"/>
      <c r="H497" s="273" t="str">
        <f>INDEX(Resumen!$A$56:$AL$259,MATCH($C492,Resumen!$C$56:$C$259,0),MATCH($H$21,Resumen!$A$59:$AL$59,0))</f>
        <v>-</v>
      </c>
      <c r="I497" s="274" t="str">
        <f>INDEX(Resumen!$A$56:$AL$259,MATCH($C492,Resumen!$C$56:$C$259,0),MATCH($I$21,Resumen!$A$59:$AL$59,0))</f>
        <v>-</v>
      </c>
      <c r="J497" s="274" t="str">
        <f>INDEX(Resumen!$A$56:$AL$259,MATCH($C492,Resumen!$C$56:$C$259,0),MATCH($J$21,Resumen!$A$59:$AL$59,0))</f>
        <v>-</v>
      </c>
      <c r="K497" s="275" t="str">
        <f>INDEX(Resumen!$A$56:$AL$259,MATCH($C492,Resumen!$C$56:$C$259,0),MATCH($K$21,Resumen!$A$59:$AL$59,0))</f>
        <v>-</v>
      </c>
      <c r="M497" s="273" t="str">
        <f t="shared" si="441"/>
        <v>-</v>
      </c>
      <c r="N497" s="274" t="str">
        <f t="shared" si="435"/>
        <v>-</v>
      </c>
      <c r="O497" s="274" t="str">
        <f t="shared" si="436"/>
        <v>-</v>
      </c>
      <c r="P497" s="275" t="str">
        <f t="shared" si="437"/>
        <v>-</v>
      </c>
      <c r="Q497" s="58"/>
      <c r="R497" s="292" t="str">
        <f t="shared" si="442"/>
        <v>-</v>
      </c>
      <c r="S497" s="293" t="str">
        <f t="shared" si="438"/>
        <v>-</v>
      </c>
      <c r="T497" s="293" t="str">
        <f t="shared" si="439"/>
        <v>-</v>
      </c>
      <c r="U497" s="294" t="str">
        <f t="shared" si="440"/>
        <v>-</v>
      </c>
      <c r="V497" s="5"/>
      <c r="W497" s="306" t="str">
        <f t="shared" si="443"/>
        <v>-</v>
      </c>
      <c r="Y497" s="318" t="str">
        <f>IF(OR(W497="",W497=0,W497="-"),"",MAX(Y$23:Y496)+1)</f>
        <v/>
      </c>
      <c r="Z497" s="319" t="str">
        <f>IF(OR(Y497="",Y497=0,Y497="-"),"",C492)</f>
        <v/>
      </c>
      <c r="AA497" s="338" t="str">
        <f>IF(OR(Y497="",Y497=0,Y497="-"),"",DAY($B492))</f>
        <v/>
      </c>
      <c r="AB497" s="331" t="str">
        <f t="shared" si="444"/>
        <v/>
      </c>
      <c r="AC497" s="339" t="str">
        <f>IF(OR(AA497="",AA497=0,AA497="-"),"",MONTH($B492))</f>
        <v/>
      </c>
      <c r="AD497" s="331" t="str">
        <f t="shared" si="445"/>
        <v/>
      </c>
      <c r="AE497" s="340" t="str">
        <f>IF(OR(AA497="",AA497=0,AA497="-"),"",YEAR($B492))</f>
        <v/>
      </c>
      <c r="AG497" s="469"/>
      <c r="AH497" s="497"/>
      <c r="AL497" s="499"/>
      <c r="AM497" s="470"/>
      <c r="AO497" s="469"/>
      <c r="AP497" s="473"/>
      <c r="AQ497" s="473"/>
      <c r="AR497" s="470"/>
      <c r="AT497" s="469"/>
      <c r="AU497" s="473"/>
      <c r="AV497" s="473"/>
      <c r="AW497" s="470"/>
      <c r="AY497" s="469"/>
      <c r="AZ497" s="473"/>
      <c r="BA497" s="473"/>
      <c r="BB497" s="470"/>
      <c r="BD497" s="469"/>
      <c r="BE497" s="470"/>
      <c r="BG497" s="467"/>
    </row>
    <row r="498" spans="1:59" ht="15" thickBot="1" x14ac:dyDescent="0.35">
      <c r="A498" s="674"/>
      <c r="B498" s="675"/>
      <c r="C498" s="676"/>
      <c r="D498" s="649"/>
      <c r="E498" s="259" t="str">
        <f>Resumen!$AI$57</f>
        <v>V</v>
      </c>
      <c r="F498" s="263" t="str">
        <f>Resumen!$AI$56</f>
        <v>Gastos V.Zotz</v>
      </c>
      <c r="G498" s="284"/>
      <c r="H498" s="276" t="str">
        <f>INDEX(Resumen!$A$56:$AL$259,MATCH($C492,Resumen!$C$56:$C$259,0),MATCH($H$22,Resumen!$A$59:$AL$59,0))</f>
        <v>-</v>
      </c>
      <c r="I498" s="277" t="str">
        <f>INDEX(Resumen!$A$56:$AL$259,MATCH($C492,Resumen!$C$56:$C$259,0),MATCH($I$22,Resumen!$A$59:$AL$59,0))</f>
        <v>-</v>
      </c>
      <c r="J498" s="277" t="str">
        <f>INDEX(Resumen!$A$56:$AL$259,MATCH($C492,Resumen!$C$56:$C$259,0),MATCH($J$22,Resumen!$A$59:$AL$59,0))</f>
        <v>-</v>
      </c>
      <c r="K498" s="278" t="str">
        <f>INDEX(Resumen!$A$56:$AL$259,MATCH($C492,Resumen!$C$56:$C$259,0),MATCH($K$22,Resumen!$A$59:$AL$59,0))</f>
        <v>-</v>
      </c>
      <c r="M498" s="276" t="str">
        <f t="shared" si="441"/>
        <v>-</v>
      </c>
      <c r="N498" s="277" t="str">
        <f t="shared" si="435"/>
        <v>-</v>
      </c>
      <c r="O498" s="277" t="str">
        <f t="shared" si="436"/>
        <v>-</v>
      </c>
      <c r="P498" s="278" t="str">
        <f t="shared" si="437"/>
        <v>-</v>
      </c>
      <c r="Q498" s="58"/>
      <c r="R498" s="295" t="str">
        <f t="shared" si="442"/>
        <v>-</v>
      </c>
      <c r="S498" s="296" t="str">
        <f t="shared" si="438"/>
        <v>-</v>
      </c>
      <c r="T498" s="296" t="str">
        <f t="shared" si="439"/>
        <v>-</v>
      </c>
      <c r="U498" s="297" t="str">
        <f t="shared" si="440"/>
        <v>-</v>
      </c>
      <c r="W498" s="307" t="str">
        <f t="shared" si="443"/>
        <v>-</v>
      </c>
      <c r="Y498" s="318" t="str">
        <f>IF(OR(W498="",W498=0,W498="-"),"",MAX(Y$23:Y497)+1)</f>
        <v/>
      </c>
      <c r="Z498" s="320" t="str">
        <f>IF(OR(Y498="",Y498=0,Y498="-"),"",C492)</f>
        <v/>
      </c>
      <c r="AA498" s="341" t="str">
        <f>IF(OR(Y498="",Y498=0,Y498="-"),"",DAY($B492))</f>
        <v/>
      </c>
      <c r="AB498" s="332" t="str">
        <f t="shared" si="444"/>
        <v/>
      </c>
      <c r="AC498" s="342" t="str">
        <f>IF(OR(AA498="",AA498=0,AA498="-"),"",MONTH($B492))</f>
        <v/>
      </c>
      <c r="AD498" s="332" t="str">
        <f t="shared" si="445"/>
        <v/>
      </c>
      <c r="AE498" s="343" t="str">
        <f>IF(OR(AA498="",AA498=0,AA498="-"),"",YEAR($B492))</f>
        <v/>
      </c>
      <c r="AG498" s="471"/>
      <c r="AH498" s="500"/>
      <c r="AI498" s="501"/>
      <c r="AJ498" s="501"/>
      <c r="AK498" s="501"/>
      <c r="AL498" s="502"/>
      <c r="AM498" s="472"/>
      <c r="AO498" s="471"/>
      <c r="AP498" s="474"/>
      <c r="AQ498" s="474"/>
      <c r="AR498" s="472"/>
      <c r="AT498" s="471"/>
      <c r="AU498" s="474"/>
      <c r="AV498" s="474"/>
      <c r="AW498" s="472"/>
      <c r="AY498" s="471"/>
      <c r="AZ498" s="474"/>
      <c r="BA498" s="474"/>
      <c r="BB498" s="472"/>
      <c r="BD498" s="471"/>
      <c r="BE498" s="472"/>
      <c r="BG498" s="468"/>
    </row>
    <row r="499" spans="1:59" ht="15" thickBot="1" x14ac:dyDescent="0.35">
      <c r="A499" s="674">
        <f>MAX($A$23:A492)+1</f>
        <v>69</v>
      </c>
      <c r="B499" s="675">
        <f>INDEX(Resumen!$A$56:$AL$259,MATCH($A499,Resumen!$A$56:$A$259,0),MATCH($B$22,Resumen!$A$59:$AL$59,0))</f>
        <v>0</v>
      </c>
      <c r="C499" s="676">
        <f>INDEX(Resumen!$A$56:$AL$259,MATCH($A499,Resumen!$A$56:$A$259,0),MATCH($C$22,Resumen!$A$59:$AL$59,0))</f>
        <v>0</v>
      </c>
      <c r="D499" s="648" t="str">
        <f>IF(SUM($W499:$W505)=0,"-",SUM($W499:$W505))</f>
        <v>-</v>
      </c>
      <c r="E499" s="363" t="str">
        <f>Resumen!$K$57</f>
        <v>MP</v>
      </c>
      <c r="F499" s="364" t="str">
        <f>Resumen!$K$56</f>
        <v>Materias Primas</v>
      </c>
      <c r="G499" s="284"/>
      <c r="H499" s="256" t="str">
        <f>INDEX(Resumen!$A$56:$AL$259,MATCH($C499,Resumen!$C$56:$C$259,0),MATCH($H$16,Resumen!$A$59:$AL$59,0))</f>
        <v>-</v>
      </c>
      <c r="I499" s="90" t="str">
        <f>INDEX(Resumen!$A$56:$AL$259,MATCH($C499,Resumen!$C$56:$C$259,0),MATCH($I$16,Resumen!$A$59:$AL$59,0))</f>
        <v>-</v>
      </c>
      <c r="J499" s="90" t="str">
        <f>INDEX(Resumen!$A$56:$AL$259,MATCH($C499,Resumen!$C$56:$C$259,0),MATCH($J$16,Resumen!$A$59:$AL$59,0))</f>
        <v>-</v>
      </c>
      <c r="K499" s="109" t="str">
        <f>INDEX(Resumen!$A$56:$AL$259,MATCH($C499,Resumen!$C$56:$C$259,0),MATCH($K$16,Resumen!$A$59:$AL$59,0))</f>
        <v>-</v>
      </c>
      <c r="M499" s="256" t="str">
        <f>IF(OR(H499="-",H499="",H499=0),"-",H499*M$14)</f>
        <v>-</v>
      </c>
      <c r="N499" s="90" t="str">
        <f t="shared" si="435"/>
        <v>-</v>
      </c>
      <c r="O499" s="90" t="str">
        <f t="shared" si="436"/>
        <v>-</v>
      </c>
      <c r="P499" s="109" t="str">
        <f t="shared" si="437"/>
        <v>-</v>
      </c>
      <c r="Q499" s="58"/>
      <c r="R499" s="365" t="str">
        <f>IF(SUM(H499,M499)=0,"-",SUM(H499,M499))</f>
        <v>-</v>
      </c>
      <c r="S499" s="366" t="str">
        <f t="shared" si="438"/>
        <v>-</v>
      </c>
      <c r="T499" s="366" t="str">
        <f t="shared" si="439"/>
        <v>-</v>
      </c>
      <c r="U499" s="367" t="str">
        <f t="shared" si="440"/>
        <v>-</v>
      </c>
      <c r="V499" s="5"/>
      <c r="W499" s="368" t="str">
        <f>IF(SUM(R499:U499)=0,"-",SUM(R499:U499))</f>
        <v>-</v>
      </c>
      <c r="Y499" s="369" t="str">
        <f>IF(OR(W499="",W499=0,W499="-"),"",MAX(Y$23:Y498)+1)</f>
        <v/>
      </c>
      <c r="Z499" s="370" t="str">
        <f>IF(OR(Y499="",Y499=0,Y499="-"),"",C499)</f>
        <v/>
      </c>
      <c r="AA499" s="371" t="str">
        <f>IF(OR(Y499="",Y499=0,Y499="-"),"",DAY($B499))</f>
        <v/>
      </c>
      <c r="AB499" s="372" t="str">
        <f>IF(AA499="","","/")</f>
        <v/>
      </c>
      <c r="AC499" s="373" t="str">
        <f>IF(OR(AA499="",AA499=0,AA499="-"),"",MONTH($B499))</f>
        <v/>
      </c>
      <c r="AD499" s="372" t="str">
        <f>IF(AC499="","","/")</f>
        <v/>
      </c>
      <c r="AE499" s="374" t="str">
        <f>IF(OR(AA499="",AA499=0,AA499="-"),"",YEAR($B499))</f>
        <v/>
      </c>
      <c r="AG499" s="461" t="str">
        <f>IF(OR($C499="",$C499="-",$C499=0),"-",A499)</f>
        <v>-</v>
      </c>
      <c r="AH499" s="503" t="str">
        <f>IF(OR($C499="",$C499="-",$C499=0),"-",DAY(B499))</f>
        <v>-</v>
      </c>
      <c r="AI499" s="506" t="str">
        <f>IF(AH499="","","/")</f>
        <v>/</v>
      </c>
      <c r="AJ499" s="507" t="str">
        <f>IF(OR($C499="",$C499="-",$C499=0),"-",MONTH(B499))</f>
        <v>-</v>
      </c>
      <c r="AK499" s="506" t="str">
        <f>IF(AJ499="","","/")</f>
        <v>/</v>
      </c>
      <c r="AL499" s="508" t="str">
        <f>IF(OR($C499="",$C499="-",$C499=0),"-",YEAR(B499))</f>
        <v>-</v>
      </c>
      <c r="AM499" s="462" t="str">
        <f>IF(OR($C499="",$C499="-",$C499=0),"-",C499)</f>
        <v>-</v>
      </c>
      <c r="AN499" s="475" t="str">
        <f>IF(AM499="-","ù",IF(BG499=D499,"ü","û"))</f>
        <v>ù</v>
      </c>
      <c r="AO499" s="463" t="str">
        <f>IF(OR($C499="",$C499="-",$C499=0),"-",IF(SUM(H499:H505)=0,"-",SUM(H499:H505)))</f>
        <v>-</v>
      </c>
      <c r="AP499" s="464" t="str">
        <f>IF(OR($C499="",$C499="-",$C499=0),"-",IF(SUM(I499:I505)=0,"-",SUM(I499:I505)))</f>
        <v>-</v>
      </c>
      <c r="AQ499" s="464" t="str">
        <f>IF(OR($C499="",$C499="-",$C499=0),"-",IF(SUM(J499:J505)=0,"-",SUM(J499:J505)))</f>
        <v>-</v>
      </c>
      <c r="AR499" s="465" t="str">
        <f>IF(OR($C499="",$C499="-",$C499=0),"-",IF(SUM(K499:K505)=0,"-",SUM(K499:K505)))</f>
        <v>-</v>
      </c>
      <c r="AS499" s="457"/>
      <c r="AT499" s="463" t="str">
        <f>IF(OR($C499="",$C499="-",$C499=0),"-",IF(SUM(M499:M505)=0,"-",SUM(M499:M505)))</f>
        <v>-</v>
      </c>
      <c r="AU499" s="464" t="str">
        <f>IF(OR($C499="",$C499="-",$C499=0),"-",IF(SUM(N499:N505)=0,"-",SUM(N499:N505)))</f>
        <v>-</v>
      </c>
      <c r="AV499" s="464" t="str">
        <f>IF(OR($C499="",$C499="-",$C499=0),"-",IF(SUM(O499:O505)=0,"-",SUM(O499:O505)))</f>
        <v>-</v>
      </c>
      <c r="AW499" s="465" t="str">
        <f>IF(OR($C499="",$C499="-",$C499=0),"-",IF(SUM(P499:P505)=0,"-",SUM(P499:P505)))</f>
        <v>-</v>
      </c>
      <c r="AX499" s="457"/>
      <c r="AY499" s="463" t="str">
        <f>IF(OR($C499="",$C499="-",$C499=0),"-",IF(SUM(R499:R505)=0,"-",SUM(R499:R505)))</f>
        <v>-</v>
      </c>
      <c r="AZ499" s="464" t="str">
        <f>IF(OR($C499="",$C499="-",$C499=0),"-",IF(SUM(S499:S505)=0,"-",SUM(S499:S505)))</f>
        <v>-</v>
      </c>
      <c r="BA499" s="464" t="str">
        <f>IF(OR($C499="",$C499="-",$C499=0),"-",IF(SUM(T499:T505)=0,"-",SUM(T499:T505)))</f>
        <v>-</v>
      </c>
      <c r="BB499" s="465" t="str">
        <f>IF(OR($C499="",$C499="-",$C499=0),"-",IF(SUM(U499:U505)=0,"-",SUM(U499:U505)))</f>
        <v>-</v>
      </c>
      <c r="BC499" s="457"/>
      <c r="BD499" s="463" t="str">
        <f>IF(SUM(AO499:AR499)=0,"-",SUM(AO499:AR499))</f>
        <v>-</v>
      </c>
      <c r="BE499" s="465" t="str">
        <f>IF(SUM(AT499:AW499)=0,"-",SUM(AT499:AW499))</f>
        <v>-</v>
      </c>
      <c r="BF499" s="457"/>
      <c r="BG499" s="466" t="str">
        <f>IF(SUM(AY499:BB499)=0,"-",SUM(AY499:BB499))</f>
        <v>-</v>
      </c>
    </row>
    <row r="500" spans="1:59" ht="15" thickBot="1" x14ac:dyDescent="0.35">
      <c r="A500" s="674"/>
      <c r="B500" s="675"/>
      <c r="C500" s="676"/>
      <c r="D500" s="677"/>
      <c r="E500" s="82" t="str">
        <f>Resumen!$O$57</f>
        <v>P</v>
      </c>
      <c r="F500" s="261" t="str">
        <f>Resumen!$O$56</f>
        <v>Panadería</v>
      </c>
      <c r="G500" s="284"/>
      <c r="H500" s="273" t="str">
        <f>INDEX(Resumen!$A$56:$AL$259,MATCH($C499,Resumen!$C$56:$C$259,0),MATCH($H$17,Resumen!$A$59:$AL$59,0))</f>
        <v>-</v>
      </c>
      <c r="I500" s="274" t="str">
        <f>INDEX(Resumen!$A$56:$AL$259,MATCH($C499,Resumen!$C$56:$C$259,0),MATCH($I$17,Resumen!$A$59:$AL$59,0))</f>
        <v>-</v>
      </c>
      <c r="J500" s="274" t="str">
        <f>INDEX(Resumen!$A$56:$AL$259,MATCH($C499,Resumen!$C$56:$C$259,0),MATCH($J$17,Resumen!$A$59:$AL$59,0))</f>
        <v>-</v>
      </c>
      <c r="K500" s="275" t="str">
        <f>INDEX(Resumen!$A$56:$AL$259,MATCH($C499,Resumen!$C$56:$C$259,0),MATCH($K$17,Resumen!$A$59:$AL$59,0))</f>
        <v>-</v>
      </c>
      <c r="M500" s="273" t="str">
        <f t="shared" ref="M500:M505" si="446">IF(OR(H500="-",H500="",H500=0),"-",H500*M$14)</f>
        <v>-</v>
      </c>
      <c r="N500" s="274" t="str">
        <f t="shared" si="435"/>
        <v>-</v>
      </c>
      <c r="O500" s="274" t="str">
        <f t="shared" si="436"/>
        <v>-</v>
      </c>
      <c r="P500" s="275" t="str">
        <f t="shared" si="437"/>
        <v>-</v>
      </c>
      <c r="Q500" s="58"/>
      <c r="R500" s="292" t="str">
        <f t="shared" ref="R500:R505" si="447">IF(SUM(H500,M500)=0,"-",SUM(H500,M500))</f>
        <v>-</v>
      </c>
      <c r="S500" s="293" t="str">
        <f t="shared" si="438"/>
        <v>-</v>
      </c>
      <c r="T500" s="293" t="str">
        <f t="shared" si="439"/>
        <v>-</v>
      </c>
      <c r="U500" s="294" t="str">
        <f t="shared" si="440"/>
        <v>-</v>
      </c>
      <c r="V500" s="5"/>
      <c r="W500" s="306" t="str">
        <f t="shared" ref="W500:W505" si="448">IF(SUM(R500:U500)=0,"-",SUM(R500:U500))</f>
        <v>-</v>
      </c>
      <c r="Y500" s="318" t="str">
        <f>IF(OR(W500="",W500=0,W500="-"),"",MAX(Y$23:Y499)+1)</f>
        <v/>
      </c>
      <c r="Z500" s="319" t="str">
        <f>IF(OR(Y500="",Y500=0,Y500="-"),"",C499)</f>
        <v/>
      </c>
      <c r="AA500" s="338" t="str">
        <f>IF(OR(Y500="",Y500=0,Y500="-"),"",DAY($B499))</f>
        <v/>
      </c>
      <c r="AB500" s="331" t="str">
        <f t="shared" ref="AB500:AB505" si="449">IF(AA500="","","/")</f>
        <v/>
      </c>
      <c r="AC500" s="339" t="str">
        <f>IF(OR(AA500="",AA500=0,AA500="-"),"",MONTH($B499))</f>
        <v/>
      </c>
      <c r="AD500" s="331" t="str">
        <f t="shared" ref="AD500:AD505" si="450">IF(AC500="","","/")</f>
        <v/>
      </c>
      <c r="AE500" s="340" t="str">
        <f>IF(OR(AA500="",AA500=0,AA500="-"),"",YEAR($B499))</f>
        <v/>
      </c>
      <c r="AG500" s="525"/>
      <c r="AH500" s="526"/>
      <c r="AI500" s="527"/>
      <c r="AJ500" s="528"/>
      <c r="AK500" s="527"/>
      <c r="AL500" s="529"/>
      <c r="AM500" s="530"/>
      <c r="AN500" s="535"/>
      <c r="AO500" s="531"/>
      <c r="AP500" s="532"/>
      <c r="AQ500" s="532"/>
      <c r="AR500" s="533"/>
      <c r="AS500" s="536"/>
      <c r="AT500" s="531"/>
      <c r="AU500" s="532"/>
      <c r="AV500" s="532"/>
      <c r="AW500" s="533"/>
      <c r="AX500" s="536"/>
      <c r="AY500" s="531"/>
      <c r="AZ500" s="532"/>
      <c r="BA500" s="532"/>
      <c r="BB500" s="533"/>
      <c r="BC500" s="536"/>
      <c r="BD500" s="531"/>
      <c r="BE500" s="533"/>
      <c r="BF500" s="536"/>
      <c r="BG500" s="534"/>
    </row>
    <row r="501" spans="1:59" ht="15" thickBot="1" x14ac:dyDescent="0.35">
      <c r="A501" s="674"/>
      <c r="B501" s="675"/>
      <c r="C501" s="676"/>
      <c r="D501" s="677"/>
      <c r="E501" s="82" t="str">
        <f>Resumen!$S$57</f>
        <v>B</v>
      </c>
      <c r="F501" s="261" t="str">
        <f>Resumen!$S$56</f>
        <v>Bebidas</v>
      </c>
      <c r="G501" s="284"/>
      <c r="H501" s="273" t="str">
        <f>INDEX(Resumen!$A$56:$AL$259,MATCH($C499,Resumen!$C$56:$C$259,0),MATCH($H$18,Resumen!$A$59:$AL$59,0))</f>
        <v>-</v>
      </c>
      <c r="I501" s="274" t="str">
        <f>INDEX(Resumen!$A$56:$AL$259,MATCH($C499,Resumen!$C$56:$C$259,0),MATCH($I$18,Resumen!$A$59:$AL$59,0))</f>
        <v>-</v>
      </c>
      <c r="J501" s="274" t="str">
        <f>INDEX(Resumen!$A$56:$AL$259,MATCH($C499,Resumen!$C$56:$C$259,0),MATCH($J$18,Resumen!$A$59:$AL$59,0))</f>
        <v>-</v>
      </c>
      <c r="K501" s="275" t="str">
        <f>INDEX(Resumen!$A$56:$AL$259,MATCH($C499,Resumen!$C$56:$C$259,0),MATCH($K$18,Resumen!$A$59:$AL$59,0))</f>
        <v>-</v>
      </c>
      <c r="M501" s="273" t="str">
        <f t="shared" si="446"/>
        <v>-</v>
      </c>
      <c r="N501" s="274" t="str">
        <f t="shared" si="435"/>
        <v>-</v>
      </c>
      <c r="O501" s="274" t="str">
        <f t="shared" si="436"/>
        <v>-</v>
      </c>
      <c r="P501" s="275" t="str">
        <f t="shared" si="437"/>
        <v>-</v>
      </c>
      <c r="R501" s="292" t="str">
        <f t="shared" si="447"/>
        <v>-</v>
      </c>
      <c r="S501" s="293" t="str">
        <f t="shared" si="438"/>
        <v>-</v>
      </c>
      <c r="T501" s="293" t="str">
        <f t="shared" si="439"/>
        <v>-</v>
      </c>
      <c r="U501" s="294" t="str">
        <f t="shared" si="440"/>
        <v>-</v>
      </c>
      <c r="V501" s="5"/>
      <c r="W501" s="306" t="str">
        <f t="shared" si="448"/>
        <v>-</v>
      </c>
      <c r="Y501" s="318" t="str">
        <f>IF(OR(W501="",W501=0,W501="-"),"",MAX(Y$23:Y500)+1)</f>
        <v/>
      </c>
      <c r="Z501" s="319" t="str">
        <f>IF(OR(Y501="",Y501=0,Y501="-"),"",C499)</f>
        <v/>
      </c>
      <c r="AA501" s="338" t="str">
        <f>IF(OR(Y501="",Y501=0,Y501="-"),"",DAY($B499))</f>
        <v/>
      </c>
      <c r="AB501" s="331" t="str">
        <f t="shared" si="449"/>
        <v/>
      </c>
      <c r="AC501" s="339" t="str">
        <f>IF(OR(AA501="",AA501=0,AA501="-"),"",MONTH($B499))</f>
        <v/>
      </c>
      <c r="AD501" s="331" t="str">
        <f t="shared" si="450"/>
        <v/>
      </c>
      <c r="AE501" s="340" t="str">
        <f>IF(OR(AA501="",AA501=0,AA501="-"),"",YEAR($B499))</f>
        <v/>
      </c>
      <c r="AG501" s="469"/>
      <c r="AH501" s="497"/>
      <c r="AL501" s="499"/>
      <c r="AM501" s="470"/>
      <c r="AN501" s="59"/>
      <c r="AO501" s="469"/>
      <c r="AP501" s="473"/>
      <c r="AQ501" s="473"/>
      <c r="AR501" s="470"/>
      <c r="AS501" s="59"/>
      <c r="AT501" s="469"/>
      <c r="AU501" s="473"/>
      <c r="AV501" s="473"/>
      <c r="AW501" s="470"/>
      <c r="AX501" s="59"/>
      <c r="AY501" s="469"/>
      <c r="AZ501" s="473"/>
      <c r="BA501" s="473"/>
      <c r="BB501" s="470"/>
      <c r="BC501" s="59"/>
      <c r="BD501" s="469"/>
      <c r="BE501" s="470"/>
      <c r="BF501" s="59"/>
      <c r="BG501" s="467"/>
    </row>
    <row r="502" spans="1:59" ht="15" thickBot="1" x14ac:dyDescent="0.35">
      <c r="A502" s="674"/>
      <c r="B502" s="675"/>
      <c r="C502" s="676"/>
      <c r="D502" s="677"/>
      <c r="E502" s="82" t="str">
        <f>Resumen!$W$57</f>
        <v>E</v>
      </c>
      <c r="F502" s="261" t="str">
        <f>Resumen!$W$56</f>
        <v>Envases</v>
      </c>
      <c r="G502" s="284"/>
      <c r="H502" s="273" t="str">
        <f>INDEX(Resumen!$A$56:$AL$259,MATCH($C499,Resumen!$C$56:$C$259,0),MATCH($H$19,Resumen!$A$59:$AL$59,0))</f>
        <v>-</v>
      </c>
      <c r="I502" s="274" t="str">
        <f>INDEX(Resumen!$A$56:$AL$259,MATCH($C499,Resumen!$C$56:$C$259,0),MATCH($I$19,Resumen!$A$59:$AL$59,0))</f>
        <v>-</v>
      </c>
      <c r="J502" s="274" t="str">
        <f>INDEX(Resumen!$A$56:$AL$259,MATCH($C499,Resumen!$C$56:$C$259,0),MATCH($J$19,Resumen!$A$59:$AL$59,0))</f>
        <v>-</v>
      </c>
      <c r="K502" s="275" t="str">
        <f>INDEX(Resumen!$A$56:$AL$259,MATCH($C499,Resumen!$C$56:$C$259,0),MATCH($K$19,Resumen!$A$59:$AL$59,0))</f>
        <v>-</v>
      </c>
      <c r="M502" s="273" t="str">
        <f t="shared" si="446"/>
        <v>-</v>
      </c>
      <c r="N502" s="274" t="str">
        <f t="shared" si="435"/>
        <v>-</v>
      </c>
      <c r="O502" s="274" t="str">
        <f t="shared" si="436"/>
        <v>-</v>
      </c>
      <c r="P502" s="275" t="str">
        <f t="shared" si="437"/>
        <v>-</v>
      </c>
      <c r="Q502" s="58"/>
      <c r="R502" s="292" t="str">
        <f t="shared" si="447"/>
        <v>-</v>
      </c>
      <c r="S502" s="293" t="str">
        <f t="shared" si="438"/>
        <v>-</v>
      </c>
      <c r="T502" s="293" t="str">
        <f t="shared" si="439"/>
        <v>-</v>
      </c>
      <c r="U502" s="294" t="str">
        <f t="shared" si="440"/>
        <v>-</v>
      </c>
      <c r="V502" s="5"/>
      <c r="W502" s="306" t="str">
        <f t="shared" si="448"/>
        <v>-</v>
      </c>
      <c r="Y502" s="318" t="str">
        <f>IF(OR(W502="",W502=0,W502="-"),"",MAX(Y$23:Y501)+1)</f>
        <v/>
      </c>
      <c r="Z502" s="319" t="str">
        <f>IF(OR(Y502="",Y502=0,Y502="-"),"",C499)</f>
        <v/>
      </c>
      <c r="AA502" s="338" t="str">
        <f>IF(OR(Y502="",Y502=0,Y502="-"),"",DAY($B499))</f>
        <v/>
      </c>
      <c r="AB502" s="331" t="str">
        <f t="shared" si="449"/>
        <v/>
      </c>
      <c r="AC502" s="339" t="str">
        <f>IF(OR(AA502="",AA502=0,AA502="-"),"",MONTH($B499))</f>
        <v/>
      </c>
      <c r="AD502" s="331" t="str">
        <f t="shared" si="450"/>
        <v/>
      </c>
      <c r="AE502" s="340" t="str">
        <f>IF(OR(AA502="",AA502=0,AA502="-"),"",YEAR($B499))</f>
        <v/>
      </c>
      <c r="AG502" s="469"/>
      <c r="AH502" s="497"/>
      <c r="AL502" s="499"/>
      <c r="AM502" s="470"/>
      <c r="AO502" s="469"/>
      <c r="AP502" s="473"/>
      <c r="AQ502" s="473"/>
      <c r="AR502" s="470"/>
      <c r="AT502" s="469"/>
      <c r="AU502" s="473"/>
      <c r="AV502" s="473"/>
      <c r="AW502" s="470"/>
      <c r="AY502" s="469"/>
      <c r="AZ502" s="473"/>
      <c r="BA502" s="473"/>
      <c r="BB502" s="470"/>
      <c r="BD502" s="469"/>
      <c r="BE502" s="470"/>
      <c r="BG502" s="467"/>
    </row>
    <row r="503" spans="1:59" ht="15" thickBot="1" x14ac:dyDescent="0.35">
      <c r="A503" s="674"/>
      <c r="B503" s="675"/>
      <c r="C503" s="676"/>
      <c r="D503" s="677"/>
      <c r="E503" s="83" t="str">
        <f>Resumen!$AA$57</f>
        <v>D</v>
      </c>
      <c r="F503" s="262" t="str">
        <f>Resumen!$AA$56</f>
        <v>Decoración</v>
      </c>
      <c r="G503" s="284"/>
      <c r="H503" s="273" t="str">
        <f>INDEX(Resumen!$A$56:$AL$259,MATCH($C499,Resumen!$C$56:$C$259,0),MATCH($H$20,Resumen!$A$59:$AL$59,0))</f>
        <v>-</v>
      </c>
      <c r="I503" s="274" t="str">
        <f>INDEX(Resumen!$A$56:$AL$259,MATCH($C499,Resumen!$C$56:$C$259,0),MATCH($I$20,Resumen!$A$59:$AL$59,0))</f>
        <v>-</v>
      </c>
      <c r="J503" s="274" t="str">
        <f>INDEX(Resumen!$A$56:$AL$259,MATCH($C499,Resumen!$C$56:$C$259,0),MATCH($J$20,Resumen!$A$59:$AL$59,0))</f>
        <v>-</v>
      </c>
      <c r="K503" s="275" t="str">
        <f>INDEX(Resumen!$A$56:$AL$259,MATCH($C499,Resumen!$C$56:$C$259,0),MATCH($K$20,Resumen!$A$59:$AL$59,0))</f>
        <v>-</v>
      </c>
      <c r="M503" s="273" t="str">
        <f t="shared" si="446"/>
        <v>-</v>
      </c>
      <c r="N503" s="274" t="str">
        <f t="shared" si="435"/>
        <v>-</v>
      </c>
      <c r="O503" s="274" t="str">
        <f t="shared" si="436"/>
        <v>-</v>
      </c>
      <c r="P503" s="275" t="str">
        <f t="shared" si="437"/>
        <v>-</v>
      </c>
      <c r="Q503" s="58"/>
      <c r="R503" s="292" t="str">
        <f t="shared" si="447"/>
        <v>-</v>
      </c>
      <c r="S503" s="293" t="str">
        <f t="shared" si="438"/>
        <v>-</v>
      </c>
      <c r="T503" s="293" t="str">
        <f t="shared" si="439"/>
        <v>-</v>
      </c>
      <c r="U503" s="294" t="str">
        <f t="shared" si="440"/>
        <v>-</v>
      </c>
      <c r="V503" s="5"/>
      <c r="W503" s="306" t="str">
        <f t="shared" si="448"/>
        <v>-</v>
      </c>
      <c r="Y503" s="318" t="str">
        <f>IF(OR(W503="",W503=0,W503="-"),"",MAX(Y$23:Y502)+1)</f>
        <v/>
      </c>
      <c r="Z503" s="319" t="str">
        <f>IF(OR(Y503="",Y503=0,Y503="-"),"",C499)</f>
        <v/>
      </c>
      <c r="AA503" s="338" t="str">
        <f>IF(OR(Y503="",Y503=0,Y503="-"),"",DAY($B499))</f>
        <v/>
      </c>
      <c r="AB503" s="331" t="str">
        <f t="shared" si="449"/>
        <v/>
      </c>
      <c r="AC503" s="339" t="str">
        <f>IF(OR(AA503="",AA503=0,AA503="-"),"",MONTH($B499))</f>
        <v/>
      </c>
      <c r="AD503" s="331" t="str">
        <f t="shared" si="450"/>
        <v/>
      </c>
      <c r="AE503" s="340" t="str">
        <f>IF(OR(AA503="",AA503=0,AA503="-"),"",YEAR($B499))</f>
        <v/>
      </c>
      <c r="AG503" s="469"/>
      <c r="AH503" s="497"/>
      <c r="AL503" s="499"/>
      <c r="AM503" s="470"/>
      <c r="AO503" s="469"/>
      <c r="AP503" s="473"/>
      <c r="AQ503" s="473"/>
      <c r="AR503" s="470"/>
      <c r="AT503" s="469"/>
      <c r="AU503" s="473"/>
      <c r="AV503" s="473"/>
      <c r="AW503" s="470"/>
      <c r="AY503" s="469"/>
      <c r="AZ503" s="473"/>
      <c r="BA503" s="473"/>
      <c r="BB503" s="470"/>
      <c r="BD503" s="469"/>
      <c r="BE503" s="470"/>
      <c r="BG503" s="467"/>
    </row>
    <row r="504" spans="1:59" ht="15" thickBot="1" x14ac:dyDescent="0.35">
      <c r="A504" s="674"/>
      <c r="B504" s="675"/>
      <c r="C504" s="676"/>
      <c r="D504" s="677"/>
      <c r="E504" s="83" t="str">
        <f>Resumen!$AE$57</f>
        <v>U</v>
      </c>
      <c r="F504" s="262" t="str">
        <f>Resumen!$AE$56</f>
        <v>Maq. y Utensilios</v>
      </c>
      <c r="G504" s="284"/>
      <c r="H504" s="273" t="str">
        <f>INDEX(Resumen!$A$56:$AL$259,MATCH($C499,Resumen!$C$56:$C$259,0),MATCH($H$21,Resumen!$A$59:$AL$59,0))</f>
        <v>-</v>
      </c>
      <c r="I504" s="274" t="str">
        <f>INDEX(Resumen!$A$56:$AL$259,MATCH($C499,Resumen!$C$56:$C$259,0),MATCH($I$21,Resumen!$A$59:$AL$59,0))</f>
        <v>-</v>
      </c>
      <c r="J504" s="274" t="str">
        <f>INDEX(Resumen!$A$56:$AL$259,MATCH($C499,Resumen!$C$56:$C$259,0),MATCH($J$21,Resumen!$A$59:$AL$59,0))</f>
        <v>-</v>
      </c>
      <c r="K504" s="275" t="str">
        <f>INDEX(Resumen!$A$56:$AL$259,MATCH($C499,Resumen!$C$56:$C$259,0),MATCH($K$21,Resumen!$A$59:$AL$59,0))</f>
        <v>-</v>
      </c>
      <c r="M504" s="273" t="str">
        <f t="shared" si="446"/>
        <v>-</v>
      </c>
      <c r="N504" s="274" t="str">
        <f t="shared" si="435"/>
        <v>-</v>
      </c>
      <c r="O504" s="274" t="str">
        <f t="shared" si="436"/>
        <v>-</v>
      </c>
      <c r="P504" s="275" t="str">
        <f t="shared" si="437"/>
        <v>-</v>
      </c>
      <c r="Q504" s="58"/>
      <c r="R504" s="292" t="str">
        <f t="shared" si="447"/>
        <v>-</v>
      </c>
      <c r="S504" s="293" t="str">
        <f t="shared" si="438"/>
        <v>-</v>
      </c>
      <c r="T504" s="293" t="str">
        <f t="shared" si="439"/>
        <v>-</v>
      </c>
      <c r="U504" s="294" t="str">
        <f t="shared" si="440"/>
        <v>-</v>
      </c>
      <c r="V504" s="5"/>
      <c r="W504" s="306" t="str">
        <f t="shared" si="448"/>
        <v>-</v>
      </c>
      <c r="Y504" s="318" t="str">
        <f>IF(OR(W504="",W504=0,W504="-"),"",MAX(Y$23:Y503)+1)</f>
        <v/>
      </c>
      <c r="Z504" s="319" t="str">
        <f>IF(OR(Y504="",Y504=0,Y504="-"),"",C499)</f>
        <v/>
      </c>
      <c r="AA504" s="338" t="str">
        <f>IF(OR(Y504="",Y504=0,Y504="-"),"",DAY($B499))</f>
        <v/>
      </c>
      <c r="AB504" s="331" t="str">
        <f t="shared" si="449"/>
        <v/>
      </c>
      <c r="AC504" s="339" t="str">
        <f>IF(OR(AA504="",AA504=0,AA504="-"),"",MONTH($B499))</f>
        <v/>
      </c>
      <c r="AD504" s="331" t="str">
        <f t="shared" si="450"/>
        <v/>
      </c>
      <c r="AE504" s="340" t="str">
        <f>IF(OR(AA504="",AA504=0,AA504="-"),"",YEAR($B499))</f>
        <v/>
      </c>
      <c r="AG504" s="469"/>
      <c r="AH504" s="497"/>
      <c r="AL504" s="499"/>
      <c r="AM504" s="470"/>
      <c r="AO504" s="469"/>
      <c r="AP504" s="473"/>
      <c r="AQ504" s="473"/>
      <c r="AR504" s="470"/>
      <c r="AT504" s="469"/>
      <c r="AU504" s="473"/>
      <c r="AV504" s="473"/>
      <c r="AW504" s="470"/>
      <c r="AY504" s="469"/>
      <c r="AZ504" s="473"/>
      <c r="BA504" s="473"/>
      <c r="BB504" s="470"/>
      <c r="BD504" s="469"/>
      <c r="BE504" s="470"/>
      <c r="BG504" s="467"/>
    </row>
    <row r="505" spans="1:59" ht="15" thickBot="1" x14ac:dyDescent="0.35">
      <c r="A505" s="674"/>
      <c r="B505" s="675"/>
      <c r="C505" s="676"/>
      <c r="D505" s="649"/>
      <c r="E505" s="259" t="str">
        <f>Resumen!$AI$57</f>
        <v>V</v>
      </c>
      <c r="F505" s="263" t="str">
        <f>Resumen!$AI$56</f>
        <v>Gastos V.Zotz</v>
      </c>
      <c r="G505" s="284"/>
      <c r="H505" s="276" t="str">
        <f>INDEX(Resumen!$A$56:$AL$259,MATCH($C499,Resumen!$C$56:$C$259,0),MATCH($H$22,Resumen!$A$59:$AL$59,0))</f>
        <v>-</v>
      </c>
      <c r="I505" s="277" t="str">
        <f>INDEX(Resumen!$A$56:$AL$259,MATCH($C499,Resumen!$C$56:$C$259,0),MATCH($I$22,Resumen!$A$59:$AL$59,0))</f>
        <v>-</v>
      </c>
      <c r="J505" s="277" t="str">
        <f>INDEX(Resumen!$A$56:$AL$259,MATCH($C499,Resumen!$C$56:$C$259,0),MATCH($J$22,Resumen!$A$59:$AL$59,0))</f>
        <v>-</v>
      </c>
      <c r="K505" s="278" t="str">
        <f>INDEX(Resumen!$A$56:$AL$259,MATCH($C499,Resumen!$C$56:$C$259,0),MATCH($K$22,Resumen!$A$59:$AL$59,0))</f>
        <v>-</v>
      </c>
      <c r="M505" s="276" t="str">
        <f t="shared" si="446"/>
        <v>-</v>
      </c>
      <c r="N505" s="277" t="str">
        <f t="shared" si="435"/>
        <v>-</v>
      </c>
      <c r="O505" s="277" t="str">
        <f t="shared" si="436"/>
        <v>-</v>
      </c>
      <c r="P505" s="278" t="str">
        <f t="shared" si="437"/>
        <v>-</v>
      </c>
      <c r="Q505" s="58"/>
      <c r="R505" s="295" t="str">
        <f t="shared" si="447"/>
        <v>-</v>
      </c>
      <c r="S505" s="296" t="str">
        <f t="shared" si="438"/>
        <v>-</v>
      </c>
      <c r="T505" s="296" t="str">
        <f t="shared" si="439"/>
        <v>-</v>
      </c>
      <c r="U505" s="297" t="str">
        <f t="shared" si="440"/>
        <v>-</v>
      </c>
      <c r="W505" s="307" t="str">
        <f t="shared" si="448"/>
        <v>-</v>
      </c>
      <c r="Y505" s="318" t="str">
        <f>IF(OR(W505="",W505=0,W505="-"),"",MAX(Y$23:Y504)+1)</f>
        <v/>
      </c>
      <c r="Z505" s="320" t="str">
        <f>IF(OR(Y505="",Y505=0,Y505="-"),"",C499)</f>
        <v/>
      </c>
      <c r="AA505" s="341" t="str">
        <f>IF(OR(Y505="",Y505=0,Y505="-"),"",DAY($B499))</f>
        <v/>
      </c>
      <c r="AB505" s="332" t="str">
        <f t="shared" si="449"/>
        <v/>
      </c>
      <c r="AC505" s="342" t="str">
        <f>IF(OR(AA505="",AA505=0,AA505="-"),"",MONTH($B499))</f>
        <v/>
      </c>
      <c r="AD505" s="332" t="str">
        <f t="shared" si="450"/>
        <v/>
      </c>
      <c r="AE505" s="343" t="str">
        <f>IF(OR(AA505="",AA505=0,AA505="-"),"",YEAR($B499))</f>
        <v/>
      </c>
      <c r="AG505" s="471"/>
      <c r="AH505" s="500"/>
      <c r="AI505" s="501"/>
      <c r="AJ505" s="501"/>
      <c r="AK505" s="501"/>
      <c r="AL505" s="502"/>
      <c r="AM505" s="472"/>
      <c r="AO505" s="471"/>
      <c r="AP505" s="474"/>
      <c r="AQ505" s="474"/>
      <c r="AR505" s="472"/>
      <c r="AT505" s="471"/>
      <c r="AU505" s="474"/>
      <c r="AV505" s="474"/>
      <c r="AW505" s="472"/>
      <c r="AY505" s="471"/>
      <c r="AZ505" s="474"/>
      <c r="BA505" s="474"/>
      <c r="BB505" s="472"/>
      <c r="BD505" s="471"/>
      <c r="BE505" s="472"/>
      <c r="BG505" s="468"/>
    </row>
    <row r="506" spans="1:59" ht="15" thickBot="1" x14ac:dyDescent="0.35">
      <c r="A506" s="674">
        <f>MAX($A$23:A499)+1</f>
        <v>70</v>
      </c>
      <c r="B506" s="675">
        <f>INDEX(Resumen!$A$56:$AL$259,MATCH($A506,Resumen!$A$56:$A$259,0),MATCH($B$22,Resumen!$A$59:$AL$59,0))</f>
        <v>0</v>
      </c>
      <c r="C506" s="676">
        <f>INDEX(Resumen!$A$56:$AL$259,MATCH($A506,Resumen!$A$56:$A$259,0),MATCH($C$22,Resumen!$A$59:$AL$59,0))</f>
        <v>0</v>
      </c>
      <c r="D506" s="648" t="str">
        <f>IF(SUM($W506:$W512)=0,"-",SUM($W506:$W512))</f>
        <v>-</v>
      </c>
      <c r="E506" s="363" t="str">
        <f>Resumen!$K$57</f>
        <v>MP</v>
      </c>
      <c r="F506" s="364" t="str">
        <f>Resumen!$K$56</f>
        <v>Materias Primas</v>
      </c>
      <c r="G506" s="284"/>
      <c r="H506" s="256" t="str">
        <f>INDEX(Resumen!$A$56:$AL$259,MATCH($C506,Resumen!$C$56:$C$259,0),MATCH($H$16,Resumen!$A$59:$AL$59,0))</f>
        <v>-</v>
      </c>
      <c r="I506" s="90" t="str">
        <f>INDEX(Resumen!$A$56:$AL$259,MATCH($C506,Resumen!$C$56:$C$259,0),MATCH($I$16,Resumen!$A$59:$AL$59,0))</f>
        <v>-</v>
      </c>
      <c r="J506" s="90" t="str">
        <f>INDEX(Resumen!$A$56:$AL$259,MATCH($C506,Resumen!$C$56:$C$259,0),MATCH($J$16,Resumen!$A$59:$AL$59,0))</f>
        <v>-</v>
      </c>
      <c r="K506" s="109" t="str">
        <f>INDEX(Resumen!$A$56:$AL$259,MATCH($C506,Resumen!$C$56:$C$259,0),MATCH($K$16,Resumen!$A$59:$AL$59,0))</f>
        <v>-</v>
      </c>
      <c r="M506" s="256" t="str">
        <f>IF(OR(H506="-",H506="",H506=0),"-",H506*M$14)</f>
        <v>-</v>
      </c>
      <c r="N506" s="90" t="str">
        <f t="shared" si="435"/>
        <v>-</v>
      </c>
      <c r="O506" s="90" t="str">
        <f t="shared" si="436"/>
        <v>-</v>
      </c>
      <c r="P506" s="109" t="str">
        <f t="shared" si="437"/>
        <v>-</v>
      </c>
      <c r="Q506" s="58"/>
      <c r="R506" s="365" t="str">
        <f>IF(SUM(H506,M506)=0,"-",SUM(H506,M506))</f>
        <v>-</v>
      </c>
      <c r="S506" s="366" t="str">
        <f t="shared" si="438"/>
        <v>-</v>
      </c>
      <c r="T506" s="366" t="str">
        <f t="shared" si="439"/>
        <v>-</v>
      </c>
      <c r="U506" s="367" t="str">
        <f t="shared" si="440"/>
        <v>-</v>
      </c>
      <c r="V506" s="5"/>
      <c r="W506" s="368" t="str">
        <f>IF(SUM(R506:U506)=0,"-",SUM(R506:U506))</f>
        <v>-</v>
      </c>
      <c r="Y506" s="369" t="str">
        <f>IF(OR(W506="",W506=0,W506="-"),"",MAX(Y$23:Y505)+1)</f>
        <v/>
      </c>
      <c r="Z506" s="370" t="str">
        <f>IF(OR(Y506="",Y506=0,Y506="-"),"",C506)</f>
        <v/>
      </c>
      <c r="AA506" s="371" t="str">
        <f>IF(OR(Y506="",Y506=0,Y506="-"),"",DAY($B506))</f>
        <v/>
      </c>
      <c r="AB506" s="372" t="str">
        <f>IF(AA506="","","/")</f>
        <v/>
      </c>
      <c r="AC506" s="373" t="str">
        <f>IF(OR(AA506="",AA506=0,AA506="-"),"",MONTH($B506))</f>
        <v/>
      </c>
      <c r="AD506" s="372" t="str">
        <f>IF(AC506="","","/")</f>
        <v/>
      </c>
      <c r="AE506" s="374" t="str">
        <f>IF(OR(AA506="",AA506=0,AA506="-"),"",YEAR($B506))</f>
        <v/>
      </c>
      <c r="AG506" s="461" t="str">
        <f>IF(OR($C506="",$C506="-",$C506=0),"-",A506)</f>
        <v>-</v>
      </c>
      <c r="AH506" s="503" t="str">
        <f>IF(OR($C506="",$C506="-",$C506=0),"-",DAY(B506))</f>
        <v>-</v>
      </c>
      <c r="AI506" s="506" t="str">
        <f>IF(AH506="","","/")</f>
        <v>/</v>
      </c>
      <c r="AJ506" s="507" t="str">
        <f>IF(OR($C506="",$C506="-",$C506=0),"-",MONTH(B506))</f>
        <v>-</v>
      </c>
      <c r="AK506" s="506" t="str">
        <f>IF(AJ506="","","/")</f>
        <v>/</v>
      </c>
      <c r="AL506" s="508" t="str">
        <f>IF(OR($C506="",$C506="-",$C506=0),"-",YEAR(B506))</f>
        <v>-</v>
      </c>
      <c r="AM506" s="462" t="str">
        <f>IF(OR($C506="",$C506="-",$C506=0),"-",C506)</f>
        <v>-</v>
      </c>
      <c r="AN506" s="475" t="str">
        <f>IF(AM506="-","ù",IF(BG506=D506,"ü","û"))</f>
        <v>ù</v>
      </c>
      <c r="AO506" s="463" t="str">
        <f>IF(OR($C506="",$C506="-",$C506=0),"-",IF(SUM(H506:H512)=0,"-",SUM(H506:H512)))</f>
        <v>-</v>
      </c>
      <c r="AP506" s="464" t="str">
        <f>IF(OR($C506="",$C506="-",$C506=0),"-",IF(SUM(I506:I512)=0,"-",SUM(I506:I512)))</f>
        <v>-</v>
      </c>
      <c r="AQ506" s="464" t="str">
        <f>IF(OR($C506="",$C506="-",$C506=0),"-",IF(SUM(J506:J512)=0,"-",SUM(J506:J512)))</f>
        <v>-</v>
      </c>
      <c r="AR506" s="465" t="str">
        <f>IF(OR($C506="",$C506="-",$C506=0),"-",IF(SUM(K506:K512)=0,"-",SUM(K506:K512)))</f>
        <v>-</v>
      </c>
      <c r="AS506" s="457"/>
      <c r="AT506" s="463" t="str">
        <f>IF(OR($C506="",$C506="-",$C506=0),"-",IF(SUM(M506:M512)=0,"-",SUM(M506:M512)))</f>
        <v>-</v>
      </c>
      <c r="AU506" s="464" t="str">
        <f>IF(OR($C506="",$C506="-",$C506=0),"-",IF(SUM(N506:N512)=0,"-",SUM(N506:N512)))</f>
        <v>-</v>
      </c>
      <c r="AV506" s="464" t="str">
        <f>IF(OR($C506="",$C506="-",$C506=0),"-",IF(SUM(O506:O512)=0,"-",SUM(O506:O512)))</f>
        <v>-</v>
      </c>
      <c r="AW506" s="465" t="str">
        <f>IF(OR($C506="",$C506="-",$C506=0),"-",IF(SUM(P506:P512)=0,"-",SUM(P506:P512)))</f>
        <v>-</v>
      </c>
      <c r="AX506" s="457"/>
      <c r="AY506" s="463" t="str">
        <f>IF(OR($C506="",$C506="-",$C506=0),"-",IF(SUM(R506:R512)=0,"-",SUM(R506:R512)))</f>
        <v>-</v>
      </c>
      <c r="AZ506" s="464" t="str">
        <f>IF(OR($C506="",$C506="-",$C506=0),"-",IF(SUM(S506:S512)=0,"-",SUM(S506:S512)))</f>
        <v>-</v>
      </c>
      <c r="BA506" s="464" t="str">
        <f>IF(OR($C506="",$C506="-",$C506=0),"-",IF(SUM(T506:T512)=0,"-",SUM(T506:T512)))</f>
        <v>-</v>
      </c>
      <c r="BB506" s="465" t="str">
        <f>IF(OR($C506="",$C506="-",$C506=0),"-",IF(SUM(U506:U512)=0,"-",SUM(U506:U512)))</f>
        <v>-</v>
      </c>
      <c r="BC506" s="457"/>
      <c r="BD506" s="463" t="str">
        <f>IF(SUM(AO506:AR506)=0,"-",SUM(AO506:AR506))</f>
        <v>-</v>
      </c>
      <c r="BE506" s="465" t="str">
        <f>IF(SUM(AT506:AW506)=0,"-",SUM(AT506:AW506))</f>
        <v>-</v>
      </c>
      <c r="BF506" s="457"/>
      <c r="BG506" s="466" t="str">
        <f>IF(SUM(AY506:BB506)=0,"-",SUM(AY506:BB506))</f>
        <v>-</v>
      </c>
    </row>
    <row r="507" spans="1:59" ht="15" thickBot="1" x14ac:dyDescent="0.35">
      <c r="A507" s="674"/>
      <c r="B507" s="675"/>
      <c r="C507" s="676"/>
      <c r="D507" s="677"/>
      <c r="E507" s="82" t="str">
        <f>Resumen!$O$57</f>
        <v>P</v>
      </c>
      <c r="F507" s="261" t="str">
        <f>Resumen!$O$56</f>
        <v>Panadería</v>
      </c>
      <c r="G507" s="284"/>
      <c r="H507" s="273" t="str">
        <f>INDEX(Resumen!$A$56:$AL$259,MATCH($C506,Resumen!$C$56:$C$259,0),MATCH($H$17,Resumen!$A$59:$AL$59,0))</f>
        <v>-</v>
      </c>
      <c r="I507" s="274" t="str">
        <f>INDEX(Resumen!$A$56:$AL$259,MATCH($C506,Resumen!$C$56:$C$259,0),MATCH($I$17,Resumen!$A$59:$AL$59,0))</f>
        <v>-</v>
      </c>
      <c r="J507" s="274" t="str">
        <f>INDEX(Resumen!$A$56:$AL$259,MATCH($C506,Resumen!$C$56:$C$259,0),MATCH($J$17,Resumen!$A$59:$AL$59,0))</f>
        <v>-</v>
      </c>
      <c r="K507" s="275" t="str">
        <f>INDEX(Resumen!$A$56:$AL$259,MATCH($C506,Resumen!$C$56:$C$259,0),MATCH($K$17,Resumen!$A$59:$AL$59,0))</f>
        <v>-</v>
      </c>
      <c r="M507" s="273" t="str">
        <f t="shared" ref="M507:M512" si="451">IF(OR(H507="-",H507="",H507=0),"-",H507*M$14)</f>
        <v>-</v>
      </c>
      <c r="N507" s="274" t="str">
        <f t="shared" si="435"/>
        <v>-</v>
      </c>
      <c r="O507" s="274" t="str">
        <f t="shared" si="436"/>
        <v>-</v>
      </c>
      <c r="P507" s="275" t="str">
        <f t="shared" si="437"/>
        <v>-</v>
      </c>
      <c r="Q507" s="58"/>
      <c r="R507" s="292" t="str">
        <f t="shared" ref="R507:R512" si="452">IF(SUM(H507,M507)=0,"-",SUM(H507,M507))</f>
        <v>-</v>
      </c>
      <c r="S507" s="293" t="str">
        <f t="shared" si="438"/>
        <v>-</v>
      </c>
      <c r="T507" s="293" t="str">
        <f t="shared" si="439"/>
        <v>-</v>
      </c>
      <c r="U507" s="294" t="str">
        <f t="shared" si="440"/>
        <v>-</v>
      </c>
      <c r="V507" s="5"/>
      <c r="W507" s="306" t="str">
        <f t="shared" ref="W507:W512" si="453">IF(SUM(R507:U507)=0,"-",SUM(R507:U507))</f>
        <v>-</v>
      </c>
      <c r="Y507" s="318" t="str">
        <f>IF(OR(W507="",W507=0,W507="-"),"",MAX(Y$23:Y506)+1)</f>
        <v/>
      </c>
      <c r="Z507" s="319" t="str">
        <f>IF(OR(Y507="",Y507=0,Y507="-"),"",C506)</f>
        <v/>
      </c>
      <c r="AA507" s="338" t="str">
        <f>IF(OR(Y507="",Y507=0,Y507="-"),"",DAY($B506))</f>
        <v/>
      </c>
      <c r="AB507" s="331" t="str">
        <f t="shared" ref="AB507:AB512" si="454">IF(AA507="","","/")</f>
        <v/>
      </c>
      <c r="AC507" s="339" t="str">
        <f>IF(OR(AA507="",AA507=0,AA507="-"),"",MONTH($B506))</f>
        <v/>
      </c>
      <c r="AD507" s="331" t="str">
        <f t="shared" ref="AD507:AD512" si="455">IF(AC507="","","/")</f>
        <v/>
      </c>
      <c r="AE507" s="340" t="str">
        <f>IF(OR(AA507="",AA507=0,AA507="-"),"",YEAR($B506))</f>
        <v/>
      </c>
      <c r="AG507" s="525"/>
      <c r="AH507" s="526"/>
      <c r="AI507" s="527"/>
      <c r="AJ507" s="528"/>
      <c r="AK507" s="527"/>
      <c r="AL507" s="529"/>
      <c r="AM507" s="530"/>
      <c r="AN507" s="535"/>
      <c r="AO507" s="531"/>
      <c r="AP507" s="532"/>
      <c r="AQ507" s="532"/>
      <c r="AR507" s="533"/>
      <c r="AS507" s="536"/>
      <c r="AT507" s="531"/>
      <c r="AU507" s="532"/>
      <c r="AV507" s="532"/>
      <c r="AW507" s="533"/>
      <c r="AX507" s="536"/>
      <c r="AY507" s="531"/>
      <c r="AZ507" s="532"/>
      <c r="BA507" s="532"/>
      <c r="BB507" s="533"/>
      <c r="BC507" s="536"/>
      <c r="BD507" s="531"/>
      <c r="BE507" s="533"/>
      <c r="BF507" s="536"/>
      <c r="BG507" s="534"/>
    </row>
    <row r="508" spans="1:59" ht="15" thickBot="1" x14ac:dyDescent="0.35">
      <c r="A508" s="674"/>
      <c r="B508" s="675"/>
      <c r="C508" s="676"/>
      <c r="D508" s="677"/>
      <c r="E508" s="82" t="str">
        <f>Resumen!$S$57</f>
        <v>B</v>
      </c>
      <c r="F508" s="261" t="str">
        <f>Resumen!$S$56</f>
        <v>Bebidas</v>
      </c>
      <c r="G508" s="284"/>
      <c r="H508" s="273" t="str">
        <f>INDEX(Resumen!$A$56:$AL$259,MATCH($C506,Resumen!$C$56:$C$259,0),MATCH($H$18,Resumen!$A$59:$AL$59,0))</f>
        <v>-</v>
      </c>
      <c r="I508" s="274" t="str">
        <f>INDEX(Resumen!$A$56:$AL$259,MATCH($C506,Resumen!$C$56:$C$259,0),MATCH($I$18,Resumen!$A$59:$AL$59,0))</f>
        <v>-</v>
      </c>
      <c r="J508" s="274" t="str">
        <f>INDEX(Resumen!$A$56:$AL$259,MATCH($C506,Resumen!$C$56:$C$259,0),MATCH($J$18,Resumen!$A$59:$AL$59,0))</f>
        <v>-</v>
      </c>
      <c r="K508" s="275" t="str">
        <f>INDEX(Resumen!$A$56:$AL$259,MATCH($C506,Resumen!$C$56:$C$259,0),MATCH($K$18,Resumen!$A$59:$AL$59,0))</f>
        <v>-</v>
      </c>
      <c r="M508" s="273" t="str">
        <f t="shared" si="451"/>
        <v>-</v>
      </c>
      <c r="N508" s="274" t="str">
        <f t="shared" si="435"/>
        <v>-</v>
      </c>
      <c r="O508" s="274" t="str">
        <f t="shared" si="436"/>
        <v>-</v>
      </c>
      <c r="P508" s="275" t="str">
        <f t="shared" si="437"/>
        <v>-</v>
      </c>
      <c r="R508" s="292" t="str">
        <f t="shared" si="452"/>
        <v>-</v>
      </c>
      <c r="S508" s="293" t="str">
        <f t="shared" si="438"/>
        <v>-</v>
      </c>
      <c r="T508" s="293" t="str">
        <f t="shared" si="439"/>
        <v>-</v>
      </c>
      <c r="U508" s="294" t="str">
        <f t="shared" si="440"/>
        <v>-</v>
      </c>
      <c r="V508" s="5"/>
      <c r="W508" s="306" t="str">
        <f t="shared" si="453"/>
        <v>-</v>
      </c>
      <c r="Y508" s="318" t="str">
        <f>IF(OR(W508="",W508=0,W508="-"),"",MAX(Y$23:Y507)+1)</f>
        <v/>
      </c>
      <c r="Z508" s="319" t="str">
        <f>IF(OR(Y508="",Y508=0,Y508="-"),"",C506)</f>
        <v/>
      </c>
      <c r="AA508" s="338" t="str">
        <f>IF(OR(Y508="",Y508=0,Y508="-"),"",DAY($B506))</f>
        <v/>
      </c>
      <c r="AB508" s="331" t="str">
        <f t="shared" si="454"/>
        <v/>
      </c>
      <c r="AC508" s="339" t="str">
        <f>IF(OR(AA508="",AA508=0,AA508="-"),"",MONTH($B506))</f>
        <v/>
      </c>
      <c r="AD508" s="331" t="str">
        <f t="shared" si="455"/>
        <v/>
      </c>
      <c r="AE508" s="340" t="str">
        <f>IF(OR(AA508="",AA508=0,AA508="-"),"",YEAR($B506))</f>
        <v/>
      </c>
      <c r="AG508" s="469"/>
      <c r="AH508" s="497"/>
      <c r="AL508" s="499"/>
      <c r="AM508" s="470"/>
      <c r="AN508" s="59"/>
      <c r="AO508" s="469"/>
      <c r="AP508" s="473"/>
      <c r="AQ508" s="473"/>
      <c r="AR508" s="470"/>
      <c r="AS508" s="59"/>
      <c r="AT508" s="469"/>
      <c r="AU508" s="473"/>
      <c r="AV508" s="473"/>
      <c r="AW508" s="470"/>
      <c r="AX508" s="59"/>
      <c r="AY508" s="469"/>
      <c r="AZ508" s="473"/>
      <c r="BA508" s="473"/>
      <c r="BB508" s="470"/>
      <c r="BC508" s="59"/>
      <c r="BD508" s="469"/>
      <c r="BE508" s="470"/>
      <c r="BF508" s="59"/>
      <c r="BG508" s="467"/>
    </row>
    <row r="509" spans="1:59" ht="15" thickBot="1" x14ac:dyDescent="0.35">
      <c r="A509" s="674"/>
      <c r="B509" s="675"/>
      <c r="C509" s="676"/>
      <c r="D509" s="677"/>
      <c r="E509" s="82" t="str">
        <f>Resumen!$W$57</f>
        <v>E</v>
      </c>
      <c r="F509" s="261" t="str">
        <f>Resumen!$W$56</f>
        <v>Envases</v>
      </c>
      <c r="G509" s="284"/>
      <c r="H509" s="273" t="str">
        <f>INDEX(Resumen!$A$56:$AL$259,MATCH($C506,Resumen!$C$56:$C$259,0),MATCH($H$19,Resumen!$A$59:$AL$59,0))</f>
        <v>-</v>
      </c>
      <c r="I509" s="274" t="str">
        <f>INDEX(Resumen!$A$56:$AL$259,MATCH($C506,Resumen!$C$56:$C$259,0),MATCH($I$19,Resumen!$A$59:$AL$59,0))</f>
        <v>-</v>
      </c>
      <c r="J509" s="274" t="str">
        <f>INDEX(Resumen!$A$56:$AL$259,MATCH($C506,Resumen!$C$56:$C$259,0),MATCH($J$19,Resumen!$A$59:$AL$59,0))</f>
        <v>-</v>
      </c>
      <c r="K509" s="275" t="str">
        <f>INDEX(Resumen!$A$56:$AL$259,MATCH($C506,Resumen!$C$56:$C$259,0),MATCH($K$19,Resumen!$A$59:$AL$59,0))</f>
        <v>-</v>
      </c>
      <c r="M509" s="273" t="str">
        <f t="shared" si="451"/>
        <v>-</v>
      </c>
      <c r="N509" s="274" t="str">
        <f t="shared" si="435"/>
        <v>-</v>
      </c>
      <c r="O509" s="274" t="str">
        <f t="shared" si="436"/>
        <v>-</v>
      </c>
      <c r="P509" s="275" t="str">
        <f t="shared" si="437"/>
        <v>-</v>
      </c>
      <c r="Q509" s="58"/>
      <c r="R509" s="292" t="str">
        <f t="shared" si="452"/>
        <v>-</v>
      </c>
      <c r="S509" s="293" t="str">
        <f t="shared" si="438"/>
        <v>-</v>
      </c>
      <c r="T509" s="293" t="str">
        <f t="shared" si="439"/>
        <v>-</v>
      </c>
      <c r="U509" s="294" t="str">
        <f t="shared" si="440"/>
        <v>-</v>
      </c>
      <c r="V509" s="5"/>
      <c r="W509" s="306" t="str">
        <f t="shared" si="453"/>
        <v>-</v>
      </c>
      <c r="Y509" s="318" t="str">
        <f>IF(OR(W509="",W509=0,W509="-"),"",MAX(Y$23:Y508)+1)</f>
        <v/>
      </c>
      <c r="Z509" s="319" t="str">
        <f>IF(OR(Y509="",Y509=0,Y509="-"),"",C506)</f>
        <v/>
      </c>
      <c r="AA509" s="338" t="str">
        <f>IF(OR(Y509="",Y509=0,Y509="-"),"",DAY($B506))</f>
        <v/>
      </c>
      <c r="AB509" s="331" t="str">
        <f t="shared" si="454"/>
        <v/>
      </c>
      <c r="AC509" s="339" t="str">
        <f>IF(OR(AA509="",AA509=0,AA509="-"),"",MONTH($B506))</f>
        <v/>
      </c>
      <c r="AD509" s="331" t="str">
        <f t="shared" si="455"/>
        <v/>
      </c>
      <c r="AE509" s="340" t="str">
        <f>IF(OR(AA509="",AA509=0,AA509="-"),"",YEAR($B506))</f>
        <v/>
      </c>
      <c r="AG509" s="469"/>
      <c r="AH509" s="497"/>
      <c r="AL509" s="499"/>
      <c r="AM509" s="470"/>
      <c r="AO509" s="469"/>
      <c r="AP509" s="473"/>
      <c r="AQ509" s="473"/>
      <c r="AR509" s="470"/>
      <c r="AT509" s="469"/>
      <c r="AU509" s="473"/>
      <c r="AV509" s="473"/>
      <c r="AW509" s="470"/>
      <c r="AY509" s="469"/>
      <c r="AZ509" s="473"/>
      <c r="BA509" s="473"/>
      <c r="BB509" s="470"/>
      <c r="BD509" s="469"/>
      <c r="BE509" s="470"/>
      <c r="BG509" s="467"/>
    </row>
    <row r="510" spans="1:59" ht="15" thickBot="1" x14ac:dyDescent="0.35">
      <c r="A510" s="674"/>
      <c r="B510" s="675"/>
      <c r="C510" s="676"/>
      <c r="D510" s="677"/>
      <c r="E510" s="83" t="str">
        <f>Resumen!$AA$57</f>
        <v>D</v>
      </c>
      <c r="F510" s="262" t="str">
        <f>Resumen!$AA$56</f>
        <v>Decoración</v>
      </c>
      <c r="G510" s="284"/>
      <c r="H510" s="273" t="str">
        <f>INDEX(Resumen!$A$56:$AL$259,MATCH($C506,Resumen!$C$56:$C$259,0),MATCH($H$20,Resumen!$A$59:$AL$59,0))</f>
        <v>-</v>
      </c>
      <c r="I510" s="274" t="str">
        <f>INDEX(Resumen!$A$56:$AL$259,MATCH($C506,Resumen!$C$56:$C$259,0),MATCH($I$20,Resumen!$A$59:$AL$59,0))</f>
        <v>-</v>
      </c>
      <c r="J510" s="274" t="str">
        <f>INDEX(Resumen!$A$56:$AL$259,MATCH($C506,Resumen!$C$56:$C$259,0),MATCH($J$20,Resumen!$A$59:$AL$59,0))</f>
        <v>-</v>
      </c>
      <c r="K510" s="275" t="str">
        <f>INDEX(Resumen!$A$56:$AL$259,MATCH($C506,Resumen!$C$56:$C$259,0),MATCH($K$20,Resumen!$A$59:$AL$59,0))</f>
        <v>-</v>
      </c>
      <c r="M510" s="273" t="str">
        <f t="shared" si="451"/>
        <v>-</v>
      </c>
      <c r="N510" s="274" t="str">
        <f t="shared" si="435"/>
        <v>-</v>
      </c>
      <c r="O510" s="274" t="str">
        <f t="shared" si="436"/>
        <v>-</v>
      </c>
      <c r="P510" s="275" t="str">
        <f t="shared" si="437"/>
        <v>-</v>
      </c>
      <c r="Q510" s="58"/>
      <c r="R510" s="292" t="str">
        <f t="shared" si="452"/>
        <v>-</v>
      </c>
      <c r="S510" s="293" t="str">
        <f t="shared" si="438"/>
        <v>-</v>
      </c>
      <c r="T510" s="293" t="str">
        <f t="shared" si="439"/>
        <v>-</v>
      </c>
      <c r="U510" s="294" t="str">
        <f t="shared" si="440"/>
        <v>-</v>
      </c>
      <c r="V510" s="5"/>
      <c r="W510" s="306" t="str">
        <f t="shared" si="453"/>
        <v>-</v>
      </c>
      <c r="Y510" s="318" t="str">
        <f>IF(OR(W510="",W510=0,W510="-"),"",MAX(Y$23:Y509)+1)</f>
        <v/>
      </c>
      <c r="Z510" s="319" t="str">
        <f>IF(OR(Y510="",Y510=0,Y510="-"),"",C506)</f>
        <v/>
      </c>
      <c r="AA510" s="338" t="str">
        <f>IF(OR(Y510="",Y510=0,Y510="-"),"",DAY($B506))</f>
        <v/>
      </c>
      <c r="AB510" s="331" t="str">
        <f t="shared" si="454"/>
        <v/>
      </c>
      <c r="AC510" s="339" t="str">
        <f>IF(OR(AA510="",AA510=0,AA510="-"),"",MONTH($B506))</f>
        <v/>
      </c>
      <c r="AD510" s="331" t="str">
        <f t="shared" si="455"/>
        <v/>
      </c>
      <c r="AE510" s="340" t="str">
        <f>IF(OR(AA510="",AA510=0,AA510="-"),"",YEAR($B506))</f>
        <v/>
      </c>
      <c r="AG510" s="469"/>
      <c r="AH510" s="497"/>
      <c r="AL510" s="499"/>
      <c r="AM510" s="470"/>
      <c r="AO510" s="469"/>
      <c r="AP510" s="473"/>
      <c r="AQ510" s="473"/>
      <c r="AR510" s="470"/>
      <c r="AT510" s="469"/>
      <c r="AU510" s="473"/>
      <c r="AV510" s="473"/>
      <c r="AW510" s="470"/>
      <c r="AY510" s="469"/>
      <c r="AZ510" s="473"/>
      <c r="BA510" s="473"/>
      <c r="BB510" s="470"/>
      <c r="BD510" s="469"/>
      <c r="BE510" s="470"/>
      <c r="BG510" s="467"/>
    </row>
    <row r="511" spans="1:59" ht="15" thickBot="1" x14ac:dyDescent="0.35">
      <c r="A511" s="674"/>
      <c r="B511" s="675"/>
      <c r="C511" s="676"/>
      <c r="D511" s="677"/>
      <c r="E511" s="83" t="str">
        <f>Resumen!$AE$57</f>
        <v>U</v>
      </c>
      <c r="F511" s="262" t="str">
        <f>Resumen!$AE$56</f>
        <v>Maq. y Utensilios</v>
      </c>
      <c r="G511" s="284"/>
      <c r="H511" s="273" t="str">
        <f>INDEX(Resumen!$A$56:$AL$259,MATCH($C506,Resumen!$C$56:$C$259,0),MATCH($H$21,Resumen!$A$59:$AL$59,0))</f>
        <v>-</v>
      </c>
      <c r="I511" s="274" t="str">
        <f>INDEX(Resumen!$A$56:$AL$259,MATCH($C506,Resumen!$C$56:$C$259,0),MATCH($I$21,Resumen!$A$59:$AL$59,0))</f>
        <v>-</v>
      </c>
      <c r="J511" s="274" t="str">
        <f>INDEX(Resumen!$A$56:$AL$259,MATCH($C506,Resumen!$C$56:$C$259,0),MATCH($J$21,Resumen!$A$59:$AL$59,0))</f>
        <v>-</v>
      </c>
      <c r="K511" s="275" t="str">
        <f>INDEX(Resumen!$A$56:$AL$259,MATCH($C506,Resumen!$C$56:$C$259,0),MATCH($K$21,Resumen!$A$59:$AL$59,0))</f>
        <v>-</v>
      </c>
      <c r="M511" s="273" t="str">
        <f t="shared" si="451"/>
        <v>-</v>
      </c>
      <c r="N511" s="274" t="str">
        <f t="shared" si="435"/>
        <v>-</v>
      </c>
      <c r="O511" s="274" t="str">
        <f t="shared" si="436"/>
        <v>-</v>
      </c>
      <c r="P511" s="275" t="str">
        <f t="shared" si="437"/>
        <v>-</v>
      </c>
      <c r="Q511" s="58"/>
      <c r="R511" s="292" t="str">
        <f t="shared" si="452"/>
        <v>-</v>
      </c>
      <c r="S511" s="293" t="str">
        <f t="shared" si="438"/>
        <v>-</v>
      </c>
      <c r="T511" s="293" t="str">
        <f t="shared" si="439"/>
        <v>-</v>
      </c>
      <c r="U511" s="294" t="str">
        <f t="shared" si="440"/>
        <v>-</v>
      </c>
      <c r="V511" s="5"/>
      <c r="W511" s="306" t="str">
        <f t="shared" si="453"/>
        <v>-</v>
      </c>
      <c r="Y511" s="318" t="str">
        <f>IF(OR(W511="",W511=0,W511="-"),"",MAX(Y$23:Y510)+1)</f>
        <v/>
      </c>
      <c r="Z511" s="319" t="str">
        <f>IF(OR(Y511="",Y511=0,Y511="-"),"",C506)</f>
        <v/>
      </c>
      <c r="AA511" s="338" t="str">
        <f>IF(OR(Y511="",Y511=0,Y511="-"),"",DAY($B506))</f>
        <v/>
      </c>
      <c r="AB511" s="331" t="str">
        <f t="shared" si="454"/>
        <v/>
      </c>
      <c r="AC511" s="339" t="str">
        <f>IF(OR(AA511="",AA511=0,AA511="-"),"",MONTH($B506))</f>
        <v/>
      </c>
      <c r="AD511" s="331" t="str">
        <f t="shared" si="455"/>
        <v/>
      </c>
      <c r="AE511" s="340" t="str">
        <f>IF(OR(AA511="",AA511=0,AA511="-"),"",YEAR($B506))</f>
        <v/>
      </c>
      <c r="AG511" s="469"/>
      <c r="AH511" s="497"/>
      <c r="AL511" s="499"/>
      <c r="AM511" s="470"/>
      <c r="AO511" s="469"/>
      <c r="AP511" s="473"/>
      <c r="AQ511" s="473"/>
      <c r="AR511" s="470"/>
      <c r="AT511" s="469"/>
      <c r="AU511" s="473"/>
      <c r="AV511" s="473"/>
      <c r="AW511" s="470"/>
      <c r="AY511" s="469"/>
      <c r="AZ511" s="473"/>
      <c r="BA511" s="473"/>
      <c r="BB511" s="470"/>
      <c r="BD511" s="469"/>
      <c r="BE511" s="470"/>
      <c r="BG511" s="467"/>
    </row>
    <row r="512" spans="1:59" ht="15" thickBot="1" x14ac:dyDescent="0.35">
      <c r="A512" s="674"/>
      <c r="B512" s="675"/>
      <c r="C512" s="676"/>
      <c r="D512" s="649"/>
      <c r="E512" s="259" t="str">
        <f>Resumen!$AI$57</f>
        <v>V</v>
      </c>
      <c r="F512" s="263" t="str">
        <f>Resumen!$AI$56</f>
        <v>Gastos V.Zotz</v>
      </c>
      <c r="G512" s="284"/>
      <c r="H512" s="276" t="str">
        <f>INDEX(Resumen!$A$56:$AL$259,MATCH($C506,Resumen!$C$56:$C$259,0),MATCH($H$22,Resumen!$A$59:$AL$59,0))</f>
        <v>-</v>
      </c>
      <c r="I512" s="277" t="str">
        <f>INDEX(Resumen!$A$56:$AL$259,MATCH($C506,Resumen!$C$56:$C$259,0),MATCH($I$22,Resumen!$A$59:$AL$59,0))</f>
        <v>-</v>
      </c>
      <c r="J512" s="277" t="str">
        <f>INDEX(Resumen!$A$56:$AL$259,MATCH($C506,Resumen!$C$56:$C$259,0),MATCH($J$22,Resumen!$A$59:$AL$59,0))</f>
        <v>-</v>
      </c>
      <c r="K512" s="278" t="str">
        <f>INDEX(Resumen!$A$56:$AL$259,MATCH($C506,Resumen!$C$56:$C$259,0),MATCH($K$22,Resumen!$A$59:$AL$59,0))</f>
        <v>-</v>
      </c>
      <c r="M512" s="276" t="str">
        <f t="shared" si="451"/>
        <v>-</v>
      </c>
      <c r="N512" s="277" t="str">
        <f t="shared" si="435"/>
        <v>-</v>
      </c>
      <c r="O512" s="277" t="str">
        <f t="shared" si="436"/>
        <v>-</v>
      </c>
      <c r="P512" s="278" t="str">
        <f t="shared" si="437"/>
        <v>-</v>
      </c>
      <c r="Q512" s="58"/>
      <c r="R512" s="295" t="str">
        <f t="shared" si="452"/>
        <v>-</v>
      </c>
      <c r="S512" s="296" t="str">
        <f t="shared" si="438"/>
        <v>-</v>
      </c>
      <c r="T512" s="296" t="str">
        <f t="shared" si="439"/>
        <v>-</v>
      </c>
      <c r="U512" s="297" t="str">
        <f t="shared" si="440"/>
        <v>-</v>
      </c>
      <c r="W512" s="307" t="str">
        <f t="shared" si="453"/>
        <v>-</v>
      </c>
      <c r="Y512" s="318" t="str">
        <f>IF(OR(W512="",W512=0,W512="-"),"",MAX(Y$23:Y511)+1)</f>
        <v/>
      </c>
      <c r="Z512" s="320" t="str">
        <f>IF(OR(Y512="",Y512=0,Y512="-"),"",C506)</f>
        <v/>
      </c>
      <c r="AA512" s="341" t="str">
        <f>IF(OR(Y512="",Y512=0,Y512="-"),"",DAY($B506))</f>
        <v/>
      </c>
      <c r="AB512" s="332" t="str">
        <f t="shared" si="454"/>
        <v/>
      </c>
      <c r="AC512" s="342" t="str">
        <f>IF(OR(AA512="",AA512=0,AA512="-"),"",MONTH($B506))</f>
        <v/>
      </c>
      <c r="AD512" s="332" t="str">
        <f t="shared" si="455"/>
        <v/>
      </c>
      <c r="AE512" s="343" t="str">
        <f>IF(OR(AA512="",AA512=0,AA512="-"),"",YEAR($B506))</f>
        <v/>
      </c>
      <c r="AG512" s="471"/>
      <c r="AH512" s="500"/>
      <c r="AI512" s="501"/>
      <c r="AJ512" s="501"/>
      <c r="AK512" s="501"/>
      <c r="AL512" s="502"/>
      <c r="AM512" s="472"/>
      <c r="AO512" s="471"/>
      <c r="AP512" s="474"/>
      <c r="AQ512" s="474"/>
      <c r="AR512" s="472"/>
      <c r="AT512" s="471"/>
      <c r="AU512" s="474"/>
      <c r="AV512" s="474"/>
      <c r="AW512" s="472"/>
      <c r="AY512" s="471"/>
      <c r="AZ512" s="474"/>
      <c r="BA512" s="474"/>
      <c r="BB512" s="472"/>
      <c r="BD512" s="471"/>
      <c r="BE512" s="472"/>
      <c r="BG512" s="468"/>
    </row>
    <row r="513" spans="1:59" ht="15" thickBot="1" x14ac:dyDescent="0.35">
      <c r="A513" s="674">
        <f>MAX($A$23:A506)+1</f>
        <v>71</v>
      </c>
      <c r="B513" s="675">
        <f>INDEX(Resumen!$A$56:$AL$259,MATCH($A513,Resumen!$A$56:$A$259,0),MATCH($B$22,Resumen!$A$59:$AL$59,0))</f>
        <v>0</v>
      </c>
      <c r="C513" s="676">
        <f>INDEX(Resumen!$A$56:$AL$259,MATCH($A513,Resumen!$A$56:$A$259,0),MATCH($C$22,Resumen!$A$59:$AL$59,0))</f>
        <v>0</v>
      </c>
      <c r="D513" s="648" t="str">
        <f>IF(SUM($W513:$W519)=0,"-",SUM($W513:$W519))</f>
        <v>-</v>
      </c>
      <c r="E513" s="363" t="str">
        <f>Resumen!$K$57</f>
        <v>MP</v>
      </c>
      <c r="F513" s="364" t="str">
        <f>Resumen!$K$56</f>
        <v>Materias Primas</v>
      </c>
      <c r="G513" s="284"/>
      <c r="H513" s="256" t="str">
        <f>INDEX(Resumen!$A$56:$AL$259,MATCH($C513,Resumen!$C$56:$C$259,0),MATCH($H$16,Resumen!$A$59:$AL$59,0))</f>
        <v>-</v>
      </c>
      <c r="I513" s="90" t="str">
        <f>INDEX(Resumen!$A$56:$AL$259,MATCH($C513,Resumen!$C$56:$C$259,0),MATCH($I$16,Resumen!$A$59:$AL$59,0))</f>
        <v>-</v>
      </c>
      <c r="J513" s="90" t="str">
        <f>INDEX(Resumen!$A$56:$AL$259,MATCH($C513,Resumen!$C$56:$C$259,0),MATCH($J$16,Resumen!$A$59:$AL$59,0))</f>
        <v>-</v>
      </c>
      <c r="K513" s="109" t="str">
        <f>INDEX(Resumen!$A$56:$AL$259,MATCH($C513,Resumen!$C$56:$C$259,0),MATCH($K$16,Resumen!$A$59:$AL$59,0))</f>
        <v>-</v>
      </c>
      <c r="M513" s="256" t="str">
        <f>IF(OR(H513="-",H513="",H513=0),"-",H513*M$14)</f>
        <v>-</v>
      </c>
      <c r="N513" s="90" t="str">
        <f t="shared" si="435"/>
        <v>-</v>
      </c>
      <c r="O513" s="90" t="str">
        <f t="shared" si="436"/>
        <v>-</v>
      </c>
      <c r="P513" s="109" t="str">
        <f t="shared" si="437"/>
        <v>-</v>
      </c>
      <c r="Q513" s="58"/>
      <c r="R513" s="365" t="str">
        <f>IF(SUM(H513,M513)=0,"-",SUM(H513,M513))</f>
        <v>-</v>
      </c>
      <c r="S513" s="366" t="str">
        <f t="shared" si="438"/>
        <v>-</v>
      </c>
      <c r="T513" s="366" t="str">
        <f t="shared" si="439"/>
        <v>-</v>
      </c>
      <c r="U513" s="367" t="str">
        <f t="shared" si="440"/>
        <v>-</v>
      </c>
      <c r="V513" s="5"/>
      <c r="W513" s="368" t="str">
        <f>IF(SUM(R513:U513)=0,"-",SUM(R513:U513))</f>
        <v>-</v>
      </c>
      <c r="Y513" s="369" t="str">
        <f>IF(OR(W513="",W513=0,W513="-"),"",MAX(Y$23:Y512)+1)</f>
        <v/>
      </c>
      <c r="Z513" s="370" t="str">
        <f>IF(OR(Y513="",Y513=0,Y513="-"),"",C513)</f>
        <v/>
      </c>
      <c r="AA513" s="371" t="str">
        <f>IF(OR(Y513="",Y513=0,Y513="-"),"",DAY($B513))</f>
        <v/>
      </c>
      <c r="AB513" s="372" t="str">
        <f>IF(AA513="","","/")</f>
        <v/>
      </c>
      <c r="AC513" s="373" t="str">
        <f>IF(OR(AA513="",AA513=0,AA513="-"),"",MONTH($B513))</f>
        <v/>
      </c>
      <c r="AD513" s="372" t="str">
        <f>IF(AC513="","","/")</f>
        <v/>
      </c>
      <c r="AE513" s="374" t="str">
        <f>IF(OR(AA513="",AA513=0,AA513="-"),"",YEAR($B513))</f>
        <v/>
      </c>
      <c r="AG513" s="461" t="str">
        <f>IF(OR($C513="",$C513="-",$C513=0),"-",A513)</f>
        <v>-</v>
      </c>
      <c r="AH513" s="503" t="str">
        <f>IF(OR($C513="",$C513="-",$C513=0),"-",DAY(B513))</f>
        <v>-</v>
      </c>
      <c r="AI513" s="506" t="str">
        <f>IF(AH513="","","/")</f>
        <v>/</v>
      </c>
      <c r="AJ513" s="507" t="str">
        <f>IF(OR($C513="",$C513="-",$C513=0),"-",MONTH(B513))</f>
        <v>-</v>
      </c>
      <c r="AK513" s="506" t="str">
        <f>IF(AJ513="","","/")</f>
        <v>/</v>
      </c>
      <c r="AL513" s="508" t="str">
        <f>IF(OR($C513="",$C513="-",$C513=0),"-",YEAR(B513))</f>
        <v>-</v>
      </c>
      <c r="AM513" s="462" t="str">
        <f>IF(OR($C513="",$C513="-",$C513=0),"-",C513)</f>
        <v>-</v>
      </c>
      <c r="AN513" s="475" t="str">
        <f>IF(AM513="-","ù",IF(BG513=D513,"ü","û"))</f>
        <v>ù</v>
      </c>
      <c r="AO513" s="463" t="str">
        <f>IF(OR($C513="",$C513="-",$C513=0),"-",IF(SUM(H513:H519)=0,"-",SUM(H513:H519)))</f>
        <v>-</v>
      </c>
      <c r="AP513" s="464" t="str">
        <f>IF(OR($C513="",$C513="-",$C513=0),"-",IF(SUM(I513:I519)=0,"-",SUM(I513:I519)))</f>
        <v>-</v>
      </c>
      <c r="AQ513" s="464" t="str">
        <f>IF(OR($C513="",$C513="-",$C513=0),"-",IF(SUM(J513:J519)=0,"-",SUM(J513:J519)))</f>
        <v>-</v>
      </c>
      <c r="AR513" s="465" t="str">
        <f>IF(OR($C513="",$C513="-",$C513=0),"-",IF(SUM(K513:K519)=0,"-",SUM(K513:K519)))</f>
        <v>-</v>
      </c>
      <c r="AS513" s="457"/>
      <c r="AT513" s="463" t="str">
        <f>IF(OR($C513="",$C513="-",$C513=0),"-",IF(SUM(M513:M519)=0,"-",SUM(M513:M519)))</f>
        <v>-</v>
      </c>
      <c r="AU513" s="464" t="str">
        <f>IF(OR($C513="",$C513="-",$C513=0),"-",IF(SUM(N513:N519)=0,"-",SUM(N513:N519)))</f>
        <v>-</v>
      </c>
      <c r="AV513" s="464" t="str">
        <f>IF(OR($C513="",$C513="-",$C513=0),"-",IF(SUM(O513:O519)=0,"-",SUM(O513:O519)))</f>
        <v>-</v>
      </c>
      <c r="AW513" s="465" t="str">
        <f>IF(OR($C513="",$C513="-",$C513=0),"-",IF(SUM(P513:P519)=0,"-",SUM(P513:P519)))</f>
        <v>-</v>
      </c>
      <c r="AX513" s="457"/>
      <c r="AY513" s="463" t="str">
        <f>IF(OR($C513="",$C513="-",$C513=0),"-",IF(SUM(R513:R519)=0,"-",SUM(R513:R519)))</f>
        <v>-</v>
      </c>
      <c r="AZ513" s="464" t="str">
        <f>IF(OR($C513="",$C513="-",$C513=0),"-",IF(SUM(S513:S519)=0,"-",SUM(S513:S519)))</f>
        <v>-</v>
      </c>
      <c r="BA513" s="464" t="str">
        <f>IF(OR($C513="",$C513="-",$C513=0),"-",IF(SUM(T513:T519)=0,"-",SUM(T513:T519)))</f>
        <v>-</v>
      </c>
      <c r="BB513" s="465" t="str">
        <f>IF(OR($C513="",$C513="-",$C513=0),"-",IF(SUM(U513:U519)=0,"-",SUM(U513:U519)))</f>
        <v>-</v>
      </c>
      <c r="BC513" s="457"/>
      <c r="BD513" s="463" t="str">
        <f>IF(SUM(AO513:AR513)=0,"-",SUM(AO513:AR513))</f>
        <v>-</v>
      </c>
      <c r="BE513" s="465" t="str">
        <f>IF(SUM(AT513:AW513)=0,"-",SUM(AT513:AW513))</f>
        <v>-</v>
      </c>
      <c r="BF513" s="457"/>
      <c r="BG513" s="466" t="str">
        <f>IF(SUM(AY513:BB513)=0,"-",SUM(AY513:BB513))</f>
        <v>-</v>
      </c>
    </row>
    <row r="514" spans="1:59" ht="15" thickBot="1" x14ac:dyDescent="0.35">
      <c r="A514" s="674"/>
      <c r="B514" s="675"/>
      <c r="C514" s="676"/>
      <c r="D514" s="677"/>
      <c r="E514" s="82" t="str">
        <f>Resumen!$O$57</f>
        <v>P</v>
      </c>
      <c r="F514" s="261" t="str">
        <f>Resumen!$O$56</f>
        <v>Panadería</v>
      </c>
      <c r="G514" s="284"/>
      <c r="H514" s="273" t="str">
        <f>INDEX(Resumen!$A$56:$AL$259,MATCH($C513,Resumen!$C$56:$C$259,0),MATCH($H$17,Resumen!$A$59:$AL$59,0))</f>
        <v>-</v>
      </c>
      <c r="I514" s="274" t="str">
        <f>INDEX(Resumen!$A$56:$AL$259,MATCH($C513,Resumen!$C$56:$C$259,0),MATCH($I$17,Resumen!$A$59:$AL$59,0))</f>
        <v>-</v>
      </c>
      <c r="J514" s="274" t="str">
        <f>INDEX(Resumen!$A$56:$AL$259,MATCH($C513,Resumen!$C$56:$C$259,0),MATCH($J$17,Resumen!$A$59:$AL$59,0))</f>
        <v>-</v>
      </c>
      <c r="K514" s="275" t="str">
        <f>INDEX(Resumen!$A$56:$AL$259,MATCH($C513,Resumen!$C$56:$C$259,0),MATCH($K$17,Resumen!$A$59:$AL$59,0))</f>
        <v>-</v>
      </c>
      <c r="M514" s="273" t="str">
        <f t="shared" ref="M514:M519" si="456">IF(OR(H514="-",H514="",H514=0),"-",H514*M$14)</f>
        <v>-</v>
      </c>
      <c r="N514" s="274" t="str">
        <f t="shared" si="435"/>
        <v>-</v>
      </c>
      <c r="O514" s="274" t="str">
        <f t="shared" si="436"/>
        <v>-</v>
      </c>
      <c r="P514" s="275" t="str">
        <f t="shared" si="437"/>
        <v>-</v>
      </c>
      <c r="Q514" s="58"/>
      <c r="R514" s="292" t="str">
        <f t="shared" ref="R514:R519" si="457">IF(SUM(H514,M514)=0,"-",SUM(H514,M514))</f>
        <v>-</v>
      </c>
      <c r="S514" s="293" t="str">
        <f t="shared" si="438"/>
        <v>-</v>
      </c>
      <c r="T514" s="293" t="str">
        <f t="shared" si="439"/>
        <v>-</v>
      </c>
      <c r="U514" s="294" t="str">
        <f t="shared" si="440"/>
        <v>-</v>
      </c>
      <c r="V514" s="5"/>
      <c r="W514" s="306" t="str">
        <f t="shared" ref="W514:W519" si="458">IF(SUM(R514:U514)=0,"-",SUM(R514:U514))</f>
        <v>-</v>
      </c>
      <c r="Y514" s="318" t="str">
        <f>IF(OR(W514="",W514=0,W514="-"),"",MAX(Y$23:Y513)+1)</f>
        <v/>
      </c>
      <c r="Z514" s="319" t="str">
        <f>IF(OR(Y514="",Y514=0,Y514="-"),"",C513)</f>
        <v/>
      </c>
      <c r="AA514" s="338" t="str">
        <f>IF(OR(Y514="",Y514=0,Y514="-"),"",DAY($B513))</f>
        <v/>
      </c>
      <c r="AB514" s="331" t="str">
        <f t="shared" ref="AB514:AB519" si="459">IF(AA514="","","/")</f>
        <v/>
      </c>
      <c r="AC514" s="339" t="str">
        <f>IF(OR(AA514="",AA514=0,AA514="-"),"",MONTH($B513))</f>
        <v/>
      </c>
      <c r="AD514" s="331" t="str">
        <f t="shared" ref="AD514:AD519" si="460">IF(AC514="","","/")</f>
        <v/>
      </c>
      <c r="AE514" s="340" t="str">
        <f>IF(OR(AA514="",AA514=0,AA514="-"),"",YEAR($B513))</f>
        <v/>
      </c>
      <c r="AG514" s="525"/>
      <c r="AH514" s="526"/>
      <c r="AI514" s="527"/>
      <c r="AJ514" s="528"/>
      <c r="AK514" s="527"/>
      <c r="AL514" s="529"/>
      <c r="AM514" s="530"/>
      <c r="AN514" s="535"/>
      <c r="AO514" s="531"/>
      <c r="AP514" s="532"/>
      <c r="AQ514" s="532"/>
      <c r="AR514" s="533"/>
      <c r="AS514" s="536"/>
      <c r="AT514" s="531"/>
      <c r="AU514" s="532"/>
      <c r="AV514" s="532"/>
      <c r="AW514" s="533"/>
      <c r="AX514" s="536"/>
      <c r="AY514" s="531"/>
      <c r="AZ514" s="532"/>
      <c r="BA514" s="532"/>
      <c r="BB514" s="533"/>
      <c r="BC514" s="536"/>
      <c r="BD514" s="531"/>
      <c r="BE514" s="533"/>
      <c r="BF514" s="536"/>
      <c r="BG514" s="534"/>
    </row>
    <row r="515" spans="1:59" ht="15" thickBot="1" x14ac:dyDescent="0.35">
      <c r="A515" s="674"/>
      <c r="B515" s="675"/>
      <c r="C515" s="676"/>
      <c r="D515" s="677"/>
      <c r="E515" s="82" t="str">
        <f>Resumen!$S$57</f>
        <v>B</v>
      </c>
      <c r="F515" s="261" t="str">
        <f>Resumen!$S$56</f>
        <v>Bebidas</v>
      </c>
      <c r="G515" s="284"/>
      <c r="H515" s="273" t="str">
        <f>INDEX(Resumen!$A$56:$AL$259,MATCH($C513,Resumen!$C$56:$C$259,0),MATCH($H$18,Resumen!$A$59:$AL$59,0))</f>
        <v>-</v>
      </c>
      <c r="I515" s="274" t="str">
        <f>INDEX(Resumen!$A$56:$AL$259,MATCH($C513,Resumen!$C$56:$C$259,0),MATCH($I$18,Resumen!$A$59:$AL$59,0))</f>
        <v>-</v>
      </c>
      <c r="J515" s="274" t="str">
        <f>INDEX(Resumen!$A$56:$AL$259,MATCH($C513,Resumen!$C$56:$C$259,0),MATCH($J$18,Resumen!$A$59:$AL$59,0))</f>
        <v>-</v>
      </c>
      <c r="K515" s="275" t="str">
        <f>INDEX(Resumen!$A$56:$AL$259,MATCH($C513,Resumen!$C$56:$C$259,0),MATCH($K$18,Resumen!$A$59:$AL$59,0))</f>
        <v>-</v>
      </c>
      <c r="M515" s="273" t="str">
        <f t="shared" si="456"/>
        <v>-</v>
      </c>
      <c r="N515" s="274" t="str">
        <f t="shared" si="435"/>
        <v>-</v>
      </c>
      <c r="O515" s="274" t="str">
        <f t="shared" si="436"/>
        <v>-</v>
      </c>
      <c r="P515" s="275" t="str">
        <f t="shared" si="437"/>
        <v>-</v>
      </c>
      <c r="R515" s="292" t="str">
        <f t="shared" si="457"/>
        <v>-</v>
      </c>
      <c r="S515" s="293" t="str">
        <f t="shared" si="438"/>
        <v>-</v>
      </c>
      <c r="T515" s="293" t="str">
        <f t="shared" si="439"/>
        <v>-</v>
      </c>
      <c r="U515" s="294" t="str">
        <f t="shared" si="440"/>
        <v>-</v>
      </c>
      <c r="V515" s="5"/>
      <c r="W515" s="306" t="str">
        <f t="shared" si="458"/>
        <v>-</v>
      </c>
      <c r="Y515" s="318" t="str">
        <f>IF(OR(W515="",W515=0,W515="-"),"",MAX(Y$23:Y514)+1)</f>
        <v/>
      </c>
      <c r="Z515" s="319" t="str">
        <f>IF(OR(Y515="",Y515=0,Y515="-"),"",C513)</f>
        <v/>
      </c>
      <c r="AA515" s="338" t="str">
        <f>IF(OR(Y515="",Y515=0,Y515="-"),"",DAY($B513))</f>
        <v/>
      </c>
      <c r="AB515" s="331" t="str">
        <f t="shared" si="459"/>
        <v/>
      </c>
      <c r="AC515" s="339" t="str">
        <f>IF(OR(AA515="",AA515=0,AA515="-"),"",MONTH($B513))</f>
        <v/>
      </c>
      <c r="AD515" s="331" t="str">
        <f t="shared" si="460"/>
        <v/>
      </c>
      <c r="AE515" s="340" t="str">
        <f>IF(OR(AA515="",AA515=0,AA515="-"),"",YEAR($B513))</f>
        <v/>
      </c>
      <c r="AG515" s="469"/>
      <c r="AH515" s="497"/>
      <c r="AL515" s="499"/>
      <c r="AM515" s="470"/>
      <c r="AN515" s="59"/>
      <c r="AO515" s="469"/>
      <c r="AP515" s="473"/>
      <c r="AQ515" s="473"/>
      <c r="AR515" s="470"/>
      <c r="AS515" s="59"/>
      <c r="AT515" s="469"/>
      <c r="AU515" s="473"/>
      <c r="AV515" s="473"/>
      <c r="AW515" s="470"/>
      <c r="AX515" s="59"/>
      <c r="AY515" s="469"/>
      <c r="AZ515" s="473"/>
      <c r="BA515" s="473"/>
      <c r="BB515" s="470"/>
      <c r="BC515" s="59"/>
      <c r="BD515" s="469"/>
      <c r="BE515" s="470"/>
      <c r="BF515" s="59"/>
      <c r="BG515" s="467"/>
    </row>
    <row r="516" spans="1:59" ht="15" thickBot="1" x14ac:dyDescent="0.35">
      <c r="A516" s="674"/>
      <c r="B516" s="675"/>
      <c r="C516" s="676"/>
      <c r="D516" s="677"/>
      <c r="E516" s="82" t="str">
        <f>Resumen!$W$57</f>
        <v>E</v>
      </c>
      <c r="F516" s="261" t="str">
        <f>Resumen!$W$56</f>
        <v>Envases</v>
      </c>
      <c r="G516" s="284"/>
      <c r="H516" s="273" t="str">
        <f>INDEX(Resumen!$A$56:$AL$259,MATCH($C513,Resumen!$C$56:$C$259,0),MATCH($H$19,Resumen!$A$59:$AL$59,0))</f>
        <v>-</v>
      </c>
      <c r="I516" s="274" t="str">
        <f>INDEX(Resumen!$A$56:$AL$259,MATCH($C513,Resumen!$C$56:$C$259,0),MATCH($I$19,Resumen!$A$59:$AL$59,0))</f>
        <v>-</v>
      </c>
      <c r="J516" s="274" t="str">
        <f>INDEX(Resumen!$A$56:$AL$259,MATCH($C513,Resumen!$C$56:$C$259,0),MATCH($J$19,Resumen!$A$59:$AL$59,0))</f>
        <v>-</v>
      </c>
      <c r="K516" s="275" t="str">
        <f>INDEX(Resumen!$A$56:$AL$259,MATCH($C513,Resumen!$C$56:$C$259,0),MATCH($K$19,Resumen!$A$59:$AL$59,0))</f>
        <v>-</v>
      </c>
      <c r="M516" s="273" t="str">
        <f t="shared" si="456"/>
        <v>-</v>
      </c>
      <c r="N516" s="274" t="str">
        <f t="shared" si="435"/>
        <v>-</v>
      </c>
      <c r="O516" s="274" t="str">
        <f t="shared" si="436"/>
        <v>-</v>
      </c>
      <c r="P516" s="275" t="str">
        <f t="shared" si="437"/>
        <v>-</v>
      </c>
      <c r="Q516" s="58"/>
      <c r="R516" s="292" t="str">
        <f t="shared" si="457"/>
        <v>-</v>
      </c>
      <c r="S516" s="293" t="str">
        <f t="shared" si="438"/>
        <v>-</v>
      </c>
      <c r="T516" s="293" t="str">
        <f t="shared" si="439"/>
        <v>-</v>
      </c>
      <c r="U516" s="294" t="str">
        <f t="shared" si="440"/>
        <v>-</v>
      </c>
      <c r="V516" s="5"/>
      <c r="W516" s="306" t="str">
        <f t="shared" si="458"/>
        <v>-</v>
      </c>
      <c r="Y516" s="318" t="str">
        <f>IF(OR(W516="",W516=0,W516="-"),"",MAX(Y$23:Y515)+1)</f>
        <v/>
      </c>
      <c r="Z516" s="319" t="str">
        <f>IF(OR(Y516="",Y516=0,Y516="-"),"",C513)</f>
        <v/>
      </c>
      <c r="AA516" s="338" t="str">
        <f>IF(OR(Y516="",Y516=0,Y516="-"),"",DAY($B513))</f>
        <v/>
      </c>
      <c r="AB516" s="331" t="str">
        <f t="shared" si="459"/>
        <v/>
      </c>
      <c r="AC516" s="339" t="str">
        <f>IF(OR(AA516="",AA516=0,AA516="-"),"",MONTH($B513))</f>
        <v/>
      </c>
      <c r="AD516" s="331" t="str">
        <f t="shared" si="460"/>
        <v/>
      </c>
      <c r="AE516" s="340" t="str">
        <f>IF(OR(AA516="",AA516=0,AA516="-"),"",YEAR($B513))</f>
        <v/>
      </c>
      <c r="AG516" s="469"/>
      <c r="AH516" s="497"/>
      <c r="AL516" s="499"/>
      <c r="AM516" s="470"/>
      <c r="AO516" s="469"/>
      <c r="AP516" s="473"/>
      <c r="AQ516" s="473"/>
      <c r="AR516" s="470"/>
      <c r="AT516" s="469"/>
      <c r="AU516" s="473"/>
      <c r="AV516" s="473"/>
      <c r="AW516" s="470"/>
      <c r="AY516" s="469"/>
      <c r="AZ516" s="473"/>
      <c r="BA516" s="473"/>
      <c r="BB516" s="470"/>
      <c r="BD516" s="469"/>
      <c r="BE516" s="470"/>
      <c r="BG516" s="467"/>
    </row>
    <row r="517" spans="1:59" ht="15" thickBot="1" x14ac:dyDescent="0.35">
      <c r="A517" s="674"/>
      <c r="B517" s="675"/>
      <c r="C517" s="676"/>
      <c r="D517" s="677"/>
      <c r="E517" s="83" t="str">
        <f>Resumen!$AA$57</f>
        <v>D</v>
      </c>
      <c r="F517" s="262" t="str">
        <f>Resumen!$AA$56</f>
        <v>Decoración</v>
      </c>
      <c r="G517" s="284"/>
      <c r="H517" s="273" t="str">
        <f>INDEX(Resumen!$A$56:$AL$259,MATCH($C513,Resumen!$C$56:$C$259,0),MATCH($H$20,Resumen!$A$59:$AL$59,0))</f>
        <v>-</v>
      </c>
      <c r="I517" s="274" t="str">
        <f>INDEX(Resumen!$A$56:$AL$259,MATCH($C513,Resumen!$C$56:$C$259,0),MATCH($I$20,Resumen!$A$59:$AL$59,0))</f>
        <v>-</v>
      </c>
      <c r="J517" s="274" t="str">
        <f>INDEX(Resumen!$A$56:$AL$259,MATCH($C513,Resumen!$C$56:$C$259,0),MATCH($J$20,Resumen!$A$59:$AL$59,0))</f>
        <v>-</v>
      </c>
      <c r="K517" s="275" t="str">
        <f>INDEX(Resumen!$A$56:$AL$259,MATCH($C513,Resumen!$C$56:$C$259,0),MATCH($K$20,Resumen!$A$59:$AL$59,0))</f>
        <v>-</v>
      </c>
      <c r="M517" s="273" t="str">
        <f t="shared" si="456"/>
        <v>-</v>
      </c>
      <c r="N517" s="274" t="str">
        <f t="shared" si="435"/>
        <v>-</v>
      </c>
      <c r="O517" s="274" t="str">
        <f t="shared" si="436"/>
        <v>-</v>
      </c>
      <c r="P517" s="275" t="str">
        <f t="shared" si="437"/>
        <v>-</v>
      </c>
      <c r="Q517" s="58"/>
      <c r="R517" s="292" t="str">
        <f t="shared" si="457"/>
        <v>-</v>
      </c>
      <c r="S517" s="293" t="str">
        <f t="shared" si="438"/>
        <v>-</v>
      </c>
      <c r="T517" s="293" t="str">
        <f t="shared" si="439"/>
        <v>-</v>
      </c>
      <c r="U517" s="294" t="str">
        <f t="shared" si="440"/>
        <v>-</v>
      </c>
      <c r="V517" s="5"/>
      <c r="W517" s="306" t="str">
        <f t="shared" si="458"/>
        <v>-</v>
      </c>
      <c r="Y517" s="318" t="str">
        <f>IF(OR(W517="",W517=0,W517="-"),"",MAX(Y$23:Y516)+1)</f>
        <v/>
      </c>
      <c r="Z517" s="319" t="str">
        <f>IF(OR(Y517="",Y517=0,Y517="-"),"",C513)</f>
        <v/>
      </c>
      <c r="AA517" s="338" t="str">
        <f>IF(OR(Y517="",Y517=0,Y517="-"),"",DAY($B513))</f>
        <v/>
      </c>
      <c r="AB517" s="331" t="str">
        <f t="shared" si="459"/>
        <v/>
      </c>
      <c r="AC517" s="339" t="str">
        <f>IF(OR(AA517="",AA517=0,AA517="-"),"",MONTH($B513))</f>
        <v/>
      </c>
      <c r="AD517" s="331" t="str">
        <f t="shared" si="460"/>
        <v/>
      </c>
      <c r="AE517" s="340" t="str">
        <f>IF(OR(AA517="",AA517=0,AA517="-"),"",YEAR($B513))</f>
        <v/>
      </c>
      <c r="AG517" s="469"/>
      <c r="AH517" s="497"/>
      <c r="AL517" s="499"/>
      <c r="AM517" s="470"/>
      <c r="AO517" s="469"/>
      <c r="AP517" s="473"/>
      <c r="AQ517" s="473"/>
      <c r="AR517" s="470"/>
      <c r="AT517" s="469"/>
      <c r="AU517" s="473"/>
      <c r="AV517" s="473"/>
      <c r="AW517" s="470"/>
      <c r="AY517" s="469"/>
      <c r="AZ517" s="473"/>
      <c r="BA517" s="473"/>
      <c r="BB517" s="470"/>
      <c r="BD517" s="469"/>
      <c r="BE517" s="470"/>
      <c r="BG517" s="467"/>
    </row>
    <row r="518" spans="1:59" ht="15" thickBot="1" x14ac:dyDescent="0.35">
      <c r="A518" s="674"/>
      <c r="B518" s="675"/>
      <c r="C518" s="676"/>
      <c r="D518" s="677"/>
      <c r="E518" s="83" t="str">
        <f>Resumen!$AE$57</f>
        <v>U</v>
      </c>
      <c r="F518" s="262" t="str">
        <f>Resumen!$AE$56</f>
        <v>Maq. y Utensilios</v>
      </c>
      <c r="G518" s="284"/>
      <c r="H518" s="273" t="str">
        <f>INDEX(Resumen!$A$56:$AL$259,MATCH($C513,Resumen!$C$56:$C$259,0),MATCH($H$21,Resumen!$A$59:$AL$59,0))</f>
        <v>-</v>
      </c>
      <c r="I518" s="274" t="str">
        <f>INDEX(Resumen!$A$56:$AL$259,MATCH($C513,Resumen!$C$56:$C$259,0),MATCH($I$21,Resumen!$A$59:$AL$59,0))</f>
        <v>-</v>
      </c>
      <c r="J518" s="274" t="str">
        <f>INDEX(Resumen!$A$56:$AL$259,MATCH($C513,Resumen!$C$56:$C$259,0),MATCH($J$21,Resumen!$A$59:$AL$59,0))</f>
        <v>-</v>
      </c>
      <c r="K518" s="275" t="str">
        <f>INDEX(Resumen!$A$56:$AL$259,MATCH($C513,Resumen!$C$56:$C$259,0),MATCH($K$21,Resumen!$A$59:$AL$59,0))</f>
        <v>-</v>
      </c>
      <c r="M518" s="273" t="str">
        <f t="shared" si="456"/>
        <v>-</v>
      </c>
      <c r="N518" s="274" t="str">
        <f t="shared" si="435"/>
        <v>-</v>
      </c>
      <c r="O518" s="274" t="str">
        <f t="shared" si="436"/>
        <v>-</v>
      </c>
      <c r="P518" s="275" t="str">
        <f t="shared" si="437"/>
        <v>-</v>
      </c>
      <c r="Q518" s="58"/>
      <c r="R518" s="292" t="str">
        <f t="shared" si="457"/>
        <v>-</v>
      </c>
      <c r="S518" s="293" t="str">
        <f t="shared" si="438"/>
        <v>-</v>
      </c>
      <c r="T518" s="293" t="str">
        <f t="shared" si="439"/>
        <v>-</v>
      </c>
      <c r="U518" s="294" t="str">
        <f t="shared" si="440"/>
        <v>-</v>
      </c>
      <c r="V518" s="5"/>
      <c r="W518" s="306" t="str">
        <f t="shared" si="458"/>
        <v>-</v>
      </c>
      <c r="Y518" s="318" t="str">
        <f>IF(OR(W518="",W518=0,W518="-"),"",MAX(Y$23:Y517)+1)</f>
        <v/>
      </c>
      <c r="Z518" s="319" t="str">
        <f>IF(OR(Y518="",Y518=0,Y518="-"),"",C513)</f>
        <v/>
      </c>
      <c r="AA518" s="338" t="str">
        <f>IF(OR(Y518="",Y518=0,Y518="-"),"",DAY($B513))</f>
        <v/>
      </c>
      <c r="AB518" s="331" t="str">
        <f t="shared" si="459"/>
        <v/>
      </c>
      <c r="AC518" s="339" t="str">
        <f>IF(OR(AA518="",AA518=0,AA518="-"),"",MONTH($B513))</f>
        <v/>
      </c>
      <c r="AD518" s="331" t="str">
        <f t="shared" si="460"/>
        <v/>
      </c>
      <c r="AE518" s="340" t="str">
        <f>IF(OR(AA518="",AA518=0,AA518="-"),"",YEAR($B513))</f>
        <v/>
      </c>
      <c r="AG518" s="469"/>
      <c r="AH518" s="497"/>
      <c r="AL518" s="499"/>
      <c r="AM518" s="470"/>
      <c r="AO518" s="469"/>
      <c r="AP518" s="473"/>
      <c r="AQ518" s="473"/>
      <c r="AR518" s="470"/>
      <c r="AT518" s="469"/>
      <c r="AU518" s="473"/>
      <c r="AV518" s="473"/>
      <c r="AW518" s="470"/>
      <c r="AY518" s="469"/>
      <c r="AZ518" s="473"/>
      <c r="BA518" s="473"/>
      <c r="BB518" s="470"/>
      <c r="BD518" s="469"/>
      <c r="BE518" s="470"/>
      <c r="BG518" s="467"/>
    </row>
    <row r="519" spans="1:59" ht="15" thickBot="1" x14ac:dyDescent="0.35">
      <c r="A519" s="674"/>
      <c r="B519" s="675"/>
      <c r="C519" s="676"/>
      <c r="D519" s="649"/>
      <c r="E519" s="259" t="str">
        <f>Resumen!$AI$57</f>
        <v>V</v>
      </c>
      <c r="F519" s="263" t="str">
        <f>Resumen!$AI$56</f>
        <v>Gastos V.Zotz</v>
      </c>
      <c r="G519" s="284"/>
      <c r="H519" s="276" t="str">
        <f>INDEX(Resumen!$A$56:$AL$259,MATCH($C513,Resumen!$C$56:$C$259,0),MATCH($H$22,Resumen!$A$59:$AL$59,0))</f>
        <v>-</v>
      </c>
      <c r="I519" s="277" t="str">
        <f>INDEX(Resumen!$A$56:$AL$259,MATCH($C513,Resumen!$C$56:$C$259,0),MATCH($I$22,Resumen!$A$59:$AL$59,0))</f>
        <v>-</v>
      </c>
      <c r="J519" s="277" t="str">
        <f>INDEX(Resumen!$A$56:$AL$259,MATCH($C513,Resumen!$C$56:$C$259,0),MATCH($J$22,Resumen!$A$59:$AL$59,0))</f>
        <v>-</v>
      </c>
      <c r="K519" s="278" t="str">
        <f>INDEX(Resumen!$A$56:$AL$259,MATCH($C513,Resumen!$C$56:$C$259,0),MATCH($K$22,Resumen!$A$59:$AL$59,0))</f>
        <v>-</v>
      </c>
      <c r="M519" s="276" t="str">
        <f t="shared" si="456"/>
        <v>-</v>
      </c>
      <c r="N519" s="277" t="str">
        <f t="shared" si="435"/>
        <v>-</v>
      </c>
      <c r="O519" s="277" t="str">
        <f t="shared" si="436"/>
        <v>-</v>
      </c>
      <c r="P519" s="278" t="str">
        <f t="shared" si="437"/>
        <v>-</v>
      </c>
      <c r="Q519" s="58"/>
      <c r="R519" s="295" t="str">
        <f t="shared" si="457"/>
        <v>-</v>
      </c>
      <c r="S519" s="296" t="str">
        <f t="shared" si="438"/>
        <v>-</v>
      </c>
      <c r="T519" s="296" t="str">
        <f t="shared" si="439"/>
        <v>-</v>
      </c>
      <c r="U519" s="297" t="str">
        <f t="shared" si="440"/>
        <v>-</v>
      </c>
      <c r="W519" s="307" t="str">
        <f t="shared" si="458"/>
        <v>-</v>
      </c>
      <c r="Y519" s="318" t="str">
        <f>IF(OR(W519="",W519=0,W519="-"),"",MAX(Y$23:Y518)+1)</f>
        <v/>
      </c>
      <c r="Z519" s="320" t="str">
        <f>IF(OR(Y519="",Y519=0,Y519="-"),"",C513)</f>
        <v/>
      </c>
      <c r="AA519" s="341" t="str">
        <f>IF(OR(Y519="",Y519=0,Y519="-"),"",DAY($B513))</f>
        <v/>
      </c>
      <c r="AB519" s="332" t="str">
        <f t="shared" si="459"/>
        <v/>
      </c>
      <c r="AC519" s="342" t="str">
        <f>IF(OR(AA519="",AA519=0,AA519="-"),"",MONTH($B513))</f>
        <v/>
      </c>
      <c r="AD519" s="332" t="str">
        <f t="shared" si="460"/>
        <v/>
      </c>
      <c r="AE519" s="343" t="str">
        <f>IF(OR(AA519="",AA519=0,AA519="-"),"",YEAR($B513))</f>
        <v/>
      </c>
      <c r="AG519" s="471"/>
      <c r="AH519" s="500"/>
      <c r="AI519" s="501"/>
      <c r="AJ519" s="501"/>
      <c r="AK519" s="501"/>
      <c r="AL519" s="502"/>
      <c r="AM519" s="472"/>
      <c r="AO519" s="471"/>
      <c r="AP519" s="474"/>
      <c r="AQ519" s="474"/>
      <c r="AR519" s="472"/>
      <c r="AT519" s="471"/>
      <c r="AU519" s="474"/>
      <c r="AV519" s="474"/>
      <c r="AW519" s="472"/>
      <c r="AY519" s="471"/>
      <c r="AZ519" s="474"/>
      <c r="BA519" s="474"/>
      <c r="BB519" s="472"/>
      <c r="BD519" s="471"/>
      <c r="BE519" s="472"/>
      <c r="BG519" s="468"/>
    </row>
    <row r="520" spans="1:59" ht="15" thickBot="1" x14ac:dyDescent="0.35">
      <c r="A520" s="674">
        <f>MAX($A$23:A513)+1</f>
        <v>72</v>
      </c>
      <c r="B520" s="675">
        <f>INDEX(Resumen!$A$56:$AL$259,MATCH($A520,Resumen!$A$56:$A$259,0),MATCH($B$22,Resumen!$A$59:$AL$59,0))</f>
        <v>0</v>
      </c>
      <c r="C520" s="676">
        <f>INDEX(Resumen!$A$56:$AL$259,MATCH($A520,Resumen!$A$56:$A$259,0),MATCH($C$22,Resumen!$A$59:$AL$59,0))</f>
        <v>0</v>
      </c>
      <c r="D520" s="648" t="str">
        <f>IF(SUM($W520:$W526)=0,"-",SUM($W520:$W526))</f>
        <v>-</v>
      </c>
      <c r="E520" s="363" t="str">
        <f>Resumen!$K$57</f>
        <v>MP</v>
      </c>
      <c r="F520" s="364" t="str">
        <f>Resumen!$K$56</f>
        <v>Materias Primas</v>
      </c>
      <c r="G520" s="284"/>
      <c r="H520" s="256" t="str">
        <f>INDEX(Resumen!$A$56:$AL$259,MATCH($C520,Resumen!$C$56:$C$259,0),MATCH($H$16,Resumen!$A$59:$AL$59,0))</f>
        <v>-</v>
      </c>
      <c r="I520" s="90" t="str">
        <f>INDEX(Resumen!$A$56:$AL$259,MATCH($C520,Resumen!$C$56:$C$259,0),MATCH($I$16,Resumen!$A$59:$AL$59,0))</f>
        <v>-</v>
      </c>
      <c r="J520" s="90" t="str">
        <f>INDEX(Resumen!$A$56:$AL$259,MATCH($C520,Resumen!$C$56:$C$259,0),MATCH($J$16,Resumen!$A$59:$AL$59,0))</f>
        <v>-</v>
      </c>
      <c r="K520" s="109" t="str">
        <f>INDEX(Resumen!$A$56:$AL$259,MATCH($C520,Resumen!$C$56:$C$259,0),MATCH($K$16,Resumen!$A$59:$AL$59,0))</f>
        <v>-</v>
      </c>
      <c r="M520" s="256" t="str">
        <f>IF(OR(H520="-",H520="",H520=0),"-",H520*M$14)</f>
        <v>-</v>
      </c>
      <c r="N520" s="90" t="str">
        <f t="shared" si="435"/>
        <v>-</v>
      </c>
      <c r="O520" s="90" t="str">
        <f t="shared" si="436"/>
        <v>-</v>
      </c>
      <c r="P520" s="109" t="str">
        <f t="shared" si="437"/>
        <v>-</v>
      </c>
      <c r="Q520" s="58"/>
      <c r="R520" s="365" t="str">
        <f>IF(SUM(H520,M520)=0,"-",SUM(H520,M520))</f>
        <v>-</v>
      </c>
      <c r="S520" s="366" t="str">
        <f t="shared" si="438"/>
        <v>-</v>
      </c>
      <c r="T520" s="366" t="str">
        <f t="shared" si="439"/>
        <v>-</v>
      </c>
      <c r="U520" s="367" t="str">
        <f t="shared" si="440"/>
        <v>-</v>
      </c>
      <c r="V520" s="5"/>
      <c r="W520" s="368" t="str">
        <f>IF(SUM(R520:U520)=0,"-",SUM(R520:U520))</f>
        <v>-</v>
      </c>
      <c r="Y520" s="369" t="str">
        <f>IF(OR(W520="",W520=0,W520="-"),"",MAX(Y$23:Y519)+1)</f>
        <v/>
      </c>
      <c r="Z520" s="370" t="str">
        <f>IF(OR(Y520="",Y520=0,Y520="-"),"",C520)</f>
        <v/>
      </c>
      <c r="AA520" s="371" t="str">
        <f>IF(OR(Y520="",Y520=0,Y520="-"),"",DAY($B520))</f>
        <v/>
      </c>
      <c r="AB520" s="372" t="str">
        <f>IF(AA520="","","/")</f>
        <v/>
      </c>
      <c r="AC520" s="373" t="str">
        <f>IF(OR(AA520="",AA520=0,AA520="-"),"",MONTH($B520))</f>
        <v/>
      </c>
      <c r="AD520" s="372" t="str">
        <f>IF(AC520="","","/")</f>
        <v/>
      </c>
      <c r="AE520" s="374" t="str">
        <f>IF(OR(AA520="",AA520=0,AA520="-"),"",YEAR($B520))</f>
        <v/>
      </c>
      <c r="AG520" s="461" t="str">
        <f>IF(OR($C520="",$C520="-",$C520=0),"-",A520)</f>
        <v>-</v>
      </c>
      <c r="AH520" s="503" t="str">
        <f>IF(OR($C520="",$C520="-",$C520=0),"-",DAY(B520))</f>
        <v>-</v>
      </c>
      <c r="AI520" s="506" t="str">
        <f>IF(AH520="","","/")</f>
        <v>/</v>
      </c>
      <c r="AJ520" s="507" t="str">
        <f>IF(OR($C520="",$C520="-",$C520=0),"-",MONTH(B520))</f>
        <v>-</v>
      </c>
      <c r="AK520" s="506" t="str">
        <f>IF(AJ520="","","/")</f>
        <v>/</v>
      </c>
      <c r="AL520" s="508" t="str">
        <f>IF(OR($C520="",$C520="-",$C520=0),"-",YEAR(B520))</f>
        <v>-</v>
      </c>
      <c r="AM520" s="462" t="str">
        <f>IF(OR($C520="",$C520="-",$C520=0),"-",C520)</f>
        <v>-</v>
      </c>
      <c r="AN520" s="475" t="str">
        <f>IF(AM520="-","ù",IF(BG520=D520,"ü","û"))</f>
        <v>ù</v>
      </c>
      <c r="AO520" s="463" t="str">
        <f>IF(OR($C520="",$C520="-",$C520=0),"-",IF(SUM(H520:H526)=0,"-",SUM(H520:H526)))</f>
        <v>-</v>
      </c>
      <c r="AP520" s="464" t="str">
        <f>IF(OR($C520="",$C520="-",$C520=0),"-",IF(SUM(I520:I526)=0,"-",SUM(I520:I526)))</f>
        <v>-</v>
      </c>
      <c r="AQ520" s="464" t="str">
        <f>IF(OR($C520="",$C520="-",$C520=0),"-",IF(SUM(J520:J526)=0,"-",SUM(J520:J526)))</f>
        <v>-</v>
      </c>
      <c r="AR520" s="465" t="str">
        <f>IF(OR($C520="",$C520="-",$C520=0),"-",IF(SUM(K520:K526)=0,"-",SUM(K520:K526)))</f>
        <v>-</v>
      </c>
      <c r="AS520" s="457"/>
      <c r="AT520" s="463" t="str">
        <f>IF(OR($C520="",$C520="-",$C520=0),"-",IF(SUM(M520:M526)=0,"-",SUM(M520:M526)))</f>
        <v>-</v>
      </c>
      <c r="AU520" s="464" t="str">
        <f>IF(OR($C520="",$C520="-",$C520=0),"-",IF(SUM(N520:N526)=0,"-",SUM(N520:N526)))</f>
        <v>-</v>
      </c>
      <c r="AV520" s="464" t="str">
        <f>IF(OR($C520="",$C520="-",$C520=0),"-",IF(SUM(O520:O526)=0,"-",SUM(O520:O526)))</f>
        <v>-</v>
      </c>
      <c r="AW520" s="465" t="str">
        <f>IF(OR($C520="",$C520="-",$C520=0),"-",IF(SUM(P520:P526)=0,"-",SUM(P520:P526)))</f>
        <v>-</v>
      </c>
      <c r="AX520" s="457"/>
      <c r="AY520" s="463" t="str">
        <f>IF(OR($C520="",$C520="-",$C520=0),"-",IF(SUM(R520:R526)=0,"-",SUM(R520:R526)))</f>
        <v>-</v>
      </c>
      <c r="AZ520" s="464" t="str">
        <f>IF(OR($C520="",$C520="-",$C520=0),"-",IF(SUM(S520:S526)=0,"-",SUM(S520:S526)))</f>
        <v>-</v>
      </c>
      <c r="BA520" s="464" t="str">
        <f>IF(OR($C520="",$C520="-",$C520=0),"-",IF(SUM(T520:T526)=0,"-",SUM(T520:T526)))</f>
        <v>-</v>
      </c>
      <c r="BB520" s="465" t="str">
        <f>IF(OR($C520="",$C520="-",$C520=0),"-",IF(SUM(U520:U526)=0,"-",SUM(U520:U526)))</f>
        <v>-</v>
      </c>
      <c r="BC520" s="457"/>
      <c r="BD520" s="463" t="str">
        <f>IF(SUM(AO520:AR520)=0,"-",SUM(AO520:AR520))</f>
        <v>-</v>
      </c>
      <c r="BE520" s="465" t="str">
        <f>IF(SUM(AT520:AW520)=0,"-",SUM(AT520:AW520))</f>
        <v>-</v>
      </c>
      <c r="BF520" s="457"/>
      <c r="BG520" s="466" t="str">
        <f>IF(SUM(AY520:BB520)=0,"-",SUM(AY520:BB520))</f>
        <v>-</v>
      </c>
    </row>
    <row r="521" spans="1:59" ht="15" thickBot="1" x14ac:dyDescent="0.35">
      <c r="A521" s="674"/>
      <c r="B521" s="675"/>
      <c r="C521" s="676"/>
      <c r="D521" s="677"/>
      <c r="E521" s="82" t="str">
        <f>Resumen!$O$57</f>
        <v>P</v>
      </c>
      <c r="F521" s="261" t="str">
        <f>Resumen!$O$56</f>
        <v>Panadería</v>
      </c>
      <c r="G521" s="284"/>
      <c r="H521" s="273" t="str">
        <f>INDEX(Resumen!$A$56:$AL$259,MATCH($C520,Resumen!$C$56:$C$259,0),MATCH($H$17,Resumen!$A$59:$AL$59,0))</f>
        <v>-</v>
      </c>
      <c r="I521" s="274" t="str">
        <f>INDEX(Resumen!$A$56:$AL$259,MATCH($C520,Resumen!$C$56:$C$259,0),MATCH($I$17,Resumen!$A$59:$AL$59,0))</f>
        <v>-</v>
      </c>
      <c r="J521" s="274" t="str">
        <f>INDEX(Resumen!$A$56:$AL$259,MATCH($C520,Resumen!$C$56:$C$259,0),MATCH($J$17,Resumen!$A$59:$AL$59,0))</f>
        <v>-</v>
      </c>
      <c r="K521" s="275" t="str">
        <f>INDEX(Resumen!$A$56:$AL$259,MATCH($C520,Resumen!$C$56:$C$259,0),MATCH($K$17,Resumen!$A$59:$AL$59,0))</f>
        <v>-</v>
      </c>
      <c r="M521" s="273" t="str">
        <f t="shared" ref="M521:M526" si="461">IF(OR(H521="-",H521="",H521=0),"-",H521*M$14)</f>
        <v>-</v>
      </c>
      <c r="N521" s="274" t="str">
        <f t="shared" si="435"/>
        <v>-</v>
      </c>
      <c r="O521" s="274" t="str">
        <f t="shared" si="436"/>
        <v>-</v>
      </c>
      <c r="P521" s="275" t="str">
        <f t="shared" si="437"/>
        <v>-</v>
      </c>
      <c r="Q521" s="58"/>
      <c r="R521" s="292" t="str">
        <f t="shared" ref="R521:R526" si="462">IF(SUM(H521,M521)=0,"-",SUM(H521,M521))</f>
        <v>-</v>
      </c>
      <c r="S521" s="293" t="str">
        <f t="shared" si="438"/>
        <v>-</v>
      </c>
      <c r="T521" s="293" t="str">
        <f t="shared" si="439"/>
        <v>-</v>
      </c>
      <c r="U521" s="294" t="str">
        <f t="shared" si="440"/>
        <v>-</v>
      </c>
      <c r="V521" s="5"/>
      <c r="W521" s="306" t="str">
        <f t="shared" ref="W521:W526" si="463">IF(SUM(R521:U521)=0,"-",SUM(R521:U521))</f>
        <v>-</v>
      </c>
      <c r="Y521" s="318" t="str">
        <f>IF(OR(W521="",W521=0,W521="-"),"",MAX(Y$23:Y520)+1)</f>
        <v/>
      </c>
      <c r="Z521" s="319" t="str">
        <f>IF(OR(Y521="",Y521=0,Y521="-"),"",C520)</f>
        <v/>
      </c>
      <c r="AA521" s="338" t="str">
        <f>IF(OR(Y521="",Y521=0,Y521="-"),"",DAY($B520))</f>
        <v/>
      </c>
      <c r="AB521" s="331" t="str">
        <f t="shared" ref="AB521:AB526" si="464">IF(AA521="","","/")</f>
        <v/>
      </c>
      <c r="AC521" s="339" t="str">
        <f>IF(OR(AA521="",AA521=0,AA521="-"),"",MONTH($B520))</f>
        <v/>
      </c>
      <c r="AD521" s="331" t="str">
        <f t="shared" ref="AD521:AD526" si="465">IF(AC521="","","/")</f>
        <v/>
      </c>
      <c r="AE521" s="340" t="str">
        <f>IF(OR(AA521="",AA521=0,AA521="-"),"",YEAR($B520))</f>
        <v/>
      </c>
      <c r="AG521" s="525"/>
      <c r="AH521" s="526"/>
      <c r="AI521" s="527"/>
      <c r="AJ521" s="528"/>
      <c r="AK521" s="527"/>
      <c r="AL521" s="529"/>
      <c r="AM521" s="530"/>
      <c r="AN521" s="535"/>
      <c r="AO521" s="531"/>
      <c r="AP521" s="532"/>
      <c r="AQ521" s="532"/>
      <c r="AR521" s="533"/>
      <c r="AS521" s="536"/>
      <c r="AT521" s="531"/>
      <c r="AU521" s="532"/>
      <c r="AV521" s="532"/>
      <c r="AW521" s="533"/>
      <c r="AX521" s="536"/>
      <c r="AY521" s="531"/>
      <c r="AZ521" s="532"/>
      <c r="BA521" s="532"/>
      <c r="BB521" s="533"/>
      <c r="BC521" s="536"/>
      <c r="BD521" s="531"/>
      <c r="BE521" s="533"/>
      <c r="BF521" s="536"/>
      <c r="BG521" s="534"/>
    </row>
    <row r="522" spans="1:59" ht="15" thickBot="1" x14ac:dyDescent="0.35">
      <c r="A522" s="674"/>
      <c r="B522" s="675"/>
      <c r="C522" s="676"/>
      <c r="D522" s="677"/>
      <c r="E522" s="82" t="str">
        <f>Resumen!$S$57</f>
        <v>B</v>
      </c>
      <c r="F522" s="261" t="str">
        <f>Resumen!$S$56</f>
        <v>Bebidas</v>
      </c>
      <c r="G522" s="284"/>
      <c r="H522" s="273" t="str">
        <f>INDEX(Resumen!$A$56:$AL$259,MATCH($C520,Resumen!$C$56:$C$259,0),MATCH($H$18,Resumen!$A$59:$AL$59,0))</f>
        <v>-</v>
      </c>
      <c r="I522" s="274" t="str">
        <f>INDEX(Resumen!$A$56:$AL$259,MATCH($C520,Resumen!$C$56:$C$259,0),MATCH($I$18,Resumen!$A$59:$AL$59,0))</f>
        <v>-</v>
      </c>
      <c r="J522" s="274" t="str">
        <f>INDEX(Resumen!$A$56:$AL$259,MATCH($C520,Resumen!$C$56:$C$259,0),MATCH($J$18,Resumen!$A$59:$AL$59,0))</f>
        <v>-</v>
      </c>
      <c r="K522" s="275" t="str">
        <f>INDEX(Resumen!$A$56:$AL$259,MATCH($C520,Resumen!$C$56:$C$259,0),MATCH($K$18,Resumen!$A$59:$AL$59,0))</f>
        <v>-</v>
      </c>
      <c r="M522" s="273" t="str">
        <f t="shared" si="461"/>
        <v>-</v>
      </c>
      <c r="N522" s="274" t="str">
        <f t="shared" si="435"/>
        <v>-</v>
      </c>
      <c r="O522" s="274" t="str">
        <f t="shared" si="436"/>
        <v>-</v>
      </c>
      <c r="P522" s="275" t="str">
        <f t="shared" si="437"/>
        <v>-</v>
      </c>
      <c r="R522" s="292" t="str">
        <f t="shared" si="462"/>
        <v>-</v>
      </c>
      <c r="S522" s="293" t="str">
        <f t="shared" si="438"/>
        <v>-</v>
      </c>
      <c r="T522" s="293" t="str">
        <f t="shared" si="439"/>
        <v>-</v>
      </c>
      <c r="U522" s="294" t="str">
        <f t="shared" si="440"/>
        <v>-</v>
      </c>
      <c r="V522" s="5"/>
      <c r="W522" s="306" t="str">
        <f t="shared" si="463"/>
        <v>-</v>
      </c>
      <c r="Y522" s="318" t="str">
        <f>IF(OR(W522="",W522=0,W522="-"),"",MAX(Y$23:Y521)+1)</f>
        <v/>
      </c>
      <c r="Z522" s="319" t="str">
        <f>IF(OR(Y522="",Y522=0,Y522="-"),"",C520)</f>
        <v/>
      </c>
      <c r="AA522" s="338" t="str">
        <f>IF(OR(Y522="",Y522=0,Y522="-"),"",DAY($B520))</f>
        <v/>
      </c>
      <c r="AB522" s="331" t="str">
        <f t="shared" si="464"/>
        <v/>
      </c>
      <c r="AC522" s="339" t="str">
        <f>IF(OR(AA522="",AA522=0,AA522="-"),"",MONTH($B520))</f>
        <v/>
      </c>
      <c r="AD522" s="331" t="str">
        <f t="shared" si="465"/>
        <v/>
      </c>
      <c r="AE522" s="340" t="str">
        <f>IF(OR(AA522="",AA522=0,AA522="-"),"",YEAR($B520))</f>
        <v/>
      </c>
      <c r="AG522" s="469"/>
      <c r="AH522" s="497"/>
      <c r="AL522" s="499"/>
      <c r="AM522" s="470"/>
      <c r="AN522" s="59"/>
      <c r="AO522" s="469"/>
      <c r="AP522" s="473"/>
      <c r="AQ522" s="473"/>
      <c r="AR522" s="470"/>
      <c r="AS522" s="59"/>
      <c r="AT522" s="469"/>
      <c r="AU522" s="473"/>
      <c r="AV522" s="473"/>
      <c r="AW522" s="470"/>
      <c r="AX522" s="59"/>
      <c r="AY522" s="469"/>
      <c r="AZ522" s="473"/>
      <c r="BA522" s="473"/>
      <c r="BB522" s="470"/>
      <c r="BC522" s="59"/>
      <c r="BD522" s="469"/>
      <c r="BE522" s="470"/>
      <c r="BF522" s="59"/>
      <c r="BG522" s="467"/>
    </row>
    <row r="523" spans="1:59" ht="15" thickBot="1" x14ac:dyDescent="0.35">
      <c r="A523" s="674"/>
      <c r="B523" s="675"/>
      <c r="C523" s="676"/>
      <c r="D523" s="677"/>
      <c r="E523" s="82" t="str">
        <f>Resumen!$W$57</f>
        <v>E</v>
      </c>
      <c r="F523" s="261" t="str">
        <f>Resumen!$W$56</f>
        <v>Envases</v>
      </c>
      <c r="G523" s="284"/>
      <c r="H523" s="273" t="str">
        <f>INDEX(Resumen!$A$56:$AL$259,MATCH($C520,Resumen!$C$56:$C$259,0),MATCH($H$19,Resumen!$A$59:$AL$59,0))</f>
        <v>-</v>
      </c>
      <c r="I523" s="274" t="str">
        <f>INDEX(Resumen!$A$56:$AL$259,MATCH($C520,Resumen!$C$56:$C$259,0),MATCH($I$19,Resumen!$A$59:$AL$59,0))</f>
        <v>-</v>
      </c>
      <c r="J523" s="274" t="str">
        <f>INDEX(Resumen!$A$56:$AL$259,MATCH($C520,Resumen!$C$56:$C$259,0),MATCH($J$19,Resumen!$A$59:$AL$59,0))</f>
        <v>-</v>
      </c>
      <c r="K523" s="275" t="str">
        <f>INDEX(Resumen!$A$56:$AL$259,MATCH($C520,Resumen!$C$56:$C$259,0),MATCH($K$19,Resumen!$A$59:$AL$59,0))</f>
        <v>-</v>
      </c>
      <c r="M523" s="273" t="str">
        <f t="shared" si="461"/>
        <v>-</v>
      </c>
      <c r="N523" s="274" t="str">
        <f t="shared" si="435"/>
        <v>-</v>
      </c>
      <c r="O523" s="274" t="str">
        <f t="shared" si="436"/>
        <v>-</v>
      </c>
      <c r="P523" s="275" t="str">
        <f t="shared" si="437"/>
        <v>-</v>
      </c>
      <c r="Q523" s="58"/>
      <c r="R523" s="292" t="str">
        <f t="shared" si="462"/>
        <v>-</v>
      </c>
      <c r="S523" s="293" t="str">
        <f t="shared" si="438"/>
        <v>-</v>
      </c>
      <c r="T523" s="293" t="str">
        <f t="shared" si="439"/>
        <v>-</v>
      </c>
      <c r="U523" s="294" t="str">
        <f t="shared" si="440"/>
        <v>-</v>
      </c>
      <c r="V523" s="5"/>
      <c r="W523" s="306" t="str">
        <f t="shared" si="463"/>
        <v>-</v>
      </c>
      <c r="Y523" s="318" t="str">
        <f>IF(OR(W523="",W523=0,W523="-"),"",MAX(Y$23:Y522)+1)</f>
        <v/>
      </c>
      <c r="Z523" s="319" t="str">
        <f>IF(OR(Y523="",Y523=0,Y523="-"),"",C520)</f>
        <v/>
      </c>
      <c r="AA523" s="338" t="str">
        <f>IF(OR(Y523="",Y523=0,Y523="-"),"",DAY($B520))</f>
        <v/>
      </c>
      <c r="AB523" s="331" t="str">
        <f t="shared" si="464"/>
        <v/>
      </c>
      <c r="AC523" s="339" t="str">
        <f>IF(OR(AA523="",AA523=0,AA523="-"),"",MONTH($B520))</f>
        <v/>
      </c>
      <c r="AD523" s="331" t="str">
        <f t="shared" si="465"/>
        <v/>
      </c>
      <c r="AE523" s="340" t="str">
        <f>IF(OR(AA523="",AA523=0,AA523="-"),"",YEAR($B520))</f>
        <v/>
      </c>
      <c r="AG523" s="469"/>
      <c r="AH523" s="497"/>
      <c r="AL523" s="499"/>
      <c r="AM523" s="470"/>
      <c r="AO523" s="469"/>
      <c r="AP523" s="473"/>
      <c r="AQ523" s="473"/>
      <c r="AR523" s="470"/>
      <c r="AT523" s="469"/>
      <c r="AU523" s="473"/>
      <c r="AV523" s="473"/>
      <c r="AW523" s="470"/>
      <c r="AY523" s="469"/>
      <c r="AZ523" s="473"/>
      <c r="BA523" s="473"/>
      <c r="BB523" s="470"/>
      <c r="BD523" s="469"/>
      <c r="BE523" s="470"/>
      <c r="BG523" s="467"/>
    </row>
    <row r="524" spans="1:59" ht="15" thickBot="1" x14ac:dyDescent="0.35">
      <c r="A524" s="674"/>
      <c r="B524" s="675"/>
      <c r="C524" s="676"/>
      <c r="D524" s="677"/>
      <c r="E524" s="83" t="str">
        <f>Resumen!$AA$57</f>
        <v>D</v>
      </c>
      <c r="F524" s="262" t="str">
        <f>Resumen!$AA$56</f>
        <v>Decoración</v>
      </c>
      <c r="G524" s="284"/>
      <c r="H524" s="273" t="str">
        <f>INDEX(Resumen!$A$56:$AL$259,MATCH($C520,Resumen!$C$56:$C$259,0),MATCH($H$20,Resumen!$A$59:$AL$59,0))</f>
        <v>-</v>
      </c>
      <c r="I524" s="274" t="str">
        <f>INDEX(Resumen!$A$56:$AL$259,MATCH($C520,Resumen!$C$56:$C$259,0),MATCH($I$20,Resumen!$A$59:$AL$59,0))</f>
        <v>-</v>
      </c>
      <c r="J524" s="274" t="str">
        <f>INDEX(Resumen!$A$56:$AL$259,MATCH($C520,Resumen!$C$56:$C$259,0),MATCH($J$20,Resumen!$A$59:$AL$59,0))</f>
        <v>-</v>
      </c>
      <c r="K524" s="275" t="str">
        <f>INDEX(Resumen!$A$56:$AL$259,MATCH($C520,Resumen!$C$56:$C$259,0),MATCH($K$20,Resumen!$A$59:$AL$59,0))</f>
        <v>-</v>
      </c>
      <c r="M524" s="273" t="str">
        <f t="shared" si="461"/>
        <v>-</v>
      </c>
      <c r="N524" s="274" t="str">
        <f t="shared" si="435"/>
        <v>-</v>
      </c>
      <c r="O524" s="274" t="str">
        <f t="shared" si="436"/>
        <v>-</v>
      </c>
      <c r="P524" s="275" t="str">
        <f t="shared" si="437"/>
        <v>-</v>
      </c>
      <c r="Q524" s="58"/>
      <c r="R524" s="292" t="str">
        <f t="shared" si="462"/>
        <v>-</v>
      </c>
      <c r="S524" s="293" t="str">
        <f t="shared" si="438"/>
        <v>-</v>
      </c>
      <c r="T524" s="293" t="str">
        <f t="shared" si="439"/>
        <v>-</v>
      </c>
      <c r="U524" s="294" t="str">
        <f t="shared" si="440"/>
        <v>-</v>
      </c>
      <c r="V524" s="5"/>
      <c r="W524" s="306" t="str">
        <f t="shared" si="463"/>
        <v>-</v>
      </c>
      <c r="Y524" s="318" t="str">
        <f>IF(OR(W524="",W524=0,W524="-"),"",MAX(Y$23:Y523)+1)</f>
        <v/>
      </c>
      <c r="Z524" s="319" t="str">
        <f>IF(OR(Y524="",Y524=0,Y524="-"),"",C520)</f>
        <v/>
      </c>
      <c r="AA524" s="338" t="str">
        <f>IF(OR(Y524="",Y524=0,Y524="-"),"",DAY($B520))</f>
        <v/>
      </c>
      <c r="AB524" s="331" t="str">
        <f t="shared" si="464"/>
        <v/>
      </c>
      <c r="AC524" s="339" t="str">
        <f>IF(OR(AA524="",AA524=0,AA524="-"),"",MONTH($B520))</f>
        <v/>
      </c>
      <c r="AD524" s="331" t="str">
        <f t="shared" si="465"/>
        <v/>
      </c>
      <c r="AE524" s="340" t="str">
        <f>IF(OR(AA524="",AA524=0,AA524="-"),"",YEAR($B520))</f>
        <v/>
      </c>
      <c r="AG524" s="469"/>
      <c r="AH524" s="497"/>
      <c r="AL524" s="499"/>
      <c r="AM524" s="470"/>
      <c r="AO524" s="469"/>
      <c r="AP524" s="473"/>
      <c r="AQ524" s="473"/>
      <c r="AR524" s="470"/>
      <c r="AT524" s="469"/>
      <c r="AU524" s="473"/>
      <c r="AV524" s="473"/>
      <c r="AW524" s="470"/>
      <c r="AY524" s="469"/>
      <c r="AZ524" s="473"/>
      <c r="BA524" s="473"/>
      <c r="BB524" s="470"/>
      <c r="BD524" s="469"/>
      <c r="BE524" s="470"/>
      <c r="BG524" s="467"/>
    </row>
    <row r="525" spans="1:59" ht="15" thickBot="1" x14ac:dyDescent="0.35">
      <c r="A525" s="674"/>
      <c r="B525" s="675"/>
      <c r="C525" s="676"/>
      <c r="D525" s="677"/>
      <c r="E525" s="83" t="str">
        <f>Resumen!$AE$57</f>
        <v>U</v>
      </c>
      <c r="F525" s="262" t="str">
        <f>Resumen!$AE$56</f>
        <v>Maq. y Utensilios</v>
      </c>
      <c r="G525" s="284"/>
      <c r="H525" s="273" t="str">
        <f>INDEX(Resumen!$A$56:$AL$259,MATCH($C520,Resumen!$C$56:$C$259,0),MATCH($H$21,Resumen!$A$59:$AL$59,0))</f>
        <v>-</v>
      </c>
      <c r="I525" s="274" t="str">
        <f>INDEX(Resumen!$A$56:$AL$259,MATCH($C520,Resumen!$C$56:$C$259,0),MATCH($I$21,Resumen!$A$59:$AL$59,0))</f>
        <v>-</v>
      </c>
      <c r="J525" s="274" t="str">
        <f>INDEX(Resumen!$A$56:$AL$259,MATCH($C520,Resumen!$C$56:$C$259,0),MATCH($J$21,Resumen!$A$59:$AL$59,0))</f>
        <v>-</v>
      </c>
      <c r="K525" s="275" t="str">
        <f>INDEX(Resumen!$A$56:$AL$259,MATCH($C520,Resumen!$C$56:$C$259,0),MATCH($K$21,Resumen!$A$59:$AL$59,0))</f>
        <v>-</v>
      </c>
      <c r="M525" s="273" t="str">
        <f t="shared" si="461"/>
        <v>-</v>
      </c>
      <c r="N525" s="274" t="str">
        <f t="shared" si="435"/>
        <v>-</v>
      </c>
      <c r="O525" s="274" t="str">
        <f t="shared" si="436"/>
        <v>-</v>
      </c>
      <c r="P525" s="275" t="str">
        <f t="shared" si="437"/>
        <v>-</v>
      </c>
      <c r="Q525" s="58"/>
      <c r="R525" s="292" t="str">
        <f t="shared" si="462"/>
        <v>-</v>
      </c>
      <c r="S525" s="293" t="str">
        <f t="shared" si="438"/>
        <v>-</v>
      </c>
      <c r="T525" s="293" t="str">
        <f t="shared" si="439"/>
        <v>-</v>
      </c>
      <c r="U525" s="294" t="str">
        <f t="shared" si="440"/>
        <v>-</v>
      </c>
      <c r="V525" s="5"/>
      <c r="W525" s="306" t="str">
        <f t="shared" si="463"/>
        <v>-</v>
      </c>
      <c r="Y525" s="318" t="str">
        <f>IF(OR(W525="",W525=0,W525="-"),"",MAX(Y$23:Y524)+1)</f>
        <v/>
      </c>
      <c r="Z525" s="319" t="str">
        <f>IF(OR(Y525="",Y525=0,Y525="-"),"",C520)</f>
        <v/>
      </c>
      <c r="AA525" s="338" t="str">
        <f>IF(OR(Y525="",Y525=0,Y525="-"),"",DAY($B520))</f>
        <v/>
      </c>
      <c r="AB525" s="331" t="str">
        <f t="shared" si="464"/>
        <v/>
      </c>
      <c r="AC525" s="339" t="str">
        <f>IF(OR(AA525="",AA525=0,AA525="-"),"",MONTH($B520))</f>
        <v/>
      </c>
      <c r="AD525" s="331" t="str">
        <f t="shared" si="465"/>
        <v/>
      </c>
      <c r="AE525" s="340" t="str">
        <f>IF(OR(AA525="",AA525=0,AA525="-"),"",YEAR($B520))</f>
        <v/>
      </c>
      <c r="AG525" s="469"/>
      <c r="AH525" s="497"/>
      <c r="AL525" s="499"/>
      <c r="AM525" s="470"/>
      <c r="AO525" s="469"/>
      <c r="AP525" s="473"/>
      <c r="AQ525" s="473"/>
      <c r="AR525" s="470"/>
      <c r="AT525" s="469"/>
      <c r="AU525" s="473"/>
      <c r="AV525" s="473"/>
      <c r="AW525" s="470"/>
      <c r="AY525" s="469"/>
      <c r="AZ525" s="473"/>
      <c r="BA525" s="473"/>
      <c r="BB525" s="470"/>
      <c r="BD525" s="469"/>
      <c r="BE525" s="470"/>
      <c r="BG525" s="467"/>
    </row>
    <row r="526" spans="1:59" ht="15" thickBot="1" x14ac:dyDescent="0.35">
      <c r="A526" s="674"/>
      <c r="B526" s="675"/>
      <c r="C526" s="676"/>
      <c r="D526" s="649"/>
      <c r="E526" s="259" t="str">
        <f>Resumen!$AI$57</f>
        <v>V</v>
      </c>
      <c r="F526" s="263" t="str">
        <f>Resumen!$AI$56</f>
        <v>Gastos V.Zotz</v>
      </c>
      <c r="G526" s="284"/>
      <c r="H526" s="276" t="str">
        <f>INDEX(Resumen!$A$56:$AL$259,MATCH($C520,Resumen!$C$56:$C$259,0),MATCH($H$22,Resumen!$A$59:$AL$59,0))</f>
        <v>-</v>
      </c>
      <c r="I526" s="277" t="str">
        <f>INDEX(Resumen!$A$56:$AL$259,MATCH($C520,Resumen!$C$56:$C$259,0),MATCH($I$22,Resumen!$A$59:$AL$59,0))</f>
        <v>-</v>
      </c>
      <c r="J526" s="277" t="str">
        <f>INDEX(Resumen!$A$56:$AL$259,MATCH($C520,Resumen!$C$56:$C$259,0),MATCH($J$22,Resumen!$A$59:$AL$59,0))</f>
        <v>-</v>
      </c>
      <c r="K526" s="278" t="str">
        <f>INDEX(Resumen!$A$56:$AL$259,MATCH($C520,Resumen!$C$56:$C$259,0),MATCH($K$22,Resumen!$A$59:$AL$59,0))</f>
        <v>-</v>
      </c>
      <c r="M526" s="276" t="str">
        <f t="shared" si="461"/>
        <v>-</v>
      </c>
      <c r="N526" s="277" t="str">
        <f t="shared" si="435"/>
        <v>-</v>
      </c>
      <c r="O526" s="277" t="str">
        <f t="shared" si="436"/>
        <v>-</v>
      </c>
      <c r="P526" s="278" t="str">
        <f t="shared" si="437"/>
        <v>-</v>
      </c>
      <c r="Q526" s="58"/>
      <c r="R526" s="295" t="str">
        <f t="shared" si="462"/>
        <v>-</v>
      </c>
      <c r="S526" s="296" t="str">
        <f t="shared" si="438"/>
        <v>-</v>
      </c>
      <c r="T526" s="296" t="str">
        <f t="shared" si="439"/>
        <v>-</v>
      </c>
      <c r="U526" s="297" t="str">
        <f t="shared" si="440"/>
        <v>-</v>
      </c>
      <c r="W526" s="307" t="str">
        <f t="shared" si="463"/>
        <v>-</v>
      </c>
      <c r="Y526" s="318" t="str">
        <f>IF(OR(W526="",W526=0,W526="-"),"",MAX(Y$23:Y525)+1)</f>
        <v/>
      </c>
      <c r="Z526" s="320" t="str">
        <f>IF(OR(Y526="",Y526=0,Y526="-"),"",C520)</f>
        <v/>
      </c>
      <c r="AA526" s="341" t="str">
        <f>IF(OR(Y526="",Y526=0,Y526="-"),"",DAY($B520))</f>
        <v/>
      </c>
      <c r="AB526" s="332" t="str">
        <f t="shared" si="464"/>
        <v/>
      </c>
      <c r="AC526" s="342" t="str">
        <f>IF(OR(AA526="",AA526=0,AA526="-"),"",MONTH($B520))</f>
        <v/>
      </c>
      <c r="AD526" s="332" t="str">
        <f t="shared" si="465"/>
        <v/>
      </c>
      <c r="AE526" s="343" t="str">
        <f>IF(OR(AA526="",AA526=0,AA526="-"),"",YEAR($B520))</f>
        <v/>
      </c>
      <c r="AG526" s="471"/>
      <c r="AH526" s="500"/>
      <c r="AI526" s="501"/>
      <c r="AJ526" s="501"/>
      <c r="AK526" s="501"/>
      <c r="AL526" s="502"/>
      <c r="AM526" s="472"/>
      <c r="AO526" s="471"/>
      <c r="AP526" s="474"/>
      <c r="AQ526" s="474"/>
      <c r="AR526" s="472"/>
      <c r="AT526" s="471"/>
      <c r="AU526" s="474"/>
      <c r="AV526" s="474"/>
      <c r="AW526" s="472"/>
      <c r="AY526" s="471"/>
      <c r="AZ526" s="474"/>
      <c r="BA526" s="474"/>
      <c r="BB526" s="472"/>
      <c r="BD526" s="471"/>
      <c r="BE526" s="472"/>
      <c r="BG526" s="468"/>
    </row>
    <row r="527" spans="1:59" ht="15" thickBot="1" x14ac:dyDescent="0.35">
      <c r="A527" s="674">
        <f>MAX($A$23:A520)+1</f>
        <v>73</v>
      </c>
      <c r="B527" s="675">
        <f>INDEX(Resumen!$A$56:$AL$259,MATCH($A527,Resumen!$A$56:$A$259,0),MATCH($B$22,Resumen!$A$59:$AL$59,0))</f>
        <v>0</v>
      </c>
      <c r="C527" s="676">
        <f>INDEX(Resumen!$A$56:$AL$259,MATCH($A527,Resumen!$A$56:$A$259,0),MATCH($C$22,Resumen!$A$59:$AL$59,0))</f>
        <v>0</v>
      </c>
      <c r="D527" s="648" t="str">
        <f>IF(SUM($W527:$W533)=0,"-",SUM($W527:$W533))</f>
        <v>-</v>
      </c>
      <c r="E527" s="363" t="str">
        <f>Resumen!$K$57</f>
        <v>MP</v>
      </c>
      <c r="F527" s="364" t="str">
        <f>Resumen!$K$56</f>
        <v>Materias Primas</v>
      </c>
      <c r="G527" s="284"/>
      <c r="H527" s="256" t="str">
        <f>INDEX(Resumen!$A$56:$AL$259,MATCH($C527,Resumen!$C$56:$C$259,0),MATCH($H$16,Resumen!$A$59:$AL$59,0))</f>
        <v>-</v>
      </c>
      <c r="I527" s="90" t="str">
        <f>INDEX(Resumen!$A$56:$AL$259,MATCH($C527,Resumen!$C$56:$C$259,0),MATCH($I$16,Resumen!$A$59:$AL$59,0))</f>
        <v>-</v>
      </c>
      <c r="J527" s="90" t="str">
        <f>INDEX(Resumen!$A$56:$AL$259,MATCH($C527,Resumen!$C$56:$C$259,0),MATCH($J$16,Resumen!$A$59:$AL$59,0))</f>
        <v>-</v>
      </c>
      <c r="K527" s="109" t="str">
        <f>INDEX(Resumen!$A$56:$AL$259,MATCH($C527,Resumen!$C$56:$C$259,0),MATCH($K$16,Resumen!$A$59:$AL$59,0))</f>
        <v>-</v>
      </c>
      <c r="M527" s="256" t="str">
        <f>IF(OR(H527="-",H527="",H527=0),"-",H527*M$14)</f>
        <v>-</v>
      </c>
      <c r="N527" s="90" t="str">
        <f t="shared" si="435"/>
        <v>-</v>
      </c>
      <c r="O527" s="90" t="str">
        <f t="shared" si="436"/>
        <v>-</v>
      </c>
      <c r="P527" s="109" t="str">
        <f t="shared" si="437"/>
        <v>-</v>
      </c>
      <c r="Q527" s="58"/>
      <c r="R527" s="365" t="str">
        <f>IF(SUM(H527,M527)=0,"-",SUM(H527,M527))</f>
        <v>-</v>
      </c>
      <c r="S527" s="366" t="str">
        <f t="shared" si="438"/>
        <v>-</v>
      </c>
      <c r="T527" s="366" t="str">
        <f t="shared" si="439"/>
        <v>-</v>
      </c>
      <c r="U527" s="367" t="str">
        <f t="shared" si="440"/>
        <v>-</v>
      </c>
      <c r="V527" s="5"/>
      <c r="W527" s="368" t="str">
        <f>IF(SUM(R527:U527)=0,"-",SUM(R527:U527))</f>
        <v>-</v>
      </c>
      <c r="Y527" s="369" t="str">
        <f>IF(OR(W527="",W527=0,W527="-"),"",MAX(Y$23:Y526)+1)</f>
        <v/>
      </c>
      <c r="Z527" s="370" t="str">
        <f>IF(OR(Y527="",Y527=0,Y527="-"),"",C527)</f>
        <v/>
      </c>
      <c r="AA527" s="371" t="str">
        <f>IF(OR(Y527="",Y527=0,Y527="-"),"",DAY($B527))</f>
        <v/>
      </c>
      <c r="AB527" s="372" t="str">
        <f>IF(AA527="","","/")</f>
        <v/>
      </c>
      <c r="AC527" s="373" t="str">
        <f>IF(OR(AA527="",AA527=0,AA527="-"),"",MONTH($B527))</f>
        <v/>
      </c>
      <c r="AD527" s="372" t="str">
        <f>IF(AC527="","","/")</f>
        <v/>
      </c>
      <c r="AE527" s="374" t="str">
        <f>IF(OR(AA527="",AA527=0,AA527="-"),"",YEAR($B527))</f>
        <v/>
      </c>
      <c r="AG527" s="461" t="str">
        <f>IF(OR($C527="",$C527="-",$C527=0),"-",A527)</f>
        <v>-</v>
      </c>
      <c r="AH527" s="503" t="str">
        <f>IF(OR($C527="",$C527="-",$C527=0),"-",DAY(B527))</f>
        <v>-</v>
      </c>
      <c r="AI527" s="506" t="str">
        <f>IF(AH527="","","/")</f>
        <v>/</v>
      </c>
      <c r="AJ527" s="507" t="str">
        <f>IF(OR($C527="",$C527="-",$C527=0),"-",MONTH(B527))</f>
        <v>-</v>
      </c>
      <c r="AK527" s="506" t="str">
        <f>IF(AJ527="","","/")</f>
        <v>/</v>
      </c>
      <c r="AL527" s="508" t="str">
        <f>IF(OR($C527="",$C527="-",$C527=0),"-",YEAR(B527))</f>
        <v>-</v>
      </c>
      <c r="AM527" s="462" t="str">
        <f>IF(OR($C527="",$C527="-",$C527=0),"-",C527)</f>
        <v>-</v>
      </c>
      <c r="AN527" s="475" t="str">
        <f>IF(AM527="-","ù",IF(BG527=D527,"ü","û"))</f>
        <v>ù</v>
      </c>
      <c r="AO527" s="463" t="str">
        <f>IF(OR($C527="",$C527="-",$C527=0),"-",IF(SUM(H527:H533)=0,"-",SUM(H527:H533)))</f>
        <v>-</v>
      </c>
      <c r="AP527" s="464" t="str">
        <f>IF(OR($C527="",$C527="-",$C527=0),"-",IF(SUM(I527:I533)=0,"-",SUM(I527:I533)))</f>
        <v>-</v>
      </c>
      <c r="AQ527" s="464" t="str">
        <f>IF(OR($C527="",$C527="-",$C527=0),"-",IF(SUM(J527:J533)=0,"-",SUM(J527:J533)))</f>
        <v>-</v>
      </c>
      <c r="AR527" s="465" t="str">
        <f>IF(OR($C527="",$C527="-",$C527=0),"-",IF(SUM(K527:K533)=0,"-",SUM(K527:K533)))</f>
        <v>-</v>
      </c>
      <c r="AS527" s="457"/>
      <c r="AT527" s="463" t="str">
        <f>IF(OR($C527="",$C527="-",$C527=0),"-",IF(SUM(M527:M533)=0,"-",SUM(M527:M533)))</f>
        <v>-</v>
      </c>
      <c r="AU527" s="464" t="str">
        <f>IF(OR($C527="",$C527="-",$C527=0),"-",IF(SUM(N527:N533)=0,"-",SUM(N527:N533)))</f>
        <v>-</v>
      </c>
      <c r="AV527" s="464" t="str">
        <f>IF(OR($C527="",$C527="-",$C527=0),"-",IF(SUM(O527:O533)=0,"-",SUM(O527:O533)))</f>
        <v>-</v>
      </c>
      <c r="AW527" s="465" t="str">
        <f>IF(OR($C527="",$C527="-",$C527=0),"-",IF(SUM(P527:P533)=0,"-",SUM(P527:P533)))</f>
        <v>-</v>
      </c>
      <c r="AX527" s="457"/>
      <c r="AY527" s="463" t="str">
        <f>IF(OR($C527="",$C527="-",$C527=0),"-",IF(SUM(R527:R533)=0,"-",SUM(R527:R533)))</f>
        <v>-</v>
      </c>
      <c r="AZ527" s="464" t="str">
        <f>IF(OR($C527="",$C527="-",$C527=0),"-",IF(SUM(S527:S533)=0,"-",SUM(S527:S533)))</f>
        <v>-</v>
      </c>
      <c r="BA527" s="464" t="str">
        <f>IF(OR($C527="",$C527="-",$C527=0),"-",IF(SUM(T527:T533)=0,"-",SUM(T527:T533)))</f>
        <v>-</v>
      </c>
      <c r="BB527" s="465" t="str">
        <f>IF(OR($C527="",$C527="-",$C527=0),"-",IF(SUM(U527:U533)=0,"-",SUM(U527:U533)))</f>
        <v>-</v>
      </c>
      <c r="BC527" s="457"/>
      <c r="BD527" s="463" t="str">
        <f>IF(SUM(AO527:AR527)=0,"-",SUM(AO527:AR527))</f>
        <v>-</v>
      </c>
      <c r="BE527" s="465" t="str">
        <f>IF(SUM(AT527:AW527)=0,"-",SUM(AT527:AW527))</f>
        <v>-</v>
      </c>
      <c r="BF527" s="457"/>
      <c r="BG527" s="466" t="str">
        <f>IF(SUM(AY527:BB527)=0,"-",SUM(AY527:BB527))</f>
        <v>-</v>
      </c>
    </row>
    <row r="528" spans="1:59" ht="15" thickBot="1" x14ac:dyDescent="0.35">
      <c r="A528" s="674"/>
      <c r="B528" s="675"/>
      <c r="C528" s="676"/>
      <c r="D528" s="677"/>
      <c r="E528" s="82" t="str">
        <f>Resumen!$O$57</f>
        <v>P</v>
      </c>
      <c r="F528" s="261" t="str">
        <f>Resumen!$O$56</f>
        <v>Panadería</v>
      </c>
      <c r="G528" s="284"/>
      <c r="H528" s="273" t="str">
        <f>INDEX(Resumen!$A$56:$AL$259,MATCH($C527,Resumen!$C$56:$C$259,0),MATCH($H$17,Resumen!$A$59:$AL$59,0))</f>
        <v>-</v>
      </c>
      <c r="I528" s="274" t="str">
        <f>INDEX(Resumen!$A$56:$AL$259,MATCH($C527,Resumen!$C$56:$C$259,0),MATCH($I$17,Resumen!$A$59:$AL$59,0))</f>
        <v>-</v>
      </c>
      <c r="J528" s="274" t="str">
        <f>INDEX(Resumen!$A$56:$AL$259,MATCH($C527,Resumen!$C$56:$C$259,0),MATCH($J$17,Resumen!$A$59:$AL$59,0))</f>
        <v>-</v>
      </c>
      <c r="K528" s="275" t="str">
        <f>INDEX(Resumen!$A$56:$AL$259,MATCH($C527,Resumen!$C$56:$C$259,0),MATCH($K$17,Resumen!$A$59:$AL$59,0))</f>
        <v>-</v>
      </c>
      <c r="M528" s="273" t="str">
        <f t="shared" ref="M528:M533" si="466">IF(OR(H528="-",H528="",H528=0),"-",H528*M$14)</f>
        <v>-</v>
      </c>
      <c r="N528" s="274" t="str">
        <f t="shared" si="435"/>
        <v>-</v>
      </c>
      <c r="O528" s="274" t="str">
        <f t="shared" si="436"/>
        <v>-</v>
      </c>
      <c r="P528" s="275" t="str">
        <f t="shared" si="437"/>
        <v>-</v>
      </c>
      <c r="Q528" s="58"/>
      <c r="R528" s="292" t="str">
        <f t="shared" ref="R528:R533" si="467">IF(SUM(H528,M528)=0,"-",SUM(H528,M528))</f>
        <v>-</v>
      </c>
      <c r="S528" s="293" t="str">
        <f t="shared" si="438"/>
        <v>-</v>
      </c>
      <c r="T528" s="293" t="str">
        <f t="shared" si="439"/>
        <v>-</v>
      </c>
      <c r="U528" s="294" t="str">
        <f t="shared" si="440"/>
        <v>-</v>
      </c>
      <c r="V528" s="5"/>
      <c r="W528" s="306" t="str">
        <f t="shared" ref="W528:W533" si="468">IF(SUM(R528:U528)=0,"-",SUM(R528:U528))</f>
        <v>-</v>
      </c>
      <c r="Y528" s="318" t="str">
        <f>IF(OR(W528="",W528=0,W528="-"),"",MAX(Y$23:Y527)+1)</f>
        <v/>
      </c>
      <c r="Z528" s="319" t="str">
        <f>IF(OR(Y528="",Y528=0,Y528="-"),"",C527)</f>
        <v/>
      </c>
      <c r="AA528" s="338" t="str">
        <f>IF(OR(Y528="",Y528=0,Y528="-"),"",DAY($B527))</f>
        <v/>
      </c>
      <c r="AB528" s="331" t="str">
        <f t="shared" ref="AB528:AB533" si="469">IF(AA528="","","/")</f>
        <v/>
      </c>
      <c r="AC528" s="339" t="str">
        <f>IF(OR(AA528="",AA528=0,AA528="-"),"",MONTH($B527))</f>
        <v/>
      </c>
      <c r="AD528" s="331" t="str">
        <f t="shared" ref="AD528:AD533" si="470">IF(AC528="","","/")</f>
        <v/>
      </c>
      <c r="AE528" s="340" t="str">
        <f>IF(OR(AA528="",AA528=0,AA528="-"),"",YEAR($B527))</f>
        <v/>
      </c>
      <c r="AG528" s="525"/>
      <c r="AH528" s="526"/>
      <c r="AI528" s="527"/>
      <c r="AJ528" s="528"/>
      <c r="AK528" s="527"/>
      <c r="AL528" s="529"/>
      <c r="AM528" s="530"/>
      <c r="AN528" s="535"/>
      <c r="AO528" s="531"/>
      <c r="AP528" s="532"/>
      <c r="AQ528" s="532"/>
      <c r="AR528" s="533"/>
      <c r="AS528" s="536"/>
      <c r="AT528" s="531"/>
      <c r="AU528" s="532"/>
      <c r="AV528" s="532"/>
      <c r="AW528" s="533"/>
      <c r="AX528" s="536"/>
      <c r="AY528" s="531"/>
      <c r="AZ528" s="532"/>
      <c r="BA528" s="532"/>
      <c r="BB528" s="533"/>
      <c r="BC528" s="536"/>
      <c r="BD528" s="531"/>
      <c r="BE528" s="533"/>
      <c r="BF528" s="536"/>
      <c r="BG528" s="534"/>
    </row>
    <row r="529" spans="1:59" ht="15" thickBot="1" x14ac:dyDescent="0.35">
      <c r="A529" s="674"/>
      <c r="B529" s="675"/>
      <c r="C529" s="676"/>
      <c r="D529" s="677"/>
      <c r="E529" s="82" t="str">
        <f>Resumen!$S$57</f>
        <v>B</v>
      </c>
      <c r="F529" s="261" t="str">
        <f>Resumen!$S$56</f>
        <v>Bebidas</v>
      </c>
      <c r="G529" s="284"/>
      <c r="H529" s="273" t="str">
        <f>INDEX(Resumen!$A$56:$AL$259,MATCH($C527,Resumen!$C$56:$C$259,0),MATCH($H$18,Resumen!$A$59:$AL$59,0))</f>
        <v>-</v>
      </c>
      <c r="I529" s="274" t="str">
        <f>INDEX(Resumen!$A$56:$AL$259,MATCH($C527,Resumen!$C$56:$C$259,0),MATCH($I$18,Resumen!$A$59:$AL$59,0))</f>
        <v>-</v>
      </c>
      <c r="J529" s="274" t="str">
        <f>INDEX(Resumen!$A$56:$AL$259,MATCH($C527,Resumen!$C$56:$C$259,0),MATCH($J$18,Resumen!$A$59:$AL$59,0))</f>
        <v>-</v>
      </c>
      <c r="K529" s="275" t="str">
        <f>INDEX(Resumen!$A$56:$AL$259,MATCH($C527,Resumen!$C$56:$C$259,0),MATCH($K$18,Resumen!$A$59:$AL$59,0))</f>
        <v>-</v>
      </c>
      <c r="M529" s="273" t="str">
        <f t="shared" si="466"/>
        <v>-</v>
      </c>
      <c r="N529" s="274" t="str">
        <f t="shared" si="435"/>
        <v>-</v>
      </c>
      <c r="O529" s="274" t="str">
        <f t="shared" si="436"/>
        <v>-</v>
      </c>
      <c r="P529" s="275" t="str">
        <f t="shared" si="437"/>
        <v>-</v>
      </c>
      <c r="R529" s="292" t="str">
        <f t="shared" si="467"/>
        <v>-</v>
      </c>
      <c r="S529" s="293" t="str">
        <f t="shared" si="438"/>
        <v>-</v>
      </c>
      <c r="T529" s="293" t="str">
        <f t="shared" si="439"/>
        <v>-</v>
      </c>
      <c r="U529" s="294" t="str">
        <f t="shared" si="440"/>
        <v>-</v>
      </c>
      <c r="V529" s="5"/>
      <c r="W529" s="306" t="str">
        <f t="shared" si="468"/>
        <v>-</v>
      </c>
      <c r="Y529" s="318" t="str">
        <f>IF(OR(W529="",W529=0,W529="-"),"",MAX(Y$23:Y528)+1)</f>
        <v/>
      </c>
      <c r="Z529" s="319" t="str">
        <f>IF(OR(Y529="",Y529=0,Y529="-"),"",C527)</f>
        <v/>
      </c>
      <c r="AA529" s="338" t="str">
        <f>IF(OR(Y529="",Y529=0,Y529="-"),"",DAY($B527))</f>
        <v/>
      </c>
      <c r="AB529" s="331" t="str">
        <f t="shared" si="469"/>
        <v/>
      </c>
      <c r="AC529" s="339" t="str">
        <f>IF(OR(AA529="",AA529=0,AA529="-"),"",MONTH($B527))</f>
        <v/>
      </c>
      <c r="AD529" s="331" t="str">
        <f t="shared" si="470"/>
        <v/>
      </c>
      <c r="AE529" s="340" t="str">
        <f>IF(OR(AA529="",AA529=0,AA529="-"),"",YEAR($B527))</f>
        <v/>
      </c>
      <c r="AG529" s="469"/>
      <c r="AH529" s="497"/>
      <c r="AL529" s="499"/>
      <c r="AM529" s="470"/>
      <c r="AN529" s="59"/>
      <c r="AO529" s="469"/>
      <c r="AP529" s="473"/>
      <c r="AQ529" s="473"/>
      <c r="AR529" s="470"/>
      <c r="AS529" s="59"/>
      <c r="AT529" s="469"/>
      <c r="AU529" s="473"/>
      <c r="AV529" s="473"/>
      <c r="AW529" s="470"/>
      <c r="AX529" s="59"/>
      <c r="AY529" s="469"/>
      <c r="AZ529" s="473"/>
      <c r="BA529" s="473"/>
      <c r="BB529" s="470"/>
      <c r="BC529" s="59"/>
      <c r="BD529" s="469"/>
      <c r="BE529" s="470"/>
      <c r="BF529" s="59"/>
      <c r="BG529" s="467"/>
    </row>
    <row r="530" spans="1:59" ht="15" thickBot="1" x14ac:dyDescent="0.35">
      <c r="A530" s="674"/>
      <c r="B530" s="675"/>
      <c r="C530" s="676"/>
      <c r="D530" s="677"/>
      <c r="E530" s="82" t="str">
        <f>Resumen!$W$57</f>
        <v>E</v>
      </c>
      <c r="F530" s="261" t="str">
        <f>Resumen!$W$56</f>
        <v>Envases</v>
      </c>
      <c r="G530" s="284"/>
      <c r="H530" s="273" t="str">
        <f>INDEX(Resumen!$A$56:$AL$259,MATCH($C527,Resumen!$C$56:$C$259,0),MATCH($H$19,Resumen!$A$59:$AL$59,0))</f>
        <v>-</v>
      </c>
      <c r="I530" s="274" t="str">
        <f>INDEX(Resumen!$A$56:$AL$259,MATCH($C527,Resumen!$C$56:$C$259,0),MATCH($I$19,Resumen!$A$59:$AL$59,0))</f>
        <v>-</v>
      </c>
      <c r="J530" s="274" t="str">
        <f>INDEX(Resumen!$A$56:$AL$259,MATCH($C527,Resumen!$C$56:$C$259,0),MATCH($J$19,Resumen!$A$59:$AL$59,0))</f>
        <v>-</v>
      </c>
      <c r="K530" s="275" t="str">
        <f>INDEX(Resumen!$A$56:$AL$259,MATCH($C527,Resumen!$C$56:$C$259,0),MATCH($K$19,Resumen!$A$59:$AL$59,0))</f>
        <v>-</v>
      </c>
      <c r="M530" s="273" t="str">
        <f t="shared" si="466"/>
        <v>-</v>
      </c>
      <c r="N530" s="274" t="str">
        <f t="shared" si="435"/>
        <v>-</v>
      </c>
      <c r="O530" s="274" t="str">
        <f t="shared" si="436"/>
        <v>-</v>
      </c>
      <c r="P530" s="275" t="str">
        <f t="shared" si="437"/>
        <v>-</v>
      </c>
      <c r="Q530" s="58"/>
      <c r="R530" s="292" t="str">
        <f t="shared" si="467"/>
        <v>-</v>
      </c>
      <c r="S530" s="293" t="str">
        <f t="shared" si="438"/>
        <v>-</v>
      </c>
      <c r="T530" s="293" t="str">
        <f t="shared" si="439"/>
        <v>-</v>
      </c>
      <c r="U530" s="294" t="str">
        <f t="shared" si="440"/>
        <v>-</v>
      </c>
      <c r="V530" s="5"/>
      <c r="W530" s="306" t="str">
        <f t="shared" si="468"/>
        <v>-</v>
      </c>
      <c r="Y530" s="318" t="str">
        <f>IF(OR(W530="",W530=0,W530="-"),"",MAX(Y$23:Y529)+1)</f>
        <v/>
      </c>
      <c r="Z530" s="319" t="str">
        <f>IF(OR(Y530="",Y530=0,Y530="-"),"",C527)</f>
        <v/>
      </c>
      <c r="AA530" s="338" t="str">
        <f>IF(OR(Y530="",Y530=0,Y530="-"),"",DAY($B527))</f>
        <v/>
      </c>
      <c r="AB530" s="331" t="str">
        <f t="shared" si="469"/>
        <v/>
      </c>
      <c r="AC530" s="339" t="str">
        <f>IF(OR(AA530="",AA530=0,AA530="-"),"",MONTH($B527))</f>
        <v/>
      </c>
      <c r="AD530" s="331" t="str">
        <f t="shared" si="470"/>
        <v/>
      </c>
      <c r="AE530" s="340" t="str">
        <f>IF(OR(AA530="",AA530=0,AA530="-"),"",YEAR($B527))</f>
        <v/>
      </c>
      <c r="AG530" s="469"/>
      <c r="AH530" s="497"/>
      <c r="AL530" s="499"/>
      <c r="AM530" s="470"/>
      <c r="AO530" s="469"/>
      <c r="AP530" s="473"/>
      <c r="AQ530" s="473"/>
      <c r="AR530" s="470"/>
      <c r="AT530" s="469"/>
      <c r="AU530" s="473"/>
      <c r="AV530" s="473"/>
      <c r="AW530" s="470"/>
      <c r="AY530" s="469"/>
      <c r="AZ530" s="473"/>
      <c r="BA530" s="473"/>
      <c r="BB530" s="470"/>
      <c r="BD530" s="469"/>
      <c r="BE530" s="470"/>
      <c r="BG530" s="467"/>
    </row>
    <row r="531" spans="1:59" ht="15" thickBot="1" x14ac:dyDescent="0.35">
      <c r="A531" s="674"/>
      <c r="B531" s="675"/>
      <c r="C531" s="676"/>
      <c r="D531" s="677"/>
      <c r="E531" s="83" t="str">
        <f>Resumen!$AA$57</f>
        <v>D</v>
      </c>
      <c r="F531" s="262" t="str">
        <f>Resumen!$AA$56</f>
        <v>Decoración</v>
      </c>
      <c r="G531" s="284"/>
      <c r="H531" s="273" t="str">
        <f>INDEX(Resumen!$A$56:$AL$259,MATCH($C527,Resumen!$C$56:$C$259,0),MATCH($H$20,Resumen!$A$59:$AL$59,0))</f>
        <v>-</v>
      </c>
      <c r="I531" s="274" t="str">
        <f>INDEX(Resumen!$A$56:$AL$259,MATCH($C527,Resumen!$C$56:$C$259,0),MATCH($I$20,Resumen!$A$59:$AL$59,0))</f>
        <v>-</v>
      </c>
      <c r="J531" s="274" t="str">
        <f>INDEX(Resumen!$A$56:$AL$259,MATCH($C527,Resumen!$C$56:$C$259,0),MATCH($J$20,Resumen!$A$59:$AL$59,0))</f>
        <v>-</v>
      </c>
      <c r="K531" s="275" t="str">
        <f>INDEX(Resumen!$A$56:$AL$259,MATCH($C527,Resumen!$C$56:$C$259,0),MATCH($K$20,Resumen!$A$59:$AL$59,0))</f>
        <v>-</v>
      </c>
      <c r="M531" s="273" t="str">
        <f t="shared" si="466"/>
        <v>-</v>
      </c>
      <c r="N531" s="274" t="str">
        <f t="shared" si="435"/>
        <v>-</v>
      </c>
      <c r="O531" s="274" t="str">
        <f t="shared" si="436"/>
        <v>-</v>
      </c>
      <c r="P531" s="275" t="str">
        <f t="shared" si="437"/>
        <v>-</v>
      </c>
      <c r="Q531" s="58"/>
      <c r="R531" s="292" t="str">
        <f t="shared" si="467"/>
        <v>-</v>
      </c>
      <c r="S531" s="293" t="str">
        <f t="shared" si="438"/>
        <v>-</v>
      </c>
      <c r="T531" s="293" t="str">
        <f t="shared" si="439"/>
        <v>-</v>
      </c>
      <c r="U531" s="294" t="str">
        <f t="shared" si="440"/>
        <v>-</v>
      </c>
      <c r="V531" s="5"/>
      <c r="W531" s="306" t="str">
        <f t="shared" si="468"/>
        <v>-</v>
      </c>
      <c r="Y531" s="318" t="str">
        <f>IF(OR(W531="",W531=0,W531="-"),"",MAX(Y$23:Y530)+1)</f>
        <v/>
      </c>
      <c r="Z531" s="319" t="str">
        <f>IF(OR(Y531="",Y531=0,Y531="-"),"",C527)</f>
        <v/>
      </c>
      <c r="AA531" s="338" t="str">
        <f>IF(OR(Y531="",Y531=0,Y531="-"),"",DAY($B527))</f>
        <v/>
      </c>
      <c r="AB531" s="331" t="str">
        <f t="shared" si="469"/>
        <v/>
      </c>
      <c r="AC531" s="339" t="str">
        <f>IF(OR(AA531="",AA531=0,AA531="-"),"",MONTH($B527))</f>
        <v/>
      </c>
      <c r="AD531" s="331" t="str">
        <f t="shared" si="470"/>
        <v/>
      </c>
      <c r="AE531" s="340" t="str">
        <f>IF(OR(AA531="",AA531=0,AA531="-"),"",YEAR($B527))</f>
        <v/>
      </c>
      <c r="AG531" s="469"/>
      <c r="AH531" s="497"/>
      <c r="AL531" s="499"/>
      <c r="AM531" s="470"/>
      <c r="AO531" s="469"/>
      <c r="AP531" s="473"/>
      <c r="AQ531" s="473"/>
      <c r="AR531" s="470"/>
      <c r="AT531" s="469"/>
      <c r="AU531" s="473"/>
      <c r="AV531" s="473"/>
      <c r="AW531" s="470"/>
      <c r="AY531" s="469"/>
      <c r="AZ531" s="473"/>
      <c r="BA531" s="473"/>
      <c r="BB531" s="470"/>
      <c r="BD531" s="469"/>
      <c r="BE531" s="470"/>
      <c r="BG531" s="467"/>
    </row>
    <row r="532" spans="1:59" ht="15" thickBot="1" x14ac:dyDescent="0.35">
      <c r="A532" s="674"/>
      <c r="B532" s="675"/>
      <c r="C532" s="676"/>
      <c r="D532" s="677"/>
      <c r="E532" s="83" t="str">
        <f>Resumen!$AE$57</f>
        <v>U</v>
      </c>
      <c r="F532" s="262" t="str">
        <f>Resumen!$AE$56</f>
        <v>Maq. y Utensilios</v>
      </c>
      <c r="G532" s="284"/>
      <c r="H532" s="273" t="str">
        <f>INDEX(Resumen!$A$56:$AL$259,MATCH($C527,Resumen!$C$56:$C$259,0),MATCH($H$21,Resumen!$A$59:$AL$59,0))</f>
        <v>-</v>
      </c>
      <c r="I532" s="274" t="str">
        <f>INDEX(Resumen!$A$56:$AL$259,MATCH($C527,Resumen!$C$56:$C$259,0),MATCH($I$21,Resumen!$A$59:$AL$59,0))</f>
        <v>-</v>
      </c>
      <c r="J532" s="274" t="str">
        <f>INDEX(Resumen!$A$56:$AL$259,MATCH($C527,Resumen!$C$56:$C$259,0),MATCH($J$21,Resumen!$A$59:$AL$59,0))</f>
        <v>-</v>
      </c>
      <c r="K532" s="275" t="str">
        <f>INDEX(Resumen!$A$56:$AL$259,MATCH($C527,Resumen!$C$56:$C$259,0),MATCH($K$21,Resumen!$A$59:$AL$59,0))</f>
        <v>-</v>
      </c>
      <c r="M532" s="273" t="str">
        <f t="shared" si="466"/>
        <v>-</v>
      </c>
      <c r="N532" s="274" t="str">
        <f t="shared" si="435"/>
        <v>-</v>
      </c>
      <c r="O532" s="274" t="str">
        <f t="shared" si="436"/>
        <v>-</v>
      </c>
      <c r="P532" s="275" t="str">
        <f t="shared" si="437"/>
        <v>-</v>
      </c>
      <c r="Q532" s="58"/>
      <c r="R532" s="292" t="str">
        <f t="shared" si="467"/>
        <v>-</v>
      </c>
      <c r="S532" s="293" t="str">
        <f t="shared" si="438"/>
        <v>-</v>
      </c>
      <c r="T532" s="293" t="str">
        <f t="shared" si="439"/>
        <v>-</v>
      </c>
      <c r="U532" s="294" t="str">
        <f t="shared" si="440"/>
        <v>-</v>
      </c>
      <c r="V532" s="5"/>
      <c r="W532" s="306" t="str">
        <f t="shared" si="468"/>
        <v>-</v>
      </c>
      <c r="Y532" s="318" t="str">
        <f>IF(OR(W532="",W532=0,W532="-"),"",MAX(Y$23:Y531)+1)</f>
        <v/>
      </c>
      <c r="Z532" s="319" t="str">
        <f>IF(OR(Y532="",Y532=0,Y532="-"),"",C527)</f>
        <v/>
      </c>
      <c r="AA532" s="338" t="str">
        <f>IF(OR(Y532="",Y532=0,Y532="-"),"",DAY($B527))</f>
        <v/>
      </c>
      <c r="AB532" s="331" t="str">
        <f t="shared" si="469"/>
        <v/>
      </c>
      <c r="AC532" s="339" t="str">
        <f>IF(OR(AA532="",AA532=0,AA532="-"),"",MONTH($B527))</f>
        <v/>
      </c>
      <c r="AD532" s="331" t="str">
        <f t="shared" si="470"/>
        <v/>
      </c>
      <c r="AE532" s="340" t="str">
        <f>IF(OR(AA532="",AA532=0,AA532="-"),"",YEAR($B527))</f>
        <v/>
      </c>
      <c r="AG532" s="469"/>
      <c r="AH532" s="497"/>
      <c r="AL532" s="499"/>
      <c r="AM532" s="470"/>
      <c r="AO532" s="469"/>
      <c r="AP532" s="473"/>
      <c r="AQ532" s="473"/>
      <c r="AR532" s="470"/>
      <c r="AT532" s="469"/>
      <c r="AU532" s="473"/>
      <c r="AV532" s="473"/>
      <c r="AW532" s="470"/>
      <c r="AY532" s="469"/>
      <c r="AZ532" s="473"/>
      <c r="BA532" s="473"/>
      <c r="BB532" s="470"/>
      <c r="BD532" s="469"/>
      <c r="BE532" s="470"/>
      <c r="BG532" s="467"/>
    </row>
    <row r="533" spans="1:59" ht="15" thickBot="1" x14ac:dyDescent="0.35">
      <c r="A533" s="674"/>
      <c r="B533" s="675"/>
      <c r="C533" s="676"/>
      <c r="D533" s="649"/>
      <c r="E533" s="259" t="str">
        <f>Resumen!$AI$57</f>
        <v>V</v>
      </c>
      <c r="F533" s="263" t="str">
        <f>Resumen!$AI$56</f>
        <v>Gastos V.Zotz</v>
      </c>
      <c r="G533" s="284"/>
      <c r="H533" s="276" t="str">
        <f>INDEX(Resumen!$A$56:$AL$259,MATCH($C527,Resumen!$C$56:$C$259,0),MATCH($H$22,Resumen!$A$59:$AL$59,0))</f>
        <v>-</v>
      </c>
      <c r="I533" s="277" t="str">
        <f>INDEX(Resumen!$A$56:$AL$259,MATCH($C527,Resumen!$C$56:$C$259,0),MATCH($I$22,Resumen!$A$59:$AL$59,0))</f>
        <v>-</v>
      </c>
      <c r="J533" s="277" t="str">
        <f>INDEX(Resumen!$A$56:$AL$259,MATCH($C527,Resumen!$C$56:$C$259,0),MATCH($J$22,Resumen!$A$59:$AL$59,0))</f>
        <v>-</v>
      </c>
      <c r="K533" s="278" t="str">
        <f>INDEX(Resumen!$A$56:$AL$259,MATCH($C527,Resumen!$C$56:$C$259,0),MATCH($K$22,Resumen!$A$59:$AL$59,0))</f>
        <v>-</v>
      </c>
      <c r="M533" s="276" t="str">
        <f t="shared" si="466"/>
        <v>-</v>
      </c>
      <c r="N533" s="277" t="str">
        <f t="shared" si="435"/>
        <v>-</v>
      </c>
      <c r="O533" s="277" t="str">
        <f t="shared" si="436"/>
        <v>-</v>
      </c>
      <c r="P533" s="278" t="str">
        <f t="shared" si="437"/>
        <v>-</v>
      </c>
      <c r="Q533" s="58"/>
      <c r="R533" s="295" t="str">
        <f t="shared" si="467"/>
        <v>-</v>
      </c>
      <c r="S533" s="296" t="str">
        <f t="shared" si="438"/>
        <v>-</v>
      </c>
      <c r="T533" s="296" t="str">
        <f t="shared" si="439"/>
        <v>-</v>
      </c>
      <c r="U533" s="297" t="str">
        <f t="shared" si="440"/>
        <v>-</v>
      </c>
      <c r="W533" s="307" t="str">
        <f t="shared" si="468"/>
        <v>-</v>
      </c>
      <c r="Y533" s="318" t="str">
        <f>IF(OR(W533="",W533=0,W533="-"),"",MAX(Y$23:Y532)+1)</f>
        <v/>
      </c>
      <c r="Z533" s="320" t="str">
        <f>IF(OR(Y533="",Y533=0,Y533="-"),"",C527)</f>
        <v/>
      </c>
      <c r="AA533" s="341" t="str">
        <f>IF(OR(Y533="",Y533=0,Y533="-"),"",DAY($B527))</f>
        <v/>
      </c>
      <c r="AB533" s="332" t="str">
        <f t="shared" si="469"/>
        <v/>
      </c>
      <c r="AC533" s="342" t="str">
        <f>IF(OR(AA533="",AA533=0,AA533="-"),"",MONTH($B527))</f>
        <v/>
      </c>
      <c r="AD533" s="332" t="str">
        <f t="shared" si="470"/>
        <v/>
      </c>
      <c r="AE533" s="343" t="str">
        <f>IF(OR(AA533="",AA533=0,AA533="-"),"",YEAR($B527))</f>
        <v/>
      </c>
      <c r="AG533" s="471"/>
      <c r="AH533" s="500"/>
      <c r="AI533" s="501"/>
      <c r="AJ533" s="501"/>
      <c r="AK533" s="501"/>
      <c r="AL533" s="502"/>
      <c r="AM533" s="472"/>
      <c r="AO533" s="471"/>
      <c r="AP533" s="474"/>
      <c r="AQ533" s="474"/>
      <c r="AR533" s="472"/>
      <c r="AT533" s="471"/>
      <c r="AU533" s="474"/>
      <c r="AV533" s="474"/>
      <c r="AW533" s="472"/>
      <c r="AY533" s="471"/>
      <c r="AZ533" s="474"/>
      <c r="BA533" s="474"/>
      <c r="BB533" s="472"/>
      <c r="BD533" s="471"/>
      <c r="BE533" s="472"/>
      <c r="BG533" s="468"/>
    </row>
    <row r="534" spans="1:59" ht="15" thickBot="1" x14ac:dyDescent="0.35">
      <c r="A534" s="674">
        <f>MAX($A$23:A527)+1</f>
        <v>74</v>
      </c>
      <c r="B534" s="675">
        <f>INDEX(Resumen!$A$56:$AL$259,MATCH($A534,Resumen!$A$56:$A$259,0),MATCH($B$22,Resumen!$A$59:$AL$59,0))</f>
        <v>0</v>
      </c>
      <c r="C534" s="676">
        <f>INDEX(Resumen!$A$56:$AL$259,MATCH($A534,Resumen!$A$56:$A$259,0),MATCH($C$22,Resumen!$A$59:$AL$59,0))</f>
        <v>0</v>
      </c>
      <c r="D534" s="648" t="str">
        <f>IF(SUM($W534:$W540)=0,"-",SUM($W534:$W540))</f>
        <v>-</v>
      </c>
      <c r="E534" s="363" t="str">
        <f>Resumen!$K$57</f>
        <v>MP</v>
      </c>
      <c r="F534" s="364" t="str">
        <f>Resumen!$K$56</f>
        <v>Materias Primas</v>
      </c>
      <c r="G534" s="284"/>
      <c r="H534" s="256" t="str">
        <f>INDEX(Resumen!$A$56:$AL$259,MATCH($C534,Resumen!$C$56:$C$259,0),MATCH($H$16,Resumen!$A$59:$AL$59,0))</f>
        <v>-</v>
      </c>
      <c r="I534" s="90" t="str">
        <f>INDEX(Resumen!$A$56:$AL$259,MATCH($C534,Resumen!$C$56:$C$259,0),MATCH($I$16,Resumen!$A$59:$AL$59,0))</f>
        <v>-</v>
      </c>
      <c r="J534" s="90" t="str">
        <f>INDEX(Resumen!$A$56:$AL$259,MATCH($C534,Resumen!$C$56:$C$259,0),MATCH($J$16,Resumen!$A$59:$AL$59,0))</f>
        <v>-</v>
      </c>
      <c r="K534" s="109" t="str">
        <f>INDEX(Resumen!$A$56:$AL$259,MATCH($C534,Resumen!$C$56:$C$259,0),MATCH($K$16,Resumen!$A$59:$AL$59,0))</f>
        <v>-</v>
      </c>
      <c r="M534" s="256" t="str">
        <f>IF(OR(H534="-",H534="",H534=0),"-",H534*M$14)</f>
        <v>-</v>
      </c>
      <c r="N534" s="90" t="str">
        <f t="shared" si="435"/>
        <v>-</v>
      </c>
      <c r="O534" s="90" t="str">
        <f t="shared" si="436"/>
        <v>-</v>
      </c>
      <c r="P534" s="109" t="str">
        <f t="shared" si="437"/>
        <v>-</v>
      </c>
      <c r="Q534" s="58"/>
      <c r="R534" s="365" t="str">
        <f>IF(SUM(H534,M534)=0,"-",SUM(H534,M534))</f>
        <v>-</v>
      </c>
      <c r="S534" s="366" t="str">
        <f t="shared" si="438"/>
        <v>-</v>
      </c>
      <c r="T534" s="366" t="str">
        <f t="shared" si="439"/>
        <v>-</v>
      </c>
      <c r="U534" s="367" t="str">
        <f t="shared" si="440"/>
        <v>-</v>
      </c>
      <c r="V534" s="5"/>
      <c r="W534" s="368" t="str">
        <f>IF(SUM(R534:U534)=0,"-",SUM(R534:U534))</f>
        <v>-</v>
      </c>
      <c r="Y534" s="369" t="str">
        <f>IF(OR(W534="",W534=0,W534="-"),"",MAX(Y$23:Y533)+1)</f>
        <v/>
      </c>
      <c r="Z534" s="370" t="str">
        <f>IF(OR(Y534="",Y534=0,Y534="-"),"",C534)</f>
        <v/>
      </c>
      <c r="AA534" s="371" t="str">
        <f>IF(OR(Y534="",Y534=0,Y534="-"),"",DAY($B534))</f>
        <v/>
      </c>
      <c r="AB534" s="372" t="str">
        <f>IF(AA534="","","/")</f>
        <v/>
      </c>
      <c r="AC534" s="373" t="str">
        <f>IF(OR(AA534="",AA534=0,AA534="-"),"",MONTH($B534))</f>
        <v/>
      </c>
      <c r="AD534" s="372" t="str">
        <f>IF(AC534="","","/")</f>
        <v/>
      </c>
      <c r="AE534" s="374" t="str">
        <f>IF(OR(AA534="",AA534=0,AA534="-"),"",YEAR($B534))</f>
        <v/>
      </c>
      <c r="AG534" s="461" t="str">
        <f>IF(OR($C534="",$C534="-",$C534=0),"-",A534)</f>
        <v>-</v>
      </c>
      <c r="AH534" s="503" t="str">
        <f>IF(OR($C534="",$C534="-",$C534=0),"-",DAY(B534))</f>
        <v>-</v>
      </c>
      <c r="AI534" s="506" t="str">
        <f>IF(AH534="","","/")</f>
        <v>/</v>
      </c>
      <c r="AJ534" s="507" t="str">
        <f>IF(OR($C534="",$C534="-",$C534=0),"-",MONTH(B534))</f>
        <v>-</v>
      </c>
      <c r="AK534" s="506" t="str">
        <f>IF(AJ534="","","/")</f>
        <v>/</v>
      </c>
      <c r="AL534" s="508" t="str">
        <f>IF(OR($C534="",$C534="-",$C534=0),"-",YEAR(B534))</f>
        <v>-</v>
      </c>
      <c r="AM534" s="462" t="str">
        <f>IF(OR($C534="",$C534="-",$C534=0),"-",C534)</f>
        <v>-</v>
      </c>
      <c r="AN534" s="475" t="str">
        <f>IF(AM534="-","ù",IF(BG534=D534,"ü","û"))</f>
        <v>ù</v>
      </c>
      <c r="AO534" s="463" t="str">
        <f>IF(OR($C534="",$C534="-",$C534=0),"-",IF(SUM(H534:H540)=0,"-",SUM(H534:H540)))</f>
        <v>-</v>
      </c>
      <c r="AP534" s="464" t="str">
        <f>IF(OR($C534="",$C534="-",$C534=0),"-",IF(SUM(I534:I540)=0,"-",SUM(I534:I540)))</f>
        <v>-</v>
      </c>
      <c r="AQ534" s="464" t="str">
        <f>IF(OR($C534="",$C534="-",$C534=0),"-",IF(SUM(J534:J540)=0,"-",SUM(J534:J540)))</f>
        <v>-</v>
      </c>
      <c r="AR534" s="465" t="str">
        <f>IF(OR($C534="",$C534="-",$C534=0),"-",IF(SUM(K534:K540)=0,"-",SUM(K534:K540)))</f>
        <v>-</v>
      </c>
      <c r="AS534" s="457"/>
      <c r="AT534" s="463" t="str">
        <f>IF(OR($C534="",$C534="-",$C534=0),"-",IF(SUM(M534:M540)=0,"-",SUM(M534:M540)))</f>
        <v>-</v>
      </c>
      <c r="AU534" s="464" t="str">
        <f>IF(OR($C534="",$C534="-",$C534=0),"-",IF(SUM(N534:N540)=0,"-",SUM(N534:N540)))</f>
        <v>-</v>
      </c>
      <c r="AV534" s="464" t="str">
        <f>IF(OR($C534="",$C534="-",$C534=0),"-",IF(SUM(O534:O540)=0,"-",SUM(O534:O540)))</f>
        <v>-</v>
      </c>
      <c r="AW534" s="465" t="str">
        <f>IF(OR($C534="",$C534="-",$C534=0),"-",IF(SUM(P534:P540)=0,"-",SUM(P534:P540)))</f>
        <v>-</v>
      </c>
      <c r="AX534" s="457"/>
      <c r="AY534" s="463" t="str">
        <f>IF(OR($C534="",$C534="-",$C534=0),"-",IF(SUM(R534:R540)=0,"-",SUM(R534:R540)))</f>
        <v>-</v>
      </c>
      <c r="AZ534" s="464" t="str">
        <f>IF(OR($C534="",$C534="-",$C534=0),"-",IF(SUM(S534:S540)=0,"-",SUM(S534:S540)))</f>
        <v>-</v>
      </c>
      <c r="BA534" s="464" t="str">
        <f>IF(OR($C534="",$C534="-",$C534=0),"-",IF(SUM(T534:T540)=0,"-",SUM(T534:T540)))</f>
        <v>-</v>
      </c>
      <c r="BB534" s="465" t="str">
        <f>IF(OR($C534="",$C534="-",$C534=0),"-",IF(SUM(U534:U540)=0,"-",SUM(U534:U540)))</f>
        <v>-</v>
      </c>
      <c r="BC534" s="457"/>
      <c r="BD534" s="463" t="str">
        <f>IF(SUM(AO534:AR534)=0,"-",SUM(AO534:AR534))</f>
        <v>-</v>
      </c>
      <c r="BE534" s="465" t="str">
        <f>IF(SUM(AT534:AW534)=0,"-",SUM(AT534:AW534))</f>
        <v>-</v>
      </c>
      <c r="BF534" s="457"/>
      <c r="BG534" s="466" t="str">
        <f>IF(SUM(AY534:BB534)=0,"-",SUM(AY534:BB534))</f>
        <v>-</v>
      </c>
    </row>
    <row r="535" spans="1:59" ht="15" thickBot="1" x14ac:dyDescent="0.35">
      <c r="A535" s="674"/>
      <c r="B535" s="675"/>
      <c r="C535" s="676"/>
      <c r="D535" s="677"/>
      <c r="E535" s="82" t="str">
        <f>Resumen!$O$57</f>
        <v>P</v>
      </c>
      <c r="F535" s="261" t="str">
        <f>Resumen!$O$56</f>
        <v>Panadería</v>
      </c>
      <c r="G535" s="284"/>
      <c r="H535" s="273" t="str">
        <f>INDEX(Resumen!$A$56:$AL$259,MATCH($C534,Resumen!$C$56:$C$259,0),MATCH($H$17,Resumen!$A$59:$AL$59,0))</f>
        <v>-</v>
      </c>
      <c r="I535" s="274" t="str">
        <f>INDEX(Resumen!$A$56:$AL$259,MATCH($C534,Resumen!$C$56:$C$259,0),MATCH($I$17,Resumen!$A$59:$AL$59,0))</f>
        <v>-</v>
      </c>
      <c r="J535" s="274" t="str">
        <f>INDEX(Resumen!$A$56:$AL$259,MATCH($C534,Resumen!$C$56:$C$259,0),MATCH($J$17,Resumen!$A$59:$AL$59,0))</f>
        <v>-</v>
      </c>
      <c r="K535" s="275" t="str">
        <f>INDEX(Resumen!$A$56:$AL$259,MATCH($C534,Resumen!$C$56:$C$259,0),MATCH($K$17,Resumen!$A$59:$AL$59,0))</f>
        <v>-</v>
      </c>
      <c r="M535" s="273" t="str">
        <f t="shared" ref="M535:M540" si="471">IF(OR(H535="-",H535="",H535=0),"-",H535*M$14)</f>
        <v>-</v>
      </c>
      <c r="N535" s="274" t="str">
        <f t="shared" si="435"/>
        <v>-</v>
      </c>
      <c r="O535" s="274" t="str">
        <f t="shared" si="436"/>
        <v>-</v>
      </c>
      <c r="P535" s="275" t="str">
        <f t="shared" si="437"/>
        <v>-</v>
      </c>
      <c r="Q535" s="58"/>
      <c r="R535" s="292" t="str">
        <f t="shared" ref="R535:R540" si="472">IF(SUM(H535,M535)=0,"-",SUM(H535,M535))</f>
        <v>-</v>
      </c>
      <c r="S535" s="293" t="str">
        <f t="shared" si="438"/>
        <v>-</v>
      </c>
      <c r="T535" s="293" t="str">
        <f t="shared" si="439"/>
        <v>-</v>
      </c>
      <c r="U535" s="294" t="str">
        <f t="shared" si="440"/>
        <v>-</v>
      </c>
      <c r="V535" s="5"/>
      <c r="W535" s="306" t="str">
        <f t="shared" ref="W535:W540" si="473">IF(SUM(R535:U535)=0,"-",SUM(R535:U535))</f>
        <v>-</v>
      </c>
      <c r="Y535" s="318" t="str">
        <f>IF(OR(W535="",W535=0,W535="-"),"",MAX(Y$23:Y534)+1)</f>
        <v/>
      </c>
      <c r="Z535" s="319" t="str">
        <f>IF(OR(Y535="",Y535=0,Y535="-"),"",C534)</f>
        <v/>
      </c>
      <c r="AA535" s="338" t="str">
        <f>IF(OR(Y535="",Y535=0,Y535="-"),"",DAY($B534))</f>
        <v/>
      </c>
      <c r="AB535" s="331" t="str">
        <f t="shared" ref="AB535:AB540" si="474">IF(AA535="","","/")</f>
        <v/>
      </c>
      <c r="AC535" s="339" t="str">
        <f>IF(OR(AA535="",AA535=0,AA535="-"),"",MONTH($B534))</f>
        <v/>
      </c>
      <c r="AD535" s="331" t="str">
        <f t="shared" ref="AD535:AD540" si="475">IF(AC535="","","/")</f>
        <v/>
      </c>
      <c r="AE535" s="340" t="str">
        <f>IF(OR(AA535="",AA535=0,AA535="-"),"",YEAR($B534))</f>
        <v/>
      </c>
      <c r="AG535" s="525"/>
      <c r="AH535" s="526"/>
      <c r="AI535" s="527"/>
      <c r="AJ535" s="528"/>
      <c r="AK535" s="527"/>
      <c r="AL535" s="529"/>
      <c r="AM535" s="530"/>
      <c r="AN535" s="535"/>
      <c r="AO535" s="531"/>
      <c r="AP535" s="532"/>
      <c r="AQ535" s="532"/>
      <c r="AR535" s="533"/>
      <c r="AS535" s="536"/>
      <c r="AT535" s="531"/>
      <c r="AU535" s="532"/>
      <c r="AV535" s="532"/>
      <c r="AW535" s="533"/>
      <c r="AX535" s="536"/>
      <c r="AY535" s="531"/>
      <c r="AZ535" s="532"/>
      <c r="BA535" s="532"/>
      <c r="BB535" s="533"/>
      <c r="BC535" s="536"/>
      <c r="BD535" s="531"/>
      <c r="BE535" s="533"/>
      <c r="BF535" s="536"/>
      <c r="BG535" s="534"/>
    </row>
    <row r="536" spans="1:59" ht="15" thickBot="1" x14ac:dyDescent="0.35">
      <c r="A536" s="674"/>
      <c r="B536" s="675"/>
      <c r="C536" s="676"/>
      <c r="D536" s="677"/>
      <c r="E536" s="82" t="str">
        <f>Resumen!$S$57</f>
        <v>B</v>
      </c>
      <c r="F536" s="261" t="str">
        <f>Resumen!$S$56</f>
        <v>Bebidas</v>
      </c>
      <c r="G536" s="284"/>
      <c r="H536" s="273" t="str">
        <f>INDEX(Resumen!$A$56:$AL$259,MATCH($C534,Resumen!$C$56:$C$259,0),MATCH($H$18,Resumen!$A$59:$AL$59,0))</f>
        <v>-</v>
      </c>
      <c r="I536" s="274" t="str">
        <f>INDEX(Resumen!$A$56:$AL$259,MATCH($C534,Resumen!$C$56:$C$259,0),MATCH($I$18,Resumen!$A$59:$AL$59,0))</f>
        <v>-</v>
      </c>
      <c r="J536" s="274" t="str">
        <f>INDEX(Resumen!$A$56:$AL$259,MATCH($C534,Resumen!$C$56:$C$259,0),MATCH($J$18,Resumen!$A$59:$AL$59,0))</f>
        <v>-</v>
      </c>
      <c r="K536" s="275" t="str">
        <f>INDEX(Resumen!$A$56:$AL$259,MATCH($C534,Resumen!$C$56:$C$259,0),MATCH($K$18,Resumen!$A$59:$AL$59,0))</f>
        <v>-</v>
      </c>
      <c r="M536" s="273" t="str">
        <f t="shared" si="471"/>
        <v>-</v>
      </c>
      <c r="N536" s="274" t="str">
        <f t="shared" si="435"/>
        <v>-</v>
      </c>
      <c r="O536" s="274" t="str">
        <f t="shared" si="436"/>
        <v>-</v>
      </c>
      <c r="P536" s="275" t="str">
        <f t="shared" si="437"/>
        <v>-</v>
      </c>
      <c r="R536" s="292" t="str">
        <f t="shared" si="472"/>
        <v>-</v>
      </c>
      <c r="S536" s="293" t="str">
        <f t="shared" si="438"/>
        <v>-</v>
      </c>
      <c r="T536" s="293" t="str">
        <f t="shared" si="439"/>
        <v>-</v>
      </c>
      <c r="U536" s="294" t="str">
        <f t="shared" si="440"/>
        <v>-</v>
      </c>
      <c r="V536" s="5"/>
      <c r="W536" s="306" t="str">
        <f t="shared" si="473"/>
        <v>-</v>
      </c>
      <c r="Y536" s="318" t="str">
        <f>IF(OR(W536="",W536=0,W536="-"),"",MAX(Y$23:Y535)+1)</f>
        <v/>
      </c>
      <c r="Z536" s="319" t="str">
        <f>IF(OR(Y536="",Y536=0,Y536="-"),"",C534)</f>
        <v/>
      </c>
      <c r="AA536" s="338" t="str">
        <f>IF(OR(Y536="",Y536=0,Y536="-"),"",DAY($B534))</f>
        <v/>
      </c>
      <c r="AB536" s="331" t="str">
        <f t="shared" si="474"/>
        <v/>
      </c>
      <c r="AC536" s="339" t="str">
        <f>IF(OR(AA536="",AA536=0,AA536="-"),"",MONTH($B534))</f>
        <v/>
      </c>
      <c r="AD536" s="331" t="str">
        <f t="shared" si="475"/>
        <v/>
      </c>
      <c r="AE536" s="340" t="str">
        <f>IF(OR(AA536="",AA536=0,AA536="-"),"",YEAR($B534))</f>
        <v/>
      </c>
      <c r="AG536" s="469"/>
      <c r="AH536" s="497"/>
      <c r="AL536" s="499"/>
      <c r="AM536" s="470"/>
      <c r="AN536" s="59"/>
      <c r="AO536" s="469"/>
      <c r="AP536" s="473"/>
      <c r="AQ536" s="473"/>
      <c r="AR536" s="470"/>
      <c r="AS536" s="59"/>
      <c r="AT536" s="469"/>
      <c r="AU536" s="473"/>
      <c r="AV536" s="473"/>
      <c r="AW536" s="470"/>
      <c r="AX536" s="59"/>
      <c r="AY536" s="469"/>
      <c r="AZ536" s="473"/>
      <c r="BA536" s="473"/>
      <c r="BB536" s="470"/>
      <c r="BC536" s="59"/>
      <c r="BD536" s="469"/>
      <c r="BE536" s="470"/>
      <c r="BF536" s="59"/>
      <c r="BG536" s="467"/>
    </row>
    <row r="537" spans="1:59" ht="15" thickBot="1" x14ac:dyDescent="0.35">
      <c r="A537" s="674"/>
      <c r="B537" s="675"/>
      <c r="C537" s="676"/>
      <c r="D537" s="677"/>
      <c r="E537" s="82" t="str">
        <f>Resumen!$W$57</f>
        <v>E</v>
      </c>
      <c r="F537" s="261" t="str">
        <f>Resumen!$W$56</f>
        <v>Envases</v>
      </c>
      <c r="G537" s="284"/>
      <c r="H537" s="273" t="str">
        <f>INDEX(Resumen!$A$56:$AL$259,MATCH($C534,Resumen!$C$56:$C$259,0),MATCH($H$19,Resumen!$A$59:$AL$59,0))</f>
        <v>-</v>
      </c>
      <c r="I537" s="274" t="str">
        <f>INDEX(Resumen!$A$56:$AL$259,MATCH($C534,Resumen!$C$56:$C$259,0),MATCH($I$19,Resumen!$A$59:$AL$59,0))</f>
        <v>-</v>
      </c>
      <c r="J537" s="274" t="str">
        <f>INDEX(Resumen!$A$56:$AL$259,MATCH($C534,Resumen!$C$56:$C$259,0),MATCH($J$19,Resumen!$A$59:$AL$59,0))</f>
        <v>-</v>
      </c>
      <c r="K537" s="275" t="str">
        <f>INDEX(Resumen!$A$56:$AL$259,MATCH($C534,Resumen!$C$56:$C$259,0),MATCH($K$19,Resumen!$A$59:$AL$59,0))</f>
        <v>-</v>
      </c>
      <c r="M537" s="273" t="str">
        <f t="shared" si="471"/>
        <v>-</v>
      </c>
      <c r="N537" s="274" t="str">
        <f t="shared" si="435"/>
        <v>-</v>
      </c>
      <c r="O537" s="274" t="str">
        <f t="shared" si="436"/>
        <v>-</v>
      </c>
      <c r="P537" s="275" t="str">
        <f t="shared" si="437"/>
        <v>-</v>
      </c>
      <c r="Q537" s="58"/>
      <c r="R537" s="292" t="str">
        <f t="shared" si="472"/>
        <v>-</v>
      </c>
      <c r="S537" s="293" t="str">
        <f t="shared" si="438"/>
        <v>-</v>
      </c>
      <c r="T537" s="293" t="str">
        <f t="shared" si="439"/>
        <v>-</v>
      </c>
      <c r="U537" s="294" t="str">
        <f t="shared" si="440"/>
        <v>-</v>
      </c>
      <c r="V537" s="5"/>
      <c r="W537" s="306" t="str">
        <f t="shared" si="473"/>
        <v>-</v>
      </c>
      <c r="Y537" s="318" t="str">
        <f>IF(OR(W537="",W537=0,W537="-"),"",MAX(Y$23:Y536)+1)</f>
        <v/>
      </c>
      <c r="Z537" s="319" t="str">
        <f>IF(OR(Y537="",Y537=0,Y537="-"),"",C534)</f>
        <v/>
      </c>
      <c r="AA537" s="338" t="str">
        <f>IF(OR(Y537="",Y537=0,Y537="-"),"",DAY($B534))</f>
        <v/>
      </c>
      <c r="AB537" s="331" t="str">
        <f t="shared" si="474"/>
        <v/>
      </c>
      <c r="AC537" s="339" t="str">
        <f>IF(OR(AA537="",AA537=0,AA537="-"),"",MONTH($B534))</f>
        <v/>
      </c>
      <c r="AD537" s="331" t="str">
        <f t="shared" si="475"/>
        <v/>
      </c>
      <c r="AE537" s="340" t="str">
        <f>IF(OR(AA537="",AA537=0,AA537="-"),"",YEAR($B534))</f>
        <v/>
      </c>
      <c r="AG537" s="469"/>
      <c r="AH537" s="497"/>
      <c r="AL537" s="499"/>
      <c r="AM537" s="470"/>
      <c r="AO537" s="469"/>
      <c r="AP537" s="473"/>
      <c r="AQ537" s="473"/>
      <c r="AR537" s="470"/>
      <c r="AT537" s="469"/>
      <c r="AU537" s="473"/>
      <c r="AV537" s="473"/>
      <c r="AW537" s="470"/>
      <c r="AY537" s="469"/>
      <c r="AZ537" s="473"/>
      <c r="BA537" s="473"/>
      <c r="BB537" s="470"/>
      <c r="BD537" s="469"/>
      <c r="BE537" s="470"/>
      <c r="BG537" s="467"/>
    </row>
    <row r="538" spans="1:59" ht="15" thickBot="1" x14ac:dyDescent="0.35">
      <c r="A538" s="674"/>
      <c r="B538" s="675"/>
      <c r="C538" s="676"/>
      <c r="D538" s="677"/>
      <c r="E538" s="83" t="str">
        <f>Resumen!$AA$57</f>
        <v>D</v>
      </c>
      <c r="F538" s="262" t="str">
        <f>Resumen!$AA$56</f>
        <v>Decoración</v>
      </c>
      <c r="G538" s="284"/>
      <c r="H538" s="273" t="str">
        <f>INDEX(Resumen!$A$56:$AL$259,MATCH($C534,Resumen!$C$56:$C$259,0),MATCH($H$20,Resumen!$A$59:$AL$59,0))</f>
        <v>-</v>
      </c>
      <c r="I538" s="274" t="str">
        <f>INDEX(Resumen!$A$56:$AL$259,MATCH($C534,Resumen!$C$56:$C$259,0),MATCH($I$20,Resumen!$A$59:$AL$59,0))</f>
        <v>-</v>
      </c>
      <c r="J538" s="274" t="str">
        <f>INDEX(Resumen!$A$56:$AL$259,MATCH($C534,Resumen!$C$56:$C$259,0),MATCH($J$20,Resumen!$A$59:$AL$59,0))</f>
        <v>-</v>
      </c>
      <c r="K538" s="275" t="str">
        <f>INDEX(Resumen!$A$56:$AL$259,MATCH($C534,Resumen!$C$56:$C$259,0),MATCH($K$20,Resumen!$A$59:$AL$59,0))</f>
        <v>-</v>
      </c>
      <c r="M538" s="273" t="str">
        <f t="shared" si="471"/>
        <v>-</v>
      </c>
      <c r="N538" s="274" t="str">
        <f t="shared" si="435"/>
        <v>-</v>
      </c>
      <c r="O538" s="274" t="str">
        <f t="shared" si="436"/>
        <v>-</v>
      </c>
      <c r="P538" s="275" t="str">
        <f t="shared" si="437"/>
        <v>-</v>
      </c>
      <c r="Q538" s="58"/>
      <c r="R538" s="292" t="str">
        <f t="shared" si="472"/>
        <v>-</v>
      </c>
      <c r="S538" s="293" t="str">
        <f t="shared" si="438"/>
        <v>-</v>
      </c>
      <c r="T538" s="293" t="str">
        <f t="shared" si="439"/>
        <v>-</v>
      </c>
      <c r="U538" s="294" t="str">
        <f t="shared" si="440"/>
        <v>-</v>
      </c>
      <c r="V538" s="5"/>
      <c r="W538" s="306" t="str">
        <f t="shared" si="473"/>
        <v>-</v>
      </c>
      <c r="Y538" s="318" t="str">
        <f>IF(OR(W538="",W538=0,W538="-"),"",MAX(Y$23:Y537)+1)</f>
        <v/>
      </c>
      <c r="Z538" s="319" t="str">
        <f>IF(OR(Y538="",Y538=0,Y538="-"),"",C534)</f>
        <v/>
      </c>
      <c r="AA538" s="338" t="str">
        <f>IF(OR(Y538="",Y538=0,Y538="-"),"",DAY($B534))</f>
        <v/>
      </c>
      <c r="AB538" s="331" t="str">
        <f t="shared" si="474"/>
        <v/>
      </c>
      <c r="AC538" s="339" t="str">
        <f>IF(OR(AA538="",AA538=0,AA538="-"),"",MONTH($B534))</f>
        <v/>
      </c>
      <c r="AD538" s="331" t="str">
        <f t="shared" si="475"/>
        <v/>
      </c>
      <c r="AE538" s="340" t="str">
        <f>IF(OR(AA538="",AA538=0,AA538="-"),"",YEAR($B534))</f>
        <v/>
      </c>
      <c r="AG538" s="469"/>
      <c r="AH538" s="497"/>
      <c r="AL538" s="499"/>
      <c r="AM538" s="470"/>
      <c r="AO538" s="469"/>
      <c r="AP538" s="473"/>
      <c r="AQ538" s="473"/>
      <c r="AR538" s="470"/>
      <c r="AT538" s="469"/>
      <c r="AU538" s="473"/>
      <c r="AV538" s="473"/>
      <c r="AW538" s="470"/>
      <c r="AY538" s="469"/>
      <c r="AZ538" s="473"/>
      <c r="BA538" s="473"/>
      <c r="BB538" s="470"/>
      <c r="BD538" s="469"/>
      <c r="BE538" s="470"/>
      <c r="BG538" s="467"/>
    </row>
    <row r="539" spans="1:59" ht="15" thickBot="1" x14ac:dyDescent="0.35">
      <c r="A539" s="674"/>
      <c r="B539" s="675"/>
      <c r="C539" s="676"/>
      <c r="D539" s="677"/>
      <c r="E539" s="83" t="str">
        <f>Resumen!$AE$57</f>
        <v>U</v>
      </c>
      <c r="F539" s="262" t="str">
        <f>Resumen!$AE$56</f>
        <v>Maq. y Utensilios</v>
      </c>
      <c r="G539" s="284"/>
      <c r="H539" s="273" t="str">
        <f>INDEX(Resumen!$A$56:$AL$259,MATCH($C534,Resumen!$C$56:$C$259,0),MATCH($H$21,Resumen!$A$59:$AL$59,0))</f>
        <v>-</v>
      </c>
      <c r="I539" s="274" t="str">
        <f>INDEX(Resumen!$A$56:$AL$259,MATCH($C534,Resumen!$C$56:$C$259,0),MATCH($I$21,Resumen!$A$59:$AL$59,0))</f>
        <v>-</v>
      </c>
      <c r="J539" s="274" t="str">
        <f>INDEX(Resumen!$A$56:$AL$259,MATCH($C534,Resumen!$C$56:$C$259,0),MATCH($J$21,Resumen!$A$59:$AL$59,0))</f>
        <v>-</v>
      </c>
      <c r="K539" s="275" t="str">
        <f>INDEX(Resumen!$A$56:$AL$259,MATCH($C534,Resumen!$C$56:$C$259,0),MATCH($K$21,Resumen!$A$59:$AL$59,0))</f>
        <v>-</v>
      </c>
      <c r="M539" s="273" t="str">
        <f t="shared" si="471"/>
        <v>-</v>
      </c>
      <c r="N539" s="274" t="str">
        <f t="shared" si="435"/>
        <v>-</v>
      </c>
      <c r="O539" s="274" t="str">
        <f t="shared" si="436"/>
        <v>-</v>
      </c>
      <c r="P539" s="275" t="str">
        <f t="shared" si="437"/>
        <v>-</v>
      </c>
      <c r="Q539" s="58"/>
      <c r="R539" s="292" t="str">
        <f t="shared" si="472"/>
        <v>-</v>
      </c>
      <c r="S539" s="293" t="str">
        <f t="shared" si="438"/>
        <v>-</v>
      </c>
      <c r="T539" s="293" t="str">
        <f t="shared" si="439"/>
        <v>-</v>
      </c>
      <c r="U539" s="294" t="str">
        <f t="shared" si="440"/>
        <v>-</v>
      </c>
      <c r="V539" s="5"/>
      <c r="W539" s="306" t="str">
        <f t="shared" si="473"/>
        <v>-</v>
      </c>
      <c r="Y539" s="318" t="str">
        <f>IF(OR(W539="",W539=0,W539="-"),"",MAX(Y$23:Y538)+1)</f>
        <v/>
      </c>
      <c r="Z539" s="319" t="str">
        <f>IF(OR(Y539="",Y539=0,Y539="-"),"",C534)</f>
        <v/>
      </c>
      <c r="AA539" s="338" t="str">
        <f>IF(OR(Y539="",Y539=0,Y539="-"),"",DAY($B534))</f>
        <v/>
      </c>
      <c r="AB539" s="331" t="str">
        <f t="shared" si="474"/>
        <v/>
      </c>
      <c r="AC539" s="339" t="str">
        <f>IF(OR(AA539="",AA539=0,AA539="-"),"",MONTH($B534))</f>
        <v/>
      </c>
      <c r="AD539" s="331" t="str">
        <f t="shared" si="475"/>
        <v/>
      </c>
      <c r="AE539" s="340" t="str">
        <f>IF(OR(AA539="",AA539=0,AA539="-"),"",YEAR($B534))</f>
        <v/>
      </c>
      <c r="AG539" s="469"/>
      <c r="AH539" s="497"/>
      <c r="AL539" s="499"/>
      <c r="AM539" s="470"/>
      <c r="AO539" s="469"/>
      <c r="AP539" s="473"/>
      <c r="AQ539" s="473"/>
      <c r="AR539" s="470"/>
      <c r="AT539" s="469"/>
      <c r="AU539" s="473"/>
      <c r="AV539" s="473"/>
      <c r="AW539" s="470"/>
      <c r="AY539" s="469"/>
      <c r="AZ539" s="473"/>
      <c r="BA539" s="473"/>
      <c r="BB539" s="470"/>
      <c r="BD539" s="469"/>
      <c r="BE539" s="470"/>
      <c r="BG539" s="467"/>
    </row>
    <row r="540" spans="1:59" ht="15" thickBot="1" x14ac:dyDescent="0.35">
      <c r="A540" s="674"/>
      <c r="B540" s="675"/>
      <c r="C540" s="676"/>
      <c r="D540" s="649"/>
      <c r="E540" s="259" t="str">
        <f>Resumen!$AI$57</f>
        <v>V</v>
      </c>
      <c r="F540" s="263" t="str">
        <f>Resumen!$AI$56</f>
        <v>Gastos V.Zotz</v>
      </c>
      <c r="G540" s="284"/>
      <c r="H540" s="276" t="str">
        <f>INDEX(Resumen!$A$56:$AL$259,MATCH($C534,Resumen!$C$56:$C$259,0),MATCH($H$22,Resumen!$A$59:$AL$59,0))</f>
        <v>-</v>
      </c>
      <c r="I540" s="277" t="str">
        <f>INDEX(Resumen!$A$56:$AL$259,MATCH($C534,Resumen!$C$56:$C$259,0),MATCH($I$22,Resumen!$A$59:$AL$59,0))</f>
        <v>-</v>
      </c>
      <c r="J540" s="277" t="str">
        <f>INDEX(Resumen!$A$56:$AL$259,MATCH($C534,Resumen!$C$56:$C$259,0),MATCH($J$22,Resumen!$A$59:$AL$59,0))</f>
        <v>-</v>
      </c>
      <c r="K540" s="278" t="str">
        <f>INDEX(Resumen!$A$56:$AL$259,MATCH($C534,Resumen!$C$56:$C$259,0),MATCH($K$22,Resumen!$A$59:$AL$59,0))</f>
        <v>-</v>
      </c>
      <c r="M540" s="276" t="str">
        <f t="shared" si="471"/>
        <v>-</v>
      </c>
      <c r="N540" s="277" t="str">
        <f t="shared" si="435"/>
        <v>-</v>
      </c>
      <c r="O540" s="277" t="str">
        <f t="shared" si="436"/>
        <v>-</v>
      </c>
      <c r="P540" s="278" t="str">
        <f t="shared" si="437"/>
        <v>-</v>
      </c>
      <c r="Q540" s="58"/>
      <c r="R540" s="295" t="str">
        <f t="shared" si="472"/>
        <v>-</v>
      </c>
      <c r="S540" s="296" t="str">
        <f t="shared" si="438"/>
        <v>-</v>
      </c>
      <c r="T540" s="296" t="str">
        <f t="shared" si="439"/>
        <v>-</v>
      </c>
      <c r="U540" s="297" t="str">
        <f t="shared" si="440"/>
        <v>-</v>
      </c>
      <c r="W540" s="307" t="str">
        <f t="shared" si="473"/>
        <v>-</v>
      </c>
      <c r="Y540" s="318" t="str">
        <f>IF(OR(W540="",W540=0,W540="-"),"",MAX(Y$23:Y539)+1)</f>
        <v/>
      </c>
      <c r="Z540" s="320" t="str">
        <f>IF(OR(Y540="",Y540=0,Y540="-"),"",C534)</f>
        <v/>
      </c>
      <c r="AA540" s="341" t="str">
        <f>IF(OR(Y540="",Y540=0,Y540="-"),"",DAY($B534))</f>
        <v/>
      </c>
      <c r="AB540" s="332" t="str">
        <f t="shared" si="474"/>
        <v/>
      </c>
      <c r="AC540" s="342" t="str">
        <f>IF(OR(AA540="",AA540=0,AA540="-"),"",MONTH($B534))</f>
        <v/>
      </c>
      <c r="AD540" s="332" t="str">
        <f t="shared" si="475"/>
        <v/>
      </c>
      <c r="AE540" s="343" t="str">
        <f>IF(OR(AA540="",AA540=0,AA540="-"),"",YEAR($B534))</f>
        <v/>
      </c>
      <c r="AG540" s="471"/>
      <c r="AH540" s="500"/>
      <c r="AI540" s="501"/>
      <c r="AJ540" s="501"/>
      <c r="AK540" s="501"/>
      <c r="AL540" s="502"/>
      <c r="AM540" s="472"/>
      <c r="AO540" s="471"/>
      <c r="AP540" s="474"/>
      <c r="AQ540" s="474"/>
      <c r="AR540" s="472"/>
      <c r="AT540" s="471"/>
      <c r="AU540" s="474"/>
      <c r="AV540" s="474"/>
      <c r="AW540" s="472"/>
      <c r="AY540" s="471"/>
      <c r="AZ540" s="474"/>
      <c r="BA540" s="474"/>
      <c r="BB540" s="472"/>
      <c r="BD540" s="471"/>
      <c r="BE540" s="472"/>
      <c r="BG540" s="468"/>
    </row>
    <row r="541" spans="1:59" ht="15" thickBot="1" x14ac:dyDescent="0.35">
      <c r="A541" s="674">
        <f>MAX($A$23:A534)+1</f>
        <v>75</v>
      </c>
      <c r="B541" s="675">
        <f>INDEX(Resumen!$A$56:$AL$259,MATCH($A541,Resumen!$A$56:$A$259,0),MATCH($B$22,Resumen!$A$59:$AL$59,0))</f>
        <v>0</v>
      </c>
      <c r="C541" s="676">
        <f>INDEX(Resumen!$A$56:$AL$259,MATCH($A541,Resumen!$A$56:$A$259,0),MATCH($C$22,Resumen!$A$59:$AL$59,0))</f>
        <v>0</v>
      </c>
      <c r="D541" s="648" t="str">
        <f>IF(SUM($W541:$W547)=0,"-",SUM($W541:$W547))</f>
        <v>-</v>
      </c>
      <c r="E541" s="363" t="str">
        <f>Resumen!$K$57</f>
        <v>MP</v>
      </c>
      <c r="F541" s="364" t="str">
        <f>Resumen!$K$56</f>
        <v>Materias Primas</v>
      </c>
      <c r="G541" s="284"/>
      <c r="H541" s="256" t="str">
        <f>INDEX(Resumen!$A$56:$AL$259,MATCH($C541,Resumen!$C$56:$C$259,0),MATCH($H$16,Resumen!$A$59:$AL$59,0))</f>
        <v>-</v>
      </c>
      <c r="I541" s="90" t="str">
        <f>INDEX(Resumen!$A$56:$AL$259,MATCH($C541,Resumen!$C$56:$C$259,0),MATCH($I$16,Resumen!$A$59:$AL$59,0))</f>
        <v>-</v>
      </c>
      <c r="J541" s="90" t="str">
        <f>INDEX(Resumen!$A$56:$AL$259,MATCH($C541,Resumen!$C$56:$C$259,0),MATCH($J$16,Resumen!$A$59:$AL$59,0))</f>
        <v>-</v>
      </c>
      <c r="K541" s="109" t="str">
        <f>INDEX(Resumen!$A$56:$AL$259,MATCH($C541,Resumen!$C$56:$C$259,0),MATCH($K$16,Resumen!$A$59:$AL$59,0))</f>
        <v>-</v>
      </c>
      <c r="M541" s="256" t="str">
        <f>IF(OR(H541="-",H541="",H541=0),"-",H541*M$14)</f>
        <v>-</v>
      </c>
      <c r="N541" s="90" t="str">
        <f t="shared" si="435"/>
        <v>-</v>
      </c>
      <c r="O541" s="90" t="str">
        <f t="shared" si="436"/>
        <v>-</v>
      </c>
      <c r="P541" s="109" t="str">
        <f t="shared" si="437"/>
        <v>-</v>
      </c>
      <c r="Q541" s="58"/>
      <c r="R541" s="365" t="str">
        <f>IF(SUM(H541,M541)=0,"-",SUM(H541,M541))</f>
        <v>-</v>
      </c>
      <c r="S541" s="366" t="str">
        <f t="shared" si="438"/>
        <v>-</v>
      </c>
      <c r="T541" s="366" t="str">
        <f t="shared" si="439"/>
        <v>-</v>
      </c>
      <c r="U541" s="367" t="str">
        <f t="shared" si="440"/>
        <v>-</v>
      </c>
      <c r="V541" s="5"/>
      <c r="W541" s="368" t="str">
        <f>IF(SUM(R541:U541)=0,"-",SUM(R541:U541))</f>
        <v>-</v>
      </c>
      <c r="Y541" s="369" t="str">
        <f>IF(OR(W541="",W541=0,W541="-"),"",MAX(Y$23:Y540)+1)</f>
        <v/>
      </c>
      <c r="Z541" s="370" t="str">
        <f>IF(OR(Y541="",Y541=0,Y541="-"),"",C541)</f>
        <v/>
      </c>
      <c r="AA541" s="371" t="str">
        <f>IF(OR(Y541="",Y541=0,Y541="-"),"",DAY($B541))</f>
        <v/>
      </c>
      <c r="AB541" s="372" t="str">
        <f>IF(AA541="","","/")</f>
        <v/>
      </c>
      <c r="AC541" s="373" t="str">
        <f>IF(OR(AA541="",AA541=0,AA541="-"),"",MONTH($B541))</f>
        <v/>
      </c>
      <c r="AD541" s="372" t="str">
        <f>IF(AC541="","","/")</f>
        <v/>
      </c>
      <c r="AE541" s="374" t="str">
        <f>IF(OR(AA541="",AA541=0,AA541="-"),"",YEAR($B541))</f>
        <v/>
      </c>
      <c r="AG541" s="461" t="str">
        <f>IF(OR($C541="",$C541="-",$C541=0),"-",A541)</f>
        <v>-</v>
      </c>
      <c r="AH541" s="503" t="str">
        <f>IF(OR($C541="",$C541="-",$C541=0),"-",DAY(B541))</f>
        <v>-</v>
      </c>
      <c r="AI541" s="506" t="str">
        <f>IF(AH541="","","/")</f>
        <v>/</v>
      </c>
      <c r="AJ541" s="507" t="str">
        <f>IF(OR($C541="",$C541="-",$C541=0),"-",MONTH(B541))</f>
        <v>-</v>
      </c>
      <c r="AK541" s="506" t="str">
        <f>IF(AJ541="","","/")</f>
        <v>/</v>
      </c>
      <c r="AL541" s="508" t="str">
        <f>IF(OR($C541="",$C541="-",$C541=0),"-",YEAR(B541))</f>
        <v>-</v>
      </c>
      <c r="AM541" s="462" t="str">
        <f>IF(OR($C541="",$C541="-",$C541=0),"-",C541)</f>
        <v>-</v>
      </c>
      <c r="AN541" s="475" t="str">
        <f>IF(AM541="-","ù",IF(BG541=D541,"ü","û"))</f>
        <v>ù</v>
      </c>
      <c r="AO541" s="463" t="str">
        <f>IF(OR($C541="",$C541="-",$C541=0),"-",IF(SUM(H541:H547)=0,"-",SUM(H541:H547)))</f>
        <v>-</v>
      </c>
      <c r="AP541" s="464" t="str">
        <f>IF(OR($C541="",$C541="-",$C541=0),"-",IF(SUM(I541:I547)=0,"-",SUM(I541:I547)))</f>
        <v>-</v>
      </c>
      <c r="AQ541" s="464" t="str">
        <f>IF(OR($C541="",$C541="-",$C541=0),"-",IF(SUM(J541:J547)=0,"-",SUM(J541:J547)))</f>
        <v>-</v>
      </c>
      <c r="AR541" s="465" t="str">
        <f>IF(OR($C541="",$C541="-",$C541=0),"-",IF(SUM(K541:K547)=0,"-",SUM(K541:K547)))</f>
        <v>-</v>
      </c>
      <c r="AS541" s="457"/>
      <c r="AT541" s="463" t="str">
        <f>IF(OR($C541="",$C541="-",$C541=0),"-",IF(SUM(M541:M547)=0,"-",SUM(M541:M547)))</f>
        <v>-</v>
      </c>
      <c r="AU541" s="464" t="str">
        <f>IF(OR($C541="",$C541="-",$C541=0),"-",IF(SUM(N541:N547)=0,"-",SUM(N541:N547)))</f>
        <v>-</v>
      </c>
      <c r="AV541" s="464" t="str">
        <f>IF(OR($C541="",$C541="-",$C541=0),"-",IF(SUM(O541:O547)=0,"-",SUM(O541:O547)))</f>
        <v>-</v>
      </c>
      <c r="AW541" s="465" t="str">
        <f>IF(OR($C541="",$C541="-",$C541=0),"-",IF(SUM(P541:P547)=0,"-",SUM(P541:P547)))</f>
        <v>-</v>
      </c>
      <c r="AX541" s="457"/>
      <c r="AY541" s="463" t="str">
        <f>IF(OR($C541="",$C541="-",$C541=0),"-",IF(SUM(R541:R547)=0,"-",SUM(R541:R547)))</f>
        <v>-</v>
      </c>
      <c r="AZ541" s="464" t="str">
        <f>IF(OR($C541="",$C541="-",$C541=0),"-",IF(SUM(S541:S547)=0,"-",SUM(S541:S547)))</f>
        <v>-</v>
      </c>
      <c r="BA541" s="464" t="str">
        <f>IF(OR($C541="",$C541="-",$C541=0),"-",IF(SUM(T541:T547)=0,"-",SUM(T541:T547)))</f>
        <v>-</v>
      </c>
      <c r="BB541" s="465" t="str">
        <f>IF(OR($C541="",$C541="-",$C541=0),"-",IF(SUM(U541:U547)=0,"-",SUM(U541:U547)))</f>
        <v>-</v>
      </c>
      <c r="BC541" s="457"/>
      <c r="BD541" s="463" t="str">
        <f>IF(SUM(AO541:AR541)=0,"-",SUM(AO541:AR541))</f>
        <v>-</v>
      </c>
      <c r="BE541" s="465" t="str">
        <f>IF(SUM(AT541:AW541)=0,"-",SUM(AT541:AW541))</f>
        <v>-</v>
      </c>
      <c r="BF541" s="457"/>
      <c r="BG541" s="466" t="str">
        <f>IF(SUM(AY541:BB541)=0,"-",SUM(AY541:BB541))</f>
        <v>-</v>
      </c>
    </row>
    <row r="542" spans="1:59" ht="15" thickBot="1" x14ac:dyDescent="0.35">
      <c r="A542" s="674"/>
      <c r="B542" s="675"/>
      <c r="C542" s="676"/>
      <c r="D542" s="677"/>
      <c r="E542" s="82" t="str">
        <f>Resumen!$O$57</f>
        <v>P</v>
      </c>
      <c r="F542" s="261" t="str">
        <f>Resumen!$O$56</f>
        <v>Panadería</v>
      </c>
      <c r="G542" s="284"/>
      <c r="H542" s="273" t="str">
        <f>INDEX(Resumen!$A$56:$AL$259,MATCH($C541,Resumen!$C$56:$C$259,0),MATCH($H$17,Resumen!$A$59:$AL$59,0))</f>
        <v>-</v>
      </c>
      <c r="I542" s="274" t="str">
        <f>INDEX(Resumen!$A$56:$AL$259,MATCH($C541,Resumen!$C$56:$C$259,0),MATCH($I$17,Resumen!$A$59:$AL$59,0))</f>
        <v>-</v>
      </c>
      <c r="J542" s="274" t="str">
        <f>INDEX(Resumen!$A$56:$AL$259,MATCH($C541,Resumen!$C$56:$C$259,0),MATCH($J$17,Resumen!$A$59:$AL$59,0))</f>
        <v>-</v>
      </c>
      <c r="K542" s="275" t="str">
        <f>INDEX(Resumen!$A$56:$AL$259,MATCH($C541,Resumen!$C$56:$C$259,0),MATCH($K$17,Resumen!$A$59:$AL$59,0))</f>
        <v>-</v>
      </c>
      <c r="M542" s="273" t="str">
        <f t="shared" ref="M542:M547" si="476">IF(OR(H542="-",H542="",H542=0),"-",H542*M$14)</f>
        <v>-</v>
      </c>
      <c r="N542" s="274" t="str">
        <f t="shared" si="435"/>
        <v>-</v>
      </c>
      <c r="O542" s="274" t="str">
        <f t="shared" si="436"/>
        <v>-</v>
      </c>
      <c r="P542" s="275" t="str">
        <f t="shared" si="437"/>
        <v>-</v>
      </c>
      <c r="Q542" s="58"/>
      <c r="R542" s="292" t="str">
        <f t="shared" ref="R542:R547" si="477">IF(SUM(H542,M542)=0,"-",SUM(H542,M542))</f>
        <v>-</v>
      </c>
      <c r="S542" s="293" t="str">
        <f t="shared" si="438"/>
        <v>-</v>
      </c>
      <c r="T542" s="293" t="str">
        <f t="shared" si="439"/>
        <v>-</v>
      </c>
      <c r="U542" s="294" t="str">
        <f t="shared" si="440"/>
        <v>-</v>
      </c>
      <c r="V542" s="5"/>
      <c r="W542" s="306" t="str">
        <f t="shared" ref="W542:W547" si="478">IF(SUM(R542:U542)=0,"-",SUM(R542:U542))</f>
        <v>-</v>
      </c>
      <c r="Y542" s="318" t="str">
        <f>IF(OR(W542="",W542=0,W542="-"),"",MAX(Y$23:Y541)+1)</f>
        <v/>
      </c>
      <c r="Z542" s="319" t="str">
        <f>IF(OR(Y542="",Y542=0,Y542="-"),"",C541)</f>
        <v/>
      </c>
      <c r="AA542" s="338" t="str">
        <f>IF(OR(Y542="",Y542=0,Y542="-"),"",DAY($B541))</f>
        <v/>
      </c>
      <c r="AB542" s="331" t="str">
        <f t="shared" ref="AB542:AB547" si="479">IF(AA542="","","/")</f>
        <v/>
      </c>
      <c r="AC542" s="339" t="str">
        <f>IF(OR(AA542="",AA542=0,AA542="-"),"",MONTH($B541))</f>
        <v/>
      </c>
      <c r="AD542" s="331" t="str">
        <f t="shared" ref="AD542:AD547" si="480">IF(AC542="","","/")</f>
        <v/>
      </c>
      <c r="AE542" s="340" t="str">
        <f>IF(OR(AA542="",AA542=0,AA542="-"),"",YEAR($B541))</f>
        <v/>
      </c>
      <c r="AG542" s="525"/>
      <c r="AH542" s="526"/>
      <c r="AI542" s="527"/>
      <c r="AJ542" s="528"/>
      <c r="AK542" s="527"/>
      <c r="AL542" s="529"/>
      <c r="AM542" s="530"/>
      <c r="AN542" s="535"/>
      <c r="AO542" s="531"/>
      <c r="AP542" s="532"/>
      <c r="AQ542" s="532"/>
      <c r="AR542" s="533"/>
      <c r="AS542" s="536"/>
      <c r="AT542" s="531"/>
      <c r="AU542" s="532"/>
      <c r="AV542" s="532"/>
      <c r="AW542" s="533"/>
      <c r="AX542" s="536"/>
      <c r="AY542" s="531"/>
      <c r="AZ542" s="532"/>
      <c r="BA542" s="532"/>
      <c r="BB542" s="533"/>
      <c r="BC542" s="536"/>
      <c r="BD542" s="531"/>
      <c r="BE542" s="533"/>
      <c r="BF542" s="536"/>
      <c r="BG542" s="534"/>
    </row>
    <row r="543" spans="1:59" ht="15" thickBot="1" x14ac:dyDescent="0.35">
      <c r="A543" s="674"/>
      <c r="B543" s="675"/>
      <c r="C543" s="676"/>
      <c r="D543" s="677"/>
      <c r="E543" s="82" t="str">
        <f>Resumen!$S$57</f>
        <v>B</v>
      </c>
      <c r="F543" s="261" t="str">
        <f>Resumen!$S$56</f>
        <v>Bebidas</v>
      </c>
      <c r="G543" s="284"/>
      <c r="H543" s="273" t="str">
        <f>INDEX(Resumen!$A$56:$AL$259,MATCH($C541,Resumen!$C$56:$C$259,0),MATCH($H$18,Resumen!$A$59:$AL$59,0))</f>
        <v>-</v>
      </c>
      <c r="I543" s="274" t="str">
        <f>INDEX(Resumen!$A$56:$AL$259,MATCH($C541,Resumen!$C$56:$C$259,0),MATCH($I$18,Resumen!$A$59:$AL$59,0))</f>
        <v>-</v>
      </c>
      <c r="J543" s="274" t="str">
        <f>INDEX(Resumen!$A$56:$AL$259,MATCH($C541,Resumen!$C$56:$C$259,0),MATCH($J$18,Resumen!$A$59:$AL$59,0))</f>
        <v>-</v>
      </c>
      <c r="K543" s="275" t="str">
        <f>INDEX(Resumen!$A$56:$AL$259,MATCH($C541,Resumen!$C$56:$C$259,0),MATCH($K$18,Resumen!$A$59:$AL$59,0))</f>
        <v>-</v>
      </c>
      <c r="M543" s="273" t="str">
        <f t="shared" si="476"/>
        <v>-</v>
      </c>
      <c r="N543" s="274" t="str">
        <f t="shared" si="435"/>
        <v>-</v>
      </c>
      <c r="O543" s="274" t="str">
        <f t="shared" si="436"/>
        <v>-</v>
      </c>
      <c r="P543" s="275" t="str">
        <f t="shared" si="437"/>
        <v>-</v>
      </c>
      <c r="R543" s="292" t="str">
        <f t="shared" si="477"/>
        <v>-</v>
      </c>
      <c r="S543" s="293" t="str">
        <f t="shared" si="438"/>
        <v>-</v>
      </c>
      <c r="T543" s="293" t="str">
        <f t="shared" si="439"/>
        <v>-</v>
      </c>
      <c r="U543" s="294" t="str">
        <f t="shared" si="440"/>
        <v>-</v>
      </c>
      <c r="V543" s="5"/>
      <c r="W543" s="306" t="str">
        <f t="shared" si="478"/>
        <v>-</v>
      </c>
      <c r="Y543" s="318" t="str">
        <f>IF(OR(W543="",W543=0,W543="-"),"",MAX(Y$23:Y542)+1)</f>
        <v/>
      </c>
      <c r="Z543" s="319" t="str">
        <f>IF(OR(Y543="",Y543=0,Y543="-"),"",C541)</f>
        <v/>
      </c>
      <c r="AA543" s="338" t="str">
        <f>IF(OR(Y543="",Y543=0,Y543="-"),"",DAY($B541))</f>
        <v/>
      </c>
      <c r="AB543" s="331" t="str">
        <f t="shared" si="479"/>
        <v/>
      </c>
      <c r="AC543" s="339" t="str">
        <f>IF(OR(AA543="",AA543=0,AA543="-"),"",MONTH($B541))</f>
        <v/>
      </c>
      <c r="AD543" s="331" t="str">
        <f t="shared" si="480"/>
        <v/>
      </c>
      <c r="AE543" s="340" t="str">
        <f>IF(OR(AA543="",AA543=0,AA543="-"),"",YEAR($B541))</f>
        <v/>
      </c>
      <c r="AG543" s="469"/>
      <c r="AH543" s="497"/>
      <c r="AL543" s="499"/>
      <c r="AM543" s="470"/>
      <c r="AN543" s="59"/>
      <c r="AO543" s="469"/>
      <c r="AP543" s="473"/>
      <c r="AQ543" s="473"/>
      <c r="AR543" s="470"/>
      <c r="AS543" s="59"/>
      <c r="AT543" s="469"/>
      <c r="AU543" s="473"/>
      <c r="AV543" s="473"/>
      <c r="AW543" s="470"/>
      <c r="AX543" s="59"/>
      <c r="AY543" s="469"/>
      <c r="AZ543" s="473"/>
      <c r="BA543" s="473"/>
      <c r="BB543" s="470"/>
      <c r="BC543" s="59"/>
      <c r="BD543" s="469"/>
      <c r="BE543" s="470"/>
      <c r="BF543" s="59"/>
      <c r="BG543" s="467"/>
    </row>
    <row r="544" spans="1:59" ht="15" thickBot="1" x14ac:dyDescent="0.35">
      <c r="A544" s="674"/>
      <c r="B544" s="675"/>
      <c r="C544" s="676"/>
      <c r="D544" s="677"/>
      <c r="E544" s="82" t="str">
        <f>Resumen!$W$57</f>
        <v>E</v>
      </c>
      <c r="F544" s="261" t="str">
        <f>Resumen!$W$56</f>
        <v>Envases</v>
      </c>
      <c r="G544" s="284"/>
      <c r="H544" s="273" t="str">
        <f>INDEX(Resumen!$A$56:$AL$259,MATCH($C541,Resumen!$C$56:$C$259,0),MATCH($H$19,Resumen!$A$59:$AL$59,0))</f>
        <v>-</v>
      </c>
      <c r="I544" s="274" t="str">
        <f>INDEX(Resumen!$A$56:$AL$259,MATCH($C541,Resumen!$C$56:$C$259,0),MATCH($I$19,Resumen!$A$59:$AL$59,0))</f>
        <v>-</v>
      </c>
      <c r="J544" s="274" t="str">
        <f>INDEX(Resumen!$A$56:$AL$259,MATCH($C541,Resumen!$C$56:$C$259,0),MATCH($J$19,Resumen!$A$59:$AL$59,0))</f>
        <v>-</v>
      </c>
      <c r="K544" s="275" t="str">
        <f>INDEX(Resumen!$A$56:$AL$259,MATCH($C541,Resumen!$C$56:$C$259,0),MATCH($K$19,Resumen!$A$59:$AL$59,0))</f>
        <v>-</v>
      </c>
      <c r="M544" s="273" t="str">
        <f t="shared" si="476"/>
        <v>-</v>
      </c>
      <c r="N544" s="274" t="str">
        <f t="shared" si="435"/>
        <v>-</v>
      </c>
      <c r="O544" s="274" t="str">
        <f t="shared" si="436"/>
        <v>-</v>
      </c>
      <c r="P544" s="275" t="str">
        <f t="shared" si="437"/>
        <v>-</v>
      </c>
      <c r="Q544" s="58"/>
      <c r="R544" s="292" t="str">
        <f t="shared" si="477"/>
        <v>-</v>
      </c>
      <c r="S544" s="293" t="str">
        <f t="shared" si="438"/>
        <v>-</v>
      </c>
      <c r="T544" s="293" t="str">
        <f t="shared" si="439"/>
        <v>-</v>
      </c>
      <c r="U544" s="294" t="str">
        <f t="shared" si="440"/>
        <v>-</v>
      </c>
      <c r="V544" s="5"/>
      <c r="W544" s="306" t="str">
        <f t="shared" si="478"/>
        <v>-</v>
      </c>
      <c r="Y544" s="318" t="str">
        <f>IF(OR(W544="",W544=0,W544="-"),"",MAX(Y$23:Y543)+1)</f>
        <v/>
      </c>
      <c r="Z544" s="319" t="str">
        <f>IF(OR(Y544="",Y544=0,Y544="-"),"",C541)</f>
        <v/>
      </c>
      <c r="AA544" s="338" t="str">
        <f>IF(OR(Y544="",Y544=0,Y544="-"),"",DAY($B541))</f>
        <v/>
      </c>
      <c r="AB544" s="331" t="str">
        <f t="shared" si="479"/>
        <v/>
      </c>
      <c r="AC544" s="339" t="str">
        <f>IF(OR(AA544="",AA544=0,AA544="-"),"",MONTH($B541))</f>
        <v/>
      </c>
      <c r="AD544" s="331" t="str">
        <f t="shared" si="480"/>
        <v/>
      </c>
      <c r="AE544" s="340" t="str">
        <f>IF(OR(AA544="",AA544=0,AA544="-"),"",YEAR($B541))</f>
        <v/>
      </c>
      <c r="AG544" s="469"/>
      <c r="AH544" s="497"/>
      <c r="AL544" s="499"/>
      <c r="AM544" s="470"/>
      <c r="AO544" s="469"/>
      <c r="AP544" s="473"/>
      <c r="AQ544" s="473"/>
      <c r="AR544" s="470"/>
      <c r="AT544" s="469"/>
      <c r="AU544" s="473"/>
      <c r="AV544" s="473"/>
      <c r="AW544" s="470"/>
      <c r="AY544" s="469"/>
      <c r="AZ544" s="473"/>
      <c r="BA544" s="473"/>
      <c r="BB544" s="470"/>
      <c r="BD544" s="469"/>
      <c r="BE544" s="470"/>
      <c r="BG544" s="467"/>
    </row>
    <row r="545" spans="1:59" ht="15" thickBot="1" x14ac:dyDescent="0.35">
      <c r="A545" s="674"/>
      <c r="B545" s="675"/>
      <c r="C545" s="676"/>
      <c r="D545" s="677"/>
      <c r="E545" s="83" t="str">
        <f>Resumen!$AA$57</f>
        <v>D</v>
      </c>
      <c r="F545" s="262" t="str">
        <f>Resumen!$AA$56</f>
        <v>Decoración</v>
      </c>
      <c r="G545" s="284"/>
      <c r="H545" s="273" t="str">
        <f>INDEX(Resumen!$A$56:$AL$259,MATCH($C541,Resumen!$C$56:$C$259,0),MATCH($H$20,Resumen!$A$59:$AL$59,0))</f>
        <v>-</v>
      </c>
      <c r="I545" s="274" t="str">
        <f>INDEX(Resumen!$A$56:$AL$259,MATCH($C541,Resumen!$C$56:$C$259,0),MATCH($I$20,Resumen!$A$59:$AL$59,0))</f>
        <v>-</v>
      </c>
      <c r="J545" s="274" t="str">
        <f>INDEX(Resumen!$A$56:$AL$259,MATCH($C541,Resumen!$C$56:$C$259,0),MATCH($J$20,Resumen!$A$59:$AL$59,0))</f>
        <v>-</v>
      </c>
      <c r="K545" s="275" t="str">
        <f>INDEX(Resumen!$A$56:$AL$259,MATCH($C541,Resumen!$C$56:$C$259,0),MATCH($K$20,Resumen!$A$59:$AL$59,0))</f>
        <v>-</v>
      </c>
      <c r="M545" s="273" t="str">
        <f t="shared" si="476"/>
        <v>-</v>
      </c>
      <c r="N545" s="274" t="str">
        <f t="shared" si="435"/>
        <v>-</v>
      </c>
      <c r="O545" s="274" t="str">
        <f t="shared" si="436"/>
        <v>-</v>
      </c>
      <c r="P545" s="275" t="str">
        <f t="shared" si="437"/>
        <v>-</v>
      </c>
      <c r="Q545" s="58"/>
      <c r="R545" s="292" t="str">
        <f t="shared" si="477"/>
        <v>-</v>
      </c>
      <c r="S545" s="293" t="str">
        <f t="shared" si="438"/>
        <v>-</v>
      </c>
      <c r="T545" s="293" t="str">
        <f t="shared" si="439"/>
        <v>-</v>
      </c>
      <c r="U545" s="294" t="str">
        <f t="shared" si="440"/>
        <v>-</v>
      </c>
      <c r="V545" s="5"/>
      <c r="W545" s="306" t="str">
        <f t="shared" si="478"/>
        <v>-</v>
      </c>
      <c r="Y545" s="318" t="str">
        <f>IF(OR(W545="",W545=0,W545="-"),"",MAX(Y$23:Y544)+1)</f>
        <v/>
      </c>
      <c r="Z545" s="319" t="str">
        <f>IF(OR(Y545="",Y545=0,Y545="-"),"",C541)</f>
        <v/>
      </c>
      <c r="AA545" s="338" t="str">
        <f>IF(OR(Y545="",Y545=0,Y545="-"),"",DAY($B541))</f>
        <v/>
      </c>
      <c r="AB545" s="331" t="str">
        <f t="shared" si="479"/>
        <v/>
      </c>
      <c r="AC545" s="339" t="str">
        <f>IF(OR(AA545="",AA545=0,AA545="-"),"",MONTH($B541))</f>
        <v/>
      </c>
      <c r="AD545" s="331" t="str">
        <f t="shared" si="480"/>
        <v/>
      </c>
      <c r="AE545" s="340" t="str">
        <f>IF(OR(AA545="",AA545=0,AA545="-"),"",YEAR($B541))</f>
        <v/>
      </c>
      <c r="AG545" s="469"/>
      <c r="AH545" s="497"/>
      <c r="AL545" s="499"/>
      <c r="AM545" s="470"/>
      <c r="AO545" s="469"/>
      <c r="AP545" s="473"/>
      <c r="AQ545" s="473"/>
      <c r="AR545" s="470"/>
      <c r="AT545" s="469"/>
      <c r="AU545" s="473"/>
      <c r="AV545" s="473"/>
      <c r="AW545" s="470"/>
      <c r="AY545" s="469"/>
      <c r="AZ545" s="473"/>
      <c r="BA545" s="473"/>
      <c r="BB545" s="470"/>
      <c r="BD545" s="469"/>
      <c r="BE545" s="470"/>
      <c r="BG545" s="467"/>
    </row>
    <row r="546" spans="1:59" ht="15" thickBot="1" x14ac:dyDescent="0.35">
      <c r="A546" s="674"/>
      <c r="B546" s="675"/>
      <c r="C546" s="676"/>
      <c r="D546" s="677"/>
      <c r="E546" s="83" t="str">
        <f>Resumen!$AE$57</f>
        <v>U</v>
      </c>
      <c r="F546" s="262" t="str">
        <f>Resumen!$AE$56</f>
        <v>Maq. y Utensilios</v>
      </c>
      <c r="G546" s="284"/>
      <c r="H546" s="273" t="str">
        <f>INDEX(Resumen!$A$56:$AL$259,MATCH($C541,Resumen!$C$56:$C$259,0),MATCH($H$21,Resumen!$A$59:$AL$59,0))</f>
        <v>-</v>
      </c>
      <c r="I546" s="274" t="str">
        <f>INDEX(Resumen!$A$56:$AL$259,MATCH($C541,Resumen!$C$56:$C$259,0),MATCH($I$21,Resumen!$A$59:$AL$59,0))</f>
        <v>-</v>
      </c>
      <c r="J546" s="274" t="str">
        <f>INDEX(Resumen!$A$56:$AL$259,MATCH($C541,Resumen!$C$56:$C$259,0),MATCH($J$21,Resumen!$A$59:$AL$59,0))</f>
        <v>-</v>
      </c>
      <c r="K546" s="275" t="str">
        <f>INDEX(Resumen!$A$56:$AL$259,MATCH($C541,Resumen!$C$56:$C$259,0),MATCH($K$21,Resumen!$A$59:$AL$59,0))</f>
        <v>-</v>
      </c>
      <c r="M546" s="273" t="str">
        <f t="shared" si="476"/>
        <v>-</v>
      </c>
      <c r="N546" s="274" t="str">
        <f t="shared" si="435"/>
        <v>-</v>
      </c>
      <c r="O546" s="274" t="str">
        <f t="shared" si="436"/>
        <v>-</v>
      </c>
      <c r="P546" s="275" t="str">
        <f t="shared" si="437"/>
        <v>-</v>
      </c>
      <c r="Q546" s="58"/>
      <c r="R546" s="292" t="str">
        <f t="shared" si="477"/>
        <v>-</v>
      </c>
      <c r="S546" s="293" t="str">
        <f t="shared" si="438"/>
        <v>-</v>
      </c>
      <c r="T546" s="293" t="str">
        <f t="shared" si="439"/>
        <v>-</v>
      </c>
      <c r="U546" s="294" t="str">
        <f t="shared" si="440"/>
        <v>-</v>
      </c>
      <c r="V546" s="5"/>
      <c r="W546" s="306" t="str">
        <f t="shared" si="478"/>
        <v>-</v>
      </c>
      <c r="Y546" s="318" t="str">
        <f>IF(OR(W546="",W546=0,W546="-"),"",MAX(Y$23:Y545)+1)</f>
        <v/>
      </c>
      <c r="Z546" s="319" t="str">
        <f>IF(OR(Y546="",Y546=0,Y546="-"),"",C541)</f>
        <v/>
      </c>
      <c r="AA546" s="338" t="str">
        <f>IF(OR(Y546="",Y546=0,Y546="-"),"",DAY($B541))</f>
        <v/>
      </c>
      <c r="AB546" s="331" t="str">
        <f t="shared" si="479"/>
        <v/>
      </c>
      <c r="AC546" s="339" t="str">
        <f>IF(OR(AA546="",AA546=0,AA546="-"),"",MONTH($B541))</f>
        <v/>
      </c>
      <c r="AD546" s="331" t="str">
        <f t="shared" si="480"/>
        <v/>
      </c>
      <c r="AE546" s="340" t="str">
        <f>IF(OR(AA546="",AA546=0,AA546="-"),"",YEAR($B541))</f>
        <v/>
      </c>
      <c r="AG546" s="469"/>
      <c r="AH546" s="497"/>
      <c r="AL546" s="499"/>
      <c r="AM546" s="470"/>
      <c r="AO546" s="469"/>
      <c r="AP546" s="473"/>
      <c r="AQ546" s="473"/>
      <c r="AR546" s="470"/>
      <c r="AT546" s="469"/>
      <c r="AU546" s="473"/>
      <c r="AV546" s="473"/>
      <c r="AW546" s="470"/>
      <c r="AY546" s="469"/>
      <c r="AZ546" s="473"/>
      <c r="BA546" s="473"/>
      <c r="BB546" s="470"/>
      <c r="BD546" s="469"/>
      <c r="BE546" s="470"/>
      <c r="BG546" s="467"/>
    </row>
    <row r="547" spans="1:59" ht="15" thickBot="1" x14ac:dyDescent="0.35">
      <c r="A547" s="674"/>
      <c r="B547" s="675"/>
      <c r="C547" s="676"/>
      <c r="D547" s="649"/>
      <c r="E547" s="259" t="str">
        <f>Resumen!$AI$57</f>
        <v>V</v>
      </c>
      <c r="F547" s="263" t="str">
        <f>Resumen!$AI$56</f>
        <v>Gastos V.Zotz</v>
      </c>
      <c r="G547" s="284"/>
      <c r="H547" s="276" t="str">
        <f>INDEX(Resumen!$A$56:$AL$259,MATCH($C541,Resumen!$C$56:$C$259,0),MATCH($H$22,Resumen!$A$59:$AL$59,0))</f>
        <v>-</v>
      </c>
      <c r="I547" s="277" t="str">
        <f>INDEX(Resumen!$A$56:$AL$259,MATCH($C541,Resumen!$C$56:$C$259,0),MATCH($I$22,Resumen!$A$59:$AL$59,0))</f>
        <v>-</v>
      </c>
      <c r="J547" s="277" t="str">
        <f>INDEX(Resumen!$A$56:$AL$259,MATCH($C541,Resumen!$C$56:$C$259,0),MATCH($J$22,Resumen!$A$59:$AL$59,0))</f>
        <v>-</v>
      </c>
      <c r="K547" s="278" t="str">
        <f>INDEX(Resumen!$A$56:$AL$259,MATCH($C541,Resumen!$C$56:$C$259,0),MATCH($K$22,Resumen!$A$59:$AL$59,0))</f>
        <v>-</v>
      </c>
      <c r="M547" s="276" t="str">
        <f t="shared" si="476"/>
        <v>-</v>
      </c>
      <c r="N547" s="277" t="str">
        <f t="shared" si="435"/>
        <v>-</v>
      </c>
      <c r="O547" s="277" t="str">
        <f t="shared" si="436"/>
        <v>-</v>
      </c>
      <c r="P547" s="278" t="str">
        <f t="shared" si="437"/>
        <v>-</v>
      </c>
      <c r="Q547" s="58"/>
      <c r="R547" s="295" t="str">
        <f t="shared" si="477"/>
        <v>-</v>
      </c>
      <c r="S547" s="296" t="str">
        <f t="shared" si="438"/>
        <v>-</v>
      </c>
      <c r="T547" s="296" t="str">
        <f t="shared" si="439"/>
        <v>-</v>
      </c>
      <c r="U547" s="297" t="str">
        <f t="shared" si="440"/>
        <v>-</v>
      </c>
      <c r="W547" s="307" t="str">
        <f t="shared" si="478"/>
        <v>-</v>
      </c>
      <c r="Y547" s="318" t="str">
        <f>IF(OR(W547="",W547=0,W547="-"),"",MAX(Y$23:Y546)+1)</f>
        <v/>
      </c>
      <c r="Z547" s="320" t="str">
        <f>IF(OR(Y547="",Y547=0,Y547="-"),"",C541)</f>
        <v/>
      </c>
      <c r="AA547" s="341" t="str">
        <f>IF(OR(Y547="",Y547=0,Y547="-"),"",DAY($B541))</f>
        <v/>
      </c>
      <c r="AB547" s="332" t="str">
        <f t="shared" si="479"/>
        <v/>
      </c>
      <c r="AC547" s="342" t="str">
        <f>IF(OR(AA547="",AA547=0,AA547="-"),"",MONTH($B541))</f>
        <v/>
      </c>
      <c r="AD547" s="332" t="str">
        <f t="shared" si="480"/>
        <v/>
      </c>
      <c r="AE547" s="343" t="str">
        <f>IF(OR(AA547="",AA547=0,AA547="-"),"",YEAR($B541))</f>
        <v/>
      </c>
      <c r="AG547" s="471"/>
      <c r="AH547" s="500"/>
      <c r="AI547" s="501"/>
      <c r="AJ547" s="501"/>
      <c r="AK547" s="501"/>
      <c r="AL547" s="502"/>
      <c r="AM547" s="472"/>
      <c r="AO547" s="471"/>
      <c r="AP547" s="474"/>
      <c r="AQ547" s="474"/>
      <c r="AR547" s="472"/>
      <c r="AT547" s="471"/>
      <c r="AU547" s="474"/>
      <c r="AV547" s="474"/>
      <c r="AW547" s="472"/>
      <c r="AY547" s="471"/>
      <c r="AZ547" s="474"/>
      <c r="BA547" s="474"/>
      <c r="BB547" s="472"/>
      <c r="BD547" s="471"/>
      <c r="BE547" s="472"/>
      <c r="BG547" s="468"/>
    </row>
    <row r="548" spans="1:59" ht="15" thickBot="1" x14ac:dyDescent="0.35">
      <c r="A548" s="674">
        <f>MAX($A$23:A541)+1</f>
        <v>76</v>
      </c>
      <c r="B548" s="675">
        <f>INDEX(Resumen!$A$56:$AL$259,MATCH($A548,Resumen!$A$56:$A$259,0),MATCH($B$22,Resumen!$A$59:$AL$59,0))</f>
        <v>0</v>
      </c>
      <c r="C548" s="676">
        <f>INDEX(Resumen!$A$56:$AL$259,MATCH($A548,Resumen!$A$56:$A$259,0),MATCH($C$22,Resumen!$A$59:$AL$59,0))</f>
        <v>0</v>
      </c>
      <c r="D548" s="648" t="str">
        <f>IF(SUM($W548:$W554)=0,"-",SUM($W548:$W554))</f>
        <v>-</v>
      </c>
      <c r="E548" s="363" t="str">
        <f>Resumen!$K$57</f>
        <v>MP</v>
      </c>
      <c r="F548" s="364" t="str">
        <f>Resumen!$K$56</f>
        <v>Materias Primas</v>
      </c>
      <c r="G548" s="284"/>
      <c r="H548" s="256" t="str">
        <f>INDEX(Resumen!$A$56:$AL$259,MATCH($C548,Resumen!$C$56:$C$259,0),MATCH($H$16,Resumen!$A$59:$AL$59,0))</f>
        <v>-</v>
      </c>
      <c r="I548" s="90" t="str">
        <f>INDEX(Resumen!$A$56:$AL$259,MATCH($C548,Resumen!$C$56:$C$259,0),MATCH($I$16,Resumen!$A$59:$AL$59,0))</f>
        <v>-</v>
      </c>
      <c r="J548" s="90" t="str">
        <f>INDEX(Resumen!$A$56:$AL$259,MATCH($C548,Resumen!$C$56:$C$259,0),MATCH($J$16,Resumen!$A$59:$AL$59,0))</f>
        <v>-</v>
      </c>
      <c r="K548" s="109" t="str">
        <f>INDEX(Resumen!$A$56:$AL$259,MATCH($C548,Resumen!$C$56:$C$259,0),MATCH($K$16,Resumen!$A$59:$AL$59,0))</f>
        <v>-</v>
      </c>
      <c r="M548" s="256" t="str">
        <f>IF(OR(H548="-",H548="",H548=0),"-",H548*M$14)</f>
        <v>-</v>
      </c>
      <c r="N548" s="90" t="str">
        <f t="shared" si="435"/>
        <v>-</v>
      </c>
      <c r="O548" s="90" t="str">
        <f t="shared" si="436"/>
        <v>-</v>
      </c>
      <c r="P548" s="109" t="str">
        <f t="shared" si="437"/>
        <v>-</v>
      </c>
      <c r="Q548" s="58"/>
      <c r="R548" s="365" t="str">
        <f>IF(SUM(H548,M548)=0,"-",SUM(H548,M548))</f>
        <v>-</v>
      </c>
      <c r="S548" s="366" t="str">
        <f t="shared" si="438"/>
        <v>-</v>
      </c>
      <c r="T548" s="366" t="str">
        <f t="shared" si="439"/>
        <v>-</v>
      </c>
      <c r="U548" s="367" t="str">
        <f t="shared" si="440"/>
        <v>-</v>
      </c>
      <c r="V548" s="5"/>
      <c r="W548" s="368" t="str">
        <f>IF(SUM(R548:U548)=0,"-",SUM(R548:U548))</f>
        <v>-</v>
      </c>
      <c r="Y548" s="369" t="str">
        <f>IF(OR(W548="",W548=0,W548="-"),"",MAX(Y$23:Y547)+1)</f>
        <v/>
      </c>
      <c r="Z548" s="370" t="str">
        <f>IF(OR(Y548="",Y548=0,Y548="-"),"",C548)</f>
        <v/>
      </c>
      <c r="AA548" s="371" t="str">
        <f>IF(OR(Y548="",Y548=0,Y548="-"),"",DAY($B548))</f>
        <v/>
      </c>
      <c r="AB548" s="372" t="str">
        <f>IF(AA548="","","/")</f>
        <v/>
      </c>
      <c r="AC548" s="373" t="str">
        <f>IF(OR(AA548="",AA548=0,AA548="-"),"",MONTH($B548))</f>
        <v/>
      </c>
      <c r="AD548" s="372" t="str">
        <f>IF(AC548="","","/")</f>
        <v/>
      </c>
      <c r="AE548" s="374" t="str">
        <f>IF(OR(AA548="",AA548=0,AA548="-"),"",YEAR($B548))</f>
        <v/>
      </c>
      <c r="AG548" s="461" t="str">
        <f>IF(OR($C548="",$C548="-",$C548=0),"-",A548)</f>
        <v>-</v>
      </c>
      <c r="AH548" s="503" t="str">
        <f>IF(OR($C548="",$C548="-",$C548=0),"-",DAY(B548))</f>
        <v>-</v>
      </c>
      <c r="AI548" s="506" t="str">
        <f>IF(AH548="","","/")</f>
        <v>/</v>
      </c>
      <c r="AJ548" s="507" t="str">
        <f>IF(OR($C548="",$C548="-",$C548=0),"-",MONTH(B548))</f>
        <v>-</v>
      </c>
      <c r="AK548" s="506" t="str">
        <f>IF(AJ548="","","/")</f>
        <v>/</v>
      </c>
      <c r="AL548" s="508" t="str">
        <f>IF(OR($C548="",$C548="-",$C548=0),"-",YEAR(B548))</f>
        <v>-</v>
      </c>
      <c r="AM548" s="462" t="str">
        <f>IF(OR($C548="",$C548="-",$C548=0),"-",C548)</f>
        <v>-</v>
      </c>
      <c r="AN548" s="475" t="str">
        <f>IF(AM548="-","ù",IF(BG548=D548,"ü","û"))</f>
        <v>ù</v>
      </c>
      <c r="AO548" s="463" t="str">
        <f>IF(OR($C548="",$C548="-",$C548=0),"-",IF(SUM(H548:H554)=0,"-",SUM(H548:H554)))</f>
        <v>-</v>
      </c>
      <c r="AP548" s="464" t="str">
        <f>IF(OR($C548="",$C548="-",$C548=0),"-",IF(SUM(I548:I554)=0,"-",SUM(I548:I554)))</f>
        <v>-</v>
      </c>
      <c r="AQ548" s="464" t="str">
        <f>IF(OR($C548="",$C548="-",$C548=0),"-",IF(SUM(J548:J554)=0,"-",SUM(J548:J554)))</f>
        <v>-</v>
      </c>
      <c r="AR548" s="465" t="str">
        <f>IF(OR($C548="",$C548="-",$C548=0),"-",IF(SUM(K548:K554)=0,"-",SUM(K548:K554)))</f>
        <v>-</v>
      </c>
      <c r="AS548" s="457"/>
      <c r="AT548" s="463" t="str">
        <f>IF(OR($C548="",$C548="-",$C548=0),"-",IF(SUM(M548:M554)=0,"-",SUM(M548:M554)))</f>
        <v>-</v>
      </c>
      <c r="AU548" s="464" t="str">
        <f>IF(OR($C548="",$C548="-",$C548=0),"-",IF(SUM(N548:N554)=0,"-",SUM(N548:N554)))</f>
        <v>-</v>
      </c>
      <c r="AV548" s="464" t="str">
        <f>IF(OR($C548="",$C548="-",$C548=0),"-",IF(SUM(O548:O554)=0,"-",SUM(O548:O554)))</f>
        <v>-</v>
      </c>
      <c r="AW548" s="465" t="str">
        <f>IF(OR($C548="",$C548="-",$C548=0),"-",IF(SUM(P548:P554)=0,"-",SUM(P548:P554)))</f>
        <v>-</v>
      </c>
      <c r="AX548" s="457"/>
      <c r="AY548" s="463" t="str">
        <f>IF(OR($C548="",$C548="-",$C548=0),"-",IF(SUM(R548:R554)=0,"-",SUM(R548:R554)))</f>
        <v>-</v>
      </c>
      <c r="AZ548" s="464" t="str">
        <f>IF(OR($C548="",$C548="-",$C548=0),"-",IF(SUM(S548:S554)=0,"-",SUM(S548:S554)))</f>
        <v>-</v>
      </c>
      <c r="BA548" s="464" t="str">
        <f>IF(OR($C548="",$C548="-",$C548=0),"-",IF(SUM(T548:T554)=0,"-",SUM(T548:T554)))</f>
        <v>-</v>
      </c>
      <c r="BB548" s="465" t="str">
        <f>IF(OR($C548="",$C548="-",$C548=0),"-",IF(SUM(U548:U554)=0,"-",SUM(U548:U554)))</f>
        <v>-</v>
      </c>
      <c r="BC548" s="457"/>
      <c r="BD548" s="463" t="str">
        <f>IF(SUM(AO548:AR548)=0,"-",SUM(AO548:AR548))</f>
        <v>-</v>
      </c>
      <c r="BE548" s="465" t="str">
        <f>IF(SUM(AT548:AW548)=0,"-",SUM(AT548:AW548))</f>
        <v>-</v>
      </c>
      <c r="BF548" s="457"/>
      <c r="BG548" s="466" t="str">
        <f>IF(SUM(AY548:BB548)=0,"-",SUM(AY548:BB548))</f>
        <v>-</v>
      </c>
    </row>
    <row r="549" spans="1:59" ht="15" thickBot="1" x14ac:dyDescent="0.35">
      <c r="A549" s="674"/>
      <c r="B549" s="675"/>
      <c r="C549" s="676"/>
      <c r="D549" s="677"/>
      <c r="E549" s="82" t="str">
        <f>Resumen!$O$57</f>
        <v>P</v>
      </c>
      <c r="F549" s="261" t="str">
        <f>Resumen!$O$56</f>
        <v>Panadería</v>
      </c>
      <c r="G549" s="284"/>
      <c r="H549" s="273" t="str">
        <f>INDEX(Resumen!$A$56:$AL$259,MATCH($C548,Resumen!$C$56:$C$259,0),MATCH($H$17,Resumen!$A$59:$AL$59,0))</f>
        <v>-</v>
      </c>
      <c r="I549" s="274" t="str">
        <f>INDEX(Resumen!$A$56:$AL$259,MATCH($C548,Resumen!$C$56:$C$259,0),MATCH($I$17,Resumen!$A$59:$AL$59,0))</f>
        <v>-</v>
      </c>
      <c r="J549" s="274" t="str">
        <f>INDEX(Resumen!$A$56:$AL$259,MATCH($C548,Resumen!$C$56:$C$259,0),MATCH($J$17,Resumen!$A$59:$AL$59,0))</f>
        <v>-</v>
      </c>
      <c r="K549" s="275" t="str">
        <f>INDEX(Resumen!$A$56:$AL$259,MATCH($C548,Resumen!$C$56:$C$259,0),MATCH($K$17,Resumen!$A$59:$AL$59,0))</f>
        <v>-</v>
      </c>
      <c r="M549" s="273" t="str">
        <f t="shared" ref="M549:M554" si="481">IF(OR(H549="-",H549="",H549=0),"-",H549*M$14)</f>
        <v>-</v>
      </c>
      <c r="N549" s="274" t="str">
        <f t="shared" si="435"/>
        <v>-</v>
      </c>
      <c r="O549" s="274" t="str">
        <f t="shared" si="436"/>
        <v>-</v>
      </c>
      <c r="P549" s="275" t="str">
        <f t="shared" si="437"/>
        <v>-</v>
      </c>
      <c r="Q549" s="58"/>
      <c r="R549" s="292" t="str">
        <f t="shared" ref="R549:R554" si="482">IF(SUM(H549,M549)=0,"-",SUM(H549,M549))</f>
        <v>-</v>
      </c>
      <c r="S549" s="293" t="str">
        <f t="shared" si="438"/>
        <v>-</v>
      </c>
      <c r="T549" s="293" t="str">
        <f t="shared" si="439"/>
        <v>-</v>
      </c>
      <c r="U549" s="294" t="str">
        <f t="shared" si="440"/>
        <v>-</v>
      </c>
      <c r="V549" s="5"/>
      <c r="W549" s="306" t="str">
        <f t="shared" ref="W549:W554" si="483">IF(SUM(R549:U549)=0,"-",SUM(R549:U549))</f>
        <v>-</v>
      </c>
      <c r="Y549" s="318" t="str">
        <f>IF(OR(W549="",W549=0,W549="-"),"",MAX(Y$23:Y548)+1)</f>
        <v/>
      </c>
      <c r="Z549" s="319" t="str">
        <f>IF(OR(Y549="",Y549=0,Y549="-"),"",C548)</f>
        <v/>
      </c>
      <c r="AA549" s="338" t="str">
        <f>IF(OR(Y549="",Y549=0,Y549="-"),"",DAY($B548))</f>
        <v/>
      </c>
      <c r="AB549" s="331" t="str">
        <f t="shared" ref="AB549:AB554" si="484">IF(AA549="","","/")</f>
        <v/>
      </c>
      <c r="AC549" s="339" t="str">
        <f>IF(OR(AA549="",AA549=0,AA549="-"),"",MONTH($B548))</f>
        <v/>
      </c>
      <c r="AD549" s="331" t="str">
        <f t="shared" ref="AD549:AD554" si="485">IF(AC549="","","/")</f>
        <v/>
      </c>
      <c r="AE549" s="340" t="str">
        <f>IF(OR(AA549="",AA549=0,AA549="-"),"",YEAR($B548))</f>
        <v/>
      </c>
      <c r="AG549" s="525"/>
      <c r="AH549" s="526"/>
      <c r="AI549" s="527"/>
      <c r="AJ549" s="528"/>
      <c r="AK549" s="527"/>
      <c r="AL549" s="529"/>
      <c r="AM549" s="530"/>
      <c r="AN549" s="535"/>
      <c r="AO549" s="531"/>
      <c r="AP549" s="532"/>
      <c r="AQ549" s="532"/>
      <c r="AR549" s="533"/>
      <c r="AS549" s="536"/>
      <c r="AT549" s="531"/>
      <c r="AU549" s="532"/>
      <c r="AV549" s="532"/>
      <c r="AW549" s="533"/>
      <c r="AX549" s="536"/>
      <c r="AY549" s="531"/>
      <c r="AZ549" s="532"/>
      <c r="BA549" s="532"/>
      <c r="BB549" s="533"/>
      <c r="BC549" s="536"/>
      <c r="BD549" s="531"/>
      <c r="BE549" s="533"/>
      <c r="BF549" s="536"/>
      <c r="BG549" s="534"/>
    </row>
    <row r="550" spans="1:59" ht="15" thickBot="1" x14ac:dyDescent="0.35">
      <c r="A550" s="674"/>
      <c r="B550" s="675"/>
      <c r="C550" s="676"/>
      <c r="D550" s="677"/>
      <c r="E550" s="82" t="str">
        <f>Resumen!$S$57</f>
        <v>B</v>
      </c>
      <c r="F550" s="261" t="str">
        <f>Resumen!$S$56</f>
        <v>Bebidas</v>
      </c>
      <c r="G550" s="284"/>
      <c r="H550" s="273" t="str">
        <f>INDEX(Resumen!$A$56:$AL$259,MATCH($C548,Resumen!$C$56:$C$259,0),MATCH($H$18,Resumen!$A$59:$AL$59,0))</f>
        <v>-</v>
      </c>
      <c r="I550" s="274" t="str">
        <f>INDEX(Resumen!$A$56:$AL$259,MATCH($C548,Resumen!$C$56:$C$259,0),MATCH($I$18,Resumen!$A$59:$AL$59,0))</f>
        <v>-</v>
      </c>
      <c r="J550" s="274" t="str">
        <f>INDEX(Resumen!$A$56:$AL$259,MATCH($C548,Resumen!$C$56:$C$259,0),MATCH($J$18,Resumen!$A$59:$AL$59,0))</f>
        <v>-</v>
      </c>
      <c r="K550" s="275" t="str">
        <f>INDEX(Resumen!$A$56:$AL$259,MATCH($C548,Resumen!$C$56:$C$259,0),MATCH($K$18,Resumen!$A$59:$AL$59,0))</f>
        <v>-</v>
      </c>
      <c r="M550" s="273" t="str">
        <f t="shared" si="481"/>
        <v>-</v>
      </c>
      <c r="N550" s="274" t="str">
        <f t="shared" si="435"/>
        <v>-</v>
      </c>
      <c r="O550" s="274" t="str">
        <f t="shared" si="436"/>
        <v>-</v>
      </c>
      <c r="P550" s="275" t="str">
        <f t="shared" si="437"/>
        <v>-</v>
      </c>
      <c r="R550" s="292" t="str">
        <f t="shared" si="482"/>
        <v>-</v>
      </c>
      <c r="S550" s="293" t="str">
        <f t="shared" si="438"/>
        <v>-</v>
      </c>
      <c r="T550" s="293" t="str">
        <f t="shared" si="439"/>
        <v>-</v>
      </c>
      <c r="U550" s="294" t="str">
        <f t="shared" si="440"/>
        <v>-</v>
      </c>
      <c r="V550" s="5"/>
      <c r="W550" s="306" t="str">
        <f t="shared" si="483"/>
        <v>-</v>
      </c>
      <c r="Y550" s="318" t="str">
        <f>IF(OR(W550="",W550=0,W550="-"),"",MAX(Y$23:Y549)+1)</f>
        <v/>
      </c>
      <c r="Z550" s="319" t="str">
        <f>IF(OR(Y550="",Y550=0,Y550="-"),"",C548)</f>
        <v/>
      </c>
      <c r="AA550" s="338" t="str">
        <f>IF(OR(Y550="",Y550=0,Y550="-"),"",DAY($B548))</f>
        <v/>
      </c>
      <c r="AB550" s="331" t="str">
        <f t="shared" si="484"/>
        <v/>
      </c>
      <c r="AC550" s="339" t="str">
        <f>IF(OR(AA550="",AA550=0,AA550="-"),"",MONTH($B548))</f>
        <v/>
      </c>
      <c r="AD550" s="331" t="str">
        <f t="shared" si="485"/>
        <v/>
      </c>
      <c r="AE550" s="340" t="str">
        <f>IF(OR(AA550="",AA550=0,AA550="-"),"",YEAR($B548))</f>
        <v/>
      </c>
      <c r="AG550" s="469"/>
      <c r="AH550" s="497"/>
      <c r="AL550" s="499"/>
      <c r="AM550" s="470"/>
      <c r="AN550" s="59"/>
      <c r="AO550" s="469"/>
      <c r="AP550" s="473"/>
      <c r="AQ550" s="473"/>
      <c r="AR550" s="470"/>
      <c r="AS550" s="59"/>
      <c r="AT550" s="469"/>
      <c r="AU550" s="473"/>
      <c r="AV550" s="473"/>
      <c r="AW550" s="470"/>
      <c r="AX550" s="59"/>
      <c r="AY550" s="469"/>
      <c r="AZ550" s="473"/>
      <c r="BA550" s="473"/>
      <c r="BB550" s="470"/>
      <c r="BC550" s="59"/>
      <c r="BD550" s="469"/>
      <c r="BE550" s="470"/>
      <c r="BF550" s="59"/>
      <c r="BG550" s="467"/>
    </row>
    <row r="551" spans="1:59" ht="15" thickBot="1" x14ac:dyDescent="0.35">
      <c r="A551" s="674"/>
      <c r="B551" s="675"/>
      <c r="C551" s="676"/>
      <c r="D551" s="677"/>
      <c r="E551" s="82" t="str">
        <f>Resumen!$W$57</f>
        <v>E</v>
      </c>
      <c r="F551" s="261" t="str">
        <f>Resumen!$W$56</f>
        <v>Envases</v>
      </c>
      <c r="G551" s="284"/>
      <c r="H551" s="273" t="str">
        <f>INDEX(Resumen!$A$56:$AL$259,MATCH($C548,Resumen!$C$56:$C$259,0),MATCH($H$19,Resumen!$A$59:$AL$59,0))</f>
        <v>-</v>
      </c>
      <c r="I551" s="274" t="str">
        <f>INDEX(Resumen!$A$56:$AL$259,MATCH($C548,Resumen!$C$56:$C$259,0),MATCH($I$19,Resumen!$A$59:$AL$59,0))</f>
        <v>-</v>
      </c>
      <c r="J551" s="274" t="str">
        <f>INDEX(Resumen!$A$56:$AL$259,MATCH($C548,Resumen!$C$56:$C$259,0),MATCH($J$19,Resumen!$A$59:$AL$59,0))</f>
        <v>-</v>
      </c>
      <c r="K551" s="275" t="str">
        <f>INDEX(Resumen!$A$56:$AL$259,MATCH($C548,Resumen!$C$56:$C$259,0),MATCH($K$19,Resumen!$A$59:$AL$59,0))</f>
        <v>-</v>
      </c>
      <c r="M551" s="273" t="str">
        <f t="shared" si="481"/>
        <v>-</v>
      </c>
      <c r="N551" s="274" t="str">
        <f t="shared" ref="N551:N614" si="486">IF(OR(I551="-",I551="",I551=0),"-",I551*N$14)</f>
        <v>-</v>
      </c>
      <c r="O551" s="274" t="str">
        <f t="shared" ref="O551:O614" si="487">IF(OR(J551="-",J551="",J551=0),"-",J551*O$14)</f>
        <v>-</v>
      </c>
      <c r="P551" s="275" t="str">
        <f t="shared" ref="P551:P614" si="488">IF(OR(K551="-",K551="",K551=0),"-",K551*P$14)</f>
        <v>-</v>
      </c>
      <c r="Q551" s="58"/>
      <c r="R551" s="292" t="str">
        <f t="shared" si="482"/>
        <v>-</v>
      </c>
      <c r="S551" s="293" t="str">
        <f t="shared" ref="S551:S614" si="489">IF(SUM(I551,N551)=0,"-",SUM(I551,N551))</f>
        <v>-</v>
      </c>
      <c r="T551" s="293" t="str">
        <f t="shared" ref="T551:T614" si="490">IF(SUM(J551,O551)=0,"-",SUM(J551,O551))</f>
        <v>-</v>
      </c>
      <c r="U551" s="294" t="str">
        <f t="shared" ref="U551:U614" si="491">IF(SUM(K551,P551)=0,"-",SUM(K551,P551))</f>
        <v>-</v>
      </c>
      <c r="V551" s="5"/>
      <c r="W551" s="306" t="str">
        <f t="shared" si="483"/>
        <v>-</v>
      </c>
      <c r="Y551" s="318" t="str">
        <f>IF(OR(W551="",W551=0,W551="-"),"",MAX(Y$23:Y550)+1)</f>
        <v/>
      </c>
      <c r="Z551" s="319" t="str">
        <f>IF(OR(Y551="",Y551=0,Y551="-"),"",C548)</f>
        <v/>
      </c>
      <c r="AA551" s="338" t="str">
        <f>IF(OR(Y551="",Y551=0,Y551="-"),"",DAY($B548))</f>
        <v/>
      </c>
      <c r="AB551" s="331" t="str">
        <f t="shared" si="484"/>
        <v/>
      </c>
      <c r="AC551" s="339" t="str">
        <f>IF(OR(AA551="",AA551=0,AA551="-"),"",MONTH($B548))</f>
        <v/>
      </c>
      <c r="AD551" s="331" t="str">
        <f t="shared" si="485"/>
        <v/>
      </c>
      <c r="AE551" s="340" t="str">
        <f>IF(OR(AA551="",AA551=0,AA551="-"),"",YEAR($B548))</f>
        <v/>
      </c>
      <c r="AG551" s="469"/>
      <c r="AH551" s="497"/>
      <c r="AL551" s="499"/>
      <c r="AM551" s="470"/>
      <c r="AO551" s="469"/>
      <c r="AP551" s="473"/>
      <c r="AQ551" s="473"/>
      <c r="AR551" s="470"/>
      <c r="AT551" s="469"/>
      <c r="AU551" s="473"/>
      <c r="AV551" s="473"/>
      <c r="AW551" s="470"/>
      <c r="AY551" s="469"/>
      <c r="AZ551" s="473"/>
      <c r="BA551" s="473"/>
      <c r="BB551" s="470"/>
      <c r="BD551" s="469"/>
      <c r="BE551" s="470"/>
      <c r="BG551" s="467"/>
    </row>
    <row r="552" spans="1:59" ht="15" thickBot="1" x14ac:dyDescent="0.35">
      <c r="A552" s="674"/>
      <c r="B552" s="675"/>
      <c r="C552" s="676"/>
      <c r="D552" s="677"/>
      <c r="E552" s="83" t="str">
        <f>Resumen!$AA$57</f>
        <v>D</v>
      </c>
      <c r="F552" s="262" t="str">
        <f>Resumen!$AA$56</f>
        <v>Decoración</v>
      </c>
      <c r="G552" s="284"/>
      <c r="H552" s="273" t="str">
        <f>INDEX(Resumen!$A$56:$AL$259,MATCH($C548,Resumen!$C$56:$C$259,0),MATCH($H$20,Resumen!$A$59:$AL$59,0))</f>
        <v>-</v>
      </c>
      <c r="I552" s="274" t="str">
        <f>INDEX(Resumen!$A$56:$AL$259,MATCH($C548,Resumen!$C$56:$C$259,0),MATCH($I$20,Resumen!$A$59:$AL$59,0))</f>
        <v>-</v>
      </c>
      <c r="J552" s="274" t="str">
        <f>INDEX(Resumen!$A$56:$AL$259,MATCH($C548,Resumen!$C$56:$C$259,0),MATCH($J$20,Resumen!$A$59:$AL$59,0))</f>
        <v>-</v>
      </c>
      <c r="K552" s="275" t="str">
        <f>INDEX(Resumen!$A$56:$AL$259,MATCH($C548,Resumen!$C$56:$C$259,0),MATCH($K$20,Resumen!$A$59:$AL$59,0))</f>
        <v>-</v>
      </c>
      <c r="M552" s="273" t="str">
        <f t="shared" si="481"/>
        <v>-</v>
      </c>
      <c r="N552" s="274" t="str">
        <f t="shared" si="486"/>
        <v>-</v>
      </c>
      <c r="O552" s="274" t="str">
        <f t="shared" si="487"/>
        <v>-</v>
      </c>
      <c r="P552" s="275" t="str">
        <f t="shared" si="488"/>
        <v>-</v>
      </c>
      <c r="Q552" s="58"/>
      <c r="R552" s="292" t="str">
        <f t="shared" si="482"/>
        <v>-</v>
      </c>
      <c r="S552" s="293" t="str">
        <f t="shared" si="489"/>
        <v>-</v>
      </c>
      <c r="T552" s="293" t="str">
        <f t="shared" si="490"/>
        <v>-</v>
      </c>
      <c r="U552" s="294" t="str">
        <f t="shared" si="491"/>
        <v>-</v>
      </c>
      <c r="V552" s="5"/>
      <c r="W552" s="306" t="str">
        <f t="shared" si="483"/>
        <v>-</v>
      </c>
      <c r="Y552" s="318" t="str">
        <f>IF(OR(W552="",W552=0,W552="-"),"",MAX(Y$23:Y551)+1)</f>
        <v/>
      </c>
      <c r="Z552" s="319" t="str">
        <f>IF(OR(Y552="",Y552=0,Y552="-"),"",C548)</f>
        <v/>
      </c>
      <c r="AA552" s="338" t="str">
        <f>IF(OR(Y552="",Y552=0,Y552="-"),"",DAY($B548))</f>
        <v/>
      </c>
      <c r="AB552" s="331" t="str">
        <f t="shared" si="484"/>
        <v/>
      </c>
      <c r="AC552" s="339" t="str">
        <f>IF(OR(AA552="",AA552=0,AA552="-"),"",MONTH($B548))</f>
        <v/>
      </c>
      <c r="AD552" s="331" t="str">
        <f t="shared" si="485"/>
        <v/>
      </c>
      <c r="AE552" s="340" t="str">
        <f>IF(OR(AA552="",AA552=0,AA552="-"),"",YEAR($B548))</f>
        <v/>
      </c>
      <c r="AG552" s="469"/>
      <c r="AH552" s="497"/>
      <c r="AL552" s="499"/>
      <c r="AM552" s="470"/>
      <c r="AO552" s="469"/>
      <c r="AP552" s="473"/>
      <c r="AQ552" s="473"/>
      <c r="AR552" s="470"/>
      <c r="AT552" s="469"/>
      <c r="AU552" s="473"/>
      <c r="AV552" s="473"/>
      <c r="AW552" s="470"/>
      <c r="AY552" s="469"/>
      <c r="AZ552" s="473"/>
      <c r="BA552" s="473"/>
      <c r="BB552" s="470"/>
      <c r="BD552" s="469"/>
      <c r="BE552" s="470"/>
      <c r="BG552" s="467"/>
    </row>
    <row r="553" spans="1:59" ht="15" thickBot="1" x14ac:dyDescent="0.35">
      <c r="A553" s="674"/>
      <c r="B553" s="675"/>
      <c r="C553" s="676"/>
      <c r="D553" s="677"/>
      <c r="E553" s="83" t="str">
        <f>Resumen!$AE$57</f>
        <v>U</v>
      </c>
      <c r="F553" s="262" t="str">
        <f>Resumen!$AE$56</f>
        <v>Maq. y Utensilios</v>
      </c>
      <c r="G553" s="284"/>
      <c r="H553" s="273" t="str">
        <f>INDEX(Resumen!$A$56:$AL$259,MATCH($C548,Resumen!$C$56:$C$259,0),MATCH($H$21,Resumen!$A$59:$AL$59,0))</f>
        <v>-</v>
      </c>
      <c r="I553" s="274" t="str">
        <f>INDEX(Resumen!$A$56:$AL$259,MATCH($C548,Resumen!$C$56:$C$259,0),MATCH($I$21,Resumen!$A$59:$AL$59,0))</f>
        <v>-</v>
      </c>
      <c r="J553" s="274" t="str">
        <f>INDEX(Resumen!$A$56:$AL$259,MATCH($C548,Resumen!$C$56:$C$259,0),MATCH($J$21,Resumen!$A$59:$AL$59,0))</f>
        <v>-</v>
      </c>
      <c r="K553" s="275" t="str">
        <f>INDEX(Resumen!$A$56:$AL$259,MATCH($C548,Resumen!$C$56:$C$259,0),MATCH($K$21,Resumen!$A$59:$AL$59,0))</f>
        <v>-</v>
      </c>
      <c r="M553" s="273" t="str">
        <f t="shared" si="481"/>
        <v>-</v>
      </c>
      <c r="N553" s="274" t="str">
        <f t="shared" si="486"/>
        <v>-</v>
      </c>
      <c r="O553" s="274" t="str">
        <f t="shared" si="487"/>
        <v>-</v>
      </c>
      <c r="P553" s="275" t="str">
        <f t="shared" si="488"/>
        <v>-</v>
      </c>
      <c r="Q553" s="58"/>
      <c r="R553" s="292" t="str">
        <f t="shared" si="482"/>
        <v>-</v>
      </c>
      <c r="S553" s="293" t="str">
        <f t="shared" si="489"/>
        <v>-</v>
      </c>
      <c r="T553" s="293" t="str">
        <f t="shared" si="490"/>
        <v>-</v>
      </c>
      <c r="U553" s="294" t="str">
        <f t="shared" si="491"/>
        <v>-</v>
      </c>
      <c r="V553" s="5"/>
      <c r="W553" s="306" t="str">
        <f t="shared" si="483"/>
        <v>-</v>
      </c>
      <c r="Y553" s="318" t="str">
        <f>IF(OR(W553="",W553=0,W553="-"),"",MAX(Y$23:Y552)+1)</f>
        <v/>
      </c>
      <c r="Z553" s="319" t="str">
        <f>IF(OR(Y553="",Y553=0,Y553="-"),"",C548)</f>
        <v/>
      </c>
      <c r="AA553" s="338" t="str">
        <f>IF(OR(Y553="",Y553=0,Y553="-"),"",DAY($B548))</f>
        <v/>
      </c>
      <c r="AB553" s="331" t="str">
        <f t="shared" si="484"/>
        <v/>
      </c>
      <c r="AC553" s="339" t="str">
        <f>IF(OR(AA553="",AA553=0,AA553="-"),"",MONTH($B548))</f>
        <v/>
      </c>
      <c r="AD553" s="331" t="str">
        <f t="shared" si="485"/>
        <v/>
      </c>
      <c r="AE553" s="340" t="str">
        <f>IF(OR(AA553="",AA553=0,AA553="-"),"",YEAR($B548))</f>
        <v/>
      </c>
      <c r="AG553" s="469"/>
      <c r="AH553" s="497"/>
      <c r="AL553" s="499"/>
      <c r="AM553" s="470"/>
      <c r="AO553" s="469"/>
      <c r="AP553" s="473"/>
      <c r="AQ553" s="473"/>
      <c r="AR553" s="470"/>
      <c r="AT553" s="469"/>
      <c r="AU553" s="473"/>
      <c r="AV553" s="473"/>
      <c r="AW553" s="470"/>
      <c r="AY553" s="469"/>
      <c r="AZ553" s="473"/>
      <c r="BA553" s="473"/>
      <c r="BB553" s="470"/>
      <c r="BD553" s="469"/>
      <c r="BE553" s="470"/>
      <c r="BG553" s="467"/>
    </row>
    <row r="554" spans="1:59" ht="15" thickBot="1" x14ac:dyDescent="0.35">
      <c r="A554" s="674"/>
      <c r="B554" s="675"/>
      <c r="C554" s="676"/>
      <c r="D554" s="649"/>
      <c r="E554" s="259" t="str">
        <f>Resumen!$AI$57</f>
        <v>V</v>
      </c>
      <c r="F554" s="263" t="str">
        <f>Resumen!$AI$56</f>
        <v>Gastos V.Zotz</v>
      </c>
      <c r="G554" s="284"/>
      <c r="H554" s="276" t="str">
        <f>INDEX(Resumen!$A$56:$AL$259,MATCH($C548,Resumen!$C$56:$C$259,0),MATCH($H$22,Resumen!$A$59:$AL$59,0))</f>
        <v>-</v>
      </c>
      <c r="I554" s="277" t="str">
        <f>INDEX(Resumen!$A$56:$AL$259,MATCH($C548,Resumen!$C$56:$C$259,0),MATCH($I$22,Resumen!$A$59:$AL$59,0))</f>
        <v>-</v>
      </c>
      <c r="J554" s="277" t="str">
        <f>INDEX(Resumen!$A$56:$AL$259,MATCH($C548,Resumen!$C$56:$C$259,0),MATCH($J$22,Resumen!$A$59:$AL$59,0))</f>
        <v>-</v>
      </c>
      <c r="K554" s="278" t="str">
        <f>INDEX(Resumen!$A$56:$AL$259,MATCH($C548,Resumen!$C$56:$C$259,0),MATCH($K$22,Resumen!$A$59:$AL$59,0))</f>
        <v>-</v>
      </c>
      <c r="M554" s="276" t="str">
        <f t="shared" si="481"/>
        <v>-</v>
      </c>
      <c r="N554" s="277" t="str">
        <f t="shared" si="486"/>
        <v>-</v>
      </c>
      <c r="O554" s="277" t="str">
        <f t="shared" si="487"/>
        <v>-</v>
      </c>
      <c r="P554" s="278" t="str">
        <f t="shared" si="488"/>
        <v>-</v>
      </c>
      <c r="Q554" s="58"/>
      <c r="R554" s="295" t="str">
        <f t="shared" si="482"/>
        <v>-</v>
      </c>
      <c r="S554" s="296" t="str">
        <f t="shared" si="489"/>
        <v>-</v>
      </c>
      <c r="T554" s="296" t="str">
        <f t="shared" si="490"/>
        <v>-</v>
      </c>
      <c r="U554" s="297" t="str">
        <f t="shared" si="491"/>
        <v>-</v>
      </c>
      <c r="W554" s="307" t="str">
        <f t="shared" si="483"/>
        <v>-</v>
      </c>
      <c r="Y554" s="318" t="str">
        <f>IF(OR(W554="",W554=0,W554="-"),"",MAX(Y$23:Y553)+1)</f>
        <v/>
      </c>
      <c r="Z554" s="320" t="str">
        <f>IF(OR(Y554="",Y554=0,Y554="-"),"",C548)</f>
        <v/>
      </c>
      <c r="AA554" s="341" t="str">
        <f>IF(OR(Y554="",Y554=0,Y554="-"),"",DAY($B548))</f>
        <v/>
      </c>
      <c r="AB554" s="332" t="str">
        <f t="shared" si="484"/>
        <v/>
      </c>
      <c r="AC554" s="342" t="str">
        <f>IF(OR(AA554="",AA554=0,AA554="-"),"",MONTH($B548))</f>
        <v/>
      </c>
      <c r="AD554" s="332" t="str">
        <f t="shared" si="485"/>
        <v/>
      </c>
      <c r="AE554" s="343" t="str">
        <f>IF(OR(AA554="",AA554=0,AA554="-"),"",YEAR($B548))</f>
        <v/>
      </c>
      <c r="AG554" s="471"/>
      <c r="AH554" s="500"/>
      <c r="AI554" s="501"/>
      <c r="AJ554" s="501"/>
      <c r="AK554" s="501"/>
      <c r="AL554" s="502"/>
      <c r="AM554" s="472"/>
      <c r="AO554" s="471"/>
      <c r="AP554" s="474"/>
      <c r="AQ554" s="474"/>
      <c r="AR554" s="472"/>
      <c r="AT554" s="471"/>
      <c r="AU554" s="474"/>
      <c r="AV554" s="474"/>
      <c r="AW554" s="472"/>
      <c r="AY554" s="471"/>
      <c r="AZ554" s="474"/>
      <c r="BA554" s="474"/>
      <c r="BB554" s="472"/>
      <c r="BD554" s="471"/>
      <c r="BE554" s="472"/>
      <c r="BG554" s="468"/>
    </row>
    <row r="555" spans="1:59" ht="15" thickBot="1" x14ac:dyDescent="0.35">
      <c r="A555" s="674">
        <f>MAX($A$23:A548)+1</f>
        <v>77</v>
      </c>
      <c r="B555" s="675">
        <f>INDEX(Resumen!$A$56:$AL$259,MATCH($A555,Resumen!$A$56:$A$259,0),MATCH($B$22,Resumen!$A$59:$AL$59,0))</f>
        <v>0</v>
      </c>
      <c r="C555" s="676">
        <f>INDEX(Resumen!$A$56:$AL$259,MATCH($A555,Resumen!$A$56:$A$259,0),MATCH($C$22,Resumen!$A$59:$AL$59,0))</f>
        <v>0</v>
      </c>
      <c r="D555" s="648" t="str">
        <f>IF(SUM($W555:$W561)=0,"-",SUM($W555:$W561))</f>
        <v>-</v>
      </c>
      <c r="E555" s="363" t="str">
        <f>Resumen!$K$57</f>
        <v>MP</v>
      </c>
      <c r="F555" s="364" t="str">
        <f>Resumen!$K$56</f>
        <v>Materias Primas</v>
      </c>
      <c r="G555" s="284"/>
      <c r="H555" s="256" t="str">
        <f>INDEX(Resumen!$A$56:$AL$259,MATCH($C555,Resumen!$C$56:$C$259,0),MATCH($H$16,Resumen!$A$59:$AL$59,0))</f>
        <v>-</v>
      </c>
      <c r="I555" s="90" t="str">
        <f>INDEX(Resumen!$A$56:$AL$259,MATCH($C555,Resumen!$C$56:$C$259,0),MATCH($I$16,Resumen!$A$59:$AL$59,0))</f>
        <v>-</v>
      </c>
      <c r="J555" s="90" t="str">
        <f>INDEX(Resumen!$A$56:$AL$259,MATCH($C555,Resumen!$C$56:$C$259,0),MATCH($J$16,Resumen!$A$59:$AL$59,0))</f>
        <v>-</v>
      </c>
      <c r="K555" s="109" t="str">
        <f>INDEX(Resumen!$A$56:$AL$259,MATCH($C555,Resumen!$C$56:$C$259,0),MATCH($K$16,Resumen!$A$59:$AL$59,0))</f>
        <v>-</v>
      </c>
      <c r="M555" s="256" t="str">
        <f>IF(OR(H555="-",H555="",H555=0),"-",H555*M$14)</f>
        <v>-</v>
      </c>
      <c r="N555" s="90" t="str">
        <f t="shared" si="486"/>
        <v>-</v>
      </c>
      <c r="O555" s="90" t="str">
        <f t="shared" si="487"/>
        <v>-</v>
      </c>
      <c r="P555" s="109" t="str">
        <f t="shared" si="488"/>
        <v>-</v>
      </c>
      <c r="Q555" s="58"/>
      <c r="R555" s="365" t="str">
        <f>IF(SUM(H555,M555)=0,"-",SUM(H555,M555))</f>
        <v>-</v>
      </c>
      <c r="S555" s="366" t="str">
        <f t="shared" si="489"/>
        <v>-</v>
      </c>
      <c r="T555" s="366" t="str">
        <f t="shared" si="490"/>
        <v>-</v>
      </c>
      <c r="U555" s="367" t="str">
        <f t="shared" si="491"/>
        <v>-</v>
      </c>
      <c r="V555" s="5"/>
      <c r="W555" s="368" t="str">
        <f>IF(SUM(R555:U555)=0,"-",SUM(R555:U555))</f>
        <v>-</v>
      </c>
      <c r="Y555" s="369" t="str">
        <f>IF(OR(W555="",W555=0,W555="-"),"",MAX(Y$23:Y554)+1)</f>
        <v/>
      </c>
      <c r="Z555" s="370" t="str">
        <f>IF(OR(Y555="",Y555=0,Y555="-"),"",C555)</f>
        <v/>
      </c>
      <c r="AA555" s="371" t="str">
        <f>IF(OR(Y555="",Y555=0,Y555="-"),"",DAY($B555))</f>
        <v/>
      </c>
      <c r="AB555" s="372" t="str">
        <f>IF(AA555="","","/")</f>
        <v/>
      </c>
      <c r="AC555" s="373" t="str">
        <f>IF(OR(AA555="",AA555=0,AA555="-"),"",MONTH($B555))</f>
        <v/>
      </c>
      <c r="AD555" s="372" t="str">
        <f>IF(AC555="","","/")</f>
        <v/>
      </c>
      <c r="AE555" s="374" t="str">
        <f>IF(OR(AA555="",AA555=0,AA555="-"),"",YEAR($B555))</f>
        <v/>
      </c>
      <c r="AG555" s="461" t="str">
        <f>IF(OR($C555="",$C555="-",$C555=0),"-",A555)</f>
        <v>-</v>
      </c>
      <c r="AH555" s="503" t="str">
        <f>IF(OR($C555="",$C555="-",$C555=0),"-",DAY(B555))</f>
        <v>-</v>
      </c>
      <c r="AI555" s="506" t="str">
        <f>IF(AH555="","","/")</f>
        <v>/</v>
      </c>
      <c r="AJ555" s="507" t="str">
        <f>IF(OR($C555="",$C555="-",$C555=0),"-",MONTH(B555))</f>
        <v>-</v>
      </c>
      <c r="AK555" s="506" t="str">
        <f>IF(AJ555="","","/")</f>
        <v>/</v>
      </c>
      <c r="AL555" s="508" t="str">
        <f>IF(OR($C555="",$C555="-",$C555=0),"-",YEAR(B555))</f>
        <v>-</v>
      </c>
      <c r="AM555" s="462" t="str">
        <f>IF(OR($C555="",$C555="-",$C555=0),"-",C555)</f>
        <v>-</v>
      </c>
      <c r="AN555" s="475" t="str">
        <f>IF(AM555="-","ù",IF(BG555=D555,"ü","û"))</f>
        <v>ù</v>
      </c>
      <c r="AO555" s="463" t="str">
        <f>IF(OR($C555="",$C555="-",$C555=0),"-",IF(SUM(H555:H561)=0,"-",SUM(H555:H561)))</f>
        <v>-</v>
      </c>
      <c r="AP555" s="464" t="str">
        <f>IF(OR($C555="",$C555="-",$C555=0),"-",IF(SUM(I555:I561)=0,"-",SUM(I555:I561)))</f>
        <v>-</v>
      </c>
      <c r="AQ555" s="464" t="str">
        <f>IF(OR($C555="",$C555="-",$C555=0),"-",IF(SUM(J555:J561)=0,"-",SUM(J555:J561)))</f>
        <v>-</v>
      </c>
      <c r="AR555" s="465" t="str">
        <f>IF(OR($C555="",$C555="-",$C555=0),"-",IF(SUM(K555:K561)=0,"-",SUM(K555:K561)))</f>
        <v>-</v>
      </c>
      <c r="AS555" s="457"/>
      <c r="AT555" s="463" t="str">
        <f>IF(OR($C555="",$C555="-",$C555=0),"-",IF(SUM(M555:M561)=0,"-",SUM(M555:M561)))</f>
        <v>-</v>
      </c>
      <c r="AU555" s="464" t="str">
        <f>IF(OR($C555="",$C555="-",$C555=0),"-",IF(SUM(N555:N561)=0,"-",SUM(N555:N561)))</f>
        <v>-</v>
      </c>
      <c r="AV555" s="464" t="str">
        <f>IF(OR($C555="",$C555="-",$C555=0),"-",IF(SUM(O555:O561)=0,"-",SUM(O555:O561)))</f>
        <v>-</v>
      </c>
      <c r="AW555" s="465" t="str">
        <f>IF(OR($C555="",$C555="-",$C555=0),"-",IF(SUM(P555:P561)=0,"-",SUM(P555:P561)))</f>
        <v>-</v>
      </c>
      <c r="AX555" s="457"/>
      <c r="AY555" s="463" t="str">
        <f>IF(OR($C555="",$C555="-",$C555=0),"-",IF(SUM(R555:R561)=0,"-",SUM(R555:R561)))</f>
        <v>-</v>
      </c>
      <c r="AZ555" s="464" t="str">
        <f>IF(OR($C555="",$C555="-",$C555=0),"-",IF(SUM(S555:S561)=0,"-",SUM(S555:S561)))</f>
        <v>-</v>
      </c>
      <c r="BA555" s="464" t="str">
        <f>IF(OR($C555="",$C555="-",$C555=0),"-",IF(SUM(T555:T561)=0,"-",SUM(T555:T561)))</f>
        <v>-</v>
      </c>
      <c r="BB555" s="465" t="str">
        <f>IF(OR($C555="",$C555="-",$C555=0),"-",IF(SUM(U555:U561)=0,"-",SUM(U555:U561)))</f>
        <v>-</v>
      </c>
      <c r="BC555" s="457"/>
      <c r="BD555" s="463" t="str">
        <f>IF(SUM(AO555:AR555)=0,"-",SUM(AO555:AR555))</f>
        <v>-</v>
      </c>
      <c r="BE555" s="465" t="str">
        <f>IF(SUM(AT555:AW555)=0,"-",SUM(AT555:AW555))</f>
        <v>-</v>
      </c>
      <c r="BF555" s="457"/>
      <c r="BG555" s="466" t="str">
        <f>IF(SUM(AY555:BB555)=0,"-",SUM(AY555:BB555))</f>
        <v>-</v>
      </c>
    </row>
    <row r="556" spans="1:59" ht="15" thickBot="1" x14ac:dyDescent="0.35">
      <c r="A556" s="674"/>
      <c r="B556" s="675"/>
      <c r="C556" s="676"/>
      <c r="D556" s="677"/>
      <c r="E556" s="82" t="str">
        <f>Resumen!$O$57</f>
        <v>P</v>
      </c>
      <c r="F556" s="261" t="str">
        <f>Resumen!$O$56</f>
        <v>Panadería</v>
      </c>
      <c r="G556" s="284"/>
      <c r="H556" s="273" t="str">
        <f>INDEX(Resumen!$A$56:$AL$259,MATCH($C555,Resumen!$C$56:$C$259,0),MATCH($H$17,Resumen!$A$59:$AL$59,0))</f>
        <v>-</v>
      </c>
      <c r="I556" s="274" t="str">
        <f>INDEX(Resumen!$A$56:$AL$259,MATCH($C555,Resumen!$C$56:$C$259,0),MATCH($I$17,Resumen!$A$59:$AL$59,0))</f>
        <v>-</v>
      </c>
      <c r="J556" s="274" t="str">
        <f>INDEX(Resumen!$A$56:$AL$259,MATCH($C555,Resumen!$C$56:$C$259,0),MATCH($J$17,Resumen!$A$59:$AL$59,0))</f>
        <v>-</v>
      </c>
      <c r="K556" s="275" t="str">
        <f>INDEX(Resumen!$A$56:$AL$259,MATCH($C555,Resumen!$C$56:$C$259,0),MATCH($K$17,Resumen!$A$59:$AL$59,0))</f>
        <v>-</v>
      </c>
      <c r="M556" s="273" t="str">
        <f t="shared" ref="M556:M561" si="492">IF(OR(H556="-",H556="",H556=0),"-",H556*M$14)</f>
        <v>-</v>
      </c>
      <c r="N556" s="274" t="str">
        <f t="shared" si="486"/>
        <v>-</v>
      </c>
      <c r="O556" s="274" t="str">
        <f t="shared" si="487"/>
        <v>-</v>
      </c>
      <c r="P556" s="275" t="str">
        <f t="shared" si="488"/>
        <v>-</v>
      </c>
      <c r="Q556" s="58"/>
      <c r="R556" s="292" t="str">
        <f t="shared" ref="R556:R561" si="493">IF(SUM(H556,M556)=0,"-",SUM(H556,M556))</f>
        <v>-</v>
      </c>
      <c r="S556" s="293" t="str">
        <f t="shared" si="489"/>
        <v>-</v>
      </c>
      <c r="T556" s="293" t="str">
        <f t="shared" si="490"/>
        <v>-</v>
      </c>
      <c r="U556" s="294" t="str">
        <f t="shared" si="491"/>
        <v>-</v>
      </c>
      <c r="V556" s="5"/>
      <c r="W556" s="306" t="str">
        <f t="shared" ref="W556:W561" si="494">IF(SUM(R556:U556)=0,"-",SUM(R556:U556))</f>
        <v>-</v>
      </c>
      <c r="Y556" s="318" t="str">
        <f>IF(OR(W556="",W556=0,W556="-"),"",MAX(Y$23:Y555)+1)</f>
        <v/>
      </c>
      <c r="Z556" s="319" t="str">
        <f>IF(OR(Y556="",Y556=0,Y556="-"),"",C555)</f>
        <v/>
      </c>
      <c r="AA556" s="338" t="str">
        <f>IF(OR(Y556="",Y556=0,Y556="-"),"",DAY($B555))</f>
        <v/>
      </c>
      <c r="AB556" s="331" t="str">
        <f t="shared" ref="AB556:AB561" si="495">IF(AA556="","","/")</f>
        <v/>
      </c>
      <c r="AC556" s="339" t="str">
        <f>IF(OR(AA556="",AA556=0,AA556="-"),"",MONTH($B555))</f>
        <v/>
      </c>
      <c r="AD556" s="331" t="str">
        <f t="shared" ref="AD556:AD561" si="496">IF(AC556="","","/")</f>
        <v/>
      </c>
      <c r="AE556" s="340" t="str">
        <f>IF(OR(AA556="",AA556=0,AA556="-"),"",YEAR($B555))</f>
        <v/>
      </c>
      <c r="AG556" s="525"/>
      <c r="AH556" s="526"/>
      <c r="AI556" s="527"/>
      <c r="AJ556" s="528"/>
      <c r="AK556" s="527"/>
      <c r="AL556" s="529"/>
      <c r="AM556" s="530"/>
      <c r="AN556" s="535"/>
      <c r="AO556" s="531"/>
      <c r="AP556" s="532"/>
      <c r="AQ556" s="532"/>
      <c r="AR556" s="533"/>
      <c r="AS556" s="536"/>
      <c r="AT556" s="531"/>
      <c r="AU556" s="532"/>
      <c r="AV556" s="532"/>
      <c r="AW556" s="533"/>
      <c r="AX556" s="536"/>
      <c r="AY556" s="531"/>
      <c r="AZ556" s="532"/>
      <c r="BA556" s="532"/>
      <c r="BB556" s="533"/>
      <c r="BC556" s="536"/>
      <c r="BD556" s="531"/>
      <c r="BE556" s="533"/>
      <c r="BF556" s="536"/>
      <c r="BG556" s="534"/>
    </row>
    <row r="557" spans="1:59" ht="15" thickBot="1" x14ac:dyDescent="0.35">
      <c r="A557" s="674"/>
      <c r="B557" s="675"/>
      <c r="C557" s="676"/>
      <c r="D557" s="677"/>
      <c r="E557" s="82" t="str">
        <f>Resumen!$S$57</f>
        <v>B</v>
      </c>
      <c r="F557" s="261" t="str">
        <f>Resumen!$S$56</f>
        <v>Bebidas</v>
      </c>
      <c r="G557" s="284"/>
      <c r="H557" s="273" t="str">
        <f>INDEX(Resumen!$A$56:$AL$259,MATCH($C555,Resumen!$C$56:$C$259,0),MATCH($H$18,Resumen!$A$59:$AL$59,0))</f>
        <v>-</v>
      </c>
      <c r="I557" s="274" t="str">
        <f>INDEX(Resumen!$A$56:$AL$259,MATCH($C555,Resumen!$C$56:$C$259,0),MATCH($I$18,Resumen!$A$59:$AL$59,0))</f>
        <v>-</v>
      </c>
      <c r="J557" s="274" t="str">
        <f>INDEX(Resumen!$A$56:$AL$259,MATCH($C555,Resumen!$C$56:$C$259,0),MATCH($J$18,Resumen!$A$59:$AL$59,0))</f>
        <v>-</v>
      </c>
      <c r="K557" s="275" t="str">
        <f>INDEX(Resumen!$A$56:$AL$259,MATCH($C555,Resumen!$C$56:$C$259,0),MATCH($K$18,Resumen!$A$59:$AL$59,0))</f>
        <v>-</v>
      </c>
      <c r="M557" s="273" t="str">
        <f t="shared" si="492"/>
        <v>-</v>
      </c>
      <c r="N557" s="274" t="str">
        <f t="shared" si="486"/>
        <v>-</v>
      </c>
      <c r="O557" s="274" t="str">
        <f t="shared" si="487"/>
        <v>-</v>
      </c>
      <c r="P557" s="275" t="str">
        <f t="shared" si="488"/>
        <v>-</v>
      </c>
      <c r="R557" s="292" t="str">
        <f t="shared" si="493"/>
        <v>-</v>
      </c>
      <c r="S557" s="293" t="str">
        <f t="shared" si="489"/>
        <v>-</v>
      </c>
      <c r="T557" s="293" t="str">
        <f t="shared" si="490"/>
        <v>-</v>
      </c>
      <c r="U557" s="294" t="str">
        <f t="shared" si="491"/>
        <v>-</v>
      </c>
      <c r="V557" s="5"/>
      <c r="W557" s="306" t="str">
        <f t="shared" si="494"/>
        <v>-</v>
      </c>
      <c r="Y557" s="318" t="str">
        <f>IF(OR(W557="",W557=0,W557="-"),"",MAX(Y$23:Y556)+1)</f>
        <v/>
      </c>
      <c r="Z557" s="319" t="str">
        <f>IF(OR(Y557="",Y557=0,Y557="-"),"",C555)</f>
        <v/>
      </c>
      <c r="AA557" s="338" t="str">
        <f>IF(OR(Y557="",Y557=0,Y557="-"),"",DAY($B555))</f>
        <v/>
      </c>
      <c r="AB557" s="331" t="str">
        <f t="shared" si="495"/>
        <v/>
      </c>
      <c r="AC557" s="339" t="str">
        <f>IF(OR(AA557="",AA557=0,AA557="-"),"",MONTH($B555))</f>
        <v/>
      </c>
      <c r="AD557" s="331" t="str">
        <f t="shared" si="496"/>
        <v/>
      </c>
      <c r="AE557" s="340" t="str">
        <f>IF(OR(AA557="",AA557=0,AA557="-"),"",YEAR($B555))</f>
        <v/>
      </c>
      <c r="AG557" s="469"/>
      <c r="AH557" s="497"/>
      <c r="AL557" s="499"/>
      <c r="AM557" s="470"/>
      <c r="AN557" s="59"/>
      <c r="AO557" s="469"/>
      <c r="AP557" s="473"/>
      <c r="AQ557" s="473"/>
      <c r="AR557" s="470"/>
      <c r="AS557" s="59"/>
      <c r="AT557" s="469"/>
      <c r="AU557" s="473"/>
      <c r="AV557" s="473"/>
      <c r="AW557" s="470"/>
      <c r="AX557" s="59"/>
      <c r="AY557" s="469"/>
      <c r="AZ557" s="473"/>
      <c r="BA557" s="473"/>
      <c r="BB557" s="470"/>
      <c r="BC557" s="59"/>
      <c r="BD557" s="469"/>
      <c r="BE557" s="470"/>
      <c r="BF557" s="59"/>
      <c r="BG557" s="467"/>
    </row>
    <row r="558" spans="1:59" ht="15" thickBot="1" x14ac:dyDescent="0.35">
      <c r="A558" s="674"/>
      <c r="B558" s="675"/>
      <c r="C558" s="676"/>
      <c r="D558" s="677"/>
      <c r="E558" s="82" t="str">
        <f>Resumen!$W$57</f>
        <v>E</v>
      </c>
      <c r="F558" s="261" t="str">
        <f>Resumen!$W$56</f>
        <v>Envases</v>
      </c>
      <c r="G558" s="284"/>
      <c r="H558" s="273" t="str">
        <f>INDEX(Resumen!$A$56:$AL$259,MATCH($C555,Resumen!$C$56:$C$259,0),MATCH($H$19,Resumen!$A$59:$AL$59,0))</f>
        <v>-</v>
      </c>
      <c r="I558" s="274" t="str">
        <f>INDEX(Resumen!$A$56:$AL$259,MATCH($C555,Resumen!$C$56:$C$259,0),MATCH($I$19,Resumen!$A$59:$AL$59,0))</f>
        <v>-</v>
      </c>
      <c r="J558" s="274" t="str">
        <f>INDEX(Resumen!$A$56:$AL$259,MATCH($C555,Resumen!$C$56:$C$259,0),MATCH($J$19,Resumen!$A$59:$AL$59,0))</f>
        <v>-</v>
      </c>
      <c r="K558" s="275" t="str">
        <f>INDEX(Resumen!$A$56:$AL$259,MATCH($C555,Resumen!$C$56:$C$259,0),MATCH($K$19,Resumen!$A$59:$AL$59,0))</f>
        <v>-</v>
      </c>
      <c r="M558" s="273" t="str">
        <f t="shared" si="492"/>
        <v>-</v>
      </c>
      <c r="N558" s="274" t="str">
        <f t="shared" si="486"/>
        <v>-</v>
      </c>
      <c r="O558" s="274" t="str">
        <f t="shared" si="487"/>
        <v>-</v>
      </c>
      <c r="P558" s="275" t="str">
        <f t="shared" si="488"/>
        <v>-</v>
      </c>
      <c r="Q558" s="58"/>
      <c r="R558" s="292" t="str">
        <f t="shared" si="493"/>
        <v>-</v>
      </c>
      <c r="S558" s="293" t="str">
        <f t="shared" si="489"/>
        <v>-</v>
      </c>
      <c r="T558" s="293" t="str">
        <f t="shared" si="490"/>
        <v>-</v>
      </c>
      <c r="U558" s="294" t="str">
        <f t="shared" si="491"/>
        <v>-</v>
      </c>
      <c r="V558" s="5"/>
      <c r="W558" s="306" t="str">
        <f t="shared" si="494"/>
        <v>-</v>
      </c>
      <c r="Y558" s="318" t="str">
        <f>IF(OR(W558="",W558=0,W558="-"),"",MAX(Y$23:Y557)+1)</f>
        <v/>
      </c>
      <c r="Z558" s="319" t="str">
        <f>IF(OR(Y558="",Y558=0,Y558="-"),"",C555)</f>
        <v/>
      </c>
      <c r="AA558" s="338" t="str">
        <f>IF(OR(Y558="",Y558=0,Y558="-"),"",DAY($B555))</f>
        <v/>
      </c>
      <c r="AB558" s="331" t="str">
        <f t="shared" si="495"/>
        <v/>
      </c>
      <c r="AC558" s="339" t="str">
        <f>IF(OR(AA558="",AA558=0,AA558="-"),"",MONTH($B555))</f>
        <v/>
      </c>
      <c r="AD558" s="331" t="str">
        <f t="shared" si="496"/>
        <v/>
      </c>
      <c r="AE558" s="340" t="str">
        <f>IF(OR(AA558="",AA558=0,AA558="-"),"",YEAR($B555))</f>
        <v/>
      </c>
      <c r="AG558" s="469"/>
      <c r="AH558" s="497"/>
      <c r="AL558" s="499"/>
      <c r="AM558" s="470"/>
      <c r="AO558" s="469"/>
      <c r="AP558" s="473"/>
      <c r="AQ558" s="473"/>
      <c r="AR558" s="470"/>
      <c r="AT558" s="469"/>
      <c r="AU558" s="473"/>
      <c r="AV558" s="473"/>
      <c r="AW558" s="470"/>
      <c r="AY558" s="469"/>
      <c r="AZ558" s="473"/>
      <c r="BA558" s="473"/>
      <c r="BB558" s="470"/>
      <c r="BD558" s="469"/>
      <c r="BE558" s="470"/>
      <c r="BG558" s="467"/>
    </row>
    <row r="559" spans="1:59" ht="15" thickBot="1" x14ac:dyDescent="0.35">
      <c r="A559" s="674"/>
      <c r="B559" s="675"/>
      <c r="C559" s="676"/>
      <c r="D559" s="677"/>
      <c r="E559" s="83" t="str">
        <f>Resumen!$AA$57</f>
        <v>D</v>
      </c>
      <c r="F559" s="262" t="str">
        <f>Resumen!$AA$56</f>
        <v>Decoración</v>
      </c>
      <c r="G559" s="284"/>
      <c r="H559" s="273" t="str">
        <f>INDEX(Resumen!$A$56:$AL$259,MATCH($C555,Resumen!$C$56:$C$259,0),MATCH($H$20,Resumen!$A$59:$AL$59,0))</f>
        <v>-</v>
      </c>
      <c r="I559" s="274" t="str">
        <f>INDEX(Resumen!$A$56:$AL$259,MATCH($C555,Resumen!$C$56:$C$259,0),MATCH($I$20,Resumen!$A$59:$AL$59,0))</f>
        <v>-</v>
      </c>
      <c r="J559" s="274" t="str">
        <f>INDEX(Resumen!$A$56:$AL$259,MATCH($C555,Resumen!$C$56:$C$259,0),MATCH($J$20,Resumen!$A$59:$AL$59,0))</f>
        <v>-</v>
      </c>
      <c r="K559" s="275" t="str">
        <f>INDEX(Resumen!$A$56:$AL$259,MATCH($C555,Resumen!$C$56:$C$259,0),MATCH($K$20,Resumen!$A$59:$AL$59,0))</f>
        <v>-</v>
      </c>
      <c r="M559" s="273" t="str">
        <f t="shared" si="492"/>
        <v>-</v>
      </c>
      <c r="N559" s="274" t="str">
        <f t="shared" si="486"/>
        <v>-</v>
      </c>
      <c r="O559" s="274" t="str">
        <f t="shared" si="487"/>
        <v>-</v>
      </c>
      <c r="P559" s="275" t="str">
        <f t="shared" si="488"/>
        <v>-</v>
      </c>
      <c r="Q559" s="58"/>
      <c r="R559" s="292" t="str">
        <f t="shared" si="493"/>
        <v>-</v>
      </c>
      <c r="S559" s="293" t="str">
        <f t="shared" si="489"/>
        <v>-</v>
      </c>
      <c r="T559" s="293" t="str">
        <f t="shared" si="490"/>
        <v>-</v>
      </c>
      <c r="U559" s="294" t="str">
        <f t="shared" si="491"/>
        <v>-</v>
      </c>
      <c r="V559" s="5"/>
      <c r="W559" s="306" t="str">
        <f t="shared" si="494"/>
        <v>-</v>
      </c>
      <c r="Y559" s="318" t="str">
        <f>IF(OR(W559="",W559=0,W559="-"),"",MAX(Y$23:Y558)+1)</f>
        <v/>
      </c>
      <c r="Z559" s="319" t="str">
        <f>IF(OR(Y559="",Y559=0,Y559="-"),"",C555)</f>
        <v/>
      </c>
      <c r="AA559" s="338" t="str">
        <f>IF(OR(Y559="",Y559=0,Y559="-"),"",DAY($B555))</f>
        <v/>
      </c>
      <c r="AB559" s="331" t="str">
        <f t="shared" si="495"/>
        <v/>
      </c>
      <c r="AC559" s="339" t="str">
        <f>IF(OR(AA559="",AA559=0,AA559="-"),"",MONTH($B555))</f>
        <v/>
      </c>
      <c r="AD559" s="331" t="str">
        <f t="shared" si="496"/>
        <v/>
      </c>
      <c r="AE559" s="340" t="str">
        <f>IF(OR(AA559="",AA559=0,AA559="-"),"",YEAR($B555))</f>
        <v/>
      </c>
      <c r="AG559" s="469"/>
      <c r="AH559" s="497"/>
      <c r="AL559" s="499"/>
      <c r="AM559" s="470"/>
      <c r="AO559" s="469"/>
      <c r="AP559" s="473"/>
      <c r="AQ559" s="473"/>
      <c r="AR559" s="470"/>
      <c r="AT559" s="469"/>
      <c r="AU559" s="473"/>
      <c r="AV559" s="473"/>
      <c r="AW559" s="470"/>
      <c r="AY559" s="469"/>
      <c r="AZ559" s="473"/>
      <c r="BA559" s="473"/>
      <c r="BB559" s="470"/>
      <c r="BD559" s="469"/>
      <c r="BE559" s="470"/>
      <c r="BG559" s="467"/>
    </row>
    <row r="560" spans="1:59" ht="15" thickBot="1" x14ac:dyDescent="0.35">
      <c r="A560" s="674"/>
      <c r="B560" s="675"/>
      <c r="C560" s="676"/>
      <c r="D560" s="677"/>
      <c r="E560" s="83" t="str">
        <f>Resumen!$AE$57</f>
        <v>U</v>
      </c>
      <c r="F560" s="262" t="str">
        <f>Resumen!$AE$56</f>
        <v>Maq. y Utensilios</v>
      </c>
      <c r="G560" s="284"/>
      <c r="H560" s="273" t="str">
        <f>INDEX(Resumen!$A$56:$AL$259,MATCH($C555,Resumen!$C$56:$C$259,0),MATCH($H$21,Resumen!$A$59:$AL$59,0))</f>
        <v>-</v>
      </c>
      <c r="I560" s="274" t="str">
        <f>INDEX(Resumen!$A$56:$AL$259,MATCH($C555,Resumen!$C$56:$C$259,0),MATCH($I$21,Resumen!$A$59:$AL$59,0))</f>
        <v>-</v>
      </c>
      <c r="J560" s="274" t="str">
        <f>INDEX(Resumen!$A$56:$AL$259,MATCH($C555,Resumen!$C$56:$C$259,0),MATCH($J$21,Resumen!$A$59:$AL$59,0))</f>
        <v>-</v>
      </c>
      <c r="K560" s="275" t="str">
        <f>INDEX(Resumen!$A$56:$AL$259,MATCH($C555,Resumen!$C$56:$C$259,0),MATCH($K$21,Resumen!$A$59:$AL$59,0))</f>
        <v>-</v>
      </c>
      <c r="M560" s="273" t="str">
        <f t="shared" si="492"/>
        <v>-</v>
      </c>
      <c r="N560" s="274" t="str">
        <f t="shared" si="486"/>
        <v>-</v>
      </c>
      <c r="O560" s="274" t="str">
        <f t="shared" si="487"/>
        <v>-</v>
      </c>
      <c r="P560" s="275" t="str">
        <f t="shared" si="488"/>
        <v>-</v>
      </c>
      <c r="Q560" s="58"/>
      <c r="R560" s="292" t="str">
        <f t="shared" si="493"/>
        <v>-</v>
      </c>
      <c r="S560" s="293" t="str">
        <f t="shared" si="489"/>
        <v>-</v>
      </c>
      <c r="T560" s="293" t="str">
        <f t="shared" si="490"/>
        <v>-</v>
      </c>
      <c r="U560" s="294" t="str">
        <f t="shared" si="491"/>
        <v>-</v>
      </c>
      <c r="V560" s="5"/>
      <c r="W560" s="306" t="str">
        <f t="shared" si="494"/>
        <v>-</v>
      </c>
      <c r="Y560" s="318" t="str">
        <f>IF(OR(W560="",W560=0,W560="-"),"",MAX(Y$23:Y559)+1)</f>
        <v/>
      </c>
      <c r="Z560" s="319" t="str">
        <f>IF(OR(Y560="",Y560=0,Y560="-"),"",C555)</f>
        <v/>
      </c>
      <c r="AA560" s="338" t="str">
        <f>IF(OR(Y560="",Y560=0,Y560="-"),"",DAY($B555))</f>
        <v/>
      </c>
      <c r="AB560" s="331" t="str">
        <f t="shared" si="495"/>
        <v/>
      </c>
      <c r="AC560" s="339" t="str">
        <f>IF(OR(AA560="",AA560=0,AA560="-"),"",MONTH($B555))</f>
        <v/>
      </c>
      <c r="AD560" s="331" t="str">
        <f t="shared" si="496"/>
        <v/>
      </c>
      <c r="AE560" s="340" t="str">
        <f>IF(OR(AA560="",AA560=0,AA560="-"),"",YEAR($B555))</f>
        <v/>
      </c>
      <c r="AG560" s="469"/>
      <c r="AH560" s="497"/>
      <c r="AL560" s="499"/>
      <c r="AM560" s="470"/>
      <c r="AO560" s="469"/>
      <c r="AP560" s="473"/>
      <c r="AQ560" s="473"/>
      <c r="AR560" s="470"/>
      <c r="AT560" s="469"/>
      <c r="AU560" s="473"/>
      <c r="AV560" s="473"/>
      <c r="AW560" s="470"/>
      <c r="AY560" s="469"/>
      <c r="AZ560" s="473"/>
      <c r="BA560" s="473"/>
      <c r="BB560" s="470"/>
      <c r="BD560" s="469"/>
      <c r="BE560" s="470"/>
      <c r="BG560" s="467"/>
    </row>
    <row r="561" spans="1:59" ht="15" thickBot="1" x14ac:dyDescent="0.35">
      <c r="A561" s="674"/>
      <c r="B561" s="675"/>
      <c r="C561" s="676"/>
      <c r="D561" s="649"/>
      <c r="E561" s="259" t="str">
        <f>Resumen!$AI$57</f>
        <v>V</v>
      </c>
      <c r="F561" s="263" t="str">
        <f>Resumen!$AI$56</f>
        <v>Gastos V.Zotz</v>
      </c>
      <c r="G561" s="284"/>
      <c r="H561" s="276" t="str">
        <f>INDEX(Resumen!$A$56:$AL$259,MATCH($C555,Resumen!$C$56:$C$259,0),MATCH($H$22,Resumen!$A$59:$AL$59,0))</f>
        <v>-</v>
      </c>
      <c r="I561" s="277" t="str">
        <f>INDEX(Resumen!$A$56:$AL$259,MATCH($C555,Resumen!$C$56:$C$259,0),MATCH($I$22,Resumen!$A$59:$AL$59,0))</f>
        <v>-</v>
      </c>
      <c r="J561" s="277" t="str">
        <f>INDEX(Resumen!$A$56:$AL$259,MATCH($C555,Resumen!$C$56:$C$259,0),MATCH($J$22,Resumen!$A$59:$AL$59,0))</f>
        <v>-</v>
      </c>
      <c r="K561" s="278" t="str">
        <f>INDEX(Resumen!$A$56:$AL$259,MATCH($C555,Resumen!$C$56:$C$259,0),MATCH($K$22,Resumen!$A$59:$AL$59,0))</f>
        <v>-</v>
      </c>
      <c r="M561" s="276" t="str">
        <f t="shared" si="492"/>
        <v>-</v>
      </c>
      <c r="N561" s="277" t="str">
        <f t="shared" si="486"/>
        <v>-</v>
      </c>
      <c r="O561" s="277" t="str">
        <f t="shared" si="487"/>
        <v>-</v>
      </c>
      <c r="P561" s="278" t="str">
        <f t="shared" si="488"/>
        <v>-</v>
      </c>
      <c r="Q561" s="58"/>
      <c r="R561" s="295" t="str">
        <f t="shared" si="493"/>
        <v>-</v>
      </c>
      <c r="S561" s="296" t="str">
        <f t="shared" si="489"/>
        <v>-</v>
      </c>
      <c r="T561" s="296" t="str">
        <f t="shared" si="490"/>
        <v>-</v>
      </c>
      <c r="U561" s="297" t="str">
        <f t="shared" si="491"/>
        <v>-</v>
      </c>
      <c r="W561" s="307" t="str">
        <f t="shared" si="494"/>
        <v>-</v>
      </c>
      <c r="Y561" s="318" t="str">
        <f>IF(OR(W561="",W561=0,W561="-"),"",MAX(Y$23:Y560)+1)</f>
        <v/>
      </c>
      <c r="Z561" s="320" t="str">
        <f>IF(OR(Y561="",Y561=0,Y561="-"),"",C555)</f>
        <v/>
      </c>
      <c r="AA561" s="341" t="str">
        <f>IF(OR(Y561="",Y561=0,Y561="-"),"",DAY($B555))</f>
        <v/>
      </c>
      <c r="AB561" s="332" t="str">
        <f t="shared" si="495"/>
        <v/>
      </c>
      <c r="AC561" s="342" t="str">
        <f>IF(OR(AA561="",AA561=0,AA561="-"),"",MONTH($B555))</f>
        <v/>
      </c>
      <c r="AD561" s="332" t="str">
        <f t="shared" si="496"/>
        <v/>
      </c>
      <c r="AE561" s="343" t="str">
        <f>IF(OR(AA561="",AA561=0,AA561="-"),"",YEAR($B555))</f>
        <v/>
      </c>
      <c r="AG561" s="471"/>
      <c r="AH561" s="500"/>
      <c r="AI561" s="501"/>
      <c r="AJ561" s="501"/>
      <c r="AK561" s="501"/>
      <c r="AL561" s="502"/>
      <c r="AM561" s="472"/>
      <c r="AO561" s="471"/>
      <c r="AP561" s="474"/>
      <c r="AQ561" s="474"/>
      <c r="AR561" s="472"/>
      <c r="AT561" s="471"/>
      <c r="AU561" s="474"/>
      <c r="AV561" s="474"/>
      <c r="AW561" s="472"/>
      <c r="AY561" s="471"/>
      <c r="AZ561" s="474"/>
      <c r="BA561" s="474"/>
      <c r="BB561" s="472"/>
      <c r="BD561" s="471"/>
      <c r="BE561" s="472"/>
      <c r="BG561" s="468"/>
    </row>
    <row r="562" spans="1:59" ht="15" thickBot="1" x14ac:dyDescent="0.35">
      <c r="A562" s="674">
        <f>MAX($A$23:A555)+1</f>
        <v>78</v>
      </c>
      <c r="B562" s="675">
        <f>INDEX(Resumen!$A$56:$AL$259,MATCH($A562,Resumen!$A$56:$A$259,0),MATCH($B$22,Resumen!$A$59:$AL$59,0))</f>
        <v>0</v>
      </c>
      <c r="C562" s="676">
        <f>INDEX(Resumen!$A$56:$AL$259,MATCH($A562,Resumen!$A$56:$A$259,0),MATCH($C$22,Resumen!$A$59:$AL$59,0))</f>
        <v>0</v>
      </c>
      <c r="D562" s="648" t="str">
        <f>IF(SUM($W562:$W568)=0,"-",SUM($W562:$W568))</f>
        <v>-</v>
      </c>
      <c r="E562" s="363" t="str">
        <f>Resumen!$K$57</f>
        <v>MP</v>
      </c>
      <c r="F562" s="364" t="str">
        <f>Resumen!$K$56</f>
        <v>Materias Primas</v>
      </c>
      <c r="G562" s="284"/>
      <c r="H562" s="256" t="str">
        <f>INDEX(Resumen!$A$56:$AL$259,MATCH($C562,Resumen!$C$56:$C$259,0),MATCH($H$16,Resumen!$A$59:$AL$59,0))</f>
        <v>-</v>
      </c>
      <c r="I562" s="90" t="str">
        <f>INDEX(Resumen!$A$56:$AL$259,MATCH($C562,Resumen!$C$56:$C$259,0),MATCH($I$16,Resumen!$A$59:$AL$59,0))</f>
        <v>-</v>
      </c>
      <c r="J562" s="90" t="str">
        <f>INDEX(Resumen!$A$56:$AL$259,MATCH($C562,Resumen!$C$56:$C$259,0),MATCH($J$16,Resumen!$A$59:$AL$59,0))</f>
        <v>-</v>
      </c>
      <c r="K562" s="109" t="str">
        <f>INDEX(Resumen!$A$56:$AL$259,MATCH($C562,Resumen!$C$56:$C$259,0),MATCH($K$16,Resumen!$A$59:$AL$59,0))</f>
        <v>-</v>
      </c>
      <c r="M562" s="256" t="str">
        <f>IF(OR(H562="-",H562="",H562=0),"-",H562*M$14)</f>
        <v>-</v>
      </c>
      <c r="N562" s="90" t="str">
        <f t="shared" si="486"/>
        <v>-</v>
      </c>
      <c r="O562" s="90" t="str">
        <f t="shared" si="487"/>
        <v>-</v>
      </c>
      <c r="P562" s="109" t="str">
        <f t="shared" si="488"/>
        <v>-</v>
      </c>
      <c r="Q562" s="58"/>
      <c r="R562" s="365" t="str">
        <f>IF(SUM(H562,M562)=0,"-",SUM(H562,M562))</f>
        <v>-</v>
      </c>
      <c r="S562" s="366" t="str">
        <f t="shared" si="489"/>
        <v>-</v>
      </c>
      <c r="T562" s="366" t="str">
        <f t="shared" si="490"/>
        <v>-</v>
      </c>
      <c r="U562" s="367" t="str">
        <f t="shared" si="491"/>
        <v>-</v>
      </c>
      <c r="V562" s="5"/>
      <c r="W562" s="368" t="str">
        <f>IF(SUM(R562:U562)=0,"-",SUM(R562:U562))</f>
        <v>-</v>
      </c>
      <c r="Y562" s="369" t="str">
        <f>IF(OR(W562="",W562=0,W562="-"),"",MAX(Y$23:Y561)+1)</f>
        <v/>
      </c>
      <c r="Z562" s="370" t="str">
        <f>IF(OR(Y562="",Y562=0,Y562="-"),"",C562)</f>
        <v/>
      </c>
      <c r="AA562" s="371" t="str">
        <f>IF(OR(Y562="",Y562=0,Y562="-"),"",DAY($B562))</f>
        <v/>
      </c>
      <c r="AB562" s="372" t="str">
        <f>IF(AA562="","","/")</f>
        <v/>
      </c>
      <c r="AC562" s="373" t="str">
        <f>IF(OR(AA562="",AA562=0,AA562="-"),"",MONTH($B562))</f>
        <v/>
      </c>
      <c r="AD562" s="372" t="str">
        <f>IF(AC562="","","/")</f>
        <v/>
      </c>
      <c r="AE562" s="374" t="str">
        <f>IF(OR(AA562="",AA562=0,AA562="-"),"",YEAR($B562))</f>
        <v/>
      </c>
      <c r="AG562" s="461" t="str">
        <f>IF(OR($C562="",$C562="-",$C562=0),"-",A562)</f>
        <v>-</v>
      </c>
      <c r="AH562" s="503" t="str">
        <f>IF(OR($C562="",$C562="-",$C562=0),"-",DAY(B562))</f>
        <v>-</v>
      </c>
      <c r="AI562" s="506" t="str">
        <f>IF(AH562="","","/")</f>
        <v>/</v>
      </c>
      <c r="AJ562" s="507" t="str">
        <f>IF(OR($C562="",$C562="-",$C562=0),"-",MONTH(B562))</f>
        <v>-</v>
      </c>
      <c r="AK562" s="506" t="str">
        <f>IF(AJ562="","","/")</f>
        <v>/</v>
      </c>
      <c r="AL562" s="508" t="str">
        <f>IF(OR($C562="",$C562="-",$C562=0),"-",YEAR(B562))</f>
        <v>-</v>
      </c>
      <c r="AM562" s="462" t="str">
        <f>IF(OR($C562="",$C562="-",$C562=0),"-",C562)</f>
        <v>-</v>
      </c>
      <c r="AN562" s="475" t="str">
        <f>IF(AM562="-","ù",IF(BG562=D562,"ü","û"))</f>
        <v>ù</v>
      </c>
      <c r="AO562" s="463" t="str">
        <f>IF(OR($C562="",$C562="-",$C562=0),"-",IF(SUM(H562:H568)=0,"-",SUM(H562:H568)))</f>
        <v>-</v>
      </c>
      <c r="AP562" s="464" t="str">
        <f>IF(OR($C562="",$C562="-",$C562=0),"-",IF(SUM(I562:I568)=0,"-",SUM(I562:I568)))</f>
        <v>-</v>
      </c>
      <c r="AQ562" s="464" t="str">
        <f>IF(OR($C562="",$C562="-",$C562=0),"-",IF(SUM(J562:J568)=0,"-",SUM(J562:J568)))</f>
        <v>-</v>
      </c>
      <c r="AR562" s="465" t="str">
        <f>IF(OR($C562="",$C562="-",$C562=0),"-",IF(SUM(K562:K568)=0,"-",SUM(K562:K568)))</f>
        <v>-</v>
      </c>
      <c r="AS562" s="457"/>
      <c r="AT562" s="463" t="str">
        <f>IF(OR($C562="",$C562="-",$C562=0),"-",IF(SUM(M562:M568)=0,"-",SUM(M562:M568)))</f>
        <v>-</v>
      </c>
      <c r="AU562" s="464" t="str">
        <f>IF(OR($C562="",$C562="-",$C562=0),"-",IF(SUM(N562:N568)=0,"-",SUM(N562:N568)))</f>
        <v>-</v>
      </c>
      <c r="AV562" s="464" t="str">
        <f>IF(OR($C562="",$C562="-",$C562=0),"-",IF(SUM(O562:O568)=0,"-",SUM(O562:O568)))</f>
        <v>-</v>
      </c>
      <c r="AW562" s="465" t="str">
        <f>IF(OR($C562="",$C562="-",$C562=0),"-",IF(SUM(P562:P568)=0,"-",SUM(P562:P568)))</f>
        <v>-</v>
      </c>
      <c r="AX562" s="457"/>
      <c r="AY562" s="463" t="str">
        <f>IF(OR($C562="",$C562="-",$C562=0),"-",IF(SUM(R562:R568)=0,"-",SUM(R562:R568)))</f>
        <v>-</v>
      </c>
      <c r="AZ562" s="464" t="str">
        <f>IF(OR($C562="",$C562="-",$C562=0),"-",IF(SUM(S562:S568)=0,"-",SUM(S562:S568)))</f>
        <v>-</v>
      </c>
      <c r="BA562" s="464" t="str">
        <f>IF(OR($C562="",$C562="-",$C562=0),"-",IF(SUM(T562:T568)=0,"-",SUM(T562:T568)))</f>
        <v>-</v>
      </c>
      <c r="BB562" s="465" t="str">
        <f>IF(OR($C562="",$C562="-",$C562=0),"-",IF(SUM(U562:U568)=0,"-",SUM(U562:U568)))</f>
        <v>-</v>
      </c>
      <c r="BC562" s="457"/>
      <c r="BD562" s="463" t="str">
        <f>IF(SUM(AO562:AR562)=0,"-",SUM(AO562:AR562))</f>
        <v>-</v>
      </c>
      <c r="BE562" s="465" t="str">
        <f>IF(SUM(AT562:AW562)=0,"-",SUM(AT562:AW562))</f>
        <v>-</v>
      </c>
      <c r="BF562" s="457"/>
      <c r="BG562" s="466" t="str">
        <f>IF(SUM(AY562:BB562)=0,"-",SUM(AY562:BB562))</f>
        <v>-</v>
      </c>
    </row>
    <row r="563" spans="1:59" ht="15" thickBot="1" x14ac:dyDescent="0.35">
      <c r="A563" s="674"/>
      <c r="B563" s="675"/>
      <c r="C563" s="676"/>
      <c r="D563" s="677"/>
      <c r="E563" s="82" t="str">
        <f>Resumen!$O$57</f>
        <v>P</v>
      </c>
      <c r="F563" s="261" t="str">
        <f>Resumen!$O$56</f>
        <v>Panadería</v>
      </c>
      <c r="G563" s="284"/>
      <c r="H563" s="273" t="str">
        <f>INDEX(Resumen!$A$56:$AL$259,MATCH($C562,Resumen!$C$56:$C$259,0),MATCH($H$17,Resumen!$A$59:$AL$59,0))</f>
        <v>-</v>
      </c>
      <c r="I563" s="274" t="str">
        <f>INDEX(Resumen!$A$56:$AL$259,MATCH($C562,Resumen!$C$56:$C$259,0),MATCH($I$17,Resumen!$A$59:$AL$59,0))</f>
        <v>-</v>
      </c>
      <c r="J563" s="274" t="str">
        <f>INDEX(Resumen!$A$56:$AL$259,MATCH($C562,Resumen!$C$56:$C$259,0),MATCH($J$17,Resumen!$A$59:$AL$59,0))</f>
        <v>-</v>
      </c>
      <c r="K563" s="275" t="str">
        <f>INDEX(Resumen!$A$56:$AL$259,MATCH($C562,Resumen!$C$56:$C$259,0),MATCH($K$17,Resumen!$A$59:$AL$59,0))</f>
        <v>-</v>
      </c>
      <c r="M563" s="273" t="str">
        <f t="shared" ref="M563:M568" si="497">IF(OR(H563="-",H563="",H563=0),"-",H563*M$14)</f>
        <v>-</v>
      </c>
      <c r="N563" s="274" t="str">
        <f t="shared" si="486"/>
        <v>-</v>
      </c>
      <c r="O563" s="274" t="str">
        <f t="shared" si="487"/>
        <v>-</v>
      </c>
      <c r="P563" s="275" t="str">
        <f t="shared" si="488"/>
        <v>-</v>
      </c>
      <c r="Q563" s="58"/>
      <c r="R563" s="292" t="str">
        <f t="shared" ref="R563:R568" si="498">IF(SUM(H563,M563)=0,"-",SUM(H563,M563))</f>
        <v>-</v>
      </c>
      <c r="S563" s="293" t="str">
        <f t="shared" si="489"/>
        <v>-</v>
      </c>
      <c r="T563" s="293" t="str">
        <f t="shared" si="490"/>
        <v>-</v>
      </c>
      <c r="U563" s="294" t="str">
        <f t="shared" si="491"/>
        <v>-</v>
      </c>
      <c r="V563" s="5"/>
      <c r="W563" s="306" t="str">
        <f t="shared" ref="W563:W568" si="499">IF(SUM(R563:U563)=0,"-",SUM(R563:U563))</f>
        <v>-</v>
      </c>
      <c r="Y563" s="318" t="str">
        <f>IF(OR(W563="",W563=0,W563="-"),"",MAX(Y$23:Y562)+1)</f>
        <v/>
      </c>
      <c r="Z563" s="319" t="str">
        <f>IF(OR(Y563="",Y563=0,Y563="-"),"",C562)</f>
        <v/>
      </c>
      <c r="AA563" s="338" t="str">
        <f>IF(OR(Y563="",Y563=0,Y563="-"),"",DAY($B562))</f>
        <v/>
      </c>
      <c r="AB563" s="331" t="str">
        <f t="shared" ref="AB563:AB568" si="500">IF(AA563="","","/")</f>
        <v/>
      </c>
      <c r="AC563" s="339" t="str">
        <f>IF(OR(AA563="",AA563=0,AA563="-"),"",MONTH($B562))</f>
        <v/>
      </c>
      <c r="AD563" s="331" t="str">
        <f t="shared" ref="AD563:AD568" si="501">IF(AC563="","","/")</f>
        <v/>
      </c>
      <c r="AE563" s="340" t="str">
        <f>IF(OR(AA563="",AA563=0,AA563="-"),"",YEAR($B562))</f>
        <v/>
      </c>
      <c r="AG563" s="525"/>
      <c r="AH563" s="526"/>
      <c r="AI563" s="527"/>
      <c r="AJ563" s="528"/>
      <c r="AK563" s="527"/>
      <c r="AL563" s="529"/>
      <c r="AM563" s="530"/>
      <c r="AN563" s="535"/>
      <c r="AO563" s="531"/>
      <c r="AP563" s="532"/>
      <c r="AQ563" s="532"/>
      <c r="AR563" s="533"/>
      <c r="AS563" s="536"/>
      <c r="AT563" s="531"/>
      <c r="AU563" s="532"/>
      <c r="AV563" s="532"/>
      <c r="AW563" s="533"/>
      <c r="AX563" s="536"/>
      <c r="AY563" s="531"/>
      <c r="AZ563" s="532"/>
      <c r="BA563" s="532"/>
      <c r="BB563" s="533"/>
      <c r="BC563" s="536"/>
      <c r="BD563" s="531"/>
      <c r="BE563" s="533"/>
      <c r="BF563" s="536"/>
      <c r="BG563" s="534"/>
    </row>
    <row r="564" spans="1:59" ht="15" thickBot="1" x14ac:dyDescent="0.35">
      <c r="A564" s="674"/>
      <c r="B564" s="675"/>
      <c r="C564" s="676"/>
      <c r="D564" s="677"/>
      <c r="E564" s="82" t="str">
        <f>Resumen!$S$57</f>
        <v>B</v>
      </c>
      <c r="F564" s="261" t="str">
        <f>Resumen!$S$56</f>
        <v>Bebidas</v>
      </c>
      <c r="G564" s="284"/>
      <c r="H564" s="273" t="str">
        <f>INDEX(Resumen!$A$56:$AL$259,MATCH($C562,Resumen!$C$56:$C$259,0),MATCH($H$18,Resumen!$A$59:$AL$59,0))</f>
        <v>-</v>
      </c>
      <c r="I564" s="274" t="str">
        <f>INDEX(Resumen!$A$56:$AL$259,MATCH($C562,Resumen!$C$56:$C$259,0),MATCH($I$18,Resumen!$A$59:$AL$59,0))</f>
        <v>-</v>
      </c>
      <c r="J564" s="274" t="str">
        <f>INDEX(Resumen!$A$56:$AL$259,MATCH($C562,Resumen!$C$56:$C$259,0),MATCH($J$18,Resumen!$A$59:$AL$59,0))</f>
        <v>-</v>
      </c>
      <c r="K564" s="275" t="str">
        <f>INDEX(Resumen!$A$56:$AL$259,MATCH($C562,Resumen!$C$56:$C$259,0),MATCH($K$18,Resumen!$A$59:$AL$59,0))</f>
        <v>-</v>
      </c>
      <c r="M564" s="273" t="str">
        <f t="shared" si="497"/>
        <v>-</v>
      </c>
      <c r="N564" s="274" t="str">
        <f t="shared" si="486"/>
        <v>-</v>
      </c>
      <c r="O564" s="274" t="str">
        <f t="shared" si="487"/>
        <v>-</v>
      </c>
      <c r="P564" s="275" t="str">
        <f t="shared" si="488"/>
        <v>-</v>
      </c>
      <c r="R564" s="292" t="str">
        <f t="shared" si="498"/>
        <v>-</v>
      </c>
      <c r="S564" s="293" t="str">
        <f t="shared" si="489"/>
        <v>-</v>
      </c>
      <c r="T564" s="293" t="str">
        <f t="shared" si="490"/>
        <v>-</v>
      </c>
      <c r="U564" s="294" t="str">
        <f t="shared" si="491"/>
        <v>-</v>
      </c>
      <c r="V564" s="5"/>
      <c r="W564" s="306" t="str">
        <f t="shared" si="499"/>
        <v>-</v>
      </c>
      <c r="Y564" s="318" t="str">
        <f>IF(OR(W564="",W564=0,W564="-"),"",MAX(Y$23:Y563)+1)</f>
        <v/>
      </c>
      <c r="Z564" s="319" t="str">
        <f>IF(OR(Y564="",Y564=0,Y564="-"),"",C562)</f>
        <v/>
      </c>
      <c r="AA564" s="338" t="str">
        <f>IF(OR(Y564="",Y564=0,Y564="-"),"",DAY($B562))</f>
        <v/>
      </c>
      <c r="AB564" s="331" t="str">
        <f t="shared" si="500"/>
        <v/>
      </c>
      <c r="AC564" s="339" t="str">
        <f>IF(OR(AA564="",AA564=0,AA564="-"),"",MONTH($B562))</f>
        <v/>
      </c>
      <c r="AD564" s="331" t="str">
        <f t="shared" si="501"/>
        <v/>
      </c>
      <c r="AE564" s="340" t="str">
        <f>IF(OR(AA564="",AA564=0,AA564="-"),"",YEAR($B562))</f>
        <v/>
      </c>
      <c r="AG564" s="469"/>
      <c r="AH564" s="497"/>
      <c r="AL564" s="499"/>
      <c r="AM564" s="470"/>
      <c r="AN564" s="59"/>
      <c r="AO564" s="469"/>
      <c r="AP564" s="473"/>
      <c r="AQ564" s="473"/>
      <c r="AR564" s="470"/>
      <c r="AS564" s="59"/>
      <c r="AT564" s="469"/>
      <c r="AU564" s="473"/>
      <c r="AV564" s="473"/>
      <c r="AW564" s="470"/>
      <c r="AX564" s="59"/>
      <c r="AY564" s="469"/>
      <c r="AZ564" s="473"/>
      <c r="BA564" s="473"/>
      <c r="BB564" s="470"/>
      <c r="BC564" s="59"/>
      <c r="BD564" s="469"/>
      <c r="BE564" s="470"/>
      <c r="BF564" s="59"/>
      <c r="BG564" s="467"/>
    </row>
    <row r="565" spans="1:59" ht="15" thickBot="1" x14ac:dyDescent="0.35">
      <c r="A565" s="674"/>
      <c r="B565" s="675"/>
      <c r="C565" s="676"/>
      <c r="D565" s="677"/>
      <c r="E565" s="82" t="str">
        <f>Resumen!$W$57</f>
        <v>E</v>
      </c>
      <c r="F565" s="261" t="str">
        <f>Resumen!$W$56</f>
        <v>Envases</v>
      </c>
      <c r="G565" s="284"/>
      <c r="H565" s="273" t="str">
        <f>INDEX(Resumen!$A$56:$AL$259,MATCH($C562,Resumen!$C$56:$C$259,0),MATCH($H$19,Resumen!$A$59:$AL$59,0))</f>
        <v>-</v>
      </c>
      <c r="I565" s="274" t="str">
        <f>INDEX(Resumen!$A$56:$AL$259,MATCH($C562,Resumen!$C$56:$C$259,0),MATCH($I$19,Resumen!$A$59:$AL$59,0))</f>
        <v>-</v>
      </c>
      <c r="J565" s="274" t="str">
        <f>INDEX(Resumen!$A$56:$AL$259,MATCH($C562,Resumen!$C$56:$C$259,0),MATCH($J$19,Resumen!$A$59:$AL$59,0))</f>
        <v>-</v>
      </c>
      <c r="K565" s="275" t="str">
        <f>INDEX(Resumen!$A$56:$AL$259,MATCH($C562,Resumen!$C$56:$C$259,0),MATCH($K$19,Resumen!$A$59:$AL$59,0))</f>
        <v>-</v>
      </c>
      <c r="M565" s="273" t="str">
        <f t="shared" si="497"/>
        <v>-</v>
      </c>
      <c r="N565" s="274" t="str">
        <f t="shared" si="486"/>
        <v>-</v>
      </c>
      <c r="O565" s="274" t="str">
        <f t="shared" si="487"/>
        <v>-</v>
      </c>
      <c r="P565" s="275" t="str">
        <f t="shared" si="488"/>
        <v>-</v>
      </c>
      <c r="Q565" s="58"/>
      <c r="R565" s="292" t="str">
        <f t="shared" si="498"/>
        <v>-</v>
      </c>
      <c r="S565" s="293" t="str">
        <f t="shared" si="489"/>
        <v>-</v>
      </c>
      <c r="T565" s="293" t="str">
        <f t="shared" si="490"/>
        <v>-</v>
      </c>
      <c r="U565" s="294" t="str">
        <f t="shared" si="491"/>
        <v>-</v>
      </c>
      <c r="V565" s="5"/>
      <c r="W565" s="306" t="str">
        <f t="shared" si="499"/>
        <v>-</v>
      </c>
      <c r="Y565" s="318" t="str">
        <f>IF(OR(W565="",W565=0,W565="-"),"",MAX(Y$23:Y564)+1)</f>
        <v/>
      </c>
      <c r="Z565" s="319" t="str">
        <f>IF(OR(Y565="",Y565=0,Y565="-"),"",C562)</f>
        <v/>
      </c>
      <c r="AA565" s="338" t="str">
        <f>IF(OR(Y565="",Y565=0,Y565="-"),"",DAY($B562))</f>
        <v/>
      </c>
      <c r="AB565" s="331" t="str">
        <f t="shared" si="500"/>
        <v/>
      </c>
      <c r="AC565" s="339" t="str">
        <f>IF(OR(AA565="",AA565=0,AA565="-"),"",MONTH($B562))</f>
        <v/>
      </c>
      <c r="AD565" s="331" t="str">
        <f t="shared" si="501"/>
        <v/>
      </c>
      <c r="AE565" s="340" t="str">
        <f>IF(OR(AA565="",AA565=0,AA565="-"),"",YEAR($B562))</f>
        <v/>
      </c>
      <c r="AG565" s="469"/>
      <c r="AH565" s="497"/>
      <c r="AL565" s="499"/>
      <c r="AM565" s="470"/>
      <c r="AO565" s="469"/>
      <c r="AP565" s="473"/>
      <c r="AQ565" s="473"/>
      <c r="AR565" s="470"/>
      <c r="AT565" s="469"/>
      <c r="AU565" s="473"/>
      <c r="AV565" s="473"/>
      <c r="AW565" s="470"/>
      <c r="AY565" s="469"/>
      <c r="AZ565" s="473"/>
      <c r="BA565" s="473"/>
      <c r="BB565" s="470"/>
      <c r="BD565" s="469"/>
      <c r="BE565" s="470"/>
      <c r="BG565" s="467"/>
    </row>
    <row r="566" spans="1:59" ht="15" thickBot="1" x14ac:dyDescent="0.35">
      <c r="A566" s="674"/>
      <c r="B566" s="675"/>
      <c r="C566" s="676"/>
      <c r="D566" s="677"/>
      <c r="E566" s="83" t="str">
        <f>Resumen!$AA$57</f>
        <v>D</v>
      </c>
      <c r="F566" s="262" t="str">
        <f>Resumen!$AA$56</f>
        <v>Decoración</v>
      </c>
      <c r="G566" s="284"/>
      <c r="H566" s="273" t="str">
        <f>INDEX(Resumen!$A$56:$AL$259,MATCH($C562,Resumen!$C$56:$C$259,0),MATCH($H$20,Resumen!$A$59:$AL$59,0))</f>
        <v>-</v>
      </c>
      <c r="I566" s="274" t="str">
        <f>INDEX(Resumen!$A$56:$AL$259,MATCH($C562,Resumen!$C$56:$C$259,0),MATCH($I$20,Resumen!$A$59:$AL$59,0))</f>
        <v>-</v>
      </c>
      <c r="J566" s="274" t="str">
        <f>INDEX(Resumen!$A$56:$AL$259,MATCH($C562,Resumen!$C$56:$C$259,0),MATCH($J$20,Resumen!$A$59:$AL$59,0))</f>
        <v>-</v>
      </c>
      <c r="K566" s="275" t="str">
        <f>INDEX(Resumen!$A$56:$AL$259,MATCH($C562,Resumen!$C$56:$C$259,0),MATCH($K$20,Resumen!$A$59:$AL$59,0))</f>
        <v>-</v>
      </c>
      <c r="M566" s="273" t="str">
        <f t="shared" si="497"/>
        <v>-</v>
      </c>
      <c r="N566" s="274" t="str">
        <f t="shared" si="486"/>
        <v>-</v>
      </c>
      <c r="O566" s="274" t="str">
        <f t="shared" si="487"/>
        <v>-</v>
      </c>
      <c r="P566" s="275" t="str">
        <f t="shared" si="488"/>
        <v>-</v>
      </c>
      <c r="Q566" s="58"/>
      <c r="R566" s="292" t="str">
        <f t="shared" si="498"/>
        <v>-</v>
      </c>
      <c r="S566" s="293" t="str">
        <f t="shared" si="489"/>
        <v>-</v>
      </c>
      <c r="T566" s="293" t="str">
        <f t="shared" si="490"/>
        <v>-</v>
      </c>
      <c r="U566" s="294" t="str">
        <f t="shared" si="491"/>
        <v>-</v>
      </c>
      <c r="V566" s="5"/>
      <c r="W566" s="306" t="str">
        <f t="shared" si="499"/>
        <v>-</v>
      </c>
      <c r="Y566" s="318" t="str">
        <f>IF(OR(W566="",W566=0,W566="-"),"",MAX(Y$23:Y565)+1)</f>
        <v/>
      </c>
      <c r="Z566" s="319" t="str">
        <f>IF(OR(Y566="",Y566=0,Y566="-"),"",C562)</f>
        <v/>
      </c>
      <c r="AA566" s="338" t="str">
        <f>IF(OR(Y566="",Y566=0,Y566="-"),"",DAY($B562))</f>
        <v/>
      </c>
      <c r="AB566" s="331" t="str">
        <f t="shared" si="500"/>
        <v/>
      </c>
      <c r="AC566" s="339" t="str">
        <f>IF(OR(AA566="",AA566=0,AA566="-"),"",MONTH($B562))</f>
        <v/>
      </c>
      <c r="AD566" s="331" t="str">
        <f t="shared" si="501"/>
        <v/>
      </c>
      <c r="AE566" s="340" t="str">
        <f>IF(OR(AA566="",AA566=0,AA566="-"),"",YEAR($B562))</f>
        <v/>
      </c>
      <c r="AG566" s="469"/>
      <c r="AH566" s="497"/>
      <c r="AL566" s="499"/>
      <c r="AM566" s="470"/>
      <c r="AO566" s="469"/>
      <c r="AP566" s="473"/>
      <c r="AQ566" s="473"/>
      <c r="AR566" s="470"/>
      <c r="AT566" s="469"/>
      <c r="AU566" s="473"/>
      <c r="AV566" s="473"/>
      <c r="AW566" s="470"/>
      <c r="AY566" s="469"/>
      <c r="AZ566" s="473"/>
      <c r="BA566" s="473"/>
      <c r="BB566" s="470"/>
      <c r="BD566" s="469"/>
      <c r="BE566" s="470"/>
      <c r="BG566" s="467"/>
    </row>
    <row r="567" spans="1:59" ht="15" thickBot="1" x14ac:dyDescent="0.35">
      <c r="A567" s="674"/>
      <c r="B567" s="675"/>
      <c r="C567" s="676"/>
      <c r="D567" s="677"/>
      <c r="E567" s="83" t="str">
        <f>Resumen!$AE$57</f>
        <v>U</v>
      </c>
      <c r="F567" s="262" t="str">
        <f>Resumen!$AE$56</f>
        <v>Maq. y Utensilios</v>
      </c>
      <c r="G567" s="284"/>
      <c r="H567" s="273" t="str">
        <f>INDEX(Resumen!$A$56:$AL$259,MATCH($C562,Resumen!$C$56:$C$259,0),MATCH($H$21,Resumen!$A$59:$AL$59,0))</f>
        <v>-</v>
      </c>
      <c r="I567" s="274" t="str">
        <f>INDEX(Resumen!$A$56:$AL$259,MATCH($C562,Resumen!$C$56:$C$259,0),MATCH($I$21,Resumen!$A$59:$AL$59,0))</f>
        <v>-</v>
      </c>
      <c r="J567" s="274" t="str">
        <f>INDEX(Resumen!$A$56:$AL$259,MATCH($C562,Resumen!$C$56:$C$259,0),MATCH($J$21,Resumen!$A$59:$AL$59,0))</f>
        <v>-</v>
      </c>
      <c r="K567" s="275" t="str">
        <f>INDEX(Resumen!$A$56:$AL$259,MATCH($C562,Resumen!$C$56:$C$259,0),MATCH($K$21,Resumen!$A$59:$AL$59,0))</f>
        <v>-</v>
      </c>
      <c r="M567" s="273" t="str">
        <f t="shared" si="497"/>
        <v>-</v>
      </c>
      <c r="N567" s="274" t="str">
        <f t="shared" si="486"/>
        <v>-</v>
      </c>
      <c r="O567" s="274" t="str">
        <f t="shared" si="487"/>
        <v>-</v>
      </c>
      <c r="P567" s="275" t="str">
        <f t="shared" si="488"/>
        <v>-</v>
      </c>
      <c r="Q567" s="58"/>
      <c r="R567" s="292" t="str">
        <f t="shared" si="498"/>
        <v>-</v>
      </c>
      <c r="S567" s="293" t="str">
        <f t="shared" si="489"/>
        <v>-</v>
      </c>
      <c r="T567" s="293" t="str">
        <f t="shared" si="490"/>
        <v>-</v>
      </c>
      <c r="U567" s="294" t="str">
        <f t="shared" si="491"/>
        <v>-</v>
      </c>
      <c r="V567" s="5"/>
      <c r="W567" s="306" t="str">
        <f t="shared" si="499"/>
        <v>-</v>
      </c>
      <c r="Y567" s="318" t="str">
        <f>IF(OR(W567="",W567=0,W567="-"),"",MAX(Y$23:Y566)+1)</f>
        <v/>
      </c>
      <c r="Z567" s="319" t="str">
        <f>IF(OR(Y567="",Y567=0,Y567="-"),"",C562)</f>
        <v/>
      </c>
      <c r="AA567" s="338" t="str">
        <f>IF(OR(Y567="",Y567=0,Y567="-"),"",DAY($B562))</f>
        <v/>
      </c>
      <c r="AB567" s="331" t="str">
        <f t="shared" si="500"/>
        <v/>
      </c>
      <c r="AC567" s="339" t="str">
        <f>IF(OR(AA567="",AA567=0,AA567="-"),"",MONTH($B562))</f>
        <v/>
      </c>
      <c r="AD567" s="331" t="str">
        <f t="shared" si="501"/>
        <v/>
      </c>
      <c r="AE567" s="340" t="str">
        <f>IF(OR(AA567="",AA567=0,AA567="-"),"",YEAR($B562))</f>
        <v/>
      </c>
      <c r="AG567" s="469"/>
      <c r="AH567" s="497"/>
      <c r="AL567" s="499"/>
      <c r="AM567" s="470"/>
      <c r="AO567" s="469"/>
      <c r="AP567" s="473"/>
      <c r="AQ567" s="473"/>
      <c r="AR567" s="470"/>
      <c r="AT567" s="469"/>
      <c r="AU567" s="473"/>
      <c r="AV567" s="473"/>
      <c r="AW567" s="470"/>
      <c r="AY567" s="469"/>
      <c r="AZ567" s="473"/>
      <c r="BA567" s="473"/>
      <c r="BB567" s="470"/>
      <c r="BD567" s="469"/>
      <c r="BE567" s="470"/>
      <c r="BG567" s="467"/>
    </row>
    <row r="568" spans="1:59" ht="15" thickBot="1" x14ac:dyDescent="0.35">
      <c r="A568" s="674"/>
      <c r="B568" s="675"/>
      <c r="C568" s="676"/>
      <c r="D568" s="649"/>
      <c r="E568" s="259" t="str">
        <f>Resumen!$AI$57</f>
        <v>V</v>
      </c>
      <c r="F568" s="263" t="str">
        <f>Resumen!$AI$56</f>
        <v>Gastos V.Zotz</v>
      </c>
      <c r="G568" s="284"/>
      <c r="H568" s="276" t="str">
        <f>INDEX(Resumen!$A$56:$AL$259,MATCH($C562,Resumen!$C$56:$C$259,0),MATCH($H$22,Resumen!$A$59:$AL$59,0))</f>
        <v>-</v>
      </c>
      <c r="I568" s="277" t="str">
        <f>INDEX(Resumen!$A$56:$AL$259,MATCH($C562,Resumen!$C$56:$C$259,0),MATCH($I$22,Resumen!$A$59:$AL$59,0))</f>
        <v>-</v>
      </c>
      <c r="J568" s="277" t="str">
        <f>INDEX(Resumen!$A$56:$AL$259,MATCH($C562,Resumen!$C$56:$C$259,0),MATCH($J$22,Resumen!$A$59:$AL$59,0))</f>
        <v>-</v>
      </c>
      <c r="K568" s="278" t="str">
        <f>INDEX(Resumen!$A$56:$AL$259,MATCH($C562,Resumen!$C$56:$C$259,0),MATCH($K$22,Resumen!$A$59:$AL$59,0))</f>
        <v>-</v>
      </c>
      <c r="M568" s="276" t="str">
        <f t="shared" si="497"/>
        <v>-</v>
      </c>
      <c r="N568" s="277" t="str">
        <f t="shared" si="486"/>
        <v>-</v>
      </c>
      <c r="O568" s="277" t="str">
        <f t="shared" si="487"/>
        <v>-</v>
      </c>
      <c r="P568" s="278" t="str">
        <f t="shared" si="488"/>
        <v>-</v>
      </c>
      <c r="Q568" s="58"/>
      <c r="R568" s="295" t="str">
        <f t="shared" si="498"/>
        <v>-</v>
      </c>
      <c r="S568" s="296" t="str">
        <f t="shared" si="489"/>
        <v>-</v>
      </c>
      <c r="T568" s="296" t="str">
        <f t="shared" si="490"/>
        <v>-</v>
      </c>
      <c r="U568" s="297" t="str">
        <f t="shared" si="491"/>
        <v>-</v>
      </c>
      <c r="W568" s="307" t="str">
        <f t="shared" si="499"/>
        <v>-</v>
      </c>
      <c r="Y568" s="318" t="str">
        <f>IF(OR(W568="",W568=0,W568="-"),"",MAX(Y$23:Y567)+1)</f>
        <v/>
      </c>
      <c r="Z568" s="320" t="str">
        <f>IF(OR(Y568="",Y568=0,Y568="-"),"",C562)</f>
        <v/>
      </c>
      <c r="AA568" s="341" t="str">
        <f>IF(OR(Y568="",Y568=0,Y568="-"),"",DAY($B562))</f>
        <v/>
      </c>
      <c r="AB568" s="332" t="str">
        <f t="shared" si="500"/>
        <v/>
      </c>
      <c r="AC568" s="342" t="str">
        <f>IF(OR(AA568="",AA568=0,AA568="-"),"",MONTH($B562))</f>
        <v/>
      </c>
      <c r="AD568" s="332" t="str">
        <f t="shared" si="501"/>
        <v/>
      </c>
      <c r="AE568" s="343" t="str">
        <f>IF(OR(AA568="",AA568=0,AA568="-"),"",YEAR($B562))</f>
        <v/>
      </c>
      <c r="AG568" s="471"/>
      <c r="AH568" s="500"/>
      <c r="AI568" s="501"/>
      <c r="AJ568" s="501"/>
      <c r="AK568" s="501"/>
      <c r="AL568" s="502"/>
      <c r="AM568" s="472"/>
      <c r="AO568" s="471"/>
      <c r="AP568" s="474"/>
      <c r="AQ568" s="474"/>
      <c r="AR568" s="472"/>
      <c r="AT568" s="471"/>
      <c r="AU568" s="474"/>
      <c r="AV568" s="474"/>
      <c r="AW568" s="472"/>
      <c r="AY568" s="471"/>
      <c r="AZ568" s="474"/>
      <c r="BA568" s="474"/>
      <c r="BB568" s="472"/>
      <c r="BD568" s="471"/>
      <c r="BE568" s="472"/>
      <c r="BG568" s="468"/>
    </row>
    <row r="569" spans="1:59" ht="15" thickBot="1" x14ac:dyDescent="0.35">
      <c r="A569" s="674">
        <f>MAX($A$23:A562)+1</f>
        <v>79</v>
      </c>
      <c r="B569" s="675">
        <f>INDEX(Resumen!$A$56:$AL$259,MATCH($A569,Resumen!$A$56:$A$259,0),MATCH($B$22,Resumen!$A$59:$AL$59,0))</f>
        <v>0</v>
      </c>
      <c r="C569" s="676">
        <f>INDEX(Resumen!$A$56:$AL$259,MATCH($A569,Resumen!$A$56:$A$259,0),MATCH($C$22,Resumen!$A$59:$AL$59,0))</f>
        <v>0</v>
      </c>
      <c r="D569" s="648" t="str">
        <f>IF(SUM($W569:$W575)=0,"-",SUM($W569:$W575))</f>
        <v>-</v>
      </c>
      <c r="E569" s="363" t="str">
        <f>Resumen!$K$57</f>
        <v>MP</v>
      </c>
      <c r="F569" s="364" t="str">
        <f>Resumen!$K$56</f>
        <v>Materias Primas</v>
      </c>
      <c r="G569" s="284"/>
      <c r="H569" s="256" t="str">
        <f>INDEX(Resumen!$A$56:$AL$259,MATCH($C569,Resumen!$C$56:$C$259,0),MATCH($H$16,Resumen!$A$59:$AL$59,0))</f>
        <v>-</v>
      </c>
      <c r="I569" s="90" t="str">
        <f>INDEX(Resumen!$A$56:$AL$259,MATCH($C569,Resumen!$C$56:$C$259,0),MATCH($I$16,Resumen!$A$59:$AL$59,0))</f>
        <v>-</v>
      </c>
      <c r="J569" s="90" t="str">
        <f>INDEX(Resumen!$A$56:$AL$259,MATCH($C569,Resumen!$C$56:$C$259,0),MATCH($J$16,Resumen!$A$59:$AL$59,0))</f>
        <v>-</v>
      </c>
      <c r="K569" s="109" t="str">
        <f>INDEX(Resumen!$A$56:$AL$259,MATCH($C569,Resumen!$C$56:$C$259,0),MATCH($K$16,Resumen!$A$59:$AL$59,0))</f>
        <v>-</v>
      </c>
      <c r="M569" s="256" t="str">
        <f>IF(OR(H569="-",H569="",H569=0),"-",H569*M$14)</f>
        <v>-</v>
      </c>
      <c r="N569" s="90" t="str">
        <f t="shared" si="486"/>
        <v>-</v>
      </c>
      <c r="O569" s="90" t="str">
        <f t="shared" si="487"/>
        <v>-</v>
      </c>
      <c r="P569" s="109" t="str">
        <f t="shared" si="488"/>
        <v>-</v>
      </c>
      <c r="Q569" s="58"/>
      <c r="R569" s="365" t="str">
        <f>IF(SUM(H569,M569)=0,"-",SUM(H569,M569))</f>
        <v>-</v>
      </c>
      <c r="S569" s="366" t="str">
        <f t="shared" si="489"/>
        <v>-</v>
      </c>
      <c r="T569" s="366" t="str">
        <f t="shared" si="490"/>
        <v>-</v>
      </c>
      <c r="U569" s="367" t="str">
        <f t="shared" si="491"/>
        <v>-</v>
      </c>
      <c r="V569" s="5"/>
      <c r="W569" s="368" t="str">
        <f>IF(SUM(R569:U569)=0,"-",SUM(R569:U569))</f>
        <v>-</v>
      </c>
      <c r="Y569" s="369" t="str">
        <f>IF(OR(W569="",W569=0,W569="-"),"",MAX(Y$23:Y568)+1)</f>
        <v/>
      </c>
      <c r="Z569" s="370" t="str">
        <f>IF(OR(Y569="",Y569=0,Y569="-"),"",C569)</f>
        <v/>
      </c>
      <c r="AA569" s="371" t="str">
        <f>IF(OR(Y569="",Y569=0,Y569="-"),"",DAY($B569))</f>
        <v/>
      </c>
      <c r="AB569" s="372" t="str">
        <f>IF(AA569="","","/")</f>
        <v/>
      </c>
      <c r="AC569" s="373" t="str">
        <f>IF(OR(AA569="",AA569=0,AA569="-"),"",MONTH($B569))</f>
        <v/>
      </c>
      <c r="AD569" s="372" t="str">
        <f>IF(AC569="","","/")</f>
        <v/>
      </c>
      <c r="AE569" s="374" t="str">
        <f>IF(OR(AA569="",AA569=0,AA569="-"),"",YEAR($B569))</f>
        <v/>
      </c>
      <c r="AG569" s="461" t="str">
        <f>IF(OR($C569="",$C569="-",$C569=0),"-",A569)</f>
        <v>-</v>
      </c>
      <c r="AH569" s="503" t="str">
        <f>IF(OR($C569="",$C569="-",$C569=0),"-",DAY(B569))</f>
        <v>-</v>
      </c>
      <c r="AI569" s="506" t="str">
        <f>IF(AH569="","","/")</f>
        <v>/</v>
      </c>
      <c r="AJ569" s="507" t="str">
        <f>IF(OR($C569="",$C569="-",$C569=0),"-",MONTH(B569))</f>
        <v>-</v>
      </c>
      <c r="AK569" s="506" t="str">
        <f>IF(AJ569="","","/")</f>
        <v>/</v>
      </c>
      <c r="AL569" s="508" t="str">
        <f>IF(OR($C569="",$C569="-",$C569=0),"-",YEAR(B569))</f>
        <v>-</v>
      </c>
      <c r="AM569" s="462" t="str">
        <f>IF(OR($C569="",$C569="-",$C569=0),"-",C569)</f>
        <v>-</v>
      </c>
      <c r="AN569" s="475" t="str">
        <f>IF(AM569="-","ù",IF(BG569=D569,"ü","û"))</f>
        <v>ù</v>
      </c>
      <c r="AO569" s="463" t="str">
        <f>IF(OR($C569="",$C569="-",$C569=0),"-",IF(SUM(H569:H575)=0,"-",SUM(H569:H575)))</f>
        <v>-</v>
      </c>
      <c r="AP569" s="464" t="str">
        <f>IF(OR($C569="",$C569="-",$C569=0),"-",IF(SUM(I569:I575)=0,"-",SUM(I569:I575)))</f>
        <v>-</v>
      </c>
      <c r="AQ569" s="464" t="str">
        <f>IF(OR($C569="",$C569="-",$C569=0),"-",IF(SUM(J569:J575)=0,"-",SUM(J569:J575)))</f>
        <v>-</v>
      </c>
      <c r="AR569" s="465" t="str">
        <f>IF(OR($C569="",$C569="-",$C569=0),"-",IF(SUM(K569:K575)=0,"-",SUM(K569:K575)))</f>
        <v>-</v>
      </c>
      <c r="AS569" s="457"/>
      <c r="AT569" s="463" t="str">
        <f>IF(OR($C569="",$C569="-",$C569=0),"-",IF(SUM(M569:M575)=0,"-",SUM(M569:M575)))</f>
        <v>-</v>
      </c>
      <c r="AU569" s="464" t="str">
        <f>IF(OR($C569="",$C569="-",$C569=0),"-",IF(SUM(N569:N575)=0,"-",SUM(N569:N575)))</f>
        <v>-</v>
      </c>
      <c r="AV569" s="464" t="str">
        <f>IF(OR($C569="",$C569="-",$C569=0),"-",IF(SUM(O569:O575)=0,"-",SUM(O569:O575)))</f>
        <v>-</v>
      </c>
      <c r="AW569" s="465" t="str">
        <f>IF(OR($C569="",$C569="-",$C569=0),"-",IF(SUM(P569:P575)=0,"-",SUM(P569:P575)))</f>
        <v>-</v>
      </c>
      <c r="AX569" s="457"/>
      <c r="AY569" s="463" t="str">
        <f>IF(OR($C569="",$C569="-",$C569=0),"-",IF(SUM(R569:R575)=0,"-",SUM(R569:R575)))</f>
        <v>-</v>
      </c>
      <c r="AZ569" s="464" t="str">
        <f>IF(OR($C569="",$C569="-",$C569=0),"-",IF(SUM(S569:S575)=0,"-",SUM(S569:S575)))</f>
        <v>-</v>
      </c>
      <c r="BA569" s="464" t="str">
        <f>IF(OR($C569="",$C569="-",$C569=0),"-",IF(SUM(T569:T575)=0,"-",SUM(T569:T575)))</f>
        <v>-</v>
      </c>
      <c r="BB569" s="465" t="str">
        <f>IF(OR($C569="",$C569="-",$C569=0),"-",IF(SUM(U569:U575)=0,"-",SUM(U569:U575)))</f>
        <v>-</v>
      </c>
      <c r="BC569" s="457"/>
      <c r="BD569" s="463" t="str">
        <f>IF(SUM(AO569:AR569)=0,"-",SUM(AO569:AR569))</f>
        <v>-</v>
      </c>
      <c r="BE569" s="465" t="str">
        <f>IF(SUM(AT569:AW569)=0,"-",SUM(AT569:AW569))</f>
        <v>-</v>
      </c>
      <c r="BF569" s="457"/>
      <c r="BG569" s="466" t="str">
        <f>IF(SUM(AY569:BB569)=0,"-",SUM(AY569:BB569))</f>
        <v>-</v>
      </c>
    </row>
    <row r="570" spans="1:59" ht="15" thickBot="1" x14ac:dyDescent="0.35">
      <c r="A570" s="674"/>
      <c r="B570" s="675"/>
      <c r="C570" s="676"/>
      <c r="D570" s="677"/>
      <c r="E570" s="82" t="str">
        <f>Resumen!$O$57</f>
        <v>P</v>
      </c>
      <c r="F570" s="261" t="str">
        <f>Resumen!$O$56</f>
        <v>Panadería</v>
      </c>
      <c r="G570" s="284"/>
      <c r="H570" s="273" t="str">
        <f>INDEX(Resumen!$A$56:$AL$259,MATCH($C569,Resumen!$C$56:$C$259,0),MATCH($H$17,Resumen!$A$59:$AL$59,0))</f>
        <v>-</v>
      </c>
      <c r="I570" s="274" t="str">
        <f>INDEX(Resumen!$A$56:$AL$259,MATCH($C569,Resumen!$C$56:$C$259,0),MATCH($I$17,Resumen!$A$59:$AL$59,0))</f>
        <v>-</v>
      </c>
      <c r="J570" s="274" t="str">
        <f>INDEX(Resumen!$A$56:$AL$259,MATCH($C569,Resumen!$C$56:$C$259,0),MATCH($J$17,Resumen!$A$59:$AL$59,0))</f>
        <v>-</v>
      </c>
      <c r="K570" s="275" t="str">
        <f>INDEX(Resumen!$A$56:$AL$259,MATCH($C569,Resumen!$C$56:$C$259,0),MATCH($K$17,Resumen!$A$59:$AL$59,0))</f>
        <v>-</v>
      </c>
      <c r="M570" s="273" t="str">
        <f t="shared" ref="M570:M575" si="502">IF(OR(H570="-",H570="",H570=0),"-",H570*M$14)</f>
        <v>-</v>
      </c>
      <c r="N570" s="274" t="str">
        <f t="shared" si="486"/>
        <v>-</v>
      </c>
      <c r="O570" s="274" t="str">
        <f t="shared" si="487"/>
        <v>-</v>
      </c>
      <c r="P570" s="275" t="str">
        <f t="shared" si="488"/>
        <v>-</v>
      </c>
      <c r="Q570" s="58"/>
      <c r="R570" s="292" t="str">
        <f t="shared" ref="R570:R575" si="503">IF(SUM(H570,M570)=0,"-",SUM(H570,M570))</f>
        <v>-</v>
      </c>
      <c r="S570" s="293" t="str">
        <f t="shared" si="489"/>
        <v>-</v>
      </c>
      <c r="T570" s="293" t="str">
        <f t="shared" si="490"/>
        <v>-</v>
      </c>
      <c r="U570" s="294" t="str">
        <f t="shared" si="491"/>
        <v>-</v>
      </c>
      <c r="V570" s="5"/>
      <c r="W570" s="306" t="str">
        <f t="shared" ref="W570:W575" si="504">IF(SUM(R570:U570)=0,"-",SUM(R570:U570))</f>
        <v>-</v>
      </c>
      <c r="Y570" s="318" t="str">
        <f>IF(OR(W570="",W570=0,W570="-"),"",MAX(Y$23:Y569)+1)</f>
        <v/>
      </c>
      <c r="Z570" s="319" t="str">
        <f>IF(OR(Y570="",Y570=0,Y570="-"),"",C569)</f>
        <v/>
      </c>
      <c r="AA570" s="338" t="str">
        <f>IF(OR(Y570="",Y570=0,Y570="-"),"",DAY($B569))</f>
        <v/>
      </c>
      <c r="AB570" s="331" t="str">
        <f t="shared" ref="AB570:AB575" si="505">IF(AA570="","","/")</f>
        <v/>
      </c>
      <c r="AC570" s="339" t="str">
        <f>IF(OR(AA570="",AA570=0,AA570="-"),"",MONTH($B569))</f>
        <v/>
      </c>
      <c r="AD570" s="331" t="str">
        <f t="shared" ref="AD570:AD575" si="506">IF(AC570="","","/")</f>
        <v/>
      </c>
      <c r="AE570" s="340" t="str">
        <f>IF(OR(AA570="",AA570=0,AA570="-"),"",YEAR($B569))</f>
        <v/>
      </c>
      <c r="AG570" s="525"/>
      <c r="AH570" s="526"/>
      <c r="AI570" s="527"/>
      <c r="AJ570" s="528"/>
      <c r="AK570" s="527"/>
      <c r="AL570" s="529"/>
      <c r="AM570" s="530"/>
      <c r="AN570" s="535"/>
      <c r="AO570" s="531"/>
      <c r="AP570" s="532"/>
      <c r="AQ570" s="532"/>
      <c r="AR570" s="533"/>
      <c r="AS570" s="536"/>
      <c r="AT570" s="531"/>
      <c r="AU570" s="532"/>
      <c r="AV570" s="532"/>
      <c r="AW570" s="533"/>
      <c r="AX570" s="536"/>
      <c r="AY570" s="531"/>
      <c r="AZ570" s="532"/>
      <c r="BA570" s="532"/>
      <c r="BB570" s="533"/>
      <c r="BC570" s="536"/>
      <c r="BD570" s="531"/>
      <c r="BE570" s="533"/>
      <c r="BF570" s="536"/>
      <c r="BG570" s="534"/>
    </row>
    <row r="571" spans="1:59" ht="15" thickBot="1" x14ac:dyDescent="0.35">
      <c r="A571" s="674"/>
      <c r="B571" s="675"/>
      <c r="C571" s="676"/>
      <c r="D571" s="677"/>
      <c r="E571" s="82" t="str">
        <f>Resumen!$S$57</f>
        <v>B</v>
      </c>
      <c r="F571" s="261" t="str">
        <f>Resumen!$S$56</f>
        <v>Bebidas</v>
      </c>
      <c r="G571" s="284"/>
      <c r="H571" s="273" t="str">
        <f>INDEX(Resumen!$A$56:$AL$259,MATCH($C569,Resumen!$C$56:$C$259,0),MATCH($H$18,Resumen!$A$59:$AL$59,0))</f>
        <v>-</v>
      </c>
      <c r="I571" s="274" t="str">
        <f>INDEX(Resumen!$A$56:$AL$259,MATCH($C569,Resumen!$C$56:$C$259,0),MATCH($I$18,Resumen!$A$59:$AL$59,0))</f>
        <v>-</v>
      </c>
      <c r="J571" s="274" t="str">
        <f>INDEX(Resumen!$A$56:$AL$259,MATCH($C569,Resumen!$C$56:$C$259,0),MATCH($J$18,Resumen!$A$59:$AL$59,0))</f>
        <v>-</v>
      </c>
      <c r="K571" s="275" t="str">
        <f>INDEX(Resumen!$A$56:$AL$259,MATCH($C569,Resumen!$C$56:$C$259,0),MATCH($K$18,Resumen!$A$59:$AL$59,0))</f>
        <v>-</v>
      </c>
      <c r="M571" s="273" t="str">
        <f t="shared" si="502"/>
        <v>-</v>
      </c>
      <c r="N571" s="274" t="str">
        <f t="shared" si="486"/>
        <v>-</v>
      </c>
      <c r="O571" s="274" t="str">
        <f t="shared" si="487"/>
        <v>-</v>
      </c>
      <c r="P571" s="275" t="str">
        <f t="shared" si="488"/>
        <v>-</v>
      </c>
      <c r="R571" s="292" t="str">
        <f t="shared" si="503"/>
        <v>-</v>
      </c>
      <c r="S571" s="293" t="str">
        <f t="shared" si="489"/>
        <v>-</v>
      </c>
      <c r="T571" s="293" t="str">
        <f t="shared" si="490"/>
        <v>-</v>
      </c>
      <c r="U571" s="294" t="str">
        <f t="shared" si="491"/>
        <v>-</v>
      </c>
      <c r="V571" s="5"/>
      <c r="W571" s="306" t="str">
        <f t="shared" si="504"/>
        <v>-</v>
      </c>
      <c r="Y571" s="318" t="str">
        <f>IF(OR(W571="",W571=0,W571="-"),"",MAX(Y$23:Y570)+1)</f>
        <v/>
      </c>
      <c r="Z571" s="319" t="str">
        <f>IF(OR(Y571="",Y571=0,Y571="-"),"",C569)</f>
        <v/>
      </c>
      <c r="AA571" s="338" t="str">
        <f>IF(OR(Y571="",Y571=0,Y571="-"),"",DAY($B569))</f>
        <v/>
      </c>
      <c r="AB571" s="331" t="str">
        <f t="shared" si="505"/>
        <v/>
      </c>
      <c r="AC571" s="339" t="str">
        <f>IF(OR(AA571="",AA571=0,AA571="-"),"",MONTH($B569))</f>
        <v/>
      </c>
      <c r="AD571" s="331" t="str">
        <f t="shared" si="506"/>
        <v/>
      </c>
      <c r="AE571" s="340" t="str">
        <f>IF(OR(AA571="",AA571=0,AA571="-"),"",YEAR($B569))</f>
        <v/>
      </c>
      <c r="AG571" s="469"/>
      <c r="AH571" s="497"/>
      <c r="AL571" s="499"/>
      <c r="AM571" s="470"/>
      <c r="AN571" s="59"/>
      <c r="AO571" s="469"/>
      <c r="AP571" s="473"/>
      <c r="AQ571" s="473"/>
      <c r="AR571" s="470"/>
      <c r="AS571" s="59"/>
      <c r="AT571" s="469"/>
      <c r="AU571" s="473"/>
      <c r="AV571" s="473"/>
      <c r="AW571" s="470"/>
      <c r="AX571" s="59"/>
      <c r="AY571" s="469"/>
      <c r="AZ571" s="473"/>
      <c r="BA571" s="473"/>
      <c r="BB571" s="470"/>
      <c r="BC571" s="59"/>
      <c r="BD571" s="469"/>
      <c r="BE571" s="470"/>
      <c r="BF571" s="59"/>
      <c r="BG571" s="467"/>
    </row>
    <row r="572" spans="1:59" ht="15" thickBot="1" x14ac:dyDescent="0.35">
      <c r="A572" s="674"/>
      <c r="B572" s="675"/>
      <c r="C572" s="676"/>
      <c r="D572" s="677"/>
      <c r="E572" s="82" t="str">
        <f>Resumen!$W$57</f>
        <v>E</v>
      </c>
      <c r="F572" s="261" t="str">
        <f>Resumen!$W$56</f>
        <v>Envases</v>
      </c>
      <c r="G572" s="284"/>
      <c r="H572" s="273" t="str">
        <f>INDEX(Resumen!$A$56:$AL$259,MATCH($C569,Resumen!$C$56:$C$259,0),MATCH($H$19,Resumen!$A$59:$AL$59,0))</f>
        <v>-</v>
      </c>
      <c r="I572" s="274" t="str">
        <f>INDEX(Resumen!$A$56:$AL$259,MATCH($C569,Resumen!$C$56:$C$259,0),MATCH($I$19,Resumen!$A$59:$AL$59,0))</f>
        <v>-</v>
      </c>
      <c r="J572" s="274" t="str">
        <f>INDEX(Resumen!$A$56:$AL$259,MATCH($C569,Resumen!$C$56:$C$259,0),MATCH($J$19,Resumen!$A$59:$AL$59,0))</f>
        <v>-</v>
      </c>
      <c r="K572" s="275" t="str">
        <f>INDEX(Resumen!$A$56:$AL$259,MATCH($C569,Resumen!$C$56:$C$259,0),MATCH($K$19,Resumen!$A$59:$AL$59,0))</f>
        <v>-</v>
      </c>
      <c r="M572" s="273" t="str">
        <f t="shared" si="502"/>
        <v>-</v>
      </c>
      <c r="N572" s="274" t="str">
        <f t="shared" si="486"/>
        <v>-</v>
      </c>
      <c r="O572" s="274" t="str">
        <f t="shared" si="487"/>
        <v>-</v>
      </c>
      <c r="P572" s="275" t="str">
        <f t="shared" si="488"/>
        <v>-</v>
      </c>
      <c r="Q572" s="58"/>
      <c r="R572" s="292" t="str">
        <f t="shared" si="503"/>
        <v>-</v>
      </c>
      <c r="S572" s="293" t="str">
        <f t="shared" si="489"/>
        <v>-</v>
      </c>
      <c r="T572" s="293" t="str">
        <f t="shared" si="490"/>
        <v>-</v>
      </c>
      <c r="U572" s="294" t="str">
        <f t="shared" si="491"/>
        <v>-</v>
      </c>
      <c r="V572" s="5"/>
      <c r="W572" s="306" t="str">
        <f t="shared" si="504"/>
        <v>-</v>
      </c>
      <c r="Y572" s="318" t="str">
        <f>IF(OR(W572="",W572=0,W572="-"),"",MAX(Y$23:Y571)+1)</f>
        <v/>
      </c>
      <c r="Z572" s="319" t="str">
        <f>IF(OR(Y572="",Y572=0,Y572="-"),"",C569)</f>
        <v/>
      </c>
      <c r="AA572" s="338" t="str">
        <f>IF(OR(Y572="",Y572=0,Y572="-"),"",DAY($B569))</f>
        <v/>
      </c>
      <c r="AB572" s="331" t="str">
        <f t="shared" si="505"/>
        <v/>
      </c>
      <c r="AC572" s="339" t="str">
        <f>IF(OR(AA572="",AA572=0,AA572="-"),"",MONTH($B569))</f>
        <v/>
      </c>
      <c r="AD572" s="331" t="str">
        <f t="shared" si="506"/>
        <v/>
      </c>
      <c r="AE572" s="340" t="str">
        <f>IF(OR(AA572="",AA572=0,AA572="-"),"",YEAR($B569))</f>
        <v/>
      </c>
      <c r="AG572" s="469"/>
      <c r="AH572" s="497"/>
      <c r="AL572" s="499"/>
      <c r="AM572" s="470"/>
      <c r="AO572" s="469"/>
      <c r="AP572" s="473"/>
      <c r="AQ572" s="473"/>
      <c r="AR572" s="470"/>
      <c r="AT572" s="469"/>
      <c r="AU572" s="473"/>
      <c r="AV572" s="473"/>
      <c r="AW572" s="470"/>
      <c r="AY572" s="469"/>
      <c r="AZ572" s="473"/>
      <c r="BA572" s="473"/>
      <c r="BB572" s="470"/>
      <c r="BD572" s="469"/>
      <c r="BE572" s="470"/>
      <c r="BG572" s="467"/>
    </row>
    <row r="573" spans="1:59" ht="15" thickBot="1" x14ac:dyDescent="0.35">
      <c r="A573" s="674"/>
      <c r="B573" s="675"/>
      <c r="C573" s="676"/>
      <c r="D573" s="677"/>
      <c r="E573" s="83" t="str">
        <f>Resumen!$AA$57</f>
        <v>D</v>
      </c>
      <c r="F573" s="262" t="str">
        <f>Resumen!$AA$56</f>
        <v>Decoración</v>
      </c>
      <c r="G573" s="284"/>
      <c r="H573" s="273" t="str">
        <f>INDEX(Resumen!$A$56:$AL$259,MATCH($C569,Resumen!$C$56:$C$259,0),MATCH($H$20,Resumen!$A$59:$AL$59,0))</f>
        <v>-</v>
      </c>
      <c r="I573" s="274" t="str">
        <f>INDEX(Resumen!$A$56:$AL$259,MATCH($C569,Resumen!$C$56:$C$259,0),MATCH($I$20,Resumen!$A$59:$AL$59,0))</f>
        <v>-</v>
      </c>
      <c r="J573" s="274" t="str">
        <f>INDEX(Resumen!$A$56:$AL$259,MATCH($C569,Resumen!$C$56:$C$259,0),MATCH($J$20,Resumen!$A$59:$AL$59,0))</f>
        <v>-</v>
      </c>
      <c r="K573" s="275" t="str">
        <f>INDEX(Resumen!$A$56:$AL$259,MATCH($C569,Resumen!$C$56:$C$259,0),MATCH($K$20,Resumen!$A$59:$AL$59,0))</f>
        <v>-</v>
      </c>
      <c r="M573" s="273" t="str">
        <f t="shared" si="502"/>
        <v>-</v>
      </c>
      <c r="N573" s="274" t="str">
        <f t="shared" si="486"/>
        <v>-</v>
      </c>
      <c r="O573" s="274" t="str">
        <f t="shared" si="487"/>
        <v>-</v>
      </c>
      <c r="P573" s="275" t="str">
        <f t="shared" si="488"/>
        <v>-</v>
      </c>
      <c r="Q573" s="58"/>
      <c r="R573" s="292" t="str">
        <f t="shared" si="503"/>
        <v>-</v>
      </c>
      <c r="S573" s="293" t="str">
        <f t="shared" si="489"/>
        <v>-</v>
      </c>
      <c r="T573" s="293" t="str">
        <f t="shared" si="490"/>
        <v>-</v>
      </c>
      <c r="U573" s="294" t="str">
        <f t="shared" si="491"/>
        <v>-</v>
      </c>
      <c r="V573" s="5"/>
      <c r="W573" s="306" t="str">
        <f t="shared" si="504"/>
        <v>-</v>
      </c>
      <c r="Y573" s="318" t="str">
        <f>IF(OR(W573="",W573=0,W573="-"),"",MAX(Y$23:Y572)+1)</f>
        <v/>
      </c>
      <c r="Z573" s="319" t="str">
        <f>IF(OR(Y573="",Y573=0,Y573="-"),"",C569)</f>
        <v/>
      </c>
      <c r="AA573" s="338" t="str">
        <f>IF(OR(Y573="",Y573=0,Y573="-"),"",DAY($B569))</f>
        <v/>
      </c>
      <c r="AB573" s="331" t="str">
        <f t="shared" si="505"/>
        <v/>
      </c>
      <c r="AC573" s="339" t="str">
        <f>IF(OR(AA573="",AA573=0,AA573="-"),"",MONTH($B569))</f>
        <v/>
      </c>
      <c r="AD573" s="331" t="str">
        <f t="shared" si="506"/>
        <v/>
      </c>
      <c r="AE573" s="340" t="str">
        <f>IF(OR(AA573="",AA573=0,AA573="-"),"",YEAR($B569))</f>
        <v/>
      </c>
      <c r="AG573" s="469"/>
      <c r="AH573" s="497"/>
      <c r="AL573" s="499"/>
      <c r="AM573" s="470"/>
      <c r="AO573" s="469"/>
      <c r="AP573" s="473"/>
      <c r="AQ573" s="473"/>
      <c r="AR573" s="470"/>
      <c r="AT573" s="469"/>
      <c r="AU573" s="473"/>
      <c r="AV573" s="473"/>
      <c r="AW573" s="470"/>
      <c r="AY573" s="469"/>
      <c r="AZ573" s="473"/>
      <c r="BA573" s="473"/>
      <c r="BB573" s="470"/>
      <c r="BD573" s="469"/>
      <c r="BE573" s="470"/>
      <c r="BG573" s="467"/>
    </row>
    <row r="574" spans="1:59" ht="15" thickBot="1" x14ac:dyDescent="0.35">
      <c r="A574" s="674"/>
      <c r="B574" s="675"/>
      <c r="C574" s="676"/>
      <c r="D574" s="677"/>
      <c r="E574" s="83" t="str">
        <f>Resumen!$AE$57</f>
        <v>U</v>
      </c>
      <c r="F574" s="262" t="str">
        <f>Resumen!$AE$56</f>
        <v>Maq. y Utensilios</v>
      </c>
      <c r="G574" s="284"/>
      <c r="H574" s="273" t="str">
        <f>INDEX(Resumen!$A$56:$AL$259,MATCH($C569,Resumen!$C$56:$C$259,0),MATCH($H$21,Resumen!$A$59:$AL$59,0))</f>
        <v>-</v>
      </c>
      <c r="I574" s="274" t="str">
        <f>INDEX(Resumen!$A$56:$AL$259,MATCH($C569,Resumen!$C$56:$C$259,0),MATCH($I$21,Resumen!$A$59:$AL$59,0))</f>
        <v>-</v>
      </c>
      <c r="J574" s="274" t="str">
        <f>INDEX(Resumen!$A$56:$AL$259,MATCH($C569,Resumen!$C$56:$C$259,0),MATCH($J$21,Resumen!$A$59:$AL$59,0))</f>
        <v>-</v>
      </c>
      <c r="K574" s="275" t="str">
        <f>INDEX(Resumen!$A$56:$AL$259,MATCH($C569,Resumen!$C$56:$C$259,0),MATCH($K$21,Resumen!$A$59:$AL$59,0))</f>
        <v>-</v>
      </c>
      <c r="M574" s="273" t="str">
        <f t="shared" si="502"/>
        <v>-</v>
      </c>
      <c r="N574" s="274" t="str">
        <f t="shared" si="486"/>
        <v>-</v>
      </c>
      <c r="O574" s="274" t="str">
        <f t="shared" si="487"/>
        <v>-</v>
      </c>
      <c r="P574" s="275" t="str">
        <f t="shared" si="488"/>
        <v>-</v>
      </c>
      <c r="Q574" s="58"/>
      <c r="R574" s="292" t="str">
        <f t="shared" si="503"/>
        <v>-</v>
      </c>
      <c r="S574" s="293" t="str">
        <f t="shared" si="489"/>
        <v>-</v>
      </c>
      <c r="T574" s="293" t="str">
        <f t="shared" si="490"/>
        <v>-</v>
      </c>
      <c r="U574" s="294" t="str">
        <f t="shared" si="491"/>
        <v>-</v>
      </c>
      <c r="V574" s="5"/>
      <c r="W574" s="306" t="str">
        <f t="shared" si="504"/>
        <v>-</v>
      </c>
      <c r="Y574" s="318" t="str">
        <f>IF(OR(W574="",W574=0,W574="-"),"",MAX(Y$23:Y573)+1)</f>
        <v/>
      </c>
      <c r="Z574" s="319" t="str">
        <f>IF(OR(Y574="",Y574=0,Y574="-"),"",C569)</f>
        <v/>
      </c>
      <c r="AA574" s="338" t="str">
        <f>IF(OR(Y574="",Y574=0,Y574="-"),"",DAY($B569))</f>
        <v/>
      </c>
      <c r="AB574" s="331" t="str">
        <f t="shared" si="505"/>
        <v/>
      </c>
      <c r="AC574" s="339" t="str">
        <f>IF(OR(AA574="",AA574=0,AA574="-"),"",MONTH($B569))</f>
        <v/>
      </c>
      <c r="AD574" s="331" t="str">
        <f t="shared" si="506"/>
        <v/>
      </c>
      <c r="AE574" s="340" t="str">
        <f>IF(OR(AA574="",AA574=0,AA574="-"),"",YEAR($B569))</f>
        <v/>
      </c>
      <c r="AG574" s="469"/>
      <c r="AH574" s="497"/>
      <c r="AL574" s="499"/>
      <c r="AM574" s="470"/>
      <c r="AO574" s="469"/>
      <c r="AP574" s="473"/>
      <c r="AQ574" s="473"/>
      <c r="AR574" s="470"/>
      <c r="AT574" s="469"/>
      <c r="AU574" s="473"/>
      <c r="AV574" s="473"/>
      <c r="AW574" s="470"/>
      <c r="AY574" s="469"/>
      <c r="AZ574" s="473"/>
      <c r="BA574" s="473"/>
      <c r="BB574" s="470"/>
      <c r="BD574" s="469"/>
      <c r="BE574" s="470"/>
      <c r="BG574" s="467"/>
    </row>
    <row r="575" spans="1:59" ht="15" thickBot="1" x14ac:dyDescent="0.35">
      <c r="A575" s="674"/>
      <c r="B575" s="675"/>
      <c r="C575" s="676"/>
      <c r="D575" s="649"/>
      <c r="E575" s="259" t="str">
        <f>Resumen!$AI$57</f>
        <v>V</v>
      </c>
      <c r="F575" s="263" t="str">
        <f>Resumen!$AI$56</f>
        <v>Gastos V.Zotz</v>
      </c>
      <c r="G575" s="284"/>
      <c r="H575" s="276" t="str">
        <f>INDEX(Resumen!$A$56:$AL$259,MATCH($C569,Resumen!$C$56:$C$259,0),MATCH($H$22,Resumen!$A$59:$AL$59,0))</f>
        <v>-</v>
      </c>
      <c r="I575" s="277" t="str">
        <f>INDEX(Resumen!$A$56:$AL$259,MATCH($C569,Resumen!$C$56:$C$259,0),MATCH($I$22,Resumen!$A$59:$AL$59,0))</f>
        <v>-</v>
      </c>
      <c r="J575" s="277" t="str">
        <f>INDEX(Resumen!$A$56:$AL$259,MATCH($C569,Resumen!$C$56:$C$259,0),MATCH($J$22,Resumen!$A$59:$AL$59,0))</f>
        <v>-</v>
      </c>
      <c r="K575" s="278" t="str">
        <f>INDEX(Resumen!$A$56:$AL$259,MATCH($C569,Resumen!$C$56:$C$259,0),MATCH($K$22,Resumen!$A$59:$AL$59,0))</f>
        <v>-</v>
      </c>
      <c r="M575" s="276" t="str">
        <f t="shared" si="502"/>
        <v>-</v>
      </c>
      <c r="N575" s="277" t="str">
        <f t="shared" si="486"/>
        <v>-</v>
      </c>
      <c r="O575" s="277" t="str">
        <f t="shared" si="487"/>
        <v>-</v>
      </c>
      <c r="P575" s="278" t="str">
        <f t="shared" si="488"/>
        <v>-</v>
      </c>
      <c r="Q575" s="58"/>
      <c r="R575" s="295" t="str">
        <f t="shared" si="503"/>
        <v>-</v>
      </c>
      <c r="S575" s="296" t="str">
        <f t="shared" si="489"/>
        <v>-</v>
      </c>
      <c r="T575" s="296" t="str">
        <f t="shared" si="490"/>
        <v>-</v>
      </c>
      <c r="U575" s="297" t="str">
        <f t="shared" si="491"/>
        <v>-</v>
      </c>
      <c r="W575" s="307" t="str">
        <f t="shared" si="504"/>
        <v>-</v>
      </c>
      <c r="Y575" s="318" t="str">
        <f>IF(OR(W575="",W575=0,W575="-"),"",MAX(Y$23:Y574)+1)</f>
        <v/>
      </c>
      <c r="Z575" s="320" t="str">
        <f>IF(OR(Y575="",Y575=0,Y575="-"),"",C569)</f>
        <v/>
      </c>
      <c r="AA575" s="341" t="str">
        <f>IF(OR(Y575="",Y575=0,Y575="-"),"",DAY($B569))</f>
        <v/>
      </c>
      <c r="AB575" s="332" t="str">
        <f t="shared" si="505"/>
        <v/>
      </c>
      <c r="AC575" s="342" t="str">
        <f>IF(OR(AA575="",AA575=0,AA575="-"),"",MONTH($B569))</f>
        <v/>
      </c>
      <c r="AD575" s="332" t="str">
        <f t="shared" si="506"/>
        <v/>
      </c>
      <c r="AE575" s="343" t="str">
        <f>IF(OR(AA575="",AA575=0,AA575="-"),"",YEAR($B569))</f>
        <v/>
      </c>
      <c r="AG575" s="471"/>
      <c r="AH575" s="500"/>
      <c r="AI575" s="501"/>
      <c r="AJ575" s="501"/>
      <c r="AK575" s="501"/>
      <c r="AL575" s="502"/>
      <c r="AM575" s="472"/>
      <c r="AO575" s="471"/>
      <c r="AP575" s="474"/>
      <c r="AQ575" s="474"/>
      <c r="AR575" s="472"/>
      <c r="AT575" s="471"/>
      <c r="AU575" s="474"/>
      <c r="AV575" s="474"/>
      <c r="AW575" s="472"/>
      <c r="AY575" s="471"/>
      <c r="AZ575" s="474"/>
      <c r="BA575" s="474"/>
      <c r="BB575" s="472"/>
      <c r="BD575" s="471"/>
      <c r="BE575" s="472"/>
      <c r="BG575" s="468"/>
    </row>
    <row r="576" spans="1:59" ht="15" thickBot="1" x14ac:dyDescent="0.35">
      <c r="A576" s="674">
        <f>MAX($A$23:A569)+1</f>
        <v>80</v>
      </c>
      <c r="B576" s="675">
        <f>INDEX(Resumen!$A$56:$AL$259,MATCH($A576,Resumen!$A$56:$A$259,0),MATCH($B$22,Resumen!$A$59:$AL$59,0))</f>
        <v>0</v>
      </c>
      <c r="C576" s="676">
        <f>INDEX(Resumen!$A$56:$AL$259,MATCH($A576,Resumen!$A$56:$A$259,0),MATCH($C$22,Resumen!$A$59:$AL$59,0))</f>
        <v>0</v>
      </c>
      <c r="D576" s="648" t="str">
        <f>IF(SUM($W576:$W582)=0,"-",SUM($W576:$W582))</f>
        <v>-</v>
      </c>
      <c r="E576" s="363" t="str">
        <f>Resumen!$K$57</f>
        <v>MP</v>
      </c>
      <c r="F576" s="364" t="str">
        <f>Resumen!$K$56</f>
        <v>Materias Primas</v>
      </c>
      <c r="G576" s="284"/>
      <c r="H576" s="256" t="str">
        <f>INDEX(Resumen!$A$56:$AL$259,MATCH($C576,Resumen!$C$56:$C$259,0),MATCH($H$16,Resumen!$A$59:$AL$59,0))</f>
        <v>-</v>
      </c>
      <c r="I576" s="90" t="str">
        <f>INDEX(Resumen!$A$56:$AL$259,MATCH($C576,Resumen!$C$56:$C$259,0),MATCH($I$16,Resumen!$A$59:$AL$59,0))</f>
        <v>-</v>
      </c>
      <c r="J576" s="90" t="str">
        <f>INDEX(Resumen!$A$56:$AL$259,MATCH($C576,Resumen!$C$56:$C$259,0),MATCH($J$16,Resumen!$A$59:$AL$59,0))</f>
        <v>-</v>
      </c>
      <c r="K576" s="109" t="str">
        <f>INDEX(Resumen!$A$56:$AL$259,MATCH($C576,Resumen!$C$56:$C$259,0),MATCH($K$16,Resumen!$A$59:$AL$59,0))</f>
        <v>-</v>
      </c>
      <c r="M576" s="256" t="str">
        <f>IF(OR(H576="-",H576="",H576=0),"-",H576*M$14)</f>
        <v>-</v>
      </c>
      <c r="N576" s="90" t="str">
        <f t="shared" si="486"/>
        <v>-</v>
      </c>
      <c r="O576" s="90" t="str">
        <f t="shared" si="487"/>
        <v>-</v>
      </c>
      <c r="P576" s="109" t="str">
        <f t="shared" si="488"/>
        <v>-</v>
      </c>
      <c r="Q576" s="58"/>
      <c r="R576" s="365" t="str">
        <f>IF(SUM(H576,M576)=0,"-",SUM(H576,M576))</f>
        <v>-</v>
      </c>
      <c r="S576" s="366" t="str">
        <f t="shared" si="489"/>
        <v>-</v>
      </c>
      <c r="T576" s="366" t="str">
        <f t="shared" si="490"/>
        <v>-</v>
      </c>
      <c r="U576" s="367" t="str">
        <f t="shared" si="491"/>
        <v>-</v>
      </c>
      <c r="V576" s="5"/>
      <c r="W576" s="368" t="str">
        <f>IF(SUM(R576:U576)=0,"-",SUM(R576:U576))</f>
        <v>-</v>
      </c>
      <c r="Y576" s="369" t="str">
        <f>IF(OR(W576="",W576=0,W576="-"),"",MAX(Y$23:Y575)+1)</f>
        <v/>
      </c>
      <c r="Z576" s="370" t="str">
        <f>IF(OR(Y576="",Y576=0,Y576="-"),"",C576)</f>
        <v/>
      </c>
      <c r="AA576" s="371" t="str">
        <f>IF(OR(Y576="",Y576=0,Y576="-"),"",DAY($B576))</f>
        <v/>
      </c>
      <c r="AB576" s="372" t="str">
        <f>IF(AA576="","","/")</f>
        <v/>
      </c>
      <c r="AC576" s="373" t="str">
        <f>IF(OR(AA576="",AA576=0,AA576="-"),"",MONTH($B576))</f>
        <v/>
      </c>
      <c r="AD576" s="372" t="str">
        <f>IF(AC576="","","/")</f>
        <v/>
      </c>
      <c r="AE576" s="374" t="str">
        <f>IF(OR(AA576="",AA576=0,AA576="-"),"",YEAR($B576))</f>
        <v/>
      </c>
      <c r="AG576" s="461" t="str">
        <f>IF(OR($C576="",$C576="-",$C576=0),"-",A576)</f>
        <v>-</v>
      </c>
      <c r="AH576" s="503" t="str">
        <f>IF(OR($C576="",$C576="-",$C576=0),"-",DAY(B576))</f>
        <v>-</v>
      </c>
      <c r="AI576" s="506" t="str">
        <f>IF(AH576="","","/")</f>
        <v>/</v>
      </c>
      <c r="AJ576" s="507" t="str">
        <f>IF(OR($C576="",$C576="-",$C576=0),"-",MONTH(B576))</f>
        <v>-</v>
      </c>
      <c r="AK576" s="506" t="str">
        <f>IF(AJ576="","","/")</f>
        <v>/</v>
      </c>
      <c r="AL576" s="508" t="str">
        <f>IF(OR($C576="",$C576="-",$C576=0),"-",YEAR(B576))</f>
        <v>-</v>
      </c>
      <c r="AM576" s="462" t="str">
        <f>IF(OR($C576="",$C576="-",$C576=0),"-",C576)</f>
        <v>-</v>
      </c>
      <c r="AN576" s="475" t="str">
        <f>IF(AM576="-","ù",IF(BG576=D576,"ü","û"))</f>
        <v>ù</v>
      </c>
      <c r="AO576" s="463" t="str">
        <f>IF(OR($C576="",$C576="-",$C576=0),"-",IF(SUM(H576:H582)=0,"-",SUM(H576:H582)))</f>
        <v>-</v>
      </c>
      <c r="AP576" s="464" t="str">
        <f>IF(OR($C576="",$C576="-",$C576=0),"-",IF(SUM(I576:I582)=0,"-",SUM(I576:I582)))</f>
        <v>-</v>
      </c>
      <c r="AQ576" s="464" t="str">
        <f>IF(OR($C576="",$C576="-",$C576=0),"-",IF(SUM(J576:J582)=0,"-",SUM(J576:J582)))</f>
        <v>-</v>
      </c>
      <c r="AR576" s="465" t="str">
        <f>IF(OR($C576="",$C576="-",$C576=0),"-",IF(SUM(K576:K582)=0,"-",SUM(K576:K582)))</f>
        <v>-</v>
      </c>
      <c r="AS576" s="457"/>
      <c r="AT576" s="463" t="str">
        <f>IF(OR($C576="",$C576="-",$C576=0),"-",IF(SUM(M576:M582)=0,"-",SUM(M576:M582)))</f>
        <v>-</v>
      </c>
      <c r="AU576" s="464" t="str">
        <f>IF(OR($C576="",$C576="-",$C576=0),"-",IF(SUM(N576:N582)=0,"-",SUM(N576:N582)))</f>
        <v>-</v>
      </c>
      <c r="AV576" s="464" t="str">
        <f>IF(OR($C576="",$C576="-",$C576=0),"-",IF(SUM(O576:O582)=0,"-",SUM(O576:O582)))</f>
        <v>-</v>
      </c>
      <c r="AW576" s="465" t="str">
        <f>IF(OR($C576="",$C576="-",$C576=0),"-",IF(SUM(P576:P582)=0,"-",SUM(P576:P582)))</f>
        <v>-</v>
      </c>
      <c r="AX576" s="457"/>
      <c r="AY576" s="463" t="str">
        <f>IF(OR($C576="",$C576="-",$C576=0),"-",IF(SUM(R576:R582)=0,"-",SUM(R576:R582)))</f>
        <v>-</v>
      </c>
      <c r="AZ576" s="464" t="str">
        <f>IF(OR($C576="",$C576="-",$C576=0),"-",IF(SUM(S576:S582)=0,"-",SUM(S576:S582)))</f>
        <v>-</v>
      </c>
      <c r="BA576" s="464" t="str">
        <f>IF(OR($C576="",$C576="-",$C576=0),"-",IF(SUM(T576:T582)=0,"-",SUM(T576:T582)))</f>
        <v>-</v>
      </c>
      <c r="BB576" s="465" t="str">
        <f>IF(OR($C576="",$C576="-",$C576=0),"-",IF(SUM(U576:U582)=0,"-",SUM(U576:U582)))</f>
        <v>-</v>
      </c>
      <c r="BC576" s="457"/>
      <c r="BD576" s="463" t="str">
        <f>IF(SUM(AO576:AR576)=0,"-",SUM(AO576:AR576))</f>
        <v>-</v>
      </c>
      <c r="BE576" s="465" t="str">
        <f>IF(SUM(AT576:AW576)=0,"-",SUM(AT576:AW576))</f>
        <v>-</v>
      </c>
      <c r="BF576" s="457"/>
      <c r="BG576" s="466" t="str">
        <f>IF(SUM(AY576:BB576)=0,"-",SUM(AY576:BB576))</f>
        <v>-</v>
      </c>
    </row>
    <row r="577" spans="1:59" ht="15" thickBot="1" x14ac:dyDescent="0.35">
      <c r="A577" s="674"/>
      <c r="B577" s="675"/>
      <c r="C577" s="676"/>
      <c r="D577" s="677"/>
      <c r="E577" s="82" t="str">
        <f>Resumen!$O$57</f>
        <v>P</v>
      </c>
      <c r="F577" s="261" t="str">
        <f>Resumen!$O$56</f>
        <v>Panadería</v>
      </c>
      <c r="G577" s="284"/>
      <c r="H577" s="273" t="str">
        <f>INDEX(Resumen!$A$56:$AL$259,MATCH($C576,Resumen!$C$56:$C$259,0),MATCH($H$17,Resumen!$A$59:$AL$59,0))</f>
        <v>-</v>
      </c>
      <c r="I577" s="274" t="str">
        <f>INDEX(Resumen!$A$56:$AL$259,MATCH($C576,Resumen!$C$56:$C$259,0),MATCH($I$17,Resumen!$A$59:$AL$59,0))</f>
        <v>-</v>
      </c>
      <c r="J577" s="274" t="str">
        <f>INDEX(Resumen!$A$56:$AL$259,MATCH($C576,Resumen!$C$56:$C$259,0),MATCH($J$17,Resumen!$A$59:$AL$59,0))</f>
        <v>-</v>
      </c>
      <c r="K577" s="275" t="str">
        <f>INDEX(Resumen!$A$56:$AL$259,MATCH($C576,Resumen!$C$56:$C$259,0),MATCH($K$17,Resumen!$A$59:$AL$59,0))</f>
        <v>-</v>
      </c>
      <c r="M577" s="273" t="str">
        <f t="shared" ref="M577:M582" si="507">IF(OR(H577="-",H577="",H577=0),"-",H577*M$14)</f>
        <v>-</v>
      </c>
      <c r="N577" s="274" t="str">
        <f t="shared" si="486"/>
        <v>-</v>
      </c>
      <c r="O577" s="274" t="str">
        <f t="shared" si="487"/>
        <v>-</v>
      </c>
      <c r="P577" s="275" t="str">
        <f t="shared" si="488"/>
        <v>-</v>
      </c>
      <c r="Q577" s="58"/>
      <c r="R577" s="292" t="str">
        <f t="shared" ref="R577:R582" si="508">IF(SUM(H577,M577)=0,"-",SUM(H577,M577))</f>
        <v>-</v>
      </c>
      <c r="S577" s="293" t="str">
        <f t="shared" si="489"/>
        <v>-</v>
      </c>
      <c r="T577" s="293" t="str">
        <f t="shared" si="490"/>
        <v>-</v>
      </c>
      <c r="U577" s="294" t="str">
        <f t="shared" si="491"/>
        <v>-</v>
      </c>
      <c r="V577" s="5"/>
      <c r="W577" s="306" t="str">
        <f t="shared" ref="W577:W582" si="509">IF(SUM(R577:U577)=0,"-",SUM(R577:U577))</f>
        <v>-</v>
      </c>
      <c r="Y577" s="318" t="str">
        <f>IF(OR(W577="",W577=0,W577="-"),"",MAX(Y$23:Y576)+1)</f>
        <v/>
      </c>
      <c r="Z577" s="319" t="str">
        <f>IF(OR(Y577="",Y577=0,Y577="-"),"",C576)</f>
        <v/>
      </c>
      <c r="AA577" s="338" t="str">
        <f>IF(OR(Y577="",Y577=0,Y577="-"),"",DAY($B576))</f>
        <v/>
      </c>
      <c r="AB577" s="331" t="str">
        <f t="shared" ref="AB577:AB582" si="510">IF(AA577="","","/")</f>
        <v/>
      </c>
      <c r="AC577" s="339" t="str">
        <f>IF(OR(AA577="",AA577=0,AA577="-"),"",MONTH($B576))</f>
        <v/>
      </c>
      <c r="AD577" s="331" t="str">
        <f t="shared" ref="AD577:AD582" si="511">IF(AC577="","","/")</f>
        <v/>
      </c>
      <c r="AE577" s="340" t="str">
        <f>IF(OR(AA577="",AA577=0,AA577="-"),"",YEAR($B576))</f>
        <v/>
      </c>
      <c r="AG577" s="525"/>
      <c r="AH577" s="526"/>
      <c r="AI577" s="527"/>
      <c r="AJ577" s="528"/>
      <c r="AK577" s="527"/>
      <c r="AL577" s="529"/>
      <c r="AM577" s="530"/>
      <c r="AN577" s="535"/>
      <c r="AO577" s="531"/>
      <c r="AP577" s="532"/>
      <c r="AQ577" s="532"/>
      <c r="AR577" s="533"/>
      <c r="AS577" s="536"/>
      <c r="AT577" s="531"/>
      <c r="AU577" s="532"/>
      <c r="AV577" s="532"/>
      <c r="AW577" s="533"/>
      <c r="AX577" s="536"/>
      <c r="AY577" s="531"/>
      <c r="AZ577" s="532"/>
      <c r="BA577" s="532"/>
      <c r="BB577" s="533"/>
      <c r="BC577" s="536"/>
      <c r="BD577" s="531"/>
      <c r="BE577" s="533"/>
      <c r="BF577" s="536"/>
      <c r="BG577" s="534"/>
    </row>
    <row r="578" spans="1:59" ht="15" thickBot="1" x14ac:dyDescent="0.35">
      <c r="A578" s="674"/>
      <c r="B578" s="675"/>
      <c r="C578" s="676"/>
      <c r="D578" s="677"/>
      <c r="E578" s="82" t="str">
        <f>Resumen!$S$57</f>
        <v>B</v>
      </c>
      <c r="F578" s="261" t="str">
        <f>Resumen!$S$56</f>
        <v>Bebidas</v>
      </c>
      <c r="G578" s="284"/>
      <c r="H578" s="273" t="str">
        <f>INDEX(Resumen!$A$56:$AL$259,MATCH($C576,Resumen!$C$56:$C$259,0),MATCH($H$18,Resumen!$A$59:$AL$59,0))</f>
        <v>-</v>
      </c>
      <c r="I578" s="274" t="str">
        <f>INDEX(Resumen!$A$56:$AL$259,MATCH($C576,Resumen!$C$56:$C$259,0),MATCH($I$18,Resumen!$A$59:$AL$59,0))</f>
        <v>-</v>
      </c>
      <c r="J578" s="274" t="str">
        <f>INDEX(Resumen!$A$56:$AL$259,MATCH($C576,Resumen!$C$56:$C$259,0),MATCH($J$18,Resumen!$A$59:$AL$59,0))</f>
        <v>-</v>
      </c>
      <c r="K578" s="275" t="str">
        <f>INDEX(Resumen!$A$56:$AL$259,MATCH($C576,Resumen!$C$56:$C$259,0),MATCH($K$18,Resumen!$A$59:$AL$59,0))</f>
        <v>-</v>
      </c>
      <c r="M578" s="273" t="str">
        <f t="shared" si="507"/>
        <v>-</v>
      </c>
      <c r="N578" s="274" t="str">
        <f t="shared" si="486"/>
        <v>-</v>
      </c>
      <c r="O578" s="274" t="str">
        <f t="shared" si="487"/>
        <v>-</v>
      </c>
      <c r="P578" s="275" t="str">
        <f t="shared" si="488"/>
        <v>-</v>
      </c>
      <c r="R578" s="292" t="str">
        <f t="shared" si="508"/>
        <v>-</v>
      </c>
      <c r="S578" s="293" t="str">
        <f t="shared" si="489"/>
        <v>-</v>
      </c>
      <c r="T578" s="293" t="str">
        <f t="shared" si="490"/>
        <v>-</v>
      </c>
      <c r="U578" s="294" t="str">
        <f t="shared" si="491"/>
        <v>-</v>
      </c>
      <c r="V578" s="5"/>
      <c r="W578" s="306" t="str">
        <f t="shared" si="509"/>
        <v>-</v>
      </c>
      <c r="Y578" s="318" t="str">
        <f>IF(OR(W578="",W578=0,W578="-"),"",MAX(Y$23:Y577)+1)</f>
        <v/>
      </c>
      <c r="Z578" s="319" t="str">
        <f>IF(OR(Y578="",Y578=0,Y578="-"),"",C576)</f>
        <v/>
      </c>
      <c r="AA578" s="338" t="str">
        <f>IF(OR(Y578="",Y578=0,Y578="-"),"",DAY($B576))</f>
        <v/>
      </c>
      <c r="AB578" s="331" t="str">
        <f t="shared" si="510"/>
        <v/>
      </c>
      <c r="AC578" s="339" t="str">
        <f>IF(OR(AA578="",AA578=0,AA578="-"),"",MONTH($B576))</f>
        <v/>
      </c>
      <c r="AD578" s="331" t="str">
        <f t="shared" si="511"/>
        <v/>
      </c>
      <c r="AE578" s="340" t="str">
        <f>IF(OR(AA578="",AA578=0,AA578="-"),"",YEAR($B576))</f>
        <v/>
      </c>
      <c r="AG578" s="469"/>
      <c r="AH578" s="497"/>
      <c r="AL578" s="499"/>
      <c r="AM578" s="470"/>
      <c r="AN578" s="59"/>
      <c r="AO578" s="469"/>
      <c r="AP578" s="473"/>
      <c r="AQ578" s="473"/>
      <c r="AR578" s="470"/>
      <c r="AS578" s="59"/>
      <c r="AT578" s="469"/>
      <c r="AU578" s="473"/>
      <c r="AV578" s="473"/>
      <c r="AW578" s="470"/>
      <c r="AX578" s="59"/>
      <c r="AY578" s="469"/>
      <c r="AZ578" s="473"/>
      <c r="BA578" s="473"/>
      <c r="BB578" s="470"/>
      <c r="BC578" s="59"/>
      <c r="BD578" s="469"/>
      <c r="BE578" s="470"/>
      <c r="BF578" s="59"/>
      <c r="BG578" s="467"/>
    </row>
    <row r="579" spans="1:59" ht="15" thickBot="1" x14ac:dyDescent="0.35">
      <c r="A579" s="674"/>
      <c r="B579" s="675"/>
      <c r="C579" s="676"/>
      <c r="D579" s="677"/>
      <c r="E579" s="82" t="str">
        <f>Resumen!$W$57</f>
        <v>E</v>
      </c>
      <c r="F579" s="261" t="str">
        <f>Resumen!$W$56</f>
        <v>Envases</v>
      </c>
      <c r="G579" s="284"/>
      <c r="H579" s="273" t="str">
        <f>INDEX(Resumen!$A$56:$AL$259,MATCH($C576,Resumen!$C$56:$C$259,0),MATCH($H$19,Resumen!$A$59:$AL$59,0))</f>
        <v>-</v>
      </c>
      <c r="I579" s="274" t="str">
        <f>INDEX(Resumen!$A$56:$AL$259,MATCH($C576,Resumen!$C$56:$C$259,0),MATCH($I$19,Resumen!$A$59:$AL$59,0))</f>
        <v>-</v>
      </c>
      <c r="J579" s="274" t="str">
        <f>INDEX(Resumen!$A$56:$AL$259,MATCH($C576,Resumen!$C$56:$C$259,0),MATCH($J$19,Resumen!$A$59:$AL$59,0))</f>
        <v>-</v>
      </c>
      <c r="K579" s="275" t="str">
        <f>INDEX(Resumen!$A$56:$AL$259,MATCH($C576,Resumen!$C$56:$C$259,0),MATCH($K$19,Resumen!$A$59:$AL$59,0))</f>
        <v>-</v>
      </c>
      <c r="M579" s="273" t="str">
        <f t="shared" si="507"/>
        <v>-</v>
      </c>
      <c r="N579" s="274" t="str">
        <f t="shared" si="486"/>
        <v>-</v>
      </c>
      <c r="O579" s="274" t="str">
        <f t="shared" si="487"/>
        <v>-</v>
      </c>
      <c r="P579" s="275" t="str">
        <f t="shared" si="488"/>
        <v>-</v>
      </c>
      <c r="Q579" s="58"/>
      <c r="R579" s="292" t="str">
        <f t="shared" si="508"/>
        <v>-</v>
      </c>
      <c r="S579" s="293" t="str">
        <f t="shared" si="489"/>
        <v>-</v>
      </c>
      <c r="T579" s="293" t="str">
        <f t="shared" si="490"/>
        <v>-</v>
      </c>
      <c r="U579" s="294" t="str">
        <f t="shared" si="491"/>
        <v>-</v>
      </c>
      <c r="V579" s="5"/>
      <c r="W579" s="306" t="str">
        <f t="shared" si="509"/>
        <v>-</v>
      </c>
      <c r="Y579" s="318" t="str">
        <f>IF(OR(W579="",W579=0,W579="-"),"",MAX(Y$23:Y578)+1)</f>
        <v/>
      </c>
      <c r="Z579" s="319" t="str">
        <f>IF(OR(Y579="",Y579=0,Y579="-"),"",C576)</f>
        <v/>
      </c>
      <c r="AA579" s="338" t="str">
        <f>IF(OR(Y579="",Y579=0,Y579="-"),"",DAY($B576))</f>
        <v/>
      </c>
      <c r="AB579" s="331" t="str">
        <f t="shared" si="510"/>
        <v/>
      </c>
      <c r="AC579" s="339" t="str">
        <f>IF(OR(AA579="",AA579=0,AA579="-"),"",MONTH($B576))</f>
        <v/>
      </c>
      <c r="AD579" s="331" t="str">
        <f t="shared" si="511"/>
        <v/>
      </c>
      <c r="AE579" s="340" t="str">
        <f>IF(OR(AA579="",AA579=0,AA579="-"),"",YEAR($B576))</f>
        <v/>
      </c>
      <c r="AG579" s="469"/>
      <c r="AH579" s="497"/>
      <c r="AL579" s="499"/>
      <c r="AM579" s="470"/>
      <c r="AO579" s="469"/>
      <c r="AP579" s="473"/>
      <c r="AQ579" s="473"/>
      <c r="AR579" s="470"/>
      <c r="AT579" s="469"/>
      <c r="AU579" s="473"/>
      <c r="AV579" s="473"/>
      <c r="AW579" s="470"/>
      <c r="AY579" s="469"/>
      <c r="AZ579" s="473"/>
      <c r="BA579" s="473"/>
      <c r="BB579" s="470"/>
      <c r="BD579" s="469"/>
      <c r="BE579" s="470"/>
      <c r="BG579" s="467"/>
    </row>
    <row r="580" spans="1:59" ht="15" thickBot="1" x14ac:dyDescent="0.35">
      <c r="A580" s="674"/>
      <c r="B580" s="675"/>
      <c r="C580" s="676"/>
      <c r="D580" s="677"/>
      <c r="E580" s="83" t="str">
        <f>Resumen!$AA$57</f>
        <v>D</v>
      </c>
      <c r="F580" s="262" t="str">
        <f>Resumen!$AA$56</f>
        <v>Decoración</v>
      </c>
      <c r="G580" s="284"/>
      <c r="H580" s="273" t="str">
        <f>INDEX(Resumen!$A$56:$AL$259,MATCH($C576,Resumen!$C$56:$C$259,0),MATCH($H$20,Resumen!$A$59:$AL$59,0))</f>
        <v>-</v>
      </c>
      <c r="I580" s="274" t="str">
        <f>INDEX(Resumen!$A$56:$AL$259,MATCH($C576,Resumen!$C$56:$C$259,0),MATCH($I$20,Resumen!$A$59:$AL$59,0))</f>
        <v>-</v>
      </c>
      <c r="J580" s="274" t="str">
        <f>INDEX(Resumen!$A$56:$AL$259,MATCH($C576,Resumen!$C$56:$C$259,0),MATCH($J$20,Resumen!$A$59:$AL$59,0))</f>
        <v>-</v>
      </c>
      <c r="K580" s="275" t="str">
        <f>INDEX(Resumen!$A$56:$AL$259,MATCH($C576,Resumen!$C$56:$C$259,0),MATCH($K$20,Resumen!$A$59:$AL$59,0))</f>
        <v>-</v>
      </c>
      <c r="M580" s="273" t="str">
        <f t="shared" si="507"/>
        <v>-</v>
      </c>
      <c r="N580" s="274" t="str">
        <f t="shared" si="486"/>
        <v>-</v>
      </c>
      <c r="O580" s="274" t="str">
        <f t="shared" si="487"/>
        <v>-</v>
      </c>
      <c r="P580" s="275" t="str">
        <f t="shared" si="488"/>
        <v>-</v>
      </c>
      <c r="Q580" s="58"/>
      <c r="R580" s="292" t="str">
        <f t="shared" si="508"/>
        <v>-</v>
      </c>
      <c r="S580" s="293" t="str">
        <f t="shared" si="489"/>
        <v>-</v>
      </c>
      <c r="T580" s="293" t="str">
        <f t="shared" si="490"/>
        <v>-</v>
      </c>
      <c r="U580" s="294" t="str">
        <f t="shared" si="491"/>
        <v>-</v>
      </c>
      <c r="V580" s="5"/>
      <c r="W580" s="306" t="str">
        <f t="shared" si="509"/>
        <v>-</v>
      </c>
      <c r="Y580" s="318" t="str">
        <f>IF(OR(W580="",W580=0,W580="-"),"",MAX(Y$23:Y579)+1)</f>
        <v/>
      </c>
      <c r="Z580" s="319" t="str">
        <f>IF(OR(Y580="",Y580=0,Y580="-"),"",C576)</f>
        <v/>
      </c>
      <c r="AA580" s="338" t="str">
        <f>IF(OR(Y580="",Y580=0,Y580="-"),"",DAY($B576))</f>
        <v/>
      </c>
      <c r="AB580" s="331" t="str">
        <f t="shared" si="510"/>
        <v/>
      </c>
      <c r="AC580" s="339" t="str">
        <f>IF(OR(AA580="",AA580=0,AA580="-"),"",MONTH($B576))</f>
        <v/>
      </c>
      <c r="AD580" s="331" t="str">
        <f t="shared" si="511"/>
        <v/>
      </c>
      <c r="AE580" s="340" t="str">
        <f>IF(OR(AA580="",AA580=0,AA580="-"),"",YEAR($B576))</f>
        <v/>
      </c>
      <c r="AG580" s="469"/>
      <c r="AH580" s="497"/>
      <c r="AL580" s="499"/>
      <c r="AM580" s="470"/>
      <c r="AO580" s="469"/>
      <c r="AP580" s="473"/>
      <c r="AQ580" s="473"/>
      <c r="AR580" s="470"/>
      <c r="AT580" s="469"/>
      <c r="AU580" s="473"/>
      <c r="AV580" s="473"/>
      <c r="AW580" s="470"/>
      <c r="AY580" s="469"/>
      <c r="AZ580" s="473"/>
      <c r="BA580" s="473"/>
      <c r="BB580" s="470"/>
      <c r="BD580" s="469"/>
      <c r="BE580" s="470"/>
      <c r="BG580" s="467"/>
    </row>
    <row r="581" spans="1:59" ht="15" thickBot="1" x14ac:dyDescent="0.35">
      <c r="A581" s="674"/>
      <c r="B581" s="675"/>
      <c r="C581" s="676"/>
      <c r="D581" s="677"/>
      <c r="E581" s="83" t="str">
        <f>Resumen!$AE$57</f>
        <v>U</v>
      </c>
      <c r="F581" s="262" t="str">
        <f>Resumen!$AE$56</f>
        <v>Maq. y Utensilios</v>
      </c>
      <c r="G581" s="284"/>
      <c r="H581" s="273" t="str">
        <f>INDEX(Resumen!$A$56:$AL$259,MATCH($C576,Resumen!$C$56:$C$259,0),MATCH($H$21,Resumen!$A$59:$AL$59,0))</f>
        <v>-</v>
      </c>
      <c r="I581" s="274" t="str">
        <f>INDEX(Resumen!$A$56:$AL$259,MATCH($C576,Resumen!$C$56:$C$259,0),MATCH($I$21,Resumen!$A$59:$AL$59,0))</f>
        <v>-</v>
      </c>
      <c r="J581" s="274" t="str">
        <f>INDEX(Resumen!$A$56:$AL$259,MATCH($C576,Resumen!$C$56:$C$259,0),MATCH($J$21,Resumen!$A$59:$AL$59,0))</f>
        <v>-</v>
      </c>
      <c r="K581" s="275" t="str">
        <f>INDEX(Resumen!$A$56:$AL$259,MATCH($C576,Resumen!$C$56:$C$259,0),MATCH($K$21,Resumen!$A$59:$AL$59,0))</f>
        <v>-</v>
      </c>
      <c r="M581" s="273" t="str">
        <f t="shared" si="507"/>
        <v>-</v>
      </c>
      <c r="N581" s="274" t="str">
        <f t="shared" si="486"/>
        <v>-</v>
      </c>
      <c r="O581" s="274" t="str">
        <f t="shared" si="487"/>
        <v>-</v>
      </c>
      <c r="P581" s="275" t="str">
        <f t="shared" si="488"/>
        <v>-</v>
      </c>
      <c r="Q581" s="58"/>
      <c r="R581" s="292" t="str">
        <f t="shared" si="508"/>
        <v>-</v>
      </c>
      <c r="S581" s="293" t="str">
        <f t="shared" si="489"/>
        <v>-</v>
      </c>
      <c r="T581" s="293" t="str">
        <f t="shared" si="490"/>
        <v>-</v>
      </c>
      <c r="U581" s="294" t="str">
        <f t="shared" si="491"/>
        <v>-</v>
      </c>
      <c r="V581" s="5"/>
      <c r="W581" s="306" t="str">
        <f t="shared" si="509"/>
        <v>-</v>
      </c>
      <c r="Y581" s="318" t="str">
        <f>IF(OR(W581="",W581=0,W581="-"),"",MAX(Y$23:Y580)+1)</f>
        <v/>
      </c>
      <c r="Z581" s="319" t="str">
        <f>IF(OR(Y581="",Y581=0,Y581="-"),"",C576)</f>
        <v/>
      </c>
      <c r="AA581" s="338" t="str">
        <f>IF(OR(Y581="",Y581=0,Y581="-"),"",DAY($B576))</f>
        <v/>
      </c>
      <c r="AB581" s="331" t="str">
        <f t="shared" si="510"/>
        <v/>
      </c>
      <c r="AC581" s="339" t="str">
        <f>IF(OR(AA581="",AA581=0,AA581="-"),"",MONTH($B576))</f>
        <v/>
      </c>
      <c r="AD581" s="331" t="str">
        <f t="shared" si="511"/>
        <v/>
      </c>
      <c r="AE581" s="340" t="str">
        <f>IF(OR(AA581="",AA581=0,AA581="-"),"",YEAR($B576))</f>
        <v/>
      </c>
      <c r="AG581" s="469"/>
      <c r="AH581" s="497"/>
      <c r="AL581" s="499"/>
      <c r="AM581" s="470"/>
      <c r="AO581" s="469"/>
      <c r="AP581" s="473"/>
      <c r="AQ581" s="473"/>
      <c r="AR581" s="470"/>
      <c r="AT581" s="469"/>
      <c r="AU581" s="473"/>
      <c r="AV581" s="473"/>
      <c r="AW581" s="470"/>
      <c r="AY581" s="469"/>
      <c r="AZ581" s="473"/>
      <c r="BA581" s="473"/>
      <c r="BB581" s="470"/>
      <c r="BD581" s="469"/>
      <c r="BE581" s="470"/>
      <c r="BG581" s="467"/>
    </row>
    <row r="582" spans="1:59" ht="15" thickBot="1" x14ac:dyDescent="0.35">
      <c r="A582" s="674"/>
      <c r="B582" s="675"/>
      <c r="C582" s="676"/>
      <c r="D582" s="649"/>
      <c r="E582" s="259" t="str">
        <f>Resumen!$AI$57</f>
        <v>V</v>
      </c>
      <c r="F582" s="263" t="str">
        <f>Resumen!$AI$56</f>
        <v>Gastos V.Zotz</v>
      </c>
      <c r="G582" s="284"/>
      <c r="H582" s="276" t="str">
        <f>INDEX(Resumen!$A$56:$AL$259,MATCH($C576,Resumen!$C$56:$C$259,0),MATCH($H$22,Resumen!$A$59:$AL$59,0))</f>
        <v>-</v>
      </c>
      <c r="I582" s="277" t="str">
        <f>INDEX(Resumen!$A$56:$AL$259,MATCH($C576,Resumen!$C$56:$C$259,0),MATCH($I$22,Resumen!$A$59:$AL$59,0))</f>
        <v>-</v>
      </c>
      <c r="J582" s="277" t="str">
        <f>INDEX(Resumen!$A$56:$AL$259,MATCH($C576,Resumen!$C$56:$C$259,0),MATCH($J$22,Resumen!$A$59:$AL$59,0))</f>
        <v>-</v>
      </c>
      <c r="K582" s="278" t="str">
        <f>INDEX(Resumen!$A$56:$AL$259,MATCH($C576,Resumen!$C$56:$C$259,0),MATCH($K$22,Resumen!$A$59:$AL$59,0))</f>
        <v>-</v>
      </c>
      <c r="M582" s="276" t="str">
        <f t="shared" si="507"/>
        <v>-</v>
      </c>
      <c r="N582" s="277" t="str">
        <f t="shared" si="486"/>
        <v>-</v>
      </c>
      <c r="O582" s="277" t="str">
        <f t="shared" si="487"/>
        <v>-</v>
      </c>
      <c r="P582" s="278" t="str">
        <f t="shared" si="488"/>
        <v>-</v>
      </c>
      <c r="Q582" s="58"/>
      <c r="R582" s="295" t="str">
        <f t="shared" si="508"/>
        <v>-</v>
      </c>
      <c r="S582" s="296" t="str">
        <f t="shared" si="489"/>
        <v>-</v>
      </c>
      <c r="T582" s="296" t="str">
        <f t="shared" si="490"/>
        <v>-</v>
      </c>
      <c r="U582" s="297" t="str">
        <f t="shared" si="491"/>
        <v>-</v>
      </c>
      <c r="W582" s="307" t="str">
        <f t="shared" si="509"/>
        <v>-</v>
      </c>
      <c r="Y582" s="318" t="str">
        <f>IF(OR(W582="",W582=0,W582="-"),"",MAX(Y$23:Y581)+1)</f>
        <v/>
      </c>
      <c r="Z582" s="320" t="str">
        <f>IF(OR(Y582="",Y582=0,Y582="-"),"",C576)</f>
        <v/>
      </c>
      <c r="AA582" s="341" t="str">
        <f>IF(OR(Y582="",Y582=0,Y582="-"),"",DAY($B576))</f>
        <v/>
      </c>
      <c r="AB582" s="332" t="str">
        <f t="shared" si="510"/>
        <v/>
      </c>
      <c r="AC582" s="342" t="str">
        <f>IF(OR(AA582="",AA582=0,AA582="-"),"",MONTH($B576))</f>
        <v/>
      </c>
      <c r="AD582" s="332" t="str">
        <f t="shared" si="511"/>
        <v/>
      </c>
      <c r="AE582" s="343" t="str">
        <f>IF(OR(AA582="",AA582=0,AA582="-"),"",YEAR($B576))</f>
        <v/>
      </c>
      <c r="AG582" s="471"/>
      <c r="AH582" s="500"/>
      <c r="AI582" s="501"/>
      <c r="AJ582" s="501"/>
      <c r="AK582" s="501"/>
      <c r="AL582" s="502"/>
      <c r="AM582" s="472"/>
      <c r="AO582" s="471"/>
      <c r="AP582" s="474"/>
      <c r="AQ582" s="474"/>
      <c r="AR582" s="472"/>
      <c r="AT582" s="471"/>
      <c r="AU582" s="474"/>
      <c r="AV582" s="474"/>
      <c r="AW582" s="472"/>
      <c r="AY582" s="471"/>
      <c r="AZ582" s="474"/>
      <c r="BA582" s="474"/>
      <c r="BB582" s="472"/>
      <c r="BD582" s="471"/>
      <c r="BE582" s="472"/>
      <c r="BG582" s="468"/>
    </row>
    <row r="583" spans="1:59" ht="15" thickBot="1" x14ac:dyDescent="0.35">
      <c r="A583" s="674">
        <f>MAX($A$23:A576)+1</f>
        <v>81</v>
      </c>
      <c r="B583" s="675">
        <f>INDEX(Resumen!$A$56:$AL$259,MATCH($A583,Resumen!$A$56:$A$259,0),MATCH($B$22,Resumen!$A$59:$AL$59,0))</f>
        <v>0</v>
      </c>
      <c r="C583" s="676">
        <f>INDEX(Resumen!$A$56:$AL$259,MATCH($A583,Resumen!$A$56:$A$259,0),MATCH($C$22,Resumen!$A$59:$AL$59,0))</f>
        <v>0</v>
      </c>
      <c r="D583" s="648" t="str">
        <f>IF(SUM($W583:$W589)=0,"-",SUM($W583:$W589))</f>
        <v>-</v>
      </c>
      <c r="E583" s="363" t="str">
        <f>Resumen!$K$57</f>
        <v>MP</v>
      </c>
      <c r="F583" s="364" t="str">
        <f>Resumen!$K$56</f>
        <v>Materias Primas</v>
      </c>
      <c r="G583" s="284"/>
      <c r="H583" s="256" t="str">
        <f>INDEX(Resumen!$A$56:$AL$259,MATCH($C583,Resumen!$C$56:$C$259,0),MATCH($H$16,Resumen!$A$59:$AL$59,0))</f>
        <v>-</v>
      </c>
      <c r="I583" s="90" t="str">
        <f>INDEX(Resumen!$A$56:$AL$259,MATCH($C583,Resumen!$C$56:$C$259,0),MATCH($I$16,Resumen!$A$59:$AL$59,0))</f>
        <v>-</v>
      </c>
      <c r="J583" s="90" t="str">
        <f>INDEX(Resumen!$A$56:$AL$259,MATCH($C583,Resumen!$C$56:$C$259,0),MATCH($J$16,Resumen!$A$59:$AL$59,0))</f>
        <v>-</v>
      </c>
      <c r="K583" s="109" t="str">
        <f>INDEX(Resumen!$A$56:$AL$259,MATCH($C583,Resumen!$C$56:$C$259,0),MATCH($K$16,Resumen!$A$59:$AL$59,0))</f>
        <v>-</v>
      </c>
      <c r="M583" s="256" t="str">
        <f>IF(OR(H583="-",H583="",H583=0),"-",H583*M$14)</f>
        <v>-</v>
      </c>
      <c r="N583" s="90" t="str">
        <f t="shared" si="486"/>
        <v>-</v>
      </c>
      <c r="O583" s="90" t="str">
        <f t="shared" si="487"/>
        <v>-</v>
      </c>
      <c r="P583" s="109" t="str">
        <f t="shared" si="488"/>
        <v>-</v>
      </c>
      <c r="Q583" s="58"/>
      <c r="R583" s="365" t="str">
        <f>IF(SUM(H583,M583)=0,"-",SUM(H583,M583))</f>
        <v>-</v>
      </c>
      <c r="S583" s="366" t="str">
        <f t="shared" si="489"/>
        <v>-</v>
      </c>
      <c r="T583" s="366" t="str">
        <f t="shared" si="490"/>
        <v>-</v>
      </c>
      <c r="U583" s="367" t="str">
        <f t="shared" si="491"/>
        <v>-</v>
      </c>
      <c r="V583" s="5"/>
      <c r="W583" s="368" t="str">
        <f>IF(SUM(R583:U583)=0,"-",SUM(R583:U583))</f>
        <v>-</v>
      </c>
      <c r="Y583" s="369" t="str">
        <f>IF(OR(W583="",W583=0,W583="-"),"",MAX(Y$23:Y582)+1)</f>
        <v/>
      </c>
      <c r="Z583" s="370" t="str">
        <f>IF(OR(Y583="",Y583=0,Y583="-"),"",C583)</f>
        <v/>
      </c>
      <c r="AA583" s="371" t="str">
        <f>IF(OR(Y583="",Y583=0,Y583="-"),"",DAY($B583))</f>
        <v/>
      </c>
      <c r="AB583" s="372" t="str">
        <f>IF(AA583="","","/")</f>
        <v/>
      </c>
      <c r="AC583" s="373" t="str">
        <f>IF(OR(AA583="",AA583=0,AA583="-"),"",MONTH($B583))</f>
        <v/>
      </c>
      <c r="AD583" s="372" t="str">
        <f>IF(AC583="","","/")</f>
        <v/>
      </c>
      <c r="AE583" s="374" t="str">
        <f>IF(OR(AA583="",AA583=0,AA583="-"),"",YEAR($B583))</f>
        <v/>
      </c>
      <c r="AG583" s="461" t="str">
        <f>IF(OR($C583="",$C583="-",$C583=0),"-",A583)</f>
        <v>-</v>
      </c>
      <c r="AH583" s="503" t="str">
        <f>IF(OR($C583="",$C583="-",$C583=0),"-",DAY(B583))</f>
        <v>-</v>
      </c>
      <c r="AI583" s="506" t="str">
        <f>IF(AH583="","","/")</f>
        <v>/</v>
      </c>
      <c r="AJ583" s="507" t="str">
        <f>IF(OR($C583="",$C583="-",$C583=0),"-",MONTH(B583))</f>
        <v>-</v>
      </c>
      <c r="AK583" s="506" t="str">
        <f>IF(AJ583="","","/")</f>
        <v>/</v>
      </c>
      <c r="AL583" s="508" t="str">
        <f>IF(OR($C583="",$C583="-",$C583=0),"-",YEAR(B583))</f>
        <v>-</v>
      </c>
      <c r="AM583" s="462" t="str">
        <f>IF(OR($C583="",$C583="-",$C583=0),"-",C583)</f>
        <v>-</v>
      </c>
      <c r="AN583" s="475" t="str">
        <f>IF(AM583="-","ù",IF(BG583=D583,"ü","û"))</f>
        <v>ù</v>
      </c>
      <c r="AO583" s="463" t="str">
        <f>IF(OR($C583="",$C583="-",$C583=0),"-",IF(SUM(H583:H589)=0,"-",SUM(H583:H589)))</f>
        <v>-</v>
      </c>
      <c r="AP583" s="464" t="str">
        <f>IF(OR($C583="",$C583="-",$C583=0),"-",IF(SUM(I583:I589)=0,"-",SUM(I583:I589)))</f>
        <v>-</v>
      </c>
      <c r="AQ583" s="464" t="str">
        <f>IF(OR($C583="",$C583="-",$C583=0),"-",IF(SUM(J583:J589)=0,"-",SUM(J583:J589)))</f>
        <v>-</v>
      </c>
      <c r="AR583" s="465" t="str">
        <f>IF(OR($C583="",$C583="-",$C583=0),"-",IF(SUM(K583:K589)=0,"-",SUM(K583:K589)))</f>
        <v>-</v>
      </c>
      <c r="AS583" s="457"/>
      <c r="AT583" s="463" t="str">
        <f>IF(OR($C583="",$C583="-",$C583=0),"-",IF(SUM(M583:M589)=0,"-",SUM(M583:M589)))</f>
        <v>-</v>
      </c>
      <c r="AU583" s="464" t="str">
        <f>IF(OR($C583="",$C583="-",$C583=0),"-",IF(SUM(N583:N589)=0,"-",SUM(N583:N589)))</f>
        <v>-</v>
      </c>
      <c r="AV583" s="464" t="str">
        <f>IF(OR($C583="",$C583="-",$C583=0),"-",IF(SUM(O583:O589)=0,"-",SUM(O583:O589)))</f>
        <v>-</v>
      </c>
      <c r="AW583" s="465" t="str">
        <f>IF(OR($C583="",$C583="-",$C583=0),"-",IF(SUM(P583:P589)=0,"-",SUM(P583:P589)))</f>
        <v>-</v>
      </c>
      <c r="AX583" s="457"/>
      <c r="AY583" s="463" t="str">
        <f>IF(OR($C583="",$C583="-",$C583=0),"-",IF(SUM(R583:R589)=0,"-",SUM(R583:R589)))</f>
        <v>-</v>
      </c>
      <c r="AZ583" s="464" t="str">
        <f>IF(OR($C583="",$C583="-",$C583=0),"-",IF(SUM(S583:S589)=0,"-",SUM(S583:S589)))</f>
        <v>-</v>
      </c>
      <c r="BA583" s="464" t="str">
        <f>IF(OR($C583="",$C583="-",$C583=0),"-",IF(SUM(T583:T589)=0,"-",SUM(T583:T589)))</f>
        <v>-</v>
      </c>
      <c r="BB583" s="465" t="str">
        <f>IF(OR($C583="",$C583="-",$C583=0),"-",IF(SUM(U583:U589)=0,"-",SUM(U583:U589)))</f>
        <v>-</v>
      </c>
      <c r="BC583" s="457"/>
      <c r="BD583" s="463" t="str">
        <f>IF(SUM(AO583:AR583)=0,"-",SUM(AO583:AR583))</f>
        <v>-</v>
      </c>
      <c r="BE583" s="465" t="str">
        <f>IF(SUM(AT583:AW583)=0,"-",SUM(AT583:AW583))</f>
        <v>-</v>
      </c>
      <c r="BF583" s="457"/>
      <c r="BG583" s="466" t="str">
        <f>IF(SUM(AY583:BB583)=0,"-",SUM(AY583:BB583))</f>
        <v>-</v>
      </c>
    </row>
    <row r="584" spans="1:59" ht="15" thickBot="1" x14ac:dyDescent="0.35">
      <c r="A584" s="674"/>
      <c r="B584" s="675"/>
      <c r="C584" s="676"/>
      <c r="D584" s="677"/>
      <c r="E584" s="82" t="str">
        <f>Resumen!$O$57</f>
        <v>P</v>
      </c>
      <c r="F584" s="261" t="str">
        <f>Resumen!$O$56</f>
        <v>Panadería</v>
      </c>
      <c r="G584" s="284"/>
      <c r="H584" s="273" t="str">
        <f>INDEX(Resumen!$A$56:$AL$259,MATCH($C583,Resumen!$C$56:$C$259,0),MATCH($H$17,Resumen!$A$59:$AL$59,0))</f>
        <v>-</v>
      </c>
      <c r="I584" s="274" t="str">
        <f>INDEX(Resumen!$A$56:$AL$259,MATCH($C583,Resumen!$C$56:$C$259,0),MATCH($I$17,Resumen!$A$59:$AL$59,0))</f>
        <v>-</v>
      </c>
      <c r="J584" s="274" t="str">
        <f>INDEX(Resumen!$A$56:$AL$259,MATCH($C583,Resumen!$C$56:$C$259,0),MATCH($J$17,Resumen!$A$59:$AL$59,0))</f>
        <v>-</v>
      </c>
      <c r="K584" s="275" t="str">
        <f>INDEX(Resumen!$A$56:$AL$259,MATCH($C583,Resumen!$C$56:$C$259,0),MATCH($K$17,Resumen!$A$59:$AL$59,0))</f>
        <v>-</v>
      </c>
      <c r="M584" s="273" t="str">
        <f t="shared" ref="M584:M589" si="512">IF(OR(H584="-",H584="",H584=0),"-",H584*M$14)</f>
        <v>-</v>
      </c>
      <c r="N584" s="274" t="str">
        <f t="shared" si="486"/>
        <v>-</v>
      </c>
      <c r="O584" s="274" t="str">
        <f t="shared" si="487"/>
        <v>-</v>
      </c>
      <c r="P584" s="275" t="str">
        <f t="shared" si="488"/>
        <v>-</v>
      </c>
      <c r="Q584" s="58"/>
      <c r="R584" s="292" t="str">
        <f t="shared" ref="R584:R589" si="513">IF(SUM(H584,M584)=0,"-",SUM(H584,M584))</f>
        <v>-</v>
      </c>
      <c r="S584" s="293" t="str">
        <f t="shared" si="489"/>
        <v>-</v>
      </c>
      <c r="T584" s="293" t="str">
        <f t="shared" si="490"/>
        <v>-</v>
      </c>
      <c r="U584" s="294" t="str">
        <f t="shared" si="491"/>
        <v>-</v>
      </c>
      <c r="V584" s="5"/>
      <c r="W584" s="306" t="str">
        <f t="shared" ref="W584:W589" si="514">IF(SUM(R584:U584)=0,"-",SUM(R584:U584))</f>
        <v>-</v>
      </c>
      <c r="Y584" s="318" t="str">
        <f>IF(OR(W584="",W584=0,W584="-"),"",MAX(Y$23:Y583)+1)</f>
        <v/>
      </c>
      <c r="Z584" s="319" t="str">
        <f>IF(OR(Y584="",Y584=0,Y584="-"),"",C583)</f>
        <v/>
      </c>
      <c r="AA584" s="338" t="str">
        <f>IF(OR(Y584="",Y584=0,Y584="-"),"",DAY($B583))</f>
        <v/>
      </c>
      <c r="AB584" s="331" t="str">
        <f t="shared" ref="AB584:AB589" si="515">IF(AA584="","","/")</f>
        <v/>
      </c>
      <c r="AC584" s="339" t="str">
        <f>IF(OR(AA584="",AA584=0,AA584="-"),"",MONTH($B583))</f>
        <v/>
      </c>
      <c r="AD584" s="331" t="str">
        <f t="shared" ref="AD584:AD589" si="516">IF(AC584="","","/")</f>
        <v/>
      </c>
      <c r="AE584" s="340" t="str">
        <f>IF(OR(AA584="",AA584=0,AA584="-"),"",YEAR($B583))</f>
        <v/>
      </c>
      <c r="AG584" s="525"/>
      <c r="AH584" s="526"/>
      <c r="AI584" s="527"/>
      <c r="AJ584" s="528"/>
      <c r="AK584" s="527"/>
      <c r="AL584" s="529"/>
      <c r="AM584" s="530"/>
      <c r="AN584" s="535"/>
      <c r="AO584" s="531"/>
      <c r="AP584" s="532"/>
      <c r="AQ584" s="532"/>
      <c r="AR584" s="533"/>
      <c r="AS584" s="536"/>
      <c r="AT584" s="531"/>
      <c r="AU584" s="532"/>
      <c r="AV584" s="532"/>
      <c r="AW584" s="533"/>
      <c r="AX584" s="536"/>
      <c r="AY584" s="531"/>
      <c r="AZ584" s="532"/>
      <c r="BA584" s="532"/>
      <c r="BB584" s="533"/>
      <c r="BC584" s="536"/>
      <c r="BD584" s="531"/>
      <c r="BE584" s="533"/>
      <c r="BF584" s="536"/>
      <c r="BG584" s="534"/>
    </row>
    <row r="585" spans="1:59" ht="15" thickBot="1" x14ac:dyDescent="0.35">
      <c r="A585" s="674"/>
      <c r="B585" s="675"/>
      <c r="C585" s="676"/>
      <c r="D585" s="677"/>
      <c r="E585" s="82" t="str">
        <f>Resumen!$S$57</f>
        <v>B</v>
      </c>
      <c r="F585" s="261" t="str">
        <f>Resumen!$S$56</f>
        <v>Bebidas</v>
      </c>
      <c r="G585" s="284"/>
      <c r="H585" s="273" t="str">
        <f>INDEX(Resumen!$A$56:$AL$259,MATCH($C583,Resumen!$C$56:$C$259,0),MATCH($H$18,Resumen!$A$59:$AL$59,0))</f>
        <v>-</v>
      </c>
      <c r="I585" s="274" t="str">
        <f>INDEX(Resumen!$A$56:$AL$259,MATCH($C583,Resumen!$C$56:$C$259,0),MATCH($I$18,Resumen!$A$59:$AL$59,0))</f>
        <v>-</v>
      </c>
      <c r="J585" s="274" t="str">
        <f>INDEX(Resumen!$A$56:$AL$259,MATCH($C583,Resumen!$C$56:$C$259,0),MATCH($J$18,Resumen!$A$59:$AL$59,0))</f>
        <v>-</v>
      </c>
      <c r="K585" s="275" t="str">
        <f>INDEX(Resumen!$A$56:$AL$259,MATCH($C583,Resumen!$C$56:$C$259,0),MATCH($K$18,Resumen!$A$59:$AL$59,0))</f>
        <v>-</v>
      </c>
      <c r="M585" s="273" t="str">
        <f t="shared" si="512"/>
        <v>-</v>
      </c>
      <c r="N585" s="274" t="str">
        <f t="shared" si="486"/>
        <v>-</v>
      </c>
      <c r="O585" s="274" t="str">
        <f t="shared" si="487"/>
        <v>-</v>
      </c>
      <c r="P585" s="275" t="str">
        <f t="shared" si="488"/>
        <v>-</v>
      </c>
      <c r="R585" s="292" t="str">
        <f t="shared" si="513"/>
        <v>-</v>
      </c>
      <c r="S585" s="293" t="str">
        <f t="shared" si="489"/>
        <v>-</v>
      </c>
      <c r="T585" s="293" t="str">
        <f t="shared" si="490"/>
        <v>-</v>
      </c>
      <c r="U585" s="294" t="str">
        <f t="shared" si="491"/>
        <v>-</v>
      </c>
      <c r="V585" s="5"/>
      <c r="W585" s="306" t="str">
        <f t="shared" si="514"/>
        <v>-</v>
      </c>
      <c r="Y585" s="318" t="str">
        <f>IF(OR(W585="",W585=0,W585="-"),"",MAX(Y$23:Y584)+1)</f>
        <v/>
      </c>
      <c r="Z585" s="319" t="str">
        <f>IF(OR(Y585="",Y585=0,Y585="-"),"",C583)</f>
        <v/>
      </c>
      <c r="AA585" s="338" t="str">
        <f>IF(OR(Y585="",Y585=0,Y585="-"),"",DAY($B583))</f>
        <v/>
      </c>
      <c r="AB585" s="331" t="str">
        <f t="shared" si="515"/>
        <v/>
      </c>
      <c r="AC585" s="339" t="str">
        <f>IF(OR(AA585="",AA585=0,AA585="-"),"",MONTH($B583))</f>
        <v/>
      </c>
      <c r="AD585" s="331" t="str">
        <f t="shared" si="516"/>
        <v/>
      </c>
      <c r="AE585" s="340" t="str">
        <f>IF(OR(AA585="",AA585=0,AA585="-"),"",YEAR($B583))</f>
        <v/>
      </c>
      <c r="AG585" s="469"/>
      <c r="AH585" s="497"/>
      <c r="AL585" s="499"/>
      <c r="AM585" s="470"/>
      <c r="AN585" s="59"/>
      <c r="AO585" s="469"/>
      <c r="AP585" s="473"/>
      <c r="AQ585" s="473"/>
      <c r="AR585" s="470"/>
      <c r="AS585" s="59"/>
      <c r="AT585" s="469"/>
      <c r="AU585" s="473"/>
      <c r="AV585" s="473"/>
      <c r="AW585" s="470"/>
      <c r="AX585" s="59"/>
      <c r="AY585" s="469"/>
      <c r="AZ585" s="473"/>
      <c r="BA585" s="473"/>
      <c r="BB585" s="470"/>
      <c r="BC585" s="59"/>
      <c r="BD585" s="469"/>
      <c r="BE585" s="470"/>
      <c r="BF585" s="59"/>
      <c r="BG585" s="467"/>
    </row>
    <row r="586" spans="1:59" ht="15" thickBot="1" x14ac:dyDescent="0.35">
      <c r="A586" s="674"/>
      <c r="B586" s="675"/>
      <c r="C586" s="676"/>
      <c r="D586" s="677"/>
      <c r="E586" s="82" t="str">
        <f>Resumen!$W$57</f>
        <v>E</v>
      </c>
      <c r="F586" s="261" t="str">
        <f>Resumen!$W$56</f>
        <v>Envases</v>
      </c>
      <c r="G586" s="284"/>
      <c r="H586" s="273" t="str">
        <f>INDEX(Resumen!$A$56:$AL$259,MATCH($C583,Resumen!$C$56:$C$259,0),MATCH($H$19,Resumen!$A$59:$AL$59,0))</f>
        <v>-</v>
      </c>
      <c r="I586" s="274" t="str">
        <f>INDEX(Resumen!$A$56:$AL$259,MATCH($C583,Resumen!$C$56:$C$259,0),MATCH($I$19,Resumen!$A$59:$AL$59,0))</f>
        <v>-</v>
      </c>
      <c r="J586" s="274" t="str">
        <f>INDEX(Resumen!$A$56:$AL$259,MATCH($C583,Resumen!$C$56:$C$259,0),MATCH($J$19,Resumen!$A$59:$AL$59,0))</f>
        <v>-</v>
      </c>
      <c r="K586" s="275" t="str">
        <f>INDEX(Resumen!$A$56:$AL$259,MATCH($C583,Resumen!$C$56:$C$259,0),MATCH($K$19,Resumen!$A$59:$AL$59,0))</f>
        <v>-</v>
      </c>
      <c r="M586" s="273" t="str">
        <f t="shared" si="512"/>
        <v>-</v>
      </c>
      <c r="N586" s="274" t="str">
        <f t="shared" si="486"/>
        <v>-</v>
      </c>
      <c r="O586" s="274" t="str">
        <f t="shared" si="487"/>
        <v>-</v>
      </c>
      <c r="P586" s="275" t="str">
        <f t="shared" si="488"/>
        <v>-</v>
      </c>
      <c r="Q586" s="58"/>
      <c r="R586" s="292" t="str">
        <f t="shared" si="513"/>
        <v>-</v>
      </c>
      <c r="S586" s="293" t="str">
        <f t="shared" si="489"/>
        <v>-</v>
      </c>
      <c r="T586" s="293" t="str">
        <f t="shared" si="490"/>
        <v>-</v>
      </c>
      <c r="U586" s="294" t="str">
        <f t="shared" si="491"/>
        <v>-</v>
      </c>
      <c r="V586" s="5"/>
      <c r="W586" s="306" t="str">
        <f t="shared" si="514"/>
        <v>-</v>
      </c>
      <c r="Y586" s="318" t="str">
        <f>IF(OR(W586="",W586=0,W586="-"),"",MAX(Y$23:Y585)+1)</f>
        <v/>
      </c>
      <c r="Z586" s="319" t="str">
        <f>IF(OR(Y586="",Y586=0,Y586="-"),"",C583)</f>
        <v/>
      </c>
      <c r="AA586" s="338" t="str">
        <f>IF(OR(Y586="",Y586=0,Y586="-"),"",DAY($B583))</f>
        <v/>
      </c>
      <c r="AB586" s="331" t="str">
        <f t="shared" si="515"/>
        <v/>
      </c>
      <c r="AC586" s="339" t="str">
        <f>IF(OR(AA586="",AA586=0,AA586="-"),"",MONTH($B583))</f>
        <v/>
      </c>
      <c r="AD586" s="331" t="str">
        <f t="shared" si="516"/>
        <v/>
      </c>
      <c r="AE586" s="340" t="str">
        <f>IF(OR(AA586="",AA586=0,AA586="-"),"",YEAR($B583))</f>
        <v/>
      </c>
      <c r="AG586" s="469"/>
      <c r="AH586" s="497"/>
      <c r="AL586" s="499"/>
      <c r="AM586" s="470"/>
      <c r="AO586" s="469"/>
      <c r="AP586" s="473"/>
      <c r="AQ586" s="473"/>
      <c r="AR586" s="470"/>
      <c r="AT586" s="469"/>
      <c r="AU586" s="473"/>
      <c r="AV586" s="473"/>
      <c r="AW586" s="470"/>
      <c r="AY586" s="469"/>
      <c r="AZ586" s="473"/>
      <c r="BA586" s="473"/>
      <c r="BB586" s="470"/>
      <c r="BD586" s="469"/>
      <c r="BE586" s="470"/>
      <c r="BG586" s="467"/>
    </row>
    <row r="587" spans="1:59" ht="15" thickBot="1" x14ac:dyDescent="0.35">
      <c r="A587" s="674"/>
      <c r="B587" s="675"/>
      <c r="C587" s="676"/>
      <c r="D587" s="677"/>
      <c r="E587" s="83" t="str">
        <f>Resumen!$AA$57</f>
        <v>D</v>
      </c>
      <c r="F587" s="262" t="str">
        <f>Resumen!$AA$56</f>
        <v>Decoración</v>
      </c>
      <c r="G587" s="284"/>
      <c r="H587" s="273" t="str">
        <f>INDEX(Resumen!$A$56:$AL$259,MATCH($C583,Resumen!$C$56:$C$259,0),MATCH($H$20,Resumen!$A$59:$AL$59,0))</f>
        <v>-</v>
      </c>
      <c r="I587" s="274" t="str">
        <f>INDEX(Resumen!$A$56:$AL$259,MATCH($C583,Resumen!$C$56:$C$259,0),MATCH($I$20,Resumen!$A$59:$AL$59,0))</f>
        <v>-</v>
      </c>
      <c r="J587" s="274" t="str">
        <f>INDEX(Resumen!$A$56:$AL$259,MATCH($C583,Resumen!$C$56:$C$259,0),MATCH($J$20,Resumen!$A$59:$AL$59,0))</f>
        <v>-</v>
      </c>
      <c r="K587" s="275" t="str">
        <f>INDEX(Resumen!$A$56:$AL$259,MATCH($C583,Resumen!$C$56:$C$259,0),MATCH($K$20,Resumen!$A$59:$AL$59,0))</f>
        <v>-</v>
      </c>
      <c r="M587" s="273" t="str">
        <f t="shared" si="512"/>
        <v>-</v>
      </c>
      <c r="N587" s="274" t="str">
        <f t="shared" si="486"/>
        <v>-</v>
      </c>
      <c r="O587" s="274" t="str">
        <f t="shared" si="487"/>
        <v>-</v>
      </c>
      <c r="P587" s="275" t="str">
        <f t="shared" si="488"/>
        <v>-</v>
      </c>
      <c r="Q587" s="58"/>
      <c r="R587" s="292" t="str">
        <f t="shared" si="513"/>
        <v>-</v>
      </c>
      <c r="S587" s="293" t="str">
        <f t="shared" si="489"/>
        <v>-</v>
      </c>
      <c r="T587" s="293" t="str">
        <f t="shared" si="490"/>
        <v>-</v>
      </c>
      <c r="U587" s="294" t="str">
        <f t="shared" si="491"/>
        <v>-</v>
      </c>
      <c r="V587" s="5"/>
      <c r="W587" s="306" t="str">
        <f t="shared" si="514"/>
        <v>-</v>
      </c>
      <c r="Y587" s="318" t="str">
        <f>IF(OR(W587="",W587=0,W587="-"),"",MAX(Y$23:Y586)+1)</f>
        <v/>
      </c>
      <c r="Z587" s="319" t="str">
        <f>IF(OR(Y587="",Y587=0,Y587="-"),"",C583)</f>
        <v/>
      </c>
      <c r="AA587" s="338" t="str">
        <f>IF(OR(Y587="",Y587=0,Y587="-"),"",DAY($B583))</f>
        <v/>
      </c>
      <c r="AB587" s="331" t="str">
        <f t="shared" si="515"/>
        <v/>
      </c>
      <c r="AC587" s="339" t="str">
        <f>IF(OR(AA587="",AA587=0,AA587="-"),"",MONTH($B583))</f>
        <v/>
      </c>
      <c r="AD587" s="331" t="str">
        <f t="shared" si="516"/>
        <v/>
      </c>
      <c r="AE587" s="340" t="str">
        <f>IF(OR(AA587="",AA587=0,AA587="-"),"",YEAR($B583))</f>
        <v/>
      </c>
      <c r="AG587" s="469"/>
      <c r="AH587" s="497"/>
      <c r="AL587" s="499"/>
      <c r="AM587" s="470"/>
      <c r="AO587" s="469"/>
      <c r="AP587" s="473"/>
      <c r="AQ587" s="473"/>
      <c r="AR587" s="470"/>
      <c r="AT587" s="469"/>
      <c r="AU587" s="473"/>
      <c r="AV587" s="473"/>
      <c r="AW587" s="470"/>
      <c r="AY587" s="469"/>
      <c r="AZ587" s="473"/>
      <c r="BA587" s="473"/>
      <c r="BB587" s="470"/>
      <c r="BD587" s="469"/>
      <c r="BE587" s="470"/>
      <c r="BG587" s="467"/>
    </row>
    <row r="588" spans="1:59" ht="15" thickBot="1" x14ac:dyDescent="0.35">
      <c r="A588" s="674"/>
      <c r="B588" s="675"/>
      <c r="C588" s="676"/>
      <c r="D588" s="677"/>
      <c r="E588" s="83" t="str">
        <f>Resumen!$AE$57</f>
        <v>U</v>
      </c>
      <c r="F588" s="262" t="str">
        <f>Resumen!$AE$56</f>
        <v>Maq. y Utensilios</v>
      </c>
      <c r="G588" s="284"/>
      <c r="H588" s="273" t="str">
        <f>INDEX(Resumen!$A$56:$AL$259,MATCH($C583,Resumen!$C$56:$C$259,0),MATCH($H$21,Resumen!$A$59:$AL$59,0))</f>
        <v>-</v>
      </c>
      <c r="I588" s="274" t="str">
        <f>INDEX(Resumen!$A$56:$AL$259,MATCH($C583,Resumen!$C$56:$C$259,0),MATCH($I$21,Resumen!$A$59:$AL$59,0))</f>
        <v>-</v>
      </c>
      <c r="J588" s="274" t="str">
        <f>INDEX(Resumen!$A$56:$AL$259,MATCH($C583,Resumen!$C$56:$C$259,0),MATCH($J$21,Resumen!$A$59:$AL$59,0))</f>
        <v>-</v>
      </c>
      <c r="K588" s="275" t="str">
        <f>INDEX(Resumen!$A$56:$AL$259,MATCH($C583,Resumen!$C$56:$C$259,0),MATCH($K$21,Resumen!$A$59:$AL$59,0))</f>
        <v>-</v>
      </c>
      <c r="M588" s="273" t="str">
        <f t="shared" si="512"/>
        <v>-</v>
      </c>
      <c r="N588" s="274" t="str">
        <f t="shared" si="486"/>
        <v>-</v>
      </c>
      <c r="O588" s="274" t="str">
        <f t="shared" si="487"/>
        <v>-</v>
      </c>
      <c r="P588" s="275" t="str">
        <f t="shared" si="488"/>
        <v>-</v>
      </c>
      <c r="Q588" s="58"/>
      <c r="R588" s="292" t="str">
        <f t="shared" si="513"/>
        <v>-</v>
      </c>
      <c r="S588" s="293" t="str">
        <f t="shared" si="489"/>
        <v>-</v>
      </c>
      <c r="T588" s="293" t="str">
        <f t="shared" si="490"/>
        <v>-</v>
      </c>
      <c r="U588" s="294" t="str">
        <f t="shared" si="491"/>
        <v>-</v>
      </c>
      <c r="V588" s="5"/>
      <c r="W588" s="306" t="str">
        <f t="shared" si="514"/>
        <v>-</v>
      </c>
      <c r="Y588" s="318" t="str">
        <f>IF(OR(W588="",W588=0,W588="-"),"",MAX(Y$23:Y587)+1)</f>
        <v/>
      </c>
      <c r="Z588" s="319" t="str">
        <f>IF(OR(Y588="",Y588=0,Y588="-"),"",C583)</f>
        <v/>
      </c>
      <c r="AA588" s="338" t="str">
        <f>IF(OR(Y588="",Y588=0,Y588="-"),"",DAY($B583))</f>
        <v/>
      </c>
      <c r="AB588" s="331" t="str">
        <f t="shared" si="515"/>
        <v/>
      </c>
      <c r="AC588" s="339" t="str">
        <f>IF(OR(AA588="",AA588=0,AA588="-"),"",MONTH($B583))</f>
        <v/>
      </c>
      <c r="AD588" s="331" t="str">
        <f t="shared" si="516"/>
        <v/>
      </c>
      <c r="AE588" s="340" t="str">
        <f>IF(OR(AA588="",AA588=0,AA588="-"),"",YEAR($B583))</f>
        <v/>
      </c>
      <c r="AG588" s="469"/>
      <c r="AH588" s="497"/>
      <c r="AL588" s="499"/>
      <c r="AM588" s="470"/>
      <c r="AO588" s="469"/>
      <c r="AP588" s="473"/>
      <c r="AQ588" s="473"/>
      <c r="AR588" s="470"/>
      <c r="AT588" s="469"/>
      <c r="AU588" s="473"/>
      <c r="AV588" s="473"/>
      <c r="AW588" s="470"/>
      <c r="AY588" s="469"/>
      <c r="AZ588" s="473"/>
      <c r="BA588" s="473"/>
      <c r="BB588" s="470"/>
      <c r="BD588" s="469"/>
      <c r="BE588" s="470"/>
      <c r="BG588" s="467"/>
    </row>
    <row r="589" spans="1:59" ht="15" thickBot="1" x14ac:dyDescent="0.35">
      <c r="A589" s="674"/>
      <c r="B589" s="675"/>
      <c r="C589" s="676"/>
      <c r="D589" s="649"/>
      <c r="E589" s="259" t="str">
        <f>Resumen!$AI$57</f>
        <v>V</v>
      </c>
      <c r="F589" s="263" t="str">
        <f>Resumen!$AI$56</f>
        <v>Gastos V.Zotz</v>
      </c>
      <c r="G589" s="284"/>
      <c r="H589" s="276" t="str">
        <f>INDEX(Resumen!$A$56:$AL$259,MATCH($C583,Resumen!$C$56:$C$259,0),MATCH($H$22,Resumen!$A$59:$AL$59,0))</f>
        <v>-</v>
      </c>
      <c r="I589" s="277" t="str">
        <f>INDEX(Resumen!$A$56:$AL$259,MATCH($C583,Resumen!$C$56:$C$259,0),MATCH($I$22,Resumen!$A$59:$AL$59,0))</f>
        <v>-</v>
      </c>
      <c r="J589" s="277" t="str">
        <f>INDEX(Resumen!$A$56:$AL$259,MATCH($C583,Resumen!$C$56:$C$259,0),MATCH($J$22,Resumen!$A$59:$AL$59,0))</f>
        <v>-</v>
      </c>
      <c r="K589" s="278" t="str">
        <f>INDEX(Resumen!$A$56:$AL$259,MATCH($C583,Resumen!$C$56:$C$259,0),MATCH($K$22,Resumen!$A$59:$AL$59,0))</f>
        <v>-</v>
      </c>
      <c r="M589" s="276" t="str">
        <f t="shared" si="512"/>
        <v>-</v>
      </c>
      <c r="N589" s="277" t="str">
        <f t="shared" si="486"/>
        <v>-</v>
      </c>
      <c r="O589" s="277" t="str">
        <f t="shared" si="487"/>
        <v>-</v>
      </c>
      <c r="P589" s="278" t="str">
        <f t="shared" si="488"/>
        <v>-</v>
      </c>
      <c r="Q589" s="58"/>
      <c r="R589" s="295" t="str">
        <f t="shared" si="513"/>
        <v>-</v>
      </c>
      <c r="S589" s="296" t="str">
        <f t="shared" si="489"/>
        <v>-</v>
      </c>
      <c r="T589" s="296" t="str">
        <f t="shared" si="490"/>
        <v>-</v>
      </c>
      <c r="U589" s="297" t="str">
        <f t="shared" si="491"/>
        <v>-</v>
      </c>
      <c r="W589" s="307" t="str">
        <f t="shared" si="514"/>
        <v>-</v>
      </c>
      <c r="Y589" s="318" t="str">
        <f>IF(OR(W589="",W589=0,W589="-"),"",MAX(Y$23:Y588)+1)</f>
        <v/>
      </c>
      <c r="Z589" s="320" t="str">
        <f>IF(OR(Y589="",Y589=0,Y589="-"),"",C583)</f>
        <v/>
      </c>
      <c r="AA589" s="341" t="str">
        <f>IF(OR(Y589="",Y589=0,Y589="-"),"",DAY($B583))</f>
        <v/>
      </c>
      <c r="AB589" s="332" t="str">
        <f t="shared" si="515"/>
        <v/>
      </c>
      <c r="AC589" s="342" t="str">
        <f>IF(OR(AA589="",AA589=0,AA589="-"),"",MONTH($B583))</f>
        <v/>
      </c>
      <c r="AD589" s="332" t="str">
        <f t="shared" si="516"/>
        <v/>
      </c>
      <c r="AE589" s="343" t="str">
        <f>IF(OR(AA589="",AA589=0,AA589="-"),"",YEAR($B583))</f>
        <v/>
      </c>
      <c r="AG589" s="471"/>
      <c r="AH589" s="500"/>
      <c r="AI589" s="501"/>
      <c r="AJ589" s="501"/>
      <c r="AK589" s="501"/>
      <c r="AL589" s="502"/>
      <c r="AM589" s="472"/>
      <c r="AO589" s="471"/>
      <c r="AP589" s="474"/>
      <c r="AQ589" s="474"/>
      <c r="AR589" s="472"/>
      <c r="AT589" s="471"/>
      <c r="AU589" s="474"/>
      <c r="AV589" s="474"/>
      <c r="AW589" s="472"/>
      <c r="AY589" s="471"/>
      <c r="AZ589" s="474"/>
      <c r="BA589" s="474"/>
      <c r="BB589" s="472"/>
      <c r="BD589" s="471"/>
      <c r="BE589" s="472"/>
      <c r="BG589" s="468"/>
    </row>
    <row r="590" spans="1:59" ht="15" thickBot="1" x14ac:dyDescent="0.35">
      <c r="A590" s="674">
        <f>MAX($A$23:A583)+1</f>
        <v>82</v>
      </c>
      <c r="B590" s="675">
        <f>INDEX(Resumen!$A$56:$AL$259,MATCH($A590,Resumen!$A$56:$A$259,0),MATCH($B$22,Resumen!$A$59:$AL$59,0))</f>
        <v>0</v>
      </c>
      <c r="C590" s="676">
        <f>INDEX(Resumen!$A$56:$AL$259,MATCH($A590,Resumen!$A$56:$A$259,0),MATCH($C$22,Resumen!$A$59:$AL$59,0))</f>
        <v>0</v>
      </c>
      <c r="D590" s="648" t="str">
        <f>IF(SUM($W590:$W596)=0,"-",SUM($W590:$W596))</f>
        <v>-</v>
      </c>
      <c r="E590" s="363" t="str">
        <f>Resumen!$K$57</f>
        <v>MP</v>
      </c>
      <c r="F590" s="364" t="str">
        <f>Resumen!$K$56</f>
        <v>Materias Primas</v>
      </c>
      <c r="G590" s="284"/>
      <c r="H590" s="256" t="str">
        <f>INDEX(Resumen!$A$56:$AL$259,MATCH($C590,Resumen!$C$56:$C$259,0),MATCH($H$16,Resumen!$A$59:$AL$59,0))</f>
        <v>-</v>
      </c>
      <c r="I590" s="90" t="str">
        <f>INDEX(Resumen!$A$56:$AL$259,MATCH($C590,Resumen!$C$56:$C$259,0),MATCH($I$16,Resumen!$A$59:$AL$59,0))</f>
        <v>-</v>
      </c>
      <c r="J590" s="90" t="str">
        <f>INDEX(Resumen!$A$56:$AL$259,MATCH($C590,Resumen!$C$56:$C$259,0),MATCH($J$16,Resumen!$A$59:$AL$59,0))</f>
        <v>-</v>
      </c>
      <c r="K590" s="109" t="str">
        <f>INDEX(Resumen!$A$56:$AL$259,MATCH($C590,Resumen!$C$56:$C$259,0),MATCH($K$16,Resumen!$A$59:$AL$59,0))</f>
        <v>-</v>
      </c>
      <c r="M590" s="256" t="str">
        <f>IF(OR(H590="-",H590="",H590=0),"-",H590*M$14)</f>
        <v>-</v>
      </c>
      <c r="N590" s="90" t="str">
        <f t="shared" si="486"/>
        <v>-</v>
      </c>
      <c r="O590" s="90" t="str">
        <f t="shared" si="487"/>
        <v>-</v>
      </c>
      <c r="P590" s="109" t="str">
        <f t="shared" si="488"/>
        <v>-</v>
      </c>
      <c r="Q590" s="58"/>
      <c r="R590" s="365" t="str">
        <f>IF(SUM(H590,M590)=0,"-",SUM(H590,M590))</f>
        <v>-</v>
      </c>
      <c r="S590" s="366" t="str">
        <f t="shared" si="489"/>
        <v>-</v>
      </c>
      <c r="T590" s="366" t="str">
        <f t="shared" si="490"/>
        <v>-</v>
      </c>
      <c r="U590" s="367" t="str">
        <f t="shared" si="491"/>
        <v>-</v>
      </c>
      <c r="V590" s="5"/>
      <c r="W590" s="368" t="str">
        <f>IF(SUM(R590:U590)=0,"-",SUM(R590:U590))</f>
        <v>-</v>
      </c>
      <c r="Y590" s="369" t="str">
        <f>IF(OR(W590="",W590=0,W590="-"),"",MAX(Y$23:Y589)+1)</f>
        <v/>
      </c>
      <c r="Z590" s="370" t="str">
        <f>IF(OR(Y590="",Y590=0,Y590="-"),"",C590)</f>
        <v/>
      </c>
      <c r="AA590" s="371" t="str">
        <f>IF(OR(Y590="",Y590=0,Y590="-"),"",DAY($B590))</f>
        <v/>
      </c>
      <c r="AB590" s="372" t="str">
        <f>IF(AA590="","","/")</f>
        <v/>
      </c>
      <c r="AC590" s="373" t="str">
        <f>IF(OR(AA590="",AA590=0,AA590="-"),"",MONTH($B590))</f>
        <v/>
      </c>
      <c r="AD590" s="372" t="str">
        <f>IF(AC590="","","/")</f>
        <v/>
      </c>
      <c r="AE590" s="374" t="str">
        <f>IF(OR(AA590="",AA590=0,AA590="-"),"",YEAR($B590))</f>
        <v/>
      </c>
      <c r="AG590" s="461" t="str">
        <f>IF(OR($C590="",$C590="-",$C590=0),"-",A590)</f>
        <v>-</v>
      </c>
      <c r="AH590" s="503" t="str">
        <f>IF(OR($C590="",$C590="-",$C590=0),"-",DAY(B590))</f>
        <v>-</v>
      </c>
      <c r="AI590" s="506" t="str">
        <f>IF(AH590="","","/")</f>
        <v>/</v>
      </c>
      <c r="AJ590" s="507" t="str">
        <f>IF(OR($C590="",$C590="-",$C590=0),"-",MONTH(B590))</f>
        <v>-</v>
      </c>
      <c r="AK590" s="506" t="str">
        <f>IF(AJ590="","","/")</f>
        <v>/</v>
      </c>
      <c r="AL590" s="508" t="str">
        <f>IF(OR($C590="",$C590="-",$C590=0),"-",YEAR(B590))</f>
        <v>-</v>
      </c>
      <c r="AM590" s="462" t="str">
        <f>IF(OR($C590="",$C590="-",$C590=0),"-",C590)</f>
        <v>-</v>
      </c>
      <c r="AN590" s="475" t="str">
        <f>IF(AM590="-","ù",IF(BG590=D590,"ü","û"))</f>
        <v>ù</v>
      </c>
      <c r="AO590" s="463" t="str">
        <f>IF(OR($C590="",$C590="-",$C590=0),"-",IF(SUM(H590:H596)=0,"-",SUM(H590:H596)))</f>
        <v>-</v>
      </c>
      <c r="AP590" s="464" t="str">
        <f>IF(OR($C590="",$C590="-",$C590=0),"-",IF(SUM(I590:I596)=0,"-",SUM(I590:I596)))</f>
        <v>-</v>
      </c>
      <c r="AQ590" s="464" t="str">
        <f>IF(OR($C590="",$C590="-",$C590=0),"-",IF(SUM(J590:J596)=0,"-",SUM(J590:J596)))</f>
        <v>-</v>
      </c>
      <c r="AR590" s="465" t="str">
        <f>IF(OR($C590="",$C590="-",$C590=0),"-",IF(SUM(K590:K596)=0,"-",SUM(K590:K596)))</f>
        <v>-</v>
      </c>
      <c r="AS590" s="457"/>
      <c r="AT590" s="463" t="str">
        <f>IF(OR($C590="",$C590="-",$C590=0),"-",IF(SUM(M590:M596)=0,"-",SUM(M590:M596)))</f>
        <v>-</v>
      </c>
      <c r="AU590" s="464" t="str">
        <f>IF(OR($C590="",$C590="-",$C590=0),"-",IF(SUM(N590:N596)=0,"-",SUM(N590:N596)))</f>
        <v>-</v>
      </c>
      <c r="AV590" s="464" t="str">
        <f>IF(OR($C590="",$C590="-",$C590=0),"-",IF(SUM(O590:O596)=0,"-",SUM(O590:O596)))</f>
        <v>-</v>
      </c>
      <c r="AW590" s="465" t="str">
        <f>IF(OR($C590="",$C590="-",$C590=0),"-",IF(SUM(P590:P596)=0,"-",SUM(P590:P596)))</f>
        <v>-</v>
      </c>
      <c r="AX590" s="457"/>
      <c r="AY590" s="463" t="str">
        <f>IF(OR($C590="",$C590="-",$C590=0),"-",IF(SUM(R590:R596)=0,"-",SUM(R590:R596)))</f>
        <v>-</v>
      </c>
      <c r="AZ590" s="464" t="str">
        <f>IF(OR($C590="",$C590="-",$C590=0),"-",IF(SUM(S590:S596)=0,"-",SUM(S590:S596)))</f>
        <v>-</v>
      </c>
      <c r="BA590" s="464" t="str">
        <f>IF(OR($C590="",$C590="-",$C590=0),"-",IF(SUM(T590:T596)=0,"-",SUM(T590:T596)))</f>
        <v>-</v>
      </c>
      <c r="BB590" s="465" t="str">
        <f>IF(OR($C590="",$C590="-",$C590=0),"-",IF(SUM(U590:U596)=0,"-",SUM(U590:U596)))</f>
        <v>-</v>
      </c>
      <c r="BC590" s="457"/>
      <c r="BD590" s="463" t="str">
        <f>IF(SUM(AO590:AR590)=0,"-",SUM(AO590:AR590))</f>
        <v>-</v>
      </c>
      <c r="BE590" s="465" t="str">
        <f>IF(SUM(AT590:AW590)=0,"-",SUM(AT590:AW590))</f>
        <v>-</v>
      </c>
      <c r="BF590" s="457"/>
      <c r="BG590" s="466" t="str">
        <f>IF(SUM(AY590:BB590)=0,"-",SUM(AY590:BB590))</f>
        <v>-</v>
      </c>
    </row>
    <row r="591" spans="1:59" ht="15" thickBot="1" x14ac:dyDescent="0.35">
      <c r="A591" s="674"/>
      <c r="B591" s="675"/>
      <c r="C591" s="676"/>
      <c r="D591" s="677"/>
      <c r="E591" s="82" t="str">
        <f>Resumen!$O$57</f>
        <v>P</v>
      </c>
      <c r="F591" s="261" t="str">
        <f>Resumen!$O$56</f>
        <v>Panadería</v>
      </c>
      <c r="G591" s="284"/>
      <c r="H591" s="273" t="str">
        <f>INDEX(Resumen!$A$56:$AL$259,MATCH($C590,Resumen!$C$56:$C$259,0),MATCH($H$17,Resumen!$A$59:$AL$59,0))</f>
        <v>-</v>
      </c>
      <c r="I591" s="274" t="str">
        <f>INDEX(Resumen!$A$56:$AL$259,MATCH($C590,Resumen!$C$56:$C$259,0),MATCH($I$17,Resumen!$A$59:$AL$59,0))</f>
        <v>-</v>
      </c>
      <c r="J591" s="274" t="str">
        <f>INDEX(Resumen!$A$56:$AL$259,MATCH($C590,Resumen!$C$56:$C$259,0),MATCH($J$17,Resumen!$A$59:$AL$59,0))</f>
        <v>-</v>
      </c>
      <c r="K591" s="275" t="str">
        <f>INDEX(Resumen!$A$56:$AL$259,MATCH($C590,Resumen!$C$56:$C$259,0),MATCH($K$17,Resumen!$A$59:$AL$59,0))</f>
        <v>-</v>
      </c>
      <c r="M591" s="273" t="str">
        <f t="shared" ref="M591:M596" si="517">IF(OR(H591="-",H591="",H591=0),"-",H591*M$14)</f>
        <v>-</v>
      </c>
      <c r="N591" s="274" t="str">
        <f t="shared" si="486"/>
        <v>-</v>
      </c>
      <c r="O591" s="274" t="str">
        <f t="shared" si="487"/>
        <v>-</v>
      </c>
      <c r="P591" s="275" t="str">
        <f t="shared" si="488"/>
        <v>-</v>
      </c>
      <c r="Q591" s="58"/>
      <c r="R591" s="292" t="str">
        <f t="shared" ref="R591:R596" si="518">IF(SUM(H591,M591)=0,"-",SUM(H591,M591))</f>
        <v>-</v>
      </c>
      <c r="S591" s="293" t="str">
        <f t="shared" si="489"/>
        <v>-</v>
      </c>
      <c r="T591" s="293" t="str">
        <f t="shared" si="490"/>
        <v>-</v>
      </c>
      <c r="U591" s="294" t="str">
        <f t="shared" si="491"/>
        <v>-</v>
      </c>
      <c r="V591" s="5"/>
      <c r="W591" s="306" t="str">
        <f t="shared" ref="W591:W596" si="519">IF(SUM(R591:U591)=0,"-",SUM(R591:U591))</f>
        <v>-</v>
      </c>
      <c r="Y591" s="318" t="str">
        <f>IF(OR(W591="",W591=0,W591="-"),"",MAX(Y$23:Y590)+1)</f>
        <v/>
      </c>
      <c r="Z591" s="319" t="str">
        <f>IF(OR(Y591="",Y591=0,Y591="-"),"",C590)</f>
        <v/>
      </c>
      <c r="AA591" s="338" t="str">
        <f>IF(OR(Y591="",Y591=0,Y591="-"),"",DAY($B590))</f>
        <v/>
      </c>
      <c r="AB591" s="331" t="str">
        <f t="shared" ref="AB591:AB596" si="520">IF(AA591="","","/")</f>
        <v/>
      </c>
      <c r="AC591" s="339" t="str">
        <f>IF(OR(AA591="",AA591=0,AA591="-"),"",MONTH($B590))</f>
        <v/>
      </c>
      <c r="AD591" s="331" t="str">
        <f t="shared" ref="AD591:AD596" si="521">IF(AC591="","","/")</f>
        <v/>
      </c>
      <c r="AE591" s="340" t="str">
        <f>IF(OR(AA591="",AA591=0,AA591="-"),"",YEAR($B590))</f>
        <v/>
      </c>
      <c r="AG591" s="525"/>
      <c r="AH591" s="526"/>
      <c r="AI591" s="527"/>
      <c r="AJ591" s="528"/>
      <c r="AK591" s="527"/>
      <c r="AL591" s="529"/>
      <c r="AM591" s="530"/>
      <c r="AN591" s="535"/>
      <c r="AO591" s="531"/>
      <c r="AP591" s="532"/>
      <c r="AQ591" s="532"/>
      <c r="AR591" s="533"/>
      <c r="AS591" s="536"/>
      <c r="AT591" s="531"/>
      <c r="AU591" s="532"/>
      <c r="AV591" s="532"/>
      <c r="AW591" s="533"/>
      <c r="AX591" s="536"/>
      <c r="AY591" s="531"/>
      <c r="AZ591" s="532"/>
      <c r="BA591" s="532"/>
      <c r="BB591" s="533"/>
      <c r="BC591" s="536"/>
      <c r="BD591" s="531"/>
      <c r="BE591" s="533"/>
      <c r="BF591" s="536"/>
      <c r="BG591" s="534"/>
    </row>
    <row r="592" spans="1:59" ht="15" thickBot="1" x14ac:dyDescent="0.35">
      <c r="A592" s="674"/>
      <c r="B592" s="675"/>
      <c r="C592" s="676"/>
      <c r="D592" s="677"/>
      <c r="E592" s="82" t="str">
        <f>Resumen!$S$57</f>
        <v>B</v>
      </c>
      <c r="F592" s="261" t="str">
        <f>Resumen!$S$56</f>
        <v>Bebidas</v>
      </c>
      <c r="G592" s="284"/>
      <c r="H592" s="273" t="str">
        <f>INDEX(Resumen!$A$56:$AL$259,MATCH($C590,Resumen!$C$56:$C$259,0),MATCH($H$18,Resumen!$A$59:$AL$59,0))</f>
        <v>-</v>
      </c>
      <c r="I592" s="274" t="str">
        <f>INDEX(Resumen!$A$56:$AL$259,MATCH($C590,Resumen!$C$56:$C$259,0),MATCH($I$18,Resumen!$A$59:$AL$59,0))</f>
        <v>-</v>
      </c>
      <c r="J592" s="274" t="str">
        <f>INDEX(Resumen!$A$56:$AL$259,MATCH($C590,Resumen!$C$56:$C$259,0),MATCH($J$18,Resumen!$A$59:$AL$59,0))</f>
        <v>-</v>
      </c>
      <c r="K592" s="275" t="str">
        <f>INDEX(Resumen!$A$56:$AL$259,MATCH($C590,Resumen!$C$56:$C$259,0),MATCH($K$18,Resumen!$A$59:$AL$59,0))</f>
        <v>-</v>
      </c>
      <c r="M592" s="273" t="str">
        <f t="shared" si="517"/>
        <v>-</v>
      </c>
      <c r="N592" s="274" t="str">
        <f t="shared" si="486"/>
        <v>-</v>
      </c>
      <c r="O592" s="274" t="str">
        <f t="shared" si="487"/>
        <v>-</v>
      </c>
      <c r="P592" s="275" t="str">
        <f t="shared" si="488"/>
        <v>-</v>
      </c>
      <c r="R592" s="292" t="str">
        <f t="shared" si="518"/>
        <v>-</v>
      </c>
      <c r="S592" s="293" t="str">
        <f t="shared" si="489"/>
        <v>-</v>
      </c>
      <c r="T592" s="293" t="str">
        <f t="shared" si="490"/>
        <v>-</v>
      </c>
      <c r="U592" s="294" t="str">
        <f t="shared" si="491"/>
        <v>-</v>
      </c>
      <c r="V592" s="5"/>
      <c r="W592" s="306" t="str">
        <f t="shared" si="519"/>
        <v>-</v>
      </c>
      <c r="Y592" s="318" t="str">
        <f>IF(OR(W592="",W592=0,W592="-"),"",MAX(Y$23:Y591)+1)</f>
        <v/>
      </c>
      <c r="Z592" s="319" t="str">
        <f>IF(OR(Y592="",Y592=0,Y592="-"),"",C590)</f>
        <v/>
      </c>
      <c r="AA592" s="338" t="str">
        <f>IF(OR(Y592="",Y592=0,Y592="-"),"",DAY($B590))</f>
        <v/>
      </c>
      <c r="AB592" s="331" t="str">
        <f t="shared" si="520"/>
        <v/>
      </c>
      <c r="AC592" s="339" t="str">
        <f>IF(OR(AA592="",AA592=0,AA592="-"),"",MONTH($B590))</f>
        <v/>
      </c>
      <c r="AD592" s="331" t="str">
        <f t="shared" si="521"/>
        <v/>
      </c>
      <c r="AE592" s="340" t="str">
        <f>IF(OR(AA592="",AA592=0,AA592="-"),"",YEAR($B590))</f>
        <v/>
      </c>
      <c r="AG592" s="469"/>
      <c r="AH592" s="497"/>
      <c r="AL592" s="499"/>
      <c r="AM592" s="470"/>
      <c r="AN592" s="59"/>
      <c r="AO592" s="469"/>
      <c r="AP592" s="473"/>
      <c r="AQ592" s="473"/>
      <c r="AR592" s="470"/>
      <c r="AS592" s="59"/>
      <c r="AT592" s="469"/>
      <c r="AU592" s="473"/>
      <c r="AV592" s="473"/>
      <c r="AW592" s="470"/>
      <c r="AX592" s="59"/>
      <c r="AY592" s="469"/>
      <c r="AZ592" s="473"/>
      <c r="BA592" s="473"/>
      <c r="BB592" s="470"/>
      <c r="BC592" s="59"/>
      <c r="BD592" s="469"/>
      <c r="BE592" s="470"/>
      <c r="BF592" s="59"/>
      <c r="BG592" s="467"/>
    </row>
    <row r="593" spans="1:59" ht="15" thickBot="1" x14ac:dyDescent="0.35">
      <c r="A593" s="674"/>
      <c r="B593" s="675"/>
      <c r="C593" s="676"/>
      <c r="D593" s="677"/>
      <c r="E593" s="82" t="str">
        <f>Resumen!$W$57</f>
        <v>E</v>
      </c>
      <c r="F593" s="261" t="str">
        <f>Resumen!$W$56</f>
        <v>Envases</v>
      </c>
      <c r="G593" s="284"/>
      <c r="H593" s="273" t="str">
        <f>INDEX(Resumen!$A$56:$AL$259,MATCH($C590,Resumen!$C$56:$C$259,0),MATCH($H$19,Resumen!$A$59:$AL$59,0))</f>
        <v>-</v>
      </c>
      <c r="I593" s="274" t="str">
        <f>INDEX(Resumen!$A$56:$AL$259,MATCH($C590,Resumen!$C$56:$C$259,0),MATCH($I$19,Resumen!$A$59:$AL$59,0))</f>
        <v>-</v>
      </c>
      <c r="J593" s="274" t="str">
        <f>INDEX(Resumen!$A$56:$AL$259,MATCH($C590,Resumen!$C$56:$C$259,0),MATCH($J$19,Resumen!$A$59:$AL$59,0))</f>
        <v>-</v>
      </c>
      <c r="K593" s="275" t="str">
        <f>INDEX(Resumen!$A$56:$AL$259,MATCH($C590,Resumen!$C$56:$C$259,0),MATCH($K$19,Resumen!$A$59:$AL$59,0))</f>
        <v>-</v>
      </c>
      <c r="M593" s="273" t="str">
        <f t="shared" si="517"/>
        <v>-</v>
      </c>
      <c r="N593" s="274" t="str">
        <f t="shared" si="486"/>
        <v>-</v>
      </c>
      <c r="O593" s="274" t="str">
        <f t="shared" si="487"/>
        <v>-</v>
      </c>
      <c r="P593" s="275" t="str">
        <f t="shared" si="488"/>
        <v>-</v>
      </c>
      <c r="Q593" s="58"/>
      <c r="R593" s="292" t="str">
        <f t="shared" si="518"/>
        <v>-</v>
      </c>
      <c r="S593" s="293" t="str">
        <f t="shared" si="489"/>
        <v>-</v>
      </c>
      <c r="T593" s="293" t="str">
        <f t="shared" si="490"/>
        <v>-</v>
      </c>
      <c r="U593" s="294" t="str">
        <f t="shared" si="491"/>
        <v>-</v>
      </c>
      <c r="V593" s="5"/>
      <c r="W593" s="306" t="str">
        <f t="shared" si="519"/>
        <v>-</v>
      </c>
      <c r="Y593" s="318" t="str">
        <f>IF(OR(W593="",W593=0,W593="-"),"",MAX(Y$23:Y592)+1)</f>
        <v/>
      </c>
      <c r="Z593" s="319" t="str">
        <f>IF(OR(Y593="",Y593=0,Y593="-"),"",C590)</f>
        <v/>
      </c>
      <c r="AA593" s="338" t="str">
        <f>IF(OR(Y593="",Y593=0,Y593="-"),"",DAY($B590))</f>
        <v/>
      </c>
      <c r="AB593" s="331" t="str">
        <f t="shared" si="520"/>
        <v/>
      </c>
      <c r="AC593" s="339" t="str">
        <f>IF(OR(AA593="",AA593=0,AA593="-"),"",MONTH($B590))</f>
        <v/>
      </c>
      <c r="AD593" s="331" t="str">
        <f t="shared" si="521"/>
        <v/>
      </c>
      <c r="AE593" s="340" t="str">
        <f>IF(OR(AA593="",AA593=0,AA593="-"),"",YEAR($B590))</f>
        <v/>
      </c>
      <c r="AG593" s="469"/>
      <c r="AH593" s="497"/>
      <c r="AL593" s="499"/>
      <c r="AM593" s="470"/>
      <c r="AO593" s="469"/>
      <c r="AP593" s="473"/>
      <c r="AQ593" s="473"/>
      <c r="AR593" s="470"/>
      <c r="AT593" s="469"/>
      <c r="AU593" s="473"/>
      <c r="AV593" s="473"/>
      <c r="AW593" s="470"/>
      <c r="AY593" s="469"/>
      <c r="AZ593" s="473"/>
      <c r="BA593" s="473"/>
      <c r="BB593" s="470"/>
      <c r="BD593" s="469"/>
      <c r="BE593" s="470"/>
      <c r="BG593" s="467"/>
    </row>
    <row r="594" spans="1:59" ht="15" thickBot="1" x14ac:dyDescent="0.35">
      <c r="A594" s="674"/>
      <c r="B594" s="675"/>
      <c r="C594" s="676"/>
      <c r="D594" s="677"/>
      <c r="E594" s="83" t="str">
        <f>Resumen!$AA$57</f>
        <v>D</v>
      </c>
      <c r="F594" s="262" t="str">
        <f>Resumen!$AA$56</f>
        <v>Decoración</v>
      </c>
      <c r="G594" s="284"/>
      <c r="H594" s="273" t="str">
        <f>INDEX(Resumen!$A$56:$AL$259,MATCH($C590,Resumen!$C$56:$C$259,0),MATCH($H$20,Resumen!$A$59:$AL$59,0))</f>
        <v>-</v>
      </c>
      <c r="I594" s="274" t="str">
        <f>INDEX(Resumen!$A$56:$AL$259,MATCH($C590,Resumen!$C$56:$C$259,0),MATCH($I$20,Resumen!$A$59:$AL$59,0))</f>
        <v>-</v>
      </c>
      <c r="J594" s="274" t="str">
        <f>INDEX(Resumen!$A$56:$AL$259,MATCH($C590,Resumen!$C$56:$C$259,0),MATCH($J$20,Resumen!$A$59:$AL$59,0))</f>
        <v>-</v>
      </c>
      <c r="K594" s="275" t="str">
        <f>INDEX(Resumen!$A$56:$AL$259,MATCH($C590,Resumen!$C$56:$C$259,0),MATCH($K$20,Resumen!$A$59:$AL$59,0))</f>
        <v>-</v>
      </c>
      <c r="M594" s="273" t="str">
        <f t="shared" si="517"/>
        <v>-</v>
      </c>
      <c r="N594" s="274" t="str">
        <f t="shared" si="486"/>
        <v>-</v>
      </c>
      <c r="O594" s="274" t="str">
        <f t="shared" si="487"/>
        <v>-</v>
      </c>
      <c r="P594" s="275" t="str">
        <f t="shared" si="488"/>
        <v>-</v>
      </c>
      <c r="Q594" s="58"/>
      <c r="R594" s="292" t="str">
        <f t="shared" si="518"/>
        <v>-</v>
      </c>
      <c r="S594" s="293" t="str">
        <f t="shared" si="489"/>
        <v>-</v>
      </c>
      <c r="T594" s="293" t="str">
        <f t="shared" si="490"/>
        <v>-</v>
      </c>
      <c r="U594" s="294" t="str">
        <f t="shared" si="491"/>
        <v>-</v>
      </c>
      <c r="V594" s="5"/>
      <c r="W594" s="306" t="str">
        <f t="shared" si="519"/>
        <v>-</v>
      </c>
      <c r="Y594" s="318" t="str">
        <f>IF(OR(W594="",W594=0,W594="-"),"",MAX(Y$23:Y593)+1)</f>
        <v/>
      </c>
      <c r="Z594" s="319" t="str">
        <f>IF(OR(Y594="",Y594=0,Y594="-"),"",C590)</f>
        <v/>
      </c>
      <c r="AA594" s="338" t="str">
        <f>IF(OR(Y594="",Y594=0,Y594="-"),"",DAY($B590))</f>
        <v/>
      </c>
      <c r="AB594" s="331" t="str">
        <f t="shared" si="520"/>
        <v/>
      </c>
      <c r="AC594" s="339" t="str">
        <f>IF(OR(AA594="",AA594=0,AA594="-"),"",MONTH($B590))</f>
        <v/>
      </c>
      <c r="AD594" s="331" t="str">
        <f t="shared" si="521"/>
        <v/>
      </c>
      <c r="AE594" s="340" t="str">
        <f>IF(OR(AA594="",AA594=0,AA594="-"),"",YEAR($B590))</f>
        <v/>
      </c>
      <c r="AG594" s="469"/>
      <c r="AH594" s="497"/>
      <c r="AL594" s="499"/>
      <c r="AM594" s="470"/>
      <c r="AO594" s="469"/>
      <c r="AP594" s="473"/>
      <c r="AQ594" s="473"/>
      <c r="AR594" s="470"/>
      <c r="AT594" s="469"/>
      <c r="AU594" s="473"/>
      <c r="AV594" s="473"/>
      <c r="AW594" s="470"/>
      <c r="AY594" s="469"/>
      <c r="AZ594" s="473"/>
      <c r="BA594" s="473"/>
      <c r="BB594" s="470"/>
      <c r="BD594" s="469"/>
      <c r="BE594" s="470"/>
      <c r="BG594" s="467"/>
    </row>
    <row r="595" spans="1:59" ht="15" thickBot="1" x14ac:dyDescent="0.35">
      <c r="A595" s="674"/>
      <c r="B595" s="675"/>
      <c r="C595" s="676"/>
      <c r="D595" s="677"/>
      <c r="E595" s="83" t="str">
        <f>Resumen!$AE$57</f>
        <v>U</v>
      </c>
      <c r="F595" s="262" t="str">
        <f>Resumen!$AE$56</f>
        <v>Maq. y Utensilios</v>
      </c>
      <c r="G595" s="284"/>
      <c r="H595" s="273" t="str">
        <f>INDEX(Resumen!$A$56:$AL$259,MATCH($C590,Resumen!$C$56:$C$259,0),MATCH($H$21,Resumen!$A$59:$AL$59,0))</f>
        <v>-</v>
      </c>
      <c r="I595" s="274" t="str">
        <f>INDEX(Resumen!$A$56:$AL$259,MATCH($C590,Resumen!$C$56:$C$259,0),MATCH($I$21,Resumen!$A$59:$AL$59,0))</f>
        <v>-</v>
      </c>
      <c r="J595" s="274" t="str">
        <f>INDEX(Resumen!$A$56:$AL$259,MATCH($C590,Resumen!$C$56:$C$259,0),MATCH($J$21,Resumen!$A$59:$AL$59,0))</f>
        <v>-</v>
      </c>
      <c r="K595" s="275" t="str">
        <f>INDEX(Resumen!$A$56:$AL$259,MATCH($C590,Resumen!$C$56:$C$259,0),MATCH($K$21,Resumen!$A$59:$AL$59,0))</f>
        <v>-</v>
      </c>
      <c r="M595" s="273" t="str">
        <f t="shared" si="517"/>
        <v>-</v>
      </c>
      <c r="N595" s="274" t="str">
        <f t="shared" si="486"/>
        <v>-</v>
      </c>
      <c r="O595" s="274" t="str">
        <f t="shared" si="487"/>
        <v>-</v>
      </c>
      <c r="P595" s="275" t="str">
        <f t="shared" si="488"/>
        <v>-</v>
      </c>
      <c r="Q595" s="58"/>
      <c r="R595" s="292" t="str">
        <f t="shared" si="518"/>
        <v>-</v>
      </c>
      <c r="S595" s="293" t="str">
        <f t="shared" si="489"/>
        <v>-</v>
      </c>
      <c r="T595" s="293" t="str">
        <f t="shared" si="490"/>
        <v>-</v>
      </c>
      <c r="U595" s="294" t="str">
        <f t="shared" si="491"/>
        <v>-</v>
      </c>
      <c r="V595" s="5"/>
      <c r="W595" s="306" t="str">
        <f t="shared" si="519"/>
        <v>-</v>
      </c>
      <c r="Y595" s="318" t="str">
        <f>IF(OR(W595="",W595=0,W595="-"),"",MAX(Y$23:Y594)+1)</f>
        <v/>
      </c>
      <c r="Z595" s="319" t="str">
        <f>IF(OR(Y595="",Y595=0,Y595="-"),"",C590)</f>
        <v/>
      </c>
      <c r="AA595" s="338" t="str">
        <f>IF(OR(Y595="",Y595=0,Y595="-"),"",DAY($B590))</f>
        <v/>
      </c>
      <c r="AB595" s="331" t="str">
        <f t="shared" si="520"/>
        <v/>
      </c>
      <c r="AC595" s="339" t="str">
        <f>IF(OR(AA595="",AA595=0,AA595="-"),"",MONTH($B590))</f>
        <v/>
      </c>
      <c r="AD595" s="331" t="str">
        <f t="shared" si="521"/>
        <v/>
      </c>
      <c r="AE595" s="340" t="str">
        <f>IF(OR(AA595="",AA595=0,AA595="-"),"",YEAR($B590))</f>
        <v/>
      </c>
      <c r="AG595" s="469"/>
      <c r="AH595" s="497"/>
      <c r="AL595" s="499"/>
      <c r="AM595" s="470"/>
      <c r="AO595" s="469"/>
      <c r="AP595" s="473"/>
      <c r="AQ595" s="473"/>
      <c r="AR595" s="470"/>
      <c r="AT595" s="469"/>
      <c r="AU595" s="473"/>
      <c r="AV595" s="473"/>
      <c r="AW595" s="470"/>
      <c r="AY595" s="469"/>
      <c r="AZ595" s="473"/>
      <c r="BA595" s="473"/>
      <c r="BB595" s="470"/>
      <c r="BD595" s="469"/>
      <c r="BE595" s="470"/>
      <c r="BG595" s="467"/>
    </row>
    <row r="596" spans="1:59" ht="15" thickBot="1" x14ac:dyDescent="0.35">
      <c r="A596" s="674"/>
      <c r="B596" s="675"/>
      <c r="C596" s="676"/>
      <c r="D596" s="649"/>
      <c r="E596" s="259" t="str">
        <f>Resumen!$AI$57</f>
        <v>V</v>
      </c>
      <c r="F596" s="263" t="str">
        <f>Resumen!$AI$56</f>
        <v>Gastos V.Zotz</v>
      </c>
      <c r="G596" s="284"/>
      <c r="H596" s="276" t="str">
        <f>INDEX(Resumen!$A$56:$AL$259,MATCH($C590,Resumen!$C$56:$C$259,0),MATCH($H$22,Resumen!$A$59:$AL$59,0))</f>
        <v>-</v>
      </c>
      <c r="I596" s="277" t="str">
        <f>INDEX(Resumen!$A$56:$AL$259,MATCH($C590,Resumen!$C$56:$C$259,0),MATCH($I$22,Resumen!$A$59:$AL$59,0))</f>
        <v>-</v>
      </c>
      <c r="J596" s="277" t="str">
        <f>INDEX(Resumen!$A$56:$AL$259,MATCH($C590,Resumen!$C$56:$C$259,0),MATCH($J$22,Resumen!$A$59:$AL$59,0))</f>
        <v>-</v>
      </c>
      <c r="K596" s="278" t="str">
        <f>INDEX(Resumen!$A$56:$AL$259,MATCH($C590,Resumen!$C$56:$C$259,0),MATCH($K$22,Resumen!$A$59:$AL$59,0))</f>
        <v>-</v>
      </c>
      <c r="M596" s="276" t="str">
        <f t="shared" si="517"/>
        <v>-</v>
      </c>
      <c r="N596" s="277" t="str">
        <f t="shared" si="486"/>
        <v>-</v>
      </c>
      <c r="O596" s="277" t="str">
        <f t="shared" si="487"/>
        <v>-</v>
      </c>
      <c r="P596" s="278" t="str">
        <f t="shared" si="488"/>
        <v>-</v>
      </c>
      <c r="Q596" s="58"/>
      <c r="R596" s="295" t="str">
        <f t="shared" si="518"/>
        <v>-</v>
      </c>
      <c r="S596" s="296" t="str">
        <f t="shared" si="489"/>
        <v>-</v>
      </c>
      <c r="T596" s="296" t="str">
        <f t="shared" si="490"/>
        <v>-</v>
      </c>
      <c r="U596" s="297" t="str">
        <f t="shared" si="491"/>
        <v>-</v>
      </c>
      <c r="W596" s="307" t="str">
        <f t="shared" si="519"/>
        <v>-</v>
      </c>
      <c r="Y596" s="318" t="str">
        <f>IF(OR(W596="",W596=0,W596="-"),"",MAX(Y$23:Y595)+1)</f>
        <v/>
      </c>
      <c r="Z596" s="320" t="str">
        <f>IF(OR(Y596="",Y596=0,Y596="-"),"",C590)</f>
        <v/>
      </c>
      <c r="AA596" s="341" t="str">
        <f>IF(OR(Y596="",Y596=0,Y596="-"),"",DAY($B590))</f>
        <v/>
      </c>
      <c r="AB596" s="332" t="str">
        <f t="shared" si="520"/>
        <v/>
      </c>
      <c r="AC596" s="342" t="str">
        <f>IF(OR(AA596="",AA596=0,AA596="-"),"",MONTH($B590))</f>
        <v/>
      </c>
      <c r="AD596" s="332" t="str">
        <f t="shared" si="521"/>
        <v/>
      </c>
      <c r="AE596" s="343" t="str">
        <f>IF(OR(AA596="",AA596=0,AA596="-"),"",YEAR($B590))</f>
        <v/>
      </c>
      <c r="AG596" s="471"/>
      <c r="AH596" s="500"/>
      <c r="AI596" s="501"/>
      <c r="AJ596" s="501"/>
      <c r="AK596" s="501"/>
      <c r="AL596" s="502"/>
      <c r="AM596" s="472"/>
      <c r="AO596" s="471"/>
      <c r="AP596" s="474"/>
      <c r="AQ596" s="474"/>
      <c r="AR596" s="472"/>
      <c r="AT596" s="471"/>
      <c r="AU596" s="474"/>
      <c r="AV596" s="474"/>
      <c r="AW596" s="472"/>
      <c r="AY596" s="471"/>
      <c r="AZ596" s="474"/>
      <c r="BA596" s="474"/>
      <c r="BB596" s="472"/>
      <c r="BD596" s="471"/>
      <c r="BE596" s="472"/>
      <c r="BG596" s="468"/>
    </row>
    <row r="597" spans="1:59" ht="15" thickBot="1" x14ac:dyDescent="0.35">
      <c r="A597" s="674">
        <f>MAX($A$23:A590)+1</f>
        <v>83</v>
      </c>
      <c r="B597" s="675">
        <f>INDEX(Resumen!$A$56:$AL$259,MATCH($A597,Resumen!$A$56:$A$259,0),MATCH($B$22,Resumen!$A$59:$AL$59,0))</f>
        <v>0</v>
      </c>
      <c r="C597" s="676">
        <f>INDEX(Resumen!$A$56:$AL$259,MATCH($A597,Resumen!$A$56:$A$259,0),MATCH($C$22,Resumen!$A$59:$AL$59,0))</f>
        <v>0</v>
      </c>
      <c r="D597" s="648" t="str">
        <f>IF(SUM($W597:$W603)=0,"-",SUM($W597:$W603))</f>
        <v>-</v>
      </c>
      <c r="E597" s="363" t="str">
        <f>Resumen!$K$57</f>
        <v>MP</v>
      </c>
      <c r="F597" s="364" t="str">
        <f>Resumen!$K$56</f>
        <v>Materias Primas</v>
      </c>
      <c r="G597" s="284"/>
      <c r="H597" s="256" t="str">
        <f>INDEX(Resumen!$A$56:$AL$259,MATCH($C597,Resumen!$C$56:$C$259,0),MATCH($H$16,Resumen!$A$59:$AL$59,0))</f>
        <v>-</v>
      </c>
      <c r="I597" s="90" t="str">
        <f>INDEX(Resumen!$A$56:$AL$259,MATCH($C597,Resumen!$C$56:$C$259,0),MATCH($I$16,Resumen!$A$59:$AL$59,0))</f>
        <v>-</v>
      </c>
      <c r="J597" s="90" t="str">
        <f>INDEX(Resumen!$A$56:$AL$259,MATCH($C597,Resumen!$C$56:$C$259,0),MATCH($J$16,Resumen!$A$59:$AL$59,0))</f>
        <v>-</v>
      </c>
      <c r="K597" s="109" t="str">
        <f>INDEX(Resumen!$A$56:$AL$259,MATCH($C597,Resumen!$C$56:$C$259,0),MATCH($K$16,Resumen!$A$59:$AL$59,0))</f>
        <v>-</v>
      </c>
      <c r="M597" s="256" t="str">
        <f>IF(OR(H597="-",H597="",H597=0),"-",H597*M$14)</f>
        <v>-</v>
      </c>
      <c r="N597" s="90" t="str">
        <f t="shared" si="486"/>
        <v>-</v>
      </c>
      <c r="O597" s="90" t="str">
        <f t="shared" si="487"/>
        <v>-</v>
      </c>
      <c r="P597" s="109" t="str">
        <f t="shared" si="488"/>
        <v>-</v>
      </c>
      <c r="Q597" s="58"/>
      <c r="R597" s="365" t="str">
        <f>IF(SUM(H597,M597)=0,"-",SUM(H597,M597))</f>
        <v>-</v>
      </c>
      <c r="S597" s="366" t="str">
        <f t="shared" si="489"/>
        <v>-</v>
      </c>
      <c r="T597" s="366" t="str">
        <f t="shared" si="490"/>
        <v>-</v>
      </c>
      <c r="U597" s="367" t="str">
        <f t="shared" si="491"/>
        <v>-</v>
      </c>
      <c r="V597" s="5"/>
      <c r="W597" s="368" t="str">
        <f>IF(SUM(R597:U597)=0,"-",SUM(R597:U597))</f>
        <v>-</v>
      </c>
      <c r="Y597" s="369" t="str">
        <f>IF(OR(W597="",W597=0,W597="-"),"",MAX(Y$23:Y596)+1)</f>
        <v/>
      </c>
      <c r="Z597" s="370" t="str">
        <f>IF(OR(Y597="",Y597=0,Y597="-"),"",C597)</f>
        <v/>
      </c>
      <c r="AA597" s="371" t="str">
        <f>IF(OR(Y597="",Y597=0,Y597="-"),"",DAY($B597))</f>
        <v/>
      </c>
      <c r="AB597" s="372" t="str">
        <f>IF(AA597="","","/")</f>
        <v/>
      </c>
      <c r="AC597" s="373" t="str">
        <f>IF(OR(AA597="",AA597=0,AA597="-"),"",MONTH($B597))</f>
        <v/>
      </c>
      <c r="AD597" s="372" t="str">
        <f>IF(AC597="","","/")</f>
        <v/>
      </c>
      <c r="AE597" s="374" t="str">
        <f>IF(OR(AA597="",AA597=0,AA597="-"),"",YEAR($B597))</f>
        <v/>
      </c>
      <c r="AG597" s="461" t="str">
        <f>IF(OR($C597="",$C597="-",$C597=0),"-",A597)</f>
        <v>-</v>
      </c>
      <c r="AH597" s="503" t="str">
        <f>IF(OR($C597="",$C597="-",$C597=0),"-",DAY(B597))</f>
        <v>-</v>
      </c>
      <c r="AI597" s="506" t="str">
        <f>IF(AH597="","","/")</f>
        <v>/</v>
      </c>
      <c r="AJ597" s="507" t="str">
        <f>IF(OR($C597="",$C597="-",$C597=0),"-",MONTH(B597))</f>
        <v>-</v>
      </c>
      <c r="AK597" s="506" t="str">
        <f>IF(AJ597="","","/")</f>
        <v>/</v>
      </c>
      <c r="AL597" s="508" t="str">
        <f>IF(OR($C597="",$C597="-",$C597=0),"-",YEAR(B597))</f>
        <v>-</v>
      </c>
      <c r="AM597" s="462" t="str">
        <f>IF(OR($C597="",$C597="-",$C597=0),"-",C597)</f>
        <v>-</v>
      </c>
      <c r="AN597" s="475" t="str">
        <f>IF(AM597="-","ù",IF(BG597=D597,"ü","û"))</f>
        <v>ù</v>
      </c>
      <c r="AO597" s="463" t="str">
        <f>IF(OR($C597="",$C597="-",$C597=0),"-",IF(SUM(H597:H603)=0,"-",SUM(H597:H603)))</f>
        <v>-</v>
      </c>
      <c r="AP597" s="464" t="str">
        <f>IF(OR($C597="",$C597="-",$C597=0),"-",IF(SUM(I597:I603)=0,"-",SUM(I597:I603)))</f>
        <v>-</v>
      </c>
      <c r="AQ597" s="464" t="str">
        <f>IF(OR($C597="",$C597="-",$C597=0),"-",IF(SUM(J597:J603)=0,"-",SUM(J597:J603)))</f>
        <v>-</v>
      </c>
      <c r="AR597" s="465" t="str">
        <f>IF(OR($C597="",$C597="-",$C597=0),"-",IF(SUM(K597:K603)=0,"-",SUM(K597:K603)))</f>
        <v>-</v>
      </c>
      <c r="AS597" s="457"/>
      <c r="AT597" s="463" t="str">
        <f>IF(OR($C597="",$C597="-",$C597=0),"-",IF(SUM(M597:M603)=0,"-",SUM(M597:M603)))</f>
        <v>-</v>
      </c>
      <c r="AU597" s="464" t="str">
        <f>IF(OR($C597="",$C597="-",$C597=0),"-",IF(SUM(N597:N603)=0,"-",SUM(N597:N603)))</f>
        <v>-</v>
      </c>
      <c r="AV597" s="464" t="str">
        <f>IF(OR($C597="",$C597="-",$C597=0),"-",IF(SUM(O597:O603)=0,"-",SUM(O597:O603)))</f>
        <v>-</v>
      </c>
      <c r="AW597" s="465" t="str">
        <f>IF(OR($C597="",$C597="-",$C597=0),"-",IF(SUM(P597:P603)=0,"-",SUM(P597:P603)))</f>
        <v>-</v>
      </c>
      <c r="AX597" s="457"/>
      <c r="AY597" s="463" t="str">
        <f>IF(OR($C597="",$C597="-",$C597=0),"-",IF(SUM(R597:R603)=0,"-",SUM(R597:R603)))</f>
        <v>-</v>
      </c>
      <c r="AZ597" s="464" t="str">
        <f>IF(OR($C597="",$C597="-",$C597=0),"-",IF(SUM(S597:S603)=0,"-",SUM(S597:S603)))</f>
        <v>-</v>
      </c>
      <c r="BA597" s="464" t="str">
        <f>IF(OR($C597="",$C597="-",$C597=0),"-",IF(SUM(T597:T603)=0,"-",SUM(T597:T603)))</f>
        <v>-</v>
      </c>
      <c r="BB597" s="465" t="str">
        <f>IF(OR($C597="",$C597="-",$C597=0),"-",IF(SUM(U597:U603)=0,"-",SUM(U597:U603)))</f>
        <v>-</v>
      </c>
      <c r="BC597" s="457"/>
      <c r="BD597" s="463" t="str">
        <f>IF(SUM(AO597:AR597)=0,"-",SUM(AO597:AR597))</f>
        <v>-</v>
      </c>
      <c r="BE597" s="465" t="str">
        <f>IF(SUM(AT597:AW597)=0,"-",SUM(AT597:AW597))</f>
        <v>-</v>
      </c>
      <c r="BF597" s="457"/>
      <c r="BG597" s="466" t="str">
        <f>IF(SUM(AY597:BB597)=0,"-",SUM(AY597:BB597))</f>
        <v>-</v>
      </c>
    </row>
    <row r="598" spans="1:59" ht="15" thickBot="1" x14ac:dyDescent="0.35">
      <c r="A598" s="674"/>
      <c r="B598" s="675"/>
      <c r="C598" s="676"/>
      <c r="D598" s="677"/>
      <c r="E598" s="82" t="str">
        <f>Resumen!$O$57</f>
        <v>P</v>
      </c>
      <c r="F598" s="261" t="str">
        <f>Resumen!$O$56</f>
        <v>Panadería</v>
      </c>
      <c r="G598" s="284"/>
      <c r="H598" s="273" t="str">
        <f>INDEX(Resumen!$A$56:$AL$259,MATCH($C597,Resumen!$C$56:$C$259,0),MATCH($H$17,Resumen!$A$59:$AL$59,0))</f>
        <v>-</v>
      </c>
      <c r="I598" s="274" t="str">
        <f>INDEX(Resumen!$A$56:$AL$259,MATCH($C597,Resumen!$C$56:$C$259,0),MATCH($I$17,Resumen!$A$59:$AL$59,0))</f>
        <v>-</v>
      </c>
      <c r="J598" s="274" t="str">
        <f>INDEX(Resumen!$A$56:$AL$259,MATCH($C597,Resumen!$C$56:$C$259,0),MATCH($J$17,Resumen!$A$59:$AL$59,0))</f>
        <v>-</v>
      </c>
      <c r="K598" s="275" t="str">
        <f>INDEX(Resumen!$A$56:$AL$259,MATCH($C597,Resumen!$C$56:$C$259,0),MATCH($K$17,Resumen!$A$59:$AL$59,0))</f>
        <v>-</v>
      </c>
      <c r="M598" s="273" t="str">
        <f t="shared" ref="M598:M603" si="522">IF(OR(H598="-",H598="",H598=0),"-",H598*M$14)</f>
        <v>-</v>
      </c>
      <c r="N598" s="274" t="str">
        <f t="shared" si="486"/>
        <v>-</v>
      </c>
      <c r="O598" s="274" t="str">
        <f t="shared" si="487"/>
        <v>-</v>
      </c>
      <c r="P598" s="275" t="str">
        <f t="shared" si="488"/>
        <v>-</v>
      </c>
      <c r="Q598" s="58"/>
      <c r="R598" s="292" t="str">
        <f t="shared" ref="R598:R603" si="523">IF(SUM(H598,M598)=0,"-",SUM(H598,M598))</f>
        <v>-</v>
      </c>
      <c r="S598" s="293" t="str">
        <f t="shared" si="489"/>
        <v>-</v>
      </c>
      <c r="T598" s="293" t="str">
        <f t="shared" si="490"/>
        <v>-</v>
      </c>
      <c r="U598" s="294" t="str">
        <f t="shared" si="491"/>
        <v>-</v>
      </c>
      <c r="V598" s="5"/>
      <c r="W598" s="306" t="str">
        <f t="shared" ref="W598:W603" si="524">IF(SUM(R598:U598)=0,"-",SUM(R598:U598))</f>
        <v>-</v>
      </c>
      <c r="Y598" s="318" t="str">
        <f>IF(OR(W598="",W598=0,W598="-"),"",MAX(Y$23:Y597)+1)</f>
        <v/>
      </c>
      <c r="Z598" s="319" t="str">
        <f>IF(OR(Y598="",Y598=0,Y598="-"),"",C597)</f>
        <v/>
      </c>
      <c r="AA598" s="338" t="str">
        <f>IF(OR(Y598="",Y598=0,Y598="-"),"",DAY($B597))</f>
        <v/>
      </c>
      <c r="AB598" s="331" t="str">
        <f t="shared" ref="AB598:AB603" si="525">IF(AA598="","","/")</f>
        <v/>
      </c>
      <c r="AC598" s="339" t="str">
        <f>IF(OR(AA598="",AA598=0,AA598="-"),"",MONTH($B597))</f>
        <v/>
      </c>
      <c r="AD598" s="331" t="str">
        <f t="shared" ref="AD598:AD603" si="526">IF(AC598="","","/")</f>
        <v/>
      </c>
      <c r="AE598" s="340" t="str">
        <f>IF(OR(AA598="",AA598=0,AA598="-"),"",YEAR($B597))</f>
        <v/>
      </c>
      <c r="AG598" s="525"/>
      <c r="AH598" s="526"/>
      <c r="AI598" s="527"/>
      <c r="AJ598" s="528"/>
      <c r="AK598" s="527"/>
      <c r="AL598" s="529"/>
      <c r="AM598" s="530"/>
      <c r="AN598" s="535"/>
      <c r="AO598" s="531"/>
      <c r="AP598" s="532"/>
      <c r="AQ598" s="532"/>
      <c r="AR598" s="533"/>
      <c r="AS598" s="536"/>
      <c r="AT598" s="531"/>
      <c r="AU598" s="532"/>
      <c r="AV598" s="532"/>
      <c r="AW598" s="533"/>
      <c r="AX598" s="536"/>
      <c r="AY598" s="531"/>
      <c r="AZ598" s="532"/>
      <c r="BA598" s="532"/>
      <c r="BB598" s="533"/>
      <c r="BC598" s="536"/>
      <c r="BD598" s="531"/>
      <c r="BE598" s="533"/>
      <c r="BF598" s="536"/>
      <c r="BG598" s="534"/>
    </row>
    <row r="599" spans="1:59" ht="15" thickBot="1" x14ac:dyDescent="0.35">
      <c r="A599" s="674"/>
      <c r="B599" s="675"/>
      <c r="C599" s="676"/>
      <c r="D599" s="677"/>
      <c r="E599" s="82" t="str">
        <f>Resumen!$S$57</f>
        <v>B</v>
      </c>
      <c r="F599" s="261" t="str">
        <f>Resumen!$S$56</f>
        <v>Bebidas</v>
      </c>
      <c r="G599" s="284"/>
      <c r="H599" s="273" t="str">
        <f>INDEX(Resumen!$A$56:$AL$259,MATCH($C597,Resumen!$C$56:$C$259,0),MATCH($H$18,Resumen!$A$59:$AL$59,0))</f>
        <v>-</v>
      </c>
      <c r="I599" s="274" t="str">
        <f>INDEX(Resumen!$A$56:$AL$259,MATCH($C597,Resumen!$C$56:$C$259,0),MATCH($I$18,Resumen!$A$59:$AL$59,0))</f>
        <v>-</v>
      </c>
      <c r="J599" s="274" t="str">
        <f>INDEX(Resumen!$A$56:$AL$259,MATCH($C597,Resumen!$C$56:$C$259,0),MATCH($J$18,Resumen!$A$59:$AL$59,0))</f>
        <v>-</v>
      </c>
      <c r="K599" s="275" t="str">
        <f>INDEX(Resumen!$A$56:$AL$259,MATCH($C597,Resumen!$C$56:$C$259,0),MATCH($K$18,Resumen!$A$59:$AL$59,0))</f>
        <v>-</v>
      </c>
      <c r="M599" s="273" t="str">
        <f t="shared" si="522"/>
        <v>-</v>
      </c>
      <c r="N599" s="274" t="str">
        <f t="shared" si="486"/>
        <v>-</v>
      </c>
      <c r="O599" s="274" t="str">
        <f t="shared" si="487"/>
        <v>-</v>
      </c>
      <c r="P599" s="275" t="str">
        <f t="shared" si="488"/>
        <v>-</v>
      </c>
      <c r="R599" s="292" t="str">
        <f t="shared" si="523"/>
        <v>-</v>
      </c>
      <c r="S599" s="293" t="str">
        <f t="shared" si="489"/>
        <v>-</v>
      </c>
      <c r="T599" s="293" t="str">
        <f t="shared" si="490"/>
        <v>-</v>
      </c>
      <c r="U599" s="294" t="str">
        <f t="shared" si="491"/>
        <v>-</v>
      </c>
      <c r="V599" s="5"/>
      <c r="W599" s="306" t="str">
        <f t="shared" si="524"/>
        <v>-</v>
      </c>
      <c r="Y599" s="318" t="str">
        <f>IF(OR(W599="",W599=0,W599="-"),"",MAX(Y$23:Y598)+1)</f>
        <v/>
      </c>
      <c r="Z599" s="319" t="str">
        <f>IF(OR(Y599="",Y599=0,Y599="-"),"",C597)</f>
        <v/>
      </c>
      <c r="AA599" s="338" t="str">
        <f>IF(OR(Y599="",Y599=0,Y599="-"),"",DAY($B597))</f>
        <v/>
      </c>
      <c r="AB599" s="331" t="str">
        <f t="shared" si="525"/>
        <v/>
      </c>
      <c r="AC599" s="339" t="str">
        <f>IF(OR(AA599="",AA599=0,AA599="-"),"",MONTH($B597))</f>
        <v/>
      </c>
      <c r="AD599" s="331" t="str">
        <f t="shared" si="526"/>
        <v/>
      </c>
      <c r="AE599" s="340" t="str">
        <f>IF(OR(AA599="",AA599=0,AA599="-"),"",YEAR($B597))</f>
        <v/>
      </c>
      <c r="AG599" s="469"/>
      <c r="AH599" s="497"/>
      <c r="AL599" s="499"/>
      <c r="AM599" s="470"/>
      <c r="AN599" s="59"/>
      <c r="AO599" s="469"/>
      <c r="AP599" s="473"/>
      <c r="AQ599" s="473"/>
      <c r="AR599" s="470"/>
      <c r="AS599" s="59"/>
      <c r="AT599" s="469"/>
      <c r="AU599" s="473"/>
      <c r="AV599" s="473"/>
      <c r="AW599" s="470"/>
      <c r="AX599" s="59"/>
      <c r="AY599" s="469"/>
      <c r="AZ599" s="473"/>
      <c r="BA599" s="473"/>
      <c r="BB599" s="470"/>
      <c r="BC599" s="59"/>
      <c r="BD599" s="469"/>
      <c r="BE599" s="470"/>
      <c r="BF599" s="59"/>
      <c r="BG599" s="467"/>
    </row>
    <row r="600" spans="1:59" ht="15" thickBot="1" x14ac:dyDescent="0.35">
      <c r="A600" s="674"/>
      <c r="B600" s="675"/>
      <c r="C600" s="676"/>
      <c r="D600" s="677"/>
      <c r="E600" s="82" t="str">
        <f>Resumen!$W$57</f>
        <v>E</v>
      </c>
      <c r="F600" s="261" t="str">
        <f>Resumen!$W$56</f>
        <v>Envases</v>
      </c>
      <c r="G600" s="284"/>
      <c r="H600" s="273" t="str">
        <f>INDEX(Resumen!$A$56:$AL$259,MATCH($C597,Resumen!$C$56:$C$259,0),MATCH($H$19,Resumen!$A$59:$AL$59,0))</f>
        <v>-</v>
      </c>
      <c r="I600" s="274" t="str">
        <f>INDEX(Resumen!$A$56:$AL$259,MATCH($C597,Resumen!$C$56:$C$259,0),MATCH($I$19,Resumen!$A$59:$AL$59,0))</f>
        <v>-</v>
      </c>
      <c r="J600" s="274" t="str">
        <f>INDEX(Resumen!$A$56:$AL$259,MATCH($C597,Resumen!$C$56:$C$259,0),MATCH($J$19,Resumen!$A$59:$AL$59,0))</f>
        <v>-</v>
      </c>
      <c r="K600" s="275" t="str">
        <f>INDEX(Resumen!$A$56:$AL$259,MATCH($C597,Resumen!$C$56:$C$259,0),MATCH($K$19,Resumen!$A$59:$AL$59,0))</f>
        <v>-</v>
      </c>
      <c r="M600" s="273" t="str">
        <f t="shared" si="522"/>
        <v>-</v>
      </c>
      <c r="N600" s="274" t="str">
        <f t="shared" si="486"/>
        <v>-</v>
      </c>
      <c r="O600" s="274" t="str">
        <f t="shared" si="487"/>
        <v>-</v>
      </c>
      <c r="P600" s="275" t="str">
        <f t="shared" si="488"/>
        <v>-</v>
      </c>
      <c r="Q600" s="58"/>
      <c r="R600" s="292" t="str">
        <f t="shared" si="523"/>
        <v>-</v>
      </c>
      <c r="S600" s="293" t="str">
        <f t="shared" si="489"/>
        <v>-</v>
      </c>
      <c r="T600" s="293" t="str">
        <f t="shared" si="490"/>
        <v>-</v>
      </c>
      <c r="U600" s="294" t="str">
        <f t="shared" si="491"/>
        <v>-</v>
      </c>
      <c r="V600" s="5"/>
      <c r="W600" s="306" t="str">
        <f t="shared" si="524"/>
        <v>-</v>
      </c>
      <c r="Y600" s="318" t="str">
        <f>IF(OR(W600="",W600=0,W600="-"),"",MAX(Y$23:Y599)+1)</f>
        <v/>
      </c>
      <c r="Z600" s="319" t="str">
        <f>IF(OR(Y600="",Y600=0,Y600="-"),"",C597)</f>
        <v/>
      </c>
      <c r="AA600" s="338" t="str">
        <f>IF(OR(Y600="",Y600=0,Y600="-"),"",DAY($B597))</f>
        <v/>
      </c>
      <c r="AB600" s="331" t="str">
        <f t="shared" si="525"/>
        <v/>
      </c>
      <c r="AC600" s="339" t="str">
        <f>IF(OR(AA600="",AA600=0,AA600="-"),"",MONTH($B597))</f>
        <v/>
      </c>
      <c r="AD600" s="331" t="str">
        <f t="shared" si="526"/>
        <v/>
      </c>
      <c r="AE600" s="340" t="str">
        <f>IF(OR(AA600="",AA600=0,AA600="-"),"",YEAR($B597))</f>
        <v/>
      </c>
      <c r="AG600" s="469"/>
      <c r="AH600" s="497"/>
      <c r="AL600" s="499"/>
      <c r="AM600" s="470"/>
      <c r="AO600" s="469"/>
      <c r="AP600" s="473"/>
      <c r="AQ600" s="473"/>
      <c r="AR600" s="470"/>
      <c r="AT600" s="469"/>
      <c r="AU600" s="473"/>
      <c r="AV600" s="473"/>
      <c r="AW600" s="470"/>
      <c r="AY600" s="469"/>
      <c r="AZ600" s="473"/>
      <c r="BA600" s="473"/>
      <c r="BB600" s="470"/>
      <c r="BD600" s="469"/>
      <c r="BE600" s="470"/>
      <c r="BG600" s="467"/>
    </row>
    <row r="601" spans="1:59" ht="15" thickBot="1" x14ac:dyDescent="0.35">
      <c r="A601" s="674"/>
      <c r="B601" s="675"/>
      <c r="C601" s="676"/>
      <c r="D601" s="677"/>
      <c r="E601" s="83" t="str">
        <f>Resumen!$AA$57</f>
        <v>D</v>
      </c>
      <c r="F601" s="262" t="str">
        <f>Resumen!$AA$56</f>
        <v>Decoración</v>
      </c>
      <c r="G601" s="284"/>
      <c r="H601" s="273" t="str">
        <f>INDEX(Resumen!$A$56:$AL$259,MATCH($C597,Resumen!$C$56:$C$259,0),MATCH($H$20,Resumen!$A$59:$AL$59,0))</f>
        <v>-</v>
      </c>
      <c r="I601" s="274" t="str">
        <f>INDEX(Resumen!$A$56:$AL$259,MATCH($C597,Resumen!$C$56:$C$259,0),MATCH($I$20,Resumen!$A$59:$AL$59,0))</f>
        <v>-</v>
      </c>
      <c r="J601" s="274" t="str">
        <f>INDEX(Resumen!$A$56:$AL$259,MATCH($C597,Resumen!$C$56:$C$259,0),MATCH($J$20,Resumen!$A$59:$AL$59,0))</f>
        <v>-</v>
      </c>
      <c r="K601" s="275" t="str">
        <f>INDEX(Resumen!$A$56:$AL$259,MATCH($C597,Resumen!$C$56:$C$259,0),MATCH($K$20,Resumen!$A$59:$AL$59,0))</f>
        <v>-</v>
      </c>
      <c r="M601" s="273" t="str">
        <f t="shared" si="522"/>
        <v>-</v>
      </c>
      <c r="N601" s="274" t="str">
        <f t="shared" si="486"/>
        <v>-</v>
      </c>
      <c r="O601" s="274" t="str">
        <f t="shared" si="487"/>
        <v>-</v>
      </c>
      <c r="P601" s="275" t="str">
        <f t="shared" si="488"/>
        <v>-</v>
      </c>
      <c r="Q601" s="58"/>
      <c r="R601" s="292" t="str">
        <f t="shared" si="523"/>
        <v>-</v>
      </c>
      <c r="S601" s="293" t="str">
        <f t="shared" si="489"/>
        <v>-</v>
      </c>
      <c r="T601" s="293" t="str">
        <f t="shared" si="490"/>
        <v>-</v>
      </c>
      <c r="U601" s="294" t="str">
        <f t="shared" si="491"/>
        <v>-</v>
      </c>
      <c r="V601" s="5"/>
      <c r="W601" s="306" t="str">
        <f t="shared" si="524"/>
        <v>-</v>
      </c>
      <c r="Y601" s="318" t="str">
        <f>IF(OR(W601="",W601=0,W601="-"),"",MAX(Y$23:Y600)+1)</f>
        <v/>
      </c>
      <c r="Z601" s="319" t="str">
        <f>IF(OR(Y601="",Y601=0,Y601="-"),"",C597)</f>
        <v/>
      </c>
      <c r="AA601" s="338" t="str">
        <f>IF(OR(Y601="",Y601=0,Y601="-"),"",DAY($B597))</f>
        <v/>
      </c>
      <c r="AB601" s="331" t="str">
        <f t="shared" si="525"/>
        <v/>
      </c>
      <c r="AC601" s="339" t="str">
        <f>IF(OR(AA601="",AA601=0,AA601="-"),"",MONTH($B597))</f>
        <v/>
      </c>
      <c r="AD601" s="331" t="str">
        <f t="shared" si="526"/>
        <v/>
      </c>
      <c r="AE601" s="340" t="str">
        <f>IF(OR(AA601="",AA601=0,AA601="-"),"",YEAR($B597))</f>
        <v/>
      </c>
      <c r="AG601" s="469"/>
      <c r="AH601" s="497"/>
      <c r="AL601" s="499"/>
      <c r="AM601" s="470"/>
      <c r="AO601" s="469"/>
      <c r="AP601" s="473"/>
      <c r="AQ601" s="473"/>
      <c r="AR601" s="470"/>
      <c r="AT601" s="469"/>
      <c r="AU601" s="473"/>
      <c r="AV601" s="473"/>
      <c r="AW601" s="470"/>
      <c r="AY601" s="469"/>
      <c r="AZ601" s="473"/>
      <c r="BA601" s="473"/>
      <c r="BB601" s="470"/>
      <c r="BD601" s="469"/>
      <c r="BE601" s="470"/>
      <c r="BG601" s="467"/>
    </row>
    <row r="602" spans="1:59" ht="15" thickBot="1" x14ac:dyDescent="0.35">
      <c r="A602" s="674"/>
      <c r="B602" s="675"/>
      <c r="C602" s="676"/>
      <c r="D602" s="677"/>
      <c r="E602" s="83" t="str">
        <f>Resumen!$AE$57</f>
        <v>U</v>
      </c>
      <c r="F602" s="262" t="str">
        <f>Resumen!$AE$56</f>
        <v>Maq. y Utensilios</v>
      </c>
      <c r="G602" s="284"/>
      <c r="H602" s="273" t="str">
        <f>INDEX(Resumen!$A$56:$AL$259,MATCH($C597,Resumen!$C$56:$C$259,0),MATCH($H$21,Resumen!$A$59:$AL$59,0))</f>
        <v>-</v>
      </c>
      <c r="I602" s="274" t="str">
        <f>INDEX(Resumen!$A$56:$AL$259,MATCH($C597,Resumen!$C$56:$C$259,0),MATCH($I$21,Resumen!$A$59:$AL$59,0))</f>
        <v>-</v>
      </c>
      <c r="J602" s="274" t="str">
        <f>INDEX(Resumen!$A$56:$AL$259,MATCH($C597,Resumen!$C$56:$C$259,0),MATCH($J$21,Resumen!$A$59:$AL$59,0))</f>
        <v>-</v>
      </c>
      <c r="K602" s="275" t="str">
        <f>INDEX(Resumen!$A$56:$AL$259,MATCH($C597,Resumen!$C$56:$C$259,0),MATCH($K$21,Resumen!$A$59:$AL$59,0))</f>
        <v>-</v>
      </c>
      <c r="M602" s="273" t="str">
        <f t="shared" si="522"/>
        <v>-</v>
      </c>
      <c r="N602" s="274" t="str">
        <f t="shared" si="486"/>
        <v>-</v>
      </c>
      <c r="O602" s="274" t="str">
        <f t="shared" si="487"/>
        <v>-</v>
      </c>
      <c r="P602" s="275" t="str">
        <f t="shared" si="488"/>
        <v>-</v>
      </c>
      <c r="Q602" s="58"/>
      <c r="R602" s="292" t="str">
        <f t="shared" si="523"/>
        <v>-</v>
      </c>
      <c r="S602" s="293" t="str">
        <f t="shared" si="489"/>
        <v>-</v>
      </c>
      <c r="T602" s="293" t="str">
        <f t="shared" si="490"/>
        <v>-</v>
      </c>
      <c r="U602" s="294" t="str">
        <f t="shared" si="491"/>
        <v>-</v>
      </c>
      <c r="V602" s="5"/>
      <c r="W602" s="306" t="str">
        <f t="shared" si="524"/>
        <v>-</v>
      </c>
      <c r="Y602" s="318" t="str">
        <f>IF(OR(W602="",W602=0,W602="-"),"",MAX(Y$23:Y601)+1)</f>
        <v/>
      </c>
      <c r="Z602" s="319" t="str">
        <f>IF(OR(Y602="",Y602=0,Y602="-"),"",C597)</f>
        <v/>
      </c>
      <c r="AA602" s="338" t="str">
        <f>IF(OR(Y602="",Y602=0,Y602="-"),"",DAY($B597))</f>
        <v/>
      </c>
      <c r="AB602" s="331" t="str">
        <f t="shared" si="525"/>
        <v/>
      </c>
      <c r="AC602" s="339" t="str">
        <f>IF(OR(AA602="",AA602=0,AA602="-"),"",MONTH($B597))</f>
        <v/>
      </c>
      <c r="AD602" s="331" t="str">
        <f t="shared" si="526"/>
        <v/>
      </c>
      <c r="AE602" s="340" t="str">
        <f>IF(OR(AA602="",AA602=0,AA602="-"),"",YEAR($B597))</f>
        <v/>
      </c>
      <c r="AG602" s="469"/>
      <c r="AH602" s="497"/>
      <c r="AL602" s="499"/>
      <c r="AM602" s="470"/>
      <c r="AO602" s="469"/>
      <c r="AP602" s="473"/>
      <c r="AQ602" s="473"/>
      <c r="AR602" s="470"/>
      <c r="AT602" s="469"/>
      <c r="AU602" s="473"/>
      <c r="AV602" s="473"/>
      <c r="AW602" s="470"/>
      <c r="AY602" s="469"/>
      <c r="AZ602" s="473"/>
      <c r="BA602" s="473"/>
      <c r="BB602" s="470"/>
      <c r="BD602" s="469"/>
      <c r="BE602" s="470"/>
      <c r="BG602" s="467"/>
    </row>
    <row r="603" spans="1:59" ht="15" thickBot="1" x14ac:dyDescent="0.35">
      <c r="A603" s="674"/>
      <c r="B603" s="675"/>
      <c r="C603" s="676"/>
      <c r="D603" s="649"/>
      <c r="E603" s="259" t="str">
        <f>Resumen!$AI$57</f>
        <v>V</v>
      </c>
      <c r="F603" s="263" t="str">
        <f>Resumen!$AI$56</f>
        <v>Gastos V.Zotz</v>
      </c>
      <c r="G603" s="284"/>
      <c r="H603" s="276" t="str">
        <f>INDEX(Resumen!$A$56:$AL$259,MATCH($C597,Resumen!$C$56:$C$259,0),MATCH($H$22,Resumen!$A$59:$AL$59,0))</f>
        <v>-</v>
      </c>
      <c r="I603" s="277" t="str">
        <f>INDEX(Resumen!$A$56:$AL$259,MATCH($C597,Resumen!$C$56:$C$259,0),MATCH($I$22,Resumen!$A$59:$AL$59,0))</f>
        <v>-</v>
      </c>
      <c r="J603" s="277" t="str">
        <f>INDEX(Resumen!$A$56:$AL$259,MATCH($C597,Resumen!$C$56:$C$259,0),MATCH($J$22,Resumen!$A$59:$AL$59,0))</f>
        <v>-</v>
      </c>
      <c r="K603" s="278" t="str">
        <f>INDEX(Resumen!$A$56:$AL$259,MATCH($C597,Resumen!$C$56:$C$259,0),MATCH($K$22,Resumen!$A$59:$AL$59,0))</f>
        <v>-</v>
      </c>
      <c r="M603" s="276" t="str">
        <f t="shared" si="522"/>
        <v>-</v>
      </c>
      <c r="N603" s="277" t="str">
        <f t="shared" si="486"/>
        <v>-</v>
      </c>
      <c r="O603" s="277" t="str">
        <f t="shared" si="487"/>
        <v>-</v>
      </c>
      <c r="P603" s="278" t="str">
        <f t="shared" si="488"/>
        <v>-</v>
      </c>
      <c r="Q603" s="58"/>
      <c r="R603" s="295" t="str">
        <f t="shared" si="523"/>
        <v>-</v>
      </c>
      <c r="S603" s="296" t="str">
        <f t="shared" si="489"/>
        <v>-</v>
      </c>
      <c r="T603" s="296" t="str">
        <f t="shared" si="490"/>
        <v>-</v>
      </c>
      <c r="U603" s="297" t="str">
        <f t="shared" si="491"/>
        <v>-</v>
      </c>
      <c r="W603" s="307" t="str">
        <f t="shared" si="524"/>
        <v>-</v>
      </c>
      <c r="Y603" s="318" t="str">
        <f>IF(OR(W603="",W603=0,W603="-"),"",MAX(Y$23:Y602)+1)</f>
        <v/>
      </c>
      <c r="Z603" s="320" t="str">
        <f>IF(OR(Y603="",Y603=0,Y603="-"),"",C597)</f>
        <v/>
      </c>
      <c r="AA603" s="341" t="str">
        <f>IF(OR(Y603="",Y603=0,Y603="-"),"",DAY($B597))</f>
        <v/>
      </c>
      <c r="AB603" s="332" t="str">
        <f t="shared" si="525"/>
        <v/>
      </c>
      <c r="AC603" s="342" t="str">
        <f>IF(OR(AA603="",AA603=0,AA603="-"),"",MONTH($B597))</f>
        <v/>
      </c>
      <c r="AD603" s="332" t="str">
        <f t="shared" si="526"/>
        <v/>
      </c>
      <c r="AE603" s="343" t="str">
        <f>IF(OR(AA603="",AA603=0,AA603="-"),"",YEAR($B597))</f>
        <v/>
      </c>
      <c r="AG603" s="471"/>
      <c r="AH603" s="500"/>
      <c r="AI603" s="501"/>
      <c r="AJ603" s="501"/>
      <c r="AK603" s="501"/>
      <c r="AL603" s="502"/>
      <c r="AM603" s="472"/>
      <c r="AO603" s="471"/>
      <c r="AP603" s="474"/>
      <c r="AQ603" s="474"/>
      <c r="AR603" s="472"/>
      <c r="AT603" s="471"/>
      <c r="AU603" s="474"/>
      <c r="AV603" s="474"/>
      <c r="AW603" s="472"/>
      <c r="AY603" s="471"/>
      <c r="AZ603" s="474"/>
      <c r="BA603" s="474"/>
      <c r="BB603" s="472"/>
      <c r="BD603" s="471"/>
      <c r="BE603" s="472"/>
      <c r="BG603" s="468"/>
    </row>
    <row r="604" spans="1:59" ht="15" thickBot="1" x14ac:dyDescent="0.35">
      <c r="A604" s="674">
        <f>MAX($A$23:A597)+1</f>
        <v>84</v>
      </c>
      <c r="B604" s="675">
        <f>INDEX(Resumen!$A$56:$AL$259,MATCH($A604,Resumen!$A$56:$A$259,0),MATCH($B$22,Resumen!$A$59:$AL$59,0))</f>
        <v>0</v>
      </c>
      <c r="C604" s="676">
        <f>INDEX(Resumen!$A$56:$AL$259,MATCH($A604,Resumen!$A$56:$A$259,0),MATCH($C$22,Resumen!$A$59:$AL$59,0))</f>
        <v>0</v>
      </c>
      <c r="D604" s="648" t="str">
        <f>IF(SUM($W604:$W610)=0,"-",SUM($W604:$W610))</f>
        <v>-</v>
      </c>
      <c r="E604" s="363" t="str">
        <f>Resumen!$K$57</f>
        <v>MP</v>
      </c>
      <c r="F604" s="364" t="str">
        <f>Resumen!$K$56</f>
        <v>Materias Primas</v>
      </c>
      <c r="G604" s="284"/>
      <c r="H604" s="256" t="str">
        <f>INDEX(Resumen!$A$56:$AL$259,MATCH($C604,Resumen!$C$56:$C$259,0),MATCH($H$16,Resumen!$A$59:$AL$59,0))</f>
        <v>-</v>
      </c>
      <c r="I604" s="90" t="str">
        <f>INDEX(Resumen!$A$56:$AL$259,MATCH($C604,Resumen!$C$56:$C$259,0),MATCH($I$16,Resumen!$A$59:$AL$59,0))</f>
        <v>-</v>
      </c>
      <c r="J604" s="90" t="str">
        <f>INDEX(Resumen!$A$56:$AL$259,MATCH($C604,Resumen!$C$56:$C$259,0),MATCH($J$16,Resumen!$A$59:$AL$59,0))</f>
        <v>-</v>
      </c>
      <c r="K604" s="109" t="str">
        <f>INDEX(Resumen!$A$56:$AL$259,MATCH($C604,Resumen!$C$56:$C$259,0),MATCH($K$16,Resumen!$A$59:$AL$59,0))</f>
        <v>-</v>
      </c>
      <c r="M604" s="256" t="str">
        <f>IF(OR(H604="-",H604="",H604=0),"-",H604*M$14)</f>
        <v>-</v>
      </c>
      <c r="N604" s="90" t="str">
        <f t="shared" si="486"/>
        <v>-</v>
      </c>
      <c r="O604" s="90" t="str">
        <f t="shared" si="487"/>
        <v>-</v>
      </c>
      <c r="P604" s="109" t="str">
        <f t="shared" si="488"/>
        <v>-</v>
      </c>
      <c r="Q604" s="58"/>
      <c r="R604" s="365" t="str">
        <f>IF(SUM(H604,M604)=0,"-",SUM(H604,M604))</f>
        <v>-</v>
      </c>
      <c r="S604" s="366" t="str">
        <f t="shared" si="489"/>
        <v>-</v>
      </c>
      <c r="T604" s="366" t="str">
        <f t="shared" si="490"/>
        <v>-</v>
      </c>
      <c r="U604" s="367" t="str">
        <f t="shared" si="491"/>
        <v>-</v>
      </c>
      <c r="V604" s="5"/>
      <c r="W604" s="368" t="str">
        <f>IF(SUM(R604:U604)=0,"-",SUM(R604:U604))</f>
        <v>-</v>
      </c>
      <c r="Y604" s="369" t="str">
        <f>IF(OR(W604="",W604=0,W604="-"),"",MAX(Y$23:Y603)+1)</f>
        <v/>
      </c>
      <c r="Z604" s="370" t="str">
        <f>IF(OR(Y604="",Y604=0,Y604="-"),"",C604)</f>
        <v/>
      </c>
      <c r="AA604" s="371" t="str">
        <f>IF(OR(Y604="",Y604=0,Y604="-"),"",DAY($B604))</f>
        <v/>
      </c>
      <c r="AB604" s="372" t="str">
        <f>IF(AA604="","","/")</f>
        <v/>
      </c>
      <c r="AC604" s="373" t="str">
        <f>IF(OR(AA604="",AA604=0,AA604="-"),"",MONTH($B604))</f>
        <v/>
      </c>
      <c r="AD604" s="372" t="str">
        <f>IF(AC604="","","/")</f>
        <v/>
      </c>
      <c r="AE604" s="374" t="str">
        <f>IF(OR(AA604="",AA604=0,AA604="-"),"",YEAR($B604))</f>
        <v/>
      </c>
      <c r="AG604" s="461" t="str">
        <f>IF(OR($C604="",$C604="-",$C604=0),"-",A604)</f>
        <v>-</v>
      </c>
      <c r="AH604" s="503" t="str">
        <f>IF(OR($C604="",$C604="-",$C604=0),"-",DAY(B604))</f>
        <v>-</v>
      </c>
      <c r="AI604" s="506" t="str">
        <f>IF(AH604="","","/")</f>
        <v>/</v>
      </c>
      <c r="AJ604" s="507" t="str">
        <f>IF(OR($C604="",$C604="-",$C604=0),"-",MONTH(B604))</f>
        <v>-</v>
      </c>
      <c r="AK604" s="506" t="str">
        <f>IF(AJ604="","","/")</f>
        <v>/</v>
      </c>
      <c r="AL604" s="508" t="str">
        <f>IF(OR($C604="",$C604="-",$C604=0),"-",YEAR(B604))</f>
        <v>-</v>
      </c>
      <c r="AM604" s="462" t="str">
        <f>IF(OR($C604="",$C604="-",$C604=0),"-",C604)</f>
        <v>-</v>
      </c>
      <c r="AN604" s="475" t="str">
        <f>IF(AM604="-","ù",IF(BG604=D604,"ü","û"))</f>
        <v>ù</v>
      </c>
      <c r="AO604" s="463" t="str">
        <f>IF(OR($C604="",$C604="-",$C604=0),"-",IF(SUM(H604:H610)=0,"-",SUM(H604:H610)))</f>
        <v>-</v>
      </c>
      <c r="AP604" s="464" t="str">
        <f>IF(OR($C604="",$C604="-",$C604=0),"-",IF(SUM(I604:I610)=0,"-",SUM(I604:I610)))</f>
        <v>-</v>
      </c>
      <c r="AQ604" s="464" t="str">
        <f>IF(OR($C604="",$C604="-",$C604=0),"-",IF(SUM(J604:J610)=0,"-",SUM(J604:J610)))</f>
        <v>-</v>
      </c>
      <c r="AR604" s="465" t="str">
        <f>IF(OR($C604="",$C604="-",$C604=0),"-",IF(SUM(K604:K610)=0,"-",SUM(K604:K610)))</f>
        <v>-</v>
      </c>
      <c r="AS604" s="457"/>
      <c r="AT604" s="463" t="str">
        <f>IF(OR($C604="",$C604="-",$C604=0),"-",IF(SUM(M604:M610)=0,"-",SUM(M604:M610)))</f>
        <v>-</v>
      </c>
      <c r="AU604" s="464" t="str">
        <f>IF(OR($C604="",$C604="-",$C604=0),"-",IF(SUM(N604:N610)=0,"-",SUM(N604:N610)))</f>
        <v>-</v>
      </c>
      <c r="AV604" s="464" t="str">
        <f>IF(OR($C604="",$C604="-",$C604=0),"-",IF(SUM(O604:O610)=0,"-",SUM(O604:O610)))</f>
        <v>-</v>
      </c>
      <c r="AW604" s="465" t="str">
        <f>IF(OR($C604="",$C604="-",$C604=0),"-",IF(SUM(P604:P610)=0,"-",SUM(P604:P610)))</f>
        <v>-</v>
      </c>
      <c r="AX604" s="457"/>
      <c r="AY604" s="463" t="str">
        <f>IF(OR($C604="",$C604="-",$C604=0),"-",IF(SUM(R604:R610)=0,"-",SUM(R604:R610)))</f>
        <v>-</v>
      </c>
      <c r="AZ604" s="464" t="str">
        <f>IF(OR($C604="",$C604="-",$C604=0),"-",IF(SUM(S604:S610)=0,"-",SUM(S604:S610)))</f>
        <v>-</v>
      </c>
      <c r="BA604" s="464" t="str">
        <f>IF(OR($C604="",$C604="-",$C604=0),"-",IF(SUM(T604:T610)=0,"-",SUM(T604:T610)))</f>
        <v>-</v>
      </c>
      <c r="BB604" s="465" t="str">
        <f>IF(OR($C604="",$C604="-",$C604=0),"-",IF(SUM(U604:U610)=0,"-",SUM(U604:U610)))</f>
        <v>-</v>
      </c>
      <c r="BC604" s="457"/>
      <c r="BD604" s="463" t="str">
        <f>IF(SUM(AO604:AR604)=0,"-",SUM(AO604:AR604))</f>
        <v>-</v>
      </c>
      <c r="BE604" s="465" t="str">
        <f>IF(SUM(AT604:AW604)=0,"-",SUM(AT604:AW604))</f>
        <v>-</v>
      </c>
      <c r="BF604" s="457"/>
      <c r="BG604" s="466" t="str">
        <f>IF(SUM(AY604:BB604)=0,"-",SUM(AY604:BB604))</f>
        <v>-</v>
      </c>
    </row>
    <row r="605" spans="1:59" ht="15" thickBot="1" x14ac:dyDescent="0.35">
      <c r="A605" s="674"/>
      <c r="B605" s="675"/>
      <c r="C605" s="676"/>
      <c r="D605" s="677"/>
      <c r="E605" s="82" t="str">
        <f>Resumen!$O$57</f>
        <v>P</v>
      </c>
      <c r="F605" s="261" t="str">
        <f>Resumen!$O$56</f>
        <v>Panadería</v>
      </c>
      <c r="G605" s="284"/>
      <c r="H605" s="273" t="str">
        <f>INDEX(Resumen!$A$56:$AL$259,MATCH($C604,Resumen!$C$56:$C$259,0),MATCH($H$17,Resumen!$A$59:$AL$59,0))</f>
        <v>-</v>
      </c>
      <c r="I605" s="274" t="str">
        <f>INDEX(Resumen!$A$56:$AL$259,MATCH($C604,Resumen!$C$56:$C$259,0),MATCH($I$17,Resumen!$A$59:$AL$59,0))</f>
        <v>-</v>
      </c>
      <c r="J605" s="274" t="str">
        <f>INDEX(Resumen!$A$56:$AL$259,MATCH($C604,Resumen!$C$56:$C$259,0),MATCH($J$17,Resumen!$A$59:$AL$59,0))</f>
        <v>-</v>
      </c>
      <c r="K605" s="275" t="str">
        <f>INDEX(Resumen!$A$56:$AL$259,MATCH($C604,Resumen!$C$56:$C$259,0),MATCH($K$17,Resumen!$A$59:$AL$59,0))</f>
        <v>-</v>
      </c>
      <c r="M605" s="273" t="str">
        <f t="shared" ref="M605:M610" si="527">IF(OR(H605="-",H605="",H605=0),"-",H605*M$14)</f>
        <v>-</v>
      </c>
      <c r="N605" s="274" t="str">
        <f t="shared" si="486"/>
        <v>-</v>
      </c>
      <c r="O605" s="274" t="str">
        <f t="shared" si="487"/>
        <v>-</v>
      </c>
      <c r="P605" s="275" t="str">
        <f t="shared" si="488"/>
        <v>-</v>
      </c>
      <c r="Q605" s="58"/>
      <c r="R605" s="292" t="str">
        <f t="shared" ref="R605:R610" si="528">IF(SUM(H605,M605)=0,"-",SUM(H605,M605))</f>
        <v>-</v>
      </c>
      <c r="S605" s="293" t="str">
        <f t="shared" si="489"/>
        <v>-</v>
      </c>
      <c r="T605" s="293" t="str">
        <f t="shared" si="490"/>
        <v>-</v>
      </c>
      <c r="U605" s="294" t="str">
        <f t="shared" si="491"/>
        <v>-</v>
      </c>
      <c r="V605" s="5"/>
      <c r="W605" s="306" t="str">
        <f t="shared" ref="W605:W610" si="529">IF(SUM(R605:U605)=0,"-",SUM(R605:U605))</f>
        <v>-</v>
      </c>
      <c r="Y605" s="318" t="str">
        <f>IF(OR(W605="",W605=0,W605="-"),"",MAX(Y$23:Y604)+1)</f>
        <v/>
      </c>
      <c r="Z605" s="319" t="str">
        <f>IF(OR(Y605="",Y605=0,Y605="-"),"",C604)</f>
        <v/>
      </c>
      <c r="AA605" s="338" t="str">
        <f>IF(OR(Y605="",Y605=0,Y605="-"),"",DAY($B604))</f>
        <v/>
      </c>
      <c r="AB605" s="331" t="str">
        <f t="shared" ref="AB605:AB610" si="530">IF(AA605="","","/")</f>
        <v/>
      </c>
      <c r="AC605" s="339" t="str">
        <f>IF(OR(AA605="",AA605=0,AA605="-"),"",MONTH($B604))</f>
        <v/>
      </c>
      <c r="AD605" s="331" t="str">
        <f t="shared" ref="AD605:AD610" si="531">IF(AC605="","","/")</f>
        <v/>
      </c>
      <c r="AE605" s="340" t="str">
        <f>IF(OR(AA605="",AA605=0,AA605="-"),"",YEAR($B604))</f>
        <v/>
      </c>
      <c r="AG605" s="525"/>
      <c r="AH605" s="526"/>
      <c r="AI605" s="527"/>
      <c r="AJ605" s="528"/>
      <c r="AK605" s="527"/>
      <c r="AL605" s="529"/>
      <c r="AM605" s="530"/>
      <c r="AN605" s="535"/>
      <c r="AO605" s="531"/>
      <c r="AP605" s="532"/>
      <c r="AQ605" s="532"/>
      <c r="AR605" s="533"/>
      <c r="AS605" s="536"/>
      <c r="AT605" s="531"/>
      <c r="AU605" s="532"/>
      <c r="AV605" s="532"/>
      <c r="AW605" s="533"/>
      <c r="AX605" s="536"/>
      <c r="AY605" s="531"/>
      <c r="AZ605" s="532"/>
      <c r="BA605" s="532"/>
      <c r="BB605" s="533"/>
      <c r="BC605" s="536"/>
      <c r="BD605" s="531"/>
      <c r="BE605" s="533"/>
      <c r="BF605" s="536"/>
      <c r="BG605" s="534"/>
    </row>
    <row r="606" spans="1:59" ht="15" thickBot="1" x14ac:dyDescent="0.35">
      <c r="A606" s="674"/>
      <c r="B606" s="675"/>
      <c r="C606" s="676"/>
      <c r="D606" s="677"/>
      <c r="E606" s="82" t="str">
        <f>Resumen!$S$57</f>
        <v>B</v>
      </c>
      <c r="F606" s="261" t="str">
        <f>Resumen!$S$56</f>
        <v>Bebidas</v>
      </c>
      <c r="G606" s="284"/>
      <c r="H606" s="273" t="str">
        <f>INDEX(Resumen!$A$56:$AL$259,MATCH($C604,Resumen!$C$56:$C$259,0),MATCH($H$18,Resumen!$A$59:$AL$59,0))</f>
        <v>-</v>
      </c>
      <c r="I606" s="274" t="str">
        <f>INDEX(Resumen!$A$56:$AL$259,MATCH($C604,Resumen!$C$56:$C$259,0),MATCH($I$18,Resumen!$A$59:$AL$59,0))</f>
        <v>-</v>
      </c>
      <c r="J606" s="274" t="str">
        <f>INDEX(Resumen!$A$56:$AL$259,MATCH($C604,Resumen!$C$56:$C$259,0),MATCH($J$18,Resumen!$A$59:$AL$59,0))</f>
        <v>-</v>
      </c>
      <c r="K606" s="275" t="str">
        <f>INDEX(Resumen!$A$56:$AL$259,MATCH($C604,Resumen!$C$56:$C$259,0),MATCH($K$18,Resumen!$A$59:$AL$59,0))</f>
        <v>-</v>
      </c>
      <c r="M606" s="273" t="str">
        <f t="shared" si="527"/>
        <v>-</v>
      </c>
      <c r="N606" s="274" t="str">
        <f t="shared" si="486"/>
        <v>-</v>
      </c>
      <c r="O606" s="274" t="str">
        <f t="shared" si="487"/>
        <v>-</v>
      </c>
      <c r="P606" s="275" t="str">
        <f t="shared" si="488"/>
        <v>-</v>
      </c>
      <c r="R606" s="292" t="str">
        <f t="shared" si="528"/>
        <v>-</v>
      </c>
      <c r="S606" s="293" t="str">
        <f t="shared" si="489"/>
        <v>-</v>
      </c>
      <c r="T606" s="293" t="str">
        <f t="shared" si="490"/>
        <v>-</v>
      </c>
      <c r="U606" s="294" t="str">
        <f t="shared" si="491"/>
        <v>-</v>
      </c>
      <c r="V606" s="5"/>
      <c r="W606" s="306" t="str">
        <f t="shared" si="529"/>
        <v>-</v>
      </c>
      <c r="Y606" s="318" t="str">
        <f>IF(OR(W606="",W606=0,W606="-"),"",MAX(Y$23:Y605)+1)</f>
        <v/>
      </c>
      <c r="Z606" s="319" t="str">
        <f>IF(OR(Y606="",Y606=0,Y606="-"),"",C604)</f>
        <v/>
      </c>
      <c r="AA606" s="338" t="str">
        <f>IF(OR(Y606="",Y606=0,Y606="-"),"",DAY($B604))</f>
        <v/>
      </c>
      <c r="AB606" s="331" t="str">
        <f t="shared" si="530"/>
        <v/>
      </c>
      <c r="AC606" s="339" t="str">
        <f>IF(OR(AA606="",AA606=0,AA606="-"),"",MONTH($B604))</f>
        <v/>
      </c>
      <c r="AD606" s="331" t="str">
        <f t="shared" si="531"/>
        <v/>
      </c>
      <c r="AE606" s="340" t="str">
        <f>IF(OR(AA606="",AA606=0,AA606="-"),"",YEAR($B604))</f>
        <v/>
      </c>
      <c r="AG606" s="469"/>
      <c r="AH606" s="497"/>
      <c r="AL606" s="499"/>
      <c r="AM606" s="470"/>
      <c r="AN606" s="59"/>
      <c r="AO606" s="469"/>
      <c r="AP606" s="473"/>
      <c r="AQ606" s="473"/>
      <c r="AR606" s="470"/>
      <c r="AS606" s="59"/>
      <c r="AT606" s="469"/>
      <c r="AU606" s="473"/>
      <c r="AV606" s="473"/>
      <c r="AW606" s="470"/>
      <c r="AX606" s="59"/>
      <c r="AY606" s="469"/>
      <c r="AZ606" s="473"/>
      <c r="BA606" s="473"/>
      <c r="BB606" s="470"/>
      <c r="BC606" s="59"/>
      <c r="BD606" s="469"/>
      <c r="BE606" s="470"/>
      <c r="BF606" s="59"/>
      <c r="BG606" s="467"/>
    </row>
    <row r="607" spans="1:59" ht="15" thickBot="1" x14ac:dyDescent="0.35">
      <c r="A607" s="674"/>
      <c r="B607" s="675"/>
      <c r="C607" s="676"/>
      <c r="D607" s="677"/>
      <c r="E607" s="82" t="str">
        <f>Resumen!$W$57</f>
        <v>E</v>
      </c>
      <c r="F607" s="261" t="str">
        <f>Resumen!$W$56</f>
        <v>Envases</v>
      </c>
      <c r="G607" s="284"/>
      <c r="H607" s="273" t="str">
        <f>INDEX(Resumen!$A$56:$AL$259,MATCH($C604,Resumen!$C$56:$C$259,0),MATCH($H$19,Resumen!$A$59:$AL$59,0))</f>
        <v>-</v>
      </c>
      <c r="I607" s="274" t="str">
        <f>INDEX(Resumen!$A$56:$AL$259,MATCH($C604,Resumen!$C$56:$C$259,0),MATCH($I$19,Resumen!$A$59:$AL$59,0))</f>
        <v>-</v>
      </c>
      <c r="J607" s="274" t="str">
        <f>INDEX(Resumen!$A$56:$AL$259,MATCH($C604,Resumen!$C$56:$C$259,0),MATCH($J$19,Resumen!$A$59:$AL$59,0))</f>
        <v>-</v>
      </c>
      <c r="K607" s="275" t="str">
        <f>INDEX(Resumen!$A$56:$AL$259,MATCH($C604,Resumen!$C$56:$C$259,0),MATCH($K$19,Resumen!$A$59:$AL$59,0))</f>
        <v>-</v>
      </c>
      <c r="M607" s="273" t="str">
        <f t="shared" si="527"/>
        <v>-</v>
      </c>
      <c r="N607" s="274" t="str">
        <f t="shared" si="486"/>
        <v>-</v>
      </c>
      <c r="O607" s="274" t="str">
        <f t="shared" si="487"/>
        <v>-</v>
      </c>
      <c r="P607" s="275" t="str">
        <f t="shared" si="488"/>
        <v>-</v>
      </c>
      <c r="Q607" s="58"/>
      <c r="R607" s="292" t="str">
        <f t="shared" si="528"/>
        <v>-</v>
      </c>
      <c r="S607" s="293" t="str">
        <f t="shared" si="489"/>
        <v>-</v>
      </c>
      <c r="T607" s="293" t="str">
        <f t="shared" si="490"/>
        <v>-</v>
      </c>
      <c r="U607" s="294" t="str">
        <f t="shared" si="491"/>
        <v>-</v>
      </c>
      <c r="V607" s="5"/>
      <c r="W607" s="306" t="str">
        <f t="shared" si="529"/>
        <v>-</v>
      </c>
      <c r="Y607" s="318" t="str">
        <f>IF(OR(W607="",W607=0,W607="-"),"",MAX(Y$23:Y606)+1)</f>
        <v/>
      </c>
      <c r="Z607" s="319" t="str">
        <f>IF(OR(Y607="",Y607=0,Y607="-"),"",C604)</f>
        <v/>
      </c>
      <c r="AA607" s="338" t="str">
        <f>IF(OR(Y607="",Y607=0,Y607="-"),"",DAY($B604))</f>
        <v/>
      </c>
      <c r="AB607" s="331" t="str">
        <f t="shared" si="530"/>
        <v/>
      </c>
      <c r="AC607" s="339" t="str">
        <f>IF(OR(AA607="",AA607=0,AA607="-"),"",MONTH($B604))</f>
        <v/>
      </c>
      <c r="AD607" s="331" t="str">
        <f t="shared" si="531"/>
        <v/>
      </c>
      <c r="AE607" s="340" t="str">
        <f>IF(OR(AA607="",AA607=0,AA607="-"),"",YEAR($B604))</f>
        <v/>
      </c>
      <c r="AG607" s="469"/>
      <c r="AH607" s="497"/>
      <c r="AL607" s="499"/>
      <c r="AM607" s="470"/>
      <c r="AO607" s="469"/>
      <c r="AP607" s="473"/>
      <c r="AQ607" s="473"/>
      <c r="AR607" s="470"/>
      <c r="AT607" s="469"/>
      <c r="AU607" s="473"/>
      <c r="AV607" s="473"/>
      <c r="AW607" s="470"/>
      <c r="AY607" s="469"/>
      <c r="AZ607" s="473"/>
      <c r="BA607" s="473"/>
      <c r="BB607" s="470"/>
      <c r="BD607" s="469"/>
      <c r="BE607" s="470"/>
      <c r="BG607" s="467"/>
    </row>
    <row r="608" spans="1:59" ht="15" thickBot="1" x14ac:dyDescent="0.35">
      <c r="A608" s="674"/>
      <c r="B608" s="675"/>
      <c r="C608" s="676"/>
      <c r="D608" s="677"/>
      <c r="E608" s="83" t="str">
        <f>Resumen!$AA$57</f>
        <v>D</v>
      </c>
      <c r="F608" s="262" t="str">
        <f>Resumen!$AA$56</f>
        <v>Decoración</v>
      </c>
      <c r="G608" s="284"/>
      <c r="H608" s="273" t="str">
        <f>INDEX(Resumen!$A$56:$AL$259,MATCH($C604,Resumen!$C$56:$C$259,0),MATCH($H$20,Resumen!$A$59:$AL$59,0))</f>
        <v>-</v>
      </c>
      <c r="I608" s="274" t="str">
        <f>INDEX(Resumen!$A$56:$AL$259,MATCH($C604,Resumen!$C$56:$C$259,0),MATCH($I$20,Resumen!$A$59:$AL$59,0))</f>
        <v>-</v>
      </c>
      <c r="J608" s="274" t="str">
        <f>INDEX(Resumen!$A$56:$AL$259,MATCH($C604,Resumen!$C$56:$C$259,0),MATCH($J$20,Resumen!$A$59:$AL$59,0))</f>
        <v>-</v>
      </c>
      <c r="K608" s="275" t="str">
        <f>INDEX(Resumen!$A$56:$AL$259,MATCH($C604,Resumen!$C$56:$C$259,0),MATCH($K$20,Resumen!$A$59:$AL$59,0))</f>
        <v>-</v>
      </c>
      <c r="M608" s="273" t="str">
        <f t="shared" si="527"/>
        <v>-</v>
      </c>
      <c r="N608" s="274" t="str">
        <f t="shared" si="486"/>
        <v>-</v>
      </c>
      <c r="O608" s="274" t="str">
        <f t="shared" si="487"/>
        <v>-</v>
      </c>
      <c r="P608" s="275" t="str">
        <f t="shared" si="488"/>
        <v>-</v>
      </c>
      <c r="Q608" s="58"/>
      <c r="R608" s="292" t="str">
        <f t="shared" si="528"/>
        <v>-</v>
      </c>
      <c r="S608" s="293" t="str">
        <f t="shared" si="489"/>
        <v>-</v>
      </c>
      <c r="T608" s="293" t="str">
        <f t="shared" si="490"/>
        <v>-</v>
      </c>
      <c r="U608" s="294" t="str">
        <f t="shared" si="491"/>
        <v>-</v>
      </c>
      <c r="V608" s="5"/>
      <c r="W608" s="306" t="str">
        <f t="shared" si="529"/>
        <v>-</v>
      </c>
      <c r="Y608" s="318" t="str">
        <f>IF(OR(W608="",W608=0,W608="-"),"",MAX(Y$23:Y607)+1)</f>
        <v/>
      </c>
      <c r="Z608" s="319" t="str">
        <f>IF(OR(Y608="",Y608=0,Y608="-"),"",C604)</f>
        <v/>
      </c>
      <c r="AA608" s="338" t="str">
        <f>IF(OR(Y608="",Y608=0,Y608="-"),"",DAY($B604))</f>
        <v/>
      </c>
      <c r="AB608" s="331" t="str">
        <f t="shared" si="530"/>
        <v/>
      </c>
      <c r="AC608" s="339" t="str">
        <f>IF(OR(AA608="",AA608=0,AA608="-"),"",MONTH($B604))</f>
        <v/>
      </c>
      <c r="AD608" s="331" t="str">
        <f t="shared" si="531"/>
        <v/>
      </c>
      <c r="AE608" s="340" t="str">
        <f>IF(OR(AA608="",AA608=0,AA608="-"),"",YEAR($B604))</f>
        <v/>
      </c>
      <c r="AG608" s="469"/>
      <c r="AH608" s="497"/>
      <c r="AL608" s="499"/>
      <c r="AM608" s="470"/>
      <c r="AO608" s="469"/>
      <c r="AP608" s="473"/>
      <c r="AQ608" s="473"/>
      <c r="AR608" s="470"/>
      <c r="AT608" s="469"/>
      <c r="AU608" s="473"/>
      <c r="AV608" s="473"/>
      <c r="AW608" s="470"/>
      <c r="AY608" s="469"/>
      <c r="AZ608" s="473"/>
      <c r="BA608" s="473"/>
      <c r="BB608" s="470"/>
      <c r="BD608" s="469"/>
      <c r="BE608" s="470"/>
      <c r="BG608" s="467"/>
    </row>
    <row r="609" spans="1:59" ht="15" thickBot="1" x14ac:dyDescent="0.35">
      <c r="A609" s="674"/>
      <c r="B609" s="675"/>
      <c r="C609" s="676"/>
      <c r="D609" s="677"/>
      <c r="E609" s="83" t="str">
        <f>Resumen!$AE$57</f>
        <v>U</v>
      </c>
      <c r="F609" s="262" t="str">
        <f>Resumen!$AE$56</f>
        <v>Maq. y Utensilios</v>
      </c>
      <c r="G609" s="284"/>
      <c r="H609" s="273" t="str">
        <f>INDEX(Resumen!$A$56:$AL$259,MATCH($C604,Resumen!$C$56:$C$259,0),MATCH($H$21,Resumen!$A$59:$AL$59,0))</f>
        <v>-</v>
      </c>
      <c r="I609" s="274" t="str">
        <f>INDEX(Resumen!$A$56:$AL$259,MATCH($C604,Resumen!$C$56:$C$259,0),MATCH($I$21,Resumen!$A$59:$AL$59,0))</f>
        <v>-</v>
      </c>
      <c r="J609" s="274" t="str">
        <f>INDEX(Resumen!$A$56:$AL$259,MATCH($C604,Resumen!$C$56:$C$259,0),MATCH($J$21,Resumen!$A$59:$AL$59,0))</f>
        <v>-</v>
      </c>
      <c r="K609" s="275" t="str">
        <f>INDEX(Resumen!$A$56:$AL$259,MATCH($C604,Resumen!$C$56:$C$259,0),MATCH($K$21,Resumen!$A$59:$AL$59,0))</f>
        <v>-</v>
      </c>
      <c r="M609" s="273" t="str">
        <f t="shared" si="527"/>
        <v>-</v>
      </c>
      <c r="N609" s="274" t="str">
        <f t="shared" si="486"/>
        <v>-</v>
      </c>
      <c r="O609" s="274" t="str">
        <f t="shared" si="487"/>
        <v>-</v>
      </c>
      <c r="P609" s="275" t="str">
        <f t="shared" si="488"/>
        <v>-</v>
      </c>
      <c r="Q609" s="58"/>
      <c r="R609" s="292" t="str">
        <f t="shared" si="528"/>
        <v>-</v>
      </c>
      <c r="S609" s="293" t="str">
        <f t="shared" si="489"/>
        <v>-</v>
      </c>
      <c r="T609" s="293" t="str">
        <f t="shared" si="490"/>
        <v>-</v>
      </c>
      <c r="U609" s="294" t="str">
        <f t="shared" si="491"/>
        <v>-</v>
      </c>
      <c r="V609" s="5"/>
      <c r="W609" s="306" t="str">
        <f t="shared" si="529"/>
        <v>-</v>
      </c>
      <c r="Y609" s="318" t="str">
        <f>IF(OR(W609="",W609=0,W609="-"),"",MAX(Y$23:Y608)+1)</f>
        <v/>
      </c>
      <c r="Z609" s="319" t="str">
        <f>IF(OR(Y609="",Y609=0,Y609="-"),"",C604)</f>
        <v/>
      </c>
      <c r="AA609" s="338" t="str">
        <f>IF(OR(Y609="",Y609=0,Y609="-"),"",DAY($B604))</f>
        <v/>
      </c>
      <c r="AB609" s="331" t="str">
        <f t="shared" si="530"/>
        <v/>
      </c>
      <c r="AC609" s="339" t="str">
        <f>IF(OR(AA609="",AA609=0,AA609="-"),"",MONTH($B604))</f>
        <v/>
      </c>
      <c r="AD609" s="331" t="str">
        <f t="shared" si="531"/>
        <v/>
      </c>
      <c r="AE609" s="340" t="str">
        <f>IF(OR(AA609="",AA609=0,AA609="-"),"",YEAR($B604))</f>
        <v/>
      </c>
      <c r="AG609" s="469"/>
      <c r="AH609" s="497"/>
      <c r="AL609" s="499"/>
      <c r="AM609" s="470"/>
      <c r="AO609" s="469"/>
      <c r="AP609" s="473"/>
      <c r="AQ609" s="473"/>
      <c r="AR609" s="470"/>
      <c r="AT609" s="469"/>
      <c r="AU609" s="473"/>
      <c r="AV609" s="473"/>
      <c r="AW609" s="470"/>
      <c r="AY609" s="469"/>
      <c r="AZ609" s="473"/>
      <c r="BA609" s="473"/>
      <c r="BB609" s="470"/>
      <c r="BD609" s="469"/>
      <c r="BE609" s="470"/>
      <c r="BG609" s="467"/>
    </row>
    <row r="610" spans="1:59" ht="15" thickBot="1" x14ac:dyDescent="0.35">
      <c r="A610" s="674"/>
      <c r="B610" s="675"/>
      <c r="C610" s="676"/>
      <c r="D610" s="649"/>
      <c r="E610" s="259" t="str">
        <f>Resumen!$AI$57</f>
        <v>V</v>
      </c>
      <c r="F610" s="263" t="str">
        <f>Resumen!$AI$56</f>
        <v>Gastos V.Zotz</v>
      </c>
      <c r="G610" s="284"/>
      <c r="H610" s="276" t="str">
        <f>INDEX(Resumen!$A$56:$AL$259,MATCH($C604,Resumen!$C$56:$C$259,0),MATCH($H$22,Resumen!$A$59:$AL$59,0))</f>
        <v>-</v>
      </c>
      <c r="I610" s="277" t="str">
        <f>INDEX(Resumen!$A$56:$AL$259,MATCH($C604,Resumen!$C$56:$C$259,0),MATCH($I$22,Resumen!$A$59:$AL$59,0))</f>
        <v>-</v>
      </c>
      <c r="J610" s="277" t="str">
        <f>INDEX(Resumen!$A$56:$AL$259,MATCH($C604,Resumen!$C$56:$C$259,0),MATCH($J$22,Resumen!$A$59:$AL$59,0))</f>
        <v>-</v>
      </c>
      <c r="K610" s="278" t="str">
        <f>INDEX(Resumen!$A$56:$AL$259,MATCH($C604,Resumen!$C$56:$C$259,0),MATCH($K$22,Resumen!$A$59:$AL$59,0))</f>
        <v>-</v>
      </c>
      <c r="M610" s="276" t="str">
        <f t="shared" si="527"/>
        <v>-</v>
      </c>
      <c r="N610" s="277" t="str">
        <f t="shared" si="486"/>
        <v>-</v>
      </c>
      <c r="O610" s="277" t="str">
        <f t="shared" si="487"/>
        <v>-</v>
      </c>
      <c r="P610" s="278" t="str">
        <f t="shared" si="488"/>
        <v>-</v>
      </c>
      <c r="Q610" s="58"/>
      <c r="R610" s="295" t="str">
        <f t="shared" si="528"/>
        <v>-</v>
      </c>
      <c r="S610" s="296" t="str">
        <f t="shared" si="489"/>
        <v>-</v>
      </c>
      <c r="T610" s="296" t="str">
        <f t="shared" si="490"/>
        <v>-</v>
      </c>
      <c r="U610" s="297" t="str">
        <f t="shared" si="491"/>
        <v>-</v>
      </c>
      <c r="W610" s="307" t="str">
        <f t="shared" si="529"/>
        <v>-</v>
      </c>
      <c r="Y610" s="318" t="str">
        <f>IF(OR(W610="",W610=0,W610="-"),"",MAX(Y$23:Y609)+1)</f>
        <v/>
      </c>
      <c r="Z610" s="320" t="str">
        <f>IF(OR(Y610="",Y610=0,Y610="-"),"",C604)</f>
        <v/>
      </c>
      <c r="AA610" s="341" t="str">
        <f>IF(OR(Y610="",Y610=0,Y610="-"),"",DAY($B604))</f>
        <v/>
      </c>
      <c r="AB610" s="332" t="str">
        <f t="shared" si="530"/>
        <v/>
      </c>
      <c r="AC610" s="342" t="str">
        <f>IF(OR(AA610="",AA610=0,AA610="-"),"",MONTH($B604))</f>
        <v/>
      </c>
      <c r="AD610" s="332" t="str">
        <f t="shared" si="531"/>
        <v/>
      </c>
      <c r="AE610" s="343" t="str">
        <f>IF(OR(AA610="",AA610=0,AA610="-"),"",YEAR($B604))</f>
        <v/>
      </c>
      <c r="AG610" s="471"/>
      <c r="AH610" s="500"/>
      <c r="AI610" s="501"/>
      <c r="AJ610" s="501"/>
      <c r="AK610" s="501"/>
      <c r="AL610" s="502"/>
      <c r="AM610" s="472"/>
      <c r="AO610" s="471"/>
      <c r="AP610" s="474"/>
      <c r="AQ610" s="474"/>
      <c r="AR610" s="472"/>
      <c r="AT610" s="471"/>
      <c r="AU610" s="474"/>
      <c r="AV610" s="474"/>
      <c r="AW610" s="472"/>
      <c r="AY610" s="471"/>
      <c r="AZ610" s="474"/>
      <c r="BA610" s="474"/>
      <c r="BB610" s="472"/>
      <c r="BD610" s="471"/>
      <c r="BE610" s="472"/>
      <c r="BG610" s="468"/>
    </row>
    <row r="611" spans="1:59" ht="15" thickBot="1" x14ac:dyDescent="0.35">
      <c r="A611" s="674">
        <f>MAX($A$23:A604)+1</f>
        <v>85</v>
      </c>
      <c r="B611" s="675">
        <f>INDEX(Resumen!$A$56:$AL$259,MATCH($A611,Resumen!$A$56:$A$259,0),MATCH($B$22,Resumen!$A$59:$AL$59,0))</f>
        <v>0</v>
      </c>
      <c r="C611" s="676">
        <f>INDEX(Resumen!$A$56:$AL$259,MATCH($A611,Resumen!$A$56:$A$259,0),MATCH($C$22,Resumen!$A$59:$AL$59,0))</f>
        <v>0</v>
      </c>
      <c r="D611" s="648" t="str">
        <f>IF(SUM($W611:$W617)=0,"-",SUM($W611:$W617))</f>
        <v>-</v>
      </c>
      <c r="E611" s="363" t="str">
        <f>Resumen!$K$57</f>
        <v>MP</v>
      </c>
      <c r="F611" s="364" t="str">
        <f>Resumen!$K$56</f>
        <v>Materias Primas</v>
      </c>
      <c r="G611" s="284"/>
      <c r="H611" s="256" t="str">
        <f>INDEX(Resumen!$A$56:$AL$259,MATCH($C611,Resumen!$C$56:$C$259,0),MATCH($H$16,Resumen!$A$59:$AL$59,0))</f>
        <v>-</v>
      </c>
      <c r="I611" s="90" t="str">
        <f>INDEX(Resumen!$A$56:$AL$259,MATCH($C611,Resumen!$C$56:$C$259,0),MATCH($I$16,Resumen!$A$59:$AL$59,0))</f>
        <v>-</v>
      </c>
      <c r="J611" s="90" t="str">
        <f>INDEX(Resumen!$A$56:$AL$259,MATCH($C611,Resumen!$C$56:$C$259,0),MATCH($J$16,Resumen!$A$59:$AL$59,0))</f>
        <v>-</v>
      </c>
      <c r="K611" s="109" t="str">
        <f>INDEX(Resumen!$A$56:$AL$259,MATCH($C611,Resumen!$C$56:$C$259,0),MATCH($K$16,Resumen!$A$59:$AL$59,0))</f>
        <v>-</v>
      </c>
      <c r="M611" s="256" t="str">
        <f>IF(OR(H611="-",H611="",H611=0),"-",H611*M$14)</f>
        <v>-</v>
      </c>
      <c r="N611" s="90" t="str">
        <f t="shared" si="486"/>
        <v>-</v>
      </c>
      <c r="O611" s="90" t="str">
        <f t="shared" si="487"/>
        <v>-</v>
      </c>
      <c r="P611" s="109" t="str">
        <f t="shared" si="488"/>
        <v>-</v>
      </c>
      <c r="Q611" s="58"/>
      <c r="R611" s="365" t="str">
        <f>IF(SUM(H611,M611)=0,"-",SUM(H611,M611))</f>
        <v>-</v>
      </c>
      <c r="S611" s="366" t="str">
        <f t="shared" si="489"/>
        <v>-</v>
      </c>
      <c r="T611" s="366" t="str">
        <f t="shared" si="490"/>
        <v>-</v>
      </c>
      <c r="U611" s="367" t="str">
        <f t="shared" si="491"/>
        <v>-</v>
      </c>
      <c r="V611" s="5"/>
      <c r="W611" s="368" t="str">
        <f>IF(SUM(R611:U611)=0,"-",SUM(R611:U611))</f>
        <v>-</v>
      </c>
      <c r="Y611" s="369" t="str">
        <f>IF(OR(W611="",W611=0,W611="-"),"",MAX(Y$23:Y610)+1)</f>
        <v/>
      </c>
      <c r="Z611" s="370" t="str">
        <f>IF(OR(Y611="",Y611=0,Y611="-"),"",C611)</f>
        <v/>
      </c>
      <c r="AA611" s="371" t="str">
        <f>IF(OR(Y611="",Y611=0,Y611="-"),"",DAY($B611))</f>
        <v/>
      </c>
      <c r="AB611" s="372" t="str">
        <f>IF(AA611="","","/")</f>
        <v/>
      </c>
      <c r="AC611" s="373" t="str">
        <f>IF(OR(AA611="",AA611=0,AA611="-"),"",MONTH($B611))</f>
        <v/>
      </c>
      <c r="AD611" s="372" t="str">
        <f>IF(AC611="","","/")</f>
        <v/>
      </c>
      <c r="AE611" s="374" t="str">
        <f>IF(OR(AA611="",AA611=0,AA611="-"),"",YEAR($B611))</f>
        <v/>
      </c>
      <c r="AG611" s="461" t="str">
        <f>IF(OR($C611="",$C611="-",$C611=0),"-",A611)</f>
        <v>-</v>
      </c>
      <c r="AH611" s="503" t="str">
        <f>IF(OR($C611="",$C611="-",$C611=0),"-",DAY(B611))</f>
        <v>-</v>
      </c>
      <c r="AI611" s="506" t="str">
        <f>IF(AH611="","","/")</f>
        <v>/</v>
      </c>
      <c r="AJ611" s="507" t="str">
        <f>IF(OR($C611="",$C611="-",$C611=0),"-",MONTH(B611))</f>
        <v>-</v>
      </c>
      <c r="AK611" s="506" t="str">
        <f>IF(AJ611="","","/")</f>
        <v>/</v>
      </c>
      <c r="AL611" s="508" t="str">
        <f>IF(OR($C611="",$C611="-",$C611=0),"-",YEAR(B611))</f>
        <v>-</v>
      </c>
      <c r="AM611" s="462" t="str">
        <f>IF(OR($C611="",$C611="-",$C611=0),"-",C611)</f>
        <v>-</v>
      </c>
      <c r="AN611" s="475" t="str">
        <f>IF(AM611="-","ù",IF(BG611=D611,"ü","û"))</f>
        <v>ù</v>
      </c>
      <c r="AO611" s="463" t="str">
        <f>IF(OR($C611="",$C611="-",$C611=0),"-",IF(SUM(H611:H617)=0,"-",SUM(H611:H617)))</f>
        <v>-</v>
      </c>
      <c r="AP611" s="464" t="str">
        <f>IF(OR($C611="",$C611="-",$C611=0),"-",IF(SUM(I611:I617)=0,"-",SUM(I611:I617)))</f>
        <v>-</v>
      </c>
      <c r="AQ611" s="464" t="str">
        <f>IF(OR($C611="",$C611="-",$C611=0),"-",IF(SUM(J611:J617)=0,"-",SUM(J611:J617)))</f>
        <v>-</v>
      </c>
      <c r="AR611" s="465" t="str">
        <f>IF(OR($C611="",$C611="-",$C611=0),"-",IF(SUM(K611:K617)=0,"-",SUM(K611:K617)))</f>
        <v>-</v>
      </c>
      <c r="AS611" s="457"/>
      <c r="AT611" s="463" t="str">
        <f>IF(OR($C611="",$C611="-",$C611=0),"-",IF(SUM(M611:M617)=0,"-",SUM(M611:M617)))</f>
        <v>-</v>
      </c>
      <c r="AU611" s="464" t="str">
        <f>IF(OR($C611="",$C611="-",$C611=0),"-",IF(SUM(N611:N617)=0,"-",SUM(N611:N617)))</f>
        <v>-</v>
      </c>
      <c r="AV611" s="464" t="str">
        <f>IF(OR($C611="",$C611="-",$C611=0),"-",IF(SUM(O611:O617)=0,"-",SUM(O611:O617)))</f>
        <v>-</v>
      </c>
      <c r="AW611" s="465" t="str">
        <f>IF(OR($C611="",$C611="-",$C611=0),"-",IF(SUM(P611:P617)=0,"-",SUM(P611:P617)))</f>
        <v>-</v>
      </c>
      <c r="AX611" s="457"/>
      <c r="AY611" s="463" t="str">
        <f>IF(OR($C611="",$C611="-",$C611=0),"-",IF(SUM(R611:R617)=0,"-",SUM(R611:R617)))</f>
        <v>-</v>
      </c>
      <c r="AZ611" s="464" t="str">
        <f>IF(OR($C611="",$C611="-",$C611=0),"-",IF(SUM(S611:S617)=0,"-",SUM(S611:S617)))</f>
        <v>-</v>
      </c>
      <c r="BA611" s="464" t="str">
        <f>IF(OR($C611="",$C611="-",$C611=0),"-",IF(SUM(T611:T617)=0,"-",SUM(T611:T617)))</f>
        <v>-</v>
      </c>
      <c r="BB611" s="465" t="str">
        <f>IF(OR($C611="",$C611="-",$C611=0),"-",IF(SUM(U611:U617)=0,"-",SUM(U611:U617)))</f>
        <v>-</v>
      </c>
      <c r="BC611" s="457"/>
      <c r="BD611" s="463" t="str">
        <f>IF(SUM(AO611:AR611)=0,"-",SUM(AO611:AR611))</f>
        <v>-</v>
      </c>
      <c r="BE611" s="465" t="str">
        <f>IF(SUM(AT611:AW611)=0,"-",SUM(AT611:AW611))</f>
        <v>-</v>
      </c>
      <c r="BF611" s="457"/>
      <c r="BG611" s="466" t="str">
        <f>IF(SUM(AY611:BB611)=0,"-",SUM(AY611:BB611))</f>
        <v>-</v>
      </c>
    </row>
    <row r="612" spans="1:59" ht="15" thickBot="1" x14ac:dyDescent="0.35">
      <c r="A612" s="674"/>
      <c r="B612" s="675"/>
      <c r="C612" s="676"/>
      <c r="D612" s="677"/>
      <c r="E612" s="82" t="str">
        <f>Resumen!$O$57</f>
        <v>P</v>
      </c>
      <c r="F612" s="261" t="str">
        <f>Resumen!$O$56</f>
        <v>Panadería</v>
      </c>
      <c r="G612" s="284"/>
      <c r="H612" s="273" t="str">
        <f>INDEX(Resumen!$A$56:$AL$259,MATCH($C611,Resumen!$C$56:$C$259,0),MATCH($H$17,Resumen!$A$59:$AL$59,0))</f>
        <v>-</v>
      </c>
      <c r="I612" s="274" t="str">
        <f>INDEX(Resumen!$A$56:$AL$259,MATCH($C611,Resumen!$C$56:$C$259,0),MATCH($I$17,Resumen!$A$59:$AL$59,0))</f>
        <v>-</v>
      </c>
      <c r="J612" s="274" t="str">
        <f>INDEX(Resumen!$A$56:$AL$259,MATCH($C611,Resumen!$C$56:$C$259,0),MATCH($J$17,Resumen!$A$59:$AL$59,0))</f>
        <v>-</v>
      </c>
      <c r="K612" s="275" t="str">
        <f>INDEX(Resumen!$A$56:$AL$259,MATCH($C611,Resumen!$C$56:$C$259,0),MATCH($K$17,Resumen!$A$59:$AL$59,0))</f>
        <v>-</v>
      </c>
      <c r="M612" s="273" t="str">
        <f t="shared" ref="M612:M617" si="532">IF(OR(H612="-",H612="",H612=0),"-",H612*M$14)</f>
        <v>-</v>
      </c>
      <c r="N612" s="274" t="str">
        <f t="shared" si="486"/>
        <v>-</v>
      </c>
      <c r="O612" s="274" t="str">
        <f t="shared" si="487"/>
        <v>-</v>
      </c>
      <c r="P612" s="275" t="str">
        <f t="shared" si="488"/>
        <v>-</v>
      </c>
      <c r="Q612" s="58"/>
      <c r="R612" s="292" t="str">
        <f t="shared" ref="R612:R617" si="533">IF(SUM(H612,M612)=0,"-",SUM(H612,M612))</f>
        <v>-</v>
      </c>
      <c r="S612" s="293" t="str">
        <f t="shared" si="489"/>
        <v>-</v>
      </c>
      <c r="T612" s="293" t="str">
        <f t="shared" si="490"/>
        <v>-</v>
      </c>
      <c r="U612" s="294" t="str">
        <f t="shared" si="491"/>
        <v>-</v>
      </c>
      <c r="V612" s="5"/>
      <c r="W612" s="306" t="str">
        <f t="shared" ref="W612:W617" si="534">IF(SUM(R612:U612)=0,"-",SUM(R612:U612))</f>
        <v>-</v>
      </c>
      <c r="Y612" s="318" t="str">
        <f>IF(OR(W612="",W612=0,W612="-"),"",MAX(Y$23:Y611)+1)</f>
        <v/>
      </c>
      <c r="Z612" s="319" t="str">
        <f>IF(OR(Y612="",Y612=0,Y612="-"),"",C611)</f>
        <v/>
      </c>
      <c r="AA612" s="338" t="str">
        <f>IF(OR(Y612="",Y612=0,Y612="-"),"",DAY($B611))</f>
        <v/>
      </c>
      <c r="AB612" s="331" t="str">
        <f t="shared" ref="AB612:AB617" si="535">IF(AA612="","","/")</f>
        <v/>
      </c>
      <c r="AC612" s="339" t="str">
        <f>IF(OR(AA612="",AA612=0,AA612="-"),"",MONTH($B611))</f>
        <v/>
      </c>
      <c r="AD612" s="331" t="str">
        <f t="shared" ref="AD612:AD617" si="536">IF(AC612="","","/")</f>
        <v/>
      </c>
      <c r="AE612" s="340" t="str">
        <f>IF(OR(AA612="",AA612=0,AA612="-"),"",YEAR($B611))</f>
        <v/>
      </c>
      <c r="AG612" s="525"/>
      <c r="AH612" s="526"/>
      <c r="AI612" s="527"/>
      <c r="AJ612" s="528"/>
      <c r="AK612" s="527"/>
      <c r="AL612" s="529"/>
      <c r="AM612" s="530"/>
      <c r="AN612" s="535"/>
      <c r="AO612" s="531"/>
      <c r="AP612" s="532"/>
      <c r="AQ612" s="532"/>
      <c r="AR612" s="533"/>
      <c r="AS612" s="536"/>
      <c r="AT612" s="531"/>
      <c r="AU612" s="532"/>
      <c r="AV612" s="532"/>
      <c r="AW612" s="533"/>
      <c r="AX612" s="536"/>
      <c r="AY612" s="531"/>
      <c r="AZ612" s="532"/>
      <c r="BA612" s="532"/>
      <c r="BB612" s="533"/>
      <c r="BC612" s="536"/>
      <c r="BD612" s="531"/>
      <c r="BE612" s="533"/>
      <c r="BF612" s="536"/>
      <c r="BG612" s="534"/>
    </row>
    <row r="613" spans="1:59" ht="15" thickBot="1" x14ac:dyDescent="0.35">
      <c r="A613" s="674"/>
      <c r="B613" s="675"/>
      <c r="C613" s="676"/>
      <c r="D613" s="677"/>
      <c r="E613" s="82" t="str">
        <f>Resumen!$S$57</f>
        <v>B</v>
      </c>
      <c r="F613" s="261" t="str">
        <f>Resumen!$S$56</f>
        <v>Bebidas</v>
      </c>
      <c r="G613" s="284"/>
      <c r="H613" s="273" t="str">
        <f>INDEX(Resumen!$A$56:$AL$259,MATCH($C611,Resumen!$C$56:$C$259,0),MATCH($H$18,Resumen!$A$59:$AL$59,0))</f>
        <v>-</v>
      </c>
      <c r="I613" s="274" t="str">
        <f>INDEX(Resumen!$A$56:$AL$259,MATCH($C611,Resumen!$C$56:$C$259,0),MATCH($I$18,Resumen!$A$59:$AL$59,0))</f>
        <v>-</v>
      </c>
      <c r="J613" s="274" t="str">
        <f>INDEX(Resumen!$A$56:$AL$259,MATCH($C611,Resumen!$C$56:$C$259,0),MATCH($J$18,Resumen!$A$59:$AL$59,0))</f>
        <v>-</v>
      </c>
      <c r="K613" s="275" t="str">
        <f>INDEX(Resumen!$A$56:$AL$259,MATCH($C611,Resumen!$C$56:$C$259,0),MATCH($K$18,Resumen!$A$59:$AL$59,0))</f>
        <v>-</v>
      </c>
      <c r="M613" s="273" t="str">
        <f t="shared" si="532"/>
        <v>-</v>
      </c>
      <c r="N613" s="274" t="str">
        <f t="shared" si="486"/>
        <v>-</v>
      </c>
      <c r="O613" s="274" t="str">
        <f t="shared" si="487"/>
        <v>-</v>
      </c>
      <c r="P613" s="275" t="str">
        <f t="shared" si="488"/>
        <v>-</v>
      </c>
      <c r="R613" s="292" t="str">
        <f t="shared" si="533"/>
        <v>-</v>
      </c>
      <c r="S613" s="293" t="str">
        <f t="shared" si="489"/>
        <v>-</v>
      </c>
      <c r="T613" s="293" t="str">
        <f t="shared" si="490"/>
        <v>-</v>
      </c>
      <c r="U613" s="294" t="str">
        <f t="shared" si="491"/>
        <v>-</v>
      </c>
      <c r="V613" s="5"/>
      <c r="W613" s="306" t="str">
        <f t="shared" si="534"/>
        <v>-</v>
      </c>
      <c r="Y613" s="318" t="str">
        <f>IF(OR(W613="",W613=0,W613="-"),"",MAX(Y$23:Y612)+1)</f>
        <v/>
      </c>
      <c r="Z613" s="319" t="str">
        <f>IF(OR(Y613="",Y613=0,Y613="-"),"",C611)</f>
        <v/>
      </c>
      <c r="AA613" s="338" t="str">
        <f>IF(OR(Y613="",Y613=0,Y613="-"),"",DAY($B611))</f>
        <v/>
      </c>
      <c r="AB613" s="331" t="str">
        <f t="shared" si="535"/>
        <v/>
      </c>
      <c r="AC613" s="339" t="str">
        <f>IF(OR(AA613="",AA613=0,AA613="-"),"",MONTH($B611))</f>
        <v/>
      </c>
      <c r="AD613" s="331" t="str">
        <f t="shared" si="536"/>
        <v/>
      </c>
      <c r="AE613" s="340" t="str">
        <f>IF(OR(AA613="",AA613=0,AA613="-"),"",YEAR($B611))</f>
        <v/>
      </c>
      <c r="AG613" s="469"/>
      <c r="AH613" s="497"/>
      <c r="AL613" s="499"/>
      <c r="AM613" s="470"/>
      <c r="AN613" s="59"/>
      <c r="AO613" s="469"/>
      <c r="AP613" s="473"/>
      <c r="AQ613" s="473"/>
      <c r="AR613" s="470"/>
      <c r="AS613" s="59"/>
      <c r="AT613" s="469"/>
      <c r="AU613" s="473"/>
      <c r="AV613" s="473"/>
      <c r="AW613" s="470"/>
      <c r="AX613" s="59"/>
      <c r="AY613" s="469"/>
      <c r="AZ613" s="473"/>
      <c r="BA613" s="473"/>
      <c r="BB613" s="470"/>
      <c r="BC613" s="59"/>
      <c r="BD613" s="469"/>
      <c r="BE613" s="470"/>
      <c r="BF613" s="59"/>
      <c r="BG613" s="467"/>
    </row>
    <row r="614" spans="1:59" ht="15" thickBot="1" x14ac:dyDescent="0.35">
      <c r="A614" s="674"/>
      <c r="B614" s="675"/>
      <c r="C614" s="676"/>
      <c r="D614" s="677"/>
      <c r="E614" s="82" t="str">
        <f>Resumen!$W$57</f>
        <v>E</v>
      </c>
      <c r="F614" s="261" t="str">
        <f>Resumen!$W$56</f>
        <v>Envases</v>
      </c>
      <c r="G614" s="284"/>
      <c r="H614" s="273" t="str">
        <f>INDEX(Resumen!$A$56:$AL$259,MATCH($C611,Resumen!$C$56:$C$259,0),MATCH($H$19,Resumen!$A$59:$AL$59,0))</f>
        <v>-</v>
      </c>
      <c r="I614" s="274" t="str">
        <f>INDEX(Resumen!$A$56:$AL$259,MATCH($C611,Resumen!$C$56:$C$259,0),MATCH($I$19,Resumen!$A$59:$AL$59,0))</f>
        <v>-</v>
      </c>
      <c r="J614" s="274" t="str">
        <f>INDEX(Resumen!$A$56:$AL$259,MATCH($C611,Resumen!$C$56:$C$259,0),MATCH($J$19,Resumen!$A$59:$AL$59,0))</f>
        <v>-</v>
      </c>
      <c r="K614" s="275" t="str">
        <f>INDEX(Resumen!$A$56:$AL$259,MATCH($C611,Resumen!$C$56:$C$259,0),MATCH($K$19,Resumen!$A$59:$AL$59,0))</f>
        <v>-</v>
      </c>
      <c r="M614" s="273" t="str">
        <f t="shared" si="532"/>
        <v>-</v>
      </c>
      <c r="N614" s="274" t="str">
        <f t="shared" si="486"/>
        <v>-</v>
      </c>
      <c r="O614" s="274" t="str">
        <f t="shared" si="487"/>
        <v>-</v>
      </c>
      <c r="P614" s="275" t="str">
        <f t="shared" si="488"/>
        <v>-</v>
      </c>
      <c r="Q614" s="58"/>
      <c r="R614" s="292" t="str">
        <f t="shared" si="533"/>
        <v>-</v>
      </c>
      <c r="S614" s="293" t="str">
        <f t="shared" si="489"/>
        <v>-</v>
      </c>
      <c r="T614" s="293" t="str">
        <f t="shared" si="490"/>
        <v>-</v>
      </c>
      <c r="U614" s="294" t="str">
        <f t="shared" si="491"/>
        <v>-</v>
      </c>
      <c r="V614" s="5"/>
      <c r="W614" s="306" t="str">
        <f t="shared" si="534"/>
        <v>-</v>
      </c>
      <c r="Y614" s="318" t="str">
        <f>IF(OR(W614="",W614=0,W614="-"),"",MAX(Y$23:Y613)+1)</f>
        <v/>
      </c>
      <c r="Z614" s="319" t="str">
        <f>IF(OR(Y614="",Y614=0,Y614="-"),"",C611)</f>
        <v/>
      </c>
      <c r="AA614" s="338" t="str">
        <f>IF(OR(Y614="",Y614=0,Y614="-"),"",DAY($B611))</f>
        <v/>
      </c>
      <c r="AB614" s="331" t="str">
        <f t="shared" si="535"/>
        <v/>
      </c>
      <c r="AC614" s="339" t="str">
        <f>IF(OR(AA614="",AA614=0,AA614="-"),"",MONTH($B611))</f>
        <v/>
      </c>
      <c r="AD614" s="331" t="str">
        <f t="shared" si="536"/>
        <v/>
      </c>
      <c r="AE614" s="340" t="str">
        <f>IF(OR(AA614="",AA614=0,AA614="-"),"",YEAR($B611))</f>
        <v/>
      </c>
      <c r="AG614" s="469"/>
      <c r="AH614" s="497"/>
      <c r="AL614" s="499"/>
      <c r="AM614" s="470"/>
      <c r="AO614" s="469"/>
      <c r="AP614" s="473"/>
      <c r="AQ614" s="473"/>
      <c r="AR614" s="470"/>
      <c r="AT614" s="469"/>
      <c r="AU614" s="473"/>
      <c r="AV614" s="473"/>
      <c r="AW614" s="470"/>
      <c r="AY614" s="469"/>
      <c r="AZ614" s="473"/>
      <c r="BA614" s="473"/>
      <c r="BB614" s="470"/>
      <c r="BD614" s="469"/>
      <c r="BE614" s="470"/>
      <c r="BG614" s="467"/>
    </row>
    <row r="615" spans="1:59" ht="15" thickBot="1" x14ac:dyDescent="0.35">
      <c r="A615" s="674"/>
      <c r="B615" s="675"/>
      <c r="C615" s="676"/>
      <c r="D615" s="677"/>
      <c r="E615" s="83" t="str">
        <f>Resumen!$AA$57</f>
        <v>D</v>
      </c>
      <c r="F615" s="262" t="str">
        <f>Resumen!$AA$56</f>
        <v>Decoración</v>
      </c>
      <c r="G615" s="284"/>
      <c r="H615" s="273" t="str">
        <f>INDEX(Resumen!$A$56:$AL$259,MATCH($C611,Resumen!$C$56:$C$259,0),MATCH($H$20,Resumen!$A$59:$AL$59,0))</f>
        <v>-</v>
      </c>
      <c r="I615" s="274" t="str">
        <f>INDEX(Resumen!$A$56:$AL$259,MATCH($C611,Resumen!$C$56:$C$259,0),MATCH($I$20,Resumen!$A$59:$AL$59,0))</f>
        <v>-</v>
      </c>
      <c r="J615" s="274" t="str">
        <f>INDEX(Resumen!$A$56:$AL$259,MATCH($C611,Resumen!$C$56:$C$259,0),MATCH($J$20,Resumen!$A$59:$AL$59,0))</f>
        <v>-</v>
      </c>
      <c r="K615" s="275" t="str">
        <f>INDEX(Resumen!$A$56:$AL$259,MATCH($C611,Resumen!$C$56:$C$259,0),MATCH($K$20,Resumen!$A$59:$AL$59,0))</f>
        <v>-</v>
      </c>
      <c r="M615" s="273" t="str">
        <f t="shared" si="532"/>
        <v>-</v>
      </c>
      <c r="N615" s="274" t="str">
        <f t="shared" ref="N615:N678" si="537">IF(OR(I615="-",I615="",I615=0),"-",I615*N$14)</f>
        <v>-</v>
      </c>
      <c r="O615" s="274" t="str">
        <f t="shared" ref="O615:O678" si="538">IF(OR(J615="-",J615="",J615=0),"-",J615*O$14)</f>
        <v>-</v>
      </c>
      <c r="P615" s="275" t="str">
        <f t="shared" ref="P615:P678" si="539">IF(OR(K615="-",K615="",K615=0),"-",K615*P$14)</f>
        <v>-</v>
      </c>
      <c r="Q615" s="58"/>
      <c r="R615" s="292" t="str">
        <f t="shared" si="533"/>
        <v>-</v>
      </c>
      <c r="S615" s="293" t="str">
        <f t="shared" ref="S615:S678" si="540">IF(SUM(I615,N615)=0,"-",SUM(I615,N615))</f>
        <v>-</v>
      </c>
      <c r="T615" s="293" t="str">
        <f t="shared" ref="T615:T678" si="541">IF(SUM(J615,O615)=0,"-",SUM(J615,O615))</f>
        <v>-</v>
      </c>
      <c r="U615" s="294" t="str">
        <f t="shared" ref="U615:U678" si="542">IF(SUM(K615,P615)=0,"-",SUM(K615,P615))</f>
        <v>-</v>
      </c>
      <c r="V615" s="5"/>
      <c r="W615" s="306" t="str">
        <f t="shared" si="534"/>
        <v>-</v>
      </c>
      <c r="Y615" s="318" t="str">
        <f>IF(OR(W615="",W615=0,W615="-"),"",MAX(Y$23:Y614)+1)</f>
        <v/>
      </c>
      <c r="Z615" s="319" t="str">
        <f>IF(OR(Y615="",Y615=0,Y615="-"),"",C611)</f>
        <v/>
      </c>
      <c r="AA615" s="338" t="str">
        <f>IF(OR(Y615="",Y615=0,Y615="-"),"",DAY($B611))</f>
        <v/>
      </c>
      <c r="AB615" s="331" t="str">
        <f t="shared" si="535"/>
        <v/>
      </c>
      <c r="AC615" s="339" t="str">
        <f>IF(OR(AA615="",AA615=0,AA615="-"),"",MONTH($B611))</f>
        <v/>
      </c>
      <c r="AD615" s="331" t="str">
        <f t="shared" si="536"/>
        <v/>
      </c>
      <c r="AE615" s="340" t="str">
        <f>IF(OR(AA615="",AA615=0,AA615="-"),"",YEAR($B611))</f>
        <v/>
      </c>
      <c r="AG615" s="469"/>
      <c r="AH615" s="497"/>
      <c r="AL615" s="499"/>
      <c r="AM615" s="470"/>
      <c r="AO615" s="469"/>
      <c r="AP615" s="473"/>
      <c r="AQ615" s="473"/>
      <c r="AR615" s="470"/>
      <c r="AT615" s="469"/>
      <c r="AU615" s="473"/>
      <c r="AV615" s="473"/>
      <c r="AW615" s="470"/>
      <c r="AY615" s="469"/>
      <c r="AZ615" s="473"/>
      <c r="BA615" s="473"/>
      <c r="BB615" s="470"/>
      <c r="BD615" s="469"/>
      <c r="BE615" s="470"/>
      <c r="BG615" s="467"/>
    </row>
    <row r="616" spans="1:59" ht="15" thickBot="1" x14ac:dyDescent="0.35">
      <c r="A616" s="674"/>
      <c r="B616" s="675"/>
      <c r="C616" s="676"/>
      <c r="D616" s="677"/>
      <c r="E616" s="83" t="str">
        <f>Resumen!$AE$57</f>
        <v>U</v>
      </c>
      <c r="F616" s="262" t="str">
        <f>Resumen!$AE$56</f>
        <v>Maq. y Utensilios</v>
      </c>
      <c r="G616" s="284"/>
      <c r="H616" s="273" t="str">
        <f>INDEX(Resumen!$A$56:$AL$259,MATCH($C611,Resumen!$C$56:$C$259,0),MATCH($H$21,Resumen!$A$59:$AL$59,0))</f>
        <v>-</v>
      </c>
      <c r="I616" s="274" t="str">
        <f>INDEX(Resumen!$A$56:$AL$259,MATCH($C611,Resumen!$C$56:$C$259,0),MATCH($I$21,Resumen!$A$59:$AL$59,0))</f>
        <v>-</v>
      </c>
      <c r="J616" s="274" t="str">
        <f>INDEX(Resumen!$A$56:$AL$259,MATCH($C611,Resumen!$C$56:$C$259,0),MATCH($J$21,Resumen!$A$59:$AL$59,0))</f>
        <v>-</v>
      </c>
      <c r="K616" s="275" t="str">
        <f>INDEX(Resumen!$A$56:$AL$259,MATCH($C611,Resumen!$C$56:$C$259,0),MATCH($K$21,Resumen!$A$59:$AL$59,0))</f>
        <v>-</v>
      </c>
      <c r="M616" s="273" t="str">
        <f t="shared" si="532"/>
        <v>-</v>
      </c>
      <c r="N616" s="274" t="str">
        <f t="shared" si="537"/>
        <v>-</v>
      </c>
      <c r="O616" s="274" t="str">
        <f t="shared" si="538"/>
        <v>-</v>
      </c>
      <c r="P616" s="275" t="str">
        <f t="shared" si="539"/>
        <v>-</v>
      </c>
      <c r="Q616" s="58"/>
      <c r="R616" s="292" t="str">
        <f t="shared" si="533"/>
        <v>-</v>
      </c>
      <c r="S616" s="293" t="str">
        <f t="shared" si="540"/>
        <v>-</v>
      </c>
      <c r="T616" s="293" t="str">
        <f t="shared" si="541"/>
        <v>-</v>
      </c>
      <c r="U616" s="294" t="str">
        <f t="shared" si="542"/>
        <v>-</v>
      </c>
      <c r="V616" s="5"/>
      <c r="W616" s="306" t="str">
        <f t="shared" si="534"/>
        <v>-</v>
      </c>
      <c r="Y616" s="318" t="str">
        <f>IF(OR(W616="",W616=0,W616="-"),"",MAX(Y$23:Y615)+1)</f>
        <v/>
      </c>
      <c r="Z616" s="319" t="str">
        <f>IF(OR(Y616="",Y616=0,Y616="-"),"",C611)</f>
        <v/>
      </c>
      <c r="AA616" s="338" t="str">
        <f>IF(OR(Y616="",Y616=0,Y616="-"),"",DAY($B611))</f>
        <v/>
      </c>
      <c r="AB616" s="331" t="str">
        <f t="shared" si="535"/>
        <v/>
      </c>
      <c r="AC616" s="339" t="str">
        <f>IF(OR(AA616="",AA616=0,AA616="-"),"",MONTH($B611))</f>
        <v/>
      </c>
      <c r="AD616" s="331" t="str">
        <f t="shared" si="536"/>
        <v/>
      </c>
      <c r="AE616" s="340" t="str">
        <f>IF(OR(AA616="",AA616=0,AA616="-"),"",YEAR($B611))</f>
        <v/>
      </c>
      <c r="AG616" s="469"/>
      <c r="AH616" s="497"/>
      <c r="AL616" s="499"/>
      <c r="AM616" s="470"/>
      <c r="AO616" s="469"/>
      <c r="AP616" s="473"/>
      <c r="AQ616" s="473"/>
      <c r="AR616" s="470"/>
      <c r="AT616" s="469"/>
      <c r="AU616" s="473"/>
      <c r="AV616" s="473"/>
      <c r="AW616" s="470"/>
      <c r="AY616" s="469"/>
      <c r="AZ616" s="473"/>
      <c r="BA616" s="473"/>
      <c r="BB616" s="470"/>
      <c r="BD616" s="469"/>
      <c r="BE616" s="470"/>
      <c r="BG616" s="467"/>
    </row>
    <row r="617" spans="1:59" ht="15" thickBot="1" x14ac:dyDescent="0.35">
      <c r="A617" s="674"/>
      <c r="B617" s="675"/>
      <c r="C617" s="676"/>
      <c r="D617" s="649"/>
      <c r="E617" s="259" t="str">
        <f>Resumen!$AI$57</f>
        <v>V</v>
      </c>
      <c r="F617" s="263" t="str">
        <f>Resumen!$AI$56</f>
        <v>Gastos V.Zotz</v>
      </c>
      <c r="G617" s="284"/>
      <c r="H617" s="276" t="str">
        <f>INDEX(Resumen!$A$56:$AL$259,MATCH($C611,Resumen!$C$56:$C$259,0),MATCH($H$22,Resumen!$A$59:$AL$59,0))</f>
        <v>-</v>
      </c>
      <c r="I617" s="277" t="str">
        <f>INDEX(Resumen!$A$56:$AL$259,MATCH($C611,Resumen!$C$56:$C$259,0),MATCH($I$22,Resumen!$A$59:$AL$59,0))</f>
        <v>-</v>
      </c>
      <c r="J617" s="277" t="str">
        <f>INDEX(Resumen!$A$56:$AL$259,MATCH($C611,Resumen!$C$56:$C$259,0),MATCH($J$22,Resumen!$A$59:$AL$59,0))</f>
        <v>-</v>
      </c>
      <c r="K617" s="278" t="str">
        <f>INDEX(Resumen!$A$56:$AL$259,MATCH($C611,Resumen!$C$56:$C$259,0),MATCH($K$22,Resumen!$A$59:$AL$59,0))</f>
        <v>-</v>
      </c>
      <c r="M617" s="276" t="str">
        <f t="shared" si="532"/>
        <v>-</v>
      </c>
      <c r="N617" s="277" t="str">
        <f t="shared" si="537"/>
        <v>-</v>
      </c>
      <c r="O617" s="277" t="str">
        <f t="shared" si="538"/>
        <v>-</v>
      </c>
      <c r="P617" s="278" t="str">
        <f t="shared" si="539"/>
        <v>-</v>
      </c>
      <c r="Q617" s="58"/>
      <c r="R617" s="295" t="str">
        <f t="shared" si="533"/>
        <v>-</v>
      </c>
      <c r="S617" s="296" t="str">
        <f t="shared" si="540"/>
        <v>-</v>
      </c>
      <c r="T617" s="296" t="str">
        <f t="shared" si="541"/>
        <v>-</v>
      </c>
      <c r="U617" s="297" t="str">
        <f t="shared" si="542"/>
        <v>-</v>
      </c>
      <c r="W617" s="307" t="str">
        <f t="shared" si="534"/>
        <v>-</v>
      </c>
      <c r="Y617" s="318" t="str">
        <f>IF(OR(W617="",W617=0,W617="-"),"",MAX(Y$23:Y616)+1)</f>
        <v/>
      </c>
      <c r="Z617" s="320" t="str">
        <f>IF(OR(Y617="",Y617=0,Y617="-"),"",C611)</f>
        <v/>
      </c>
      <c r="AA617" s="341" t="str">
        <f>IF(OR(Y617="",Y617=0,Y617="-"),"",DAY($B611))</f>
        <v/>
      </c>
      <c r="AB617" s="332" t="str">
        <f t="shared" si="535"/>
        <v/>
      </c>
      <c r="AC617" s="342" t="str">
        <f>IF(OR(AA617="",AA617=0,AA617="-"),"",MONTH($B611))</f>
        <v/>
      </c>
      <c r="AD617" s="332" t="str">
        <f t="shared" si="536"/>
        <v/>
      </c>
      <c r="AE617" s="343" t="str">
        <f>IF(OR(AA617="",AA617=0,AA617="-"),"",YEAR($B611))</f>
        <v/>
      </c>
      <c r="AG617" s="471"/>
      <c r="AH617" s="500"/>
      <c r="AI617" s="501"/>
      <c r="AJ617" s="501"/>
      <c r="AK617" s="501"/>
      <c r="AL617" s="502"/>
      <c r="AM617" s="472"/>
      <c r="AO617" s="471"/>
      <c r="AP617" s="474"/>
      <c r="AQ617" s="474"/>
      <c r="AR617" s="472"/>
      <c r="AT617" s="471"/>
      <c r="AU617" s="474"/>
      <c r="AV617" s="474"/>
      <c r="AW617" s="472"/>
      <c r="AY617" s="471"/>
      <c r="AZ617" s="474"/>
      <c r="BA617" s="474"/>
      <c r="BB617" s="472"/>
      <c r="BD617" s="471"/>
      <c r="BE617" s="472"/>
      <c r="BG617" s="468"/>
    </row>
    <row r="618" spans="1:59" ht="15" thickBot="1" x14ac:dyDescent="0.35">
      <c r="A618" s="674">
        <f>MAX($A$23:A611)+1</f>
        <v>86</v>
      </c>
      <c r="B618" s="675">
        <f>INDEX(Resumen!$A$56:$AL$259,MATCH($A618,Resumen!$A$56:$A$259,0),MATCH($B$22,Resumen!$A$59:$AL$59,0))</f>
        <v>0</v>
      </c>
      <c r="C618" s="676">
        <f>INDEX(Resumen!$A$56:$AL$259,MATCH($A618,Resumen!$A$56:$A$259,0),MATCH($C$22,Resumen!$A$59:$AL$59,0))</f>
        <v>0</v>
      </c>
      <c r="D618" s="648" t="str">
        <f>IF(SUM($W618:$W624)=0,"-",SUM($W618:$W624))</f>
        <v>-</v>
      </c>
      <c r="E618" s="363" t="str">
        <f>Resumen!$K$57</f>
        <v>MP</v>
      </c>
      <c r="F618" s="364" t="str">
        <f>Resumen!$K$56</f>
        <v>Materias Primas</v>
      </c>
      <c r="G618" s="284"/>
      <c r="H618" s="256" t="str">
        <f>INDEX(Resumen!$A$56:$AL$259,MATCH($C618,Resumen!$C$56:$C$259,0),MATCH($H$16,Resumen!$A$59:$AL$59,0))</f>
        <v>-</v>
      </c>
      <c r="I618" s="90" t="str">
        <f>INDEX(Resumen!$A$56:$AL$259,MATCH($C618,Resumen!$C$56:$C$259,0),MATCH($I$16,Resumen!$A$59:$AL$59,0))</f>
        <v>-</v>
      </c>
      <c r="J618" s="90" t="str">
        <f>INDEX(Resumen!$A$56:$AL$259,MATCH($C618,Resumen!$C$56:$C$259,0),MATCH($J$16,Resumen!$A$59:$AL$59,0))</f>
        <v>-</v>
      </c>
      <c r="K618" s="109" t="str">
        <f>INDEX(Resumen!$A$56:$AL$259,MATCH($C618,Resumen!$C$56:$C$259,0),MATCH($K$16,Resumen!$A$59:$AL$59,0))</f>
        <v>-</v>
      </c>
      <c r="M618" s="256" t="str">
        <f>IF(OR(H618="-",H618="",H618=0),"-",H618*M$14)</f>
        <v>-</v>
      </c>
      <c r="N618" s="90" t="str">
        <f t="shared" si="537"/>
        <v>-</v>
      </c>
      <c r="O618" s="90" t="str">
        <f t="shared" si="538"/>
        <v>-</v>
      </c>
      <c r="P618" s="109" t="str">
        <f t="shared" si="539"/>
        <v>-</v>
      </c>
      <c r="Q618" s="58"/>
      <c r="R618" s="365" t="str">
        <f>IF(SUM(H618,M618)=0,"-",SUM(H618,M618))</f>
        <v>-</v>
      </c>
      <c r="S618" s="366" t="str">
        <f t="shared" si="540"/>
        <v>-</v>
      </c>
      <c r="T618" s="366" t="str">
        <f t="shared" si="541"/>
        <v>-</v>
      </c>
      <c r="U618" s="367" t="str">
        <f t="shared" si="542"/>
        <v>-</v>
      </c>
      <c r="V618" s="5"/>
      <c r="W618" s="368" t="str">
        <f>IF(SUM(R618:U618)=0,"-",SUM(R618:U618))</f>
        <v>-</v>
      </c>
      <c r="Y618" s="369" t="str">
        <f>IF(OR(W618="",W618=0,W618="-"),"",MAX(Y$23:Y617)+1)</f>
        <v/>
      </c>
      <c r="Z618" s="370" t="str">
        <f>IF(OR(Y618="",Y618=0,Y618="-"),"",C618)</f>
        <v/>
      </c>
      <c r="AA618" s="371" t="str">
        <f>IF(OR(Y618="",Y618=0,Y618="-"),"",DAY($B618))</f>
        <v/>
      </c>
      <c r="AB618" s="372" t="str">
        <f>IF(AA618="","","/")</f>
        <v/>
      </c>
      <c r="AC618" s="373" t="str">
        <f>IF(OR(AA618="",AA618=0,AA618="-"),"",MONTH($B618))</f>
        <v/>
      </c>
      <c r="AD618" s="372" t="str">
        <f>IF(AC618="","","/")</f>
        <v/>
      </c>
      <c r="AE618" s="374" t="str">
        <f>IF(OR(AA618="",AA618=0,AA618="-"),"",YEAR($B618))</f>
        <v/>
      </c>
      <c r="AG618" s="461" t="str">
        <f>IF(OR($C618="",$C618="-",$C618=0),"-",A618)</f>
        <v>-</v>
      </c>
      <c r="AH618" s="503" t="str">
        <f>IF(OR($C618="",$C618="-",$C618=0),"-",DAY(B618))</f>
        <v>-</v>
      </c>
      <c r="AI618" s="506" t="str">
        <f>IF(AH618="","","/")</f>
        <v>/</v>
      </c>
      <c r="AJ618" s="507" t="str">
        <f>IF(OR($C618="",$C618="-",$C618=0),"-",MONTH(B618))</f>
        <v>-</v>
      </c>
      <c r="AK618" s="506" t="str">
        <f>IF(AJ618="","","/")</f>
        <v>/</v>
      </c>
      <c r="AL618" s="508" t="str">
        <f>IF(OR($C618="",$C618="-",$C618=0),"-",YEAR(B618))</f>
        <v>-</v>
      </c>
      <c r="AM618" s="462" t="str">
        <f>IF(OR($C618="",$C618="-",$C618=0),"-",C618)</f>
        <v>-</v>
      </c>
      <c r="AN618" s="475" t="str">
        <f>IF(AM618="-","ù",IF(BG618=D618,"ü","û"))</f>
        <v>ù</v>
      </c>
      <c r="AO618" s="463" t="str">
        <f>IF(OR($C618="",$C618="-",$C618=0),"-",IF(SUM(H618:H624)=0,"-",SUM(H618:H624)))</f>
        <v>-</v>
      </c>
      <c r="AP618" s="464" t="str">
        <f>IF(OR($C618="",$C618="-",$C618=0),"-",IF(SUM(I618:I624)=0,"-",SUM(I618:I624)))</f>
        <v>-</v>
      </c>
      <c r="AQ618" s="464" t="str">
        <f>IF(OR($C618="",$C618="-",$C618=0),"-",IF(SUM(J618:J624)=0,"-",SUM(J618:J624)))</f>
        <v>-</v>
      </c>
      <c r="AR618" s="465" t="str">
        <f>IF(OR($C618="",$C618="-",$C618=0),"-",IF(SUM(K618:K624)=0,"-",SUM(K618:K624)))</f>
        <v>-</v>
      </c>
      <c r="AS618" s="457"/>
      <c r="AT618" s="463" t="str">
        <f>IF(OR($C618="",$C618="-",$C618=0),"-",IF(SUM(M618:M624)=0,"-",SUM(M618:M624)))</f>
        <v>-</v>
      </c>
      <c r="AU618" s="464" t="str">
        <f>IF(OR($C618="",$C618="-",$C618=0),"-",IF(SUM(N618:N624)=0,"-",SUM(N618:N624)))</f>
        <v>-</v>
      </c>
      <c r="AV618" s="464" t="str">
        <f>IF(OR($C618="",$C618="-",$C618=0),"-",IF(SUM(O618:O624)=0,"-",SUM(O618:O624)))</f>
        <v>-</v>
      </c>
      <c r="AW618" s="465" t="str">
        <f>IF(OR($C618="",$C618="-",$C618=0),"-",IF(SUM(P618:P624)=0,"-",SUM(P618:P624)))</f>
        <v>-</v>
      </c>
      <c r="AX618" s="457"/>
      <c r="AY618" s="463" t="str">
        <f>IF(OR($C618="",$C618="-",$C618=0),"-",IF(SUM(R618:R624)=0,"-",SUM(R618:R624)))</f>
        <v>-</v>
      </c>
      <c r="AZ618" s="464" t="str">
        <f>IF(OR($C618="",$C618="-",$C618=0),"-",IF(SUM(S618:S624)=0,"-",SUM(S618:S624)))</f>
        <v>-</v>
      </c>
      <c r="BA618" s="464" t="str">
        <f>IF(OR($C618="",$C618="-",$C618=0),"-",IF(SUM(T618:T624)=0,"-",SUM(T618:T624)))</f>
        <v>-</v>
      </c>
      <c r="BB618" s="465" t="str">
        <f>IF(OR($C618="",$C618="-",$C618=0),"-",IF(SUM(U618:U624)=0,"-",SUM(U618:U624)))</f>
        <v>-</v>
      </c>
      <c r="BC618" s="457"/>
      <c r="BD618" s="463" t="str">
        <f>IF(SUM(AO618:AR618)=0,"-",SUM(AO618:AR618))</f>
        <v>-</v>
      </c>
      <c r="BE618" s="465" t="str">
        <f>IF(SUM(AT618:AW618)=0,"-",SUM(AT618:AW618))</f>
        <v>-</v>
      </c>
      <c r="BF618" s="457"/>
      <c r="BG618" s="466" t="str">
        <f>IF(SUM(AY618:BB618)=0,"-",SUM(AY618:BB618))</f>
        <v>-</v>
      </c>
    </row>
    <row r="619" spans="1:59" ht="15" thickBot="1" x14ac:dyDescent="0.35">
      <c r="A619" s="674"/>
      <c r="B619" s="675"/>
      <c r="C619" s="676"/>
      <c r="D619" s="677"/>
      <c r="E619" s="82" t="str">
        <f>Resumen!$O$57</f>
        <v>P</v>
      </c>
      <c r="F619" s="261" t="str">
        <f>Resumen!$O$56</f>
        <v>Panadería</v>
      </c>
      <c r="G619" s="284"/>
      <c r="H619" s="273" t="str">
        <f>INDEX(Resumen!$A$56:$AL$259,MATCH($C618,Resumen!$C$56:$C$259,0),MATCH($H$17,Resumen!$A$59:$AL$59,0))</f>
        <v>-</v>
      </c>
      <c r="I619" s="274" t="str">
        <f>INDEX(Resumen!$A$56:$AL$259,MATCH($C618,Resumen!$C$56:$C$259,0),MATCH($I$17,Resumen!$A$59:$AL$59,0))</f>
        <v>-</v>
      </c>
      <c r="J619" s="274" t="str">
        <f>INDEX(Resumen!$A$56:$AL$259,MATCH($C618,Resumen!$C$56:$C$259,0),MATCH($J$17,Resumen!$A$59:$AL$59,0))</f>
        <v>-</v>
      </c>
      <c r="K619" s="275" t="str">
        <f>INDEX(Resumen!$A$56:$AL$259,MATCH($C618,Resumen!$C$56:$C$259,0),MATCH($K$17,Resumen!$A$59:$AL$59,0))</f>
        <v>-</v>
      </c>
      <c r="M619" s="273" t="str">
        <f t="shared" ref="M619:M624" si="543">IF(OR(H619="-",H619="",H619=0),"-",H619*M$14)</f>
        <v>-</v>
      </c>
      <c r="N619" s="274" t="str">
        <f t="shared" si="537"/>
        <v>-</v>
      </c>
      <c r="O619" s="274" t="str">
        <f t="shared" si="538"/>
        <v>-</v>
      </c>
      <c r="P619" s="275" t="str">
        <f t="shared" si="539"/>
        <v>-</v>
      </c>
      <c r="Q619" s="58"/>
      <c r="R619" s="292" t="str">
        <f t="shared" ref="R619:R624" si="544">IF(SUM(H619,M619)=0,"-",SUM(H619,M619))</f>
        <v>-</v>
      </c>
      <c r="S619" s="293" t="str">
        <f t="shared" si="540"/>
        <v>-</v>
      </c>
      <c r="T619" s="293" t="str">
        <f t="shared" si="541"/>
        <v>-</v>
      </c>
      <c r="U619" s="294" t="str">
        <f t="shared" si="542"/>
        <v>-</v>
      </c>
      <c r="V619" s="5"/>
      <c r="W619" s="306" t="str">
        <f t="shared" ref="W619:W624" si="545">IF(SUM(R619:U619)=0,"-",SUM(R619:U619))</f>
        <v>-</v>
      </c>
      <c r="Y619" s="318" t="str">
        <f>IF(OR(W619="",W619=0,W619="-"),"",MAX(Y$23:Y618)+1)</f>
        <v/>
      </c>
      <c r="Z619" s="319" t="str">
        <f>IF(OR(Y619="",Y619=0,Y619="-"),"",C618)</f>
        <v/>
      </c>
      <c r="AA619" s="338" t="str">
        <f>IF(OR(Y619="",Y619=0,Y619="-"),"",DAY($B618))</f>
        <v/>
      </c>
      <c r="AB619" s="331" t="str">
        <f t="shared" ref="AB619:AB624" si="546">IF(AA619="","","/")</f>
        <v/>
      </c>
      <c r="AC619" s="339" t="str">
        <f>IF(OR(AA619="",AA619=0,AA619="-"),"",MONTH($B618))</f>
        <v/>
      </c>
      <c r="AD619" s="331" t="str">
        <f t="shared" ref="AD619:AD624" si="547">IF(AC619="","","/")</f>
        <v/>
      </c>
      <c r="AE619" s="340" t="str">
        <f>IF(OR(AA619="",AA619=0,AA619="-"),"",YEAR($B618))</f>
        <v/>
      </c>
      <c r="AG619" s="525"/>
      <c r="AH619" s="526"/>
      <c r="AI619" s="527"/>
      <c r="AJ619" s="528"/>
      <c r="AK619" s="527"/>
      <c r="AL619" s="529"/>
      <c r="AM619" s="530"/>
      <c r="AN619" s="535"/>
      <c r="AO619" s="531"/>
      <c r="AP619" s="532"/>
      <c r="AQ619" s="532"/>
      <c r="AR619" s="533"/>
      <c r="AS619" s="536"/>
      <c r="AT619" s="531"/>
      <c r="AU619" s="532"/>
      <c r="AV619" s="532"/>
      <c r="AW619" s="533"/>
      <c r="AX619" s="536"/>
      <c r="AY619" s="531"/>
      <c r="AZ619" s="532"/>
      <c r="BA619" s="532"/>
      <c r="BB619" s="533"/>
      <c r="BC619" s="536"/>
      <c r="BD619" s="531"/>
      <c r="BE619" s="533"/>
      <c r="BF619" s="536"/>
      <c r="BG619" s="534"/>
    </row>
    <row r="620" spans="1:59" ht="15" thickBot="1" x14ac:dyDescent="0.35">
      <c r="A620" s="674"/>
      <c r="B620" s="675"/>
      <c r="C620" s="676"/>
      <c r="D620" s="677"/>
      <c r="E620" s="82" t="str">
        <f>Resumen!$S$57</f>
        <v>B</v>
      </c>
      <c r="F620" s="261" t="str">
        <f>Resumen!$S$56</f>
        <v>Bebidas</v>
      </c>
      <c r="G620" s="284"/>
      <c r="H620" s="273" t="str">
        <f>INDEX(Resumen!$A$56:$AL$259,MATCH($C618,Resumen!$C$56:$C$259,0),MATCH($H$18,Resumen!$A$59:$AL$59,0))</f>
        <v>-</v>
      </c>
      <c r="I620" s="274" t="str">
        <f>INDEX(Resumen!$A$56:$AL$259,MATCH($C618,Resumen!$C$56:$C$259,0),MATCH($I$18,Resumen!$A$59:$AL$59,0))</f>
        <v>-</v>
      </c>
      <c r="J620" s="274" t="str">
        <f>INDEX(Resumen!$A$56:$AL$259,MATCH($C618,Resumen!$C$56:$C$259,0),MATCH($J$18,Resumen!$A$59:$AL$59,0))</f>
        <v>-</v>
      </c>
      <c r="K620" s="275" t="str">
        <f>INDEX(Resumen!$A$56:$AL$259,MATCH($C618,Resumen!$C$56:$C$259,0),MATCH($K$18,Resumen!$A$59:$AL$59,0))</f>
        <v>-</v>
      </c>
      <c r="M620" s="273" t="str">
        <f t="shared" si="543"/>
        <v>-</v>
      </c>
      <c r="N620" s="274" t="str">
        <f t="shared" si="537"/>
        <v>-</v>
      </c>
      <c r="O620" s="274" t="str">
        <f t="shared" si="538"/>
        <v>-</v>
      </c>
      <c r="P620" s="275" t="str">
        <f t="shared" si="539"/>
        <v>-</v>
      </c>
      <c r="R620" s="292" t="str">
        <f t="shared" si="544"/>
        <v>-</v>
      </c>
      <c r="S620" s="293" t="str">
        <f t="shared" si="540"/>
        <v>-</v>
      </c>
      <c r="T620" s="293" t="str">
        <f t="shared" si="541"/>
        <v>-</v>
      </c>
      <c r="U620" s="294" t="str">
        <f t="shared" si="542"/>
        <v>-</v>
      </c>
      <c r="V620" s="5"/>
      <c r="W620" s="306" t="str">
        <f t="shared" si="545"/>
        <v>-</v>
      </c>
      <c r="Y620" s="318" t="str">
        <f>IF(OR(W620="",W620=0,W620="-"),"",MAX(Y$23:Y619)+1)</f>
        <v/>
      </c>
      <c r="Z620" s="319" t="str">
        <f>IF(OR(Y620="",Y620=0,Y620="-"),"",C618)</f>
        <v/>
      </c>
      <c r="AA620" s="338" t="str">
        <f>IF(OR(Y620="",Y620=0,Y620="-"),"",DAY($B618))</f>
        <v/>
      </c>
      <c r="AB620" s="331" t="str">
        <f t="shared" si="546"/>
        <v/>
      </c>
      <c r="AC620" s="339" t="str">
        <f>IF(OR(AA620="",AA620=0,AA620="-"),"",MONTH($B618))</f>
        <v/>
      </c>
      <c r="AD620" s="331" t="str">
        <f t="shared" si="547"/>
        <v/>
      </c>
      <c r="AE620" s="340" t="str">
        <f>IF(OR(AA620="",AA620=0,AA620="-"),"",YEAR($B618))</f>
        <v/>
      </c>
      <c r="AG620" s="469"/>
      <c r="AH620" s="497"/>
      <c r="AL620" s="499"/>
      <c r="AM620" s="470"/>
      <c r="AN620" s="59"/>
      <c r="AO620" s="469"/>
      <c r="AP620" s="473"/>
      <c r="AQ620" s="473"/>
      <c r="AR620" s="470"/>
      <c r="AS620" s="59"/>
      <c r="AT620" s="469"/>
      <c r="AU620" s="473"/>
      <c r="AV620" s="473"/>
      <c r="AW620" s="470"/>
      <c r="AX620" s="59"/>
      <c r="AY620" s="469"/>
      <c r="AZ620" s="473"/>
      <c r="BA620" s="473"/>
      <c r="BB620" s="470"/>
      <c r="BC620" s="59"/>
      <c r="BD620" s="469"/>
      <c r="BE620" s="470"/>
      <c r="BF620" s="59"/>
      <c r="BG620" s="467"/>
    </row>
    <row r="621" spans="1:59" ht="15" thickBot="1" x14ac:dyDescent="0.35">
      <c r="A621" s="674"/>
      <c r="B621" s="675"/>
      <c r="C621" s="676"/>
      <c r="D621" s="677"/>
      <c r="E621" s="82" t="str">
        <f>Resumen!$W$57</f>
        <v>E</v>
      </c>
      <c r="F621" s="261" t="str">
        <f>Resumen!$W$56</f>
        <v>Envases</v>
      </c>
      <c r="G621" s="284"/>
      <c r="H621" s="273" t="str">
        <f>INDEX(Resumen!$A$56:$AL$259,MATCH($C618,Resumen!$C$56:$C$259,0),MATCH($H$19,Resumen!$A$59:$AL$59,0))</f>
        <v>-</v>
      </c>
      <c r="I621" s="274" t="str">
        <f>INDEX(Resumen!$A$56:$AL$259,MATCH($C618,Resumen!$C$56:$C$259,0),MATCH($I$19,Resumen!$A$59:$AL$59,0))</f>
        <v>-</v>
      </c>
      <c r="J621" s="274" t="str">
        <f>INDEX(Resumen!$A$56:$AL$259,MATCH($C618,Resumen!$C$56:$C$259,0),MATCH($J$19,Resumen!$A$59:$AL$59,0))</f>
        <v>-</v>
      </c>
      <c r="K621" s="275" t="str">
        <f>INDEX(Resumen!$A$56:$AL$259,MATCH($C618,Resumen!$C$56:$C$259,0),MATCH($K$19,Resumen!$A$59:$AL$59,0))</f>
        <v>-</v>
      </c>
      <c r="M621" s="273" t="str">
        <f t="shared" si="543"/>
        <v>-</v>
      </c>
      <c r="N621" s="274" t="str">
        <f t="shared" si="537"/>
        <v>-</v>
      </c>
      <c r="O621" s="274" t="str">
        <f t="shared" si="538"/>
        <v>-</v>
      </c>
      <c r="P621" s="275" t="str">
        <f t="shared" si="539"/>
        <v>-</v>
      </c>
      <c r="Q621" s="58"/>
      <c r="R621" s="292" t="str">
        <f t="shared" si="544"/>
        <v>-</v>
      </c>
      <c r="S621" s="293" t="str">
        <f t="shared" si="540"/>
        <v>-</v>
      </c>
      <c r="T621" s="293" t="str">
        <f t="shared" si="541"/>
        <v>-</v>
      </c>
      <c r="U621" s="294" t="str">
        <f t="shared" si="542"/>
        <v>-</v>
      </c>
      <c r="V621" s="5"/>
      <c r="W621" s="306" t="str">
        <f t="shared" si="545"/>
        <v>-</v>
      </c>
      <c r="Y621" s="318" t="str">
        <f>IF(OR(W621="",W621=0,W621="-"),"",MAX(Y$23:Y620)+1)</f>
        <v/>
      </c>
      <c r="Z621" s="319" t="str">
        <f>IF(OR(Y621="",Y621=0,Y621="-"),"",C618)</f>
        <v/>
      </c>
      <c r="AA621" s="338" t="str">
        <f>IF(OR(Y621="",Y621=0,Y621="-"),"",DAY($B618))</f>
        <v/>
      </c>
      <c r="AB621" s="331" t="str">
        <f t="shared" si="546"/>
        <v/>
      </c>
      <c r="AC621" s="339" t="str">
        <f>IF(OR(AA621="",AA621=0,AA621="-"),"",MONTH($B618))</f>
        <v/>
      </c>
      <c r="AD621" s="331" t="str">
        <f t="shared" si="547"/>
        <v/>
      </c>
      <c r="AE621" s="340" t="str">
        <f>IF(OR(AA621="",AA621=0,AA621="-"),"",YEAR($B618))</f>
        <v/>
      </c>
      <c r="AG621" s="469"/>
      <c r="AH621" s="497"/>
      <c r="AL621" s="499"/>
      <c r="AM621" s="470"/>
      <c r="AO621" s="469"/>
      <c r="AP621" s="473"/>
      <c r="AQ621" s="473"/>
      <c r="AR621" s="470"/>
      <c r="AT621" s="469"/>
      <c r="AU621" s="473"/>
      <c r="AV621" s="473"/>
      <c r="AW621" s="470"/>
      <c r="AY621" s="469"/>
      <c r="AZ621" s="473"/>
      <c r="BA621" s="473"/>
      <c r="BB621" s="470"/>
      <c r="BD621" s="469"/>
      <c r="BE621" s="470"/>
      <c r="BG621" s="467"/>
    </row>
    <row r="622" spans="1:59" ht="15" thickBot="1" x14ac:dyDescent="0.35">
      <c r="A622" s="674"/>
      <c r="B622" s="675"/>
      <c r="C622" s="676"/>
      <c r="D622" s="677"/>
      <c r="E622" s="83" t="str">
        <f>Resumen!$AA$57</f>
        <v>D</v>
      </c>
      <c r="F622" s="262" t="str">
        <f>Resumen!$AA$56</f>
        <v>Decoración</v>
      </c>
      <c r="G622" s="284"/>
      <c r="H622" s="273" t="str">
        <f>INDEX(Resumen!$A$56:$AL$259,MATCH($C618,Resumen!$C$56:$C$259,0),MATCH($H$20,Resumen!$A$59:$AL$59,0))</f>
        <v>-</v>
      </c>
      <c r="I622" s="274" t="str">
        <f>INDEX(Resumen!$A$56:$AL$259,MATCH($C618,Resumen!$C$56:$C$259,0),MATCH($I$20,Resumen!$A$59:$AL$59,0))</f>
        <v>-</v>
      </c>
      <c r="J622" s="274" t="str">
        <f>INDEX(Resumen!$A$56:$AL$259,MATCH($C618,Resumen!$C$56:$C$259,0),MATCH($J$20,Resumen!$A$59:$AL$59,0))</f>
        <v>-</v>
      </c>
      <c r="K622" s="275" t="str">
        <f>INDEX(Resumen!$A$56:$AL$259,MATCH($C618,Resumen!$C$56:$C$259,0),MATCH($K$20,Resumen!$A$59:$AL$59,0))</f>
        <v>-</v>
      </c>
      <c r="M622" s="273" t="str">
        <f t="shared" si="543"/>
        <v>-</v>
      </c>
      <c r="N622" s="274" t="str">
        <f t="shared" si="537"/>
        <v>-</v>
      </c>
      <c r="O622" s="274" t="str">
        <f t="shared" si="538"/>
        <v>-</v>
      </c>
      <c r="P622" s="275" t="str">
        <f t="shared" si="539"/>
        <v>-</v>
      </c>
      <c r="Q622" s="58"/>
      <c r="R622" s="292" t="str">
        <f t="shared" si="544"/>
        <v>-</v>
      </c>
      <c r="S622" s="293" t="str">
        <f t="shared" si="540"/>
        <v>-</v>
      </c>
      <c r="T622" s="293" t="str">
        <f t="shared" si="541"/>
        <v>-</v>
      </c>
      <c r="U622" s="294" t="str">
        <f t="shared" si="542"/>
        <v>-</v>
      </c>
      <c r="V622" s="5"/>
      <c r="W622" s="306" t="str">
        <f t="shared" si="545"/>
        <v>-</v>
      </c>
      <c r="Y622" s="318" t="str">
        <f>IF(OR(W622="",W622=0,W622="-"),"",MAX(Y$23:Y621)+1)</f>
        <v/>
      </c>
      <c r="Z622" s="319" t="str">
        <f>IF(OR(Y622="",Y622=0,Y622="-"),"",C618)</f>
        <v/>
      </c>
      <c r="AA622" s="338" t="str">
        <f>IF(OR(Y622="",Y622=0,Y622="-"),"",DAY($B618))</f>
        <v/>
      </c>
      <c r="AB622" s="331" t="str">
        <f t="shared" si="546"/>
        <v/>
      </c>
      <c r="AC622" s="339" t="str">
        <f>IF(OR(AA622="",AA622=0,AA622="-"),"",MONTH($B618))</f>
        <v/>
      </c>
      <c r="AD622" s="331" t="str">
        <f t="shared" si="547"/>
        <v/>
      </c>
      <c r="AE622" s="340" t="str">
        <f>IF(OR(AA622="",AA622=0,AA622="-"),"",YEAR($B618))</f>
        <v/>
      </c>
      <c r="AG622" s="469"/>
      <c r="AH622" s="497"/>
      <c r="AL622" s="499"/>
      <c r="AM622" s="470"/>
      <c r="AO622" s="469"/>
      <c r="AP622" s="473"/>
      <c r="AQ622" s="473"/>
      <c r="AR622" s="470"/>
      <c r="AT622" s="469"/>
      <c r="AU622" s="473"/>
      <c r="AV622" s="473"/>
      <c r="AW622" s="470"/>
      <c r="AY622" s="469"/>
      <c r="AZ622" s="473"/>
      <c r="BA622" s="473"/>
      <c r="BB622" s="470"/>
      <c r="BD622" s="469"/>
      <c r="BE622" s="470"/>
      <c r="BG622" s="467"/>
    </row>
    <row r="623" spans="1:59" ht="15" thickBot="1" x14ac:dyDescent="0.35">
      <c r="A623" s="674"/>
      <c r="B623" s="675"/>
      <c r="C623" s="676"/>
      <c r="D623" s="677"/>
      <c r="E623" s="83" t="str">
        <f>Resumen!$AE$57</f>
        <v>U</v>
      </c>
      <c r="F623" s="262" t="str">
        <f>Resumen!$AE$56</f>
        <v>Maq. y Utensilios</v>
      </c>
      <c r="G623" s="284"/>
      <c r="H623" s="273" t="str">
        <f>INDEX(Resumen!$A$56:$AL$259,MATCH($C618,Resumen!$C$56:$C$259,0),MATCH($H$21,Resumen!$A$59:$AL$59,0))</f>
        <v>-</v>
      </c>
      <c r="I623" s="274" t="str">
        <f>INDEX(Resumen!$A$56:$AL$259,MATCH($C618,Resumen!$C$56:$C$259,0),MATCH($I$21,Resumen!$A$59:$AL$59,0))</f>
        <v>-</v>
      </c>
      <c r="J623" s="274" t="str">
        <f>INDEX(Resumen!$A$56:$AL$259,MATCH($C618,Resumen!$C$56:$C$259,0),MATCH($J$21,Resumen!$A$59:$AL$59,0))</f>
        <v>-</v>
      </c>
      <c r="K623" s="275" t="str">
        <f>INDEX(Resumen!$A$56:$AL$259,MATCH($C618,Resumen!$C$56:$C$259,0),MATCH($K$21,Resumen!$A$59:$AL$59,0))</f>
        <v>-</v>
      </c>
      <c r="M623" s="273" t="str">
        <f t="shared" si="543"/>
        <v>-</v>
      </c>
      <c r="N623" s="274" t="str">
        <f t="shared" si="537"/>
        <v>-</v>
      </c>
      <c r="O623" s="274" t="str">
        <f t="shared" si="538"/>
        <v>-</v>
      </c>
      <c r="P623" s="275" t="str">
        <f t="shared" si="539"/>
        <v>-</v>
      </c>
      <c r="Q623" s="58"/>
      <c r="R623" s="292" t="str">
        <f t="shared" si="544"/>
        <v>-</v>
      </c>
      <c r="S623" s="293" t="str">
        <f t="shared" si="540"/>
        <v>-</v>
      </c>
      <c r="T623" s="293" t="str">
        <f t="shared" si="541"/>
        <v>-</v>
      </c>
      <c r="U623" s="294" t="str">
        <f t="shared" si="542"/>
        <v>-</v>
      </c>
      <c r="V623" s="5"/>
      <c r="W623" s="306" t="str">
        <f t="shared" si="545"/>
        <v>-</v>
      </c>
      <c r="Y623" s="318" t="str">
        <f>IF(OR(W623="",W623=0,W623="-"),"",MAX(Y$23:Y622)+1)</f>
        <v/>
      </c>
      <c r="Z623" s="319" t="str">
        <f>IF(OR(Y623="",Y623=0,Y623="-"),"",C618)</f>
        <v/>
      </c>
      <c r="AA623" s="338" t="str">
        <f>IF(OR(Y623="",Y623=0,Y623="-"),"",DAY($B618))</f>
        <v/>
      </c>
      <c r="AB623" s="331" t="str">
        <f t="shared" si="546"/>
        <v/>
      </c>
      <c r="AC623" s="339" t="str">
        <f>IF(OR(AA623="",AA623=0,AA623="-"),"",MONTH($B618))</f>
        <v/>
      </c>
      <c r="AD623" s="331" t="str">
        <f t="shared" si="547"/>
        <v/>
      </c>
      <c r="AE623" s="340" t="str">
        <f>IF(OR(AA623="",AA623=0,AA623="-"),"",YEAR($B618))</f>
        <v/>
      </c>
      <c r="AG623" s="469"/>
      <c r="AH623" s="497"/>
      <c r="AL623" s="499"/>
      <c r="AM623" s="470"/>
      <c r="AO623" s="469"/>
      <c r="AP623" s="473"/>
      <c r="AQ623" s="473"/>
      <c r="AR623" s="470"/>
      <c r="AT623" s="469"/>
      <c r="AU623" s="473"/>
      <c r="AV623" s="473"/>
      <c r="AW623" s="470"/>
      <c r="AY623" s="469"/>
      <c r="AZ623" s="473"/>
      <c r="BA623" s="473"/>
      <c r="BB623" s="470"/>
      <c r="BD623" s="469"/>
      <c r="BE623" s="470"/>
      <c r="BG623" s="467"/>
    </row>
    <row r="624" spans="1:59" ht="15" thickBot="1" x14ac:dyDescent="0.35">
      <c r="A624" s="674"/>
      <c r="B624" s="675"/>
      <c r="C624" s="676"/>
      <c r="D624" s="649"/>
      <c r="E624" s="259" t="str">
        <f>Resumen!$AI$57</f>
        <v>V</v>
      </c>
      <c r="F624" s="263" t="str">
        <f>Resumen!$AI$56</f>
        <v>Gastos V.Zotz</v>
      </c>
      <c r="G624" s="284"/>
      <c r="H624" s="276" t="str">
        <f>INDEX(Resumen!$A$56:$AL$259,MATCH($C618,Resumen!$C$56:$C$259,0),MATCH($H$22,Resumen!$A$59:$AL$59,0))</f>
        <v>-</v>
      </c>
      <c r="I624" s="277" t="str">
        <f>INDEX(Resumen!$A$56:$AL$259,MATCH($C618,Resumen!$C$56:$C$259,0),MATCH($I$22,Resumen!$A$59:$AL$59,0))</f>
        <v>-</v>
      </c>
      <c r="J624" s="277" t="str">
        <f>INDEX(Resumen!$A$56:$AL$259,MATCH($C618,Resumen!$C$56:$C$259,0),MATCH($J$22,Resumen!$A$59:$AL$59,0))</f>
        <v>-</v>
      </c>
      <c r="K624" s="278" t="str">
        <f>INDEX(Resumen!$A$56:$AL$259,MATCH($C618,Resumen!$C$56:$C$259,0),MATCH($K$22,Resumen!$A$59:$AL$59,0))</f>
        <v>-</v>
      </c>
      <c r="M624" s="276" t="str">
        <f t="shared" si="543"/>
        <v>-</v>
      </c>
      <c r="N624" s="277" t="str">
        <f t="shared" si="537"/>
        <v>-</v>
      </c>
      <c r="O624" s="277" t="str">
        <f t="shared" si="538"/>
        <v>-</v>
      </c>
      <c r="P624" s="278" t="str">
        <f t="shared" si="539"/>
        <v>-</v>
      </c>
      <c r="Q624" s="58"/>
      <c r="R624" s="295" t="str">
        <f t="shared" si="544"/>
        <v>-</v>
      </c>
      <c r="S624" s="296" t="str">
        <f t="shared" si="540"/>
        <v>-</v>
      </c>
      <c r="T624" s="296" t="str">
        <f t="shared" si="541"/>
        <v>-</v>
      </c>
      <c r="U624" s="297" t="str">
        <f t="shared" si="542"/>
        <v>-</v>
      </c>
      <c r="W624" s="307" t="str">
        <f t="shared" si="545"/>
        <v>-</v>
      </c>
      <c r="Y624" s="318" t="str">
        <f>IF(OR(W624="",W624=0,W624="-"),"",MAX(Y$23:Y623)+1)</f>
        <v/>
      </c>
      <c r="Z624" s="320" t="str">
        <f>IF(OR(Y624="",Y624=0,Y624="-"),"",C618)</f>
        <v/>
      </c>
      <c r="AA624" s="341" t="str">
        <f>IF(OR(Y624="",Y624=0,Y624="-"),"",DAY($B618))</f>
        <v/>
      </c>
      <c r="AB624" s="332" t="str">
        <f t="shared" si="546"/>
        <v/>
      </c>
      <c r="AC624" s="342" t="str">
        <f>IF(OR(AA624="",AA624=0,AA624="-"),"",MONTH($B618))</f>
        <v/>
      </c>
      <c r="AD624" s="332" t="str">
        <f t="shared" si="547"/>
        <v/>
      </c>
      <c r="AE624" s="343" t="str">
        <f>IF(OR(AA624="",AA624=0,AA624="-"),"",YEAR($B618))</f>
        <v/>
      </c>
      <c r="AG624" s="471"/>
      <c r="AH624" s="500"/>
      <c r="AI624" s="501"/>
      <c r="AJ624" s="501"/>
      <c r="AK624" s="501"/>
      <c r="AL624" s="502"/>
      <c r="AM624" s="472"/>
      <c r="AO624" s="471"/>
      <c r="AP624" s="474"/>
      <c r="AQ624" s="474"/>
      <c r="AR624" s="472"/>
      <c r="AT624" s="471"/>
      <c r="AU624" s="474"/>
      <c r="AV624" s="474"/>
      <c r="AW624" s="472"/>
      <c r="AY624" s="471"/>
      <c r="AZ624" s="474"/>
      <c r="BA624" s="474"/>
      <c r="BB624" s="472"/>
      <c r="BD624" s="471"/>
      <c r="BE624" s="472"/>
      <c r="BG624" s="468"/>
    </row>
    <row r="625" spans="1:59" ht="15" thickBot="1" x14ac:dyDescent="0.35">
      <c r="A625" s="674">
        <f>MAX($A$23:A618)+1</f>
        <v>87</v>
      </c>
      <c r="B625" s="675">
        <f>INDEX(Resumen!$A$56:$AL$259,MATCH($A625,Resumen!$A$56:$A$259,0),MATCH($B$22,Resumen!$A$59:$AL$59,0))</f>
        <v>0</v>
      </c>
      <c r="C625" s="676">
        <f>INDEX(Resumen!$A$56:$AL$259,MATCH($A625,Resumen!$A$56:$A$259,0),MATCH($C$22,Resumen!$A$59:$AL$59,0))</f>
        <v>0</v>
      </c>
      <c r="D625" s="648" t="str">
        <f>IF(SUM($W625:$W631)=0,"-",SUM($W625:$W631))</f>
        <v>-</v>
      </c>
      <c r="E625" s="363" t="str">
        <f>Resumen!$K$57</f>
        <v>MP</v>
      </c>
      <c r="F625" s="364" t="str">
        <f>Resumen!$K$56</f>
        <v>Materias Primas</v>
      </c>
      <c r="G625" s="284"/>
      <c r="H625" s="256" t="str">
        <f>INDEX(Resumen!$A$56:$AL$259,MATCH($C625,Resumen!$C$56:$C$259,0),MATCH($H$16,Resumen!$A$59:$AL$59,0))</f>
        <v>-</v>
      </c>
      <c r="I625" s="90" t="str">
        <f>INDEX(Resumen!$A$56:$AL$259,MATCH($C625,Resumen!$C$56:$C$259,0),MATCH($I$16,Resumen!$A$59:$AL$59,0))</f>
        <v>-</v>
      </c>
      <c r="J625" s="90" t="str">
        <f>INDEX(Resumen!$A$56:$AL$259,MATCH($C625,Resumen!$C$56:$C$259,0),MATCH($J$16,Resumen!$A$59:$AL$59,0))</f>
        <v>-</v>
      </c>
      <c r="K625" s="109" t="str">
        <f>INDEX(Resumen!$A$56:$AL$259,MATCH($C625,Resumen!$C$56:$C$259,0),MATCH($K$16,Resumen!$A$59:$AL$59,0))</f>
        <v>-</v>
      </c>
      <c r="M625" s="256" t="str">
        <f>IF(OR(H625="-",H625="",H625=0),"-",H625*M$14)</f>
        <v>-</v>
      </c>
      <c r="N625" s="90" t="str">
        <f t="shared" si="537"/>
        <v>-</v>
      </c>
      <c r="O625" s="90" t="str">
        <f t="shared" si="538"/>
        <v>-</v>
      </c>
      <c r="P625" s="109" t="str">
        <f t="shared" si="539"/>
        <v>-</v>
      </c>
      <c r="Q625" s="58"/>
      <c r="R625" s="365" t="str">
        <f>IF(SUM(H625,M625)=0,"-",SUM(H625,M625))</f>
        <v>-</v>
      </c>
      <c r="S625" s="366" t="str">
        <f t="shared" si="540"/>
        <v>-</v>
      </c>
      <c r="T625" s="366" t="str">
        <f t="shared" si="541"/>
        <v>-</v>
      </c>
      <c r="U625" s="367" t="str">
        <f t="shared" si="542"/>
        <v>-</v>
      </c>
      <c r="V625" s="5"/>
      <c r="W625" s="368" t="str">
        <f>IF(SUM(R625:U625)=0,"-",SUM(R625:U625))</f>
        <v>-</v>
      </c>
      <c r="Y625" s="369" t="str">
        <f>IF(OR(W625="",W625=0,W625="-"),"",MAX(Y$23:Y624)+1)</f>
        <v/>
      </c>
      <c r="Z625" s="370" t="str">
        <f>IF(OR(Y625="",Y625=0,Y625="-"),"",C625)</f>
        <v/>
      </c>
      <c r="AA625" s="371" t="str">
        <f>IF(OR(Y625="",Y625=0,Y625="-"),"",DAY($B625))</f>
        <v/>
      </c>
      <c r="AB625" s="372" t="str">
        <f>IF(AA625="","","/")</f>
        <v/>
      </c>
      <c r="AC625" s="373" t="str">
        <f>IF(OR(AA625="",AA625=0,AA625="-"),"",MONTH($B625))</f>
        <v/>
      </c>
      <c r="AD625" s="372" t="str">
        <f>IF(AC625="","","/")</f>
        <v/>
      </c>
      <c r="AE625" s="374" t="str">
        <f>IF(OR(AA625="",AA625=0,AA625="-"),"",YEAR($B625))</f>
        <v/>
      </c>
      <c r="AG625" s="461" t="str">
        <f>IF(OR($C625="",$C625="-",$C625=0),"-",A625)</f>
        <v>-</v>
      </c>
      <c r="AH625" s="503" t="str">
        <f>IF(OR($C625="",$C625="-",$C625=0),"-",DAY(B625))</f>
        <v>-</v>
      </c>
      <c r="AI625" s="506" t="str">
        <f>IF(AH625="","","/")</f>
        <v>/</v>
      </c>
      <c r="AJ625" s="507" t="str">
        <f>IF(OR($C625="",$C625="-",$C625=0),"-",MONTH(B625))</f>
        <v>-</v>
      </c>
      <c r="AK625" s="506" t="str">
        <f>IF(AJ625="","","/")</f>
        <v>/</v>
      </c>
      <c r="AL625" s="508" t="str">
        <f>IF(OR($C625="",$C625="-",$C625=0),"-",YEAR(B625))</f>
        <v>-</v>
      </c>
      <c r="AM625" s="462" t="str">
        <f>IF(OR($C625="",$C625="-",$C625=0),"-",C625)</f>
        <v>-</v>
      </c>
      <c r="AN625" s="475" t="str">
        <f>IF(AM625="-","ù",IF(BG625=D625,"ü","û"))</f>
        <v>ù</v>
      </c>
      <c r="AO625" s="463" t="str">
        <f>IF(OR($C625="",$C625="-",$C625=0),"-",IF(SUM(H625:H631)=0,"-",SUM(H625:H631)))</f>
        <v>-</v>
      </c>
      <c r="AP625" s="464" t="str">
        <f>IF(OR($C625="",$C625="-",$C625=0),"-",IF(SUM(I625:I631)=0,"-",SUM(I625:I631)))</f>
        <v>-</v>
      </c>
      <c r="AQ625" s="464" t="str">
        <f>IF(OR($C625="",$C625="-",$C625=0),"-",IF(SUM(J625:J631)=0,"-",SUM(J625:J631)))</f>
        <v>-</v>
      </c>
      <c r="AR625" s="465" t="str">
        <f>IF(OR($C625="",$C625="-",$C625=0),"-",IF(SUM(K625:K631)=0,"-",SUM(K625:K631)))</f>
        <v>-</v>
      </c>
      <c r="AS625" s="457"/>
      <c r="AT625" s="463" t="str">
        <f>IF(OR($C625="",$C625="-",$C625=0),"-",IF(SUM(M625:M631)=0,"-",SUM(M625:M631)))</f>
        <v>-</v>
      </c>
      <c r="AU625" s="464" t="str">
        <f>IF(OR($C625="",$C625="-",$C625=0),"-",IF(SUM(N625:N631)=0,"-",SUM(N625:N631)))</f>
        <v>-</v>
      </c>
      <c r="AV625" s="464" t="str">
        <f>IF(OR($C625="",$C625="-",$C625=0),"-",IF(SUM(O625:O631)=0,"-",SUM(O625:O631)))</f>
        <v>-</v>
      </c>
      <c r="AW625" s="465" t="str">
        <f>IF(OR($C625="",$C625="-",$C625=0),"-",IF(SUM(P625:P631)=0,"-",SUM(P625:P631)))</f>
        <v>-</v>
      </c>
      <c r="AX625" s="457"/>
      <c r="AY625" s="463" t="str">
        <f>IF(OR($C625="",$C625="-",$C625=0),"-",IF(SUM(R625:R631)=0,"-",SUM(R625:R631)))</f>
        <v>-</v>
      </c>
      <c r="AZ625" s="464" t="str">
        <f>IF(OR($C625="",$C625="-",$C625=0),"-",IF(SUM(S625:S631)=0,"-",SUM(S625:S631)))</f>
        <v>-</v>
      </c>
      <c r="BA625" s="464" t="str">
        <f>IF(OR($C625="",$C625="-",$C625=0),"-",IF(SUM(T625:T631)=0,"-",SUM(T625:T631)))</f>
        <v>-</v>
      </c>
      <c r="BB625" s="465" t="str">
        <f>IF(OR($C625="",$C625="-",$C625=0),"-",IF(SUM(U625:U631)=0,"-",SUM(U625:U631)))</f>
        <v>-</v>
      </c>
      <c r="BC625" s="457"/>
      <c r="BD625" s="463" t="str">
        <f>IF(SUM(AO625:AR625)=0,"-",SUM(AO625:AR625))</f>
        <v>-</v>
      </c>
      <c r="BE625" s="465" t="str">
        <f>IF(SUM(AT625:AW625)=0,"-",SUM(AT625:AW625))</f>
        <v>-</v>
      </c>
      <c r="BF625" s="457"/>
      <c r="BG625" s="466" t="str">
        <f>IF(SUM(AY625:BB625)=0,"-",SUM(AY625:BB625))</f>
        <v>-</v>
      </c>
    </row>
    <row r="626" spans="1:59" ht="15" thickBot="1" x14ac:dyDescent="0.35">
      <c r="A626" s="674"/>
      <c r="B626" s="675"/>
      <c r="C626" s="676"/>
      <c r="D626" s="677"/>
      <c r="E626" s="82" t="str">
        <f>Resumen!$O$57</f>
        <v>P</v>
      </c>
      <c r="F626" s="261" t="str">
        <f>Resumen!$O$56</f>
        <v>Panadería</v>
      </c>
      <c r="G626" s="284"/>
      <c r="H626" s="273" t="str">
        <f>INDEX(Resumen!$A$56:$AL$259,MATCH($C625,Resumen!$C$56:$C$259,0),MATCH($H$17,Resumen!$A$59:$AL$59,0))</f>
        <v>-</v>
      </c>
      <c r="I626" s="274" t="str">
        <f>INDEX(Resumen!$A$56:$AL$259,MATCH($C625,Resumen!$C$56:$C$259,0),MATCH($I$17,Resumen!$A$59:$AL$59,0))</f>
        <v>-</v>
      </c>
      <c r="J626" s="274" t="str">
        <f>INDEX(Resumen!$A$56:$AL$259,MATCH($C625,Resumen!$C$56:$C$259,0),MATCH($J$17,Resumen!$A$59:$AL$59,0))</f>
        <v>-</v>
      </c>
      <c r="K626" s="275" t="str">
        <f>INDEX(Resumen!$A$56:$AL$259,MATCH($C625,Resumen!$C$56:$C$259,0),MATCH($K$17,Resumen!$A$59:$AL$59,0))</f>
        <v>-</v>
      </c>
      <c r="M626" s="273" t="str">
        <f t="shared" ref="M626:M631" si="548">IF(OR(H626="-",H626="",H626=0),"-",H626*M$14)</f>
        <v>-</v>
      </c>
      <c r="N626" s="274" t="str">
        <f t="shared" si="537"/>
        <v>-</v>
      </c>
      <c r="O626" s="274" t="str">
        <f t="shared" si="538"/>
        <v>-</v>
      </c>
      <c r="P626" s="275" t="str">
        <f t="shared" si="539"/>
        <v>-</v>
      </c>
      <c r="Q626" s="58"/>
      <c r="R626" s="292" t="str">
        <f t="shared" ref="R626:R631" si="549">IF(SUM(H626,M626)=0,"-",SUM(H626,M626))</f>
        <v>-</v>
      </c>
      <c r="S626" s="293" t="str">
        <f t="shared" si="540"/>
        <v>-</v>
      </c>
      <c r="T626" s="293" t="str">
        <f t="shared" si="541"/>
        <v>-</v>
      </c>
      <c r="U626" s="294" t="str">
        <f t="shared" si="542"/>
        <v>-</v>
      </c>
      <c r="V626" s="5"/>
      <c r="W626" s="306" t="str">
        <f t="shared" ref="W626:W631" si="550">IF(SUM(R626:U626)=0,"-",SUM(R626:U626))</f>
        <v>-</v>
      </c>
      <c r="Y626" s="318" t="str">
        <f>IF(OR(W626="",W626=0,W626="-"),"",MAX(Y$23:Y625)+1)</f>
        <v/>
      </c>
      <c r="Z626" s="319" t="str">
        <f>IF(OR(Y626="",Y626=0,Y626="-"),"",C625)</f>
        <v/>
      </c>
      <c r="AA626" s="338" t="str">
        <f>IF(OR(Y626="",Y626=0,Y626="-"),"",DAY($B625))</f>
        <v/>
      </c>
      <c r="AB626" s="331" t="str">
        <f t="shared" ref="AB626:AB631" si="551">IF(AA626="","","/")</f>
        <v/>
      </c>
      <c r="AC626" s="339" t="str">
        <f>IF(OR(AA626="",AA626=0,AA626="-"),"",MONTH($B625))</f>
        <v/>
      </c>
      <c r="AD626" s="331" t="str">
        <f t="shared" ref="AD626:AD631" si="552">IF(AC626="","","/")</f>
        <v/>
      </c>
      <c r="AE626" s="340" t="str">
        <f>IF(OR(AA626="",AA626=0,AA626="-"),"",YEAR($B625))</f>
        <v/>
      </c>
      <c r="AG626" s="525"/>
      <c r="AH626" s="526"/>
      <c r="AI626" s="527"/>
      <c r="AJ626" s="528"/>
      <c r="AK626" s="527"/>
      <c r="AL626" s="529"/>
      <c r="AM626" s="530"/>
      <c r="AN626" s="535"/>
      <c r="AO626" s="531"/>
      <c r="AP626" s="532"/>
      <c r="AQ626" s="532"/>
      <c r="AR626" s="533"/>
      <c r="AS626" s="536"/>
      <c r="AT626" s="531"/>
      <c r="AU626" s="532"/>
      <c r="AV626" s="532"/>
      <c r="AW626" s="533"/>
      <c r="AX626" s="536"/>
      <c r="AY626" s="531"/>
      <c r="AZ626" s="532"/>
      <c r="BA626" s="532"/>
      <c r="BB626" s="533"/>
      <c r="BC626" s="536"/>
      <c r="BD626" s="531"/>
      <c r="BE626" s="533"/>
      <c r="BF626" s="536"/>
      <c r="BG626" s="534"/>
    </row>
    <row r="627" spans="1:59" ht="15" thickBot="1" x14ac:dyDescent="0.35">
      <c r="A627" s="674"/>
      <c r="B627" s="675"/>
      <c r="C627" s="676"/>
      <c r="D627" s="677"/>
      <c r="E627" s="82" t="str">
        <f>Resumen!$S$57</f>
        <v>B</v>
      </c>
      <c r="F627" s="261" t="str">
        <f>Resumen!$S$56</f>
        <v>Bebidas</v>
      </c>
      <c r="G627" s="284"/>
      <c r="H627" s="273" t="str">
        <f>INDEX(Resumen!$A$56:$AL$259,MATCH($C625,Resumen!$C$56:$C$259,0),MATCH($H$18,Resumen!$A$59:$AL$59,0))</f>
        <v>-</v>
      </c>
      <c r="I627" s="274" t="str">
        <f>INDEX(Resumen!$A$56:$AL$259,MATCH($C625,Resumen!$C$56:$C$259,0),MATCH($I$18,Resumen!$A$59:$AL$59,0))</f>
        <v>-</v>
      </c>
      <c r="J627" s="274" t="str">
        <f>INDEX(Resumen!$A$56:$AL$259,MATCH($C625,Resumen!$C$56:$C$259,0),MATCH($J$18,Resumen!$A$59:$AL$59,0))</f>
        <v>-</v>
      </c>
      <c r="K627" s="275" t="str">
        <f>INDEX(Resumen!$A$56:$AL$259,MATCH($C625,Resumen!$C$56:$C$259,0),MATCH($K$18,Resumen!$A$59:$AL$59,0))</f>
        <v>-</v>
      </c>
      <c r="M627" s="273" t="str">
        <f t="shared" si="548"/>
        <v>-</v>
      </c>
      <c r="N627" s="274" t="str">
        <f t="shared" si="537"/>
        <v>-</v>
      </c>
      <c r="O627" s="274" t="str">
        <f t="shared" si="538"/>
        <v>-</v>
      </c>
      <c r="P627" s="275" t="str">
        <f t="shared" si="539"/>
        <v>-</v>
      </c>
      <c r="R627" s="292" t="str">
        <f t="shared" si="549"/>
        <v>-</v>
      </c>
      <c r="S627" s="293" t="str">
        <f t="shared" si="540"/>
        <v>-</v>
      </c>
      <c r="T627" s="293" t="str">
        <f t="shared" si="541"/>
        <v>-</v>
      </c>
      <c r="U627" s="294" t="str">
        <f t="shared" si="542"/>
        <v>-</v>
      </c>
      <c r="V627" s="5"/>
      <c r="W627" s="306" t="str">
        <f t="shared" si="550"/>
        <v>-</v>
      </c>
      <c r="Y627" s="318" t="str">
        <f>IF(OR(W627="",W627=0,W627="-"),"",MAX(Y$23:Y626)+1)</f>
        <v/>
      </c>
      <c r="Z627" s="319" t="str">
        <f>IF(OR(Y627="",Y627=0,Y627="-"),"",C625)</f>
        <v/>
      </c>
      <c r="AA627" s="338" t="str">
        <f>IF(OR(Y627="",Y627=0,Y627="-"),"",DAY($B625))</f>
        <v/>
      </c>
      <c r="AB627" s="331" t="str">
        <f t="shared" si="551"/>
        <v/>
      </c>
      <c r="AC627" s="339" t="str">
        <f>IF(OR(AA627="",AA627=0,AA627="-"),"",MONTH($B625))</f>
        <v/>
      </c>
      <c r="AD627" s="331" t="str">
        <f t="shared" si="552"/>
        <v/>
      </c>
      <c r="AE627" s="340" t="str">
        <f>IF(OR(AA627="",AA627=0,AA627="-"),"",YEAR($B625))</f>
        <v/>
      </c>
      <c r="AG627" s="469"/>
      <c r="AH627" s="497"/>
      <c r="AL627" s="499"/>
      <c r="AM627" s="470"/>
      <c r="AN627" s="59"/>
      <c r="AO627" s="469"/>
      <c r="AP627" s="473"/>
      <c r="AQ627" s="473"/>
      <c r="AR627" s="470"/>
      <c r="AS627" s="59"/>
      <c r="AT627" s="469"/>
      <c r="AU627" s="473"/>
      <c r="AV627" s="473"/>
      <c r="AW627" s="470"/>
      <c r="AX627" s="59"/>
      <c r="AY627" s="469"/>
      <c r="AZ627" s="473"/>
      <c r="BA627" s="473"/>
      <c r="BB627" s="470"/>
      <c r="BC627" s="59"/>
      <c r="BD627" s="469"/>
      <c r="BE627" s="470"/>
      <c r="BF627" s="59"/>
      <c r="BG627" s="467"/>
    </row>
    <row r="628" spans="1:59" ht="15" thickBot="1" x14ac:dyDescent="0.35">
      <c r="A628" s="674"/>
      <c r="B628" s="675"/>
      <c r="C628" s="676"/>
      <c r="D628" s="677"/>
      <c r="E628" s="82" t="str">
        <f>Resumen!$W$57</f>
        <v>E</v>
      </c>
      <c r="F628" s="261" t="str">
        <f>Resumen!$W$56</f>
        <v>Envases</v>
      </c>
      <c r="G628" s="284"/>
      <c r="H628" s="273" t="str">
        <f>INDEX(Resumen!$A$56:$AL$259,MATCH($C625,Resumen!$C$56:$C$259,0),MATCH($H$19,Resumen!$A$59:$AL$59,0))</f>
        <v>-</v>
      </c>
      <c r="I628" s="274" t="str">
        <f>INDEX(Resumen!$A$56:$AL$259,MATCH($C625,Resumen!$C$56:$C$259,0),MATCH($I$19,Resumen!$A$59:$AL$59,0))</f>
        <v>-</v>
      </c>
      <c r="J628" s="274" t="str">
        <f>INDEX(Resumen!$A$56:$AL$259,MATCH($C625,Resumen!$C$56:$C$259,0),MATCH($J$19,Resumen!$A$59:$AL$59,0))</f>
        <v>-</v>
      </c>
      <c r="K628" s="275" t="str">
        <f>INDEX(Resumen!$A$56:$AL$259,MATCH($C625,Resumen!$C$56:$C$259,0),MATCH($K$19,Resumen!$A$59:$AL$59,0))</f>
        <v>-</v>
      </c>
      <c r="M628" s="273" t="str">
        <f t="shared" si="548"/>
        <v>-</v>
      </c>
      <c r="N628" s="274" t="str">
        <f t="shared" si="537"/>
        <v>-</v>
      </c>
      <c r="O628" s="274" t="str">
        <f t="shared" si="538"/>
        <v>-</v>
      </c>
      <c r="P628" s="275" t="str">
        <f t="shared" si="539"/>
        <v>-</v>
      </c>
      <c r="Q628" s="58"/>
      <c r="R628" s="292" t="str">
        <f t="shared" si="549"/>
        <v>-</v>
      </c>
      <c r="S628" s="293" t="str">
        <f t="shared" si="540"/>
        <v>-</v>
      </c>
      <c r="T628" s="293" t="str">
        <f t="shared" si="541"/>
        <v>-</v>
      </c>
      <c r="U628" s="294" t="str">
        <f t="shared" si="542"/>
        <v>-</v>
      </c>
      <c r="V628" s="5"/>
      <c r="W628" s="306" t="str">
        <f t="shared" si="550"/>
        <v>-</v>
      </c>
      <c r="Y628" s="318" t="str">
        <f>IF(OR(W628="",W628=0,W628="-"),"",MAX(Y$23:Y627)+1)</f>
        <v/>
      </c>
      <c r="Z628" s="319" t="str">
        <f>IF(OR(Y628="",Y628=0,Y628="-"),"",C625)</f>
        <v/>
      </c>
      <c r="AA628" s="338" t="str">
        <f>IF(OR(Y628="",Y628=0,Y628="-"),"",DAY($B625))</f>
        <v/>
      </c>
      <c r="AB628" s="331" t="str">
        <f t="shared" si="551"/>
        <v/>
      </c>
      <c r="AC628" s="339" t="str">
        <f>IF(OR(AA628="",AA628=0,AA628="-"),"",MONTH($B625))</f>
        <v/>
      </c>
      <c r="AD628" s="331" t="str">
        <f t="shared" si="552"/>
        <v/>
      </c>
      <c r="AE628" s="340" t="str">
        <f>IF(OR(AA628="",AA628=0,AA628="-"),"",YEAR($B625))</f>
        <v/>
      </c>
      <c r="AG628" s="469"/>
      <c r="AH628" s="497"/>
      <c r="AL628" s="499"/>
      <c r="AM628" s="470"/>
      <c r="AO628" s="469"/>
      <c r="AP628" s="473"/>
      <c r="AQ628" s="473"/>
      <c r="AR628" s="470"/>
      <c r="AT628" s="469"/>
      <c r="AU628" s="473"/>
      <c r="AV628" s="473"/>
      <c r="AW628" s="470"/>
      <c r="AY628" s="469"/>
      <c r="AZ628" s="473"/>
      <c r="BA628" s="473"/>
      <c r="BB628" s="470"/>
      <c r="BD628" s="469"/>
      <c r="BE628" s="470"/>
      <c r="BG628" s="467"/>
    </row>
    <row r="629" spans="1:59" ht="15" thickBot="1" x14ac:dyDescent="0.35">
      <c r="A629" s="674"/>
      <c r="B629" s="675"/>
      <c r="C629" s="676"/>
      <c r="D629" s="677"/>
      <c r="E629" s="83" t="str">
        <f>Resumen!$AA$57</f>
        <v>D</v>
      </c>
      <c r="F629" s="262" t="str">
        <f>Resumen!$AA$56</f>
        <v>Decoración</v>
      </c>
      <c r="G629" s="284"/>
      <c r="H629" s="273" t="str">
        <f>INDEX(Resumen!$A$56:$AL$259,MATCH($C625,Resumen!$C$56:$C$259,0),MATCH($H$20,Resumen!$A$59:$AL$59,0))</f>
        <v>-</v>
      </c>
      <c r="I629" s="274" t="str">
        <f>INDEX(Resumen!$A$56:$AL$259,MATCH($C625,Resumen!$C$56:$C$259,0),MATCH($I$20,Resumen!$A$59:$AL$59,0))</f>
        <v>-</v>
      </c>
      <c r="J629" s="274" t="str">
        <f>INDEX(Resumen!$A$56:$AL$259,MATCH($C625,Resumen!$C$56:$C$259,0),MATCH($J$20,Resumen!$A$59:$AL$59,0))</f>
        <v>-</v>
      </c>
      <c r="K629" s="275" t="str">
        <f>INDEX(Resumen!$A$56:$AL$259,MATCH($C625,Resumen!$C$56:$C$259,0),MATCH($K$20,Resumen!$A$59:$AL$59,0))</f>
        <v>-</v>
      </c>
      <c r="M629" s="273" t="str">
        <f t="shared" si="548"/>
        <v>-</v>
      </c>
      <c r="N629" s="274" t="str">
        <f t="shared" si="537"/>
        <v>-</v>
      </c>
      <c r="O629" s="274" t="str">
        <f t="shared" si="538"/>
        <v>-</v>
      </c>
      <c r="P629" s="275" t="str">
        <f t="shared" si="539"/>
        <v>-</v>
      </c>
      <c r="Q629" s="58"/>
      <c r="R629" s="292" t="str">
        <f t="shared" si="549"/>
        <v>-</v>
      </c>
      <c r="S629" s="293" t="str">
        <f t="shared" si="540"/>
        <v>-</v>
      </c>
      <c r="T629" s="293" t="str">
        <f t="shared" si="541"/>
        <v>-</v>
      </c>
      <c r="U629" s="294" t="str">
        <f t="shared" si="542"/>
        <v>-</v>
      </c>
      <c r="V629" s="5"/>
      <c r="W629" s="306" t="str">
        <f t="shared" si="550"/>
        <v>-</v>
      </c>
      <c r="Y629" s="318" t="str">
        <f>IF(OR(W629="",W629=0,W629="-"),"",MAX(Y$23:Y628)+1)</f>
        <v/>
      </c>
      <c r="Z629" s="319" t="str">
        <f>IF(OR(Y629="",Y629=0,Y629="-"),"",C625)</f>
        <v/>
      </c>
      <c r="AA629" s="338" t="str">
        <f>IF(OR(Y629="",Y629=0,Y629="-"),"",DAY($B625))</f>
        <v/>
      </c>
      <c r="AB629" s="331" t="str">
        <f t="shared" si="551"/>
        <v/>
      </c>
      <c r="AC629" s="339" t="str">
        <f>IF(OR(AA629="",AA629=0,AA629="-"),"",MONTH($B625))</f>
        <v/>
      </c>
      <c r="AD629" s="331" t="str">
        <f t="shared" si="552"/>
        <v/>
      </c>
      <c r="AE629" s="340" t="str">
        <f>IF(OR(AA629="",AA629=0,AA629="-"),"",YEAR($B625))</f>
        <v/>
      </c>
      <c r="AG629" s="469"/>
      <c r="AH629" s="497"/>
      <c r="AL629" s="499"/>
      <c r="AM629" s="470"/>
      <c r="AO629" s="469"/>
      <c r="AP629" s="473"/>
      <c r="AQ629" s="473"/>
      <c r="AR629" s="470"/>
      <c r="AT629" s="469"/>
      <c r="AU629" s="473"/>
      <c r="AV629" s="473"/>
      <c r="AW629" s="470"/>
      <c r="AY629" s="469"/>
      <c r="AZ629" s="473"/>
      <c r="BA629" s="473"/>
      <c r="BB629" s="470"/>
      <c r="BD629" s="469"/>
      <c r="BE629" s="470"/>
      <c r="BG629" s="467"/>
    </row>
    <row r="630" spans="1:59" ht="15" thickBot="1" x14ac:dyDescent="0.35">
      <c r="A630" s="674"/>
      <c r="B630" s="675"/>
      <c r="C630" s="676"/>
      <c r="D630" s="677"/>
      <c r="E630" s="83" t="str">
        <f>Resumen!$AE$57</f>
        <v>U</v>
      </c>
      <c r="F630" s="262" t="str">
        <f>Resumen!$AE$56</f>
        <v>Maq. y Utensilios</v>
      </c>
      <c r="G630" s="284"/>
      <c r="H630" s="273" t="str">
        <f>INDEX(Resumen!$A$56:$AL$259,MATCH($C625,Resumen!$C$56:$C$259,0),MATCH($H$21,Resumen!$A$59:$AL$59,0))</f>
        <v>-</v>
      </c>
      <c r="I630" s="274" t="str">
        <f>INDEX(Resumen!$A$56:$AL$259,MATCH($C625,Resumen!$C$56:$C$259,0),MATCH($I$21,Resumen!$A$59:$AL$59,0))</f>
        <v>-</v>
      </c>
      <c r="J630" s="274" t="str">
        <f>INDEX(Resumen!$A$56:$AL$259,MATCH($C625,Resumen!$C$56:$C$259,0),MATCH($J$21,Resumen!$A$59:$AL$59,0))</f>
        <v>-</v>
      </c>
      <c r="K630" s="275" t="str">
        <f>INDEX(Resumen!$A$56:$AL$259,MATCH($C625,Resumen!$C$56:$C$259,0),MATCH($K$21,Resumen!$A$59:$AL$59,0))</f>
        <v>-</v>
      </c>
      <c r="M630" s="273" t="str">
        <f t="shared" si="548"/>
        <v>-</v>
      </c>
      <c r="N630" s="274" t="str">
        <f t="shared" si="537"/>
        <v>-</v>
      </c>
      <c r="O630" s="274" t="str">
        <f t="shared" si="538"/>
        <v>-</v>
      </c>
      <c r="P630" s="275" t="str">
        <f t="shared" si="539"/>
        <v>-</v>
      </c>
      <c r="Q630" s="58"/>
      <c r="R630" s="292" t="str">
        <f t="shared" si="549"/>
        <v>-</v>
      </c>
      <c r="S630" s="293" t="str">
        <f t="shared" si="540"/>
        <v>-</v>
      </c>
      <c r="T630" s="293" t="str">
        <f t="shared" si="541"/>
        <v>-</v>
      </c>
      <c r="U630" s="294" t="str">
        <f t="shared" si="542"/>
        <v>-</v>
      </c>
      <c r="V630" s="5"/>
      <c r="W630" s="306" t="str">
        <f t="shared" si="550"/>
        <v>-</v>
      </c>
      <c r="Y630" s="318" t="str">
        <f>IF(OR(W630="",W630=0,W630="-"),"",MAX(Y$23:Y629)+1)</f>
        <v/>
      </c>
      <c r="Z630" s="319" t="str">
        <f>IF(OR(Y630="",Y630=0,Y630="-"),"",C625)</f>
        <v/>
      </c>
      <c r="AA630" s="338" t="str">
        <f>IF(OR(Y630="",Y630=0,Y630="-"),"",DAY($B625))</f>
        <v/>
      </c>
      <c r="AB630" s="331" t="str">
        <f t="shared" si="551"/>
        <v/>
      </c>
      <c r="AC630" s="339" t="str">
        <f>IF(OR(AA630="",AA630=0,AA630="-"),"",MONTH($B625))</f>
        <v/>
      </c>
      <c r="AD630" s="331" t="str">
        <f t="shared" si="552"/>
        <v/>
      </c>
      <c r="AE630" s="340" t="str">
        <f>IF(OR(AA630="",AA630=0,AA630="-"),"",YEAR($B625))</f>
        <v/>
      </c>
      <c r="AG630" s="469"/>
      <c r="AH630" s="497"/>
      <c r="AL630" s="499"/>
      <c r="AM630" s="470"/>
      <c r="AO630" s="469"/>
      <c r="AP630" s="473"/>
      <c r="AQ630" s="473"/>
      <c r="AR630" s="470"/>
      <c r="AT630" s="469"/>
      <c r="AU630" s="473"/>
      <c r="AV630" s="473"/>
      <c r="AW630" s="470"/>
      <c r="AY630" s="469"/>
      <c r="AZ630" s="473"/>
      <c r="BA630" s="473"/>
      <c r="BB630" s="470"/>
      <c r="BD630" s="469"/>
      <c r="BE630" s="470"/>
      <c r="BG630" s="467"/>
    </row>
    <row r="631" spans="1:59" ht="15" thickBot="1" x14ac:dyDescent="0.35">
      <c r="A631" s="674"/>
      <c r="B631" s="675"/>
      <c r="C631" s="676"/>
      <c r="D631" s="649"/>
      <c r="E631" s="259" t="str">
        <f>Resumen!$AI$57</f>
        <v>V</v>
      </c>
      <c r="F631" s="263" t="str">
        <f>Resumen!$AI$56</f>
        <v>Gastos V.Zotz</v>
      </c>
      <c r="G631" s="284"/>
      <c r="H631" s="276" t="str">
        <f>INDEX(Resumen!$A$56:$AL$259,MATCH($C625,Resumen!$C$56:$C$259,0),MATCH($H$22,Resumen!$A$59:$AL$59,0))</f>
        <v>-</v>
      </c>
      <c r="I631" s="277" t="str">
        <f>INDEX(Resumen!$A$56:$AL$259,MATCH($C625,Resumen!$C$56:$C$259,0),MATCH($I$22,Resumen!$A$59:$AL$59,0))</f>
        <v>-</v>
      </c>
      <c r="J631" s="277" t="str">
        <f>INDEX(Resumen!$A$56:$AL$259,MATCH($C625,Resumen!$C$56:$C$259,0),MATCH($J$22,Resumen!$A$59:$AL$59,0))</f>
        <v>-</v>
      </c>
      <c r="K631" s="278" t="str">
        <f>INDEX(Resumen!$A$56:$AL$259,MATCH($C625,Resumen!$C$56:$C$259,0),MATCH($K$22,Resumen!$A$59:$AL$59,0))</f>
        <v>-</v>
      </c>
      <c r="M631" s="276" t="str">
        <f t="shared" si="548"/>
        <v>-</v>
      </c>
      <c r="N631" s="277" t="str">
        <f t="shared" si="537"/>
        <v>-</v>
      </c>
      <c r="O631" s="277" t="str">
        <f t="shared" si="538"/>
        <v>-</v>
      </c>
      <c r="P631" s="278" t="str">
        <f t="shared" si="539"/>
        <v>-</v>
      </c>
      <c r="Q631" s="58"/>
      <c r="R631" s="295" t="str">
        <f t="shared" si="549"/>
        <v>-</v>
      </c>
      <c r="S631" s="296" t="str">
        <f t="shared" si="540"/>
        <v>-</v>
      </c>
      <c r="T631" s="296" t="str">
        <f t="shared" si="541"/>
        <v>-</v>
      </c>
      <c r="U631" s="297" t="str">
        <f t="shared" si="542"/>
        <v>-</v>
      </c>
      <c r="W631" s="307" t="str">
        <f t="shared" si="550"/>
        <v>-</v>
      </c>
      <c r="Y631" s="318" t="str">
        <f>IF(OR(W631="",W631=0,W631="-"),"",MAX(Y$23:Y630)+1)</f>
        <v/>
      </c>
      <c r="Z631" s="320" t="str">
        <f>IF(OR(Y631="",Y631=0,Y631="-"),"",C625)</f>
        <v/>
      </c>
      <c r="AA631" s="341" t="str">
        <f>IF(OR(Y631="",Y631=0,Y631="-"),"",DAY($B625))</f>
        <v/>
      </c>
      <c r="AB631" s="332" t="str">
        <f t="shared" si="551"/>
        <v/>
      </c>
      <c r="AC631" s="342" t="str">
        <f>IF(OR(AA631="",AA631=0,AA631="-"),"",MONTH($B625))</f>
        <v/>
      </c>
      <c r="AD631" s="332" t="str">
        <f t="shared" si="552"/>
        <v/>
      </c>
      <c r="AE631" s="343" t="str">
        <f>IF(OR(AA631="",AA631=0,AA631="-"),"",YEAR($B625))</f>
        <v/>
      </c>
      <c r="AG631" s="471"/>
      <c r="AH631" s="500"/>
      <c r="AI631" s="501"/>
      <c r="AJ631" s="501"/>
      <c r="AK631" s="501"/>
      <c r="AL631" s="502"/>
      <c r="AM631" s="472"/>
      <c r="AO631" s="471"/>
      <c r="AP631" s="474"/>
      <c r="AQ631" s="474"/>
      <c r="AR631" s="472"/>
      <c r="AT631" s="471"/>
      <c r="AU631" s="474"/>
      <c r="AV631" s="474"/>
      <c r="AW631" s="472"/>
      <c r="AY631" s="471"/>
      <c r="AZ631" s="474"/>
      <c r="BA631" s="474"/>
      <c r="BB631" s="472"/>
      <c r="BD631" s="471"/>
      <c r="BE631" s="472"/>
      <c r="BG631" s="468"/>
    </row>
    <row r="632" spans="1:59" ht="15" thickBot="1" x14ac:dyDescent="0.35">
      <c r="A632" s="674">
        <f>MAX($A$23:A625)+1</f>
        <v>88</v>
      </c>
      <c r="B632" s="675">
        <f>INDEX(Resumen!$A$56:$AL$259,MATCH($A632,Resumen!$A$56:$A$259,0),MATCH($B$22,Resumen!$A$59:$AL$59,0))</f>
        <v>0</v>
      </c>
      <c r="C632" s="676">
        <f>INDEX(Resumen!$A$56:$AL$259,MATCH($A632,Resumen!$A$56:$A$259,0),MATCH($C$22,Resumen!$A$59:$AL$59,0))</f>
        <v>0</v>
      </c>
      <c r="D632" s="648" t="str">
        <f>IF(SUM($W632:$W638)=0,"-",SUM($W632:$W638))</f>
        <v>-</v>
      </c>
      <c r="E632" s="363" t="str">
        <f>Resumen!$K$57</f>
        <v>MP</v>
      </c>
      <c r="F632" s="364" t="str">
        <f>Resumen!$K$56</f>
        <v>Materias Primas</v>
      </c>
      <c r="G632" s="284"/>
      <c r="H632" s="256" t="str">
        <f>INDEX(Resumen!$A$56:$AL$259,MATCH($C632,Resumen!$C$56:$C$259,0),MATCH($H$16,Resumen!$A$59:$AL$59,0))</f>
        <v>-</v>
      </c>
      <c r="I632" s="90" t="str">
        <f>INDEX(Resumen!$A$56:$AL$259,MATCH($C632,Resumen!$C$56:$C$259,0),MATCH($I$16,Resumen!$A$59:$AL$59,0))</f>
        <v>-</v>
      </c>
      <c r="J632" s="90" t="str">
        <f>INDEX(Resumen!$A$56:$AL$259,MATCH($C632,Resumen!$C$56:$C$259,0),MATCH($J$16,Resumen!$A$59:$AL$59,0))</f>
        <v>-</v>
      </c>
      <c r="K632" s="109" t="str">
        <f>INDEX(Resumen!$A$56:$AL$259,MATCH($C632,Resumen!$C$56:$C$259,0),MATCH($K$16,Resumen!$A$59:$AL$59,0))</f>
        <v>-</v>
      </c>
      <c r="M632" s="256" t="str">
        <f>IF(OR(H632="-",H632="",H632=0),"-",H632*M$14)</f>
        <v>-</v>
      </c>
      <c r="N632" s="90" t="str">
        <f t="shared" si="537"/>
        <v>-</v>
      </c>
      <c r="O632" s="90" t="str">
        <f t="shared" si="538"/>
        <v>-</v>
      </c>
      <c r="P632" s="109" t="str">
        <f t="shared" si="539"/>
        <v>-</v>
      </c>
      <c r="Q632" s="58"/>
      <c r="R632" s="365" t="str">
        <f>IF(SUM(H632,M632)=0,"-",SUM(H632,M632))</f>
        <v>-</v>
      </c>
      <c r="S632" s="366" t="str">
        <f t="shared" si="540"/>
        <v>-</v>
      </c>
      <c r="T632" s="366" t="str">
        <f t="shared" si="541"/>
        <v>-</v>
      </c>
      <c r="U632" s="367" t="str">
        <f t="shared" si="542"/>
        <v>-</v>
      </c>
      <c r="V632" s="5"/>
      <c r="W632" s="368" t="str">
        <f>IF(SUM(R632:U632)=0,"-",SUM(R632:U632))</f>
        <v>-</v>
      </c>
      <c r="Y632" s="369" t="str">
        <f>IF(OR(W632="",W632=0,W632="-"),"",MAX(Y$23:Y631)+1)</f>
        <v/>
      </c>
      <c r="Z632" s="370" t="str">
        <f>IF(OR(Y632="",Y632=0,Y632="-"),"",C632)</f>
        <v/>
      </c>
      <c r="AA632" s="371" t="str">
        <f>IF(OR(Y632="",Y632=0,Y632="-"),"",DAY($B632))</f>
        <v/>
      </c>
      <c r="AB632" s="372" t="str">
        <f>IF(AA632="","","/")</f>
        <v/>
      </c>
      <c r="AC632" s="373" t="str">
        <f>IF(OR(AA632="",AA632=0,AA632="-"),"",MONTH($B632))</f>
        <v/>
      </c>
      <c r="AD632" s="372" t="str">
        <f>IF(AC632="","","/")</f>
        <v/>
      </c>
      <c r="AE632" s="374" t="str">
        <f>IF(OR(AA632="",AA632=0,AA632="-"),"",YEAR($B632))</f>
        <v/>
      </c>
      <c r="AG632" s="461" t="str">
        <f>IF(OR($C632="",$C632="-",$C632=0),"-",A632)</f>
        <v>-</v>
      </c>
      <c r="AH632" s="503" t="str">
        <f>IF(OR($C632="",$C632="-",$C632=0),"-",DAY(B632))</f>
        <v>-</v>
      </c>
      <c r="AI632" s="506" t="str">
        <f>IF(AH632="","","/")</f>
        <v>/</v>
      </c>
      <c r="AJ632" s="507" t="str">
        <f>IF(OR($C632="",$C632="-",$C632=0),"-",MONTH(B632))</f>
        <v>-</v>
      </c>
      <c r="AK632" s="506" t="str">
        <f>IF(AJ632="","","/")</f>
        <v>/</v>
      </c>
      <c r="AL632" s="508" t="str">
        <f>IF(OR($C632="",$C632="-",$C632=0),"-",YEAR(B632))</f>
        <v>-</v>
      </c>
      <c r="AM632" s="462" t="str">
        <f>IF(OR($C632="",$C632="-",$C632=0),"-",C632)</f>
        <v>-</v>
      </c>
      <c r="AN632" s="475" t="str">
        <f>IF(AM632="-","ù",IF(BG632=D632,"ü","û"))</f>
        <v>ù</v>
      </c>
      <c r="AO632" s="463" t="str">
        <f>IF(OR($C632="",$C632="-",$C632=0),"-",IF(SUM(H632:H638)=0,"-",SUM(H632:H638)))</f>
        <v>-</v>
      </c>
      <c r="AP632" s="464" t="str">
        <f>IF(OR($C632="",$C632="-",$C632=0),"-",IF(SUM(I632:I638)=0,"-",SUM(I632:I638)))</f>
        <v>-</v>
      </c>
      <c r="AQ632" s="464" t="str">
        <f>IF(OR($C632="",$C632="-",$C632=0),"-",IF(SUM(J632:J638)=0,"-",SUM(J632:J638)))</f>
        <v>-</v>
      </c>
      <c r="AR632" s="465" t="str">
        <f>IF(OR($C632="",$C632="-",$C632=0),"-",IF(SUM(K632:K638)=0,"-",SUM(K632:K638)))</f>
        <v>-</v>
      </c>
      <c r="AS632" s="457"/>
      <c r="AT632" s="463" t="str">
        <f>IF(OR($C632="",$C632="-",$C632=0),"-",IF(SUM(M632:M638)=0,"-",SUM(M632:M638)))</f>
        <v>-</v>
      </c>
      <c r="AU632" s="464" t="str">
        <f>IF(OR($C632="",$C632="-",$C632=0),"-",IF(SUM(N632:N638)=0,"-",SUM(N632:N638)))</f>
        <v>-</v>
      </c>
      <c r="AV632" s="464" t="str">
        <f>IF(OR($C632="",$C632="-",$C632=0),"-",IF(SUM(O632:O638)=0,"-",SUM(O632:O638)))</f>
        <v>-</v>
      </c>
      <c r="AW632" s="465" t="str">
        <f>IF(OR($C632="",$C632="-",$C632=0),"-",IF(SUM(P632:P638)=0,"-",SUM(P632:P638)))</f>
        <v>-</v>
      </c>
      <c r="AX632" s="457"/>
      <c r="AY632" s="463" t="str">
        <f>IF(OR($C632="",$C632="-",$C632=0),"-",IF(SUM(R632:R638)=0,"-",SUM(R632:R638)))</f>
        <v>-</v>
      </c>
      <c r="AZ632" s="464" t="str">
        <f>IF(OR($C632="",$C632="-",$C632=0),"-",IF(SUM(S632:S638)=0,"-",SUM(S632:S638)))</f>
        <v>-</v>
      </c>
      <c r="BA632" s="464" t="str">
        <f>IF(OR($C632="",$C632="-",$C632=0),"-",IF(SUM(T632:T638)=0,"-",SUM(T632:T638)))</f>
        <v>-</v>
      </c>
      <c r="BB632" s="465" t="str">
        <f>IF(OR($C632="",$C632="-",$C632=0),"-",IF(SUM(U632:U638)=0,"-",SUM(U632:U638)))</f>
        <v>-</v>
      </c>
      <c r="BC632" s="457"/>
      <c r="BD632" s="463" t="str">
        <f>IF(SUM(AO632:AR632)=0,"-",SUM(AO632:AR632))</f>
        <v>-</v>
      </c>
      <c r="BE632" s="465" t="str">
        <f>IF(SUM(AT632:AW632)=0,"-",SUM(AT632:AW632))</f>
        <v>-</v>
      </c>
      <c r="BF632" s="457"/>
      <c r="BG632" s="466" t="str">
        <f>IF(SUM(AY632:BB632)=0,"-",SUM(AY632:BB632))</f>
        <v>-</v>
      </c>
    </row>
    <row r="633" spans="1:59" ht="15" thickBot="1" x14ac:dyDescent="0.35">
      <c r="A633" s="674"/>
      <c r="B633" s="675"/>
      <c r="C633" s="676"/>
      <c r="D633" s="677"/>
      <c r="E633" s="82" t="str">
        <f>Resumen!$O$57</f>
        <v>P</v>
      </c>
      <c r="F633" s="261" t="str">
        <f>Resumen!$O$56</f>
        <v>Panadería</v>
      </c>
      <c r="G633" s="284"/>
      <c r="H633" s="273" t="str">
        <f>INDEX(Resumen!$A$56:$AL$259,MATCH($C632,Resumen!$C$56:$C$259,0),MATCH($H$17,Resumen!$A$59:$AL$59,0))</f>
        <v>-</v>
      </c>
      <c r="I633" s="274" t="str">
        <f>INDEX(Resumen!$A$56:$AL$259,MATCH($C632,Resumen!$C$56:$C$259,0),MATCH($I$17,Resumen!$A$59:$AL$59,0))</f>
        <v>-</v>
      </c>
      <c r="J633" s="274" t="str">
        <f>INDEX(Resumen!$A$56:$AL$259,MATCH($C632,Resumen!$C$56:$C$259,0),MATCH($J$17,Resumen!$A$59:$AL$59,0))</f>
        <v>-</v>
      </c>
      <c r="K633" s="275" t="str">
        <f>INDEX(Resumen!$A$56:$AL$259,MATCH($C632,Resumen!$C$56:$C$259,0),MATCH($K$17,Resumen!$A$59:$AL$59,0))</f>
        <v>-</v>
      </c>
      <c r="M633" s="273" t="str">
        <f t="shared" ref="M633:M638" si="553">IF(OR(H633="-",H633="",H633=0),"-",H633*M$14)</f>
        <v>-</v>
      </c>
      <c r="N633" s="274" t="str">
        <f t="shared" si="537"/>
        <v>-</v>
      </c>
      <c r="O633" s="274" t="str">
        <f t="shared" si="538"/>
        <v>-</v>
      </c>
      <c r="P633" s="275" t="str">
        <f t="shared" si="539"/>
        <v>-</v>
      </c>
      <c r="Q633" s="58"/>
      <c r="R633" s="292" t="str">
        <f t="shared" ref="R633:R638" si="554">IF(SUM(H633,M633)=0,"-",SUM(H633,M633))</f>
        <v>-</v>
      </c>
      <c r="S633" s="293" t="str">
        <f t="shared" si="540"/>
        <v>-</v>
      </c>
      <c r="T633" s="293" t="str">
        <f t="shared" si="541"/>
        <v>-</v>
      </c>
      <c r="U633" s="294" t="str">
        <f t="shared" si="542"/>
        <v>-</v>
      </c>
      <c r="V633" s="5"/>
      <c r="W633" s="306" t="str">
        <f t="shared" ref="W633:W638" si="555">IF(SUM(R633:U633)=0,"-",SUM(R633:U633))</f>
        <v>-</v>
      </c>
      <c r="Y633" s="318" t="str">
        <f>IF(OR(W633="",W633=0,W633="-"),"",MAX(Y$23:Y632)+1)</f>
        <v/>
      </c>
      <c r="Z633" s="319" t="str">
        <f>IF(OR(Y633="",Y633=0,Y633="-"),"",C632)</f>
        <v/>
      </c>
      <c r="AA633" s="338" t="str">
        <f>IF(OR(Y633="",Y633=0,Y633="-"),"",DAY($B632))</f>
        <v/>
      </c>
      <c r="AB633" s="331" t="str">
        <f t="shared" ref="AB633:AB638" si="556">IF(AA633="","","/")</f>
        <v/>
      </c>
      <c r="AC633" s="339" t="str">
        <f>IF(OR(AA633="",AA633=0,AA633="-"),"",MONTH($B632))</f>
        <v/>
      </c>
      <c r="AD633" s="331" t="str">
        <f t="shared" ref="AD633:AD638" si="557">IF(AC633="","","/")</f>
        <v/>
      </c>
      <c r="AE633" s="340" t="str">
        <f>IF(OR(AA633="",AA633=0,AA633="-"),"",YEAR($B632))</f>
        <v/>
      </c>
      <c r="AG633" s="525"/>
      <c r="AH633" s="526"/>
      <c r="AI633" s="527"/>
      <c r="AJ633" s="528"/>
      <c r="AK633" s="527"/>
      <c r="AL633" s="529"/>
      <c r="AM633" s="530"/>
      <c r="AN633" s="535"/>
      <c r="AO633" s="531"/>
      <c r="AP633" s="532"/>
      <c r="AQ633" s="532"/>
      <c r="AR633" s="533"/>
      <c r="AS633" s="536"/>
      <c r="AT633" s="531"/>
      <c r="AU633" s="532"/>
      <c r="AV633" s="532"/>
      <c r="AW633" s="533"/>
      <c r="AX633" s="536"/>
      <c r="AY633" s="531"/>
      <c r="AZ633" s="532"/>
      <c r="BA633" s="532"/>
      <c r="BB633" s="533"/>
      <c r="BC633" s="536"/>
      <c r="BD633" s="531"/>
      <c r="BE633" s="533"/>
      <c r="BF633" s="536"/>
      <c r="BG633" s="534"/>
    </row>
    <row r="634" spans="1:59" ht="15" thickBot="1" x14ac:dyDescent="0.35">
      <c r="A634" s="674"/>
      <c r="B634" s="675"/>
      <c r="C634" s="676"/>
      <c r="D634" s="677"/>
      <c r="E634" s="82" t="str">
        <f>Resumen!$S$57</f>
        <v>B</v>
      </c>
      <c r="F634" s="261" t="str">
        <f>Resumen!$S$56</f>
        <v>Bebidas</v>
      </c>
      <c r="G634" s="284"/>
      <c r="H634" s="273" t="str">
        <f>INDEX(Resumen!$A$56:$AL$259,MATCH($C632,Resumen!$C$56:$C$259,0),MATCH($H$18,Resumen!$A$59:$AL$59,0))</f>
        <v>-</v>
      </c>
      <c r="I634" s="274" t="str">
        <f>INDEX(Resumen!$A$56:$AL$259,MATCH($C632,Resumen!$C$56:$C$259,0),MATCH($I$18,Resumen!$A$59:$AL$59,0))</f>
        <v>-</v>
      </c>
      <c r="J634" s="274" t="str">
        <f>INDEX(Resumen!$A$56:$AL$259,MATCH($C632,Resumen!$C$56:$C$259,0),MATCH($J$18,Resumen!$A$59:$AL$59,0))</f>
        <v>-</v>
      </c>
      <c r="K634" s="275" t="str">
        <f>INDEX(Resumen!$A$56:$AL$259,MATCH($C632,Resumen!$C$56:$C$259,0),MATCH($K$18,Resumen!$A$59:$AL$59,0))</f>
        <v>-</v>
      </c>
      <c r="M634" s="273" t="str">
        <f t="shared" si="553"/>
        <v>-</v>
      </c>
      <c r="N634" s="274" t="str">
        <f t="shared" si="537"/>
        <v>-</v>
      </c>
      <c r="O634" s="274" t="str">
        <f t="shared" si="538"/>
        <v>-</v>
      </c>
      <c r="P634" s="275" t="str">
        <f t="shared" si="539"/>
        <v>-</v>
      </c>
      <c r="R634" s="292" t="str">
        <f t="shared" si="554"/>
        <v>-</v>
      </c>
      <c r="S634" s="293" t="str">
        <f t="shared" si="540"/>
        <v>-</v>
      </c>
      <c r="T634" s="293" t="str">
        <f t="shared" si="541"/>
        <v>-</v>
      </c>
      <c r="U634" s="294" t="str">
        <f t="shared" si="542"/>
        <v>-</v>
      </c>
      <c r="V634" s="5"/>
      <c r="W634" s="306" t="str">
        <f t="shared" si="555"/>
        <v>-</v>
      </c>
      <c r="Y634" s="318" t="str">
        <f>IF(OR(W634="",W634=0,W634="-"),"",MAX(Y$23:Y633)+1)</f>
        <v/>
      </c>
      <c r="Z634" s="319" t="str">
        <f>IF(OR(Y634="",Y634=0,Y634="-"),"",C632)</f>
        <v/>
      </c>
      <c r="AA634" s="338" t="str">
        <f>IF(OR(Y634="",Y634=0,Y634="-"),"",DAY($B632))</f>
        <v/>
      </c>
      <c r="AB634" s="331" t="str">
        <f t="shared" si="556"/>
        <v/>
      </c>
      <c r="AC634" s="339" t="str">
        <f>IF(OR(AA634="",AA634=0,AA634="-"),"",MONTH($B632))</f>
        <v/>
      </c>
      <c r="AD634" s="331" t="str">
        <f t="shared" si="557"/>
        <v/>
      </c>
      <c r="AE634" s="340" t="str">
        <f>IF(OR(AA634="",AA634=0,AA634="-"),"",YEAR($B632))</f>
        <v/>
      </c>
      <c r="AG634" s="469"/>
      <c r="AH634" s="497"/>
      <c r="AL634" s="499"/>
      <c r="AM634" s="470"/>
      <c r="AN634" s="59"/>
      <c r="AO634" s="469"/>
      <c r="AP634" s="473"/>
      <c r="AQ634" s="473"/>
      <c r="AR634" s="470"/>
      <c r="AS634" s="59"/>
      <c r="AT634" s="469"/>
      <c r="AU634" s="473"/>
      <c r="AV634" s="473"/>
      <c r="AW634" s="470"/>
      <c r="AX634" s="59"/>
      <c r="AY634" s="469"/>
      <c r="AZ634" s="473"/>
      <c r="BA634" s="473"/>
      <c r="BB634" s="470"/>
      <c r="BC634" s="59"/>
      <c r="BD634" s="469"/>
      <c r="BE634" s="470"/>
      <c r="BF634" s="59"/>
      <c r="BG634" s="467"/>
    </row>
    <row r="635" spans="1:59" ht="15" thickBot="1" x14ac:dyDescent="0.35">
      <c r="A635" s="674"/>
      <c r="B635" s="675"/>
      <c r="C635" s="676"/>
      <c r="D635" s="677"/>
      <c r="E635" s="82" t="str">
        <f>Resumen!$W$57</f>
        <v>E</v>
      </c>
      <c r="F635" s="261" t="str">
        <f>Resumen!$W$56</f>
        <v>Envases</v>
      </c>
      <c r="G635" s="284"/>
      <c r="H635" s="273" t="str">
        <f>INDEX(Resumen!$A$56:$AL$259,MATCH($C632,Resumen!$C$56:$C$259,0),MATCH($H$19,Resumen!$A$59:$AL$59,0))</f>
        <v>-</v>
      </c>
      <c r="I635" s="274" t="str">
        <f>INDEX(Resumen!$A$56:$AL$259,MATCH($C632,Resumen!$C$56:$C$259,0),MATCH($I$19,Resumen!$A$59:$AL$59,0))</f>
        <v>-</v>
      </c>
      <c r="J635" s="274" t="str">
        <f>INDEX(Resumen!$A$56:$AL$259,MATCH($C632,Resumen!$C$56:$C$259,0),MATCH($J$19,Resumen!$A$59:$AL$59,0))</f>
        <v>-</v>
      </c>
      <c r="K635" s="275" t="str">
        <f>INDEX(Resumen!$A$56:$AL$259,MATCH($C632,Resumen!$C$56:$C$259,0),MATCH($K$19,Resumen!$A$59:$AL$59,0))</f>
        <v>-</v>
      </c>
      <c r="M635" s="273" t="str">
        <f t="shared" si="553"/>
        <v>-</v>
      </c>
      <c r="N635" s="274" t="str">
        <f t="shared" si="537"/>
        <v>-</v>
      </c>
      <c r="O635" s="274" t="str">
        <f t="shared" si="538"/>
        <v>-</v>
      </c>
      <c r="P635" s="275" t="str">
        <f t="shared" si="539"/>
        <v>-</v>
      </c>
      <c r="Q635" s="58"/>
      <c r="R635" s="292" t="str">
        <f t="shared" si="554"/>
        <v>-</v>
      </c>
      <c r="S635" s="293" t="str">
        <f t="shared" si="540"/>
        <v>-</v>
      </c>
      <c r="T635" s="293" t="str">
        <f t="shared" si="541"/>
        <v>-</v>
      </c>
      <c r="U635" s="294" t="str">
        <f t="shared" si="542"/>
        <v>-</v>
      </c>
      <c r="V635" s="5"/>
      <c r="W635" s="306" t="str">
        <f t="shared" si="555"/>
        <v>-</v>
      </c>
      <c r="Y635" s="318" t="str">
        <f>IF(OR(W635="",W635=0,W635="-"),"",MAX(Y$23:Y634)+1)</f>
        <v/>
      </c>
      <c r="Z635" s="319" t="str">
        <f>IF(OR(Y635="",Y635=0,Y635="-"),"",C632)</f>
        <v/>
      </c>
      <c r="AA635" s="338" t="str">
        <f>IF(OR(Y635="",Y635=0,Y635="-"),"",DAY($B632))</f>
        <v/>
      </c>
      <c r="AB635" s="331" t="str">
        <f t="shared" si="556"/>
        <v/>
      </c>
      <c r="AC635" s="339" t="str">
        <f>IF(OR(AA635="",AA635=0,AA635="-"),"",MONTH($B632))</f>
        <v/>
      </c>
      <c r="AD635" s="331" t="str">
        <f t="shared" si="557"/>
        <v/>
      </c>
      <c r="AE635" s="340" t="str">
        <f>IF(OR(AA635="",AA635=0,AA635="-"),"",YEAR($B632))</f>
        <v/>
      </c>
      <c r="AG635" s="469"/>
      <c r="AH635" s="497"/>
      <c r="AL635" s="499"/>
      <c r="AM635" s="470"/>
      <c r="AO635" s="469"/>
      <c r="AP635" s="473"/>
      <c r="AQ635" s="473"/>
      <c r="AR635" s="470"/>
      <c r="AT635" s="469"/>
      <c r="AU635" s="473"/>
      <c r="AV635" s="473"/>
      <c r="AW635" s="470"/>
      <c r="AY635" s="469"/>
      <c r="AZ635" s="473"/>
      <c r="BA635" s="473"/>
      <c r="BB635" s="470"/>
      <c r="BD635" s="469"/>
      <c r="BE635" s="470"/>
      <c r="BG635" s="467"/>
    </row>
    <row r="636" spans="1:59" ht="15" thickBot="1" x14ac:dyDescent="0.35">
      <c r="A636" s="674"/>
      <c r="B636" s="675"/>
      <c r="C636" s="676"/>
      <c r="D636" s="677"/>
      <c r="E636" s="83" t="str">
        <f>Resumen!$AA$57</f>
        <v>D</v>
      </c>
      <c r="F636" s="262" t="str">
        <f>Resumen!$AA$56</f>
        <v>Decoración</v>
      </c>
      <c r="G636" s="284"/>
      <c r="H636" s="273" t="str">
        <f>INDEX(Resumen!$A$56:$AL$259,MATCH($C632,Resumen!$C$56:$C$259,0),MATCH($H$20,Resumen!$A$59:$AL$59,0))</f>
        <v>-</v>
      </c>
      <c r="I636" s="274" t="str">
        <f>INDEX(Resumen!$A$56:$AL$259,MATCH($C632,Resumen!$C$56:$C$259,0),MATCH($I$20,Resumen!$A$59:$AL$59,0))</f>
        <v>-</v>
      </c>
      <c r="J636" s="274" t="str">
        <f>INDEX(Resumen!$A$56:$AL$259,MATCH($C632,Resumen!$C$56:$C$259,0),MATCH($J$20,Resumen!$A$59:$AL$59,0))</f>
        <v>-</v>
      </c>
      <c r="K636" s="275" t="str">
        <f>INDEX(Resumen!$A$56:$AL$259,MATCH($C632,Resumen!$C$56:$C$259,0),MATCH($K$20,Resumen!$A$59:$AL$59,0))</f>
        <v>-</v>
      </c>
      <c r="M636" s="273" t="str">
        <f t="shared" si="553"/>
        <v>-</v>
      </c>
      <c r="N636" s="274" t="str">
        <f t="shared" si="537"/>
        <v>-</v>
      </c>
      <c r="O636" s="274" t="str">
        <f t="shared" si="538"/>
        <v>-</v>
      </c>
      <c r="P636" s="275" t="str">
        <f t="shared" si="539"/>
        <v>-</v>
      </c>
      <c r="Q636" s="58"/>
      <c r="R636" s="292" t="str">
        <f t="shared" si="554"/>
        <v>-</v>
      </c>
      <c r="S636" s="293" t="str">
        <f t="shared" si="540"/>
        <v>-</v>
      </c>
      <c r="T636" s="293" t="str">
        <f t="shared" si="541"/>
        <v>-</v>
      </c>
      <c r="U636" s="294" t="str">
        <f t="shared" si="542"/>
        <v>-</v>
      </c>
      <c r="V636" s="5"/>
      <c r="W636" s="306" t="str">
        <f t="shared" si="555"/>
        <v>-</v>
      </c>
      <c r="Y636" s="318" t="str">
        <f>IF(OR(W636="",W636=0,W636="-"),"",MAX(Y$23:Y635)+1)</f>
        <v/>
      </c>
      <c r="Z636" s="319" t="str">
        <f>IF(OR(Y636="",Y636=0,Y636="-"),"",C632)</f>
        <v/>
      </c>
      <c r="AA636" s="338" t="str">
        <f>IF(OR(Y636="",Y636=0,Y636="-"),"",DAY($B632))</f>
        <v/>
      </c>
      <c r="AB636" s="331" t="str">
        <f t="shared" si="556"/>
        <v/>
      </c>
      <c r="AC636" s="339" t="str">
        <f>IF(OR(AA636="",AA636=0,AA636="-"),"",MONTH($B632))</f>
        <v/>
      </c>
      <c r="AD636" s="331" t="str">
        <f t="shared" si="557"/>
        <v/>
      </c>
      <c r="AE636" s="340" t="str">
        <f>IF(OR(AA636="",AA636=0,AA636="-"),"",YEAR($B632))</f>
        <v/>
      </c>
      <c r="AG636" s="469"/>
      <c r="AH636" s="497"/>
      <c r="AL636" s="499"/>
      <c r="AM636" s="470"/>
      <c r="AO636" s="469"/>
      <c r="AP636" s="473"/>
      <c r="AQ636" s="473"/>
      <c r="AR636" s="470"/>
      <c r="AT636" s="469"/>
      <c r="AU636" s="473"/>
      <c r="AV636" s="473"/>
      <c r="AW636" s="470"/>
      <c r="AY636" s="469"/>
      <c r="AZ636" s="473"/>
      <c r="BA636" s="473"/>
      <c r="BB636" s="470"/>
      <c r="BD636" s="469"/>
      <c r="BE636" s="470"/>
      <c r="BG636" s="467"/>
    </row>
    <row r="637" spans="1:59" ht="15" thickBot="1" x14ac:dyDescent="0.35">
      <c r="A637" s="674"/>
      <c r="B637" s="675"/>
      <c r="C637" s="676"/>
      <c r="D637" s="677"/>
      <c r="E637" s="83" t="str">
        <f>Resumen!$AE$57</f>
        <v>U</v>
      </c>
      <c r="F637" s="262" t="str">
        <f>Resumen!$AE$56</f>
        <v>Maq. y Utensilios</v>
      </c>
      <c r="G637" s="284"/>
      <c r="H637" s="273" t="str">
        <f>INDEX(Resumen!$A$56:$AL$259,MATCH($C632,Resumen!$C$56:$C$259,0),MATCH($H$21,Resumen!$A$59:$AL$59,0))</f>
        <v>-</v>
      </c>
      <c r="I637" s="274" t="str">
        <f>INDEX(Resumen!$A$56:$AL$259,MATCH($C632,Resumen!$C$56:$C$259,0),MATCH($I$21,Resumen!$A$59:$AL$59,0))</f>
        <v>-</v>
      </c>
      <c r="J637" s="274" t="str">
        <f>INDEX(Resumen!$A$56:$AL$259,MATCH($C632,Resumen!$C$56:$C$259,0),MATCH($J$21,Resumen!$A$59:$AL$59,0))</f>
        <v>-</v>
      </c>
      <c r="K637" s="275" t="str">
        <f>INDEX(Resumen!$A$56:$AL$259,MATCH($C632,Resumen!$C$56:$C$259,0),MATCH($K$21,Resumen!$A$59:$AL$59,0))</f>
        <v>-</v>
      </c>
      <c r="M637" s="273" t="str">
        <f t="shared" si="553"/>
        <v>-</v>
      </c>
      <c r="N637" s="274" t="str">
        <f t="shared" si="537"/>
        <v>-</v>
      </c>
      <c r="O637" s="274" t="str">
        <f t="shared" si="538"/>
        <v>-</v>
      </c>
      <c r="P637" s="275" t="str">
        <f t="shared" si="539"/>
        <v>-</v>
      </c>
      <c r="Q637" s="58"/>
      <c r="R637" s="292" t="str">
        <f t="shared" si="554"/>
        <v>-</v>
      </c>
      <c r="S637" s="293" t="str">
        <f t="shared" si="540"/>
        <v>-</v>
      </c>
      <c r="T637" s="293" t="str">
        <f t="shared" si="541"/>
        <v>-</v>
      </c>
      <c r="U637" s="294" t="str">
        <f t="shared" si="542"/>
        <v>-</v>
      </c>
      <c r="V637" s="5"/>
      <c r="W637" s="306" t="str">
        <f t="shared" si="555"/>
        <v>-</v>
      </c>
      <c r="Y637" s="318" t="str">
        <f>IF(OR(W637="",W637=0,W637="-"),"",MAX(Y$23:Y636)+1)</f>
        <v/>
      </c>
      <c r="Z637" s="319" t="str">
        <f>IF(OR(Y637="",Y637=0,Y637="-"),"",C632)</f>
        <v/>
      </c>
      <c r="AA637" s="338" t="str">
        <f>IF(OR(Y637="",Y637=0,Y637="-"),"",DAY($B632))</f>
        <v/>
      </c>
      <c r="AB637" s="331" t="str">
        <f t="shared" si="556"/>
        <v/>
      </c>
      <c r="AC637" s="339" t="str">
        <f>IF(OR(AA637="",AA637=0,AA637="-"),"",MONTH($B632))</f>
        <v/>
      </c>
      <c r="AD637" s="331" t="str">
        <f t="shared" si="557"/>
        <v/>
      </c>
      <c r="AE637" s="340" t="str">
        <f>IF(OR(AA637="",AA637=0,AA637="-"),"",YEAR($B632))</f>
        <v/>
      </c>
      <c r="AG637" s="469"/>
      <c r="AH637" s="497"/>
      <c r="AL637" s="499"/>
      <c r="AM637" s="470"/>
      <c r="AO637" s="469"/>
      <c r="AP637" s="473"/>
      <c r="AQ637" s="473"/>
      <c r="AR637" s="470"/>
      <c r="AT637" s="469"/>
      <c r="AU637" s="473"/>
      <c r="AV637" s="473"/>
      <c r="AW637" s="470"/>
      <c r="AY637" s="469"/>
      <c r="AZ637" s="473"/>
      <c r="BA637" s="473"/>
      <c r="BB637" s="470"/>
      <c r="BD637" s="469"/>
      <c r="BE637" s="470"/>
      <c r="BG637" s="467"/>
    </row>
    <row r="638" spans="1:59" ht="15" thickBot="1" x14ac:dyDescent="0.35">
      <c r="A638" s="674"/>
      <c r="B638" s="675"/>
      <c r="C638" s="676"/>
      <c r="D638" s="649"/>
      <c r="E638" s="259" t="str">
        <f>Resumen!$AI$57</f>
        <v>V</v>
      </c>
      <c r="F638" s="263" t="str">
        <f>Resumen!$AI$56</f>
        <v>Gastos V.Zotz</v>
      </c>
      <c r="G638" s="284"/>
      <c r="H638" s="276" t="str">
        <f>INDEX(Resumen!$A$56:$AL$259,MATCH($C632,Resumen!$C$56:$C$259,0),MATCH($H$22,Resumen!$A$59:$AL$59,0))</f>
        <v>-</v>
      </c>
      <c r="I638" s="277" t="str">
        <f>INDEX(Resumen!$A$56:$AL$259,MATCH($C632,Resumen!$C$56:$C$259,0),MATCH($I$22,Resumen!$A$59:$AL$59,0))</f>
        <v>-</v>
      </c>
      <c r="J638" s="277" t="str">
        <f>INDEX(Resumen!$A$56:$AL$259,MATCH($C632,Resumen!$C$56:$C$259,0),MATCH($J$22,Resumen!$A$59:$AL$59,0))</f>
        <v>-</v>
      </c>
      <c r="K638" s="278" t="str">
        <f>INDEX(Resumen!$A$56:$AL$259,MATCH($C632,Resumen!$C$56:$C$259,0),MATCH($K$22,Resumen!$A$59:$AL$59,0))</f>
        <v>-</v>
      </c>
      <c r="M638" s="276" t="str">
        <f t="shared" si="553"/>
        <v>-</v>
      </c>
      <c r="N638" s="277" t="str">
        <f t="shared" si="537"/>
        <v>-</v>
      </c>
      <c r="O638" s="277" t="str">
        <f t="shared" si="538"/>
        <v>-</v>
      </c>
      <c r="P638" s="278" t="str">
        <f t="shared" si="539"/>
        <v>-</v>
      </c>
      <c r="Q638" s="58"/>
      <c r="R638" s="295" t="str">
        <f t="shared" si="554"/>
        <v>-</v>
      </c>
      <c r="S638" s="296" t="str">
        <f t="shared" si="540"/>
        <v>-</v>
      </c>
      <c r="T638" s="296" t="str">
        <f t="shared" si="541"/>
        <v>-</v>
      </c>
      <c r="U638" s="297" t="str">
        <f t="shared" si="542"/>
        <v>-</v>
      </c>
      <c r="W638" s="307" t="str">
        <f t="shared" si="555"/>
        <v>-</v>
      </c>
      <c r="Y638" s="318" t="str">
        <f>IF(OR(W638="",W638=0,W638="-"),"",MAX(Y$23:Y637)+1)</f>
        <v/>
      </c>
      <c r="Z638" s="320" t="str">
        <f>IF(OR(Y638="",Y638=0,Y638="-"),"",C632)</f>
        <v/>
      </c>
      <c r="AA638" s="341" t="str">
        <f>IF(OR(Y638="",Y638=0,Y638="-"),"",DAY($B632))</f>
        <v/>
      </c>
      <c r="AB638" s="332" t="str">
        <f t="shared" si="556"/>
        <v/>
      </c>
      <c r="AC638" s="342" t="str">
        <f>IF(OR(AA638="",AA638=0,AA638="-"),"",MONTH($B632))</f>
        <v/>
      </c>
      <c r="AD638" s="332" t="str">
        <f t="shared" si="557"/>
        <v/>
      </c>
      <c r="AE638" s="343" t="str">
        <f>IF(OR(AA638="",AA638=0,AA638="-"),"",YEAR($B632))</f>
        <v/>
      </c>
      <c r="AG638" s="471"/>
      <c r="AH638" s="500"/>
      <c r="AI638" s="501"/>
      <c r="AJ638" s="501"/>
      <c r="AK638" s="501"/>
      <c r="AL638" s="502"/>
      <c r="AM638" s="472"/>
      <c r="AO638" s="471"/>
      <c r="AP638" s="474"/>
      <c r="AQ638" s="474"/>
      <c r="AR638" s="472"/>
      <c r="AT638" s="471"/>
      <c r="AU638" s="474"/>
      <c r="AV638" s="474"/>
      <c r="AW638" s="472"/>
      <c r="AY638" s="471"/>
      <c r="AZ638" s="474"/>
      <c r="BA638" s="474"/>
      <c r="BB638" s="472"/>
      <c r="BD638" s="471"/>
      <c r="BE638" s="472"/>
      <c r="BG638" s="468"/>
    </row>
    <row r="639" spans="1:59" ht="15" thickBot="1" x14ac:dyDescent="0.35">
      <c r="A639" s="674">
        <f>MAX($A$23:A632)+1</f>
        <v>89</v>
      </c>
      <c r="B639" s="675">
        <f>INDEX(Resumen!$A$56:$AL$259,MATCH($A639,Resumen!$A$56:$A$259,0),MATCH($B$22,Resumen!$A$59:$AL$59,0))</f>
        <v>0</v>
      </c>
      <c r="C639" s="676">
        <f>INDEX(Resumen!$A$56:$AL$259,MATCH($A639,Resumen!$A$56:$A$259,0),MATCH($C$22,Resumen!$A$59:$AL$59,0))</f>
        <v>0</v>
      </c>
      <c r="D639" s="648" t="str">
        <f>IF(SUM($W639:$W645)=0,"-",SUM($W639:$W645))</f>
        <v>-</v>
      </c>
      <c r="E639" s="363" t="str">
        <f>Resumen!$K$57</f>
        <v>MP</v>
      </c>
      <c r="F639" s="364" t="str">
        <f>Resumen!$K$56</f>
        <v>Materias Primas</v>
      </c>
      <c r="G639" s="284"/>
      <c r="H639" s="256" t="str">
        <f>INDEX(Resumen!$A$56:$AL$259,MATCH($C639,Resumen!$C$56:$C$259,0),MATCH($H$16,Resumen!$A$59:$AL$59,0))</f>
        <v>-</v>
      </c>
      <c r="I639" s="90" t="str">
        <f>INDEX(Resumen!$A$56:$AL$259,MATCH($C639,Resumen!$C$56:$C$259,0),MATCH($I$16,Resumen!$A$59:$AL$59,0))</f>
        <v>-</v>
      </c>
      <c r="J639" s="90" t="str">
        <f>INDEX(Resumen!$A$56:$AL$259,MATCH($C639,Resumen!$C$56:$C$259,0),MATCH($J$16,Resumen!$A$59:$AL$59,0))</f>
        <v>-</v>
      </c>
      <c r="K639" s="109" t="str">
        <f>INDEX(Resumen!$A$56:$AL$259,MATCH($C639,Resumen!$C$56:$C$259,0),MATCH($K$16,Resumen!$A$59:$AL$59,0))</f>
        <v>-</v>
      </c>
      <c r="M639" s="256" t="str">
        <f>IF(OR(H639="-",H639="",H639=0),"-",H639*M$14)</f>
        <v>-</v>
      </c>
      <c r="N639" s="90" t="str">
        <f t="shared" si="537"/>
        <v>-</v>
      </c>
      <c r="O639" s="90" t="str">
        <f t="shared" si="538"/>
        <v>-</v>
      </c>
      <c r="P639" s="109" t="str">
        <f t="shared" si="539"/>
        <v>-</v>
      </c>
      <c r="Q639" s="58"/>
      <c r="R639" s="365" t="str">
        <f>IF(SUM(H639,M639)=0,"-",SUM(H639,M639))</f>
        <v>-</v>
      </c>
      <c r="S639" s="366" t="str">
        <f t="shared" si="540"/>
        <v>-</v>
      </c>
      <c r="T639" s="366" t="str">
        <f t="shared" si="541"/>
        <v>-</v>
      </c>
      <c r="U639" s="367" t="str">
        <f t="shared" si="542"/>
        <v>-</v>
      </c>
      <c r="V639" s="5"/>
      <c r="W639" s="368" t="str">
        <f>IF(SUM(R639:U639)=0,"-",SUM(R639:U639))</f>
        <v>-</v>
      </c>
      <c r="Y639" s="369" t="str">
        <f>IF(OR(W639="",W639=0,W639="-"),"",MAX(Y$23:Y638)+1)</f>
        <v/>
      </c>
      <c r="Z639" s="370" t="str">
        <f>IF(OR(Y639="",Y639=0,Y639="-"),"",C639)</f>
        <v/>
      </c>
      <c r="AA639" s="371" t="str">
        <f>IF(OR(Y639="",Y639=0,Y639="-"),"",DAY($B639))</f>
        <v/>
      </c>
      <c r="AB639" s="372" t="str">
        <f>IF(AA639="","","/")</f>
        <v/>
      </c>
      <c r="AC639" s="373" t="str">
        <f>IF(OR(AA639="",AA639=0,AA639="-"),"",MONTH($B639))</f>
        <v/>
      </c>
      <c r="AD639" s="372" t="str">
        <f>IF(AC639="","","/")</f>
        <v/>
      </c>
      <c r="AE639" s="374" t="str">
        <f>IF(OR(AA639="",AA639=0,AA639="-"),"",YEAR($B639))</f>
        <v/>
      </c>
      <c r="AG639" s="461" t="str">
        <f>IF(OR($C639="",$C639="-",$C639=0),"-",A639)</f>
        <v>-</v>
      </c>
      <c r="AH639" s="503" t="str">
        <f>IF(OR($C639="",$C639="-",$C639=0),"-",DAY(B639))</f>
        <v>-</v>
      </c>
      <c r="AI639" s="506" t="str">
        <f>IF(AH639="","","/")</f>
        <v>/</v>
      </c>
      <c r="AJ639" s="507" t="str">
        <f>IF(OR($C639="",$C639="-",$C639=0),"-",MONTH(B639))</f>
        <v>-</v>
      </c>
      <c r="AK639" s="506" t="str">
        <f>IF(AJ639="","","/")</f>
        <v>/</v>
      </c>
      <c r="AL639" s="508" t="str">
        <f>IF(OR($C639="",$C639="-",$C639=0),"-",YEAR(B639))</f>
        <v>-</v>
      </c>
      <c r="AM639" s="462" t="str">
        <f>IF(OR($C639="",$C639="-",$C639=0),"-",C639)</f>
        <v>-</v>
      </c>
      <c r="AN639" s="475" t="str">
        <f>IF(AM639="-","ù",IF(BG639=D639,"ü","û"))</f>
        <v>ù</v>
      </c>
      <c r="AO639" s="463" t="str">
        <f>IF(OR($C639="",$C639="-",$C639=0),"-",IF(SUM(H639:H645)=0,"-",SUM(H639:H645)))</f>
        <v>-</v>
      </c>
      <c r="AP639" s="464" t="str">
        <f>IF(OR($C639="",$C639="-",$C639=0),"-",IF(SUM(I639:I645)=0,"-",SUM(I639:I645)))</f>
        <v>-</v>
      </c>
      <c r="AQ639" s="464" t="str">
        <f>IF(OR($C639="",$C639="-",$C639=0),"-",IF(SUM(J639:J645)=0,"-",SUM(J639:J645)))</f>
        <v>-</v>
      </c>
      <c r="AR639" s="465" t="str">
        <f>IF(OR($C639="",$C639="-",$C639=0),"-",IF(SUM(K639:K645)=0,"-",SUM(K639:K645)))</f>
        <v>-</v>
      </c>
      <c r="AS639" s="457"/>
      <c r="AT639" s="463" t="str">
        <f>IF(OR($C639="",$C639="-",$C639=0),"-",IF(SUM(M639:M645)=0,"-",SUM(M639:M645)))</f>
        <v>-</v>
      </c>
      <c r="AU639" s="464" t="str">
        <f>IF(OR($C639="",$C639="-",$C639=0),"-",IF(SUM(N639:N645)=0,"-",SUM(N639:N645)))</f>
        <v>-</v>
      </c>
      <c r="AV639" s="464" t="str">
        <f>IF(OR($C639="",$C639="-",$C639=0),"-",IF(SUM(O639:O645)=0,"-",SUM(O639:O645)))</f>
        <v>-</v>
      </c>
      <c r="AW639" s="465" t="str">
        <f>IF(OR($C639="",$C639="-",$C639=0),"-",IF(SUM(P639:P645)=0,"-",SUM(P639:P645)))</f>
        <v>-</v>
      </c>
      <c r="AX639" s="457"/>
      <c r="AY639" s="463" t="str">
        <f>IF(OR($C639="",$C639="-",$C639=0),"-",IF(SUM(R639:R645)=0,"-",SUM(R639:R645)))</f>
        <v>-</v>
      </c>
      <c r="AZ639" s="464" t="str">
        <f>IF(OR($C639="",$C639="-",$C639=0),"-",IF(SUM(S639:S645)=0,"-",SUM(S639:S645)))</f>
        <v>-</v>
      </c>
      <c r="BA639" s="464" t="str">
        <f>IF(OR($C639="",$C639="-",$C639=0),"-",IF(SUM(T639:T645)=0,"-",SUM(T639:T645)))</f>
        <v>-</v>
      </c>
      <c r="BB639" s="465" t="str">
        <f>IF(OR($C639="",$C639="-",$C639=0),"-",IF(SUM(U639:U645)=0,"-",SUM(U639:U645)))</f>
        <v>-</v>
      </c>
      <c r="BC639" s="457"/>
      <c r="BD639" s="463" t="str">
        <f>IF(SUM(AO639:AR639)=0,"-",SUM(AO639:AR639))</f>
        <v>-</v>
      </c>
      <c r="BE639" s="465" t="str">
        <f>IF(SUM(AT639:AW639)=0,"-",SUM(AT639:AW639))</f>
        <v>-</v>
      </c>
      <c r="BF639" s="457"/>
      <c r="BG639" s="466" t="str">
        <f>IF(SUM(AY639:BB639)=0,"-",SUM(AY639:BB639))</f>
        <v>-</v>
      </c>
    </row>
    <row r="640" spans="1:59" ht="15" thickBot="1" x14ac:dyDescent="0.35">
      <c r="A640" s="674"/>
      <c r="B640" s="675"/>
      <c r="C640" s="676"/>
      <c r="D640" s="677"/>
      <c r="E640" s="82" t="str">
        <f>Resumen!$O$57</f>
        <v>P</v>
      </c>
      <c r="F640" s="261" t="str">
        <f>Resumen!$O$56</f>
        <v>Panadería</v>
      </c>
      <c r="G640" s="284"/>
      <c r="H640" s="273" t="str">
        <f>INDEX(Resumen!$A$56:$AL$259,MATCH($C639,Resumen!$C$56:$C$259,0),MATCH($H$17,Resumen!$A$59:$AL$59,0))</f>
        <v>-</v>
      </c>
      <c r="I640" s="274" t="str">
        <f>INDEX(Resumen!$A$56:$AL$259,MATCH($C639,Resumen!$C$56:$C$259,0),MATCH($I$17,Resumen!$A$59:$AL$59,0))</f>
        <v>-</v>
      </c>
      <c r="J640" s="274" t="str">
        <f>INDEX(Resumen!$A$56:$AL$259,MATCH($C639,Resumen!$C$56:$C$259,0),MATCH($J$17,Resumen!$A$59:$AL$59,0))</f>
        <v>-</v>
      </c>
      <c r="K640" s="275" t="str">
        <f>INDEX(Resumen!$A$56:$AL$259,MATCH($C639,Resumen!$C$56:$C$259,0),MATCH($K$17,Resumen!$A$59:$AL$59,0))</f>
        <v>-</v>
      </c>
      <c r="M640" s="273" t="str">
        <f t="shared" ref="M640:M645" si="558">IF(OR(H640="-",H640="",H640=0),"-",H640*M$14)</f>
        <v>-</v>
      </c>
      <c r="N640" s="274" t="str">
        <f t="shared" si="537"/>
        <v>-</v>
      </c>
      <c r="O640" s="274" t="str">
        <f t="shared" si="538"/>
        <v>-</v>
      </c>
      <c r="P640" s="275" t="str">
        <f t="shared" si="539"/>
        <v>-</v>
      </c>
      <c r="Q640" s="58"/>
      <c r="R640" s="292" t="str">
        <f t="shared" ref="R640:R645" si="559">IF(SUM(H640,M640)=0,"-",SUM(H640,M640))</f>
        <v>-</v>
      </c>
      <c r="S640" s="293" t="str">
        <f t="shared" si="540"/>
        <v>-</v>
      </c>
      <c r="T640" s="293" t="str">
        <f t="shared" si="541"/>
        <v>-</v>
      </c>
      <c r="U640" s="294" t="str">
        <f t="shared" si="542"/>
        <v>-</v>
      </c>
      <c r="V640" s="5"/>
      <c r="W640" s="306" t="str">
        <f t="shared" ref="W640:W645" si="560">IF(SUM(R640:U640)=0,"-",SUM(R640:U640))</f>
        <v>-</v>
      </c>
      <c r="Y640" s="318" t="str">
        <f>IF(OR(W640="",W640=0,W640="-"),"",MAX(Y$23:Y639)+1)</f>
        <v/>
      </c>
      <c r="Z640" s="319" t="str">
        <f>IF(OR(Y640="",Y640=0,Y640="-"),"",C639)</f>
        <v/>
      </c>
      <c r="AA640" s="338" t="str">
        <f>IF(OR(Y640="",Y640=0,Y640="-"),"",DAY($B639))</f>
        <v/>
      </c>
      <c r="AB640" s="331" t="str">
        <f t="shared" ref="AB640:AB645" si="561">IF(AA640="","","/")</f>
        <v/>
      </c>
      <c r="AC640" s="339" t="str">
        <f>IF(OR(AA640="",AA640=0,AA640="-"),"",MONTH($B639))</f>
        <v/>
      </c>
      <c r="AD640" s="331" t="str">
        <f t="shared" ref="AD640:AD645" si="562">IF(AC640="","","/")</f>
        <v/>
      </c>
      <c r="AE640" s="340" t="str">
        <f>IF(OR(AA640="",AA640=0,AA640="-"),"",YEAR($B639))</f>
        <v/>
      </c>
      <c r="AG640" s="525"/>
      <c r="AH640" s="526"/>
      <c r="AI640" s="527"/>
      <c r="AJ640" s="528"/>
      <c r="AK640" s="527"/>
      <c r="AL640" s="529"/>
      <c r="AM640" s="530"/>
      <c r="AN640" s="535"/>
      <c r="AO640" s="531"/>
      <c r="AP640" s="532"/>
      <c r="AQ640" s="532"/>
      <c r="AR640" s="533"/>
      <c r="AS640" s="536"/>
      <c r="AT640" s="531"/>
      <c r="AU640" s="532"/>
      <c r="AV640" s="532"/>
      <c r="AW640" s="533"/>
      <c r="AX640" s="536"/>
      <c r="AY640" s="531"/>
      <c r="AZ640" s="532"/>
      <c r="BA640" s="532"/>
      <c r="BB640" s="533"/>
      <c r="BC640" s="536"/>
      <c r="BD640" s="531"/>
      <c r="BE640" s="533"/>
      <c r="BF640" s="536"/>
      <c r="BG640" s="534"/>
    </row>
    <row r="641" spans="1:59" ht="15" thickBot="1" x14ac:dyDescent="0.35">
      <c r="A641" s="674"/>
      <c r="B641" s="675"/>
      <c r="C641" s="676"/>
      <c r="D641" s="677"/>
      <c r="E641" s="82" t="str">
        <f>Resumen!$S$57</f>
        <v>B</v>
      </c>
      <c r="F641" s="261" t="str">
        <f>Resumen!$S$56</f>
        <v>Bebidas</v>
      </c>
      <c r="G641" s="284"/>
      <c r="H641" s="273" t="str">
        <f>INDEX(Resumen!$A$56:$AL$259,MATCH($C639,Resumen!$C$56:$C$259,0),MATCH($H$18,Resumen!$A$59:$AL$59,0))</f>
        <v>-</v>
      </c>
      <c r="I641" s="274" t="str">
        <f>INDEX(Resumen!$A$56:$AL$259,MATCH($C639,Resumen!$C$56:$C$259,0),MATCH($I$18,Resumen!$A$59:$AL$59,0))</f>
        <v>-</v>
      </c>
      <c r="J641" s="274" t="str">
        <f>INDEX(Resumen!$A$56:$AL$259,MATCH($C639,Resumen!$C$56:$C$259,0),MATCH($J$18,Resumen!$A$59:$AL$59,0))</f>
        <v>-</v>
      </c>
      <c r="K641" s="275" t="str">
        <f>INDEX(Resumen!$A$56:$AL$259,MATCH($C639,Resumen!$C$56:$C$259,0),MATCH($K$18,Resumen!$A$59:$AL$59,0))</f>
        <v>-</v>
      </c>
      <c r="M641" s="273" t="str">
        <f t="shared" si="558"/>
        <v>-</v>
      </c>
      <c r="N641" s="274" t="str">
        <f t="shared" si="537"/>
        <v>-</v>
      </c>
      <c r="O641" s="274" t="str">
        <f t="shared" si="538"/>
        <v>-</v>
      </c>
      <c r="P641" s="275" t="str">
        <f t="shared" si="539"/>
        <v>-</v>
      </c>
      <c r="R641" s="292" t="str">
        <f t="shared" si="559"/>
        <v>-</v>
      </c>
      <c r="S641" s="293" t="str">
        <f t="shared" si="540"/>
        <v>-</v>
      </c>
      <c r="T641" s="293" t="str">
        <f t="shared" si="541"/>
        <v>-</v>
      </c>
      <c r="U641" s="294" t="str">
        <f t="shared" si="542"/>
        <v>-</v>
      </c>
      <c r="V641" s="5"/>
      <c r="W641" s="306" t="str">
        <f t="shared" si="560"/>
        <v>-</v>
      </c>
      <c r="Y641" s="318" t="str">
        <f>IF(OR(W641="",W641=0,W641="-"),"",MAX(Y$23:Y640)+1)</f>
        <v/>
      </c>
      <c r="Z641" s="319" t="str">
        <f>IF(OR(Y641="",Y641=0,Y641="-"),"",C639)</f>
        <v/>
      </c>
      <c r="AA641" s="338" t="str">
        <f>IF(OR(Y641="",Y641=0,Y641="-"),"",DAY($B639))</f>
        <v/>
      </c>
      <c r="AB641" s="331" t="str">
        <f t="shared" si="561"/>
        <v/>
      </c>
      <c r="AC641" s="339" t="str">
        <f>IF(OR(AA641="",AA641=0,AA641="-"),"",MONTH($B639))</f>
        <v/>
      </c>
      <c r="AD641" s="331" t="str">
        <f t="shared" si="562"/>
        <v/>
      </c>
      <c r="AE641" s="340" t="str">
        <f>IF(OR(AA641="",AA641=0,AA641="-"),"",YEAR($B639))</f>
        <v/>
      </c>
      <c r="AG641" s="469"/>
      <c r="AH641" s="497"/>
      <c r="AL641" s="499"/>
      <c r="AM641" s="470"/>
      <c r="AN641" s="59"/>
      <c r="AO641" s="469"/>
      <c r="AP641" s="473"/>
      <c r="AQ641" s="473"/>
      <c r="AR641" s="470"/>
      <c r="AS641" s="59"/>
      <c r="AT641" s="469"/>
      <c r="AU641" s="473"/>
      <c r="AV641" s="473"/>
      <c r="AW641" s="470"/>
      <c r="AX641" s="59"/>
      <c r="AY641" s="469"/>
      <c r="AZ641" s="473"/>
      <c r="BA641" s="473"/>
      <c r="BB641" s="470"/>
      <c r="BC641" s="59"/>
      <c r="BD641" s="469"/>
      <c r="BE641" s="470"/>
      <c r="BF641" s="59"/>
      <c r="BG641" s="467"/>
    </row>
    <row r="642" spans="1:59" ht="15" thickBot="1" x14ac:dyDescent="0.35">
      <c r="A642" s="674"/>
      <c r="B642" s="675"/>
      <c r="C642" s="676"/>
      <c r="D642" s="677"/>
      <c r="E642" s="82" t="str">
        <f>Resumen!$W$57</f>
        <v>E</v>
      </c>
      <c r="F642" s="261" t="str">
        <f>Resumen!$W$56</f>
        <v>Envases</v>
      </c>
      <c r="G642" s="284"/>
      <c r="H642" s="273" t="str">
        <f>INDEX(Resumen!$A$56:$AL$259,MATCH($C639,Resumen!$C$56:$C$259,0),MATCH($H$19,Resumen!$A$59:$AL$59,0))</f>
        <v>-</v>
      </c>
      <c r="I642" s="274" t="str">
        <f>INDEX(Resumen!$A$56:$AL$259,MATCH($C639,Resumen!$C$56:$C$259,0),MATCH($I$19,Resumen!$A$59:$AL$59,0))</f>
        <v>-</v>
      </c>
      <c r="J642" s="274" t="str">
        <f>INDEX(Resumen!$A$56:$AL$259,MATCH($C639,Resumen!$C$56:$C$259,0),MATCH($J$19,Resumen!$A$59:$AL$59,0))</f>
        <v>-</v>
      </c>
      <c r="K642" s="275" t="str">
        <f>INDEX(Resumen!$A$56:$AL$259,MATCH($C639,Resumen!$C$56:$C$259,0),MATCH($K$19,Resumen!$A$59:$AL$59,0))</f>
        <v>-</v>
      </c>
      <c r="M642" s="273" t="str">
        <f t="shared" si="558"/>
        <v>-</v>
      </c>
      <c r="N642" s="274" t="str">
        <f t="shared" si="537"/>
        <v>-</v>
      </c>
      <c r="O642" s="274" t="str">
        <f t="shared" si="538"/>
        <v>-</v>
      </c>
      <c r="P642" s="275" t="str">
        <f t="shared" si="539"/>
        <v>-</v>
      </c>
      <c r="Q642" s="58"/>
      <c r="R642" s="292" t="str">
        <f t="shared" si="559"/>
        <v>-</v>
      </c>
      <c r="S642" s="293" t="str">
        <f t="shared" si="540"/>
        <v>-</v>
      </c>
      <c r="T642" s="293" t="str">
        <f t="shared" si="541"/>
        <v>-</v>
      </c>
      <c r="U642" s="294" t="str">
        <f t="shared" si="542"/>
        <v>-</v>
      </c>
      <c r="V642" s="5"/>
      <c r="W642" s="306" t="str">
        <f t="shared" si="560"/>
        <v>-</v>
      </c>
      <c r="Y642" s="318" t="str">
        <f>IF(OR(W642="",W642=0,W642="-"),"",MAX(Y$23:Y641)+1)</f>
        <v/>
      </c>
      <c r="Z642" s="319" t="str">
        <f>IF(OR(Y642="",Y642=0,Y642="-"),"",C639)</f>
        <v/>
      </c>
      <c r="AA642" s="338" t="str">
        <f>IF(OR(Y642="",Y642=0,Y642="-"),"",DAY($B639))</f>
        <v/>
      </c>
      <c r="AB642" s="331" t="str">
        <f t="shared" si="561"/>
        <v/>
      </c>
      <c r="AC642" s="339" t="str">
        <f>IF(OR(AA642="",AA642=0,AA642="-"),"",MONTH($B639))</f>
        <v/>
      </c>
      <c r="AD642" s="331" t="str">
        <f t="shared" si="562"/>
        <v/>
      </c>
      <c r="AE642" s="340" t="str">
        <f>IF(OR(AA642="",AA642=0,AA642="-"),"",YEAR($B639))</f>
        <v/>
      </c>
      <c r="AG642" s="469"/>
      <c r="AH642" s="497"/>
      <c r="AL642" s="499"/>
      <c r="AM642" s="470"/>
      <c r="AO642" s="469"/>
      <c r="AP642" s="473"/>
      <c r="AQ642" s="473"/>
      <c r="AR642" s="470"/>
      <c r="AT642" s="469"/>
      <c r="AU642" s="473"/>
      <c r="AV642" s="473"/>
      <c r="AW642" s="470"/>
      <c r="AY642" s="469"/>
      <c r="AZ642" s="473"/>
      <c r="BA642" s="473"/>
      <c r="BB642" s="470"/>
      <c r="BD642" s="469"/>
      <c r="BE642" s="470"/>
      <c r="BG642" s="467"/>
    </row>
    <row r="643" spans="1:59" ht="15" thickBot="1" x14ac:dyDescent="0.35">
      <c r="A643" s="674"/>
      <c r="B643" s="675"/>
      <c r="C643" s="676"/>
      <c r="D643" s="677"/>
      <c r="E643" s="83" t="str">
        <f>Resumen!$AA$57</f>
        <v>D</v>
      </c>
      <c r="F643" s="262" t="str">
        <f>Resumen!$AA$56</f>
        <v>Decoración</v>
      </c>
      <c r="G643" s="284"/>
      <c r="H643" s="273" t="str">
        <f>INDEX(Resumen!$A$56:$AL$259,MATCH($C639,Resumen!$C$56:$C$259,0),MATCH($H$20,Resumen!$A$59:$AL$59,0))</f>
        <v>-</v>
      </c>
      <c r="I643" s="274" t="str">
        <f>INDEX(Resumen!$A$56:$AL$259,MATCH($C639,Resumen!$C$56:$C$259,0),MATCH($I$20,Resumen!$A$59:$AL$59,0))</f>
        <v>-</v>
      </c>
      <c r="J643" s="274" t="str">
        <f>INDEX(Resumen!$A$56:$AL$259,MATCH($C639,Resumen!$C$56:$C$259,0),MATCH($J$20,Resumen!$A$59:$AL$59,0))</f>
        <v>-</v>
      </c>
      <c r="K643" s="275" t="str">
        <f>INDEX(Resumen!$A$56:$AL$259,MATCH($C639,Resumen!$C$56:$C$259,0),MATCH($K$20,Resumen!$A$59:$AL$59,0))</f>
        <v>-</v>
      </c>
      <c r="M643" s="273" t="str">
        <f t="shared" si="558"/>
        <v>-</v>
      </c>
      <c r="N643" s="274" t="str">
        <f t="shared" si="537"/>
        <v>-</v>
      </c>
      <c r="O643" s="274" t="str">
        <f t="shared" si="538"/>
        <v>-</v>
      </c>
      <c r="P643" s="275" t="str">
        <f t="shared" si="539"/>
        <v>-</v>
      </c>
      <c r="Q643" s="58"/>
      <c r="R643" s="292" t="str">
        <f t="shared" si="559"/>
        <v>-</v>
      </c>
      <c r="S643" s="293" t="str">
        <f t="shared" si="540"/>
        <v>-</v>
      </c>
      <c r="T643" s="293" t="str">
        <f t="shared" si="541"/>
        <v>-</v>
      </c>
      <c r="U643" s="294" t="str">
        <f t="shared" si="542"/>
        <v>-</v>
      </c>
      <c r="V643" s="5"/>
      <c r="W643" s="306" t="str">
        <f t="shared" si="560"/>
        <v>-</v>
      </c>
      <c r="Y643" s="318" t="str">
        <f>IF(OR(W643="",W643=0,W643="-"),"",MAX(Y$23:Y642)+1)</f>
        <v/>
      </c>
      <c r="Z643" s="319" t="str">
        <f>IF(OR(Y643="",Y643=0,Y643="-"),"",C639)</f>
        <v/>
      </c>
      <c r="AA643" s="338" t="str">
        <f>IF(OR(Y643="",Y643=0,Y643="-"),"",DAY($B639))</f>
        <v/>
      </c>
      <c r="AB643" s="331" t="str">
        <f t="shared" si="561"/>
        <v/>
      </c>
      <c r="AC643" s="339" t="str">
        <f>IF(OR(AA643="",AA643=0,AA643="-"),"",MONTH($B639))</f>
        <v/>
      </c>
      <c r="AD643" s="331" t="str">
        <f t="shared" si="562"/>
        <v/>
      </c>
      <c r="AE643" s="340" t="str">
        <f>IF(OR(AA643="",AA643=0,AA643="-"),"",YEAR($B639))</f>
        <v/>
      </c>
      <c r="AG643" s="469"/>
      <c r="AH643" s="497"/>
      <c r="AL643" s="499"/>
      <c r="AM643" s="470"/>
      <c r="AO643" s="469"/>
      <c r="AP643" s="473"/>
      <c r="AQ643" s="473"/>
      <c r="AR643" s="470"/>
      <c r="AT643" s="469"/>
      <c r="AU643" s="473"/>
      <c r="AV643" s="473"/>
      <c r="AW643" s="470"/>
      <c r="AY643" s="469"/>
      <c r="AZ643" s="473"/>
      <c r="BA643" s="473"/>
      <c r="BB643" s="470"/>
      <c r="BD643" s="469"/>
      <c r="BE643" s="470"/>
      <c r="BG643" s="467"/>
    </row>
    <row r="644" spans="1:59" ht="15" thickBot="1" x14ac:dyDescent="0.35">
      <c r="A644" s="674"/>
      <c r="B644" s="675"/>
      <c r="C644" s="676"/>
      <c r="D644" s="677"/>
      <c r="E644" s="83" t="str">
        <f>Resumen!$AE$57</f>
        <v>U</v>
      </c>
      <c r="F644" s="262" t="str">
        <f>Resumen!$AE$56</f>
        <v>Maq. y Utensilios</v>
      </c>
      <c r="G644" s="284"/>
      <c r="H644" s="273" t="str">
        <f>INDEX(Resumen!$A$56:$AL$259,MATCH($C639,Resumen!$C$56:$C$259,0),MATCH($H$21,Resumen!$A$59:$AL$59,0))</f>
        <v>-</v>
      </c>
      <c r="I644" s="274" t="str">
        <f>INDEX(Resumen!$A$56:$AL$259,MATCH($C639,Resumen!$C$56:$C$259,0),MATCH($I$21,Resumen!$A$59:$AL$59,0))</f>
        <v>-</v>
      </c>
      <c r="J644" s="274" t="str">
        <f>INDEX(Resumen!$A$56:$AL$259,MATCH($C639,Resumen!$C$56:$C$259,0),MATCH($J$21,Resumen!$A$59:$AL$59,0))</f>
        <v>-</v>
      </c>
      <c r="K644" s="275" t="str">
        <f>INDEX(Resumen!$A$56:$AL$259,MATCH($C639,Resumen!$C$56:$C$259,0),MATCH($K$21,Resumen!$A$59:$AL$59,0))</f>
        <v>-</v>
      </c>
      <c r="M644" s="273" t="str">
        <f t="shared" si="558"/>
        <v>-</v>
      </c>
      <c r="N644" s="274" t="str">
        <f t="shared" si="537"/>
        <v>-</v>
      </c>
      <c r="O644" s="274" t="str">
        <f t="shared" si="538"/>
        <v>-</v>
      </c>
      <c r="P644" s="275" t="str">
        <f t="shared" si="539"/>
        <v>-</v>
      </c>
      <c r="Q644" s="58"/>
      <c r="R644" s="292" t="str">
        <f t="shared" si="559"/>
        <v>-</v>
      </c>
      <c r="S644" s="293" t="str">
        <f t="shared" si="540"/>
        <v>-</v>
      </c>
      <c r="T644" s="293" t="str">
        <f t="shared" si="541"/>
        <v>-</v>
      </c>
      <c r="U644" s="294" t="str">
        <f t="shared" si="542"/>
        <v>-</v>
      </c>
      <c r="V644" s="5"/>
      <c r="W644" s="306" t="str">
        <f t="shared" si="560"/>
        <v>-</v>
      </c>
      <c r="Y644" s="318" t="str">
        <f>IF(OR(W644="",W644=0,W644="-"),"",MAX(Y$23:Y643)+1)</f>
        <v/>
      </c>
      <c r="Z644" s="319" t="str">
        <f>IF(OR(Y644="",Y644=0,Y644="-"),"",C639)</f>
        <v/>
      </c>
      <c r="AA644" s="338" t="str">
        <f>IF(OR(Y644="",Y644=0,Y644="-"),"",DAY($B639))</f>
        <v/>
      </c>
      <c r="AB644" s="331" t="str">
        <f t="shared" si="561"/>
        <v/>
      </c>
      <c r="AC644" s="339" t="str">
        <f>IF(OR(AA644="",AA644=0,AA644="-"),"",MONTH($B639))</f>
        <v/>
      </c>
      <c r="AD644" s="331" t="str">
        <f t="shared" si="562"/>
        <v/>
      </c>
      <c r="AE644" s="340" t="str">
        <f>IF(OR(AA644="",AA644=0,AA644="-"),"",YEAR($B639))</f>
        <v/>
      </c>
      <c r="AG644" s="469"/>
      <c r="AH644" s="497"/>
      <c r="AL644" s="499"/>
      <c r="AM644" s="470"/>
      <c r="AO644" s="469"/>
      <c r="AP644" s="473"/>
      <c r="AQ644" s="473"/>
      <c r="AR644" s="470"/>
      <c r="AT644" s="469"/>
      <c r="AU644" s="473"/>
      <c r="AV644" s="473"/>
      <c r="AW644" s="470"/>
      <c r="AY644" s="469"/>
      <c r="AZ644" s="473"/>
      <c r="BA644" s="473"/>
      <c r="BB644" s="470"/>
      <c r="BD644" s="469"/>
      <c r="BE644" s="470"/>
      <c r="BG644" s="467"/>
    </row>
    <row r="645" spans="1:59" ht="15" thickBot="1" x14ac:dyDescent="0.35">
      <c r="A645" s="674"/>
      <c r="B645" s="675"/>
      <c r="C645" s="676"/>
      <c r="D645" s="649"/>
      <c r="E645" s="259" t="str">
        <f>Resumen!$AI$57</f>
        <v>V</v>
      </c>
      <c r="F645" s="263" t="str">
        <f>Resumen!$AI$56</f>
        <v>Gastos V.Zotz</v>
      </c>
      <c r="G645" s="284"/>
      <c r="H645" s="276" t="str">
        <f>INDEX(Resumen!$A$56:$AL$259,MATCH($C639,Resumen!$C$56:$C$259,0),MATCH($H$22,Resumen!$A$59:$AL$59,0))</f>
        <v>-</v>
      </c>
      <c r="I645" s="277" t="str">
        <f>INDEX(Resumen!$A$56:$AL$259,MATCH($C639,Resumen!$C$56:$C$259,0),MATCH($I$22,Resumen!$A$59:$AL$59,0))</f>
        <v>-</v>
      </c>
      <c r="J645" s="277" t="str">
        <f>INDEX(Resumen!$A$56:$AL$259,MATCH($C639,Resumen!$C$56:$C$259,0),MATCH($J$22,Resumen!$A$59:$AL$59,0))</f>
        <v>-</v>
      </c>
      <c r="K645" s="278" t="str">
        <f>INDEX(Resumen!$A$56:$AL$259,MATCH($C639,Resumen!$C$56:$C$259,0),MATCH($K$22,Resumen!$A$59:$AL$59,0))</f>
        <v>-</v>
      </c>
      <c r="M645" s="276" t="str">
        <f t="shared" si="558"/>
        <v>-</v>
      </c>
      <c r="N645" s="277" t="str">
        <f t="shared" si="537"/>
        <v>-</v>
      </c>
      <c r="O645" s="277" t="str">
        <f t="shared" si="538"/>
        <v>-</v>
      </c>
      <c r="P645" s="278" t="str">
        <f t="shared" si="539"/>
        <v>-</v>
      </c>
      <c r="Q645" s="58"/>
      <c r="R645" s="295" t="str">
        <f t="shared" si="559"/>
        <v>-</v>
      </c>
      <c r="S645" s="296" t="str">
        <f t="shared" si="540"/>
        <v>-</v>
      </c>
      <c r="T645" s="296" t="str">
        <f t="shared" si="541"/>
        <v>-</v>
      </c>
      <c r="U645" s="297" t="str">
        <f t="shared" si="542"/>
        <v>-</v>
      </c>
      <c r="W645" s="307" t="str">
        <f t="shared" si="560"/>
        <v>-</v>
      </c>
      <c r="Y645" s="318" t="str">
        <f>IF(OR(W645="",W645=0,W645="-"),"",MAX(Y$23:Y644)+1)</f>
        <v/>
      </c>
      <c r="Z645" s="320" t="str">
        <f>IF(OR(Y645="",Y645=0,Y645="-"),"",C639)</f>
        <v/>
      </c>
      <c r="AA645" s="341" t="str">
        <f>IF(OR(Y645="",Y645=0,Y645="-"),"",DAY($B639))</f>
        <v/>
      </c>
      <c r="AB645" s="332" t="str">
        <f t="shared" si="561"/>
        <v/>
      </c>
      <c r="AC645" s="342" t="str">
        <f>IF(OR(AA645="",AA645=0,AA645="-"),"",MONTH($B639))</f>
        <v/>
      </c>
      <c r="AD645" s="332" t="str">
        <f t="shared" si="562"/>
        <v/>
      </c>
      <c r="AE645" s="343" t="str">
        <f>IF(OR(AA645="",AA645=0,AA645="-"),"",YEAR($B639))</f>
        <v/>
      </c>
      <c r="AG645" s="471"/>
      <c r="AH645" s="500"/>
      <c r="AI645" s="501"/>
      <c r="AJ645" s="501"/>
      <c r="AK645" s="501"/>
      <c r="AL645" s="502"/>
      <c r="AM645" s="472"/>
      <c r="AO645" s="471"/>
      <c r="AP645" s="474"/>
      <c r="AQ645" s="474"/>
      <c r="AR645" s="472"/>
      <c r="AT645" s="471"/>
      <c r="AU645" s="474"/>
      <c r="AV645" s="474"/>
      <c r="AW645" s="472"/>
      <c r="AY645" s="471"/>
      <c r="AZ645" s="474"/>
      <c r="BA645" s="474"/>
      <c r="BB645" s="472"/>
      <c r="BD645" s="471"/>
      <c r="BE645" s="472"/>
      <c r="BG645" s="468"/>
    </row>
    <row r="646" spans="1:59" ht="15" thickBot="1" x14ac:dyDescent="0.35">
      <c r="A646" s="674">
        <f>MAX($A$23:A639)+1</f>
        <v>90</v>
      </c>
      <c r="B646" s="675">
        <f>INDEX(Resumen!$A$56:$AL$259,MATCH($A646,Resumen!$A$56:$A$259,0),MATCH($B$22,Resumen!$A$59:$AL$59,0))</f>
        <v>0</v>
      </c>
      <c r="C646" s="676">
        <f>INDEX(Resumen!$A$56:$AL$259,MATCH($A646,Resumen!$A$56:$A$259,0),MATCH($C$22,Resumen!$A$59:$AL$59,0))</f>
        <v>0</v>
      </c>
      <c r="D646" s="648" t="str">
        <f>IF(SUM($W646:$W652)=0,"-",SUM($W646:$W652))</f>
        <v>-</v>
      </c>
      <c r="E646" s="363" t="str">
        <f>Resumen!$K$57</f>
        <v>MP</v>
      </c>
      <c r="F646" s="364" t="str">
        <f>Resumen!$K$56</f>
        <v>Materias Primas</v>
      </c>
      <c r="G646" s="284"/>
      <c r="H646" s="256" t="str">
        <f>INDEX(Resumen!$A$56:$AL$259,MATCH($C646,Resumen!$C$56:$C$259,0),MATCH($H$16,Resumen!$A$59:$AL$59,0))</f>
        <v>-</v>
      </c>
      <c r="I646" s="90" t="str">
        <f>INDEX(Resumen!$A$56:$AL$259,MATCH($C646,Resumen!$C$56:$C$259,0),MATCH($I$16,Resumen!$A$59:$AL$59,0))</f>
        <v>-</v>
      </c>
      <c r="J646" s="90" t="str">
        <f>INDEX(Resumen!$A$56:$AL$259,MATCH($C646,Resumen!$C$56:$C$259,0),MATCH($J$16,Resumen!$A$59:$AL$59,0))</f>
        <v>-</v>
      </c>
      <c r="K646" s="109" t="str">
        <f>INDEX(Resumen!$A$56:$AL$259,MATCH($C646,Resumen!$C$56:$C$259,0),MATCH($K$16,Resumen!$A$59:$AL$59,0))</f>
        <v>-</v>
      </c>
      <c r="M646" s="256" t="str">
        <f>IF(OR(H646="-",H646="",H646=0),"-",H646*M$14)</f>
        <v>-</v>
      </c>
      <c r="N646" s="90" t="str">
        <f t="shared" si="537"/>
        <v>-</v>
      </c>
      <c r="O646" s="90" t="str">
        <f t="shared" si="538"/>
        <v>-</v>
      </c>
      <c r="P646" s="109" t="str">
        <f t="shared" si="539"/>
        <v>-</v>
      </c>
      <c r="Q646" s="58"/>
      <c r="R646" s="365" t="str">
        <f>IF(SUM(H646,M646)=0,"-",SUM(H646,M646))</f>
        <v>-</v>
      </c>
      <c r="S646" s="366" t="str">
        <f t="shared" si="540"/>
        <v>-</v>
      </c>
      <c r="T646" s="366" t="str">
        <f t="shared" si="541"/>
        <v>-</v>
      </c>
      <c r="U646" s="367" t="str">
        <f t="shared" si="542"/>
        <v>-</v>
      </c>
      <c r="V646" s="5"/>
      <c r="W646" s="368" t="str">
        <f>IF(SUM(R646:U646)=0,"-",SUM(R646:U646))</f>
        <v>-</v>
      </c>
      <c r="Y646" s="369" t="str">
        <f>IF(OR(W646="",W646=0,W646="-"),"",MAX(Y$23:Y645)+1)</f>
        <v/>
      </c>
      <c r="Z646" s="370" t="str">
        <f>IF(OR(Y646="",Y646=0,Y646="-"),"",C646)</f>
        <v/>
      </c>
      <c r="AA646" s="371" t="str">
        <f>IF(OR(Y646="",Y646=0,Y646="-"),"",DAY($B646))</f>
        <v/>
      </c>
      <c r="AB646" s="372" t="str">
        <f>IF(AA646="","","/")</f>
        <v/>
      </c>
      <c r="AC646" s="373" t="str">
        <f>IF(OR(AA646="",AA646=0,AA646="-"),"",MONTH($B646))</f>
        <v/>
      </c>
      <c r="AD646" s="372" t="str">
        <f>IF(AC646="","","/")</f>
        <v/>
      </c>
      <c r="AE646" s="374" t="str">
        <f>IF(OR(AA646="",AA646=0,AA646="-"),"",YEAR($B646))</f>
        <v/>
      </c>
      <c r="AG646" s="461" t="str">
        <f>IF(OR($C646="",$C646="-",$C646=0),"-",A646)</f>
        <v>-</v>
      </c>
      <c r="AH646" s="503" t="str">
        <f>IF(OR($C646="",$C646="-",$C646=0),"-",DAY(B646))</f>
        <v>-</v>
      </c>
      <c r="AI646" s="506" t="str">
        <f>IF(AH646="","","/")</f>
        <v>/</v>
      </c>
      <c r="AJ646" s="507" t="str">
        <f>IF(OR($C646="",$C646="-",$C646=0),"-",MONTH(B646))</f>
        <v>-</v>
      </c>
      <c r="AK646" s="506" t="str">
        <f>IF(AJ646="","","/")</f>
        <v>/</v>
      </c>
      <c r="AL646" s="508" t="str">
        <f>IF(OR($C646="",$C646="-",$C646=0),"-",YEAR(B646))</f>
        <v>-</v>
      </c>
      <c r="AM646" s="462" t="str">
        <f>IF(OR($C646="",$C646="-",$C646=0),"-",C646)</f>
        <v>-</v>
      </c>
      <c r="AN646" s="475" t="str">
        <f>IF(AM646="-","ù",IF(BG646=D646,"ü","û"))</f>
        <v>ù</v>
      </c>
      <c r="AO646" s="463" t="str">
        <f>IF(OR($C646="",$C646="-",$C646=0),"-",IF(SUM(H646:H652)=0,"-",SUM(H646:H652)))</f>
        <v>-</v>
      </c>
      <c r="AP646" s="464" t="str">
        <f>IF(OR($C646="",$C646="-",$C646=0),"-",IF(SUM(I646:I652)=0,"-",SUM(I646:I652)))</f>
        <v>-</v>
      </c>
      <c r="AQ646" s="464" t="str">
        <f>IF(OR($C646="",$C646="-",$C646=0),"-",IF(SUM(J646:J652)=0,"-",SUM(J646:J652)))</f>
        <v>-</v>
      </c>
      <c r="AR646" s="465" t="str">
        <f>IF(OR($C646="",$C646="-",$C646=0),"-",IF(SUM(K646:K652)=0,"-",SUM(K646:K652)))</f>
        <v>-</v>
      </c>
      <c r="AS646" s="457"/>
      <c r="AT646" s="463" t="str">
        <f>IF(OR($C646="",$C646="-",$C646=0),"-",IF(SUM(M646:M652)=0,"-",SUM(M646:M652)))</f>
        <v>-</v>
      </c>
      <c r="AU646" s="464" t="str">
        <f>IF(OR($C646="",$C646="-",$C646=0),"-",IF(SUM(N646:N652)=0,"-",SUM(N646:N652)))</f>
        <v>-</v>
      </c>
      <c r="AV646" s="464" t="str">
        <f>IF(OR($C646="",$C646="-",$C646=0),"-",IF(SUM(O646:O652)=0,"-",SUM(O646:O652)))</f>
        <v>-</v>
      </c>
      <c r="AW646" s="465" t="str">
        <f>IF(OR($C646="",$C646="-",$C646=0),"-",IF(SUM(P646:P652)=0,"-",SUM(P646:P652)))</f>
        <v>-</v>
      </c>
      <c r="AX646" s="457"/>
      <c r="AY646" s="463" t="str">
        <f>IF(OR($C646="",$C646="-",$C646=0),"-",IF(SUM(R646:R652)=0,"-",SUM(R646:R652)))</f>
        <v>-</v>
      </c>
      <c r="AZ646" s="464" t="str">
        <f>IF(OR($C646="",$C646="-",$C646=0),"-",IF(SUM(S646:S652)=0,"-",SUM(S646:S652)))</f>
        <v>-</v>
      </c>
      <c r="BA646" s="464" t="str">
        <f>IF(OR($C646="",$C646="-",$C646=0),"-",IF(SUM(T646:T652)=0,"-",SUM(T646:T652)))</f>
        <v>-</v>
      </c>
      <c r="BB646" s="465" t="str">
        <f>IF(OR($C646="",$C646="-",$C646=0),"-",IF(SUM(U646:U652)=0,"-",SUM(U646:U652)))</f>
        <v>-</v>
      </c>
      <c r="BC646" s="457"/>
      <c r="BD646" s="463" t="str">
        <f>IF(SUM(AO646:AR646)=0,"-",SUM(AO646:AR646))</f>
        <v>-</v>
      </c>
      <c r="BE646" s="465" t="str">
        <f>IF(SUM(AT646:AW646)=0,"-",SUM(AT646:AW646))</f>
        <v>-</v>
      </c>
      <c r="BF646" s="457"/>
      <c r="BG646" s="466" t="str">
        <f>IF(SUM(AY646:BB646)=0,"-",SUM(AY646:BB646))</f>
        <v>-</v>
      </c>
    </row>
    <row r="647" spans="1:59" ht="15" thickBot="1" x14ac:dyDescent="0.35">
      <c r="A647" s="674"/>
      <c r="B647" s="675"/>
      <c r="C647" s="676"/>
      <c r="D647" s="677"/>
      <c r="E647" s="82" t="str">
        <f>Resumen!$O$57</f>
        <v>P</v>
      </c>
      <c r="F647" s="261" t="str">
        <f>Resumen!$O$56</f>
        <v>Panadería</v>
      </c>
      <c r="G647" s="284"/>
      <c r="H647" s="273" t="str">
        <f>INDEX(Resumen!$A$56:$AL$259,MATCH($C646,Resumen!$C$56:$C$259,0),MATCH($H$17,Resumen!$A$59:$AL$59,0))</f>
        <v>-</v>
      </c>
      <c r="I647" s="274" t="str">
        <f>INDEX(Resumen!$A$56:$AL$259,MATCH($C646,Resumen!$C$56:$C$259,0),MATCH($I$17,Resumen!$A$59:$AL$59,0))</f>
        <v>-</v>
      </c>
      <c r="J647" s="274" t="str">
        <f>INDEX(Resumen!$A$56:$AL$259,MATCH($C646,Resumen!$C$56:$C$259,0),MATCH($J$17,Resumen!$A$59:$AL$59,0))</f>
        <v>-</v>
      </c>
      <c r="K647" s="275" t="str">
        <f>INDEX(Resumen!$A$56:$AL$259,MATCH($C646,Resumen!$C$56:$C$259,0),MATCH($K$17,Resumen!$A$59:$AL$59,0))</f>
        <v>-</v>
      </c>
      <c r="M647" s="273" t="str">
        <f t="shared" ref="M647:M652" si="563">IF(OR(H647="-",H647="",H647=0),"-",H647*M$14)</f>
        <v>-</v>
      </c>
      <c r="N647" s="274" t="str">
        <f t="shared" si="537"/>
        <v>-</v>
      </c>
      <c r="O647" s="274" t="str">
        <f t="shared" si="538"/>
        <v>-</v>
      </c>
      <c r="P647" s="275" t="str">
        <f t="shared" si="539"/>
        <v>-</v>
      </c>
      <c r="Q647" s="58"/>
      <c r="R647" s="292" t="str">
        <f t="shared" ref="R647:R652" si="564">IF(SUM(H647,M647)=0,"-",SUM(H647,M647))</f>
        <v>-</v>
      </c>
      <c r="S647" s="293" t="str">
        <f t="shared" si="540"/>
        <v>-</v>
      </c>
      <c r="T647" s="293" t="str">
        <f t="shared" si="541"/>
        <v>-</v>
      </c>
      <c r="U647" s="294" t="str">
        <f t="shared" si="542"/>
        <v>-</v>
      </c>
      <c r="V647" s="5"/>
      <c r="W647" s="306" t="str">
        <f t="shared" ref="W647:W652" si="565">IF(SUM(R647:U647)=0,"-",SUM(R647:U647))</f>
        <v>-</v>
      </c>
      <c r="Y647" s="318" t="str">
        <f>IF(OR(W647="",W647=0,W647="-"),"",MAX(Y$23:Y646)+1)</f>
        <v/>
      </c>
      <c r="Z647" s="319" t="str">
        <f>IF(OR(Y647="",Y647=0,Y647="-"),"",C646)</f>
        <v/>
      </c>
      <c r="AA647" s="338" t="str">
        <f>IF(OR(Y647="",Y647=0,Y647="-"),"",DAY($B646))</f>
        <v/>
      </c>
      <c r="AB647" s="331" t="str">
        <f t="shared" ref="AB647:AB652" si="566">IF(AA647="","","/")</f>
        <v/>
      </c>
      <c r="AC647" s="339" t="str">
        <f>IF(OR(AA647="",AA647=0,AA647="-"),"",MONTH($B646))</f>
        <v/>
      </c>
      <c r="AD647" s="331" t="str">
        <f t="shared" ref="AD647:AD652" si="567">IF(AC647="","","/")</f>
        <v/>
      </c>
      <c r="AE647" s="340" t="str">
        <f>IF(OR(AA647="",AA647=0,AA647="-"),"",YEAR($B646))</f>
        <v/>
      </c>
      <c r="AG647" s="525"/>
      <c r="AH647" s="526"/>
      <c r="AI647" s="527"/>
      <c r="AJ647" s="528"/>
      <c r="AK647" s="527"/>
      <c r="AL647" s="529"/>
      <c r="AM647" s="530"/>
      <c r="AN647" s="535"/>
      <c r="AO647" s="531"/>
      <c r="AP647" s="532"/>
      <c r="AQ647" s="532"/>
      <c r="AR647" s="533"/>
      <c r="AS647" s="536"/>
      <c r="AT647" s="531"/>
      <c r="AU647" s="532"/>
      <c r="AV647" s="532"/>
      <c r="AW647" s="533"/>
      <c r="AX647" s="536"/>
      <c r="AY647" s="531"/>
      <c r="AZ647" s="532"/>
      <c r="BA647" s="532"/>
      <c r="BB647" s="533"/>
      <c r="BC647" s="536"/>
      <c r="BD647" s="531"/>
      <c r="BE647" s="533"/>
      <c r="BF647" s="536"/>
      <c r="BG647" s="534"/>
    </row>
    <row r="648" spans="1:59" ht="15" thickBot="1" x14ac:dyDescent="0.35">
      <c r="A648" s="674"/>
      <c r="B648" s="675"/>
      <c r="C648" s="676"/>
      <c r="D648" s="677"/>
      <c r="E648" s="82" t="str">
        <f>Resumen!$S$57</f>
        <v>B</v>
      </c>
      <c r="F648" s="261" t="str">
        <f>Resumen!$S$56</f>
        <v>Bebidas</v>
      </c>
      <c r="G648" s="284"/>
      <c r="H648" s="273" t="str">
        <f>INDEX(Resumen!$A$56:$AL$259,MATCH($C646,Resumen!$C$56:$C$259,0),MATCH($H$18,Resumen!$A$59:$AL$59,0))</f>
        <v>-</v>
      </c>
      <c r="I648" s="274" t="str">
        <f>INDEX(Resumen!$A$56:$AL$259,MATCH($C646,Resumen!$C$56:$C$259,0),MATCH($I$18,Resumen!$A$59:$AL$59,0))</f>
        <v>-</v>
      </c>
      <c r="J648" s="274" t="str">
        <f>INDEX(Resumen!$A$56:$AL$259,MATCH($C646,Resumen!$C$56:$C$259,0),MATCH($J$18,Resumen!$A$59:$AL$59,0))</f>
        <v>-</v>
      </c>
      <c r="K648" s="275" t="str">
        <f>INDEX(Resumen!$A$56:$AL$259,MATCH($C646,Resumen!$C$56:$C$259,0),MATCH($K$18,Resumen!$A$59:$AL$59,0))</f>
        <v>-</v>
      </c>
      <c r="M648" s="273" t="str">
        <f t="shared" si="563"/>
        <v>-</v>
      </c>
      <c r="N648" s="274" t="str">
        <f t="shared" si="537"/>
        <v>-</v>
      </c>
      <c r="O648" s="274" t="str">
        <f t="shared" si="538"/>
        <v>-</v>
      </c>
      <c r="P648" s="275" t="str">
        <f t="shared" si="539"/>
        <v>-</v>
      </c>
      <c r="R648" s="292" t="str">
        <f t="shared" si="564"/>
        <v>-</v>
      </c>
      <c r="S648" s="293" t="str">
        <f t="shared" si="540"/>
        <v>-</v>
      </c>
      <c r="T648" s="293" t="str">
        <f t="shared" si="541"/>
        <v>-</v>
      </c>
      <c r="U648" s="294" t="str">
        <f t="shared" si="542"/>
        <v>-</v>
      </c>
      <c r="V648" s="5"/>
      <c r="W648" s="306" t="str">
        <f t="shared" si="565"/>
        <v>-</v>
      </c>
      <c r="Y648" s="318" t="str">
        <f>IF(OR(W648="",W648=0,W648="-"),"",MAX(Y$23:Y647)+1)</f>
        <v/>
      </c>
      <c r="Z648" s="319" t="str">
        <f>IF(OR(Y648="",Y648=0,Y648="-"),"",C646)</f>
        <v/>
      </c>
      <c r="AA648" s="338" t="str">
        <f>IF(OR(Y648="",Y648=0,Y648="-"),"",DAY($B646))</f>
        <v/>
      </c>
      <c r="AB648" s="331" t="str">
        <f t="shared" si="566"/>
        <v/>
      </c>
      <c r="AC648" s="339" t="str">
        <f>IF(OR(AA648="",AA648=0,AA648="-"),"",MONTH($B646))</f>
        <v/>
      </c>
      <c r="AD648" s="331" t="str">
        <f t="shared" si="567"/>
        <v/>
      </c>
      <c r="AE648" s="340" t="str">
        <f>IF(OR(AA648="",AA648=0,AA648="-"),"",YEAR($B646))</f>
        <v/>
      </c>
      <c r="AG648" s="469"/>
      <c r="AH648" s="497"/>
      <c r="AL648" s="499"/>
      <c r="AM648" s="470"/>
      <c r="AN648" s="59"/>
      <c r="AO648" s="469"/>
      <c r="AP648" s="473"/>
      <c r="AQ648" s="473"/>
      <c r="AR648" s="470"/>
      <c r="AS648" s="59"/>
      <c r="AT648" s="469"/>
      <c r="AU648" s="473"/>
      <c r="AV648" s="473"/>
      <c r="AW648" s="470"/>
      <c r="AX648" s="59"/>
      <c r="AY648" s="469"/>
      <c r="AZ648" s="473"/>
      <c r="BA648" s="473"/>
      <c r="BB648" s="470"/>
      <c r="BC648" s="59"/>
      <c r="BD648" s="469"/>
      <c r="BE648" s="470"/>
      <c r="BF648" s="59"/>
      <c r="BG648" s="467"/>
    </row>
    <row r="649" spans="1:59" ht="15" thickBot="1" x14ac:dyDescent="0.35">
      <c r="A649" s="674"/>
      <c r="B649" s="675"/>
      <c r="C649" s="676"/>
      <c r="D649" s="677"/>
      <c r="E649" s="82" t="str">
        <f>Resumen!$W$57</f>
        <v>E</v>
      </c>
      <c r="F649" s="261" t="str">
        <f>Resumen!$W$56</f>
        <v>Envases</v>
      </c>
      <c r="G649" s="284"/>
      <c r="H649" s="273" t="str">
        <f>INDEX(Resumen!$A$56:$AL$259,MATCH($C646,Resumen!$C$56:$C$259,0),MATCH($H$19,Resumen!$A$59:$AL$59,0))</f>
        <v>-</v>
      </c>
      <c r="I649" s="274" t="str">
        <f>INDEX(Resumen!$A$56:$AL$259,MATCH($C646,Resumen!$C$56:$C$259,0),MATCH($I$19,Resumen!$A$59:$AL$59,0))</f>
        <v>-</v>
      </c>
      <c r="J649" s="274" t="str">
        <f>INDEX(Resumen!$A$56:$AL$259,MATCH($C646,Resumen!$C$56:$C$259,0),MATCH($J$19,Resumen!$A$59:$AL$59,0))</f>
        <v>-</v>
      </c>
      <c r="K649" s="275" t="str">
        <f>INDEX(Resumen!$A$56:$AL$259,MATCH($C646,Resumen!$C$56:$C$259,0),MATCH($K$19,Resumen!$A$59:$AL$59,0))</f>
        <v>-</v>
      </c>
      <c r="M649" s="273" t="str">
        <f t="shared" si="563"/>
        <v>-</v>
      </c>
      <c r="N649" s="274" t="str">
        <f t="shared" si="537"/>
        <v>-</v>
      </c>
      <c r="O649" s="274" t="str">
        <f t="shared" si="538"/>
        <v>-</v>
      </c>
      <c r="P649" s="275" t="str">
        <f t="shared" si="539"/>
        <v>-</v>
      </c>
      <c r="Q649" s="58"/>
      <c r="R649" s="292" t="str">
        <f t="shared" si="564"/>
        <v>-</v>
      </c>
      <c r="S649" s="293" t="str">
        <f t="shared" si="540"/>
        <v>-</v>
      </c>
      <c r="T649" s="293" t="str">
        <f t="shared" si="541"/>
        <v>-</v>
      </c>
      <c r="U649" s="294" t="str">
        <f t="shared" si="542"/>
        <v>-</v>
      </c>
      <c r="V649" s="5"/>
      <c r="W649" s="306" t="str">
        <f t="shared" si="565"/>
        <v>-</v>
      </c>
      <c r="Y649" s="318" t="str">
        <f>IF(OR(W649="",W649=0,W649="-"),"",MAX(Y$23:Y648)+1)</f>
        <v/>
      </c>
      <c r="Z649" s="319" t="str">
        <f>IF(OR(Y649="",Y649=0,Y649="-"),"",C646)</f>
        <v/>
      </c>
      <c r="AA649" s="338" t="str">
        <f>IF(OR(Y649="",Y649=0,Y649="-"),"",DAY($B646))</f>
        <v/>
      </c>
      <c r="AB649" s="331" t="str">
        <f t="shared" si="566"/>
        <v/>
      </c>
      <c r="AC649" s="339" t="str">
        <f>IF(OR(AA649="",AA649=0,AA649="-"),"",MONTH($B646))</f>
        <v/>
      </c>
      <c r="AD649" s="331" t="str">
        <f t="shared" si="567"/>
        <v/>
      </c>
      <c r="AE649" s="340" t="str">
        <f>IF(OR(AA649="",AA649=0,AA649="-"),"",YEAR($B646))</f>
        <v/>
      </c>
      <c r="AG649" s="469"/>
      <c r="AH649" s="497"/>
      <c r="AL649" s="499"/>
      <c r="AM649" s="470"/>
      <c r="AO649" s="469"/>
      <c r="AP649" s="473"/>
      <c r="AQ649" s="473"/>
      <c r="AR649" s="470"/>
      <c r="AT649" s="469"/>
      <c r="AU649" s="473"/>
      <c r="AV649" s="473"/>
      <c r="AW649" s="470"/>
      <c r="AY649" s="469"/>
      <c r="AZ649" s="473"/>
      <c r="BA649" s="473"/>
      <c r="BB649" s="470"/>
      <c r="BD649" s="469"/>
      <c r="BE649" s="470"/>
      <c r="BG649" s="467"/>
    </row>
    <row r="650" spans="1:59" ht="15" thickBot="1" x14ac:dyDescent="0.35">
      <c r="A650" s="674"/>
      <c r="B650" s="675"/>
      <c r="C650" s="676"/>
      <c r="D650" s="677"/>
      <c r="E650" s="83" t="str">
        <f>Resumen!$AA$57</f>
        <v>D</v>
      </c>
      <c r="F650" s="262" t="str">
        <f>Resumen!$AA$56</f>
        <v>Decoración</v>
      </c>
      <c r="G650" s="284"/>
      <c r="H650" s="273" t="str">
        <f>INDEX(Resumen!$A$56:$AL$259,MATCH($C646,Resumen!$C$56:$C$259,0),MATCH($H$20,Resumen!$A$59:$AL$59,0))</f>
        <v>-</v>
      </c>
      <c r="I650" s="274" t="str">
        <f>INDEX(Resumen!$A$56:$AL$259,MATCH($C646,Resumen!$C$56:$C$259,0),MATCH($I$20,Resumen!$A$59:$AL$59,0))</f>
        <v>-</v>
      </c>
      <c r="J650" s="274" t="str">
        <f>INDEX(Resumen!$A$56:$AL$259,MATCH($C646,Resumen!$C$56:$C$259,0),MATCH($J$20,Resumen!$A$59:$AL$59,0))</f>
        <v>-</v>
      </c>
      <c r="K650" s="275" t="str">
        <f>INDEX(Resumen!$A$56:$AL$259,MATCH($C646,Resumen!$C$56:$C$259,0),MATCH($K$20,Resumen!$A$59:$AL$59,0))</f>
        <v>-</v>
      </c>
      <c r="M650" s="273" t="str">
        <f t="shared" si="563"/>
        <v>-</v>
      </c>
      <c r="N650" s="274" t="str">
        <f t="shared" si="537"/>
        <v>-</v>
      </c>
      <c r="O650" s="274" t="str">
        <f t="shared" si="538"/>
        <v>-</v>
      </c>
      <c r="P650" s="275" t="str">
        <f t="shared" si="539"/>
        <v>-</v>
      </c>
      <c r="Q650" s="58"/>
      <c r="R650" s="292" t="str">
        <f t="shared" si="564"/>
        <v>-</v>
      </c>
      <c r="S650" s="293" t="str">
        <f t="shared" si="540"/>
        <v>-</v>
      </c>
      <c r="T650" s="293" t="str">
        <f t="shared" si="541"/>
        <v>-</v>
      </c>
      <c r="U650" s="294" t="str">
        <f t="shared" si="542"/>
        <v>-</v>
      </c>
      <c r="V650" s="5"/>
      <c r="W650" s="306" t="str">
        <f t="shared" si="565"/>
        <v>-</v>
      </c>
      <c r="Y650" s="318" t="str">
        <f>IF(OR(W650="",W650=0,W650="-"),"",MAX(Y$23:Y649)+1)</f>
        <v/>
      </c>
      <c r="Z650" s="319" t="str">
        <f>IF(OR(Y650="",Y650=0,Y650="-"),"",C646)</f>
        <v/>
      </c>
      <c r="AA650" s="338" t="str">
        <f>IF(OR(Y650="",Y650=0,Y650="-"),"",DAY($B646))</f>
        <v/>
      </c>
      <c r="AB650" s="331" t="str">
        <f t="shared" si="566"/>
        <v/>
      </c>
      <c r="AC650" s="339" t="str">
        <f>IF(OR(AA650="",AA650=0,AA650="-"),"",MONTH($B646))</f>
        <v/>
      </c>
      <c r="AD650" s="331" t="str">
        <f t="shared" si="567"/>
        <v/>
      </c>
      <c r="AE650" s="340" t="str">
        <f>IF(OR(AA650="",AA650=0,AA650="-"),"",YEAR($B646))</f>
        <v/>
      </c>
      <c r="AG650" s="469"/>
      <c r="AH650" s="497"/>
      <c r="AL650" s="499"/>
      <c r="AM650" s="470"/>
      <c r="AO650" s="469"/>
      <c r="AP650" s="473"/>
      <c r="AQ650" s="473"/>
      <c r="AR650" s="470"/>
      <c r="AT650" s="469"/>
      <c r="AU650" s="473"/>
      <c r="AV650" s="473"/>
      <c r="AW650" s="470"/>
      <c r="AY650" s="469"/>
      <c r="AZ650" s="473"/>
      <c r="BA650" s="473"/>
      <c r="BB650" s="470"/>
      <c r="BD650" s="469"/>
      <c r="BE650" s="470"/>
      <c r="BG650" s="467"/>
    </row>
    <row r="651" spans="1:59" ht="15" thickBot="1" x14ac:dyDescent="0.35">
      <c r="A651" s="674"/>
      <c r="B651" s="675"/>
      <c r="C651" s="676"/>
      <c r="D651" s="677"/>
      <c r="E651" s="83" t="str">
        <f>Resumen!$AE$57</f>
        <v>U</v>
      </c>
      <c r="F651" s="262" t="str">
        <f>Resumen!$AE$56</f>
        <v>Maq. y Utensilios</v>
      </c>
      <c r="G651" s="284"/>
      <c r="H651" s="273" t="str">
        <f>INDEX(Resumen!$A$56:$AL$259,MATCH($C646,Resumen!$C$56:$C$259,0),MATCH($H$21,Resumen!$A$59:$AL$59,0))</f>
        <v>-</v>
      </c>
      <c r="I651" s="274" t="str">
        <f>INDEX(Resumen!$A$56:$AL$259,MATCH($C646,Resumen!$C$56:$C$259,0),MATCH($I$21,Resumen!$A$59:$AL$59,0))</f>
        <v>-</v>
      </c>
      <c r="J651" s="274" t="str">
        <f>INDEX(Resumen!$A$56:$AL$259,MATCH($C646,Resumen!$C$56:$C$259,0),MATCH($J$21,Resumen!$A$59:$AL$59,0))</f>
        <v>-</v>
      </c>
      <c r="K651" s="275" t="str">
        <f>INDEX(Resumen!$A$56:$AL$259,MATCH($C646,Resumen!$C$56:$C$259,0),MATCH($K$21,Resumen!$A$59:$AL$59,0))</f>
        <v>-</v>
      </c>
      <c r="M651" s="273" t="str">
        <f t="shared" si="563"/>
        <v>-</v>
      </c>
      <c r="N651" s="274" t="str">
        <f t="shared" si="537"/>
        <v>-</v>
      </c>
      <c r="O651" s="274" t="str">
        <f t="shared" si="538"/>
        <v>-</v>
      </c>
      <c r="P651" s="275" t="str">
        <f t="shared" si="539"/>
        <v>-</v>
      </c>
      <c r="Q651" s="58"/>
      <c r="R651" s="292" t="str">
        <f t="shared" si="564"/>
        <v>-</v>
      </c>
      <c r="S651" s="293" t="str">
        <f t="shared" si="540"/>
        <v>-</v>
      </c>
      <c r="T651" s="293" t="str">
        <f t="shared" si="541"/>
        <v>-</v>
      </c>
      <c r="U651" s="294" t="str">
        <f t="shared" si="542"/>
        <v>-</v>
      </c>
      <c r="V651" s="5"/>
      <c r="W651" s="306" t="str">
        <f t="shared" si="565"/>
        <v>-</v>
      </c>
      <c r="Y651" s="318" t="str">
        <f>IF(OR(W651="",W651=0,W651="-"),"",MAX(Y$23:Y650)+1)</f>
        <v/>
      </c>
      <c r="Z651" s="319" t="str">
        <f>IF(OR(Y651="",Y651=0,Y651="-"),"",C646)</f>
        <v/>
      </c>
      <c r="AA651" s="338" t="str">
        <f>IF(OR(Y651="",Y651=0,Y651="-"),"",DAY($B646))</f>
        <v/>
      </c>
      <c r="AB651" s="331" t="str">
        <f t="shared" si="566"/>
        <v/>
      </c>
      <c r="AC651" s="339" t="str">
        <f>IF(OR(AA651="",AA651=0,AA651="-"),"",MONTH($B646))</f>
        <v/>
      </c>
      <c r="AD651" s="331" t="str">
        <f t="shared" si="567"/>
        <v/>
      </c>
      <c r="AE651" s="340" t="str">
        <f>IF(OR(AA651="",AA651=0,AA651="-"),"",YEAR($B646))</f>
        <v/>
      </c>
      <c r="AG651" s="469"/>
      <c r="AH651" s="497"/>
      <c r="AL651" s="499"/>
      <c r="AM651" s="470"/>
      <c r="AO651" s="469"/>
      <c r="AP651" s="473"/>
      <c r="AQ651" s="473"/>
      <c r="AR651" s="470"/>
      <c r="AT651" s="469"/>
      <c r="AU651" s="473"/>
      <c r="AV651" s="473"/>
      <c r="AW651" s="470"/>
      <c r="AY651" s="469"/>
      <c r="AZ651" s="473"/>
      <c r="BA651" s="473"/>
      <c r="BB651" s="470"/>
      <c r="BD651" s="469"/>
      <c r="BE651" s="470"/>
      <c r="BG651" s="467"/>
    </row>
    <row r="652" spans="1:59" ht="15" thickBot="1" x14ac:dyDescent="0.35">
      <c r="A652" s="674"/>
      <c r="B652" s="675"/>
      <c r="C652" s="676"/>
      <c r="D652" s="649"/>
      <c r="E652" s="259" t="str">
        <f>Resumen!$AI$57</f>
        <v>V</v>
      </c>
      <c r="F652" s="263" t="str">
        <f>Resumen!$AI$56</f>
        <v>Gastos V.Zotz</v>
      </c>
      <c r="G652" s="284"/>
      <c r="H652" s="276" t="str">
        <f>INDEX(Resumen!$A$56:$AL$259,MATCH($C646,Resumen!$C$56:$C$259,0),MATCH($H$22,Resumen!$A$59:$AL$59,0))</f>
        <v>-</v>
      </c>
      <c r="I652" s="277" t="str">
        <f>INDEX(Resumen!$A$56:$AL$259,MATCH($C646,Resumen!$C$56:$C$259,0),MATCH($I$22,Resumen!$A$59:$AL$59,0))</f>
        <v>-</v>
      </c>
      <c r="J652" s="277" t="str">
        <f>INDEX(Resumen!$A$56:$AL$259,MATCH($C646,Resumen!$C$56:$C$259,0),MATCH($J$22,Resumen!$A$59:$AL$59,0))</f>
        <v>-</v>
      </c>
      <c r="K652" s="278" t="str">
        <f>INDEX(Resumen!$A$56:$AL$259,MATCH($C646,Resumen!$C$56:$C$259,0),MATCH($K$22,Resumen!$A$59:$AL$59,0))</f>
        <v>-</v>
      </c>
      <c r="M652" s="276" t="str">
        <f t="shared" si="563"/>
        <v>-</v>
      </c>
      <c r="N652" s="277" t="str">
        <f t="shared" si="537"/>
        <v>-</v>
      </c>
      <c r="O652" s="277" t="str">
        <f t="shared" si="538"/>
        <v>-</v>
      </c>
      <c r="P652" s="278" t="str">
        <f t="shared" si="539"/>
        <v>-</v>
      </c>
      <c r="Q652" s="58"/>
      <c r="R652" s="295" t="str">
        <f t="shared" si="564"/>
        <v>-</v>
      </c>
      <c r="S652" s="296" t="str">
        <f t="shared" si="540"/>
        <v>-</v>
      </c>
      <c r="T652" s="296" t="str">
        <f t="shared" si="541"/>
        <v>-</v>
      </c>
      <c r="U652" s="297" t="str">
        <f t="shared" si="542"/>
        <v>-</v>
      </c>
      <c r="W652" s="307" t="str">
        <f t="shared" si="565"/>
        <v>-</v>
      </c>
      <c r="Y652" s="318" t="str">
        <f>IF(OR(W652="",W652=0,W652="-"),"",MAX(Y$23:Y651)+1)</f>
        <v/>
      </c>
      <c r="Z652" s="320" t="str">
        <f>IF(OR(Y652="",Y652=0,Y652="-"),"",C646)</f>
        <v/>
      </c>
      <c r="AA652" s="341" t="str">
        <f>IF(OR(Y652="",Y652=0,Y652="-"),"",DAY($B646))</f>
        <v/>
      </c>
      <c r="AB652" s="332" t="str">
        <f t="shared" si="566"/>
        <v/>
      </c>
      <c r="AC652" s="342" t="str">
        <f>IF(OR(AA652="",AA652=0,AA652="-"),"",MONTH($B646))</f>
        <v/>
      </c>
      <c r="AD652" s="332" t="str">
        <f t="shared" si="567"/>
        <v/>
      </c>
      <c r="AE652" s="343" t="str">
        <f>IF(OR(AA652="",AA652=0,AA652="-"),"",YEAR($B646))</f>
        <v/>
      </c>
      <c r="AG652" s="471"/>
      <c r="AH652" s="500"/>
      <c r="AI652" s="501"/>
      <c r="AJ652" s="501"/>
      <c r="AK652" s="501"/>
      <c r="AL652" s="502"/>
      <c r="AM652" s="472"/>
      <c r="AO652" s="471"/>
      <c r="AP652" s="474"/>
      <c r="AQ652" s="474"/>
      <c r="AR652" s="472"/>
      <c r="AT652" s="471"/>
      <c r="AU652" s="474"/>
      <c r="AV652" s="474"/>
      <c r="AW652" s="472"/>
      <c r="AY652" s="471"/>
      <c r="AZ652" s="474"/>
      <c r="BA652" s="474"/>
      <c r="BB652" s="472"/>
      <c r="BD652" s="471"/>
      <c r="BE652" s="472"/>
      <c r="BG652" s="468"/>
    </row>
    <row r="653" spans="1:59" ht="15" thickBot="1" x14ac:dyDescent="0.35">
      <c r="A653" s="674">
        <f>MAX($A$23:A646)+1</f>
        <v>91</v>
      </c>
      <c r="B653" s="675">
        <f>INDEX(Resumen!$A$56:$AL$259,MATCH($A653,Resumen!$A$56:$A$259,0),MATCH($B$22,Resumen!$A$59:$AL$59,0))</f>
        <v>0</v>
      </c>
      <c r="C653" s="676">
        <f>INDEX(Resumen!$A$56:$AL$259,MATCH($A653,Resumen!$A$56:$A$259,0),MATCH($C$22,Resumen!$A$59:$AL$59,0))</f>
        <v>0</v>
      </c>
      <c r="D653" s="648" t="str">
        <f>IF(SUM($W653:$W659)=0,"-",SUM($W653:$W659))</f>
        <v>-</v>
      </c>
      <c r="E653" s="363" t="str">
        <f>Resumen!$K$57</f>
        <v>MP</v>
      </c>
      <c r="F653" s="364" t="str">
        <f>Resumen!$K$56</f>
        <v>Materias Primas</v>
      </c>
      <c r="G653" s="284"/>
      <c r="H653" s="256" t="str">
        <f>INDEX(Resumen!$A$56:$AL$259,MATCH($C653,Resumen!$C$56:$C$259,0),MATCH($H$16,Resumen!$A$59:$AL$59,0))</f>
        <v>-</v>
      </c>
      <c r="I653" s="90" t="str">
        <f>INDEX(Resumen!$A$56:$AL$259,MATCH($C653,Resumen!$C$56:$C$259,0),MATCH($I$16,Resumen!$A$59:$AL$59,0))</f>
        <v>-</v>
      </c>
      <c r="J653" s="90" t="str">
        <f>INDEX(Resumen!$A$56:$AL$259,MATCH($C653,Resumen!$C$56:$C$259,0),MATCH($J$16,Resumen!$A$59:$AL$59,0))</f>
        <v>-</v>
      </c>
      <c r="K653" s="109" t="str">
        <f>INDEX(Resumen!$A$56:$AL$259,MATCH($C653,Resumen!$C$56:$C$259,0),MATCH($K$16,Resumen!$A$59:$AL$59,0))</f>
        <v>-</v>
      </c>
      <c r="M653" s="256" t="str">
        <f>IF(OR(H653="-",H653="",H653=0),"-",H653*M$14)</f>
        <v>-</v>
      </c>
      <c r="N653" s="90" t="str">
        <f t="shared" si="537"/>
        <v>-</v>
      </c>
      <c r="O653" s="90" t="str">
        <f t="shared" si="538"/>
        <v>-</v>
      </c>
      <c r="P653" s="109" t="str">
        <f t="shared" si="539"/>
        <v>-</v>
      </c>
      <c r="Q653" s="58"/>
      <c r="R653" s="365" t="str">
        <f>IF(SUM(H653,M653)=0,"-",SUM(H653,M653))</f>
        <v>-</v>
      </c>
      <c r="S653" s="366" t="str">
        <f t="shared" si="540"/>
        <v>-</v>
      </c>
      <c r="T653" s="366" t="str">
        <f t="shared" si="541"/>
        <v>-</v>
      </c>
      <c r="U653" s="367" t="str">
        <f t="shared" si="542"/>
        <v>-</v>
      </c>
      <c r="V653" s="5"/>
      <c r="W653" s="368" t="str">
        <f>IF(SUM(R653:U653)=0,"-",SUM(R653:U653))</f>
        <v>-</v>
      </c>
      <c r="Y653" s="369" t="str">
        <f>IF(OR(W653="",W653=0,W653="-"),"",MAX(Y$23:Y652)+1)</f>
        <v/>
      </c>
      <c r="Z653" s="370" t="str">
        <f>IF(OR(Y653="",Y653=0,Y653="-"),"",C653)</f>
        <v/>
      </c>
      <c r="AA653" s="371" t="str">
        <f>IF(OR(Y653="",Y653=0,Y653="-"),"",DAY($B653))</f>
        <v/>
      </c>
      <c r="AB653" s="372" t="str">
        <f>IF(AA653="","","/")</f>
        <v/>
      </c>
      <c r="AC653" s="373" t="str">
        <f>IF(OR(AA653="",AA653=0,AA653="-"),"",MONTH($B653))</f>
        <v/>
      </c>
      <c r="AD653" s="372" t="str">
        <f>IF(AC653="","","/")</f>
        <v/>
      </c>
      <c r="AE653" s="374" t="str">
        <f>IF(OR(AA653="",AA653=0,AA653="-"),"",YEAR($B653))</f>
        <v/>
      </c>
      <c r="AG653" s="461" t="str">
        <f>IF(OR($C653="",$C653="-",$C653=0),"-",A653)</f>
        <v>-</v>
      </c>
      <c r="AH653" s="503" t="str">
        <f>IF(OR($C653="",$C653="-",$C653=0),"-",DAY(B653))</f>
        <v>-</v>
      </c>
      <c r="AI653" s="506" t="str">
        <f>IF(AH653="","","/")</f>
        <v>/</v>
      </c>
      <c r="AJ653" s="507" t="str">
        <f>IF(OR($C653="",$C653="-",$C653=0),"-",MONTH(B653))</f>
        <v>-</v>
      </c>
      <c r="AK653" s="506" t="str">
        <f>IF(AJ653="","","/")</f>
        <v>/</v>
      </c>
      <c r="AL653" s="508" t="str">
        <f>IF(OR($C653="",$C653="-",$C653=0),"-",YEAR(B653))</f>
        <v>-</v>
      </c>
      <c r="AM653" s="462" t="str">
        <f>IF(OR($C653="",$C653="-",$C653=0),"-",C653)</f>
        <v>-</v>
      </c>
      <c r="AN653" s="475" t="str">
        <f>IF(AM653="-","ù",IF(BG653=D653,"ü","û"))</f>
        <v>ù</v>
      </c>
      <c r="AO653" s="463" t="str">
        <f>IF(OR($C653="",$C653="-",$C653=0),"-",IF(SUM(H653:H659)=0,"-",SUM(H653:H659)))</f>
        <v>-</v>
      </c>
      <c r="AP653" s="464" t="str">
        <f>IF(OR($C653="",$C653="-",$C653=0),"-",IF(SUM(I653:I659)=0,"-",SUM(I653:I659)))</f>
        <v>-</v>
      </c>
      <c r="AQ653" s="464" t="str">
        <f>IF(OR($C653="",$C653="-",$C653=0),"-",IF(SUM(J653:J659)=0,"-",SUM(J653:J659)))</f>
        <v>-</v>
      </c>
      <c r="AR653" s="465" t="str">
        <f>IF(OR($C653="",$C653="-",$C653=0),"-",IF(SUM(K653:K659)=0,"-",SUM(K653:K659)))</f>
        <v>-</v>
      </c>
      <c r="AS653" s="457"/>
      <c r="AT653" s="463" t="str">
        <f>IF(OR($C653="",$C653="-",$C653=0),"-",IF(SUM(M653:M659)=0,"-",SUM(M653:M659)))</f>
        <v>-</v>
      </c>
      <c r="AU653" s="464" t="str">
        <f>IF(OR($C653="",$C653="-",$C653=0),"-",IF(SUM(N653:N659)=0,"-",SUM(N653:N659)))</f>
        <v>-</v>
      </c>
      <c r="AV653" s="464" t="str">
        <f>IF(OR($C653="",$C653="-",$C653=0),"-",IF(SUM(O653:O659)=0,"-",SUM(O653:O659)))</f>
        <v>-</v>
      </c>
      <c r="AW653" s="465" t="str">
        <f>IF(OR($C653="",$C653="-",$C653=0),"-",IF(SUM(P653:P659)=0,"-",SUM(P653:P659)))</f>
        <v>-</v>
      </c>
      <c r="AX653" s="457"/>
      <c r="AY653" s="463" t="str">
        <f>IF(OR($C653="",$C653="-",$C653=0),"-",IF(SUM(R653:R659)=0,"-",SUM(R653:R659)))</f>
        <v>-</v>
      </c>
      <c r="AZ653" s="464" t="str">
        <f>IF(OR($C653="",$C653="-",$C653=0),"-",IF(SUM(S653:S659)=0,"-",SUM(S653:S659)))</f>
        <v>-</v>
      </c>
      <c r="BA653" s="464" t="str">
        <f>IF(OR($C653="",$C653="-",$C653=0),"-",IF(SUM(T653:T659)=0,"-",SUM(T653:T659)))</f>
        <v>-</v>
      </c>
      <c r="BB653" s="465" t="str">
        <f>IF(OR($C653="",$C653="-",$C653=0),"-",IF(SUM(U653:U659)=0,"-",SUM(U653:U659)))</f>
        <v>-</v>
      </c>
      <c r="BC653" s="457"/>
      <c r="BD653" s="463" t="str">
        <f>IF(SUM(AO653:AR653)=0,"-",SUM(AO653:AR653))</f>
        <v>-</v>
      </c>
      <c r="BE653" s="465" t="str">
        <f>IF(SUM(AT653:AW653)=0,"-",SUM(AT653:AW653))</f>
        <v>-</v>
      </c>
      <c r="BF653" s="457"/>
      <c r="BG653" s="466" t="str">
        <f>IF(SUM(AY653:BB653)=0,"-",SUM(AY653:BB653))</f>
        <v>-</v>
      </c>
    </row>
    <row r="654" spans="1:59" ht="15" thickBot="1" x14ac:dyDescent="0.35">
      <c r="A654" s="674"/>
      <c r="B654" s="675"/>
      <c r="C654" s="676"/>
      <c r="D654" s="677"/>
      <c r="E654" s="82" t="str">
        <f>Resumen!$O$57</f>
        <v>P</v>
      </c>
      <c r="F654" s="261" t="str">
        <f>Resumen!$O$56</f>
        <v>Panadería</v>
      </c>
      <c r="G654" s="284"/>
      <c r="H654" s="273" t="str">
        <f>INDEX(Resumen!$A$56:$AL$259,MATCH($C653,Resumen!$C$56:$C$259,0),MATCH($H$17,Resumen!$A$59:$AL$59,0))</f>
        <v>-</v>
      </c>
      <c r="I654" s="274" t="str">
        <f>INDEX(Resumen!$A$56:$AL$259,MATCH($C653,Resumen!$C$56:$C$259,0),MATCH($I$17,Resumen!$A$59:$AL$59,0))</f>
        <v>-</v>
      </c>
      <c r="J654" s="274" t="str">
        <f>INDEX(Resumen!$A$56:$AL$259,MATCH($C653,Resumen!$C$56:$C$259,0),MATCH($J$17,Resumen!$A$59:$AL$59,0))</f>
        <v>-</v>
      </c>
      <c r="K654" s="275" t="str">
        <f>INDEX(Resumen!$A$56:$AL$259,MATCH($C653,Resumen!$C$56:$C$259,0),MATCH($K$17,Resumen!$A$59:$AL$59,0))</f>
        <v>-</v>
      </c>
      <c r="M654" s="273" t="str">
        <f t="shared" ref="M654:M659" si="568">IF(OR(H654="-",H654="",H654=0),"-",H654*M$14)</f>
        <v>-</v>
      </c>
      <c r="N654" s="274" t="str">
        <f t="shared" si="537"/>
        <v>-</v>
      </c>
      <c r="O654" s="274" t="str">
        <f t="shared" si="538"/>
        <v>-</v>
      </c>
      <c r="P654" s="275" t="str">
        <f t="shared" si="539"/>
        <v>-</v>
      </c>
      <c r="Q654" s="58"/>
      <c r="R654" s="292" t="str">
        <f t="shared" ref="R654:R659" si="569">IF(SUM(H654,M654)=0,"-",SUM(H654,M654))</f>
        <v>-</v>
      </c>
      <c r="S654" s="293" t="str">
        <f t="shared" si="540"/>
        <v>-</v>
      </c>
      <c r="T654" s="293" t="str">
        <f t="shared" si="541"/>
        <v>-</v>
      </c>
      <c r="U654" s="294" t="str">
        <f t="shared" si="542"/>
        <v>-</v>
      </c>
      <c r="V654" s="5"/>
      <c r="W654" s="306" t="str">
        <f t="shared" ref="W654:W659" si="570">IF(SUM(R654:U654)=0,"-",SUM(R654:U654))</f>
        <v>-</v>
      </c>
      <c r="Y654" s="318" t="str">
        <f>IF(OR(W654="",W654=0,W654="-"),"",MAX(Y$23:Y653)+1)</f>
        <v/>
      </c>
      <c r="Z654" s="319" t="str">
        <f>IF(OR(Y654="",Y654=0,Y654="-"),"",C653)</f>
        <v/>
      </c>
      <c r="AA654" s="338" t="str">
        <f>IF(OR(Y654="",Y654=0,Y654="-"),"",DAY($B653))</f>
        <v/>
      </c>
      <c r="AB654" s="331" t="str">
        <f t="shared" ref="AB654:AB659" si="571">IF(AA654="","","/")</f>
        <v/>
      </c>
      <c r="AC654" s="339" t="str">
        <f>IF(OR(AA654="",AA654=0,AA654="-"),"",MONTH($B653))</f>
        <v/>
      </c>
      <c r="AD654" s="331" t="str">
        <f t="shared" ref="AD654:AD659" si="572">IF(AC654="","","/")</f>
        <v/>
      </c>
      <c r="AE654" s="340" t="str">
        <f>IF(OR(AA654="",AA654=0,AA654="-"),"",YEAR($B653))</f>
        <v/>
      </c>
      <c r="AG654" s="525"/>
      <c r="AH654" s="526"/>
      <c r="AI654" s="527"/>
      <c r="AJ654" s="528"/>
      <c r="AK654" s="527"/>
      <c r="AL654" s="529"/>
      <c r="AM654" s="530"/>
      <c r="AN654" s="535"/>
      <c r="AO654" s="531"/>
      <c r="AP654" s="532"/>
      <c r="AQ654" s="532"/>
      <c r="AR654" s="533"/>
      <c r="AS654" s="536"/>
      <c r="AT654" s="531"/>
      <c r="AU654" s="532"/>
      <c r="AV654" s="532"/>
      <c r="AW654" s="533"/>
      <c r="AX654" s="536"/>
      <c r="AY654" s="531"/>
      <c r="AZ654" s="532"/>
      <c r="BA654" s="532"/>
      <c r="BB654" s="533"/>
      <c r="BC654" s="536"/>
      <c r="BD654" s="531"/>
      <c r="BE654" s="533"/>
      <c r="BF654" s="536"/>
      <c r="BG654" s="534"/>
    </row>
    <row r="655" spans="1:59" ht="15" thickBot="1" x14ac:dyDescent="0.35">
      <c r="A655" s="674"/>
      <c r="B655" s="675"/>
      <c r="C655" s="676"/>
      <c r="D655" s="677"/>
      <c r="E655" s="82" t="str">
        <f>Resumen!$S$57</f>
        <v>B</v>
      </c>
      <c r="F655" s="261" t="str">
        <f>Resumen!$S$56</f>
        <v>Bebidas</v>
      </c>
      <c r="G655" s="284"/>
      <c r="H655" s="273" t="str">
        <f>INDEX(Resumen!$A$56:$AL$259,MATCH($C653,Resumen!$C$56:$C$259,0),MATCH($H$18,Resumen!$A$59:$AL$59,0))</f>
        <v>-</v>
      </c>
      <c r="I655" s="274" t="str">
        <f>INDEX(Resumen!$A$56:$AL$259,MATCH($C653,Resumen!$C$56:$C$259,0),MATCH($I$18,Resumen!$A$59:$AL$59,0))</f>
        <v>-</v>
      </c>
      <c r="J655" s="274" t="str">
        <f>INDEX(Resumen!$A$56:$AL$259,MATCH($C653,Resumen!$C$56:$C$259,0),MATCH($J$18,Resumen!$A$59:$AL$59,0))</f>
        <v>-</v>
      </c>
      <c r="K655" s="275" t="str">
        <f>INDEX(Resumen!$A$56:$AL$259,MATCH($C653,Resumen!$C$56:$C$259,0),MATCH($K$18,Resumen!$A$59:$AL$59,0))</f>
        <v>-</v>
      </c>
      <c r="M655" s="273" t="str">
        <f t="shared" si="568"/>
        <v>-</v>
      </c>
      <c r="N655" s="274" t="str">
        <f t="shared" si="537"/>
        <v>-</v>
      </c>
      <c r="O655" s="274" t="str">
        <f t="shared" si="538"/>
        <v>-</v>
      </c>
      <c r="P655" s="275" t="str">
        <f t="shared" si="539"/>
        <v>-</v>
      </c>
      <c r="R655" s="292" t="str">
        <f t="shared" si="569"/>
        <v>-</v>
      </c>
      <c r="S655" s="293" t="str">
        <f t="shared" si="540"/>
        <v>-</v>
      </c>
      <c r="T655" s="293" t="str">
        <f t="shared" si="541"/>
        <v>-</v>
      </c>
      <c r="U655" s="294" t="str">
        <f t="shared" si="542"/>
        <v>-</v>
      </c>
      <c r="V655" s="5"/>
      <c r="W655" s="306" t="str">
        <f t="shared" si="570"/>
        <v>-</v>
      </c>
      <c r="Y655" s="318" t="str">
        <f>IF(OR(W655="",W655=0,W655="-"),"",MAX(Y$23:Y654)+1)</f>
        <v/>
      </c>
      <c r="Z655" s="319" t="str">
        <f>IF(OR(Y655="",Y655=0,Y655="-"),"",C653)</f>
        <v/>
      </c>
      <c r="AA655" s="338" t="str">
        <f>IF(OR(Y655="",Y655=0,Y655="-"),"",DAY($B653))</f>
        <v/>
      </c>
      <c r="AB655" s="331" t="str">
        <f t="shared" si="571"/>
        <v/>
      </c>
      <c r="AC655" s="339" t="str">
        <f>IF(OR(AA655="",AA655=0,AA655="-"),"",MONTH($B653))</f>
        <v/>
      </c>
      <c r="AD655" s="331" t="str">
        <f t="shared" si="572"/>
        <v/>
      </c>
      <c r="AE655" s="340" t="str">
        <f>IF(OR(AA655="",AA655=0,AA655="-"),"",YEAR($B653))</f>
        <v/>
      </c>
      <c r="AG655" s="469"/>
      <c r="AH655" s="497"/>
      <c r="AL655" s="499"/>
      <c r="AM655" s="470"/>
      <c r="AN655" s="59"/>
      <c r="AO655" s="469"/>
      <c r="AP655" s="473"/>
      <c r="AQ655" s="473"/>
      <c r="AR655" s="470"/>
      <c r="AS655" s="59"/>
      <c r="AT655" s="469"/>
      <c r="AU655" s="473"/>
      <c r="AV655" s="473"/>
      <c r="AW655" s="470"/>
      <c r="AX655" s="59"/>
      <c r="AY655" s="469"/>
      <c r="AZ655" s="473"/>
      <c r="BA655" s="473"/>
      <c r="BB655" s="470"/>
      <c r="BC655" s="59"/>
      <c r="BD655" s="469"/>
      <c r="BE655" s="470"/>
      <c r="BF655" s="59"/>
      <c r="BG655" s="467"/>
    </row>
    <row r="656" spans="1:59" ht="15" thickBot="1" x14ac:dyDescent="0.35">
      <c r="A656" s="674"/>
      <c r="B656" s="675"/>
      <c r="C656" s="676"/>
      <c r="D656" s="677"/>
      <c r="E656" s="82" t="str">
        <f>Resumen!$W$57</f>
        <v>E</v>
      </c>
      <c r="F656" s="261" t="str">
        <f>Resumen!$W$56</f>
        <v>Envases</v>
      </c>
      <c r="G656" s="284"/>
      <c r="H656" s="273" t="str">
        <f>INDEX(Resumen!$A$56:$AL$259,MATCH($C653,Resumen!$C$56:$C$259,0),MATCH($H$19,Resumen!$A$59:$AL$59,0))</f>
        <v>-</v>
      </c>
      <c r="I656" s="274" t="str">
        <f>INDEX(Resumen!$A$56:$AL$259,MATCH($C653,Resumen!$C$56:$C$259,0),MATCH($I$19,Resumen!$A$59:$AL$59,0))</f>
        <v>-</v>
      </c>
      <c r="J656" s="274" t="str">
        <f>INDEX(Resumen!$A$56:$AL$259,MATCH($C653,Resumen!$C$56:$C$259,0),MATCH($J$19,Resumen!$A$59:$AL$59,0))</f>
        <v>-</v>
      </c>
      <c r="K656" s="275" t="str">
        <f>INDEX(Resumen!$A$56:$AL$259,MATCH($C653,Resumen!$C$56:$C$259,0),MATCH($K$19,Resumen!$A$59:$AL$59,0))</f>
        <v>-</v>
      </c>
      <c r="M656" s="273" t="str">
        <f t="shared" si="568"/>
        <v>-</v>
      </c>
      <c r="N656" s="274" t="str">
        <f t="shared" si="537"/>
        <v>-</v>
      </c>
      <c r="O656" s="274" t="str">
        <f t="shared" si="538"/>
        <v>-</v>
      </c>
      <c r="P656" s="275" t="str">
        <f t="shared" si="539"/>
        <v>-</v>
      </c>
      <c r="Q656" s="58"/>
      <c r="R656" s="292" t="str">
        <f t="shared" si="569"/>
        <v>-</v>
      </c>
      <c r="S656" s="293" t="str">
        <f t="shared" si="540"/>
        <v>-</v>
      </c>
      <c r="T656" s="293" t="str">
        <f t="shared" si="541"/>
        <v>-</v>
      </c>
      <c r="U656" s="294" t="str">
        <f t="shared" si="542"/>
        <v>-</v>
      </c>
      <c r="V656" s="5"/>
      <c r="W656" s="306" t="str">
        <f t="shared" si="570"/>
        <v>-</v>
      </c>
      <c r="Y656" s="318" t="str">
        <f>IF(OR(W656="",W656=0,W656="-"),"",MAX(Y$23:Y655)+1)</f>
        <v/>
      </c>
      <c r="Z656" s="319" t="str">
        <f>IF(OR(Y656="",Y656=0,Y656="-"),"",C653)</f>
        <v/>
      </c>
      <c r="AA656" s="338" t="str">
        <f>IF(OR(Y656="",Y656=0,Y656="-"),"",DAY($B653))</f>
        <v/>
      </c>
      <c r="AB656" s="331" t="str">
        <f t="shared" si="571"/>
        <v/>
      </c>
      <c r="AC656" s="339" t="str">
        <f>IF(OR(AA656="",AA656=0,AA656="-"),"",MONTH($B653))</f>
        <v/>
      </c>
      <c r="AD656" s="331" t="str">
        <f t="shared" si="572"/>
        <v/>
      </c>
      <c r="AE656" s="340" t="str">
        <f>IF(OR(AA656="",AA656=0,AA656="-"),"",YEAR($B653))</f>
        <v/>
      </c>
      <c r="AG656" s="469"/>
      <c r="AH656" s="497"/>
      <c r="AL656" s="499"/>
      <c r="AM656" s="470"/>
      <c r="AO656" s="469"/>
      <c r="AP656" s="473"/>
      <c r="AQ656" s="473"/>
      <c r="AR656" s="470"/>
      <c r="AT656" s="469"/>
      <c r="AU656" s="473"/>
      <c r="AV656" s="473"/>
      <c r="AW656" s="470"/>
      <c r="AY656" s="469"/>
      <c r="AZ656" s="473"/>
      <c r="BA656" s="473"/>
      <c r="BB656" s="470"/>
      <c r="BD656" s="469"/>
      <c r="BE656" s="470"/>
      <c r="BG656" s="467"/>
    </row>
    <row r="657" spans="1:59" ht="15" thickBot="1" x14ac:dyDescent="0.35">
      <c r="A657" s="674"/>
      <c r="B657" s="675"/>
      <c r="C657" s="676"/>
      <c r="D657" s="677"/>
      <c r="E657" s="83" t="str">
        <f>Resumen!$AA$57</f>
        <v>D</v>
      </c>
      <c r="F657" s="262" t="str">
        <f>Resumen!$AA$56</f>
        <v>Decoración</v>
      </c>
      <c r="G657" s="284"/>
      <c r="H657" s="273" t="str">
        <f>INDEX(Resumen!$A$56:$AL$259,MATCH($C653,Resumen!$C$56:$C$259,0),MATCH($H$20,Resumen!$A$59:$AL$59,0))</f>
        <v>-</v>
      </c>
      <c r="I657" s="274" t="str">
        <f>INDEX(Resumen!$A$56:$AL$259,MATCH($C653,Resumen!$C$56:$C$259,0),MATCH($I$20,Resumen!$A$59:$AL$59,0))</f>
        <v>-</v>
      </c>
      <c r="J657" s="274" t="str">
        <f>INDEX(Resumen!$A$56:$AL$259,MATCH($C653,Resumen!$C$56:$C$259,0),MATCH($J$20,Resumen!$A$59:$AL$59,0))</f>
        <v>-</v>
      </c>
      <c r="K657" s="275" t="str">
        <f>INDEX(Resumen!$A$56:$AL$259,MATCH($C653,Resumen!$C$56:$C$259,0),MATCH($K$20,Resumen!$A$59:$AL$59,0))</f>
        <v>-</v>
      </c>
      <c r="M657" s="273" t="str">
        <f t="shared" si="568"/>
        <v>-</v>
      </c>
      <c r="N657" s="274" t="str">
        <f t="shared" si="537"/>
        <v>-</v>
      </c>
      <c r="O657" s="274" t="str">
        <f t="shared" si="538"/>
        <v>-</v>
      </c>
      <c r="P657" s="275" t="str">
        <f t="shared" si="539"/>
        <v>-</v>
      </c>
      <c r="Q657" s="58"/>
      <c r="R657" s="292" t="str">
        <f t="shared" si="569"/>
        <v>-</v>
      </c>
      <c r="S657" s="293" t="str">
        <f t="shared" si="540"/>
        <v>-</v>
      </c>
      <c r="T657" s="293" t="str">
        <f t="shared" si="541"/>
        <v>-</v>
      </c>
      <c r="U657" s="294" t="str">
        <f t="shared" si="542"/>
        <v>-</v>
      </c>
      <c r="V657" s="5"/>
      <c r="W657" s="306" t="str">
        <f t="shared" si="570"/>
        <v>-</v>
      </c>
      <c r="Y657" s="318" t="str">
        <f>IF(OR(W657="",W657=0,W657="-"),"",MAX(Y$23:Y656)+1)</f>
        <v/>
      </c>
      <c r="Z657" s="319" t="str">
        <f>IF(OR(Y657="",Y657=0,Y657="-"),"",C653)</f>
        <v/>
      </c>
      <c r="AA657" s="338" t="str">
        <f>IF(OR(Y657="",Y657=0,Y657="-"),"",DAY($B653))</f>
        <v/>
      </c>
      <c r="AB657" s="331" t="str">
        <f t="shared" si="571"/>
        <v/>
      </c>
      <c r="AC657" s="339" t="str">
        <f>IF(OR(AA657="",AA657=0,AA657="-"),"",MONTH($B653))</f>
        <v/>
      </c>
      <c r="AD657" s="331" t="str">
        <f t="shared" si="572"/>
        <v/>
      </c>
      <c r="AE657" s="340" t="str">
        <f>IF(OR(AA657="",AA657=0,AA657="-"),"",YEAR($B653))</f>
        <v/>
      </c>
      <c r="AG657" s="469"/>
      <c r="AH657" s="497"/>
      <c r="AL657" s="499"/>
      <c r="AM657" s="470"/>
      <c r="AO657" s="469"/>
      <c r="AP657" s="473"/>
      <c r="AQ657" s="473"/>
      <c r="AR657" s="470"/>
      <c r="AT657" s="469"/>
      <c r="AU657" s="473"/>
      <c r="AV657" s="473"/>
      <c r="AW657" s="470"/>
      <c r="AY657" s="469"/>
      <c r="AZ657" s="473"/>
      <c r="BA657" s="473"/>
      <c r="BB657" s="470"/>
      <c r="BD657" s="469"/>
      <c r="BE657" s="470"/>
      <c r="BG657" s="467"/>
    </row>
    <row r="658" spans="1:59" ht="15" thickBot="1" x14ac:dyDescent="0.35">
      <c r="A658" s="674"/>
      <c r="B658" s="675"/>
      <c r="C658" s="676"/>
      <c r="D658" s="677"/>
      <c r="E658" s="83" t="str">
        <f>Resumen!$AE$57</f>
        <v>U</v>
      </c>
      <c r="F658" s="262" t="str">
        <f>Resumen!$AE$56</f>
        <v>Maq. y Utensilios</v>
      </c>
      <c r="G658" s="284"/>
      <c r="H658" s="273" t="str">
        <f>INDEX(Resumen!$A$56:$AL$259,MATCH($C653,Resumen!$C$56:$C$259,0),MATCH($H$21,Resumen!$A$59:$AL$59,0))</f>
        <v>-</v>
      </c>
      <c r="I658" s="274" t="str">
        <f>INDEX(Resumen!$A$56:$AL$259,MATCH($C653,Resumen!$C$56:$C$259,0),MATCH($I$21,Resumen!$A$59:$AL$59,0))</f>
        <v>-</v>
      </c>
      <c r="J658" s="274" t="str">
        <f>INDEX(Resumen!$A$56:$AL$259,MATCH($C653,Resumen!$C$56:$C$259,0),MATCH($J$21,Resumen!$A$59:$AL$59,0))</f>
        <v>-</v>
      </c>
      <c r="K658" s="275" t="str">
        <f>INDEX(Resumen!$A$56:$AL$259,MATCH($C653,Resumen!$C$56:$C$259,0),MATCH($K$21,Resumen!$A$59:$AL$59,0))</f>
        <v>-</v>
      </c>
      <c r="M658" s="273" t="str">
        <f t="shared" si="568"/>
        <v>-</v>
      </c>
      <c r="N658" s="274" t="str">
        <f t="shared" si="537"/>
        <v>-</v>
      </c>
      <c r="O658" s="274" t="str">
        <f t="shared" si="538"/>
        <v>-</v>
      </c>
      <c r="P658" s="275" t="str">
        <f t="shared" si="539"/>
        <v>-</v>
      </c>
      <c r="Q658" s="58"/>
      <c r="R658" s="292" t="str">
        <f t="shared" si="569"/>
        <v>-</v>
      </c>
      <c r="S658" s="293" t="str">
        <f t="shared" si="540"/>
        <v>-</v>
      </c>
      <c r="T658" s="293" t="str">
        <f t="shared" si="541"/>
        <v>-</v>
      </c>
      <c r="U658" s="294" t="str">
        <f t="shared" si="542"/>
        <v>-</v>
      </c>
      <c r="V658" s="5"/>
      <c r="W658" s="306" t="str">
        <f t="shared" si="570"/>
        <v>-</v>
      </c>
      <c r="Y658" s="318" t="str">
        <f>IF(OR(W658="",W658=0,W658="-"),"",MAX(Y$23:Y657)+1)</f>
        <v/>
      </c>
      <c r="Z658" s="319" t="str">
        <f>IF(OR(Y658="",Y658=0,Y658="-"),"",C653)</f>
        <v/>
      </c>
      <c r="AA658" s="338" t="str">
        <f>IF(OR(Y658="",Y658=0,Y658="-"),"",DAY($B653))</f>
        <v/>
      </c>
      <c r="AB658" s="331" t="str">
        <f t="shared" si="571"/>
        <v/>
      </c>
      <c r="AC658" s="339" t="str">
        <f>IF(OR(AA658="",AA658=0,AA658="-"),"",MONTH($B653))</f>
        <v/>
      </c>
      <c r="AD658" s="331" t="str">
        <f t="shared" si="572"/>
        <v/>
      </c>
      <c r="AE658" s="340" t="str">
        <f>IF(OR(AA658="",AA658=0,AA658="-"),"",YEAR($B653))</f>
        <v/>
      </c>
      <c r="AG658" s="469"/>
      <c r="AH658" s="497"/>
      <c r="AL658" s="499"/>
      <c r="AM658" s="470"/>
      <c r="AO658" s="469"/>
      <c r="AP658" s="473"/>
      <c r="AQ658" s="473"/>
      <c r="AR658" s="470"/>
      <c r="AT658" s="469"/>
      <c r="AU658" s="473"/>
      <c r="AV658" s="473"/>
      <c r="AW658" s="470"/>
      <c r="AY658" s="469"/>
      <c r="AZ658" s="473"/>
      <c r="BA658" s="473"/>
      <c r="BB658" s="470"/>
      <c r="BD658" s="469"/>
      <c r="BE658" s="470"/>
      <c r="BG658" s="467"/>
    </row>
    <row r="659" spans="1:59" ht="15" thickBot="1" x14ac:dyDescent="0.35">
      <c r="A659" s="674"/>
      <c r="B659" s="675"/>
      <c r="C659" s="676"/>
      <c r="D659" s="649"/>
      <c r="E659" s="259" t="str">
        <f>Resumen!$AI$57</f>
        <v>V</v>
      </c>
      <c r="F659" s="263" t="str">
        <f>Resumen!$AI$56</f>
        <v>Gastos V.Zotz</v>
      </c>
      <c r="G659" s="284"/>
      <c r="H659" s="276" t="str">
        <f>INDEX(Resumen!$A$56:$AL$259,MATCH($C653,Resumen!$C$56:$C$259,0),MATCH($H$22,Resumen!$A$59:$AL$59,0))</f>
        <v>-</v>
      </c>
      <c r="I659" s="277" t="str">
        <f>INDEX(Resumen!$A$56:$AL$259,MATCH($C653,Resumen!$C$56:$C$259,0),MATCH($I$22,Resumen!$A$59:$AL$59,0))</f>
        <v>-</v>
      </c>
      <c r="J659" s="277" t="str">
        <f>INDEX(Resumen!$A$56:$AL$259,MATCH($C653,Resumen!$C$56:$C$259,0),MATCH($J$22,Resumen!$A$59:$AL$59,0))</f>
        <v>-</v>
      </c>
      <c r="K659" s="278" t="str">
        <f>INDEX(Resumen!$A$56:$AL$259,MATCH($C653,Resumen!$C$56:$C$259,0),MATCH($K$22,Resumen!$A$59:$AL$59,0))</f>
        <v>-</v>
      </c>
      <c r="M659" s="276" t="str">
        <f t="shared" si="568"/>
        <v>-</v>
      </c>
      <c r="N659" s="277" t="str">
        <f t="shared" si="537"/>
        <v>-</v>
      </c>
      <c r="O659" s="277" t="str">
        <f t="shared" si="538"/>
        <v>-</v>
      </c>
      <c r="P659" s="278" t="str">
        <f t="shared" si="539"/>
        <v>-</v>
      </c>
      <c r="Q659" s="58"/>
      <c r="R659" s="295" t="str">
        <f t="shared" si="569"/>
        <v>-</v>
      </c>
      <c r="S659" s="296" t="str">
        <f t="shared" si="540"/>
        <v>-</v>
      </c>
      <c r="T659" s="296" t="str">
        <f t="shared" si="541"/>
        <v>-</v>
      </c>
      <c r="U659" s="297" t="str">
        <f t="shared" si="542"/>
        <v>-</v>
      </c>
      <c r="W659" s="307" t="str">
        <f t="shared" si="570"/>
        <v>-</v>
      </c>
      <c r="Y659" s="318" t="str">
        <f>IF(OR(W659="",W659=0,W659="-"),"",MAX(Y$23:Y658)+1)</f>
        <v/>
      </c>
      <c r="Z659" s="320" t="str">
        <f>IF(OR(Y659="",Y659=0,Y659="-"),"",C653)</f>
        <v/>
      </c>
      <c r="AA659" s="341" t="str">
        <f>IF(OR(Y659="",Y659=0,Y659="-"),"",DAY($B653))</f>
        <v/>
      </c>
      <c r="AB659" s="332" t="str">
        <f t="shared" si="571"/>
        <v/>
      </c>
      <c r="AC659" s="342" t="str">
        <f>IF(OR(AA659="",AA659=0,AA659="-"),"",MONTH($B653))</f>
        <v/>
      </c>
      <c r="AD659" s="332" t="str">
        <f t="shared" si="572"/>
        <v/>
      </c>
      <c r="AE659" s="343" t="str">
        <f>IF(OR(AA659="",AA659=0,AA659="-"),"",YEAR($B653))</f>
        <v/>
      </c>
      <c r="AG659" s="471"/>
      <c r="AH659" s="500"/>
      <c r="AI659" s="501"/>
      <c r="AJ659" s="501"/>
      <c r="AK659" s="501"/>
      <c r="AL659" s="502"/>
      <c r="AM659" s="472"/>
      <c r="AO659" s="471"/>
      <c r="AP659" s="474"/>
      <c r="AQ659" s="474"/>
      <c r="AR659" s="472"/>
      <c r="AT659" s="471"/>
      <c r="AU659" s="474"/>
      <c r="AV659" s="474"/>
      <c r="AW659" s="472"/>
      <c r="AY659" s="471"/>
      <c r="AZ659" s="474"/>
      <c r="BA659" s="474"/>
      <c r="BB659" s="472"/>
      <c r="BD659" s="471"/>
      <c r="BE659" s="472"/>
      <c r="BG659" s="468"/>
    </row>
    <row r="660" spans="1:59" ht="15" thickBot="1" x14ac:dyDescent="0.35">
      <c r="A660" s="674">
        <f>MAX($A$23:A653)+1</f>
        <v>92</v>
      </c>
      <c r="B660" s="675">
        <f>INDEX(Resumen!$A$56:$AL$259,MATCH($A660,Resumen!$A$56:$A$259,0),MATCH($B$22,Resumen!$A$59:$AL$59,0))</f>
        <v>0</v>
      </c>
      <c r="C660" s="676">
        <f>INDEX(Resumen!$A$56:$AL$259,MATCH($A660,Resumen!$A$56:$A$259,0),MATCH($C$22,Resumen!$A$59:$AL$59,0))</f>
        <v>0</v>
      </c>
      <c r="D660" s="648" t="str">
        <f>IF(SUM($W660:$W666)=0,"-",SUM($W660:$W666))</f>
        <v>-</v>
      </c>
      <c r="E660" s="363" t="str">
        <f>Resumen!$K$57</f>
        <v>MP</v>
      </c>
      <c r="F660" s="364" t="str">
        <f>Resumen!$K$56</f>
        <v>Materias Primas</v>
      </c>
      <c r="G660" s="284"/>
      <c r="H660" s="256" t="str">
        <f>INDEX(Resumen!$A$56:$AL$259,MATCH($C660,Resumen!$C$56:$C$259,0),MATCH($H$16,Resumen!$A$59:$AL$59,0))</f>
        <v>-</v>
      </c>
      <c r="I660" s="90" t="str">
        <f>INDEX(Resumen!$A$56:$AL$259,MATCH($C660,Resumen!$C$56:$C$259,0),MATCH($I$16,Resumen!$A$59:$AL$59,0))</f>
        <v>-</v>
      </c>
      <c r="J660" s="90" t="str">
        <f>INDEX(Resumen!$A$56:$AL$259,MATCH($C660,Resumen!$C$56:$C$259,0),MATCH($J$16,Resumen!$A$59:$AL$59,0))</f>
        <v>-</v>
      </c>
      <c r="K660" s="109" t="str">
        <f>INDEX(Resumen!$A$56:$AL$259,MATCH($C660,Resumen!$C$56:$C$259,0),MATCH($K$16,Resumen!$A$59:$AL$59,0))</f>
        <v>-</v>
      </c>
      <c r="M660" s="256" t="str">
        <f>IF(OR(H660="-",H660="",H660=0),"-",H660*M$14)</f>
        <v>-</v>
      </c>
      <c r="N660" s="90" t="str">
        <f t="shared" si="537"/>
        <v>-</v>
      </c>
      <c r="O660" s="90" t="str">
        <f t="shared" si="538"/>
        <v>-</v>
      </c>
      <c r="P660" s="109" t="str">
        <f t="shared" si="539"/>
        <v>-</v>
      </c>
      <c r="Q660" s="58"/>
      <c r="R660" s="365" t="str">
        <f>IF(SUM(H660,M660)=0,"-",SUM(H660,M660))</f>
        <v>-</v>
      </c>
      <c r="S660" s="366" t="str">
        <f t="shared" si="540"/>
        <v>-</v>
      </c>
      <c r="T660" s="366" t="str">
        <f t="shared" si="541"/>
        <v>-</v>
      </c>
      <c r="U660" s="367" t="str">
        <f t="shared" si="542"/>
        <v>-</v>
      </c>
      <c r="V660" s="5"/>
      <c r="W660" s="368" t="str">
        <f>IF(SUM(R660:U660)=0,"-",SUM(R660:U660))</f>
        <v>-</v>
      </c>
      <c r="Y660" s="369" t="str">
        <f>IF(OR(W660="",W660=0,W660="-"),"",MAX(Y$23:Y659)+1)</f>
        <v/>
      </c>
      <c r="Z660" s="370" t="str">
        <f>IF(OR(Y660="",Y660=0,Y660="-"),"",C660)</f>
        <v/>
      </c>
      <c r="AA660" s="371" t="str">
        <f>IF(OR(Y660="",Y660=0,Y660="-"),"",DAY($B660))</f>
        <v/>
      </c>
      <c r="AB660" s="372" t="str">
        <f>IF(AA660="","","/")</f>
        <v/>
      </c>
      <c r="AC660" s="373" t="str">
        <f>IF(OR(AA660="",AA660=0,AA660="-"),"",MONTH($B660))</f>
        <v/>
      </c>
      <c r="AD660" s="372" t="str">
        <f>IF(AC660="","","/")</f>
        <v/>
      </c>
      <c r="AE660" s="374" t="str">
        <f>IF(OR(AA660="",AA660=0,AA660="-"),"",YEAR($B660))</f>
        <v/>
      </c>
      <c r="AG660" s="461" t="str">
        <f>IF(OR($C660="",$C660="-",$C660=0),"-",A660)</f>
        <v>-</v>
      </c>
      <c r="AH660" s="503" t="str">
        <f>IF(OR($C660="",$C660="-",$C660=0),"-",DAY(B660))</f>
        <v>-</v>
      </c>
      <c r="AI660" s="506" t="str">
        <f>IF(AH660="","","/")</f>
        <v>/</v>
      </c>
      <c r="AJ660" s="507" t="str">
        <f>IF(OR($C660="",$C660="-",$C660=0),"-",MONTH(B660))</f>
        <v>-</v>
      </c>
      <c r="AK660" s="506" t="str">
        <f>IF(AJ660="","","/")</f>
        <v>/</v>
      </c>
      <c r="AL660" s="508" t="str">
        <f>IF(OR($C660="",$C660="-",$C660=0),"-",YEAR(B660))</f>
        <v>-</v>
      </c>
      <c r="AM660" s="462" t="str">
        <f>IF(OR($C660="",$C660="-",$C660=0),"-",C660)</f>
        <v>-</v>
      </c>
      <c r="AN660" s="475" t="str">
        <f>IF(AM660="-","ù",IF(BG660=D660,"ü","û"))</f>
        <v>ù</v>
      </c>
      <c r="AO660" s="463" t="str">
        <f>IF(OR($C660="",$C660="-",$C660=0),"-",IF(SUM(H660:H666)=0,"-",SUM(H660:H666)))</f>
        <v>-</v>
      </c>
      <c r="AP660" s="464" t="str">
        <f>IF(OR($C660="",$C660="-",$C660=0),"-",IF(SUM(I660:I666)=0,"-",SUM(I660:I666)))</f>
        <v>-</v>
      </c>
      <c r="AQ660" s="464" t="str">
        <f>IF(OR($C660="",$C660="-",$C660=0),"-",IF(SUM(J660:J666)=0,"-",SUM(J660:J666)))</f>
        <v>-</v>
      </c>
      <c r="AR660" s="465" t="str">
        <f>IF(OR($C660="",$C660="-",$C660=0),"-",IF(SUM(K660:K666)=0,"-",SUM(K660:K666)))</f>
        <v>-</v>
      </c>
      <c r="AS660" s="457"/>
      <c r="AT660" s="463" t="str">
        <f>IF(OR($C660="",$C660="-",$C660=0),"-",IF(SUM(M660:M666)=0,"-",SUM(M660:M666)))</f>
        <v>-</v>
      </c>
      <c r="AU660" s="464" t="str">
        <f>IF(OR($C660="",$C660="-",$C660=0),"-",IF(SUM(N660:N666)=0,"-",SUM(N660:N666)))</f>
        <v>-</v>
      </c>
      <c r="AV660" s="464" t="str">
        <f>IF(OR($C660="",$C660="-",$C660=0),"-",IF(SUM(O660:O666)=0,"-",SUM(O660:O666)))</f>
        <v>-</v>
      </c>
      <c r="AW660" s="465" t="str">
        <f>IF(OR($C660="",$C660="-",$C660=0),"-",IF(SUM(P660:P666)=0,"-",SUM(P660:P666)))</f>
        <v>-</v>
      </c>
      <c r="AX660" s="457"/>
      <c r="AY660" s="463" t="str">
        <f>IF(OR($C660="",$C660="-",$C660=0),"-",IF(SUM(R660:R666)=0,"-",SUM(R660:R666)))</f>
        <v>-</v>
      </c>
      <c r="AZ660" s="464" t="str">
        <f>IF(OR($C660="",$C660="-",$C660=0),"-",IF(SUM(S660:S666)=0,"-",SUM(S660:S666)))</f>
        <v>-</v>
      </c>
      <c r="BA660" s="464" t="str">
        <f>IF(OR($C660="",$C660="-",$C660=0),"-",IF(SUM(T660:T666)=0,"-",SUM(T660:T666)))</f>
        <v>-</v>
      </c>
      <c r="BB660" s="465" t="str">
        <f>IF(OR($C660="",$C660="-",$C660=0),"-",IF(SUM(U660:U666)=0,"-",SUM(U660:U666)))</f>
        <v>-</v>
      </c>
      <c r="BC660" s="457"/>
      <c r="BD660" s="463" t="str">
        <f>IF(SUM(AO660:AR660)=0,"-",SUM(AO660:AR660))</f>
        <v>-</v>
      </c>
      <c r="BE660" s="465" t="str">
        <f>IF(SUM(AT660:AW660)=0,"-",SUM(AT660:AW660))</f>
        <v>-</v>
      </c>
      <c r="BF660" s="457"/>
      <c r="BG660" s="466" t="str">
        <f>IF(SUM(AY660:BB660)=0,"-",SUM(AY660:BB660))</f>
        <v>-</v>
      </c>
    </row>
    <row r="661" spans="1:59" ht="15" thickBot="1" x14ac:dyDescent="0.35">
      <c r="A661" s="674"/>
      <c r="B661" s="675"/>
      <c r="C661" s="676"/>
      <c r="D661" s="677"/>
      <c r="E661" s="82" t="str">
        <f>Resumen!$O$57</f>
        <v>P</v>
      </c>
      <c r="F661" s="261" t="str">
        <f>Resumen!$O$56</f>
        <v>Panadería</v>
      </c>
      <c r="G661" s="284"/>
      <c r="H661" s="273" t="str">
        <f>INDEX(Resumen!$A$56:$AL$259,MATCH($C660,Resumen!$C$56:$C$259,0),MATCH($H$17,Resumen!$A$59:$AL$59,0))</f>
        <v>-</v>
      </c>
      <c r="I661" s="274" t="str">
        <f>INDEX(Resumen!$A$56:$AL$259,MATCH($C660,Resumen!$C$56:$C$259,0),MATCH($I$17,Resumen!$A$59:$AL$59,0))</f>
        <v>-</v>
      </c>
      <c r="J661" s="274" t="str">
        <f>INDEX(Resumen!$A$56:$AL$259,MATCH($C660,Resumen!$C$56:$C$259,0),MATCH($J$17,Resumen!$A$59:$AL$59,0))</f>
        <v>-</v>
      </c>
      <c r="K661" s="275" t="str">
        <f>INDEX(Resumen!$A$56:$AL$259,MATCH($C660,Resumen!$C$56:$C$259,0),MATCH($K$17,Resumen!$A$59:$AL$59,0))</f>
        <v>-</v>
      </c>
      <c r="M661" s="273" t="str">
        <f t="shared" ref="M661:M666" si="573">IF(OR(H661="-",H661="",H661=0),"-",H661*M$14)</f>
        <v>-</v>
      </c>
      <c r="N661" s="274" t="str">
        <f t="shared" si="537"/>
        <v>-</v>
      </c>
      <c r="O661" s="274" t="str">
        <f t="shared" si="538"/>
        <v>-</v>
      </c>
      <c r="P661" s="275" t="str">
        <f t="shared" si="539"/>
        <v>-</v>
      </c>
      <c r="Q661" s="58"/>
      <c r="R661" s="292" t="str">
        <f t="shared" ref="R661:R666" si="574">IF(SUM(H661,M661)=0,"-",SUM(H661,M661))</f>
        <v>-</v>
      </c>
      <c r="S661" s="293" t="str">
        <f t="shared" si="540"/>
        <v>-</v>
      </c>
      <c r="T661" s="293" t="str">
        <f t="shared" si="541"/>
        <v>-</v>
      </c>
      <c r="U661" s="294" t="str">
        <f t="shared" si="542"/>
        <v>-</v>
      </c>
      <c r="V661" s="5"/>
      <c r="W661" s="306" t="str">
        <f t="shared" ref="W661:W666" si="575">IF(SUM(R661:U661)=0,"-",SUM(R661:U661))</f>
        <v>-</v>
      </c>
      <c r="Y661" s="318" t="str">
        <f>IF(OR(W661="",W661=0,W661="-"),"",MAX(Y$23:Y660)+1)</f>
        <v/>
      </c>
      <c r="Z661" s="319" t="str">
        <f>IF(OR(Y661="",Y661=0,Y661="-"),"",C660)</f>
        <v/>
      </c>
      <c r="AA661" s="338" t="str">
        <f>IF(OR(Y661="",Y661=0,Y661="-"),"",DAY($B660))</f>
        <v/>
      </c>
      <c r="AB661" s="331" t="str">
        <f t="shared" ref="AB661:AB666" si="576">IF(AA661="","","/")</f>
        <v/>
      </c>
      <c r="AC661" s="339" t="str">
        <f>IF(OR(AA661="",AA661=0,AA661="-"),"",MONTH($B660))</f>
        <v/>
      </c>
      <c r="AD661" s="331" t="str">
        <f t="shared" ref="AD661:AD666" si="577">IF(AC661="","","/")</f>
        <v/>
      </c>
      <c r="AE661" s="340" t="str">
        <f>IF(OR(AA661="",AA661=0,AA661="-"),"",YEAR($B660))</f>
        <v/>
      </c>
      <c r="AG661" s="525"/>
      <c r="AH661" s="526"/>
      <c r="AI661" s="527"/>
      <c r="AJ661" s="528"/>
      <c r="AK661" s="527"/>
      <c r="AL661" s="529"/>
      <c r="AM661" s="530"/>
      <c r="AN661" s="535"/>
      <c r="AO661" s="531"/>
      <c r="AP661" s="532"/>
      <c r="AQ661" s="532"/>
      <c r="AR661" s="533"/>
      <c r="AS661" s="536"/>
      <c r="AT661" s="531"/>
      <c r="AU661" s="532"/>
      <c r="AV661" s="532"/>
      <c r="AW661" s="533"/>
      <c r="AX661" s="536"/>
      <c r="AY661" s="531"/>
      <c r="AZ661" s="532"/>
      <c r="BA661" s="532"/>
      <c r="BB661" s="533"/>
      <c r="BC661" s="536"/>
      <c r="BD661" s="531"/>
      <c r="BE661" s="533"/>
      <c r="BF661" s="536"/>
      <c r="BG661" s="534"/>
    </row>
    <row r="662" spans="1:59" ht="15" thickBot="1" x14ac:dyDescent="0.35">
      <c r="A662" s="674"/>
      <c r="B662" s="675"/>
      <c r="C662" s="676"/>
      <c r="D662" s="677"/>
      <c r="E662" s="82" t="str">
        <f>Resumen!$S$57</f>
        <v>B</v>
      </c>
      <c r="F662" s="261" t="str">
        <f>Resumen!$S$56</f>
        <v>Bebidas</v>
      </c>
      <c r="G662" s="284"/>
      <c r="H662" s="273" t="str">
        <f>INDEX(Resumen!$A$56:$AL$259,MATCH($C660,Resumen!$C$56:$C$259,0),MATCH($H$18,Resumen!$A$59:$AL$59,0))</f>
        <v>-</v>
      </c>
      <c r="I662" s="274" t="str">
        <f>INDEX(Resumen!$A$56:$AL$259,MATCH($C660,Resumen!$C$56:$C$259,0),MATCH($I$18,Resumen!$A$59:$AL$59,0))</f>
        <v>-</v>
      </c>
      <c r="J662" s="274" t="str">
        <f>INDEX(Resumen!$A$56:$AL$259,MATCH($C660,Resumen!$C$56:$C$259,0),MATCH($J$18,Resumen!$A$59:$AL$59,0))</f>
        <v>-</v>
      </c>
      <c r="K662" s="275" t="str">
        <f>INDEX(Resumen!$A$56:$AL$259,MATCH($C660,Resumen!$C$56:$C$259,0),MATCH($K$18,Resumen!$A$59:$AL$59,0))</f>
        <v>-</v>
      </c>
      <c r="M662" s="273" t="str">
        <f t="shared" si="573"/>
        <v>-</v>
      </c>
      <c r="N662" s="274" t="str">
        <f t="shared" si="537"/>
        <v>-</v>
      </c>
      <c r="O662" s="274" t="str">
        <f t="shared" si="538"/>
        <v>-</v>
      </c>
      <c r="P662" s="275" t="str">
        <f t="shared" si="539"/>
        <v>-</v>
      </c>
      <c r="R662" s="292" t="str">
        <f t="shared" si="574"/>
        <v>-</v>
      </c>
      <c r="S662" s="293" t="str">
        <f t="shared" si="540"/>
        <v>-</v>
      </c>
      <c r="T662" s="293" t="str">
        <f t="shared" si="541"/>
        <v>-</v>
      </c>
      <c r="U662" s="294" t="str">
        <f t="shared" si="542"/>
        <v>-</v>
      </c>
      <c r="V662" s="5"/>
      <c r="W662" s="306" t="str">
        <f t="shared" si="575"/>
        <v>-</v>
      </c>
      <c r="Y662" s="318" t="str">
        <f>IF(OR(W662="",W662=0,W662="-"),"",MAX(Y$23:Y661)+1)</f>
        <v/>
      </c>
      <c r="Z662" s="319" t="str">
        <f>IF(OR(Y662="",Y662=0,Y662="-"),"",C660)</f>
        <v/>
      </c>
      <c r="AA662" s="338" t="str">
        <f>IF(OR(Y662="",Y662=0,Y662="-"),"",DAY($B660))</f>
        <v/>
      </c>
      <c r="AB662" s="331" t="str">
        <f t="shared" si="576"/>
        <v/>
      </c>
      <c r="AC662" s="339" t="str">
        <f>IF(OR(AA662="",AA662=0,AA662="-"),"",MONTH($B660))</f>
        <v/>
      </c>
      <c r="AD662" s="331" t="str">
        <f t="shared" si="577"/>
        <v/>
      </c>
      <c r="AE662" s="340" t="str">
        <f>IF(OR(AA662="",AA662=0,AA662="-"),"",YEAR($B660))</f>
        <v/>
      </c>
      <c r="AG662" s="469"/>
      <c r="AH662" s="497"/>
      <c r="AL662" s="499"/>
      <c r="AM662" s="470"/>
      <c r="AN662" s="59"/>
      <c r="AO662" s="469"/>
      <c r="AP662" s="473"/>
      <c r="AQ662" s="473"/>
      <c r="AR662" s="470"/>
      <c r="AS662" s="59"/>
      <c r="AT662" s="469"/>
      <c r="AU662" s="473"/>
      <c r="AV662" s="473"/>
      <c r="AW662" s="470"/>
      <c r="AX662" s="59"/>
      <c r="AY662" s="469"/>
      <c r="AZ662" s="473"/>
      <c r="BA662" s="473"/>
      <c r="BB662" s="470"/>
      <c r="BC662" s="59"/>
      <c r="BD662" s="469"/>
      <c r="BE662" s="470"/>
      <c r="BF662" s="59"/>
      <c r="BG662" s="467"/>
    </row>
    <row r="663" spans="1:59" ht="15" thickBot="1" x14ac:dyDescent="0.35">
      <c r="A663" s="674"/>
      <c r="B663" s="675"/>
      <c r="C663" s="676"/>
      <c r="D663" s="677"/>
      <c r="E663" s="82" t="str">
        <f>Resumen!$W$57</f>
        <v>E</v>
      </c>
      <c r="F663" s="261" t="str">
        <f>Resumen!$W$56</f>
        <v>Envases</v>
      </c>
      <c r="G663" s="284"/>
      <c r="H663" s="273" t="str">
        <f>INDEX(Resumen!$A$56:$AL$259,MATCH($C660,Resumen!$C$56:$C$259,0),MATCH($H$19,Resumen!$A$59:$AL$59,0))</f>
        <v>-</v>
      </c>
      <c r="I663" s="274" t="str">
        <f>INDEX(Resumen!$A$56:$AL$259,MATCH($C660,Resumen!$C$56:$C$259,0),MATCH($I$19,Resumen!$A$59:$AL$59,0))</f>
        <v>-</v>
      </c>
      <c r="J663" s="274" t="str">
        <f>INDEX(Resumen!$A$56:$AL$259,MATCH($C660,Resumen!$C$56:$C$259,0),MATCH($J$19,Resumen!$A$59:$AL$59,0))</f>
        <v>-</v>
      </c>
      <c r="K663" s="275" t="str">
        <f>INDEX(Resumen!$A$56:$AL$259,MATCH($C660,Resumen!$C$56:$C$259,0),MATCH($K$19,Resumen!$A$59:$AL$59,0))</f>
        <v>-</v>
      </c>
      <c r="M663" s="273" t="str">
        <f t="shared" si="573"/>
        <v>-</v>
      </c>
      <c r="N663" s="274" t="str">
        <f t="shared" si="537"/>
        <v>-</v>
      </c>
      <c r="O663" s="274" t="str">
        <f t="shared" si="538"/>
        <v>-</v>
      </c>
      <c r="P663" s="275" t="str">
        <f t="shared" si="539"/>
        <v>-</v>
      </c>
      <c r="Q663" s="58"/>
      <c r="R663" s="292" t="str">
        <f t="shared" si="574"/>
        <v>-</v>
      </c>
      <c r="S663" s="293" t="str">
        <f t="shared" si="540"/>
        <v>-</v>
      </c>
      <c r="T663" s="293" t="str">
        <f t="shared" si="541"/>
        <v>-</v>
      </c>
      <c r="U663" s="294" t="str">
        <f t="shared" si="542"/>
        <v>-</v>
      </c>
      <c r="V663" s="5"/>
      <c r="W663" s="306" t="str">
        <f t="shared" si="575"/>
        <v>-</v>
      </c>
      <c r="Y663" s="318" t="str">
        <f>IF(OR(W663="",W663=0,W663="-"),"",MAX(Y$23:Y662)+1)</f>
        <v/>
      </c>
      <c r="Z663" s="319" t="str">
        <f>IF(OR(Y663="",Y663=0,Y663="-"),"",C660)</f>
        <v/>
      </c>
      <c r="AA663" s="338" t="str">
        <f>IF(OR(Y663="",Y663=0,Y663="-"),"",DAY($B660))</f>
        <v/>
      </c>
      <c r="AB663" s="331" t="str">
        <f t="shared" si="576"/>
        <v/>
      </c>
      <c r="AC663" s="339" t="str">
        <f>IF(OR(AA663="",AA663=0,AA663="-"),"",MONTH($B660))</f>
        <v/>
      </c>
      <c r="AD663" s="331" t="str">
        <f t="shared" si="577"/>
        <v/>
      </c>
      <c r="AE663" s="340" t="str">
        <f>IF(OR(AA663="",AA663=0,AA663="-"),"",YEAR($B660))</f>
        <v/>
      </c>
      <c r="AG663" s="469"/>
      <c r="AH663" s="497"/>
      <c r="AL663" s="499"/>
      <c r="AM663" s="470"/>
      <c r="AO663" s="469"/>
      <c r="AP663" s="473"/>
      <c r="AQ663" s="473"/>
      <c r="AR663" s="470"/>
      <c r="AT663" s="469"/>
      <c r="AU663" s="473"/>
      <c r="AV663" s="473"/>
      <c r="AW663" s="470"/>
      <c r="AY663" s="469"/>
      <c r="AZ663" s="473"/>
      <c r="BA663" s="473"/>
      <c r="BB663" s="470"/>
      <c r="BD663" s="469"/>
      <c r="BE663" s="470"/>
      <c r="BG663" s="467"/>
    </row>
    <row r="664" spans="1:59" ht="15" thickBot="1" x14ac:dyDescent="0.35">
      <c r="A664" s="674"/>
      <c r="B664" s="675"/>
      <c r="C664" s="676"/>
      <c r="D664" s="677"/>
      <c r="E664" s="83" t="str">
        <f>Resumen!$AA$57</f>
        <v>D</v>
      </c>
      <c r="F664" s="262" t="str">
        <f>Resumen!$AA$56</f>
        <v>Decoración</v>
      </c>
      <c r="G664" s="284"/>
      <c r="H664" s="273" t="str">
        <f>INDEX(Resumen!$A$56:$AL$259,MATCH($C660,Resumen!$C$56:$C$259,0),MATCH($H$20,Resumen!$A$59:$AL$59,0))</f>
        <v>-</v>
      </c>
      <c r="I664" s="274" t="str">
        <f>INDEX(Resumen!$A$56:$AL$259,MATCH($C660,Resumen!$C$56:$C$259,0),MATCH($I$20,Resumen!$A$59:$AL$59,0))</f>
        <v>-</v>
      </c>
      <c r="J664" s="274" t="str">
        <f>INDEX(Resumen!$A$56:$AL$259,MATCH($C660,Resumen!$C$56:$C$259,0),MATCH($J$20,Resumen!$A$59:$AL$59,0))</f>
        <v>-</v>
      </c>
      <c r="K664" s="275" t="str">
        <f>INDEX(Resumen!$A$56:$AL$259,MATCH($C660,Resumen!$C$56:$C$259,0),MATCH($K$20,Resumen!$A$59:$AL$59,0))</f>
        <v>-</v>
      </c>
      <c r="M664" s="273" t="str">
        <f t="shared" si="573"/>
        <v>-</v>
      </c>
      <c r="N664" s="274" t="str">
        <f t="shared" si="537"/>
        <v>-</v>
      </c>
      <c r="O664" s="274" t="str">
        <f t="shared" si="538"/>
        <v>-</v>
      </c>
      <c r="P664" s="275" t="str">
        <f t="shared" si="539"/>
        <v>-</v>
      </c>
      <c r="Q664" s="58"/>
      <c r="R664" s="292" t="str">
        <f t="shared" si="574"/>
        <v>-</v>
      </c>
      <c r="S664" s="293" t="str">
        <f t="shared" si="540"/>
        <v>-</v>
      </c>
      <c r="T664" s="293" t="str">
        <f t="shared" si="541"/>
        <v>-</v>
      </c>
      <c r="U664" s="294" t="str">
        <f t="shared" si="542"/>
        <v>-</v>
      </c>
      <c r="V664" s="5"/>
      <c r="W664" s="306" t="str">
        <f t="shared" si="575"/>
        <v>-</v>
      </c>
      <c r="Y664" s="318" t="str">
        <f>IF(OR(W664="",W664=0,W664="-"),"",MAX(Y$23:Y663)+1)</f>
        <v/>
      </c>
      <c r="Z664" s="319" t="str">
        <f>IF(OR(Y664="",Y664=0,Y664="-"),"",C660)</f>
        <v/>
      </c>
      <c r="AA664" s="338" t="str">
        <f>IF(OR(Y664="",Y664=0,Y664="-"),"",DAY($B660))</f>
        <v/>
      </c>
      <c r="AB664" s="331" t="str">
        <f t="shared" si="576"/>
        <v/>
      </c>
      <c r="AC664" s="339" t="str">
        <f>IF(OR(AA664="",AA664=0,AA664="-"),"",MONTH($B660))</f>
        <v/>
      </c>
      <c r="AD664" s="331" t="str">
        <f t="shared" si="577"/>
        <v/>
      </c>
      <c r="AE664" s="340" t="str">
        <f>IF(OR(AA664="",AA664=0,AA664="-"),"",YEAR($B660))</f>
        <v/>
      </c>
      <c r="AG664" s="469"/>
      <c r="AH664" s="497"/>
      <c r="AL664" s="499"/>
      <c r="AM664" s="470"/>
      <c r="AO664" s="469"/>
      <c r="AP664" s="473"/>
      <c r="AQ664" s="473"/>
      <c r="AR664" s="470"/>
      <c r="AT664" s="469"/>
      <c r="AU664" s="473"/>
      <c r="AV664" s="473"/>
      <c r="AW664" s="470"/>
      <c r="AY664" s="469"/>
      <c r="AZ664" s="473"/>
      <c r="BA664" s="473"/>
      <c r="BB664" s="470"/>
      <c r="BD664" s="469"/>
      <c r="BE664" s="470"/>
      <c r="BG664" s="467"/>
    </row>
    <row r="665" spans="1:59" ht="15" thickBot="1" x14ac:dyDescent="0.35">
      <c r="A665" s="674"/>
      <c r="B665" s="675"/>
      <c r="C665" s="676"/>
      <c r="D665" s="677"/>
      <c r="E665" s="83" t="str">
        <f>Resumen!$AE$57</f>
        <v>U</v>
      </c>
      <c r="F665" s="262" t="str">
        <f>Resumen!$AE$56</f>
        <v>Maq. y Utensilios</v>
      </c>
      <c r="G665" s="284"/>
      <c r="H665" s="273" t="str">
        <f>INDEX(Resumen!$A$56:$AL$259,MATCH($C660,Resumen!$C$56:$C$259,0),MATCH($H$21,Resumen!$A$59:$AL$59,0))</f>
        <v>-</v>
      </c>
      <c r="I665" s="274" t="str">
        <f>INDEX(Resumen!$A$56:$AL$259,MATCH($C660,Resumen!$C$56:$C$259,0),MATCH($I$21,Resumen!$A$59:$AL$59,0))</f>
        <v>-</v>
      </c>
      <c r="J665" s="274" t="str">
        <f>INDEX(Resumen!$A$56:$AL$259,MATCH($C660,Resumen!$C$56:$C$259,0),MATCH($J$21,Resumen!$A$59:$AL$59,0))</f>
        <v>-</v>
      </c>
      <c r="K665" s="275" t="str">
        <f>INDEX(Resumen!$A$56:$AL$259,MATCH($C660,Resumen!$C$56:$C$259,0),MATCH($K$21,Resumen!$A$59:$AL$59,0))</f>
        <v>-</v>
      </c>
      <c r="M665" s="273" t="str">
        <f t="shared" si="573"/>
        <v>-</v>
      </c>
      <c r="N665" s="274" t="str">
        <f t="shared" si="537"/>
        <v>-</v>
      </c>
      <c r="O665" s="274" t="str">
        <f t="shared" si="538"/>
        <v>-</v>
      </c>
      <c r="P665" s="275" t="str">
        <f t="shared" si="539"/>
        <v>-</v>
      </c>
      <c r="Q665" s="58"/>
      <c r="R665" s="292" t="str">
        <f t="shared" si="574"/>
        <v>-</v>
      </c>
      <c r="S665" s="293" t="str">
        <f t="shared" si="540"/>
        <v>-</v>
      </c>
      <c r="T665" s="293" t="str">
        <f t="shared" si="541"/>
        <v>-</v>
      </c>
      <c r="U665" s="294" t="str">
        <f t="shared" si="542"/>
        <v>-</v>
      </c>
      <c r="V665" s="5"/>
      <c r="W665" s="306" t="str">
        <f t="shared" si="575"/>
        <v>-</v>
      </c>
      <c r="Y665" s="318" t="str">
        <f>IF(OR(W665="",W665=0,W665="-"),"",MAX(Y$23:Y664)+1)</f>
        <v/>
      </c>
      <c r="Z665" s="319" t="str">
        <f>IF(OR(Y665="",Y665=0,Y665="-"),"",C660)</f>
        <v/>
      </c>
      <c r="AA665" s="338" t="str">
        <f>IF(OR(Y665="",Y665=0,Y665="-"),"",DAY($B660))</f>
        <v/>
      </c>
      <c r="AB665" s="331" t="str">
        <f t="shared" si="576"/>
        <v/>
      </c>
      <c r="AC665" s="339" t="str">
        <f>IF(OR(AA665="",AA665=0,AA665="-"),"",MONTH($B660))</f>
        <v/>
      </c>
      <c r="AD665" s="331" t="str">
        <f t="shared" si="577"/>
        <v/>
      </c>
      <c r="AE665" s="340" t="str">
        <f>IF(OR(AA665="",AA665=0,AA665="-"),"",YEAR($B660))</f>
        <v/>
      </c>
      <c r="AG665" s="469"/>
      <c r="AH665" s="497"/>
      <c r="AL665" s="499"/>
      <c r="AM665" s="470"/>
      <c r="AO665" s="469"/>
      <c r="AP665" s="473"/>
      <c r="AQ665" s="473"/>
      <c r="AR665" s="470"/>
      <c r="AT665" s="469"/>
      <c r="AU665" s="473"/>
      <c r="AV665" s="473"/>
      <c r="AW665" s="470"/>
      <c r="AY665" s="469"/>
      <c r="AZ665" s="473"/>
      <c r="BA665" s="473"/>
      <c r="BB665" s="470"/>
      <c r="BD665" s="469"/>
      <c r="BE665" s="470"/>
      <c r="BG665" s="467"/>
    </row>
    <row r="666" spans="1:59" ht="15" thickBot="1" x14ac:dyDescent="0.35">
      <c r="A666" s="674"/>
      <c r="B666" s="675"/>
      <c r="C666" s="676"/>
      <c r="D666" s="649"/>
      <c r="E666" s="259" t="str">
        <f>Resumen!$AI$57</f>
        <v>V</v>
      </c>
      <c r="F666" s="263" t="str">
        <f>Resumen!$AI$56</f>
        <v>Gastos V.Zotz</v>
      </c>
      <c r="G666" s="284"/>
      <c r="H666" s="276" t="str">
        <f>INDEX(Resumen!$A$56:$AL$259,MATCH($C660,Resumen!$C$56:$C$259,0),MATCH($H$22,Resumen!$A$59:$AL$59,0))</f>
        <v>-</v>
      </c>
      <c r="I666" s="277" t="str">
        <f>INDEX(Resumen!$A$56:$AL$259,MATCH($C660,Resumen!$C$56:$C$259,0),MATCH($I$22,Resumen!$A$59:$AL$59,0))</f>
        <v>-</v>
      </c>
      <c r="J666" s="277" t="str">
        <f>INDEX(Resumen!$A$56:$AL$259,MATCH($C660,Resumen!$C$56:$C$259,0),MATCH($J$22,Resumen!$A$59:$AL$59,0))</f>
        <v>-</v>
      </c>
      <c r="K666" s="278" t="str">
        <f>INDEX(Resumen!$A$56:$AL$259,MATCH($C660,Resumen!$C$56:$C$259,0),MATCH($K$22,Resumen!$A$59:$AL$59,0))</f>
        <v>-</v>
      </c>
      <c r="M666" s="276" t="str">
        <f t="shared" si="573"/>
        <v>-</v>
      </c>
      <c r="N666" s="277" t="str">
        <f t="shared" si="537"/>
        <v>-</v>
      </c>
      <c r="O666" s="277" t="str">
        <f t="shared" si="538"/>
        <v>-</v>
      </c>
      <c r="P666" s="278" t="str">
        <f t="shared" si="539"/>
        <v>-</v>
      </c>
      <c r="Q666" s="58"/>
      <c r="R666" s="295" t="str">
        <f t="shared" si="574"/>
        <v>-</v>
      </c>
      <c r="S666" s="296" t="str">
        <f t="shared" si="540"/>
        <v>-</v>
      </c>
      <c r="T666" s="296" t="str">
        <f t="shared" si="541"/>
        <v>-</v>
      </c>
      <c r="U666" s="297" t="str">
        <f t="shared" si="542"/>
        <v>-</v>
      </c>
      <c r="W666" s="307" t="str">
        <f t="shared" si="575"/>
        <v>-</v>
      </c>
      <c r="Y666" s="318" t="str">
        <f>IF(OR(W666="",W666=0,W666="-"),"",MAX(Y$23:Y665)+1)</f>
        <v/>
      </c>
      <c r="Z666" s="320" t="str">
        <f>IF(OR(Y666="",Y666=0,Y666="-"),"",C660)</f>
        <v/>
      </c>
      <c r="AA666" s="341" t="str">
        <f>IF(OR(Y666="",Y666=0,Y666="-"),"",DAY($B660))</f>
        <v/>
      </c>
      <c r="AB666" s="332" t="str">
        <f t="shared" si="576"/>
        <v/>
      </c>
      <c r="AC666" s="342" t="str">
        <f>IF(OR(AA666="",AA666=0,AA666="-"),"",MONTH($B660))</f>
        <v/>
      </c>
      <c r="AD666" s="332" t="str">
        <f t="shared" si="577"/>
        <v/>
      </c>
      <c r="AE666" s="343" t="str">
        <f>IF(OR(AA666="",AA666=0,AA666="-"),"",YEAR($B660))</f>
        <v/>
      </c>
      <c r="AG666" s="471"/>
      <c r="AH666" s="500"/>
      <c r="AI666" s="501"/>
      <c r="AJ666" s="501"/>
      <c r="AK666" s="501"/>
      <c r="AL666" s="502"/>
      <c r="AM666" s="472"/>
      <c r="AO666" s="471"/>
      <c r="AP666" s="474"/>
      <c r="AQ666" s="474"/>
      <c r="AR666" s="472"/>
      <c r="AT666" s="471"/>
      <c r="AU666" s="474"/>
      <c r="AV666" s="474"/>
      <c r="AW666" s="472"/>
      <c r="AY666" s="471"/>
      <c r="AZ666" s="474"/>
      <c r="BA666" s="474"/>
      <c r="BB666" s="472"/>
      <c r="BD666" s="471"/>
      <c r="BE666" s="472"/>
      <c r="BG666" s="468"/>
    </row>
    <row r="667" spans="1:59" ht="15" thickBot="1" x14ac:dyDescent="0.35">
      <c r="A667" s="674">
        <f>MAX($A$23:A660)+1</f>
        <v>93</v>
      </c>
      <c r="B667" s="675">
        <f>INDEX(Resumen!$A$56:$AL$259,MATCH($A667,Resumen!$A$56:$A$259,0),MATCH($B$22,Resumen!$A$59:$AL$59,0))</f>
        <v>0</v>
      </c>
      <c r="C667" s="676">
        <f>INDEX(Resumen!$A$56:$AL$259,MATCH($A667,Resumen!$A$56:$A$259,0),MATCH($C$22,Resumen!$A$59:$AL$59,0))</f>
        <v>0</v>
      </c>
      <c r="D667" s="648" t="str">
        <f>IF(SUM($W667:$W673)=0,"-",SUM($W667:$W673))</f>
        <v>-</v>
      </c>
      <c r="E667" s="363" t="str">
        <f>Resumen!$K$57</f>
        <v>MP</v>
      </c>
      <c r="F667" s="364" t="str">
        <f>Resumen!$K$56</f>
        <v>Materias Primas</v>
      </c>
      <c r="G667" s="284"/>
      <c r="H667" s="256" t="str">
        <f>INDEX(Resumen!$A$56:$AL$259,MATCH($C667,Resumen!$C$56:$C$259,0),MATCH($H$16,Resumen!$A$59:$AL$59,0))</f>
        <v>-</v>
      </c>
      <c r="I667" s="90" t="str">
        <f>INDEX(Resumen!$A$56:$AL$259,MATCH($C667,Resumen!$C$56:$C$259,0),MATCH($I$16,Resumen!$A$59:$AL$59,0))</f>
        <v>-</v>
      </c>
      <c r="J667" s="90" t="str">
        <f>INDEX(Resumen!$A$56:$AL$259,MATCH($C667,Resumen!$C$56:$C$259,0),MATCH($J$16,Resumen!$A$59:$AL$59,0))</f>
        <v>-</v>
      </c>
      <c r="K667" s="109" t="str">
        <f>INDEX(Resumen!$A$56:$AL$259,MATCH($C667,Resumen!$C$56:$C$259,0),MATCH($K$16,Resumen!$A$59:$AL$59,0))</f>
        <v>-</v>
      </c>
      <c r="M667" s="256" t="str">
        <f>IF(OR(H667="-",H667="",H667=0),"-",H667*M$14)</f>
        <v>-</v>
      </c>
      <c r="N667" s="90" t="str">
        <f t="shared" si="537"/>
        <v>-</v>
      </c>
      <c r="O667" s="90" t="str">
        <f t="shared" si="538"/>
        <v>-</v>
      </c>
      <c r="P667" s="109" t="str">
        <f t="shared" si="539"/>
        <v>-</v>
      </c>
      <c r="Q667" s="58"/>
      <c r="R667" s="365" t="str">
        <f>IF(SUM(H667,M667)=0,"-",SUM(H667,M667))</f>
        <v>-</v>
      </c>
      <c r="S667" s="366" t="str">
        <f t="shared" si="540"/>
        <v>-</v>
      </c>
      <c r="T667" s="366" t="str">
        <f t="shared" si="541"/>
        <v>-</v>
      </c>
      <c r="U667" s="367" t="str">
        <f t="shared" si="542"/>
        <v>-</v>
      </c>
      <c r="V667" s="5"/>
      <c r="W667" s="368" t="str">
        <f>IF(SUM(R667:U667)=0,"-",SUM(R667:U667))</f>
        <v>-</v>
      </c>
      <c r="Y667" s="369" t="str">
        <f>IF(OR(W667="",W667=0,W667="-"),"",MAX(Y$23:Y666)+1)</f>
        <v/>
      </c>
      <c r="Z667" s="370" t="str">
        <f>IF(OR(Y667="",Y667=0,Y667="-"),"",C667)</f>
        <v/>
      </c>
      <c r="AA667" s="371" t="str">
        <f>IF(OR(Y667="",Y667=0,Y667="-"),"",DAY($B667))</f>
        <v/>
      </c>
      <c r="AB667" s="372" t="str">
        <f>IF(AA667="","","/")</f>
        <v/>
      </c>
      <c r="AC667" s="373" t="str">
        <f>IF(OR(AA667="",AA667=0,AA667="-"),"",MONTH($B667))</f>
        <v/>
      </c>
      <c r="AD667" s="372" t="str">
        <f>IF(AC667="","","/")</f>
        <v/>
      </c>
      <c r="AE667" s="374" t="str">
        <f>IF(OR(AA667="",AA667=0,AA667="-"),"",YEAR($B667))</f>
        <v/>
      </c>
      <c r="AG667" s="461" t="str">
        <f>IF(OR($C667="",$C667="-",$C667=0),"-",A667)</f>
        <v>-</v>
      </c>
      <c r="AH667" s="503" t="str">
        <f>IF(OR($C667="",$C667="-",$C667=0),"-",DAY(B667))</f>
        <v>-</v>
      </c>
      <c r="AI667" s="506" t="str">
        <f>IF(AH667="","","/")</f>
        <v>/</v>
      </c>
      <c r="AJ667" s="507" t="str">
        <f>IF(OR($C667="",$C667="-",$C667=0),"-",MONTH(B667))</f>
        <v>-</v>
      </c>
      <c r="AK667" s="506" t="str">
        <f>IF(AJ667="","","/")</f>
        <v>/</v>
      </c>
      <c r="AL667" s="508" t="str">
        <f>IF(OR($C667="",$C667="-",$C667=0),"-",YEAR(B667))</f>
        <v>-</v>
      </c>
      <c r="AM667" s="462" t="str">
        <f>IF(OR($C667="",$C667="-",$C667=0),"-",C667)</f>
        <v>-</v>
      </c>
      <c r="AN667" s="475" t="str">
        <f>IF(AM667="-","ù",IF(BG667=D667,"ü","û"))</f>
        <v>ù</v>
      </c>
      <c r="AO667" s="463" t="str">
        <f>IF(OR($C667="",$C667="-",$C667=0),"-",IF(SUM(H667:H673)=0,"-",SUM(H667:H673)))</f>
        <v>-</v>
      </c>
      <c r="AP667" s="464" t="str">
        <f>IF(OR($C667="",$C667="-",$C667=0),"-",IF(SUM(I667:I673)=0,"-",SUM(I667:I673)))</f>
        <v>-</v>
      </c>
      <c r="AQ667" s="464" t="str">
        <f>IF(OR($C667="",$C667="-",$C667=0),"-",IF(SUM(J667:J673)=0,"-",SUM(J667:J673)))</f>
        <v>-</v>
      </c>
      <c r="AR667" s="465" t="str">
        <f>IF(OR($C667="",$C667="-",$C667=0),"-",IF(SUM(K667:K673)=0,"-",SUM(K667:K673)))</f>
        <v>-</v>
      </c>
      <c r="AS667" s="457"/>
      <c r="AT667" s="463" t="str">
        <f>IF(OR($C667="",$C667="-",$C667=0),"-",IF(SUM(M667:M673)=0,"-",SUM(M667:M673)))</f>
        <v>-</v>
      </c>
      <c r="AU667" s="464" t="str">
        <f>IF(OR($C667="",$C667="-",$C667=0),"-",IF(SUM(N667:N673)=0,"-",SUM(N667:N673)))</f>
        <v>-</v>
      </c>
      <c r="AV667" s="464" t="str">
        <f>IF(OR($C667="",$C667="-",$C667=0),"-",IF(SUM(O667:O673)=0,"-",SUM(O667:O673)))</f>
        <v>-</v>
      </c>
      <c r="AW667" s="465" t="str">
        <f>IF(OR($C667="",$C667="-",$C667=0),"-",IF(SUM(P667:P673)=0,"-",SUM(P667:P673)))</f>
        <v>-</v>
      </c>
      <c r="AX667" s="457"/>
      <c r="AY667" s="463" t="str">
        <f>IF(OR($C667="",$C667="-",$C667=0),"-",IF(SUM(R667:R673)=0,"-",SUM(R667:R673)))</f>
        <v>-</v>
      </c>
      <c r="AZ667" s="464" t="str">
        <f>IF(OR($C667="",$C667="-",$C667=0),"-",IF(SUM(S667:S673)=0,"-",SUM(S667:S673)))</f>
        <v>-</v>
      </c>
      <c r="BA667" s="464" t="str">
        <f>IF(OR($C667="",$C667="-",$C667=0),"-",IF(SUM(T667:T673)=0,"-",SUM(T667:T673)))</f>
        <v>-</v>
      </c>
      <c r="BB667" s="465" t="str">
        <f>IF(OR($C667="",$C667="-",$C667=0),"-",IF(SUM(U667:U673)=0,"-",SUM(U667:U673)))</f>
        <v>-</v>
      </c>
      <c r="BC667" s="457"/>
      <c r="BD667" s="463" t="str">
        <f>IF(SUM(AO667:AR667)=0,"-",SUM(AO667:AR667))</f>
        <v>-</v>
      </c>
      <c r="BE667" s="465" t="str">
        <f>IF(SUM(AT667:AW667)=0,"-",SUM(AT667:AW667))</f>
        <v>-</v>
      </c>
      <c r="BF667" s="457"/>
      <c r="BG667" s="466" t="str">
        <f>IF(SUM(AY667:BB667)=0,"-",SUM(AY667:BB667))</f>
        <v>-</v>
      </c>
    </row>
    <row r="668" spans="1:59" ht="15" thickBot="1" x14ac:dyDescent="0.35">
      <c r="A668" s="674"/>
      <c r="B668" s="675"/>
      <c r="C668" s="676"/>
      <c r="D668" s="677"/>
      <c r="E668" s="82" t="str">
        <f>Resumen!$O$57</f>
        <v>P</v>
      </c>
      <c r="F668" s="261" t="str">
        <f>Resumen!$O$56</f>
        <v>Panadería</v>
      </c>
      <c r="G668" s="284"/>
      <c r="H668" s="273" t="str">
        <f>INDEX(Resumen!$A$56:$AL$259,MATCH($C667,Resumen!$C$56:$C$259,0),MATCH($H$17,Resumen!$A$59:$AL$59,0))</f>
        <v>-</v>
      </c>
      <c r="I668" s="274" t="str">
        <f>INDEX(Resumen!$A$56:$AL$259,MATCH($C667,Resumen!$C$56:$C$259,0),MATCH($I$17,Resumen!$A$59:$AL$59,0))</f>
        <v>-</v>
      </c>
      <c r="J668" s="274" t="str">
        <f>INDEX(Resumen!$A$56:$AL$259,MATCH($C667,Resumen!$C$56:$C$259,0),MATCH($J$17,Resumen!$A$59:$AL$59,0))</f>
        <v>-</v>
      </c>
      <c r="K668" s="275" t="str">
        <f>INDEX(Resumen!$A$56:$AL$259,MATCH($C667,Resumen!$C$56:$C$259,0),MATCH($K$17,Resumen!$A$59:$AL$59,0))</f>
        <v>-</v>
      </c>
      <c r="M668" s="273" t="str">
        <f t="shared" ref="M668:M673" si="578">IF(OR(H668="-",H668="",H668=0),"-",H668*M$14)</f>
        <v>-</v>
      </c>
      <c r="N668" s="274" t="str">
        <f t="shared" si="537"/>
        <v>-</v>
      </c>
      <c r="O668" s="274" t="str">
        <f t="shared" si="538"/>
        <v>-</v>
      </c>
      <c r="P668" s="275" t="str">
        <f t="shared" si="539"/>
        <v>-</v>
      </c>
      <c r="Q668" s="58"/>
      <c r="R668" s="292" t="str">
        <f t="shared" ref="R668:R673" si="579">IF(SUM(H668,M668)=0,"-",SUM(H668,M668))</f>
        <v>-</v>
      </c>
      <c r="S668" s="293" t="str">
        <f t="shared" si="540"/>
        <v>-</v>
      </c>
      <c r="T668" s="293" t="str">
        <f t="shared" si="541"/>
        <v>-</v>
      </c>
      <c r="U668" s="294" t="str">
        <f t="shared" si="542"/>
        <v>-</v>
      </c>
      <c r="V668" s="5"/>
      <c r="W668" s="306" t="str">
        <f t="shared" ref="W668:W673" si="580">IF(SUM(R668:U668)=0,"-",SUM(R668:U668))</f>
        <v>-</v>
      </c>
      <c r="Y668" s="318" t="str">
        <f>IF(OR(W668="",W668=0,W668="-"),"",MAX(Y$23:Y667)+1)</f>
        <v/>
      </c>
      <c r="Z668" s="319" t="str">
        <f>IF(OR(Y668="",Y668=0,Y668="-"),"",C667)</f>
        <v/>
      </c>
      <c r="AA668" s="338" t="str">
        <f>IF(OR(Y668="",Y668=0,Y668="-"),"",DAY($B667))</f>
        <v/>
      </c>
      <c r="AB668" s="331" t="str">
        <f t="shared" ref="AB668:AB673" si="581">IF(AA668="","","/")</f>
        <v/>
      </c>
      <c r="AC668" s="339" t="str">
        <f>IF(OR(AA668="",AA668=0,AA668="-"),"",MONTH($B667))</f>
        <v/>
      </c>
      <c r="AD668" s="331" t="str">
        <f t="shared" ref="AD668:AD673" si="582">IF(AC668="","","/")</f>
        <v/>
      </c>
      <c r="AE668" s="340" t="str">
        <f>IF(OR(AA668="",AA668=0,AA668="-"),"",YEAR($B667))</f>
        <v/>
      </c>
      <c r="AG668" s="525"/>
      <c r="AH668" s="526"/>
      <c r="AI668" s="527"/>
      <c r="AJ668" s="528"/>
      <c r="AK668" s="527"/>
      <c r="AL668" s="529"/>
      <c r="AM668" s="530"/>
      <c r="AN668" s="535"/>
      <c r="AO668" s="531"/>
      <c r="AP668" s="532"/>
      <c r="AQ668" s="532"/>
      <c r="AR668" s="533"/>
      <c r="AS668" s="536"/>
      <c r="AT668" s="531"/>
      <c r="AU668" s="532"/>
      <c r="AV668" s="532"/>
      <c r="AW668" s="533"/>
      <c r="AX668" s="536"/>
      <c r="AY668" s="531"/>
      <c r="AZ668" s="532"/>
      <c r="BA668" s="532"/>
      <c r="BB668" s="533"/>
      <c r="BC668" s="536"/>
      <c r="BD668" s="531"/>
      <c r="BE668" s="533"/>
      <c r="BF668" s="536"/>
      <c r="BG668" s="534"/>
    </row>
    <row r="669" spans="1:59" ht="15" thickBot="1" x14ac:dyDescent="0.35">
      <c r="A669" s="674"/>
      <c r="B669" s="675"/>
      <c r="C669" s="676"/>
      <c r="D669" s="677"/>
      <c r="E669" s="82" t="str">
        <f>Resumen!$S$57</f>
        <v>B</v>
      </c>
      <c r="F669" s="261" t="str">
        <f>Resumen!$S$56</f>
        <v>Bebidas</v>
      </c>
      <c r="G669" s="284"/>
      <c r="H669" s="273" t="str">
        <f>INDEX(Resumen!$A$56:$AL$259,MATCH($C667,Resumen!$C$56:$C$259,0),MATCH($H$18,Resumen!$A$59:$AL$59,0))</f>
        <v>-</v>
      </c>
      <c r="I669" s="274" t="str">
        <f>INDEX(Resumen!$A$56:$AL$259,MATCH($C667,Resumen!$C$56:$C$259,0),MATCH($I$18,Resumen!$A$59:$AL$59,0))</f>
        <v>-</v>
      </c>
      <c r="J669" s="274" t="str">
        <f>INDEX(Resumen!$A$56:$AL$259,MATCH($C667,Resumen!$C$56:$C$259,0),MATCH($J$18,Resumen!$A$59:$AL$59,0))</f>
        <v>-</v>
      </c>
      <c r="K669" s="275" t="str">
        <f>INDEX(Resumen!$A$56:$AL$259,MATCH($C667,Resumen!$C$56:$C$259,0),MATCH($K$18,Resumen!$A$59:$AL$59,0))</f>
        <v>-</v>
      </c>
      <c r="M669" s="273" t="str">
        <f t="shared" si="578"/>
        <v>-</v>
      </c>
      <c r="N669" s="274" t="str">
        <f t="shared" si="537"/>
        <v>-</v>
      </c>
      <c r="O669" s="274" t="str">
        <f t="shared" si="538"/>
        <v>-</v>
      </c>
      <c r="P669" s="275" t="str">
        <f t="shared" si="539"/>
        <v>-</v>
      </c>
      <c r="R669" s="292" t="str">
        <f t="shared" si="579"/>
        <v>-</v>
      </c>
      <c r="S669" s="293" t="str">
        <f t="shared" si="540"/>
        <v>-</v>
      </c>
      <c r="T669" s="293" t="str">
        <f t="shared" si="541"/>
        <v>-</v>
      </c>
      <c r="U669" s="294" t="str">
        <f t="shared" si="542"/>
        <v>-</v>
      </c>
      <c r="V669" s="5"/>
      <c r="W669" s="306" t="str">
        <f t="shared" si="580"/>
        <v>-</v>
      </c>
      <c r="Y669" s="318" t="str">
        <f>IF(OR(W669="",W669=0,W669="-"),"",MAX(Y$23:Y668)+1)</f>
        <v/>
      </c>
      <c r="Z669" s="319" t="str">
        <f>IF(OR(Y669="",Y669=0,Y669="-"),"",C667)</f>
        <v/>
      </c>
      <c r="AA669" s="338" t="str">
        <f>IF(OR(Y669="",Y669=0,Y669="-"),"",DAY($B667))</f>
        <v/>
      </c>
      <c r="AB669" s="331" t="str">
        <f t="shared" si="581"/>
        <v/>
      </c>
      <c r="AC669" s="339" t="str">
        <f>IF(OR(AA669="",AA669=0,AA669="-"),"",MONTH($B667))</f>
        <v/>
      </c>
      <c r="AD669" s="331" t="str">
        <f t="shared" si="582"/>
        <v/>
      </c>
      <c r="AE669" s="340" t="str">
        <f>IF(OR(AA669="",AA669=0,AA669="-"),"",YEAR($B667))</f>
        <v/>
      </c>
      <c r="AG669" s="469"/>
      <c r="AH669" s="497"/>
      <c r="AL669" s="499"/>
      <c r="AM669" s="470"/>
      <c r="AN669" s="59"/>
      <c r="AO669" s="469"/>
      <c r="AP669" s="473"/>
      <c r="AQ669" s="473"/>
      <c r="AR669" s="470"/>
      <c r="AS669" s="59"/>
      <c r="AT669" s="469"/>
      <c r="AU669" s="473"/>
      <c r="AV669" s="473"/>
      <c r="AW669" s="470"/>
      <c r="AX669" s="59"/>
      <c r="AY669" s="469"/>
      <c r="AZ669" s="473"/>
      <c r="BA669" s="473"/>
      <c r="BB669" s="470"/>
      <c r="BC669" s="59"/>
      <c r="BD669" s="469"/>
      <c r="BE669" s="470"/>
      <c r="BF669" s="59"/>
      <c r="BG669" s="467"/>
    </row>
    <row r="670" spans="1:59" ht="15" thickBot="1" x14ac:dyDescent="0.35">
      <c r="A670" s="674"/>
      <c r="B670" s="675"/>
      <c r="C670" s="676"/>
      <c r="D670" s="677"/>
      <c r="E670" s="82" t="str">
        <f>Resumen!$W$57</f>
        <v>E</v>
      </c>
      <c r="F670" s="261" t="str">
        <f>Resumen!$W$56</f>
        <v>Envases</v>
      </c>
      <c r="G670" s="284"/>
      <c r="H670" s="273" t="str">
        <f>INDEX(Resumen!$A$56:$AL$259,MATCH($C667,Resumen!$C$56:$C$259,0),MATCH($H$19,Resumen!$A$59:$AL$59,0))</f>
        <v>-</v>
      </c>
      <c r="I670" s="274" t="str">
        <f>INDEX(Resumen!$A$56:$AL$259,MATCH($C667,Resumen!$C$56:$C$259,0),MATCH($I$19,Resumen!$A$59:$AL$59,0))</f>
        <v>-</v>
      </c>
      <c r="J670" s="274" t="str">
        <f>INDEX(Resumen!$A$56:$AL$259,MATCH($C667,Resumen!$C$56:$C$259,0),MATCH($J$19,Resumen!$A$59:$AL$59,0))</f>
        <v>-</v>
      </c>
      <c r="K670" s="275" t="str">
        <f>INDEX(Resumen!$A$56:$AL$259,MATCH($C667,Resumen!$C$56:$C$259,0),MATCH($K$19,Resumen!$A$59:$AL$59,0))</f>
        <v>-</v>
      </c>
      <c r="M670" s="273" t="str">
        <f t="shared" si="578"/>
        <v>-</v>
      </c>
      <c r="N670" s="274" t="str">
        <f t="shared" si="537"/>
        <v>-</v>
      </c>
      <c r="O670" s="274" t="str">
        <f t="shared" si="538"/>
        <v>-</v>
      </c>
      <c r="P670" s="275" t="str">
        <f t="shared" si="539"/>
        <v>-</v>
      </c>
      <c r="Q670" s="58"/>
      <c r="R670" s="292" t="str">
        <f t="shared" si="579"/>
        <v>-</v>
      </c>
      <c r="S670" s="293" t="str">
        <f t="shared" si="540"/>
        <v>-</v>
      </c>
      <c r="T670" s="293" t="str">
        <f t="shared" si="541"/>
        <v>-</v>
      </c>
      <c r="U670" s="294" t="str">
        <f t="shared" si="542"/>
        <v>-</v>
      </c>
      <c r="V670" s="5"/>
      <c r="W670" s="306" t="str">
        <f t="shared" si="580"/>
        <v>-</v>
      </c>
      <c r="Y670" s="318" t="str">
        <f>IF(OR(W670="",W670=0,W670="-"),"",MAX(Y$23:Y669)+1)</f>
        <v/>
      </c>
      <c r="Z670" s="319" t="str">
        <f>IF(OR(Y670="",Y670=0,Y670="-"),"",C667)</f>
        <v/>
      </c>
      <c r="AA670" s="338" t="str">
        <f>IF(OR(Y670="",Y670=0,Y670="-"),"",DAY($B667))</f>
        <v/>
      </c>
      <c r="AB670" s="331" t="str">
        <f t="shared" si="581"/>
        <v/>
      </c>
      <c r="AC670" s="339" t="str">
        <f>IF(OR(AA670="",AA670=0,AA670="-"),"",MONTH($B667))</f>
        <v/>
      </c>
      <c r="AD670" s="331" t="str">
        <f t="shared" si="582"/>
        <v/>
      </c>
      <c r="AE670" s="340" t="str">
        <f>IF(OR(AA670="",AA670=0,AA670="-"),"",YEAR($B667))</f>
        <v/>
      </c>
      <c r="AG670" s="469"/>
      <c r="AH670" s="497"/>
      <c r="AL670" s="499"/>
      <c r="AM670" s="470"/>
      <c r="AO670" s="469"/>
      <c r="AP670" s="473"/>
      <c r="AQ670" s="473"/>
      <c r="AR670" s="470"/>
      <c r="AT670" s="469"/>
      <c r="AU670" s="473"/>
      <c r="AV670" s="473"/>
      <c r="AW670" s="470"/>
      <c r="AY670" s="469"/>
      <c r="AZ670" s="473"/>
      <c r="BA670" s="473"/>
      <c r="BB670" s="470"/>
      <c r="BD670" s="469"/>
      <c r="BE670" s="470"/>
      <c r="BG670" s="467"/>
    </row>
    <row r="671" spans="1:59" ht="15" thickBot="1" x14ac:dyDescent="0.35">
      <c r="A671" s="674"/>
      <c r="B671" s="675"/>
      <c r="C671" s="676"/>
      <c r="D671" s="677"/>
      <c r="E671" s="83" t="str">
        <f>Resumen!$AA$57</f>
        <v>D</v>
      </c>
      <c r="F671" s="262" t="str">
        <f>Resumen!$AA$56</f>
        <v>Decoración</v>
      </c>
      <c r="G671" s="284"/>
      <c r="H671" s="273" t="str">
        <f>INDEX(Resumen!$A$56:$AL$259,MATCH($C667,Resumen!$C$56:$C$259,0),MATCH($H$20,Resumen!$A$59:$AL$59,0))</f>
        <v>-</v>
      </c>
      <c r="I671" s="274" t="str">
        <f>INDEX(Resumen!$A$56:$AL$259,MATCH($C667,Resumen!$C$56:$C$259,0),MATCH($I$20,Resumen!$A$59:$AL$59,0))</f>
        <v>-</v>
      </c>
      <c r="J671" s="274" t="str">
        <f>INDEX(Resumen!$A$56:$AL$259,MATCH($C667,Resumen!$C$56:$C$259,0),MATCH($J$20,Resumen!$A$59:$AL$59,0))</f>
        <v>-</v>
      </c>
      <c r="K671" s="275" t="str">
        <f>INDEX(Resumen!$A$56:$AL$259,MATCH($C667,Resumen!$C$56:$C$259,0),MATCH($K$20,Resumen!$A$59:$AL$59,0))</f>
        <v>-</v>
      </c>
      <c r="M671" s="273" t="str">
        <f t="shared" si="578"/>
        <v>-</v>
      </c>
      <c r="N671" s="274" t="str">
        <f t="shared" si="537"/>
        <v>-</v>
      </c>
      <c r="O671" s="274" t="str">
        <f t="shared" si="538"/>
        <v>-</v>
      </c>
      <c r="P671" s="275" t="str">
        <f t="shared" si="539"/>
        <v>-</v>
      </c>
      <c r="Q671" s="58"/>
      <c r="R671" s="292" t="str">
        <f t="shared" si="579"/>
        <v>-</v>
      </c>
      <c r="S671" s="293" t="str">
        <f t="shared" si="540"/>
        <v>-</v>
      </c>
      <c r="T671" s="293" t="str">
        <f t="shared" si="541"/>
        <v>-</v>
      </c>
      <c r="U671" s="294" t="str">
        <f t="shared" si="542"/>
        <v>-</v>
      </c>
      <c r="V671" s="5"/>
      <c r="W671" s="306" t="str">
        <f t="shared" si="580"/>
        <v>-</v>
      </c>
      <c r="Y671" s="318" t="str">
        <f>IF(OR(W671="",W671=0,W671="-"),"",MAX(Y$23:Y670)+1)</f>
        <v/>
      </c>
      <c r="Z671" s="319" t="str">
        <f>IF(OR(Y671="",Y671=0,Y671="-"),"",C667)</f>
        <v/>
      </c>
      <c r="AA671" s="338" t="str">
        <f>IF(OR(Y671="",Y671=0,Y671="-"),"",DAY($B667))</f>
        <v/>
      </c>
      <c r="AB671" s="331" t="str">
        <f t="shared" si="581"/>
        <v/>
      </c>
      <c r="AC671" s="339" t="str">
        <f>IF(OR(AA671="",AA671=0,AA671="-"),"",MONTH($B667))</f>
        <v/>
      </c>
      <c r="AD671" s="331" t="str">
        <f t="shared" si="582"/>
        <v/>
      </c>
      <c r="AE671" s="340" t="str">
        <f>IF(OR(AA671="",AA671=0,AA671="-"),"",YEAR($B667))</f>
        <v/>
      </c>
      <c r="AG671" s="469"/>
      <c r="AH671" s="497"/>
      <c r="AL671" s="499"/>
      <c r="AM671" s="470"/>
      <c r="AO671" s="469"/>
      <c r="AP671" s="473"/>
      <c r="AQ671" s="473"/>
      <c r="AR671" s="470"/>
      <c r="AT671" s="469"/>
      <c r="AU671" s="473"/>
      <c r="AV671" s="473"/>
      <c r="AW671" s="470"/>
      <c r="AY671" s="469"/>
      <c r="AZ671" s="473"/>
      <c r="BA671" s="473"/>
      <c r="BB671" s="470"/>
      <c r="BD671" s="469"/>
      <c r="BE671" s="470"/>
      <c r="BG671" s="467"/>
    </row>
    <row r="672" spans="1:59" ht="15" thickBot="1" x14ac:dyDescent="0.35">
      <c r="A672" s="674"/>
      <c r="B672" s="675"/>
      <c r="C672" s="676"/>
      <c r="D672" s="677"/>
      <c r="E672" s="83" t="str">
        <f>Resumen!$AE$57</f>
        <v>U</v>
      </c>
      <c r="F672" s="262" t="str">
        <f>Resumen!$AE$56</f>
        <v>Maq. y Utensilios</v>
      </c>
      <c r="G672" s="284"/>
      <c r="H672" s="273" t="str">
        <f>INDEX(Resumen!$A$56:$AL$259,MATCH($C667,Resumen!$C$56:$C$259,0),MATCH($H$21,Resumen!$A$59:$AL$59,0))</f>
        <v>-</v>
      </c>
      <c r="I672" s="274" t="str">
        <f>INDEX(Resumen!$A$56:$AL$259,MATCH($C667,Resumen!$C$56:$C$259,0),MATCH($I$21,Resumen!$A$59:$AL$59,0))</f>
        <v>-</v>
      </c>
      <c r="J672" s="274" t="str">
        <f>INDEX(Resumen!$A$56:$AL$259,MATCH($C667,Resumen!$C$56:$C$259,0),MATCH($J$21,Resumen!$A$59:$AL$59,0))</f>
        <v>-</v>
      </c>
      <c r="K672" s="275" t="str">
        <f>INDEX(Resumen!$A$56:$AL$259,MATCH($C667,Resumen!$C$56:$C$259,0),MATCH($K$21,Resumen!$A$59:$AL$59,0))</f>
        <v>-</v>
      </c>
      <c r="M672" s="273" t="str">
        <f t="shared" si="578"/>
        <v>-</v>
      </c>
      <c r="N672" s="274" t="str">
        <f t="shared" si="537"/>
        <v>-</v>
      </c>
      <c r="O672" s="274" t="str">
        <f t="shared" si="538"/>
        <v>-</v>
      </c>
      <c r="P672" s="275" t="str">
        <f t="shared" si="539"/>
        <v>-</v>
      </c>
      <c r="Q672" s="58"/>
      <c r="R672" s="292" t="str">
        <f t="shared" si="579"/>
        <v>-</v>
      </c>
      <c r="S672" s="293" t="str">
        <f t="shared" si="540"/>
        <v>-</v>
      </c>
      <c r="T672" s="293" t="str">
        <f t="shared" si="541"/>
        <v>-</v>
      </c>
      <c r="U672" s="294" t="str">
        <f t="shared" si="542"/>
        <v>-</v>
      </c>
      <c r="V672" s="5"/>
      <c r="W672" s="306" t="str">
        <f t="shared" si="580"/>
        <v>-</v>
      </c>
      <c r="Y672" s="318" t="str">
        <f>IF(OR(W672="",W672=0,W672="-"),"",MAX(Y$23:Y671)+1)</f>
        <v/>
      </c>
      <c r="Z672" s="319" t="str">
        <f>IF(OR(Y672="",Y672=0,Y672="-"),"",C667)</f>
        <v/>
      </c>
      <c r="AA672" s="338" t="str">
        <f>IF(OR(Y672="",Y672=0,Y672="-"),"",DAY($B667))</f>
        <v/>
      </c>
      <c r="AB672" s="331" t="str">
        <f t="shared" si="581"/>
        <v/>
      </c>
      <c r="AC672" s="339" t="str">
        <f>IF(OR(AA672="",AA672=0,AA672="-"),"",MONTH($B667))</f>
        <v/>
      </c>
      <c r="AD672" s="331" t="str">
        <f t="shared" si="582"/>
        <v/>
      </c>
      <c r="AE672" s="340" t="str">
        <f>IF(OR(AA672="",AA672=0,AA672="-"),"",YEAR($B667))</f>
        <v/>
      </c>
      <c r="AG672" s="469"/>
      <c r="AH672" s="497"/>
      <c r="AL672" s="499"/>
      <c r="AM672" s="470"/>
      <c r="AO672" s="469"/>
      <c r="AP672" s="473"/>
      <c r="AQ672" s="473"/>
      <c r="AR672" s="470"/>
      <c r="AT672" s="469"/>
      <c r="AU672" s="473"/>
      <c r="AV672" s="473"/>
      <c r="AW672" s="470"/>
      <c r="AY672" s="469"/>
      <c r="AZ672" s="473"/>
      <c r="BA672" s="473"/>
      <c r="BB672" s="470"/>
      <c r="BD672" s="469"/>
      <c r="BE672" s="470"/>
      <c r="BG672" s="467"/>
    </row>
    <row r="673" spans="1:59" ht="15" thickBot="1" x14ac:dyDescent="0.35">
      <c r="A673" s="674"/>
      <c r="B673" s="675"/>
      <c r="C673" s="676"/>
      <c r="D673" s="649"/>
      <c r="E673" s="259" t="str">
        <f>Resumen!$AI$57</f>
        <v>V</v>
      </c>
      <c r="F673" s="263" t="str">
        <f>Resumen!$AI$56</f>
        <v>Gastos V.Zotz</v>
      </c>
      <c r="G673" s="284"/>
      <c r="H673" s="276" t="str">
        <f>INDEX(Resumen!$A$56:$AL$259,MATCH($C667,Resumen!$C$56:$C$259,0),MATCH($H$22,Resumen!$A$59:$AL$59,0))</f>
        <v>-</v>
      </c>
      <c r="I673" s="277" t="str">
        <f>INDEX(Resumen!$A$56:$AL$259,MATCH($C667,Resumen!$C$56:$C$259,0),MATCH($I$22,Resumen!$A$59:$AL$59,0))</f>
        <v>-</v>
      </c>
      <c r="J673" s="277" t="str">
        <f>INDEX(Resumen!$A$56:$AL$259,MATCH($C667,Resumen!$C$56:$C$259,0),MATCH($J$22,Resumen!$A$59:$AL$59,0))</f>
        <v>-</v>
      </c>
      <c r="K673" s="278" t="str">
        <f>INDEX(Resumen!$A$56:$AL$259,MATCH($C667,Resumen!$C$56:$C$259,0),MATCH($K$22,Resumen!$A$59:$AL$59,0))</f>
        <v>-</v>
      </c>
      <c r="M673" s="276" t="str">
        <f t="shared" si="578"/>
        <v>-</v>
      </c>
      <c r="N673" s="277" t="str">
        <f t="shared" si="537"/>
        <v>-</v>
      </c>
      <c r="O673" s="277" t="str">
        <f t="shared" si="538"/>
        <v>-</v>
      </c>
      <c r="P673" s="278" t="str">
        <f t="shared" si="539"/>
        <v>-</v>
      </c>
      <c r="Q673" s="58"/>
      <c r="R673" s="295" t="str">
        <f t="shared" si="579"/>
        <v>-</v>
      </c>
      <c r="S673" s="296" t="str">
        <f t="shared" si="540"/>
        <v>-</v>
      </c>
      <c r="T673" s="296" t="str">
        <f t="shared" si="541"/>
        <v>-</v>
      </c>
      <c r="U673" s="297" t="str">
        <f t="shared" si="542"/>
        <v>-</v>
      </c>
      <c r="W673" s="307" t="str">
        <f t="shared" si="580"/>
        <v>-</v>
      </c>
      <c r="Y673" s="318" t="str">
        <f>IF(OR(W673="",W673=0,W673="-"),"",MAX(Y$23:Y672)+1)</f>
        <v/>
      </c>
      <c r="Z673" s="320" t="str">
        <f>IF(OR(Y673="",Y673=0,Y673="-"),"",C667)</f>
        <v/>
      </c>
      <c r="AA673" s="341" t="str">
        <f>IF(OR(Y673="",Y673=0,Y673="-"),"",DAY($B667))</f>
        <v/>
      </c>
      <c r="AB673" s="332" t="str">
        <f t="shared" si="581"/>
        <v/>
      </c>
      <c r="AC673" s="342" t="str">
        <f>IF(OR(AA673="",AA673=0,AA673="-"),"",MONTH($B667))</f>
        <v/>
      </c>
      <c r="AD673" s="332" t="str">
        <f t="shared" si="582"/>
        <v/>
      </c>
      <c r="AE673" s="343" t="str">
        <f>IF(OR(AA673="",AA673=0,AA673="-"),"",YEAR($B667))</f>
        <v/>
      </c>
      <c r="AG673" s="471"/>
      <c r="AH673" s="500"/>
      <c r="AI673" s="501"/>
      <c r="AJ673" s="501"/>
      <c r="AK673" s="501"/>
      <c r="AL673" s="502"/>
      <c r="AM673" s="472"/>
      <c r="AO673" s="471"/>
      <c r="AP673" s="474"/>
      <c r="AQ673" s="474"/>
      <c r="AR673" s="472"/>
      <c r="AT673" s="471"/>
      <c r="AU673" s="474"/>
      <c r="AV673" s="474"/>
      <c r="AW673" s="472"/>
      <c r="AY673" s="471"/>
      <c r="AZ673" s="474"/>
      <c r="BA673" s="474"/>
      <c r="BB673" s="472"/>
      <c r="BD673" s="471"/>
      <c r="BE673" s="472"/>
      <c r="BG673" s="468"/>
    </row>
    <row r="674" spans="1:59" ht="15" thickBot="1" x14ac:dyDescent="0.35">
      <c r="A674" s="674">
        <f>MAX($A$23:A667)+1</f>
        <v>94</v>
      </c>
      <c r="B674" s="675">
        <f>INDEX(Resumen!$A$56:$AL$259,MATCH($A674,Resumen!$A$56:$A$259,0),MATCH($B$22,Resumen!$A$59:$AL$59,0))</f>
        <v>0</v>
      </c>
      <c r="C674" s="676">
        <f>INDEX(Resumen!$A$56:$AL$259,MATCH($A674,Resumen!$A$56:$A$259,0),MATCH($C$22,Resumen!$A$59:$AL$59,0))</f>
        <v>0</v>
      </c>
      <c r="D674" s="648" t="str">
        <f>IF(SUM($W674:$W680)=0,"-",SUM($W674:$W680))</f>
        <v>-</v>
      </c>
      <c r="E674" s="363" t="str">
        <f>Resumen!$K$57</f>
        <v>MP</v>
      </c>
      <c r="F674" s="364" t="str">
        <f>Resumen!$K$56</f>
        <v>Materias Primas</v>
      </c>
      <c r="G674" s="284"/>
      <c r="H674" s="256" t="str">
        <f>INDEX(Resumen!$A$56:$AL$259,MATCH($C674,Resumen!$C$56:$C$259,0),MATCH($H$16,Resumen!$A$59:$AL$59,0))</f>
        <v>-</v>
      </c>
      <c r="I674" s="90" t="str">
        <f>INDEX(Resumen!$A$56:$AL$259,MATCH($C674,Resumen!$C$56:$C$259,0),MATCH($I$16,Resumen!$A$59:$AL$59,0))</f>
        <v>-</v>
      </c>
      <c r="J674" s="90" t="str">
        <f>INDEX(Resumen!$A$56:$AL$259,MATCH($C674,Resumen!$C$56:$C$259,0),MATCH($J$16,Resumen!$A$59:$AL$59,0))</f>
        <v>-</v>
      </c>
      <c r="K674" s="109" t="str">
        <f>INDEX(Resumen!$A$56:$AL$259,MATCH($C674,Resumen!$C$56:$C$259,0),MATCH($K$16,Resumen!$A$59:$AL$59,0))</f>
        <v>-</v>
      </c>
      <c r="M674" s="256" t="str">
        <f>IF(OR(H674="-",H674="",H674=0),"-",H674*M$14)</f>
        <v>-</v>
      </c>
      <c r="N674" s="90" t="str">
        <f t="shared" si="537"/>
        <v>-</v>
      </c>
      <c r="O674" s="90" t="str">
        <f t="shared" si="538"/>
        <v>-</v>
      </c>
      <c r="P674" s="109" t="str">
        <f t="shared" si="539"/>
        <v>-</v>
      </c>
      <c r="Q674" s="58"/>
      <c r="R674" s="365" t="str">
        <f>IF(SUM(H674,M674)=0,"-",SUM(H674,M674))</f>
        <v>-</v>
      </c>
      <c r="S674" s="366" t="str">
        <f t="shared" si="540"/>
        <v>-</v>
      </c>
      <c r="T674" s="366" t="str">
        <f t="shared" si="541"/>
        <v>-</v>
      </c>
      <c r="U674" s="367" t="str">
        <f t="shared" si="542"/>
        <v>-</v>
      </c>
      <c r="V674" s="5"/>
      <c r="W674" s="368" t="str">
        <f>IF(SUM(R674:U674)=0,"-",SUM(R674:U674))</f>
        <v>-</v>
      </c>
      <c r="Y674" s="369" t="str">
        <f>IF(OR(W674="",W674=0,W674="-"),"",MAX(Y$23:Y673)+1)</f>
        <v/>
      </c>
      <c r="Z674" s="370" t="str">
        <f>IF(OR(Y674="",Y674=0,Y674="-"),"",C674)</f>
        <v/>
      </c>
      <c r="AA674" s="371" t="str">
        <f>IF(OR(Y674="",Y674=0,Y674="-"),"",DAY($B674))</f>
        <v/>
      </c>
      <c r="AB674" s="372" t="str">
        <f>IF(AA674="","","/")</f>
        <v/>
      </c>
      <c r="AC674" s="373" t="str">
        <f>IF(OR(AA674="",AA674=0,AA674="-"),"",MONTH($B674))</f>
        <v/>
      </c>
      <c r="AD674" s="372" t="str">
        <f>IF(AC674="","","/")</f>
        <v/>
      </c>
      <c r="AE674" s="374" t="str">
        <f>IF(OR(AA674="",AA674=0,AA674="-"),"",YEAR($B674))</f>
        <v/>
      </c>
      <c r="AG674" s="461" t="str">
        <f>IF(OR($C674="",$C674="-",$C674=0),"-",A674)</f>
        <v>-</v>
      </c>
      <c r="AH674" s="503" t="str">
        <f>IF(OR($C674="",$C674="-",$C674=0),"-",DAY(B674))</f>
        <v>-</v>
      </c>
      <c r="AI674" s="506" t="str">
        <f>IF(AH674="","","/")</f>
        <v>/</v>
      </c>
      <c r="AJ674" s="507" t="str">
        <f>IF(OR($C674="",$C674="-",$C674=0),"-",MONTH(B674))</f>
        <v>-</v>
      </c>
      <c r="AK674" s="506" t="str">
        <f>IF(AJ674="","","/")</f>
        <v>/</v>
      </c>
      <c r="AL674" s="508" t="str">
        <f>IF(OR($C674="",$C674="-",$C674=0),"-",YEAR(B674))</f>
        <v>-</v>
      </c>
      <c r="AM674" s="462" t="str">
        <f>IF(OR($C674="",$C674="-",$C674=0),"-",C674)</f>
        <v>-</v>
      </c>
      <c r="AN674" s="475" t="str">
        <f>IF(AM674="-","ù",IF(BG674=D674,"ü","û"))</f>
        <v>ù</v>
      </c>
      <c r="AO674" s="463" t="str">
        <f>IF(OR($C674="",$C674="-",$C674=0),"-",IF(SUM(H674:H680)=0,"-",SUM(H674:H680)))</f>
        <v>-</v>
      </c>
      <c r="AP674" s="464" t="str">
        <f>IF(OR($C674="",$C674="-",$C674=0),"-",IF(SUM(I674:I680)=0,"-",SUM(I674:I680)))</f>
        <v>-</v>
      </c>
      <c r="AQ674" s="464" t="str">
        <f>IF(OR($C674="",$C674="-",$C674=0),"-",IF(SUM(J674:J680)=0,"-",SUM(J674:J680)))</f>
        <v>-</v>
      </c>
      <c r="AR674" s="465" t="str">
        <f>IF(OR($C674="",$C674="-",$C674=0),"-",IF(SUM(K674:K680)=0,"-",SUM(K674:K680)))</f>
        <v>-</v>
      </c>
      <c r="AS674" s="457"/>
      <c r="AT674" s="463" t="str">
        <f>IF(OR($C674="",$C674="-",$C674=0),"-",IF(SUM(M674:M680)=0,"-",SUM(M674:M680)))</f>
        <v>-</v>
      </c>
      <c r="AU674" s="464" t="str">
        <f>IF(OR($C674="",$C674="-",$C674=0),"-",IF(SUM(N674:N680)=0,"-",SUM(N674:N680)))</f>
        <v>-</v>
      </c>
      <c r="AV674" s="464" t="str">
        <f>IF(OR($C674="",$C674="-",$C674=0),"-",IF(SUM(O674:O680)=0,"-",SUM(O674:O680)))</f>
        <v>-</v>
      </c>
      <c r="AW674" s="465" t="str">
        <f>IF(OR($C674="",$C674="-",$C674=0),"-",IF(SUM(P674:P680)=0,"-",SUM(P674:P680)))</f>
        <v>-</v>
      </c>
      <c r="AX674" s="457"/>
      <c r="AY674" s="463" t="str">
        <f>IF(OR($C674="",$C674="-",$C674=0),"-",IF(SUM(R674:R680)=0,"-",SUM(R674:R680)))</f>
        <v>-</v>
      </c>
      <c r="AZ674" s="464" t="str">
        <f>IF(OR($C674="",$C674="-",$C674=0),"-",IF(SUM(S674:S680)=0,"-",SUM(S674:S680)))</f>
        <v>-</v>
      </c>
      <c r="BA674" s="464" t="str">
        <f>IF(OR($C674="",$C674="-",$C674=0),"-",IF(SUM(T674:T680)=0,"-",SUM(T674:T680)))</f>
        <v>-</v>
      </c>
      <c r="BB674" s="465" t="str">
        <f>IF(OR($C674="",$C674="-",$C674=0),"-",IF(SUM(U674:U680)=0,"-",SUM(U674:U680)))</f>
        <v>-</v>
      </c>
      <c r="BC674" s="457"/>
      <c r="BD674" s="463" t="str">
        <f>IF(SUM(AO674:AR674)=0,"-",SUM(AO674:AR674))</f>
        <v>-</v>
      </c>
      <c r="BE674" s="465" t="str">
        <f>IF(SUM(AT674:AW674)=0,"-",SUM(AT674:AW674))</f>
        <v>-</v>
      </c>
      <c r="BF674" s="457"/>
      <c r="BG674" s="466" t="str">
        <f>IF(SUM(AY674:BB674)=0,"-",SUM(AY674:BB674))</f>
        <v>-</v>
      </c>
    </row>
    <row r="675" spans="1:59" ht="15" thickBot="1" x14ac:dyDescent="0.35">
      <c r="A675" s="674"/>
      <c r="B675" s="675"/>
      <c r="C675" s="676"/>
      <c r="D675" s="677"/>
      <c r="E675" s="82" t="str">
        <f>Resumen!$O$57</f>
        <v>P</v>
      </c>
      <c r="F675" s="261" t="str">
        <f>Resumen!$O$56</f>
        <v>Panadería</v>
      </c>
      <c r="G675" s="284"/>
      <c r="H675" s="273" t="str">
        <f>INDEX(Resumen!$A$56:$AL$259,MATCH($C674,Resumen!$C$56:$C$259,0),MATCH($H$17,Resumen!$A$59:$AL$59,0))</f>
        <v>-</v>
      </c>
      <c r="I675" s="274" t="str">
        <f>INDEX(Resumen!$A$56:$AL$259,MATCH($C674,Resumen!$C$56:$C$259,0),MATCH($I$17,Resumen!$A$59:$AL$59,0))</f>
        <v>-</v>
      </c>
      <c r="J675" s="274" t="str">
        <f>INDEX(Resumen!$A$56:$AL$259,MATCH($C674,Resumen!$C$56:$C$259,0),MATCH($J$17,Resumen!$A$59:$AL$59,0))</f>
        <v>-</v>
      </c>
      <c r="K675" s="275" t="str">
        <f>INDEX(Resumen!$A$56:$AL$259,MATCH($C674,Resumen!$C$56:$C$259,0),MATCH($K$17,Resumen!$A$59:$AL$59,0))</f>
        <v>-</v>
      </c>
      <c r="M675" s="273" t="str">
        <f t="shared" ref="M675:M680" si="583">IF(OR(H675="-",H675="",H675=0),"-",H675*M$14)</f>
        <v>-</v>
      </c>
      <c r="N675" s="274" t="str">
        <f t="shared" si="537"/>
        <v>-</v>
      </c>
      <c r="O675" s="274" t="str">
        <f t="shared" si="538"/>
        <v>-</v>
      </c>
      <c r="P675" s="275" t="str">
        <f t="shared" si="539"/>
        <v>-</v>
      </c>
      <c r="Q675" s="58"/>
      <c r="R675" s="292" t="str">
        <f t="shared" ref="R675:R680" si="584">IF(SUM(H675,M675)=0,"-",SUM(H675,M675))</f>
        <v>-</v>
      </c>
      <c r="S675" s="293" t="str">
        <f t="shared" si="540"/>
        <v>-</v>
      </c>
      <c r="T675" s="293" t="str">
        <f t="shared" si="541"/>
        <v>-</v>
      </c>
      <c r="U675" s="294" t="str">
        <f t="shared" si="542"/>
        <v>-</v>
      </c>
      <c r="V675" s="5"/>
      <c r="W675" s="306" t="str">
        <f t="shared" ref="W675:W680" si="585">IF(SUM(R675:U675)=0,"-",SUM(R675:U675))</f>
        <v>-</v>
      </c>
      <c r="Y675" s="318" t="str">
        <f>IF(OR(W675="",W675=0,W675="-"),"",MAX(Y$23:Y674)+1)</f>
        <v/>
      </c>
      <c r="Z675" s="319" t="str">
        <f>IF(OR(Y675="",Y675=0,Y675="-"),"",C674)</f>
        <v/>
      </c>
      <c r="AA675" s="338" t="str">
        <f>IF(OR(Y675="",Y675=0,Y675="-"),"",DAY($B674))</f>
        <v/>
      </c>
      <c r="AB675" s="331" t="str">
        <f t="shared" ref="AB675:AB680" si="586">IF(AA675="","","/")</f>
        <v/>
      </c>
      <c r="AC675" s="339" t="str">
        <f>IF(OR(AA675="",AA675=0,AA675="-"),"",MONTH($B674))</f>
        <v/>
      </c>
      <c r="AD675" s="331" t="str">
        <f t="shared" ref="AD675:AD680" si="587">IF(AC675="","","/")</f>
        <v/>
      </c>
      <c r="AE675" s="340" t="str">
        <f>IF(OR(AA675="",AA675=0,AA675="-"),"",YEAR($B674))</f>
        <v/>
      </c>
      <c r="AG675" s="525"/>
      <c r="AH675" s="526"/>
      <c r="AI675" s="527"/>
      <c r="AJ675" s="528"/>
      <c r="AK675" s="527"/>
      <c r="AL675" s="529"/>
      <c r="AM675" s="530"/>
      <c r="AN675" s="535"/>
      <c r="AO675" s="531"/>
      <c r="AP675" s="532"/>
      <c r="AQ675" s="532"/>
      <c r="AR675" s="533"/>
      <c r="AS675" s="536"/>
      <c r="AT675" s="531"/>
      <c r="AU675" s="532"/>
      <c r="AV675" s="532"/>
      <c r="AW675" s="533"/>
      <c r="AX675" s="536"/>
      <c r="AY675" s="531"/>
      <c r="AZ675" s="532"/>
      <c r="BA675" s="532"/>
      <c r="BB675" s="533"/>
      <c r="BC675" s="536"/>
      <c r="BD675" s="531"/>
      <c r="BE675" s="533"/>
      <c r="BF675" s="536"/>
      <c r="BG675" s="534"/>
    </row>
    <row r="676" spans="1:59" ht="15" thickBot="1" x14ac:dyDescent="0.35">
      <c r="A676" s="674"/>
      <c r="B676" s="675"/>
      <c r="C676" s="676"/>
      <c r="D676" s="677"/>
      <c r="E676" s="82" t="str">
        <f>Resumen!$S$57</f>
        <v>B</v>
      </c>
      <c r="F676" s="261" t="str">
        <f>Resumen!$S$56</f>
        <v>Bebidas</v>
      </c>
      <c r="G676" s="284"/>
      <c r="H676" s="273" t="str">
        <f>INDEX(Resumen!$A$56:$AL$259,MATCH($C674,Resumen!$C$56:$C$259,0),MATCH($H$18,Resumen!$A$59:$AL$59,0))</f>
        <v>-</v>
      </c>
      <c r="I676" s="274" t="str">
        <f>INDEX(Resumen!$A$56:$AL$259,MATCH($C674,Resumen!$C$56:$C$259,0),MATCH($I$18,Resumen!$A$59:$AL$59,0))</f>
        <v>-</v>
      </c>
      <c r="J676" s="274" t="str">
        <f>INDEX(Resumen!$A$56:$AL$259,MATCH($C674,Resumen!$C$56:$C$259,0),MATCH($J$18,Resumen!$A$59:$AL$59,0))</f>
        <v>-</v>
      </c>
      <c r="K676" s="275" t="str">
        <f>INDEX(Resumen!$A$56:$AL$259,MATCH($C674,Resumen!$C$56:$C$259,0),MATCH($K$18,Resumen!$A$59:$AL$59,0))</f>
        <v>-</v>
      </c>
      <c r="M676" s="273" t="str">
        <f t="shared" si="583"/>
        <v>-</v>
      </c>
      <c r="N676" s="274" t="str">
        <f t="shared" si="537"/>
        <v>-</v>
      </c>
      <c r="O676" s="274" t="str">
        <f t="shared" si="538"/>
        <v>-</v>
      </c>
      <c r="P676" s="275" t="str">
        <f t="shared" si="539"/>
        <v>-</v>
      </c>
      <c r="R676" s="292" t="str">
        <f t="shared" si="584"/>
        <v>-</v>
      </c>
      <c r="S676" s="293" t="str">
        <f t="shared" si="540"/>
        <v>-</v>
      </c>
      <c r="T676" s="293" t="str">
        <f t="shared" si="541"/>
        <v>-</v>
      </c>
      <c r="U676" s="294" t="str">
        <f t="shared" si="542"/>
        <v>-</v>
      </c>
      <c r="V676" s="5"/>
      <c r="W676" s="306" t="str">
        <f t="shared" si="585"/>
        <v>-</v>
      </c>
      <c r="Y676" s="318" t="str">
        <f>IF(OR(W676="",W676=0,W676="-"),"",MAX(Y$23:Y675)+1)</f>
        <v/>
      </c>
      <c r="Z676" s="319" t="str">
        <f>IF(OR(Y676="",Y676=0,Y676="-"),"",C674)</f>
        <v/>
      </c>
      <c r="AA676" s="338" t="str">
        <f>IF(OR(Y676="",Y676=0,Y676="-"),"",DAY($B674))</f>
        <v/>
      </c>
      <c r="AB676" s="331" t="str">
        <f t="shared" si="586"/>
        <v/>
      </c>
      <c r="AC676" s="339" t="str">
        <f>IF(OR(AA676="",AA676=0,AA676="-"),"",MONTH($B674))</f>
        <v/>
      </c>
      <c r="AD676" s="331" t="str">
        <f t="shared" si="587"/>
        <v/>
      </c>
      <c r="AE676" s="340" t="str">
        <f>IF(OR(AA676="",AA676=0,AA676="-"),"",YEAR($B674))</f>
        <v/>
      </c>
      <c r="AG676" s="469"/>
      <c r="AH676" s="497"/>
      <c r="AL676" s="499"/>
      <c r="AM676" s="470"/>
      <c r="AN676" s="59"/>
      <c r="AO676" s="469"/>
      <c r="AP676" s="473"/>
      <c r="AQ676" s="473"/>
      <c r="AR676" s="470"/>
      <c r="AS676" s="59"/>
      <c r="AT676" s="469"/>
      <c r="AU676" s="473"/>
      <c r="AV676" s="473"/>
      <c r="AW676" s="470"/>
      <c r="AX676" s="59"/>
      <c r="AY676" s="469"/>
      <c r="AZ676" s="473"/>
      <c r="BA676" s="473"/>
      <c r="BB676" s="470"/>
      <c r="BC676" s="59"/>
      <c r="BD676" s="469"/>
      <c r="BE676" s="470"/>
      <c r="BF676" s="59"/>
      <c r="BG676" s="467"/>
    </row>
    <row r="677" spans="1:59" ht="15" thickBot="1" x14ac:dyDescent="0.35">
      <c r="A677" s="674"/>
      <c r="B677" s="675"/>
      <c r="C677" s="676"/>
      <c r="D677" s="677"/>
      <c r="E677" s="82" t="str">
        <f>Resumen!$W$57</f>
        <v>E</v>
      </c>
      <c r="F677" s="261" t="str">
        <f>Resumen!$W$56</f>
        <v>Envases</v>
      </c>
      <c r="G677" s="284"/>
      <c r="H677" s="273" t="str">
        <f>INDEX(Resumen!$A$56:$AL$259,MATCH($C674,Resumen!$C$56:$C$259,0),MATCH($H$19,Resumen!$A$59:$AL$59,0))</f>
        <v>-</v>
      </c>
      <c r="I677" s="274" t="str">
        <f>INDEX(Resumen!$A$56:$AL$259,MATCH($C674,Resumen!$C$56:$C$259,0),MATCH($I$19,Resumen!$A$59:$AL$59,0))</f>
        <v>-</v>
      </c>
      <c r="J677" s="274" t="str">
        <f>INDEX(Resumen!$A$56:$AL$259,MATCH($C674,Resumen!$C$56:$C$259,0),MATCH($J$19,Resumen!$A$59:$AL$59,0))</f>
        <v>-</v>
      </c>
      <c r="K677" s="275" t="str">
        <f>INDEX(Resumen!$A$56:$AL$259,MATCH($C674,Resumen!$C$56:$C$259,0),MATCH($K$19,Resumen!$A$59:$AL$59,0))</f>
        <v>-</v>
      </c>
      <c r="M677" s="273" t="str">
        <f t="shared" si="583"/>
        <v>-</v>
      </c>
      <c r="N677" s="274" t="str">
        <f t="shared" si="537"/>
        <v>-</v>
      </c>
      <c r="O677" s="274" t="str">
        <f t="shared" si="538"/>
        <v>-</v>
      </c>
      <c r="P677" s="275" t="str">
        <f t="shared" si="539"/>
        <v>-</v>
      </c>
      <c r="Q677" s="58"/>
      <c r="R677" s="292" t="str">
        <f t="shared" si="584"/>
        <v>-</v>
      </c>
      <c r="S677" s="293" t="str">
        <f t="shared" si="540"/>
        <v>-</v>
      </c>
      <c r="T677" s="293" t="str">
        <f t="shared" si="541"/>
        <v>-</v>
      </c>
      <c r="U677" s="294" t="str">
        <f t="shared" si="542"/>
        <v>-</v>
      </c>
      <c r="V677" s="5"/>
      <c r="W677" s="306" t="str">
        <f t="shared" si="585"/>
        <v>-</v>
      </c>
      <c r="Y677" s="318" t="str">
        <f>IF(OR(W677="",W677=0,W677="-"),"",MAX(Y$23:Y676)+1)</f>
        <v/>
      </c>
      <c r="Z677" s="319" t="str">
        <f>IF(OR(Y677="",Y677=0,Y677="-"),"",C674)</f>
        <v/>
      </c>
      <c r="AA677" s="338" t="str">
        <f>IF(OR(Y677="",Y677=0,Y677="-"),"",DAY($B674))</f>
        <v/>
      </c>
      <c r="AB677" s="331" t="str">
        <f t="shared" si="586"/>
        <v/>
      </c>
      <c r="AC677" s="339" t="str">
        <f>IF(OR(AA677="",AA677=0,AA677="-"),"",MONTH($B674))</f>
        <v/>
      </c>
      <c r="AD677" s="331" t="str">
        <f t="shared" si="587"/>
        <v/>
      </c>
      <c r="AE677" s="340" t="str">
        <f>IF(OR(AA677="",AA677=0,AA677="-"),"",YEAR($B674))</f>
        <v/>
      </c>
      <c r="AG677" s="469"/>
      <c r="AH677" s="497"/>
      <c r="AL677" s="499"/>
      <c r="AM677" s="470"/>
      <c r="AO677" s="469"/>
      <c r="AP677" s="473"/>
      <c r="AQ677" s="473"/>
      <c r="AR677" s="470"/>
      <c r="AT677" s="469"/>
      <c r="AU677" s="473"/>
      <c r="AV677" s="473"/>
      <c r="AW677" s="470"/>
      <c r="AY677" s="469"/>
      <c r="AZ677" s="473"/>
      <c r="BA677" s="473"/>
      <c r="BB677" s="470"/>
      <c r="BD677" s="469"/>
      <c r="BE677" s="470"/>
      <c r="BG677" s="467"/>
    </row>
    <row r="678" spans="1:59" ht="15" thickBot="1" x14ac:dyDescent="0.35">
      <c r="A678" s="674"/>
      <c r="B678" s="675"/>
      <c r="C678" s="676"/>
      <c r="D678" s="677"/>
      <c r="E678" s="83" t="str">
        <f>Resumen!$AA$57</f>
        <v>D</v>
      </c>
      <c r="F678" s="262" t="str">
        <f>Resumen!$AA$56</f>
        <v>Decoración</v>
      </c>
      <c r="G678" s="284"/>
      <c r="H678" s="273" t="str">
        <f>INDEX(Resumen!$A$56:$AL$259,MATCH($C674,Resumen!$C$56:$C$259,0),MATCH($H$20,Resumen!$A$59:$AL$59,0))</f>
        <v>-</v>
      </c>
      <c r="I678" s="274" t="str">
        <f>INDEX(Resumen!$A$56:$AL$259,MATCH($C674,Resumen!$C$56:$C$259,0),MATCH($I$20,Resumen!$A$59:$AL$59,0))</f>
        <v>-</v>
      </c>
      <c r="J678" s="274" t="str">
        <f>INDEX(Resumen!$A$56:$AL$259,MATCH($C674,Resumen!$C$56:$C$259,0),MATCH($J$20,Resumen!$A$59:$AL$59,0))</f>
        <v>-</v>
      </c>
      <c r="K678" s="275" t="str">
        <f>INDEX(Resumen!$A$56:$AL$259,MATCH($C674,Resumen!$C$56:$C$259,0),MATCH($K$20,Resumen!$A$59:$AL$59,0))</f>
        <v>-</v>
      </c>
      <c r="M678" s="273" t="str">
        <f t="shared" si="583"/>
        <v>-</v>
      </c>
      <c r="N678" s="274" t="str">
        <f t="shared" si="537"/>
        <v>-</v>
      </c>
      <c r="O678" s="274" t="str">
        <f t="shared" si="538"/>
        <v>-</v>
      </c>
      <c r="P678" s="275" t="str">
        <f t="shared" si="539"/>
        <v>-</v>
      </c>
      <c r="Q678" s="58"/>
      <c r="R678" s="292" t="str">
        <f t="shared" si="584"/>
        <v>-</v>
      </c>
      <c r="S678" s="293" t="str">
        <f t="shared" si="540"/>
        <v>-</v>
      </c>
      <c r="T678" s="293" t="str">
        <f t="shared" si="541"/>
        <v>-</v>
      </c>
      <c r="U678" s="294" t="str">
        <f t="shared" si="542"/>
        <v>-</v>
      </c>
      <c r="V678" s="5"/>
      <c r="W678" s="306" t="str">
        <f t="shared" si="585"/>
        <v>-</v>
      </c>
      <c r="Y678" s="318" t="str">
        <f>IF(OR(W678="",W678=0,W678="-"),"",MAX(Y$23:Y677)+1)</f>
        <v/>
      </c>
      <c r="Z678" s="319" t="str">
        <f>IF(OR(Y678="",Y678=0,Y678="-"),"",C674)</f>
        <v/>
      </c>
      <c r="AA678" s="338" t="str">
        <f>IF(OR(Y678="",Y678=0,Y678="-"),"",DAY($B674))</f>
        <v/>
      </c>
      <c r="AB678" s="331" t="str">
        <f t="shared" si="586"/>
        <v/>
      </c>
      <c r="AC678" s="339" t="str">
        <f>IF(OR(AA678="",AA678=0,AA678="-"),"",MONTH($B674))</f>
        <v/>
      </c>
      <c r="AD678" s="331" t="str">
        <f t="shared" si="587"/>
        <v/>
      </c>
      <c r="AE678" s="340" t="str">
        <f>IF(OR(AA678="",AA678=0,AA678="-"),"",YEAR($B674))</f>
        <v/>
      </c>
      <c r="AG678" s="469"/>
      <c r="AH678" s="497"/>
      <c r="AL678" s="499"/>
      <c r="AM678" s="470"/>
      <c r="AO678" s="469"/>
      <c r="AP678" s="473"/>
      <c r="AQ678" s="473"/>
      <c r="AR678" s="470"/>
      <c r="AT678" s="469"/>
      <c r="AU678" s="473"/>
      <c r="AV678" s="473"/>
      <c r="AW678" s="470"/>
      <c r="AY678" s="469"/>
      <c r="AZ678" s="473"/>
      <c r="BA678" s="473"/>
      <c r="BB678" s="470"/>
      <c r="BD678" s="469"/>
      <c r="BE678" s="470"/>
      <c r="BG678" s="467"/>
    </row>
    <row r="679" spans="1:59" ht="15" thickBot="1" x14ac:dyDescent="0.35">
      <c r="A679" s="674"/>
      <c r="B679" s="675"/>
      <c r="C679" s="676"/>
      <c r="D679" s="677"/>
      <c r="E679" s="83" t="str">
        <f>Resumen!$AE$57</f>
        <v>U</v>
      </c>
      <c r="F679" s="262" t="str">
        <f>Resumen!$AE$56</f>
        <v>Maq. y Utensilios</v>
      </c>
      <c r="G679" s="284"/>
      <c r="H679" s="273" t="str">
        <f>INDEX(Resumen!$A$56:$AL$259,MATCH($C674,Resumen!$C$56:$C$259,0),MATCH($H$21,Resumen!$A$59:$AL$59,0))</f>
        <v>-</v>
      </c>
      <c r="I679" s="274" t="str">
        <f>INDEX(Resumen!$A$56:$AL$259,MATCH($C674,Resumen!$C$56:$C$259,0),MATCH($I$21,Resumen!$A$59:$AL$59,0))</f>
        <v>-</v>
      </c>
      <c r="J679" s="274" t="str">
        <f>INDEX(Resumen!$A$56:$AL$259,MATCH($C674,Resumen!$C$56:$C$259,0),MATCH($J$21,Resumen!$A$59:$AL$59,0))</f>
        <v>-</v>
      </c>
      <c r="K679" s="275" t="str">
        <f>INDEX(Resumen!$A$56:$AL$259,MATCH($C674,Resumen!$C$56:$C$259,0),MATCH($K$21,Resumen!$A$59:$AL$59,0))</f>
        <v>-</v>
      </c>
      <c r="M679" s="273" t="str">
        <f t="shared" si="583"/>
        <v>-</v>
      </c>
      <c r="N679" s="274" t="str">
        <f t="shared" ref="N679:N722" si="588">IF(OR(I679="-",I679="",I679=0),"-",I679*N$14)</f>
        <v>-</v>
      </c>
      <c r="O679" s="274" t="str">
        <f t="shared" ref="O679:O722" si="589">IF(OR(J679="-",J679="",J679=0),"-",J679*O$14)</f>
        <v>-</v>
      </c>
      <c r="P679" s="275" t="str">
        <f t="shared" ref="P679:P722" si="590">IF(OR(K679="-",K679="",K679=0),"-",K679*P$14)</f>
        <v>-</v>
      </c>
      <c r="Q679" s="58"/>
      <c r="R679" s="292" t="str">
        <f t="shared" si="584"/>
        <v>-</v>
      </c>
      <c r="S679" s="293" t="str">
        <f t="shared" ref="S679:S722" si="591">IF(SUM(I679,N679)=0,"-",SUM(I679,N679))</f>
        <v>-</v>
      </c>
      <c r="T679" s="293" t="str">
        <f t="shared" ref="T679:T722" si="592">IF(SUM(J679,O679)=0,"-",SUM(J679,O679))</f>
        <v>-</v>
      </c>
      <c r="U679" s="294" t="str">
        <f t="shared" ref="U679:U722" si="593">IF(SUM(K679,P679)=0,"-",SUM(K679,P679))</f>
        <v>-</v>
      </c>
      <c r="V679" s="5"/>
      <c r="W679" s="306" t="str">
        <f t="shared" si="585"/>
        <v>-</v>
      </c>
      <c r="Y679" s="318" t="str">
        <f>IF(OR(W679="",W679=0,W679="-"),"",MAX(Y$23:Y678)+1)</f>
        <v/>
      </c>
      <c r="Z679" s="319" t="str">
        <f>IF(OR(Y679="",Y679=0,Y679="-"),"",C674)</f>
        <v/>
      </c>
      <c r="AA679" s="338" t="str">
        <f>IF(OR(Y679="",Y679=0,Y679="-"),"",DAY($B674))</f>
        <v/>
      </c>
      <c r="AB679" s="331" t="str">
        <f t="shared" si="586"/>
        <v/>
      </c>
      <c r="AC679" s="339" t="str">
        <f>IF(OR(AA679="",AA679=0,AA679="-"),"",MONTH($B674))</f>
        <v/>
      </c>
      <c r="AD679" s="331" t="str">
        <f t="shared" si="587"/>
        <v/>
      </c>
      <c r="AE679" s="340" t="str">
        <f>IF(OR(AA679="",AA679=0,AA679="-"),"",YEAR($B674))</f>
        <v/>
      </c>
      <c r="AG679" s="469"/>
      <c r="AH679" s="497"/>
      <c r="AL679" s="499"/>
      <c r="AM679" s="470"/>
      <c r="AO679" s="469"/>
      <c r="AP679" s="473"/>
      <c r="AQ679" s="473"/>
      <c r="AR679" s="470"/>
      <c r="AT679" s="469"/>
      <c r="AU679" s="473"/>
      <c r="AV679" s="473"/>
      <c r="AW679" s="470"/>
      <c r="AY679" s="469"/>
      <c r="AZ679" s="473"/>
      <c r="BA679" s="473"/>
      <c r="BB679" s="470"/>
      <c r="BD679" s="469"/>
      <c r="BE679" s="470"/>
      <c r="BG679" s="467"/>
    </row>
    <row r="680" spans="1:59" ht="15" thickBot="1" x14ac:dyDescent="0.35">
      <c r="A680" s="674"/>
      <c r="B680" s="675"/>
      <c r="C680" s="676"/>
      <c r="D680" s="649"/>
      <c r="E680" s="259" t="str">
        <f>Resumen!$AI$57</f>
        <v>V</v>
      </c>
      <c r="F680" s="263" t="str">
        <f>Resumen!$AI$56</f>
        <v>Gastos V.Zotz</v>
      </c>
      <c r="G680" s="284"/>
      <c r="H680" s="276" t="str">
        <f>INDEX(Resumen!$A$56:$AL$259,MATCH($C674,Resumen!$C$56:$C$259,0),MATCH($H$22,Resumen!$A$59:$AL$59,0))</f>
        <v>-</v>
      </c>
      <c r="I680" s="277" t="str">
        <f>INDEX(Resumen!$A$56:$AL$259,MATCH($C674,Resumen!$C$56:$C$259,0),MATCH($I$22,Resumen!$A$59:$AL$59,0))</f>
        <v>-</v>
      </c>
      <c r="J680" s="277" t="str">
        <f>INDEX(Resumen!$A$56:$AL$259,MATCH($C674,Resumen!$C$56:$C$259,0),MATCH($J$22,Resumen!$A$59:$AL$59,0))</f>
        <v>-</v>
      </c>
      <c r="K680" s="278" t="str">
        <f>INDEX(Resumen!$A$56:$AL$259,MATCH($C674,Resumen!$C$56:$C$259,0),MATCH($K$22,Resumen!$A$59:$AL$59,0))</f>
        <v>-</v>
      </c>
      <c r="M680" s="276" t="str">
        <f t="shared" si="583"/>
        <v>-</v>
      </c>
      <c r="N680" s="277" t="str">
        <f t="shared" si="588"/>
        <v>-</v>
      </c>
      <c r="O680" s="277" t="str">
        <f t="shared" si="589"/>
        <v>-</v>
      </c>
      <c r="P680" s="278" t="str">
        <f t="shared" si="590"/>
        <v>-</v>
      </c>
      <c r="Q680" s="58"/>
      <c r="R680" s="295" t="str">
        <f t="shared" si="584"/>
        <v>-</v>
      </c>
      <c r="S680" s="296" t="str">
        <f t="shared" si="591"/>
        <v>-</v>
      </c>
      <c r="T680" s="296" t="str">
        <f t="shared" si="592"/>
        <v>-</v>
      </c>
      <c r="U680" s="297" t="str">
        <f t="shared" si="593"/>
        <v>-</v>
      </c>
      <c r="W680" s="307" t="str">
        <f t="shared" si="585"/>
        <v>-</v>
      </c>
      <c r="Y680" s="318" t="str">
        <f>IF(OR(W680="",W680=0,W680="-"),"",MAX(Y$23:Y679)+1)</f>
        <v/>
      </c>
      <c r="Z680" s="320" t="str">
        <f>IF(OR(Y680="",Y680=0,Y680="-"),"",C674)</f>
        <v/>
      </c>
      <c r="AA680" s="341" t="str">
        <f>IF(OR(Y680="",Y680=0,Y680="-"),"",DAY($B674))</f>
        <v/>
      </c>
      <c r="AB680" s="332" t="str">
        <f t="shared" si="586"/>
        <v/>
      </c>
      <c r="AC680" s="342" t="str">
        <f>IF(OR(AA680="",AA680=0,AA680="-"),"",MONTH($B674))</f>
        <v/>
      </c>
      <c r="AD680" s="332" t="str">
        <f t="shared" si="587"/>
        <v/>
      </c>
      <c r="AE680" s="343" t="str">
        <f>IF(OR(AA680="",AA680=0,AA680="-"),"",YEAR($B674))</f>
        <v/>
      </c>
      <c r="AG680" s="471"/>
      <c r="AH680" s="500"/>
      <c r="AI680" s="501"/>
      <c r="AJ680" s="501"/>
      <c r="AK680" s="501"/>
      <c r="AL680" s="502"/>
      <c r="AM680" s="472"/>
      <c r="AO680" s="471"/>
      <c r="AP680" s="474"/>
      <c r="AQ680" s="474"/>
      <c r="AR680" s="472"/>
      <c r="AT680" s="471"/>
      <c r="AU680" s="474"/>
      <c r="AV680" s="474"/>
      <c r="AW680" s="472"/>
      <c r="AY680" s="471"/>
      <c r="AZ680" s="474"/>
      <c r="BA680" s="474"/>
      <c r="BB680" s="472"/>
      <c r="BD680" s="471"/>
      <c r="BE680" s="472"/>
      <c r="BG680" s="468"/>
    </row>
    <row r="681" spans="1:59" ht="15" thickBot="1" x14ac:dyDescent="0.35">
      <c r="A681" s="674">
        <f>MAX($A$23:A674)+1</f>
        <v>95</v>
      </c>
      <c r="B681" s="675">
        <f>INDEX(Resumen!$A$56:$AL$259,MATCH($A681,Resumen!$A$56:$A$259,0),MATCH($B$22,Resumen!$A$59:$AL$59,0))</f>
        <v>0</v>
      </c>
      <c r="C681" s="676">
        <f>INDEX(Resumen!$A$56:$AL$259,MATCH($A681,Resumen!$A$56:$A$259,0),MATCH($C$22,Resumen!$A$59:$AL$59,0))</f>
        <v>0</v>
      </c>
      <c r="D681" s="648" t="str">
        <f>IF(SUM($W681:$W687)=0,"-",SUM($W681:$W687))</f>
        <v>-</v>
      </c>
      <c r="E681" s="363" t="str">
        <f>Resumen!$K$57</f>
        <v>MP</v>
      </c>
      <c r="F681" s="364" t="str">
        <f>Resumen!$K$56</f>
        <v>Materias Primas</v>
      </c>
      <c r="G681" s="284"/>
      <c r="H681" s="256" t="str">
        <f>INDEX(Resumen!$A$56:$AL$259,MATCH($C681,Resumen!$C$56:$C$259,0),MATCH($H$16,Resumen!$A$59:$AL$59,0))</f>
        <v>-</v>
      </c>
      <c r="I681" s="90" t="str">
        <f>INDEX(Resumen!$A$56:$AL$259,MATCH($C681,Resumen!$C$56:$C$259,0),MATCH($I$16,Resumen!$A$59:$AL$59,0))</f>
        <v>-</v>
      </c>
      <c r="J681" s="90" t="str">
        <f>INDEX(Resumen!$A$56:$AL$259,MATCH($C681,Resumen!$C$56:$C$259,0),MATCH($J$16,Resumen!$A$59:$AL$59,0))</f>
        <v>-</v>
      </c>
      <c r="K681" s="109" t="str">
        <f>INDEX(Resumen!$A$56:$AL$259,MATCH($C681,Resumen!$C$56:$C$259,0),MATCH($K$16,Resumen!$A$59:$AL$59,0))</f>
        <v>-</v>
      </c>
      <c r="M681" s="256" t="str">
        <f>IF(OR(H681="-",H681="",H681=0),"-",H681*M$14)</f>
        <v>-</v>
      </c>
      <c r="N681" s="90" t="str">
        <f t="shared" si="588"/>
        <v>-</v>
      </c>
      <c r="O681" s="90" t="str">
        <f t="shared" si="589"/>
        <v>-</v>
      </c>
      <c r="P681" s="109" t="str">
        <f t="shared" si="590"/>
        <v>-</v>
      </c>
      <c r="Q681" s="58"/>
      <c r="R681" s="365" t="str">
        <f>IF(SUM(H681,M681)=0,"-",SUM(H681,M681))</f>
        <v>-</v>
      </c>
      <c r="S681" s="366" t="str">
        <f t="shared" si="591"/>
        <v>-</v>
      </c>
      <c r="T681" s="366" t="str">
        <f t="shared" si="592"/>
        <v>-</v>
      </c>
      <c r="U681" s="367" t="str">
        <f t="shared" si="593"/>
        <v>-</v>
      </c>
      <c r="V681" s="5"/>
      <c r="W681" s="368" t="str">
        <f>IF(SUM(R681:U681)=0,"-",SUM(R681:U681))</f>
        <v>-</v>
      </c>
      <c r="Y681" s="369" t="str">
        <f>IF(OR(W681="",W681=0,W681="-"),"",MAX(Y$23:Y680)+1)</f>
        <v/>
      </c>
      <c r="Z681" s="370" t="str">
        <f>IF(OR(Y681="",Y681=0,Y681="-"),"",C681)</f>
        <v/>
      </c>
      <c r="AA681" s="371" t="str">
        <f>IF(OR(Y681="",Y681=0,Y681="-"),"",DAY($B681))</f>
        <v/>
      </c>
      <c r="AB681" s="372" t="str">
        <f>IF(AA681="","","/")</f>
        <v/>
      </c>
      <c r="AC681" s="373" t="str">
        <f>IF(OR(AA681="",AA681=0,AA681="-"),"",MONTH($B681))</f>
        <v/>
      </c>
      <c r="AD681" s="372" t="str">
        <f>IF(AC681="","","/")</f>
        <v/>
      </c>
      <c r="AE681" s="374" t="str">
        <f>IF(OR(AA681="",AA681=0,AA681="-"),"",YEAR($B681))</f>
        <v/>
      </c>
      <c r="AG681" s="461" t="str">
        <f>IF(OR($C681="",$C681="-",$C681=0),"-",A681)</f>
        <v>-</v>
      </c>
      <c r="AH681" s="503" t="str">
        <f>IF(OR($C681="",$C681="-",$C681=0),"-",DAY(B681))</f>
        <v>-</v>
      </c>
      <c r="AI681" s="506" t="str">
        <f>IF(AH681="","","/")</f>
        <v>/</v>
      </c>
      <c r="AJ681" s="507" t="str">
        <f>IF(OR($C681="",$C681="-",$C681=0),"-",MONTH(B681))</f>
        <v>-</v>
      </c>
      <c r="AK681" s="506" t="str">
        <f>IF(AJ681="","","/")</f>
        <v>/</v>
      </c>
      <c r="AL681" s="508" t="str">
        <f>IF(OR($C681="",$C681="-",$C681=0),"-",YEAR(B681))</f>
        <v>-</v>
      </c>
      <c r="AM681" s="462" t="str">
        <f>IF(OR($C681="",$C681="-",$C681=0),"-",C681)</f>
        <v>-</v>
      </c>
      <c r="AN681" s="475" t="str">
        <f>IF(AM681="-","ù",IF(BG681=D681,"ü","û"))</f>
        <v>ù</v>
      </c>
      <c r="AO681" s="463" t="str">
        <f>IF(OR($C681="",$C681="-",$C681=0),"-",IF(SUM(H681:H687)=0,"-",SUM(H681:H687)))</f>
        <v>-</v>
      </c>
      <c r="AP681" s="464" t="str">
        <f>IF(OR($C681="",$C681="-",$C681=0),"-",IF(SUM(I681:I687)=0,"-",SUM(I681:I687)))</f>
        <v>-</v>
      </c>
      <c r="AQ681" s="464" t="str">
        <f>IF(OR($C681="",$C681="-",$C681=0),"-",IF(SUM(J681:J687)=0,"-",SUM(J681:J687)))</f>
        <v>-</v>
      </c>
      <c r="AR681" s="465" t="str">
        <f>IF(OR($C681="",$C681="-",$C681=0),"-",IF(SUM(K681:K687)=0,"-",SUM(K681:K687)))</f>
        <v>-</v>
      </c>
      <c r="AS681" s="457"/>
      <c r="AT681" s="463" t="str">
        <f>IF(OR($C681="",$C681="-",$C681=0),"-",IF(SUM(M681:M687)=0,"-",SUM(M681:M687)))</f>
        <v>-</v>
      </c>
      <c r="AU681" s="464" t="str">
        <f>IF(OR($C681="",$C681="-",$C681=0),"-",IF(SUM(N681:N687)=0,"-",SUM(N681:N687)))</f>
        <v>-</v>
      </c>
      <c r="AV681" s="464" t="str">
        <f>IF(OR($C681="",$C681="-",$C681=0),"-",IF(SUM(O681:O687)=0,"-",SUM(O681:O687)))</f>
        <v>-</v>
      </c>
      <c r="AW681" s="465" t="str">
        <f>IF(OR($C681="",$C681="-",$C681=0),"-",IF(SUM(P681:P687)=0,"-",SUM(P681:P687)))</f>
        <v>-</v>
      </c>
      <c r="AX681" s="457"/>
      <c r="AY681" s="463" t="str">
        <f>IF(OR($C681="",$C681="-",$C681=0),"-",IF(SUM(R681:R687)=0,"-",SUM(R681:R687)))</f>
        <v>-</v>
      </c>
      <c r="AZ681" s="464" t="str">
        <f>IF(OR($C681="",$C681="-",$C681=0),"-",IF(SUM(S681:S687)=0,"-",SUM(S681:S687)))</f>
        <v>-</v>
      </c>
      <c r="BA681" s="464" t="str">
        <f>IF(OR($C681="",$C681="-",$C681=0),"-",IF(SUM(T681:T687)=0,"-",SUM(T681:T687)))</f>
        <v>-</v>
      </c>
      <c r="BB681" s="465" t="str">
        <f>IF(OR($C681="",$C681="-",$C681=0),"-",IF(SUM(U681:U687)=0,"-",SUM(U681:U687)))</f>
        <v>-</v>
      </c>
      <c r="BC681" s="457"/>
      <c r="BD681" s="463" t="str">
        <f>IF(SUM(AO681:AR681)=0,"-",SUM(AO681:AR681))</f>
        <v>-</v>
      </c>
      <c r="BE681" s="465" t="str">
        <f>IF(SUM(AT681:AW681)=0,"-",SUM(AT681:AW681))</f>
        <v>-</v>
      </c>
      <c r="BF681" s="457"/>
      <c r="BG681" s="466" t="str">
        <f>IF(SUM(AY681:BB681)=0,"-",SUM(AY681:BB681))</f>
        <v>-</v>
      </c>
    </row>
    <row r="682" spans="1:59" ht="15" thickBot="1" x14ac:dyDescent="0.35">
      <c r="A682" s="674"/>
      <c r="B682" s="675"/>
      <c r="C682" s="676"/>
      <c r="D682" s="677"/>
      <c r="E682" s="82" t="str">
        <f>Resumen!$O$57</f>
        <v>P</v>
      </c>
      <c r="F682" s="261" t="str">
        <f>Resumen!$O$56</f>
        <v>Panadería</v>
      </c>
      <c r="G682" s="284"/>
      <c r="H682" s="273" t="str">
        <f>INDEX(Resumen!$A$56:$AL$259,MATCH($C681,Resumen!$C$56:$C$259,0),MATCH($H$17,Resumen!$A$59:$AL$59,0))</f>
        <v>-</v>
      </c>
      <c r="I682" s="274" t="str">
        <f>INDEX(Resumen!$A$56:$AL$259,MATCH($C681,Resumen!$C$56:$C$259,0),MATCH($I$17,Resumen!$A$59:$AL$59,0))</f>
        <v>-</v>
      </c>
      <c r="J682" s="274" t="str">
        <f>INDEX(Resumen!$A$56:$AL$259,MATCH($C681,Resumen!$C$56:$C$259,0),MATCH($J$17,Resumen!$A$59:$AL$59,0))</f>
        <v>-</v>
      </c>
      <c r="K682" s="275" t="str">
        <f>INDEX(Resumen!$A$56:$AL$259,MATCH($C681,Resumen!$C$56:$C$259,0),MATCH($K$17,Resumen!$A$59:$AL$59,0))</f>
        <v>-</v>
      </c>
      <c r="M682" s="273" t="str">
        <f t="shared" ref="M682:M687" si="594">IF(OR(H682="-",H682="",H682=0),"-",H682*M$14)</f>
        <v>-</v>
      </c>
      <c r="N682" s="274" t="str">
        <f t="shared" si="588"/>
        <v>-</v>
      </c>
      <c r="O682" s="274" t="str">
        <f t="shared" si="589"/>
        <v>-</v>
      </c>
      <c r="P682" s="275" t="str">
        <f t="shared" si="590"/>
        <v>-</v>
      </c>
      <c r="Q682" s="58"/>
      <c r="R682" s="292" t="str">
        <f t="shared" ref="R682:R687" si="595">IF(SUM(H682,M682)=0,"-",SUM(H682,M682))</f>
        <v>-</v>
      </c>
      <c r="S682" s="293" t="str">
        <f t="shared" si="591"/>
        <v>-</v>
      </c>
      <c r="T682" s="293" t="str">
        <f t="shared" si="592"/>
        <v>-</v>
      </c>
      <c r="U682" s="294" t="str">
        <f t="shared" si="593"/>
        <v>-</v>
      </c>
      <c r="V682" s="5"/>
      <c r="W682" s="306" t="str">
        <f t="shared" ref="W682:W687" si="596">IF(SUM(R682:U682)=0,"-",SUM(R682:U682))</f>
        <v>-</v>
      </c>
      <c r="Y682" s="318" t="str">
        <f>IF(OR(W682="",W682=0,W682="-"),"",MAX(Y$23:Y681)+1)</f>
        <v/>
      </c>
      <c r="Z682" s="319" t="str">
        <f>IF(OR(Y682="",Y682=0,Y682="-"),"",C681)</f>
        <v/>
      </c>
      <c r="AA682" s="338" t="str">
        <f>IF(OR(Y682="",Y682=0,Y682="-"),"",DAY($B681))</f>
        <v/>
      </c>
      <c r="AB682" s="331" t="str">
        <f t="shared" ref="AB682:AB687" si="597">IF(AA682="","","/")</f>
        <v/>
      </c>
      <c r="AC682" s="339" t="str">
        <f>IF(OR(AA682="",AA682=0,AA682="-"),"",MONTH($B681))</f>
        <v/>
      </c>
      <c r="AD682" s="331" t="str">
        <f t="shared" ref="AD682:AD687" si="598">IF(AC682="","","/")</f>
        <v/>
      </c>
      <c r="AE682" s="340" t="str">
        <f>IF(OR(AA682="",AA682=0,AA682="-"),"",YEAR($B681))</f>
        <v/>
      </c>
      <c r="AG682" s="525"/>
      <c r="AH682" s="526"/>
      <c r="AI682" s="527"/>
      <c r="AJ682" s="528"/>
      <c r="AK682" s="527"/>
      <c r="AL682" s="529"/>
      <c r="AM682" s="530"/>
      <c r="AN682" s="535"/>
      <c r="AO682" s="531"/>
      <c r="AP682" s="532"/>
      <c r="AQ682" s="532"/>
      <c r="AR682" s="533"/>
      <c r="AS682" s="536"/>
      <c r="AT682" s="531"/>
      <c r="AU682" s="532"/>
      <c r="AV682" s="532"/>
      <c r="AW682" s="533"/>
      <c r="AX682" s="536"/>
      <c r="AY682" s="531"/>
      <c r="AZ682" s="532"/>
      <c r="BA682" s="532"/>
      <c r="BB682" s="533"/>
      <c r="BC682" s="536"/>
      <c r="BD682" s="531"/>
      <c r="BE682" s="533"/>
      <c r="BF682" s="536"/>
      <c r="BG682" s="534"/>
    </row>
    <row r="683" spans="1:59" ht="15" thickBot="1" x14ac:dyDescent="0.35">
      <c r="A683" s="674"/>
      <c r="B683" s="675"/>
      <c r="C683" s="676"/>
      <c r="D683" s="677"/>
      <c r="E683" s="82" t="str">
        <f>Resumen!$S$57</f>
        <v>B</v>
      </c>
      <c r="F683" s="261" t="str">
        <f>Resumen!$S$56</f>
        <v>Bebidas</v>
      </c>
      <c r="G683" s="284"/>
      <c r="H683" s="273" t="str">
        <f>INDEX(Resumen!$A$56:$AL$259,MATCH($C681,Resumen!$C$56:$C$259,0),MATCH($H$18,Resumen!$A$59:$AL$59,0))</f>
        <v>-</v>
      </c>
      <c r="I683" s="274" t="str">
        <f>INDEX(Resumen!$A$56:$AL$259,MATCH($C681,Resumen!$C$56:$C$259,0),MATCH($I$18,Resumen!$A$59:$AL$59,0))</f>
        <v>-</v>
      </c>
      <c r="J683" s="274" t="str">
        <f>INDEX(Resumen!$A$56:$AL$259,MATCH($C681,Resumen!$C$56:$C$259,0),MATCH($J$18,Resumen!$A$59:$AL$59,0))</f>
        <v>-</v>
      </c>
      <c r="K683" s="275" t="str">
        <f>INDEX(Resumen!$A$56:$AL$259,MATCH($C681,Resumen!$C$56:$C$259,0),MATCH($K$18,Resumen!$A$59:$AL$59,0))</f>
        <v>-</v>
      </c>
      <c r="M683" s="273" t="str">
        <f t="shared" si="594"/>
        <v>-</v>
      </c>
      <c r="N683" s="274" t="str">
        <f t="shared" si="588"/>
        <v>-</v>
      </c>
      <c r="O683" s="274" t="str">
        <f t="shared" si="589"/>
        <v>-</v>
      </c>
      <c r="P683" s="275" t="str">
        <f t="shared" si="590"/>
        <v>-</v>
      </c>
      <c r="R683" s="292" t="str">
        <f t="shared" si="595"/>
        <v>-</v>
      </c>
      <c r="S683" s="293" t="str">
        <f t="shared" si="591"/>
        <v>-</v>
      </c>
      <c r="T683" s="293" t="str">
        <f t="shared" si="592"/>
        <v>-</v>
      </c>
      <c r="U683" s="294" t="str">
        <f t="shared" si="593"/>
        <v>-</v>
      </c>
      <c r="V683" s="5"/>
      <c r="W683" s="306" t="str">
        <f t="shared" si="596"/>
        <v>-</v>
      </c>
      <c r="Y683" s="318" t="str">
        <f>IF(OR(W683="",W683=0,W683="-"),"",MAX(Y$23:Y682)+1)</f>
        <v/>
      </c>
      <c r="Z683" s="319" t="str">
        <f>IF(OR(Y683="",Y683=0,Y683="-"),"",C681)</f>
        <v/>
      </c>
      <c r="AA683" s="338" t="str">
        <f>IF(OR(Y683="",Y683=0,Y683="-"),"",DAY($B681))</f>
        <v/>
      </c>
      <c r="AB683" s="331" t="str">
        <f t="shared" si="597"/>
        <v/>
      </c>
      <c r="AC683" s="339" t="str">
        <f>IF(OR(AA683="",AA683=0,AA683="-"),"",MONTH($B681))</f>
        <v/>
      </c>
      <c r="AD683" s="331" t="str">
        <f t="shared" si="598"/>
        <v/>
      </c>
      <c r="AE683" s="340" t="str">
        <f>IF(OR(AA683="",AA683=0,AA683="-"),"",YEAR($B681))</f>
        <v/>
      </c>
      <c r="AG683" s="469"/>
      <c r="AH683" s="497"/>
      <c r="AL683" s="499"/>
      <c r="AM683" s="470"/>
      <c r="AN683" s="59"/>
      <c r="AO683" s="469"/>
      <c r="AP683" s="473"/>
      <c r="AQ683" s="473"/>
      <c r="AR683" s="470"/>
      <c r="AS683" s="59"/>
      <c r="AT683" s="469"/>
      <c r="AU683" s="473"/>
      <c r="AV683" s="473"/>
      <c r="AW683" s="470"/>
      <c r="AX683" s="59"/>
      <c r="AY683" s="469"/>
      <c r="AZ683" s="473"/>
      <c r="BA683" s="473"/>
      <c r="BB683" s="470"/>
      <c r="BC683" s="59"/>
      <c r="BD683" s="469"/>
      <c r="BE683" s="470"/>
      <c r="BF683" s="59"/>
      <c r="BG683" s="467"/>
    </row>
    <row r="684" spans="1:59" ht="15" thickBot="1" x14ac:dyDescent="0.35">
      <c r="A684" s="674"/>
      <c r="B684" s="675"/>
      <c r="C684" s="676"/>
      <c r="D684" s="677"/>
      <c r="E684" s="82" t="str">
        <f>Resumen!$W$57</f>
        <v>E</v>
      </c>
      <c r="F684" s="261" t="str">
        <f>Resumen!$W$56</f>
        <v>Envases</v>
      </c>
      <c r="G684" s="284"/>
      <c r="H684" s="273" t="str">
        <f>INDEX(Resumen!$A$56:$AL$259,MATCH($C681,Resumen!$C$56:$C$259,0),MATCH($H$19,Resumen!$A$59:$AL$59,0))</f>
        <v>-</v>
      </c>
      <c r="I684" s="274" t="str">
        <f>INDEX(Resumen!$A$56:$AL$259,MATCH($C681,Resumen!$C$56:$C$259,0),MATCH($I$19,Resumen!$A$59:$AL$59,0))</f>
        <v>-</v>
      </c>
      <c r="J684" s="274" t="str">
        <f>INDEX(Resumen!$A$56:$AL$259,MATCH($C681,Resumen!$C$56:$C$259,0),MATCH($J$19,Resumen!$A$59:$AL$59,0))</f>
        <v>-</v>
      </c>
      <c r="K684" s="275" t="str">
        <f>INDEX(Resumen!$A$56:$AL$259,MATCH($C681,Resumen!$C$56:$C$259,0),MATCH($K$19,Resumen!$A$59:$AL$59,0))</f>
        <v>-</v>
      </c>
      <c r="M684" s="273" t="str">
        <f t="shared" si="594"/>
        <v>-</v>
      </c>
      <c r="N684" s="274" t="str">
        <f t="shared" si="588"/>
        <v>-</v>
      </c>
      <c r="O684" s="274" t="str">
        <f t="shared" si="589"/>
        <v>-</v>
      </c>
      <c r="P684" s="275" t="str">
        <f t="shared" si="590"/>
        <v>-</v>
      </c>
      <c r="Q684" s="58"/>
      <c r="R684" s="292" t="str">
        <f t="shared" si="595"/>
        <v>-</v>
      </c>
      <c r="S684" s="293" t="str">
        <f t="shared" si="591"/>
        <v>-</v>
      </c>
      <c r="T684" s="293" t="str">
        <f t="shared" si="592"/>
        <v>-</v>
      </c>
      <c r="U684" s="294" t="str">
        <f t="shared" si="593"/>
        <v>-</v>
      </c>
      <c r="V684" s="5"/>
      <c r="W684" s="306" t="str">
        <f t="shared" si="596"/>
        <v>-</v>
      </c>
      <c r="Y684" s="318" t="str">
        <f>IF(OR(W684="",W684=0,W684="-"),"",MAX(Y$23:Y683)+1)</f>
        <v/>
      </c>
      <c r="Z684" s="319" t="str">
        <f>IF(OR(Y684="",Y684=0,Y684="-"),"",C681)</f>
        <v/>
      </c>
      <c r="AA684" s="338" t="str">
        <f>IF(OR(Y684="",Y684=0,Y684="-"),"",DAY($B681))</f>
        <v/>
      </c>
      <c r="AB684" s="331" t="str">
        <f t="shared" si="597"/>
        <v/>
      </c>
      <c r="AC684" s="339" t="str">
        <f>IF(OR(AA684="",AA684=0,AA684="-"),"",MONTH($B681))</f>
        <v/>
      </c>
      <c r="AD684" s="331" t="str">
        <f t="shared" si="598"/>
        <v/>
      </c>
      <c r="AE684" s="340" t="str">
        <f>IF(OR(AA684="",AA684=0,AA684="-"),"",YEAR($B681))</f>
        <v/>
      </c>
      <c r="AG684" s="469"/>
      <c r="AH684" s="497"/>
      <c r="AL684" s="499"/>
      <c r="AM684" s="470"/>
      <c r="AO684" s="469"/>
      <c r="AP684" s="473"/>
      <c r="AQ684" s="473"/>
      <c r="AR684" s="470"/>
      <c r="AT684" s="469"/>
      <c r="AU684" s="473"/>
      <c r="AV684" s="473"/>
      <c r="AW684" s="470"/>
      <c r="AY684" s="469"/>
      <c r="AZ684" s="473"/>
      <c r="BA684" s="473"/>
      <c r="BB684" s="470"/>
      <c r="BD684" s="469"/>
      <c r="BE684" s="470"/>
      <c r="BG684" s="467"/>
    </row>
    <row r="685" spans="1:59" ht="15" thickBot="1" x14ac:dyDescent="0.35">
      <c r="A685" s="674"/>
      <c r="B685" s="675"/>
      <c r="C685" s="676"/>
      <c r="D685" s="677"/>
      <c r="E685" s="83" t="str">
        <f>Resumen!$AA$57</f>
        <v>D</v>
      </c>
      <c r="F685" s="262" t="str">
        <f>Resumen!$AA$56</f>
        <v>Decoración</v>
      </c>
      <c r="G685" s="284"/>
      <c r="H685" s="273" t="str">
        <f>INDEX(Resumen!$A$56:$AL$259,MATCH($C681,Resumen!$C$56:$C$259,0),MATCH($H$20,Resumen!$A$59:$AL$59,0))</f>
        <v>-</v>
      </c>
      <c r="I685" s="274" t="str">
        <f>INDEX(Resumen!$A$56:$AL$259,MATCH($C681,Resumen!$C$56:$C$259,0),MATCH($I$20,Resumen!$A$59:$AL$59,0))</f>
        <v>-</v>
      </c>
      <c r="J685" s="274" t="str">
        <f>INDEX(Resumen!$A$56:$AL$259,MATCH($C681,Resumen!$C$56:$C$259,0),MATCH($J$20,Resumen!$A$59:$AL$59,0))</f>
        <v>-</v>
      </c>
      <c r="K685" s="275" t="str">
        <f>INDEX(Resumen!$A$56:$AL$259,MATCH($C681,Resumen!$C$56:$C$259,0),MATCH($K$20,Resumen!$A$59:$AL$59,0))</f>
        <v>-</v>
      </c>
      <c r="M685" s="273" t="str">
        <f t="shared" si="594"/>
        <v>-</v>
      </c>
      <c r="N685" s="274" t="str">
        <f t="shared" si="588"/>
        <v>-</v>
      </c>
      <c r="O685" s="274" t="str">
        <f t="shared" si="589"/>
        <v>-</v>
      </c>
      <c r="P685" s="275" t="str">
        <f t="shared" si="590"/>
        <v>-</v>
      </c>
      <c r="Q685" s="58"/>
      <c r="R685" s="292" t="str">
        <f t="shared" si="595"/>
        <v>-</v>
      </c>
      <c r="S685" s="293" t="str">
        <f t="shared" si="591"/>
        <v>-</v>
      </c>
      <c r="T685" s="293" t="str">
        <f t="shared" si="592"/>
        <v>-</v>
      </c>
      <c r="U685" s="294" t="str">
        <f t="shared" si="593"/>
        <v>-</v>
      </c>
      <c r="V685" s="5"/>
      <c r="W685" s="306" t="str">
        <f t="shared" si="596"/>
        <v>-</v>
      </c>
      <c r="Y685" s="318" t="str">
        <f>IF(OR(W685="",W685=0,W685="-"),"",MAX(Y$23:Y684)+1)</f>
        <v/>
      </c>
      <c r="Z685" s="319" t="str">
        <f>IF(OR(Y685="",Y685=0,Y685="-"),"",C681)</f>
        <v/>
      </c>
      <c r="AA685" s="338" t="str">
        <f>IF(OR(Y685="",Y685=0,Y685="-"),"",DAY($B681))</f>
        <v/>
      </c>
      <c r="AB685" s="331" t="str">
        <f t="shared" si="597"/>
        <v/>
      </c>
      <c r="AC685" s="339" t="str">
        <f>IF(OR(AA685="",AA685=0,AA685="-"),"",MONTH($B681))</f>
        <v/>
      </c>
      <c r="AD685" s="331" t="str">
        <f t="shared" si="598"/>
        <v/>
      </c>
      <c r="AE685" s="340" t="str">
        <f>IF(OR(AA685="",AA685=0,AA685="-"),"",YEAR($B681))</f>
        <v/>
      </c>
      <c r="AG685" s="469"/>
      <c r="AH685" s="497"/>
      <c r="AL685" s="499"/>
      <c r="AM685" s="470"/>
      <c r="AO685" s="469"/>
      <c r="AP685" s="473"/>
      <c r="AQ685" s="473"/>
      <c r="AR685" s="470"/>
      <c r="AT685" s="469"/>
      <c r="AU685" s="473"/>
      <c r="AV685" s="473"/>
      <c r="AW685" s="470"/>
      <c r="AY685" s="469"/>
      <c r="AZ685" s="473"/>
      <c r="BA685" s="473"/>
      <c r="BB685" s="470"/>
      <c r="BD685" s="469"/>
      <c r="BE685" s="470"/>
      <c r="BG685" s="467"/>
    </row>
    <row r="686" spans="1:59" ht="15" thickBot="1" x14ac:dyDescent="0.35">
      <c r="A686" s="674"/>
      <c r="B686" s="675"/>
      <c r="C686" s="676"/>
      <c r="D686" s="677"/>
      <c r="E686" s="83" t="str">
        <f>Resumen!$AE$57</f>
        <v>U</v>
      </c>
      <c r="F686" s="262" t="str">
        <f>Resumen!$AE$56</f>
        <v>Maq. y Utensilios</v>
      </c>
      <c r="G686" s="284"/>
      <c r="H686" s="273" t="str">
        <f>INDEX(Resumen!$A$56:$AL$259,MATCH($C681,Resumen!$C$56:$C$259,0),MATCH($H$21,Resumen!$A$59:$AL$59,0))</f>
        <v>-</v>
      </c>
      <c r="I686" s="274" t="str">
        <f>INDEX(Resumen!$A$56:$AL$259,MATCH($C681,Resumen!$C$56:$C$259,0),MATCH($I$21,Resumen!$A$59:$AL$59,0))</f>
        <v>-</v>
      </c>
      <c r="J686" s="274" t="str">
        <f>INDEX(Resumen!$A$56:$AL$259,MATCH($C681,Resumen!$C$56:$C$259,0),MATCH($J$21,Resumen!$A$59:$AL$59,0))</f>
        <v>-</v>
      </c>
      <c r="K686" s="275" t="str">
        <f>INDEX(Resumen!$A$56:$AL$259,MATCH($C681,Resumen!$C$56:$C$259,0),MATCH($K$21,Resumen!$A$59:$AL$59,0))</f>
        <v>-</v>
      </c>
      <c r="M686" s="273" t="str">
        <f t="shared" si="594"/>
        <v>-</v>
      </c>
      <c r="N686" s="274" t="str">
        <f t="shared" si="588"/>
        <v>-</v>
      </c>
      <c r="O686" s="274" t="str">
        <f t="shared" si="589"/>
        <v>-</v>
      </c>
      <c r="P686" s="275" t="str">
        <f t="shared" si="590"/>
        <v>-</v>
      </c>
      <c r="Q686" s="58"/>
      <c r="R686" s="292" t="str">
        <f t="shared" si="595"/>
        <v>-</v>
      </c>
      <c r="S686" s="293" t="str">
        <f t="shared" si="591"/>
        <v>-</v>
      </c>
      <c r="T686" s="293" t="str">
        <f t="shared" si="592"/>
        <v>-</v>
      </c>
      <c r="U686" s="294" t="str">
        <f t="shared" si="593"/>
        <v>-</v>
      </c>
      <c r="V686" s="5"/>
      <c r="W686" s="306" t="str">
        <f t="shared" si="596"/>
        <v>-</v>
      </c>
      <c r="Y686" s="318" t="str">
        <f>IF(OR(W686="",W686=0,W686="-"),"",MAX(Y$23:Y685)+1)</f>
        <v/>
      </c>
      <c r="Z686" s="319" t="str">
        <f>IF(OR(Y686="",Y686=0,Y686="-"),"",C681)</f>
        <v/>
      </c>
      <c r="AA686" s="338" t="str">
        <f>IF(OR(Y686="",Y686=0,Y686="-"),"",DAY($B681))</f>
        <v/>
      </c>
      <c r="AB686" s="331" t="str">
        <f t="shared" si="597"/>
        <v/>
      </c>
      <c r="AC686" s="339" t="str">
        <f>IF(OR(AA686="",AA686=0,AA686="-"),"",MONTH($B681))</f>
        <v/>
      </c>
      <c r="AD686" s="331" t="str">
        <f t="shared" si="598"/>
        <v/>
      </c>
      <c r="AE686" s="340" t="str">
        <f>IF(OR(AA686="",AA686=0,AA686="-"),"",YEAR($B681))</f>
        <v/>
      </c>
      <c r="AG686" s="469"/>
      <c r="AH686" s="497"/>
      <c r="AL686" s="499"/>
      <c r="AM686" s="470"/>
      <c r="AO686" s="469"/>
      <c r="AP686" s="473"/>
      <c r="AQ686" s="473"/>
      <c r="AR686" s="470"/>
      <c r="AT686" s="469"/>
      <c r="AU686" s="473"/>
      <c r="AV686" s="473"/>
      <c r="AW686" s="470"/>
      <c r="AY686" s="469"/>
      <c r="AZ686" s="473"/>
      <c r="BA686" s="473"/>
      <c r="BB686" s="470"/>
      <c r="BD686" s="469"/>
      <c r="BE686" s="470"/>
      <c r="BG686" s="467"/>
    </row>
    <row r="687" spans="1:59" ht="15" thickBot="1" x14ac:dyDescent="0.35">
      <c r="A687" s="674"/>
      <c r="B687" s="675"/>
      <c r="C687" s="676"/>
      <c r="D687" s="649"/>
      <c r="E687" s="259" t="str">
        <f>Resumen!$AI$57</f>
        <v>V</v>
      </c>
      <c r="F687" s="263" t="str">
        <f>Resumen!$AI$56</f>
        <v>Gastos V.Zotz</v>
      </c>
      <c r="G687" s="284"/>
      <c r="H687" s="276" t="str">
        <f>INDEX(Resumen!$A$56:$AL$259,MATCH($C681,Resumen!$C$56:$C$259,0),MATCH($H$22,Resumen!$A$59:$AL$59,0))</f>
        <v>-</v>
      </c>
      <c r="I687" s="277" t="str">
        <f>INDEX(Resumen!$A$56:$AL$259,MATCH($C681,Resumen!$C$56:$C$259,0),MATCH($I$22,Resumen!$A$59:$AL$59,0))</f>
        <v>-</v>
      </c>
      <c r="J687" s="277" t="str">
        <f>INDEX(Resumen!$A$56:$AL$259,MATCH($C681,Resumen!$C$56:$C$259,0),MATCH($J$22,Resumen!$A$59:$AL$59,0))</f>
        <v>-</v>
      </c>
      <c r="K687" s="278" t="str">
        <f>INDEX(Resumen!$A$56:$AL$259,MATCH($C681,Resumen!$C$56:$C$259,0),MATCH($K$22,Resumen!$A$59:$AL$59,0))</f>
        <v>-</v>
      </c>
      <c r="M687" s="276" t="str">
        <f t="shared" si="594"/>
        <v>-</v>
      </c>
      <c r="N687" s="277" t="str">
        <f t="shared" si="588"/>
        <v>-</v>
      </c>
      <c r="O687" s="277" t="str">
        <f t="shared" si="589"/>
        <v>-</v>
      </c>
      <c r="P687" s="278" t="str">
        <f t="shared" si="590"/>
        <v>-</v>
      </c>
      <c r="Q687" s="58"/>
      <c r="R687" s="295" t="str">
        <f t="shared" si="595"/>
        <v>-</v>
      </c>
      <c r="S687" s="296" t="str">
        <f t="shared" si="591"/>
        <v>-</v>
      </c>
      <c r="T687" s="296" t="str">
        <f t="shared" si="592"/>
        <v>-</v>
      </c>
      <c r="U687" s="297" t="str">
        <f t="shared" si="593"/>
        <v>-</v>
      </c>
      <c r="W687" s="307" t="str">
        <f t="shared" si="596"/>
        <v>-</v>
      </c>
      <c r="Y687" s="318" t="str">
        <f>IF(OR(W687="",W687=0,W687="-"),"",MAX(Y$23:Y686)+1)</f>
        <v/>
      </c>
      <c r="Z687" s="320" t="str">
        <f>IF(OR(Y687="",Y687=0,Y687="-"),"",C681)</f>
        <v/>
      </c>
      <c r="AA687" s="341" t="str">
        <f>IF(OR(Y687="",Y687=0,Y687="-"),"",DAY($B681))</f>
        <v/>
      </c>
      <c r="AB687" s="332" t="str">
        <f t="shared" si="597"/>
        <v/>
      </c>
      <c r="AC687" s="342" t="str">
        <f>IF(OR(AA687="",AA687=0,AA687="-"),"",MONTH($B681))</f>
        <v/>
      </c>
      <c r="AD687" s="332" t="str">
        <f t="shared" si="598"/>
        <v/>
      </c>
      <c r="AE687" s="343" t="str">
        <f>IF(OR(AA687="",AA687=0,AA687="-"),"",YEAR($B681))</f>
        <v/>
      </c>
      <c r="AG687" s="471"/>
      <c r="AH687" s="500"/>
      <c r="AI687" s="501"/>
      <c r="AJ687" s="501"/>
      <c r="AK687" s="501"/>
      <c r="AL687" s="502"/>
      <c r="AM687" s="472"/>
      <c r="AO687" s="471"/>
      <c r="AP687" s="474"/>
      <c r="AQ687" s="474"/>
      <c r="AR687" s="472"/>
      <c r="AT687" s="471"/>
      <c r="AU687" s="474"/>
      <c r="AV687" s="474"/>
      <c r="AW687" s="472"/>
      <c r="AY687" s="471"/>
      <c r="AZ687" s="474"/>
      <c r="BA687" s="474"/>
      <c r="BB687" s="472"/>
      <c r="BD687" s="471"/>
      <c r="BE687" s="472"/>
      <c r="BG687" s="468"/>
    </row>
    <row r="688" spans="1:59" ht="15" thickBot="1" x14ac:dyDescent="0.35">
      <c r="A688" s="674">
        <f>MAX($A$23:A681)+1</f>
        <v>96</v>
      </c>
      <c r="B688" s="675">
        <f>INDEX(Resumen!$A$56:$AL$259,MATCH($A688,Resumen!$A$56:$A$259,0),MATCH($B$22,Resumen!$A$59:$AL$59,0))</f>
        <v>0</v>
      </c>
      <c r="C688" s="676">
        <f>INDEX(Resumen!$A$56:$AL$259,MATCH($A688,Resumen!$A$56:$A$259,0),MATCH($C$22,Resumen!$A$59:$AL$59,0))</f>
        <v>0</v>
      </c>
      <c r="D688" s="648" t="str">
        <f>IF(SUM($W688:$W694)=0,"-",SUM($W688:$W694))</f>
        <v>-</v>
      </c>
      <c r="E688" s="363" t="str">
        <f>Resumen!$K$57</f>
        <v>MP</v>
      </c>
      <c r="F688" s="364" t="str">
        <f>Resumen!$K$56</f>
        <v>Materias Primas</v>
      </c>
      <c r="G688" s="284"/>
      <c r="H688" s="256" t="str">
        <f>INDEX(Resumen!$A$56:$AL$259,MATCH($C688,Resumen!$C$56:$C$259,0),MATCH($H$16,Resumen!$A$59:$AL$59,0))</f>
        <v>-</v>
      </c>
      <c r="I688" s="90" t="str">
        <f>INDEX(Resumen!$A$56:$AL$259,MATCH($C688,Resumen!$C$56:$C$259,0),MATCH($I$16,Resumen!$A$59:$AL$59,0))</f>
        <v>-</v>
      </c>
      <c r="J688" s="90" t="str">
        <f>INDEX(Resumen!$A$56:$AL$259,MATCH($C688,Resumen!$C$56:$C$259,0),MATCH($J$16,Resumen!$A$59:$AL$59,0))</f>
        <v>-</v>
      </c>
      <c r="K688" s="109" t="str">
        <f>INDEX(Resumen!$A$56:$AL$259,MATCH($C688,Resumen!$C$56:$C$259,0),MATCH($K$16,Resumen!$A$59:$AL$59,0))</f>
        <v>-</v>
      </c>
      <c r="M688" s="256" t="str">
        <f>IF(OR(H688="-",H688="",H688=0),"-",H688*M$14)</f>
        <v>-</v>
      </c>
      <c r="N688" s="90" t="str">
        <f t="shared" si="588"/>
        <v>-</v>
      </c>
      <c r="O688" s="90" t="str">
        <f t="shared" si="589"/>
        <v>-</v>
      </c>
      <c r="P688" s="109" t="str">
        <f t="shared" si="590"/>
        <v>-</v>
      </c>
      <c r="Q688" s="58"/>
      <c r="R688" s="365" t="str">
        <f>IF(SUM(H688,M688)=0,"-",SUM(H688,M688))</f>
        <v>-</v>
      </c>
      <c r="S688" s="366" t="str">
        <f t="shared" si="591"/>
        <v>-</v>
      </c>
      <c r="T688" s="366" t="str">
        <f t="shared" si="592"/>
        <v>-</v>
      </c>
      <c r="U688" s="367" t="str">
        <f t="shared" si="593"/>
        <v>-</v>
      </c>
      <c r="V688" s="5"/>
      <c r="W688" s="368" t="str">
        <f>IF(SUM(R688:U688)=0,"-",SUM(R688:U688))</f>
        <v>-</v>
      </c>
      <c r="Y688" s="369" t="str">
        <f>IF(OR(W688="",W688=0,W688="-"),"",MAX(Y$23:Y687)+1)</f>
        <v/>
      </c>
      <c r="Z688" s="370" t="str">
        <f>IF(OR(Y688="",Y688=0,Y688="-"),"",C688)</f>
        <v/>
      </c>
      <c r="AA688" s="371" t="str">
        <f>IF(OR(Y688="",Y688=0,Y688="-"),"",DAY($B688))</f>
        <v/>
      </c>
      <c r="AB688" s="372" t="str">
        <f>IF(AA688="","","/")</f>
        <v/>
      </c>
      <c r="AC688" s="373" t="str">
        <f>IF(OR(AA688="",AA688=0,AA688="-"),"",MONTH($B688))</f>
        <v/>
      </c>
      <c r="AD688" s="372" t="str">
        <f>IF(AC688="","","/")</f>
        <v/>
      </c>
      <c r="AE688" s="374" t="str">
        <f>IF(OR(AA688="",AA688=0,AA688="-"),"",YEAR($B688))</f>
        <v/>
      </c>
      <c r="AG688" s="461" t="str">
        <f>IF(OR($C688="",$C688="-",$C688=0),"-",A688)</f>
        <v>-</v>
      </c>
      <c r="AH688" s="503" t="str">
        <f>IF(OR($C688="",$C688="-",$C688=0),"-",DAY(B688))</f>
        <v>-</v>
      </c>
      <c r="AI688" s="506" t="str">
        <f>IF(AH688="","","/")</f>
        <v>/</v>
      </c>
      <c r="AJ688" s="507" t="str">
        <f>IF(OR($C688="",$C688="-",$C688=0),"-",MONTH(B688))</f>
        <v>-</v>
      </c>
      <c r="AK688" s="506" t="str">
        <f>IF(AJ688="","","/")</f>
        <v>/</v>
      </c>
      <c r="AL688" s="508" t="str">
        <f>IF(OR($C688="",$C688="-",$C688=0),"-",YEAR(B688))</f>
        <v>-</v>
      </c>
      <c r="AM688" s="462" t="str">
        <f>IF(OR($C688="",$C688="-",$C688=0),"-",C688)</f>
        <v>-</v>
      </c>
      <c r="AN688" s="475" t="str">
        <f>IF(AM688="-","ù",IF(BG688=D688,"ü","û"))</f>
        <v>ù</v>
      </c>
      <c r="AO688" s="463" t="str">
        <f>IF(OR($C688="",$C688="-",$C688=0),"-",IF(SUM(H688:H694)=0,"-",SUM(H688:H694)))</f>
        <v>-</v>
      </c>
      <c r="AP688" s="464" t="str">
        <f>IF(OR($C688="",$C688="-",$C688=0),"-",IF(SUM(I688:I694)=0,"-",SUM(I688:I694)))</f>
        <v>-</v>
      </c>
      <c r="AQ688" s="464" t="str">
        <f>IF(OR($C688="",$C688="-",$C688=0),"-",IF(SUM(J688:J694)=0,"-",SUM(J688:J694)))</f>
        <v>-</v>
      </c>
      <c r="AR688" s="465" t="str">
        <f>IF(OR($C688="",$C688="-",$C688=0),"-",IF(SUM(K688:K694)=0,"-",SUM(K688:K694)))</f>
        <v>-</v>
      </c>
      <c r="AS688" s="457"/>
      <c r="AT688" s="463" t="str">
        <f>IF(OR($C688="",$C688="-",$C688=0),"-",IF(SUM(M688:M694)=0,"-",SUM(M688:M694)))</f>
        <v>-</v>
      </c>
      <c r="AU688" s="464" t="str">
        <f>IF(OR($C688="",$C688="-",$C688=0),"-",IF(SUM(N688:N694)=0,"-",SUM(N688:N694)))</f>
        <v>-</v>
      </c>
      <c r="AV688" s="464" t="str">
        <f>IF(OR($C688="",$C688="-",$C688=0),"-",IF(SUM(O688:O694)=0,"-",SUM(O688:O694)))</f>
        <v>-</v>
      </c>
      <c r="AW688" s="465" t="str">
        <f>IF(OR($C688="",$C688="-",$C688=0),"-",IF(SUM(P688:P694)=0,"-",SUM(P688:P694)))</f>
        <v>-</v>
      </c>
      <c r="AX688" s="457"/>
      <c r="AY688" s="463" t="str">
        <f>IF(OR($C688="",$C688="-",$C688=0),"-",IF(SUM(R688:R694)=0,"-",SUM(R688:R694)))</f>
        <v>-</v>
      </c>
      <c r="AZ688" s="464" t="str">
        <f>IF(OR($C688="",$C688="-",$C688=0),"-",IF(SUM(S688:S694)=0,"-",SUM(S688:S694)))</f>
        <v>-</v>
      </c>
      <c r="BA688" s="464" t="str">
        <f>IF(OR($C688="",$C688="-",$C688=0),"-",IF(SUM(T688:T694)=0,"-",SUM(T688:T694)))</f>
        <v>-</v>
      </c>
      <c r="BB688" s="465" t="str">
        <f>IF(OR($C688="",$C688="-",$C688=0),"-",IF(SUM(U688:U694)=0,"-",SUM(U688:U694)))</f>
        <v>-</v>
      </c>
      <c r="BC688" s="457"/>
      <c r="BD688" s="463" t="str">
        <f>IF(SUM(AO688:AR688)=0,"-",SUM(AO688:AR688))</f>
        <v>-</v>
      </c>
      <c r="BE688" s="465" t="str">
        <f>IF(SUM(AT688:AW688)=0,"-",SUM(AT688:AW688))</f>
        <v>-</v>
      </c>
      <c r="BF688" s="457"/>
      <c r="BG688" s="466" t="str">
        <f>IF(SUM(AY688:BB688)=0,"-",SUM(AY688:BB688))</f>
        <v>-</v>
      </c>
    </row>
    <row r="689" spans="1:59" ht="15" thickBot="1" x14ac:dyDescent="0.35">
      <c r="A689" s="674"/>
      <c r="B689" s="675"/>
      <c r="C689" s="676"/>
      <c r="D689" s="677"/>
      <c r="E689" s="82" t="str">
        <f>Resumen!$O$57</f>
        <v>P</v>
      </c>
      <c r="F689" s="261" t="str">
        <f>Resumen!$O$56</f>
        <v>Panadería</v>
      </c>
      <c r="G689" s="284"/>
      <c r="H689" s="273" t="str">
        <f>INDEX(Resumen!$A$56:$AL$259,MATCH($C688,Resumen!$C$56:$C$259,0),MATCH($H$17,Resumen!$A$59:$AL$59,0))</f>
        <v>-</v>
      </c>
      <c r="I689" s="274" t="str">
        <f>INDEX(Resumen!$A$56:$AL$259,MATCH($C688,Resumen!$C$56:$C$259,0),MATCH($I$17,Resumen!$A$59:$AL$59,0))</f>
        <v>-</v>
      </c>
      <c r="J689" s="274" t="str">
        <f>INDEX(Resumen!$A$56:$AL$259,MATCH($C688,Resumen!$C$56:$C$259,0),MATCH($J$17,Resumen!$A$59:$AL$59,0))</f>
        <v>-</v>
      </c>
      <c r="K689" s="275" t="str">
        <f>INDEX(Resumen!$A$56:$AL$259,MATCH($C688,Resumen!$C$56:$C$259,0),MATCH($K$17,Resumen!$A$59:$AL$59,0))</f>
        <v>-</v>
      </c>
      <c r="M689" s="273" t="str">
        <f t="shared" ref="M689:M694" si="599">IF(OR(H689="-",H689="",H689=0),"-",H689*M$14)</f>
        <v>-</v>
      </c>
      <c r="N689" s="274" t="str">
        <f t="shared" si="588"/>
        <v>-</v>
      </c>
      <c r="O689" s="274" t="str">
        <f t="shared" si="589"/>
        <v>-</v>
      </c>
      <c r="P689" s="275" t="str">
        <f t="shared" si="590"/>
        <v>-</v>
      </c>
      <c r="Q689" s="58"/>
      <c r="R689" s="292" t="str">
        <f t="shared" ref="R689:R694" si="600">IF(SUM(H689,M689)=0,"-",SUM(H689,M689))</f>
        <v>-</v>
      </c>
      <c r="S689" s="293" t="str">
        <f t="shared" si="591"/>
        <v>-</v>
      </c>
      <c r="T689" s="293" t="str">
        <f t="shared" si="592"/>
        <v>-</v>
      </c>
      <c r="U689" s="294" t="str">
        <f t="shared" si="593"/>
        <v>-</v>
      </c>
      <c r="V689" s="5"/>
      <c r="W689" s="306" t="str">
        <f t="shared" ref="W689:W694" si="601">IF(SUM(R689:U689)=0,"-",SUM(R689:U689))</f>
        <v>-</v>
      </c>
      <c r="Y689" s="318" t="str">
        <f>IF(OR(W689="",W689=0,W689="-"),"",MAX(Y$23:Y688)+1)</f>
        <v/>
      </c>
      <c r="Z689" s="319" t="str">
        <f>IF(OR(Y689="",Y689=0,Y689="-"),"",C688)</f>
        <v/>
      </c>
      <c r="AA689" s="338" t="str">
        <f>IF(OR(Y689="",Y689=0,Y689="-"),"",DAY($B688))</f>
        <v/>
      </c>
      <c r="AB689" s="331" t="str">
        <f t="shared" ref="AB689:AB694" si="602">IF(AA689="","","/")</f>
        <v/>
      </c>
      <c r="AC689" s="339" t="str">
        <f>IF(OR(AA689="",AA689=0,AA689="-"),"",MONTH($B688))</f>
        <v/>
      </c>
      <c r="AD689" s="331" t="str">
        <f t="shared" ref="AD689:AD694" si="603">IF(AC689="","","/")</f>
        <v/>
      </c>
      <c r="AE689" s="340" t="str">
        <f>IF(OR(AA689="",AA689=0,AA689="-"),"",YEAR($B688))</f>
        <v/>
      </c>
      <c r="AG689" s="525"/>
      <c r="AH689" s="526"/>
      <c r="AI689" s="527"/>
      <c r="AJ689" s="528"/>
      <c r="AK689" s="527"/>
      <c r="AL689" s="529"/>
      <c r="AM689" s="530"/>
      <c r="AN689" s="535"/>
      <c r="AO689" s="531"/>
      <c r="AP689" s="532"/>
      <c r="AQ689" s="532"/>
      <c r="AR689" s="533"/>
      <c r="AS689" s="536"/>
      <c r="AT689" s="531"/>
      <c r="AU689" s="532"/>
      <c r="AV689" s="532"/>
      <c r="AW689" s="533"/>
      <c r="AX689" s="536"/>
      <c r="AY689" s="531"/>
      <c r="AZ689" s="532"/>
      <c r="BA689" s="532"/>
      <c r="BB689" s="533"/>
      <c r="BC689" s="536"/>
      <c r="BD689" s="531"/>
      <c r="BE689" s="533"/>
      <c r="BF689" s="536"/>
      <c r="BG689" s="534"/>
    </row>
    <row r="690" spans="1:59" ht="15" thickBot="1" x14ac:dyDescent="0.35">
      <c r="A690" s="674"/>
      <c r="B690" s="675"/>
      <c r="C690" s="676"/>
      <c r="D690" s="677"/>
      <c r="E690" s="82" t="str">
        <f>Resumen!$S$57</f>
        <v>B</v>
      </c>
      <c r="F690" s="261" t="str">
        <f>Resumen!$S$56</f>
        <v>Bebidas</v>
      </c>
      <c r="G690" s="284"/>
      <c r="H690" s="273" t="str">
        <f>INDEX(Resumen!$A$56:$AL$259,MATCH($C688,Resumen!$C$56:$C$259,0),MATCH($H$18,Resumen!$A$59:$AL$59,0))</f>
        <v>-</v>
      </c>
      <c r="I690" s="274" t="str">
        <f>INDEX(Resumen!$A$56:$AL$259,MATCH($C688,Resumen!$C$56:$C$259,0),MATCH($I$18,Resumen!$A$59:$AL$59,0))</f>
        <v>-</v>
      </c>
      <c r="J690" s="274" t="str">
        <f>INDEX(Resumen!$A$56:$AL$259,MATCH($C688,Resumen!$C$56:$C$259,0),MATCH($J$18,Resumen!$A$59:$AL$59,0))</f>
        <v>-</v>
      </c>
      <c r="K690" s="275" t="str">
        <f>INDEX(Resumen!$A$56:$AL$259,MATCH($C688,Resumen!$C$56:$C$259,0),MATCH($K$18,Resumen!$A$59:$AL$59,0))</f>
        <v>-</v>
      </c>
      <c r="M690" s="273" t="str">
        <f t="shared" si="599"/>
        <v>-</v>
      </c>
      <c r="N690" s="274" t="str">
        <f t="shared" si="588"/>
        <v>-</v>
      </c>
      <c r="O690" s="274" t="str">
        <f t="shared" si="589"/>
        <v>-</v>
      </c>
      <c r="P690" s="275" t="str">
        <f t="shared" si="590"/>
        <v>-</v>
      </c>
      <c r="R690" s="292" t="str">
        <f t="shared" si="600"/>
        <v>-</v>
      </c>
      <c r="S690" s="293" t="str">
        <f t="shared" si="591"/>
        <v>-</v>
      </c>
      <c r="T690" s="293" t="str">
        <f t="shared" si="592"/>
        <v>-</v>
      </c>
      <c r="U690" s="294" t="str">
        <f t="shared" si="593"/>
        <v>-</v>
      </c>
      <c r="V690" s="5"/>
      <c r="W690" s="306" t="str">
        <f t="shared" si="601"/>
        <v>-</v>
      </c>
      <c r="Y690" s="318" t="str">
        <f>IF(OR(W690="",W690=0,W690="-"),"",MAX(Y$23:Y689)+1)</f>
        <v/>
      </c>
      <c r="Z690" s="319" t="str">
        <f>IF(OR(Y690="",Y690=0,Y690="-"),"",C688)</f>
        <v/>
      </c>
      <c r="AA690" s="338" t="str">
        <f>IF(OR(Y690="",Y690=0,Y690="-"),"",DAY($B688))</f>
        <v/>
      </c>
      <c r="AB690" s="331" t="str">
        <f t="shared" si="602"/>
        <v/>
      </c>
      <c r="AC690" s="339" t="str">
        <f>IF(OR(AA690="",AA690=0,AA690="-"),"",MONTH($B688))</f>
        <v/>
      </c>
      <c r="AD690" s="331" t="str">
        <f t="shared" si="603"/>
        <v/>
      </c>
      <c r="AE690" s="340" t="str">
        <f>IF(OR(AA690="",AA690=0,AA690="-"),"",YEAR($B688))</f>
        <v/>
      </c>
      <c r="AG690" s="469"/>
      <c r="AH690" s="497"/>
      <c r="AL690" s="499"/>
      <c r="AM690" s="470"/>
      <c r="AN690" s="59"/>
      <c r="AO690" s="469"/>
      <c r="AP690" s="473"/>
      <c r="AQ690" s="473"/>
      <c r="AR690" s="470"/>
      <c r="AS690" s="59"/>
      <c r="AT690" s="469"/>
      <c r="AU690" s="473"/>
      <c r="AV690" s="473"/>
      <c r="AW690" s="470"/>
      <c r="AX690" s="59"/>
      <c r="AY690" s="469"/>
      <c r="AZ690" s="473"/>
      <c r="BA690" s="473"/>
      <c r="BB690" s="470"/>
      <c r="BC690" s="59"/>
      <c r="BD690" s="469"/>
      <c r="BE690" s="470"/>
      <c r="BF690" s="59"/>
      <c r="BG690" s="467"/>
    </row>
    <row r="691" spans="1:59" ht="15" thickBot="1" x14ac:dyDescent="0.35">
      <c r="A691" s="674"/>
      <c r="B691" s="675"/>
      <c r="C691" s="676"/>
      <c r="D691" s="677"/>
      <c r="E691" s="82" t="str">
        <f>Resumen!$W$57</f>
        <v>E</v>
      </c>
      <c r="F691" s="261" t="str">
        <f>Resumen!$W$56</f>
        <v>Envases</v>
      </c>
      <c r="G691" s="284"/>
      <c r="H691" s="273" t="str">
        <f>INDEX(Resumen!$A$56:$AL$259,MATCH($C688,Resumen!$C$56:$C$259,0),MATCH($H$19,Resumen!$A$59:$AL$59,0))</f>
        <v>-</v>
      </c>
      <c r="I691" s="274" t="str">
        <f>INDEX(Resumen!$A$56:$AL$259,MATCH($C688,Resumen!$C$56:$C$259,0),MATCH($I$19,Resumen!$A$59:$AL$59,0))</f>
        <v>-</v>
      </c>
      <c r="J691" s="274" t="str">
        <f>INDEX(Resumen!$A$56:$AL$259,MATCH($C688,Resumen!$C$56:$C$259,0),MATCH($J$19,Resumen!$A$59:$AL$59,0))</f>
        <v>-</v>
      </c>
      <c r="K691" s="275" t="str">
        <f>INDEX(Resumen!$A$56:$AL$259,MATCH($C688,Resumen!$C$56:$C$259,0),MATCH($K$19,Resumen!$A$59:$AL$59,0))</f>
        <v>-</v>
      </c>
      <c r="M691" s="273" t="str">
        <f t="shared" si="599"/>
        <v>-</v>
      </c>
      <c r="N691" s="274" t="str">
        <f t="shared" si="588"/>
        <v>-</v>
      </c>
      <c r="O691" s="274" t="str">
        <f t="shared" si="589"/>
        <v>-</v>
      </c>
      <c r="P691" s="275" t="str">
        <f t="shared" si="590"/>
        <v>-</v>
      </c>
      <c r="Q691" s="58"/>
      <c r="R691" s="292" t="str">
        <f t="shared" si="600"/>
        <v>-</v>
      </c>
      <c r="S691" s="293" t="str">
        <f t="shared" si="591"/>
        <v>-</v>
      </c>
      <c r="T691" s="293" t="str">
        <f t="shared" si="592"/>
        <v>-</v>
      </c>
      <c r="U691" s="294" t="str">
        <f t="shared" si="593"/>
        <v>-</v>
      </c>
      <c r="V691" s="5"/>
      <c r="W691" s="306" t="str">
        <f t="shared" si="601"/>
        <v>-</v>
      </c>
      <c r="Y691" s="318" t="str">
        <f>IF(OR(W691="",W691=0,W691="-"),"",MAX(Y$23:Y690)+1)</f>
        <v/>
      </c>
      <c r="Z691" s="319" t="str">
        <f>IF(OR(Y691="",Y691=0,Y691="-"),"",C688)</f>
        <v/>
      </c>
      <c r="AA691" s="338" t="str">
        <f>IF(OR(Y691="",Y691=0,Y691="-"),"",DAY($B688))</f>
        <v/>
      </c>
      <c r="AB691" s="331" t="str">
        <f t="shared" si="602"/>
        <v/>
      </c>
      <c r="AC691" s="339" t="str">
        <f>IF(OR(AA691="",AA691=0,AA691="-"),"",MONTH($B688))</f>
        <v/>
      </c>
      <c r="AD691" s="331" t="str">
        <f t="shared" si="603"/>
        <v/>
      </c>
      <c r="AE691" s="340" t="str">
        <f>IF(OR(AA691="",AA691=0,AA691="-"),"",YEAR($B688))</f>
        <v/>
      </c>
      <c r="AG691" s="469"/>
      <c r="AH691" s="497"/>
      <c r="AL691" s="499"/>
      <c r="AM691" s="470"/>
      <c r="AO691" s="469"/>
      <c r="AP691" s="473"/>
      <c r="AQ691" s="473"/>
      <c r="AR691" s="470"/>
      <c r="AT691" s="469"/>
      <c r="AU691" s="473"/>
      <c r="AV691" s="473"/>
      <c r="AW691" s="470"/>
      <c r="AY691" s="469"/>
      <c r="AZ691" s="473"/>
      <c r="BA691" s="473"/>
      <c r="BB691" s="470"/>
      <c r="BD691" s="469"/>
      <c r="BE691" s="470"/>
      <c r="BG691" s="467"/>
    </row>
    <row r="692" spans="1:59" ht="15" thickBot="1" x14ac:dyDescent="0.35">
      <c r="A692" s="674"/>
      <c r="B692" s="675"/>
      <c r="C692" s="676"/>
      <c r="D692" s="677"/>
      <c r="E692" s="83" t="str">
        <f>Resumen!$AA$57</f>
        <v>D</v>
      </c>
      <c r="F692" s="262" t="str">
        <f>Resumen!$AA$56</f>
        <v>Decoración</v>
      </c>
      <c r="G692" s="284"/>
      <c r="H692" s="273" t="str">
        <f>INDEX(Resumen!$A$56:$AL$259,MATCH($C688,Resumen!$C$56:$C$259,0),MATCH($H$20,Resumen!$A$59:$AL$59,0))</f>
        <v>-</v>
      </c>
      <c r="I692" s="274" t="str">
        <f>INDEX(Resumen!$A$56:$AL$259,MATCH($C688,Resumen!$C$56:$C$259,0),MATCH($I$20,Resumen!$A$59:$AL$59,0))</f>
        <v>-</v>
      </c>
      <c r="J692" s="274" t="str">
        <f>INDEX(Resumen!$A$56:$AL$259,MATCH($C688,Resumen!$C$56:$C$259,0),MATCH($J$20,Resumen!$A$59:$AL$59,0))</f>
        <v>-</v>
      </c>
      <c r="K692" s="275" t="str">
        <f>INDEX(Resumen!$A$56:$AL$259,MATCH($C688,Resumen!$C$56:$C$259,0),MATCH($K$20,Resumen!$A$59:$AL$59,0))</f>
        <v>-</v>
      </c>
      <c r="M692" s="273" t="str">
        <f t="shared" si="599"/>
        <v>-</v>
      </c>
      <c r="N692" s="274" t="str">
        <f t="shared" si="588"/>
        <v>-</v>
      </c>
      <c r="O692" s="274" t="str">
        <f t="shared" si="589"/>
        <v>-</v>
      </c>
      <c r="P692" s="275" t="str">
        <f t="shared" si="590"/>
        <v>-</v>
      </c>
      <c r="Q692" s="58"/>
      <c r="R692" s="292" t="str">
        <f t="shared" si="600"/>
        <v>-</v>
      </c>
      <c r="S692" s="293" t="str">
        <f t="shared" si="591"/>
        <v>-</v>
      </c>
      <c r="T692" s="293" t="str">
        <f t="shared" si="592"/>
        <v>-</v>
      </c>
      <c r="U692" s="294" t="str">
        <f t="shared" si="593"/>
        <v>-</v>
      </c>
      <c r="V692" s="5"/>
      <c r="W692" s="306" t="str">
        <f t="shared" si="601"/>
        <v>-</v>
      </c>
      <c r="Y692" s="318" t="str">
        <f>IF(OR(W692="",W692=0,W692="-"),"",MAX(Y$23:Y691)+1)</f>
        <v/>
      </c>
      <c r="Z692" s="319" t="str">
        <f>IF(OR(Y692="",Y692=0,Y692="-"),"",C688)</f>
        <v/>
      </c>
      <c r="AA692" s="338" t="str">
        <f>IF(OR(Y692="",Y692=0,Y692="-"),"",DAY($B688))</f>
        <v/>
      </c>
      <c r="AB692" s="331" t="str">
        <f t="shared" si="602"/>
        <v/>
      </c>
      <c r="AC692" s="339" t="str">
        <f>IF(OR(AA692="",AA692=0,AA692="-"),"",MONTH($B688))</f>
        <v/>
      </c>
      <c r="AD692" s="331" t="str">
        <f t="shared" si="603"/>
        <v/>
      </c>
      <c r="AE692" s="340" t="str">
        <f>IF(OR(AA692="",AA692=0,AA692="-"),"",YEAR($B688))</f>
        <v/>
      </c>
      <c r="AG692" s="469"/>
      <c r="AH692" s="497"/>
      <c r="AL692" s="499"/>
      <c r="AM692" s="470"/>
      <c r="AO692" s="469"/>
      <c r="AP692" s="473"/>
      <c r="AQ692" s="473"/>
      <c r="AR692" s="470"/>
      <c r="AT692" s="469"/>
      <c r="AU692" s="473"/>
      <c r="AV692" s="473"/>
      <c r="AW692" s="470"/>
      <c r="AY692" s="469"/>
      <c r="AZ692" s="473"/>
      <c r="BA692" s="473"/>
      <c r="BB692" s="470"/>
      <c r="BD692" s="469"/>
      <c r="BE692" s="470"/>
      <c r="BG692" s="467"/>
    </row>
    <row r="693" spans="1:59" ht="15" thickBot="1" x14ac:dyDescent="0.35">
      <c r="A693" s="674"/>
      <c r="B693" s="675"/>
      <c r="C693" s="676"/>
      <c r="D693" s="677"/>
      <c r="E693" s="83" t="str">
        <f>Resumen!$AE$57</f>
        <v>U</v>
      </c>
      <c r="F693" s="262" t="str">
        <f>Resumen!$AE$56</f>
        <v>Maq. y Utensilios</v>
      </c>
      <c r="G693" s="284"/>
      <c r="H693" s="273" t="str">
        <f>INDEX(Resumen!$A$56:$AL$259,MATCH($C688,Resumen!$C$56:$C$259,0),MATCH($H$21,Resumen!$A$59:$AL$59,0))</f>
        <v>-</v>
      </c>
      <c r="I693" s="274" t="str">
        <f>INDEX(Resumen!$A$56:$AL$259,MATCH($C688,Resumen!$C$56:$C$259,0),MATCH($I$21,Resumen!$A$59:$AL$59,0))</f>
        <v>-</v>
      </c>
      <c r="J693" s="274" t="str">
        <f>INDEX(Resumen!$A$56:$AL$259,MATCH($C688,Resumen!$C$56:$C$259,0),MATCH($J$21,Resumen!$A$59:$AL$59,0))</f>
        <v>-</v>
      </c>
      <c r="K693" s="275" t="str">
        <f>INDEX(Resumen!$A$56:$AL$259,MATCH($C688,Resumen!$C$56:$C$259,0),MATCH($K$21,Resumen!$A$59:$AL$59,0))</f>
        <v>-</v>
      </c>
      <c r="M693" s="273" t="str">
        <f t="shared" si="599"/>
        <v>-</v>
      </c>
      <c r="N693" s="274" t="str">
        <f t="shared" si="588"/>
        <v>-</v>
      </c>
      <c r="O693" s="274" t="str">
        <f t="shared" si="589"/>
        <v>-</v>
      </c>
      <c r="P693" s="275" t="str">
        <f t="shared" si="590"/>
        <v>-</v>
      </c>
      <c r="Q693" s="58"/>
      <c r="R693" s="292" t="str">
        <f t="shared" si="600"/>
        <v>-</v>
      </c>
      <c r="S693" s="293" t="str">
        <f t="shared" si="591"/>
        <v>-</v>
      </c>
      <c r="T693" s="293" t="str">
        <f t="shared" si="592"/>
        <v>-</v>
      </c>
      <c r="U693" s="294" t="str">
        <f t="shared" si="593"/>
        <v>-</v>
      </c>
      <c r="V693" s="5"/>
      <c r="W693" s="306" t="str">
        <f t="shared" si="601"/>
        <v>-</v>
      </c>
      <c r="Y693" s="318" t="str">
        <f>IF(OR(W693="",W693=0,W693="-"),"",MAX(Y$23:Y692)+1)</f>
        <v/>
      </c>
      <c r="Z693" s="319" t="str">
        <f>IF(OR(Y693="",Y693=0,Y693="-"),"",C688)</f>
        <v/>
      </c>
      <c r="AA693" s="338" t="str">
        <f>IF(OR(Y693="",Y693=0,Y693="-"),"",DAY($B688))</f>
        <v/>
      </c>
      <c r="AB693" s="331" t="str">
        <f t="shared" si="602"/>
        <v/>
      </c>
      <c r="AC693" s="339" t="str">
        <f>IF(OR(AA693="",AA693=0,AA693="-"),"",MONTH($B688))</f>
        <v/>
      </c>
      <c r="AD693" s="331" t="str">
        <f t="shared" si="603"/>
        <v/>
      </c>
      <c r="AE693" s="340" t="str">
        <f>IF(OR(AA693="",AA693=0,AA693="-"),"",YEAR($B688))</f>
        <v/>
      </c>
      <c r="AG693" s="469"/>
      <c r="AH693" s="497"/>
      <c r="AL693" s="499"/>
      <c r="AM693" s="470"/>
      <c r="AO693" s="469"/>
      <c r="AP693" s="473"/>
      <c r="AQ693" s="473"/>
      <c r="AR693" s="470"/>
      <c r="AT693" s="469"/>
      <c r="AU693" s="473"/>
      <c r="AV693" s="473"/>
      <c r="AW693" s="470"/>
      <c r="AY693" s="469"/>
      <c r="AZ693" s="473"/>
      <c r="BA693" s="473"/>
      <c r="BB693" s="470"/>
      <c r="BD693" s="469"/>
      <c r="BE693" s="470"/>
      <c r="BG693" s="467"/>
    </row>
    <row r="694" spans="1:59" ht="15" thickBot="1" x14ac:dyDescent="0.35">
      <c r="A694" s="674"/>
      <c r="B694" s="675"/>
      <c r="C694" s="676"/>
      <c r="D694" s="649"/>
      <c r="E694" s="259" t="str">
        <f>Resumen!$AI$57</f>
        <v>V</v>
      </c>
      <c r="F694" s="263" t="str">
        <f>Resumen!$AI$56</f>
        <v>Gastos V.Zotz</v>
      </c>
      <c r="G694" s="284"/>
      <c r="H694" s="276" t="str">
        <f>INDEX(Resumen!$A$56:$AL$259,MATCH($C688,Resumen!$C$56:$C$259,0),MATCH($H$22,Resumen!$A$59:$AL$59,0))</f>
        <v>-</v>
      </c>
      <c r="I694" s="277" t="str">
        <f>INDEX(Resumen!$A$56:$AL$259,MATCH($C688,Resumen!$C$56:$C$259,0),MATCH($I$22,Resumen!$A$59:$AL$59,0))</f>
        <v>-</v>
      </c>
      <c r="J694" s="277" t="str">
        <f>INDEX(Resumen!$A$56:$AL$259,MATCH($C688,Resumen!$C$56:$C$259,0),MATCH($J$22,Resumen!$A$59:$AL$59,0))</f>
        <v>-</v>
      </c>
      <c r="K694" s="278" t="str">
        <f>INDEX(Resumen!$A$56:$AL$259,MATCH($C688,Resumen!$C$56:$C$259,0),MATCH($K$22,Resumen!$A$59:$AL$59,0))</f>
        <v>-</v>
      </c>
      <c r="M694" s="276" t="str">
        <f t="shared" si="599"/>
        <v>-</v>
      </c>
      <c r="N694" s="277" t="str">
        <f t="shared" si="588"/>
        <v>-</v>
      </c>
      <c r="O694" s="277" t="str">
        <f t="shared" si="589"/>
        <v>-</v>
      </c>
      <c r="P694" s="278" t="str">
        <f t="shared" si="590"/>
        <v>-</v>
      </c>
      <c r="Q694" s="58"/>
      <c r="R694" s="295" t="str">
        <f t="shared" si="600"/>
        <v>-</v>
      </c>
      <c r="S694" s="296" t="str">
        <f t="shared" si="591"/>
        <v>-</v>
      </c>
      <c r="T694" s="296" t="str">
        <f t="shared" si="592"/>
        <v>-</v>
      </c>
      <c r="U694" s="297" t="str">
        <f t="shared" si="593"/>
        <v>-</v>
      </c>
      <c r="W694" s="307" t="str">
        <f t="shared" si="601"/>
        <v>-</v>
      </c>
      <c r="Y694" s="318" t="str">
        <f>IF(OR(W694="",W694=0,W694="-"),"",MAX(Y$23:Y693)+1)</f>
        <v/>
      </c>
      <c r="Z694" s="320" t="str">
        <f>IF(OR(Y694="",Y694=0,Y694="-"),"",C688)</f>
        <v/>
      </c>
      <c r="AA694" s="341" t="str">
        <f>IF(OR(Y694="",Y694=0,Y694="-"),"",DAY($B688))</f>
        <v/>
      </c>
      <c r="AB694" s="332" t="str">
        <f t="shared" si="602"/>
        <v/>
      </c>
      <c r="AC694" s="342" t="str">
        <f>IF(OR(AA694="",AA694=0,AA694="-"),"",MONTH($B688))</f>
        <v/>
      </c>
      <c r="AD694" s="332" t="str">
        <f t="shared" si="603"/>
        <v/>
      </c>
      <c r="AE694" s="343" t="str">
        <f>IF(OR(AA694="",AA694=0,AA694="-"),"",YEAR($B688))</f>
        <v/>
      </c>
      <c r="AG694" s="471"/>
      <c r="AH694" s="500"/>
      <c r="AI694" s="501"/>
      <c r="AJ694" s="501"/>
      <c r="AK694" s="501"/>
      <c r="AL694" s="502"/>
      <c r="AM694" s="472"/>
      <c r="AO694" s="471"/>
      <c r="AP694" s="474"/>
      <c r="AQ694" s="474"/>
      <c r="AR694" s="472"/>
      <c r="AT694" s="471"/>
      <c r="AU694" s="474"/>
      <c r="AV694" s="474"/>
      <c r="AW694" s="472"/>
      <c r="AY694" s="471"/>
      <c r="AZ694" s="474"/>
      <c r="BA694" s="474"/>
      <c r="BB694" s="472"/>
      <c r="BD694" s="471"/>
      <c r="BE694" s="472"/>
      <c r="BG694" s="468"/>
    </row>
    <row r="695" spans="1:59" ht="15" thickBot="1" x14ac:dyDescent="0.35">
      <c r="A695" s="674">
        <f>MAX($A$23:A688)+1</f>
        <v>97</v>
      </c>
      <c r="B695" s="675">
        <f>INDEX(Resumen!$A$56:$AL$259,MATCH($A695,Resumen!$A$56:$A$259,0),MATCH($B$22,Resumen!$A$59:$AL$59,0))</f>
        <v>0</v>
      </c>
      <c r="C695" s="676">
        <f>INDEX(Resumen!$A$56:$AL$259,MATCH($A695,Resumen!$A$56:$A$259,0),MATCH($C$22,Resumen!$A$59:$AL$59,0))</f>
        <v>0</v>
      </c>
      <c r="D695" s="648" t="str">
        <f>IF(SUM($W695:$W701)=0,"-",SUM($W695:$W701))</f>
        <v>-</v>
      </c>
      <c r="E695" s="363" t="str">
        <f>Resumen!$K$57</f>
        <v>MP</v>
      </c>
      <c r="F695" s="364" t="str">
        <f>Resumen!$K$56</f>
        <v>Materias Primas</v>
      </c>
      <c r="G695" s="284"/>
      <c r="H695" s="256" t="str">
        <f>INDEX(Resumen!$A$56:$AL$259,MATCH($C695,Resumen!$C$56:$C$259,0),MATCH($H$16,Resumen!$A$59:$AL$59,0))</f>
        <v>-</v>
      </c>
      <c r="I695" s="90" t="str">
        <f>INDEX(Resumen!$A$56:$AL$259,MATCH($C695,Resumen!$C$56:$C$259,0),MATCH($I$16,Resumen!$A$59:$AL$59,0))</f>
        <v>-</v>
      </c>
      <c r="J695" s="90" t="str">
        <f>INDEX(Resumen!$A$56:$AL$259,MATCH($C695,Resumen!$C$56:$C$259,0),MATCH($J$16,Resumen!$A$59:$AL$59,0))</f>
        <v>-</v>
      </c>
      <c r="K695" s="109" t="str">
        <f>INDEX(Resumen!$A$56:$AL$259,MATCH($C695,Resumen!$C$56:$C$259,0),MATCH($K$16,Resumen!$A$59:$AL$59,0))</f>
        <v>-</v>
      </c>
      <c r="M695" s="256" t="str">
        <f>IF(OR(H695="-",H695="",H695=0),"-",H695*M$14)</f>
        <v>-</v>
      </c>
      <c r="N695" s="90" t="str">
        <f t="shared" si="588"/>
        <v>-</v>
      </c>
      <c r="O695" s="90" t="str">
        <f t="shared" si="589"/>
        <v>-</v>
      </c>
      <c r="P695" s="109" t="str">
        <f t="shared" si="590"/>
        <v>-</v>
      </c>
      <c r="Q695" s="58"/>
      <c r="R695" s="365" t="str">
        <f>IF(SUM(H695,M695)=0,"-",SUM(H695,M695))</f>
        <v>-</v>
      </c>
      <c r="S695" s="366" t="str">
        <f t="shared" si="591"/>
        <v>-</v>
      </c>
      <c r="T695" s="366" t="str">
        <f t="shared" si="592"/>
        <v>-</v>
      </c>
      <c r="U695" s="367" t="str">
        <f t="shared" si="593"/>
        <v>-</v>
      </c>
      <c r="V695" s="5"/>
      <c r="W695" s="368" t="str">
        <f>IF(SUM(R695:U695)=0,"-",SUM(R695:U695))</f>
        <v>-</v>
      </c>
      <c r="Y695" s="369" t="str">
        <f>IF(OR(W695="",W695=0,W695="-"),"",MAX(Y$23:Y694)+1)</f>
        <v/>
      </c>
      <c r="Z695" s="370" t="str">
        <f>IF(OR(Y695="",Y695=0,Y695="-"),"",C695)</f>
        <v/>
      </c>
      <c r="AA695" s="371" t="str">
        <f>IF(OR(Y695="",Y695=0,Y695="-"),"",DAY($B695))</f>
        <v/>
      </c>
      <c r="AB695" s="372" t="str">
        <f>IF(AA695="","","/")</f>
        <v/>
      </c>
      <c r="AC695" s="373" t="str">
        <f>IF(OR(AA695="",AA695=0,AA695="-"),"",MONTH($B695))</f>
        <v/>
      </c>
      <c r="AD695" s="372" t="str">
        <f>IF(AC695="","","/")</f>
        <v/>
      </c>
      <c r="AE695" s="374" t="str">
        <f>IF(OR(AA695="",AA695=0,AA695="-"),"",YEAR($B695))</f>
        <v/>
      </c>
      <c r="AG695" s="461" t="str">
        <f>IF(OR($C695="",$C695="-",$C695=0),"-",A695)</f>
        <v>-</v>
      </c>
      <c r="AH695" s="503" t="str">
        <f>IF(OR($C695="",$C695="-",$C695=0),"-",DAY(B695))</f>
        <v>-</v>
      </c>
      <c r="AI695" s="506" t="str">
        <f>IF(AH695="","","/")</f>
        <v>/</v>
      </c>
      <c r="AJ695" s="507" t="str">
        <f>IF(OR($C695="",$C695="-",$C695=0),"-",MONTH(B695))</f>
        <v>-</v>
      </c>
      <c r="AK695" s="506" t="str">
        <f>IF(AJ695="","","/")</f>
        <v>/</v>
      </c>
      <c r="AL695" s="508" t="str">
        <f>IF(OR($C695="",$C695="-",$C695=0),"-",YEAR(B695))</f>
        <v>-</v>
      </c>
      <c r="AM695" s="462" t="str">
        <f>IF(OR($C695="",$C695="-",$C695=0),"-",C695)</f>
        <v>-</v>
      </c>
      <c r="AN695" s="475" t="str">
        <f>IF(AM695="-","ù",IF(BG695=D695,"ü","û"))</f>
        <v>ù</v>
      </c>
      <c r="AO695" s="463" t="str">
        <f>IF(OR($C695="",$C695="-",$C695=0),"-",IF(SUM(H695:H701)=0,"-",SUM(H695:H701)))</f>
        <v>-</v>
      </c>
      <c r="AP695" s="464" t="str">
        <f>IF(OR($C695="",$C695="-",$C695=0),"-",IF(SUM(I695:I701)=0,"-",SUM(I695:I701)))</f>
        <v>-</v>
      </c>
      <c r="AQ695" s="464" t="str">
        <f>IF(OR($C695="",$C695="-",$C695=0),"-",IF(SUM(J695:J701)=0,"-",SUM(J695:J701)))</f>
        <v>-</v>
      </c>
      <c r="AR695" s="465" t="str">
        <f>IF(OR($C695="",$C695="-",$C695=0),"-",IF(SUM(K695:K701)=0,"-",SUM(K695:K701)))</f>
        <v>-</v>
      </c>
      <c r="AS695" s="457"/>
      <c r="AT695" s="463" t="str">
        <f>IF(OR($C695="",$C695="-",$C695=0),"-",IF(SUM(M695:M701)=0,"-",SUM(M695:M701)))</f>
        <v>-</v>
      </c>
      <c r="AU695" s="464" t="str">
        <f>IF(OR($C695="",$C695="-",$C695=0),"-",IF(SUM(N695:N701)=0,"-",SUM(N695:N701)))</f>
        <v>-</v>
      </c>
      <c r="AV695" s="464" t="str">
        <f>IF(OR($C695="",$C695="-",$C695=0),"-",IF(SUM(O695:O701)=0,"-",SUM(O695:O701)))</f>
        <v>-</v>
      </c>
      <c r="AW695" s="465" t="str">
        <f>IF(OR($C695="",$C695="-",$C695=0),"-",IF(SUM(P695:P701)=0,"-",SUM(P695:P701)))</f>
        <v>-</v>
      </c>
      <c r="AX695" s="457"/>
      <c r="AY695" s="463" t="str">
        <f>IF(OR($C695="",$C695="-",$C695=0),"-",IF(SUM(R695:R701)=0,"-",SUM(R695:R701)))</f>
        <v>-</v>
      </c>
      <c r="AZ695" s="464" t="str">
        <f>IF(OR($C695="",$C695="-",$C695=0),"-",IF(SUM(S695:S701)=0,"-",SUM(S695:S701)))</f>
        <v>-</v>
      </c>
      <c r="BA695" s="464" t="str">
        <f>IF(OR($C695="",$C695="-",$C695=0),"-",IF(SUM(T695:T701)=0,"-",SUM(T695:T701)))</f>
        <v>-</v>
      </c>
      <c r="BB695" s="465" t="str">
        <f>IF(OR($C695="",$C695="-",$C695=0),"-",IF(SUM(U695:U701)=0,"-",SUM(U695:U701)))</f>
        <v>-</v>
      </c>
      <c r="BC695" s="457"/>
      <c r="BD695" s="463" t="str">
        <f>IF(SUM(AO695:AR695)=0,"-",SUM(AO695:AR695))</f>
        <v>-</v>
      </c>
      <c r="BE695" s="465" t="str">
        <f>IF(SUM(AT695:AW695)=0,"-",SUM(AT695:AW695))</f>
        <v>-</v>
      </c>
      <c r="BF695" s="457"/>
      <c r="BG695" s="466" t="str">
        <f>IF(SUM(AY695:BB695)=0,"-",SUM(AY695:BB695))</f>
        <v>-</v>
      </c>
    </row>
    <row r="696" spans="1:59" ht="15" thickBot="1" x14ac:dyDescent="0.35">
      <c r="A696" s="674"/>
      <c r="B696" s="675"/>
      <c r="C696" s="676"/>
      <c r="D696" s="677"/>
      <c r="E696" s="82" t="str">
        <f>Resumen!$O$57</f>
        <v>P</v>
      </c>
      <c r="F696" s="261" t="str">
        <f>Resumen!$O$56</f>
        <v>Panadería</v>
      </c>
      <c r="G696" s="284"/>
      <c r="H696" s="273" t="str">
        <f>INDEX(Resumen!$A$56:$AL$259,MATCH($C695,Resumen!$C$56:$C$259,0),MATCH($H$17,Resumen!$A$59:$AL$59,0))</f>
        <v>-</v>
      </c>
      <c r="I696" s="274" t="str">
        <f>INDEX(Resumen!$A$56:$AL$259,MATCH($C695,Resumen!$C$56:$C$259,0),MATCH($I$17,Resumen!$A$59:$AL$59,0))</f>
        <v>-</v>
      </c>
      <c r="J696" s="274" t="str">
        <f>INDEX(Resumen!$A$56:$AL$259,MATCH($C695,Resumen!$C$56:$C$259,0),MATCH($J$17,Resumen!$A$59:$AL$59,0))</f>
        <v>-</v>
      </c>
      <c r="K696" s="275" t="str">
        <f>INDEX(Resumen!$A$56:$AL$259,MATCH($C695,Resumen!$C$56:$C$259,0),MATCH($K$17,Resumen!$A$59:$AL$59,0))</f>
        <v>-</v>
      </c>
      <c r="M696" s="273" t="str">
        <f t="shared" ref="M696:M701" si="604">IF(OR(H696="-",H696="",H696=0),"-",H696*M$14)</f>
        <v>-</v>
      </c>
      <c r="N696" s="274" t="str">
        <f t="shared" si="588"/>
        <v>-</v>
      </c>
      <c r="O696" s="274" t="str">
        <f t="shared" si="589"/>
        <v>-</v>
      </c>
      <c r="P696" s="275" t="str">
        <f t="shared" si="590"/>
        <v>-</v>
      </c>
      <c r="Q696" s="58"/>
      <c r="R696" s="292" t="str">
        <f t="shared" ref="R696:R701" si="605">IF(SUM(H696,M696)=0,"-",SUM(H696,M696))</f>
        <v>-</v>
      </c>
      <c r="S696" s="293" t="str">
        <f t="shared" si="591"/>
        <v>-</v>
      </c>
      <c r="T696" s="293" t="str">
        <f t="shared" si="592"/>
        <v>-</v>
      </c>
      <c r="U696" s="294" t="str">
        <f t="shared" si="593"/>
        <v>-</v>
      </c>
      <c r="V696" s="5"/>
      <c r="W696" s="306" t="str">
        <f t="shared" ref="W696:W701" si="606">IF(SUM(R696:U696)=0,"-",SUM(R696:U696))</f>
        <v>-</v>
      </c>
      <c r="Y696" s="318" t="str">
        <f>IF(OR(W696="",W696=0,W696="-"),"",MAX(Y$23:Y695)+1)</f>
        <v/>
      </c>
      <c r="Z696" s="319" t="str">
        <f>IF(OR(Y696="",Y696=0,Y696="-"),"",C695)</f>
        <v/>
      </c>
      <c r="AA696" s="338" t="str">
        <f>IF(OR(Y696="",Y696=0,Y696="-"),"",DAY($B695))</f>
        <v/>
      </c>
      <c r="AB696" s="331" t="str">
        <f t="shared" ref="AB696:AB701" si="607">IF(AA696="","","/")</f>
        <v/>
      </c>
      <c r="AC696" s="339" t="str">
        <f>IF(OR(AA696="",AA696=0,AA696="-"),"",MONTH($B695))</f>
        <v/>
      </c>
      <c r="AD696" s="331" t="str">
        <f t="shared" ref="AD696:AD701" si="608">IF(AC696="","","/")</f>
        <v/>
      </c>
      <c r="AE696" s="340" t="str">
        <f>IF(OR(AA696="",AA696=0,AA696="-"),"",YEAR($B695))</f>
        <v/>
      </c>
      <c r="AG696" s="525"/>
      <c r="AH696" s="526"/>
      <c r="AI696" s="527"/>
      <c r="AJ696" s="528"/>
      <c r="AK696" s="527"/>
      <c r="AL696" s="529"/>
      <c r="AM696" s="530"/>
      <c r="AN696" s="535"/>
      <c r="AO696" s="531"/>
      <c r="AP696" s="532"/>
      <c r="AQ696" s="532"/>
      <c r="AR696" s="533"/>
      <c r="AS696" s="536"/>
      <c r="AT696" s="531"/>
      <c r="AU696" s="532"/>
      <c r="AV696" s="532"/>
      <c r="AW696" s="533"/>
      <c r="AX696" s="536"/>
      <c r="AY696" s="531"/>
      <c r="AZ696" s="532"/>
      <c r="BA696" s="532"/>
      <c r="BB696" s="533"/>
      <c r="BC696" s="536"/>
      <c r="BD696" s="531"/>
      <c r="BE696" s="533"/>
      <c r="BF696" s="536"/>
      <c r="BG696" s="534"/>
    </row>
    <row r="697" spans="1:59" ht="15" thickBot="1" x14ac:dyDescent="0.35">
      <c r="A697" s="674"/>
      <c r="B697" s="675"/>
      <c r="C697" s="676"/>
      <c r="D697" s="677"/>
      <c r="E697" s="82" t="str">
        <f>Resumen!$S$57</f>
        <v>B</v>
      </c>
      <c r="F697" s="261" t="str">
        <f>Resumen!$S$56</f>
        <v>Bebidas</v>
      </c>
      <c r="G697" s="284"/>
      <c r="H697" s="273" t="str">
        <f>INDEX(Resumen!$A$56:$AL$259,MATCH($C695,Resumen!$C$56:$C$259,0),MATCH($H$18,Resumen!$A$59:$AL$59,0))</f>
        <v>-</v>
      </c>
      <c r="I697" s="274" t="str">
        <f>INDEX(Resumen!$A$56:$AL$259,MATCH($C695,Resumen!$C$56:$C$259,0),MATCH($I$18,Resumen!$A$59:$AL$59,0))</f>
        <v>-</v>
      </c>
      <c r="J697" s="274" t="str">
        <f>INDEX(Resumen!$A$56:$AL$259,MATCH($C695,Resumen!$C$56:$C$259,0),MATCH($J$18,Resumen!$A$59:$AL$59,0))</f>
        <v>-</v>
      </c>
      <c r="K697" s="275" t="str">
        <f>INDEX(Resumen!$A$56:$AL$259,MATCH($C695,Resumen!$C$56:$C$259,0),MATCH($K$18,Resumen!$A$59:$AL$59,0))</f>
        <v>-</v>
      </c>
      <c r="M697" s="273" t="str">
        <f t="shared" si="604"/>
        <v>-</v>
      </c>
      <c r="N697" s="274" t="str">
        <f t="shared" si="588"/>
        <v>-</v>
      </c>
      <c r="O697" s="274" t="str">
        <f t="shared" si="589"/>
        <v>-</v>
      </c>
      <c r="P697" s="275" t="str">
        <f t="shared" si="590"/>
        <v>-</v>
      </c>
      <c r="R697" s="292" t="str">
        <f t="shared" si="605"/>
        <v>-</v>
      </c>
      <c r="S697" s="293" t="str">
        <f t="shared" si="591"/>
        <v>-</v>
      </c>
      <c r="T697" s="293" t="str">
        <f t="shared" si="592"/>
        <v>-</v>
      </c>
      <c r="U697" s="294" t="str">
        <f t="shared" si="593"/>
        <v>-</v>
      </c>
      <c r="V697" s="5"/>
      <c r="W697" s="306" t="str">
        <f t="shared" si="606"/>
        <v>-</v>
      </c>
      <c r="Y697" s="318" t="str">
        <f>IF(OR(W697="",W697=0,W697="-"),"",MAX(Y$23:Y696)+1)</f>
        <v/>
      </c>
      <c r="Z697" s="319" t="str">
        <f>IF(OR(Y697="",Y697=0,Y697="-"),"",C695)</f>
        <v/>
      </c>
      <c r="AA697" s="338" t="str">
        <f>IF(OR(Y697="",Y697=0,Y697="-"),"",DAY($B695))</f>
        <v/>
      </c>
      <c r="AB697" s="331" t="str">
        <f t="shared" si="607"/>
        <v/>
      </c>
      <c r="AC697" s="339" t="str">
        <f>IF(OR(AA697="",AA697=0,AA697="-"),"",MONTH($B695))</f>
        <v/>
      </c>
      <c r="AD697" s="331" t="str">
        <f t="shared" si="608"/>
        <v/>
      </c>
      <c r="AE697" s="340" t="str">
        <f>IF(OR(AA697="",AA697=0,AA697="-"),"",YEAR($B695))</f>
        <v/>
      </c>
      <c r="AG697" s="469"/>
      <c r="AH697" s="497"/>
      <c r="AL697" s="499"/>
      <c r="AM697" s="470"/>
      <c r="AN697" s="59"/>
      <c r="AO697" s="469"/>
      <c r="AP697" s="473"/>
      <c r="AQ697" s="473"/>
      <c r="AR697" s="470"/>
      <c r="AS697" s="59"/>
      <c r="AT697" s="469"/>
      <c r="AU697" s="473"/>
      <c r="AV697" s="473"/>
      <c r="AW697" s="470"/>
      <c r="AX697" s="59"/>
      <c r="AY697" s="469"/>
      <c r="AZ697" s="473"/>
      <c r="BA697" s="473"/>
      <c r="BB697" s="470"/>
      <c r="BC697" s="59"/>
      <c r="BD697" s="469"/>
      <c r="BE697" s="470"/>
      <c r="BF697" s="59"/>
      <c r="BG697" s="467"/>
    </row>
    <row r="698" spans="1:59" ht="15" thickBot="1" x14ac:dyDescent="0.35">
      <c r="A698" s="674"/>
      <c r="B698" s="675"/>
      <c r="C698" s="676"/>
      <c r="D698" s="677"/>
      <c r="E698" s="82" t="str">
        <f>Resumen!$W$57</f>
        <v>E</v>
      </c>
      <c r="F698" s="261" t="str">
        <f>Resumen!$W$56</f>
        <v>Envases</v>
      </c>
      <c r="G698" s="284"/>
      <c r="H698" s="273" t="str">
        <f>INDEX(Resumen!$A$56:$AL$259,MATCH($C695,Resumen!$C$56:$C$259,0),MATCH($H$19,Resumen!$A$59:$AL$59,0))</f>
        <v>-</v>
      </c>
      <c r="I698" s="274" t="str">
        <f>INDEX(Resumen!$A$56:$AL$259,MATCH($C695,Resumen!$C$56:$C$259,0),MATCH($I$19,Resumen!$A$59:$AL$59,0))</f>
        <v>-</v>
      </c>
      <c r="J698" s="274" t="str">
        <f>INDEX(Resumen!$A$56:$AL$259,MATCH($C695,Resumen!$C$56:$C$259,0),MATCH($J$19,Resumen!$A$59:$AL$59,0))</f>
        <v>-</v>
      </c>
      <c r="K698" s="275" t="str">
        <f>INDEX(Resumen!$A$56:$AL$259,MATCH($C695,Resumen!$C$56:$C$259,0),MATCH($K$19,Resumen!$A$59:$AL$59,0))</f>
        <v>-</v>
      </c>
      <c r="M698" s="273" t="str">
        <f t="shared" si="604"/>
        <v>-</v>
      </c>
      <c r="N698" s="274" t="str">
        <f t="shared" si="588"/>
        <v>-</v>
      </c>
      <c r="O698" s="274" t="str">
        <f t="shared" si="589"/>
        <v>-</v>
      </c>
      <c r="P698" s="275" t="str">
        <f t="shared" si="590"/>
        <v>-</v>
      </c>
      <c r="Q698" s="58"/>
      <c r="R698" s="292" t="str">
        <f t="shared" si="605"/>
        <v>-</v>
      </c>
      <c r="S698" s="293" t="str">
        <f t="shared" si="591"/>
        <v>-</v>
      </c>
      <c r="T698" s="293" t="str">
        <f t="shared" si="592"/>
        <v>-</v>
      </c>
      <c r="U698" s="294" t="str">
        <f t="shared" si="593"/>
        <v>-</v>
      </c>
      <c r="V698" s="5"/>
      <c r="W698" s="306" t="str">
        <f t="shared" si="606"/>
        <v>-</v>
      </c>
      <c r="Y698" s="318" t="str">
        <f>IF(OR(W698="",W698=0,W698="-"),"",MAX(Y$23:Y697)+1)</f>
        <v/>
      </c>
      <c r="Z698" s="319" t="str">
        <f>IF(OR(Y698="",Y698=0,Y698="-"),"",C695)</f>
        <v/>
      </c>
      <c r="AA698" s="338" t="str">
        <f>IF(OR(Y698="",Y698=0,Y698="-"),"",DAY($B695))</f>
        <v/>
      </c>
      <c r="AB698" s="331" t="str">
        <f t="shared" si="607"/>
        <v/>
      </c>
      <c r="AC698" s="339" t="str">
        <f>IF(OR(AA698="",AA698=0,AA698="-"),"",MONTH($B695))</f>
        <v/>
      </c>
      <c r="AD698" s="331" t="str">
        <f t="shared" si="608"/>
        <v/>
      </c>
      <c r="AE698" s="340" t="str">
        <f>IF(OR(AA698="",AA698=0,AA698="-"),"",YEAR($B695))</f>
        <v/>
      </c>
      <c r="AG698" s="469"/>
      <c r="AH698" s="497"/>
      <c r="AL698" s="499"/>
      <c r="AM698" s="470"/>
      <c r="AO698" s="469"/>
      <c r="AP698" s="473"/>
      <c r="AQ698" s="473"/>
      <c r="AR698" s="470"/>
      <c r="AT698" s="469"/>
      <c r="AU698" s="473"/>
      <c r="AV698" s="473"/>
      <c r="AW698" s="470"/>
      <c r="AY698" s="469"/>
      <c r="AZ698" s="473"/>
      <c r="BA698" s="473"/>
      <c r="BB698" s="470"/>
      <c r="BD698" s="469"/>
      <c r="BE698" s="470"/>
      <c r="BG698" s="467"/>
    </row>
    <row r="699" spans="1:59" ht="15" thickBot="1" x14ac:dyDescent="0.35">
      <c r="A699" s="674"/>
      <c r="B699" s="675"/>
      <c r="C699" s="676"/>
      <c r="D699" s="677"/>
      <c r="E699" s="83" t="str">
        <f>Resumen!$AA$57</f>
        <v>D</v>
      </c>
      <c r="F699" s="262" t="str">
        <f>Resumen!$AA$56</f>
        <v>Decoración</v>
      </c>
      <c r="G699" s="284"/>
      <c r="H699" s="273" t="str">
        <f>INDEX(Resumen!$A$56:$AL$259,MATCH($C695,Resumen!$C$56:$C$259,0),MATCH($H$20,Resumen!$A$59:$AL$59,0))</f>
        <v>-</v>
      </c>
      <c r="I699" s="274" t="str">
        <f>INDEX(Resumen!$A$56:$AL$259,MATCH($C695,Resumen!$C$56:$C$259,0),MATCH($I$20,Resumen!$A$59:$AL$59,0))</f>
        <v>-</v>
      </c>
      <c r="J699" s="274" t="str">
        <f>INDEX(Resumen!$A$56:$AL$259,MATCH($C695,Resumen!$C$56:$C$259,0),MATCH($J$20,Resumen!$A$59:$AL$59,0))</f>
        <v>-</v>
      </c>
      <c r="K699" s="275" t="str">
        <f>INDEX(Resumen!$A$56:$AL$259,MATCH($C695,Resumen!$C$56:$C$259,0),MATCH($K$20,Resumen!$A$59:$AL$59,0))</f>
        <v>-</v>
      </c>
      <c r="M699" s="273" t="str">
        <f t="shared" si="604"/>
        <v>-</v>
      </c>
      <c r="N699" s="274" t="str">
        <f t="shared" si="588"/>
        <v>-</v>
      </c>
      <c r="O699" s="274" t="str">
        <f t="shared" si="589"/>
        <v>-</v>
      </c>
      <c r="P699" s="275" t="str">
        <f t="shared" si="590"/>
        <v>-</v>
      </c>
      <c r="Q699" s="58"/>
      <c r="R699" s="292" t="str">
        <f t="shared" si="605"/>
        <v>-</v>
      </c>
      <c r="S699" s="293" t="str">
        <f t="shared" si="591"/>
        <v>-</v>
      </c>
      <c r="T699" s="293" t="str">
        <f t="shared" si="592"/>
        <v>-</v>
      </c>
      <c r="U699" s="294" t="str">
        <f t="shared" si="593"/>
        <v>-</v>
      </c>
      <c r="V699" s="5"/>
      <c r="W699" s="306" t="str">
        <f t="shared" si="606"/>
        <v>-</v>
      </c>
      <c r="Y699" s="318" t="str">
        <f>IF(OR(W699="",W699=0,W699="-"),"",MAX(Y$23:Y698)+1)</f>
        <v/>
      </c>
      <c r="Z699" s="319" t="str">
        <f>IF(OR(Y699="",Y699=0,Y699="-"),"",C695)</f>
        <v/>
      </c>
      <c r="AA699" s="338" t="str">
        <f>IF(OR(Y699="",Y699=0,Y699="-"),"",DAY($B695))</f>
        <v/>
      </c>
      <c r="AB699" s="331" t="str">
        <f t="shared" si="607"/>
        <v/>
      </c>
      <c r="AC699" s="339" t="str">
        <f>IF(OR(AA699="",AA699=0,AA699="-"),"",MONTH($B695))</f>
        <v/>
      </c>
      <c r="AD699" s="331" t="str">
        <f t="shared" si="608"/>
        <v/>
      </c>
      <c r="AE699" s="340" t="str">
        <f>IF(OR(AA699="",AA699=0,AA699="-"),"",YEAR($B695))</f>
        <v/>
      </c>
      <c r="AG699" s="469"/>
      <c r="AH699" s="497"/>
      <c r="AL699" s="499"/>
      <c r="AM699" s="470"/>
      <c r="AO699" s="469"/>
      <c r="AP699" s="473"/>
      <c r="AQ699" s="473"/>
      <c r="AR699" s="470"/>
      <c r="AT699" s="469"/>
      <c r="AU699" s="473"/>
      <c r="AV699" s="473"/>
      <c r="AW699" s="470"/>
      <c r="AY699" s="469"/>
      <c r="AZ699" s="473"/>
      <c r="BA699" s="473"/>
      <c r="BB699" s="470"/>
      <c r="BD699" s="469"/>
      <c r="BE699" s="470"/>
      <c r="BG699" s="467"/>
    </row>
    <row r="700" spans="1:59" ht="15" thickBot="1" x14ac:dyDescent="0.35">
      <c r="A700" s="674"/>
      <c r="B700" s="675"/>
      <c r="C700" s="676"/>
      <c r="D700" s="677"/>
      <c r="E700" s="83" t="str">
        <f>Resumen!$AE$57</f>
        <v>U</v>
      </c>
      <c r="F700" s="262" t="str">
        <f>Resumen!$AE$56</f>
        <v>Maq. y Utensilios</v>
      </c>
      <c r="G700" s="284"/>
      <c r="H700" s="273" t="str">
        <f>INDEX(Resumen!$A$56:$AL$259,MATCH($C695,Resumen!$C$56:$C$259,0),MATCH($H$21,Resumen!$A$59:$AL$59,0))</f>
        <v>-</v>
      </c>
      <c r="I700" s="274" t="str">
        <f>INDEX(Resumen!$A$56:$AL$259,MATCH($C695,Resumen!$C$56:$C$259,0),MATCH($I$21,Resumen!$A$59:$AL$59,0))</f>
        <v>-</v>
      </c>
      <c r="J700" s="274" t="str">
        <f>INDEX(Resumen!$A$56:$AL$259,MATCH($C695,Resumen!$C$56:$C$259,0),MATCH($J$21,Resumen!$A$59:$AL$59,0))</f>
        <v>-</v>
      </c>
      <c r="K700" s="275" t="str">
        <f>INDEX(Resumen!$A$56:$AL$259,MATCH($C695,Resumen!$C$56:$C$259,0),MATCH($K$21,Resumen!$A$59:$AL$59,0))</f>
        <v>-</v>
      </c>
      <c r="M700" s="273" t="str">
        <f t="shared" si="604"/>
        <v>-</v>
      </c>
      <c r="N700" s="274" t="str">
        <f t="shared" si="588"/>
        <v>-</v>
      </c>
      <c r="O700" s="274" t="str">
        <f t="shared" si="589"/>
        <v>-</v>
      </c>
      <c r="P700" s="275" t="str">
        <f t="shared" si="590"/>
        <v>-</v>
      </c>
      <c r="Q700" s="58"/>
      <c r="R700" s="292" t="str">
        <f t="shared" si="605"/>
        <v>-</v>
      </c>
      <c r="S700" s="293" t="str">
        <f t="shared" si="591"/>
        <v>-</v>
      </c>
      <c r="T700" s="293" t="str">
        <f t="shared" si="592"/>
        <v>-</v>
      </c>
      <c r="U700" s="294" t="str">
        <f t="shared" si="593"/>
        <v>-</v>
      </c>
      <c r="V700" s="5"/>
      <c r="W700" s="306" t="str">
        <f t="shared" si="606"/>
        <v>-</v>
      </c>
      <c r="Y700" s="318" t="str">
        <f>IF(OR(W700="",W700=0,W700="-"),"",MAX(Y$23:Y699)+1)</f>
        <v/>
      </c>
      <c r="Z700" s="319" t="str">
        <f>IF(OR(Y700="",Y700=0,Y700="-"),"",C695)</f>
        <v/>
      </c>
      <c r="AA700" s="338" t="str">
        <f>IF(OR(Y700="",Y700=0,Y700="-"),"",DAY($B695))</f>
        <v/>
      </c>
      <c r="AB700" s="331" t="str">
        <f t="shared" si="607"/>
        <v/>
      </c>
      <c r="AC700" s="339" t="str">
        <f>IF(OR(AA700="",AA700=0,AA700="-"),"",MONTH($B695))</f>
        <v/>
      </c>
      <c r="AD700" s="331" t="str">
        <f t="shared" si="608"/>
        <v/>
      </c>
      <c r="AE700" s="340" t="str">
        <f>IF(OR(AA700="",AA700=0,AA700="-"),"",YEAR($B695))</f>
        <v/>
      </c>
      <c r="AG700" s="469"/>
      <c r="AH700" s="497"/>
      <c r="AL700" s="499"/>
      <c r="AM700" s="470"/>
      <c r="AO700" s="469"/>
      <c r="AP700" s="473"/>
      <c r="AQ700" s="473"/>
      <c r="AR700" s="470"/>
      <c r="AT700" s="469"/>
      <c r="AU700" s="473"/>
      <c r="AV700" s="473"/>
      <c r="AW700" s="470"/>
      <c r="AY700" s="469"/>
      <c r="AZ700" s="473"/>
      <c r="BA700" s="473"/>
      <c r="BB700" s="470"/>
      <c r="BD700" s="469"/>
      <c r="BE700" s="470"/>
      <c r="BG700" s="467"/>
    </row>
    <row r="701" spans="1:59" ht="15" thickBot="1" x14ac:dyDescent="0.35">
      <c r="A701" s="674"/>
      <c r="B701" s="675"/>
      <c r="C701" s="676"/>
      <c r="D701" s="649"/>
      <c r="E701" s="259" t="str">
        <f>Resumen!$AI$57</f>
        <v>V</v>
      </c>
      <c r="F701" s="263" t="str">
        <f>Resumen!$AI$56</f>
        <v>Gastos V.Zotz</v>
      </c>
      <c r="G701" s="284"/>
      <c r="H701" s="276" t="str">
        <f>INDEX(Resumen!$A$56:$AL$259,MATCH($C695,Resumen!$C$56:$C$259,0),MATCH($H$22,Resumen!$A$59:$AL$59,0))</f>
        <v>-</v>
      </c>
      <c r="I701" s="277" t="str">
        <f>INDEX(Resumen!$A$56:$AL$259,MATCH($C695,Resumen!$C$56:$C$259,0),MATCH($I$22,Resumen!$A$59:$AL$59,0))</f>
        <v>-</v>
      </c>
      <c r="J701" s="277" t="str">
        <f>INDEX(Resumen!$A$56:$AL$259,MATCH($C695,Resumen!$C$56:$C$259,0),MATCH($J$22,Resumen!$A$59:$AL$59,0))</f>
        <v>-</v>
      </c>
      <c r="K701" s="278" t="str">
        <f>INDEX(Resumen!$A$56:$AL$259,MATCH($C695,Resumen!$C$56:$C$259,0),MATCH($K$22,Resumen!$A$59:$AL$59,0))</f>
        <v>-</v>
      </c>
      <c r="M701" s="276" t="str">
        <f t="shared" si="604"/>
        <v>-</v>
      </c>
      <c r="N701" s="277" t="str">
        <f t="shared" si="588"/>
        <v>-</v>
      </c>
      <c r="O701" s="277" t="str">
        <f t="shared" si="589"/>
        <v>-</v>
      </c>
      <c r="P701" s="278" t="str">
        <f t="shared" si="590"/>
        <v>-</v>
      </c>
      <c r="Q701" s="58"/>
      <c r="R701" s="295" t="str">
        <f t="shared" si="605"/>
        <v>-</v>
      </c>
      <c r="S701" s="296" t="str">
        <f t="shared" si="591"/>
        <v>-</v>
      </c>
      <c r="T701" s="296" t="str">
        <f t="shared" si="592"/>
        <v>-</v>
      </c>
      <c r="U701" s="297" t="str">
        <f t="shared" si="593"/>
        <v>-</v>
      </c>
      <c r="W701" s="307" t="str">
        <f t="shared" si="606"/>
        <v>-</v>
      </c>
      <c r="Y701" s="318" t="str">
        <f>IF(OR(W701="",W701=0,W701="-"),"",MAX(Y$23:Y700)+1)</f>
        <v/>
      </c>
      <c r="Z701" s="320" t="str">
        <f>IF(OR(Y701="",Y701=0,Y701="-"),"",C695)</f>
        <v/>
      </c>
      <c r="AA701" s="341" t="str">
        <f>IF(OR(Y701="",Y701=0,Y701="-"),"",DAY($B695))</f>
        <v/>
      </c>
      <c r="AB701" s="332" t="str">
        <f t="shared" si="607"/>
        <v/>
      </c>
      <c r="AC701" s="342" t="str">
        <f>IF(OR(AA701="",AA701=0,AA701="-"),"",MONTH($B695))</f>
        <v/>
      </c>
      <c r="AD701" s="332" t="str">
        <f t="shared" si="608"/>
        <v/>
      </c>
      <c r="AE701" s="343" t="str">
        <f>IF(OR(AA701="",AA701=0,AA701="-"),"",YEAR($B695))</f>
        <v/>
      </c>
      <c r="AG701" s="471"/>
      <c r="AH701" s="500"/>
      <c r="AI701" s="501"/>
      <c r="AJ701" s="501"/>
      <c r="AK701" s="501"/>
      <c r="AL701" s="502"/>
      <c r="AM701" s="472"/>
      <c r="AO701" s="471"/>
      <c r="AP701" s="474"/>
      <c r="AQ701" s="474"/>
      <c r="AR701" s="472"/>
      <c r="AT701" s="471"/>
      <c r="AU701" s="474"/>
      <c r="AV701" s="474"/>
      <c r="AW701" s="472"/>
      <c r="AY701" s="471"/>
      <c r="AZ701" s="474"/>
      <c r="BA701" s="474"/>
      <c r="BB701" s="472"/>
      <c r="BD701" s="471"/>
      <c r="BE701" s="472"/>
      <c r="BG701" s="468"/>
    </row>
    <row r="702" spans="1:59" ht="15" thickBot="1" x14ac:dyDescent="0.35">
      <c r="A702" s="674">
        <f>MAX($A$23:A695)+1</f>
        <v>98</v>
      </c>
      <c r="B702" s="675">
        <f>INDEX(Resumen!$A$56:$AL$259,MATCH($A702,Resumen!$A$56:$A$259,0),MATCH($B$22,Resumen!$A$59:$AL$59,0))</f>
        <v>0</v>
      </c>
      <c r="C702" s="676">
        <f>INDEX(Resumen!$A$56:$AL$259,MATCH($A702,Resumen!$A$56:$A$259,0),MATCH($C$22,Resumen!$A$59:$AL$59,0))</f>
        <v>0</v>
      </c>
      <c r="D702" s="648" t="str">
        <f>IF(SUM($W702:$W708)=0,"-",SUM($W702:$W708))</f>
        <v>-</v>
      </c>
      <c r="E702" s="363" t="str">
        <f>Resumen!$K$57</f>
        <v>MP</v>
      </c>
      <c r="F702" s="364" t="str">
        <f>Resumen!$K$56</f>
        <v>Materias Primas</v>
      </c>
      <c r="G702" s="284"/>
      <c r="H702" s="256" t="str">
        <f>INDEX(Resumen!$A$56:$AL$259,MATCH($C702,Resumen!$C$56:$C$259,0),MATCH($H$16,Resumen!$A$59:$AL$59,0))</f>
        <v>-</v>
      </c>
      <c r="I702" s="90" t="str">
        <f>INDEX(Resumen!$A$56:$AL$259,MATCH($C702,Resumen!$C$56:$C$259,0),MATCH($I$16,Resumen!$A$59:$AL$59,0))</f>
        <v>-</v>
      </c>
      <c r="J702" s="90" t="str">
        <f>INDEX(Resumen!$A$56:$AL$259,MATCH($C702,Resumen!$C$56:$C$259,0),MATCH($J$16,Resumen!$A$59:$AL$59,0))</f>
        <v>-</v>
      </c>
      <c r="K702" s="109" t="str">
        <f>INDEX(Resumen!$A$56:$AL$259,MATCH($C702,Resumen!$C$56:$C$259,0),MATCH($K$16,Resumen!$A$59:$AL$59,0))</f>
        <v>-</v>
      </c>
      <c r="M702" s="256" t="str">
        <f>IF(OR(H702="-",H702="",H702=0),"-",H702*M$14)</f>
        <v>-</v>
      </c>
      <c r="N702" s="90" t="str">
        <f t="shared" si="588"/>
        <v>-</v>
      </c>
      <c r="O702" s="90" t="str">
        <f t="shared" si="589"/>
        <v>-</v>
      </c>
      <c r="P702" s="109" t="str">
        <f t="shared" si="590"/>
        <v>-</v>
      </c>
      <c r="Q702" s="58"/>
      <c r="R702" s="365" t="str">
        <f>IF(SUM(H702,M702)=0,"-",SUM(H702,M702))</f>
        <v>-</v>
      </c>
      <c r="S702" s="366" t="str">
        <f t="shared" si="591"/>
        <v>-</v>
      </c>
      <c r="T702" s="366" t="str">
        <f t="shared" si="592"/>
        <v>-</v>
      </c>
      <c r="U702" s="367" t="str">
        <f t="shared" si="593"/>
        <v>-</v>
      </c>
      <c r="V702" s="5"/>
      <c r="W702" s="368" t="str">
        <f>IF(SUM(R702:U702)=0,"-",SUM(R702:U702))</f>
        <v>-</v>
      </c>
      <c r="Y702" s="369" t="str">
        <f>IF(OR(W702="",W702=0,W702="-"),"",MAX(Y$23:Y701)+1)</f>
        <v/>
      </c>
      <c r="Z702" s="370" t="str">
        <f>IF(OR(Y702="",Y702=0,Y702="-"),"",C702)</f>
        <v/>
      </c>
      <c r="AA702" s="371" t="str">
        <f>IF(OR(Y702="",Y702=0,Y702="-"),"",DAY($B702))</f>
        <v/>
      </c>
      <c r="AB702" s="372" t="str">
        <f>IF(AA702="","","/")</f>
        <v/>
      </c>
      <c r="AC702" s="373" t="str">
        <f>IF(OR(AA702="",AA702=0,AA702="-"),"",MONTH($B702))</f>
        <v/>
      </c>
      <c r="AD702" s="372" t="str">
        <f>IF(AC702="","","/")</f>
        <v/>
      </c>
      <c r="AE702" s="374" t="str">
        <f>IF(OR(AA702="",AA702=0,AA702="-"),"",YEAR($B702))</f>
        <v/>
      </c>
      <c r="AG702" s="461" t="str">
        <f>IF(OR($C702="",$C702="-",$C702=0),"-",A702)</f>
        <v>-</v>
      </c>
      <c r="AH702" s="503" t="str">
        <f>IF(OR($C702="",$C702="-",$C702=0),"-",DAY(B702))</f>
        <v>-</v>
      </c>
      <c r="AI702" s="506" t="str">
        <f>IF(AH702="","","/")</f>
        <v>/</v>
      </c>
      <c r="AJ702" s="507" t="str">
        <f>IF(OR($C702="",$C702="-",$C702=0),"-",MONTH(B702))</f>
        <v>-</v>
      </c>
      <c r="AK702" s="506" t="str">
        <f>IF(AJ702="","","/")</f>
        <v>/</v>
      </c>
      <c r="AL702" s="508" t="str">
        <f>IF(OR($C702="",$C702="-",$C702=0),"-",YEAR(B702))</f>
        <v>-</v>
      </c>
      <c r="AM702" s="462" t="str">
        <f>IF(OR($C702="",$C702="-",$C702=0),"-",C702)</f>
        <v>-</v>
      </c>
      <c r="AN702" s="475" t="str">
        <f>IF(AM702="-","ù",IF(BG702=D702,"ü","û"))</f>
        <v>ù</v>
      </c>
      <c r="AO702" s="463" t="str">
        <f>IF(OR($C702="",$C702="-",$C702=0),"-",IF(SUM(H702:H708)=0,"-",SUM(H702:H708)))</f>
        <v>-</v>
      </c>
      <c r="AP702" s="464" t="str">
        <f>IF(OR($C702="",$C702="-",$C702=0),"-",IF(SUM(I702:I708)=0,"-",SUM(I702:I708)))</f>
        <v>-</v>
      </c>
      <c r="AQ702" s="464" t="str">
        <f>IF(OR($C702="",$C702="-",$C702=0),"-",IF(SUM(J702:J708)=0,"-",SUM(J702:J708)))</f>
        <v>-</v>
      </c>
      <c r="AR702" s="465" t="str">
        <f>IF(OR($C702="",$C702="-",$C702=0),"-",IF(SUM(K702:K708)=0,"-",SUM(K702:K708)))</f>
        <v>-</v>
      </c>
      <c r="AS702" s="457"/>
      <c r="AT702" s="463" t="str">
        <f>IF(OR($C702="",$C702="-",$C702=0),"-",IF(SUM(M702:M708)=0,"-",SUM(M702:M708)))</f>
        <v>-</v>
      </c>
      <c r="AU702" s="464" t="str">
        <f>IF(OR($C702="",$C702="-",$C702=0),"-",IF(SUM(N702:N708)=0,"-",SUM(N702:N708)))</f>
        <v>-</v>
      </c>
      <c r="AV702" s="464" t="str">
        <f>IF(OR($C702="",$C702="-",$C702=0),"-",IF(SUM(O702:O708)=0,"-",SUM(O702:O708)))</f>
        <v>-</v>
      </c>
      <c r="AW702" s="465" t="str">
        <f>IF(OR($C702="",$C702="-",$C702=0),"-",IF(SUM(P702:P708)=0,"-",SUM(P702:P708)))</f>
        <v>-</v>
      </c>
      <c r="AX702" s="457"/>
      <c r="AY702" s="463" t="str">
        <f>IF(OR($C702="",$C702="-",$C702=0),"-",IF(SUM(R702:R708)=0,"-",SUM(R702:R708)))</f>
        <v>-</v>
      </c>
      <c r="AZ702" s="464" t="str">
        <f>IF(OR($C702="",$C702="-",$C702=0),"-",IF(SUM(S702:S708)=0,"-",SUM(S702:S708)))</f>
        <v>-</v>
      </c>
      <c r="BA702" s="464" t="str">
        <f>IF(OR($C702="",$C702="-",$C702=0),"-",IF(SUM(T702:T708)=0,"-",SUM(T702:T708)))</f>
        <v>-</v>
      </c>
      <c r="BB702" s="465" t="str">
        <f>IF(OR($C702="",$C702="-",$C702=0),"-",IF(SUM(U702:U708)=0,"-",SUM(U702:U708)))</f>
        <v>-</v>
      </c>
      <c r="BC702" s="457"/>
      <c r="BD702" s="463" t="str">
        <f>IF(SUM(AO702:AR702)=0,"-",SUM(AO702:AR702))</f>
        <v>-</v>
      </c>
      <c r="BE702" s="465" t="str">
        <f>IF(SUM(AT702:AW702)=0,"-",SUM(AT702:AW702))</f>
        <v>-</v>
      </c>
      <c r="BF702" s="457"/>
      <c r="BG702" s="466" t="str">
        <f>IF(SUM(AY702:BB702)=0,"-",SUM(AY702:BB702))</f>
        <v>-</v>
      </c>
    </row>
    <row r="703" spans="1:59" ht="15" thickBot="1" x14ac:dyDescent="0.35">
      <c r="A703" s="674"/>
      <c r="B703" s="675"/>
      <c r="C703" s="676"/>
      <c r="D703" s="677"/>
      <c r="E703" s="82" t="str">
        <f>Resumen!$O$57</f>
        <v>P</v>
      </c>
      <c r="F703" s="261" t="str">
        <f>Resumen!$O$56</f>
        <v>Panadería</v>
      </c>
      <c r="G703" s="284"/>
      <c r="H703" s="273" t="str">
        <f>INDEX(Resumen!$A$56:$AL$259,MATCH($C702,Resumen!$C$56:$C$259,0),MATCH($H$17,Resumen!$A$59:$AL$59,0))</f>
        <v>-</v>
      </c>
      <c r="I703" s="274" t="str">
        <f>INDEX(Resumen!$A$56:$AL$259,MATCH($C702,Resumen!$C$56:$C$259,0),MATCH($I$17,Resumen!$A$59:$AL$59,0))</f>
        <v>-</v>
      </c>
      <c r="J703" s="274" t="str">
        <f>INDEX(Resumen!$A$56:$AL$259,MATCH($C702,Resumen!$C$56:$C$259,0),MATCH($J$17,Resumen!$A$59:$AL$59,0))</f>
        <v>-</v>
      </c>
      <c r="K703" s="275" t="str">
        <f>INDEX(Resumen!$A$56:$AL$259,MATCH($C702,Resumen!$C$56:$C$259,0),MATCH($K$17,Resumen!$A$59:$AL$59,0))</f>
        <v>-</v>
      </c>
      <c r="M703" s="273" t="str">
        <f t="shared" ref="M703:M708" si="609">IF(OR(H703="-",H703="",H703=0),"-",H703*M$14)</f>
        <v>-</v>
      </c>
      <c r="N703" s="274" t="str">
        <f t="shared" si="588"/>
        <v>-</v>
      </c>
      <c r="O703" s="274" t="str">
        <f t="shared" si="589"/>
        <v>-</v>
      </c>
      <c r="P703" s="275" t="str">
        <f t="shared" si="590"/>
        <v>-</v>
      </c>
      <c r="Q703" s="58"/>
      <c r="R703" s="292" t="str">
        <f t="shared" ref="R703:R708" si="610">IF(SUM(H703,M703)=0,"-",SUM(H703,M703))</f>
        <v>-</v>
      </c>
      <c r="S703" s="293" t="str">
        <f t="shared" si="591"/>
        <v>-</v>
      </c>
      <c r="T703" s="293" t="str">
        <f t="shared" si="592"/>
        <v>-</v>
      </c>
      <c r="U703" s="294" t="str">
        <f t="shared" si="593"/>
        <v>-</v>
      </c>
      <c r="V703" s="5"/>
      <c r="W703" s="306" t="str">
        <f t="shared" ref="W703:W708" si="611">IF(SUM(R703:U703)=0,"-",SUM(R703:U703))</f>
        <v>-</v>
      </c>
      <c r="Y703" s="318" t="str">
        <f>IF(OR(W703="",W703=0,W703="-"),"",MAX(Y$23:Y702)+1)</f>
        <v/>
      </c>
      <c r="Z703" s="319" t="str">
        <f>IF(OR(Y703="",Y703=0,Y703="-"),"",C702)</f>
        <v/>
      </c>
      <c r="AA703" s="338" t="str">
        <f>IF(OR(Y703="",Y703=0,Y703="-"),"",DAY($B702))</f>
        <v/>
      </c>
      <c r="AB703" s="331" t="str">
        <f t="shared" ref="AB703:AB708" si="612">IF(AA703="","","/")</f>
        <v/>
      </c>
      <c r="AC703" s="339" t="str">
        <f>IF(OR(AA703="",AA703=0,AA703="-"),"",MONTH($B702))</f>
        <v/>
      </c>
      <c r="AD703" s="331" t="str">
        <f t="shared" ref="AD703:AD708" si="613">IF(AC703="","","/")</f>
        <v/>
      </c>
      <c r="AE703" s="340" t="str">
        <f>IF(OR(AA703="",AA703=0,AA703="-"),"",YEAR($B702))</f>
        <v/>
      </c>
      <c r="AG703" s="525"/>
      <c r="AH703" s="526"/>
      <c r="AI703" s="527"/>
      <c r="AJ703" s="528"/>
      <c r="AK703" s="527"/>
      <c r="AL703" s="529"/>
      <c r="AM703" s="530"/>
      <c r="AN703" s="535"/>
      <c r="AO703" s="531"/>
      <c r="AP703" s="532"/>
      <c r="AQ703" s="532"/>
      <c r="AR703" s="533"/>
      <c r="AS703" s="536"/>
      <c r="AT703" s="531"/>
      <c r="AU703" s="532"/>
      <c r="AV703" s="532"/>
      <c r="AW703" s="533"/>
      <c r="AX703" s="536"/>
      <c r="AY703" s="531"/>
      <c r="AZ703" s="532"/>
      <c r="BA703" s="532"/>
      <c r="BB703" s="533"/>
      <c r="BC703" s="536"/>
      <c r="BD703" s="531"/>
      <c r="BE703" s="533"/>
      <c r="BF703" s="536"/>
      <c r="BG703" s="534"/>
    </row>
    <row r="704" spans="1:59" ht="15" thickBot="1" x14ac:dyDescent="0.35">
      <c r="A704" s="674"/>
      <c r="B704" s="675"/>
      <c r="C704" s="676"/>
      <c r="D704" s="677"/>
      <c r="E704" s="82" t="str">
        <f>Resumen!$S$57</f>
        <v>B</v>
      </c>
      <c r="F704" s="261" t="str">
        <f>Resumen!$S$56</f>
        <v>Bebidas</v>
      </c>
      <c r="G704" s="284"/>
      <c r="H704" s="273" t="str">
        <f>INDEX(Resumen!$A$56:$AL$259,MATCH($C702,Resumen!$C$56:$C$259,0),MATCH($H$18,Resumen!$A$59:$AL$59,0))</f>
        <v>-</v>
      </c>
      <c r="I704" s="274" t="str">
        <f>INDEX(Resumen!$A$56:$AL$259,MATCH($C702,Resumen!$C$56:$C$259,0),MATCH($I$18,Resumen!$A$59:$AL$59,0))</f>
        <v>-</v>
      </c>
      <c r="J704" s="274" t="str">
        <f>INDEX(Resumen!$A$56:$AL$259,MATCH($C702,Resumen!$C$56:$C$259,0),MATCH($J$18,Resumen!$A$59:$AL$59,0))</f>
        <v>-</v>
      </c>
      <c r="K704" s="275" t="str">
        <f>INDEX(Resumen!$A$56:$AL$259,MATCH($C702,Resumen!$C$56:$C$259,0),MATCH($K$18,Resumen!$A$59:$AL$59,0))</f>
        <v>-</v>
      </c>
      <c r="M704" s="273" t="str">
        <f t="shared" si="609"/>
        <v>-</v>
      </c>
      <c r="N704" s="274" t="str">
        <f t="shared" si="588"/>
        <v>-</v>
      </c>
      <c r="O704" s="274" t="str">
        <f t="shared" si="589"/>
        <v>-</v>
      </c>
      <c r="P704" s="275" t="str">
        <f t="shared" si="590"/>
        <v>-</v>
      </c>
      <c r="R704" s="292" t="str">
        <f t="shared" si="610"/>
        <v>-</v>
      </c>
      <c r="S704" s="293" t="str">
        <f t="shared" si="591"/>
        <v>-</v>
      </c>
      <c r="T704" s="293" t="str">
        <f t="shared" si="592"/>
        <v>-</v>
      </c>
      <c r="U704" s="294" t="str">
        <f t="shared" si="593"/>
        <v>-</v>
      </c>
      <c r="V704" s="5"/>
      <c r="W704" s="306" t="str">
        <f t="shared" si="611"/>
        <v>-</v>
      </c>
      <c r="Y704" s="318" t="str">
        <f>IF(OR(W704="",W704=0,W704="-"),"",MAX(Y$23:Y703)+1)</f>
        <v/>
      </c>
      <c r="Z704" s="319" t="str">
        <f>IF(OR(Y704="",Y704=0,Y704="-"),"",C702)</f>
        <v/>
      </c>
      <c r="AA704" s="338" t="str">
        <f>IF(OR(Y704="",Y704=0,Y704="-"),"",DAY($B702))</f>
        <v/>
      </c>
      <c r="AB704" s="331" t="str">
        <f t="shared" si="612"/>
        <v/>
      </c>
      <c r="AC704" s="339" t="str">
        <f>IF(OR(AA704="",AA704=0,AA704="-"),"",MONTH($B702))</f>
        <v/>
      </c>
      <c r="AD704" s="331" t="str">
        <f t="shared" si="613"/>
        <v/>
      </c>
      <c r="AE704" s="340" t="str">
        <f>IF(OR(AA704="",AA704=0,AA704="-"),"",YEAR($B702))</f>
        <v/>
      </c>
      <c r="AG704" s="469"/>
      <c r="AH704" s="497"/>
      <c r="AL704" s="499"/>
      <c r="AM704" s="470"/>
      <c r="AN704" s="59"/>
      <c r="AO704" s="469"/>
      <c r="AP704" s="473"/>
      <c r="AQ704" s="473"/>
      <c r="AR704" s="470"/>
      <c r="AS704" s="59"/>
      <c r="AT704" s="469"/>
      <c r="AU704" s="473"/>
      <c r="AV704" s="473"/>
      <c r="AW704" s="470"/>
      <c r="AX704" s="59"/>
      <c r="AY704" s="469"/>
      <c r="AZ704" s="473"/>
      <c r="BA704" s="473"/>
      <c r="BB704" s="470"/>
      <c r="BC704" s="59"/>
      <c r="BD704" s="469"/>
      <c r="BE704" s="470"/>
      <c r="BF704" s="59"/>
      <c r="BG704" s="467"/>
    </row>
    <row r="705" spans="1:59" ht="15" thickBot="1" x14ac:dyDescent="0.35">
      <c r="A705" s="674"/>
      <c r="B705" s="675"/>
      <c r="C705" s="676"/>
      <c r="D705" s="677"/>
      <c r="E705" s="82" t="str">
        <f>Resumen!$W$57</f>
        <v>E</v>
      </c>
      <c r="F705" s="261" t="str">
        <f>Resumen!$W$56</f>
        <v>Envases</v>
      </c>
      <c r="G705" s="284"/>
      <c r="H705" s="273" t="str">
        <f>INDEX(Resumen!$A$56:$AL$259,MATCH($C702,Resumen!$C$56:$C$259,0),MATCH($H$19,Resumen!$A$59:$AL$59,0))</f>
        <v>-</v>
      </c>
      <c r="I705" s="274" t="str">
        <f>INDEX(Resumen!$A$56:$AL$259,MATCH($C702,Resumen!$C$56:$C$259,0),MATCH($I$19,Resumen!$A$59:$AL$59,0))</f>
        <v>-</v>
      </c>
      <c r="J705" s="274" t="str">
        <f>INDEX(Resumen!$A$56:$AL$259,MATCH($C702,Resumen!$C$56:$C$259,0),MATCH($J$19,Resumen!$A$59:$AL$59,0))</f>
        <v>-</v>
      </c>
      <c r="K705" s="275" t="str">
        <f>INDEX(Resumen!$A$56:$AL$259,MATCH($C702,Resumen!$C$56:$C$259,0),MATCH($K$19,Resumen!$A$59:$AL$59,0))</f>
        <v>-</v>
      </c>
      <c r="M705" s="273" t="str">
        <f t="shared" si="609"/>
        <v>-</v>
      </c>
      <c r="N705" s="274" t="str">
        <f t="shared" si="588"/>
        <v>-</v>
      </c>
      <c r="O705" s="274" t="str">
        <f t="shared" si="589"/>
        <v>-</v>
      </c>
      <c r="P705" s="275" t="str">
        <f t="shared" si="590"/>
        <v>-</v>
      </c>
      <c r="Q705" s="58"/>
      <c r="R705" s="292" t="str">
        <f t="shared" si="610"/>
        <v>-</v>
      </c>
      <c r="S705" s="293" t="str">
        <f t="shared" si="591"/>
        <v>-</v>
      </c>
      <c r="T705" s="293" t="str">
        <f t="shared" si="592"/>
        <v>-</v>
      </c>
      <c r="U705" s="294" t="str">
        <f t="shared" si="593"/>
        <v>-</v>
      </c>
      <c r="V705" s="5"/>
      <c r="W705" s="306" t="str">
        <f t="shared" si="611"/>
        <v>-</v>
      </c>
      <c r="Y705" s="318" t="str">
        <f>IF(OR(W705="",W705=0,W705="-"),"",MAX(Y$23:Y704)+1)</f>
        <v/>
      </c>
      <c r="Z705" s="319" t="str">
        <f>IF(OR(Y705="",Y705=0,Y705="-"),"",C702)</f>
        <v/>
      </c>
      <c r="AA705" s="338" t="str">
        <f>IF(OR(Y705="",Y705=0,Y705="-"),"",DAY($B702))</f>
        <v/>
      </c>
      <c r="AB705" s="331" t="str">
        <f t="shared" si="612"/>
        <v/>
      </c>
      <c r="AC705" s="339" t="str">
        <f>IF(OR(AA705="",AA705=0,AA705="-"),"",MONTH($B702))</f>
        <v/>
      </c>
      <c r="AD705" s="331" t="str">
        <f t="shared" si="613"/>
        <v/>
      </c>
      <c r="AE705" s="340" t="str">
        <f>IF(OR(AA705="",AA705=0,AA705="-"),"",YEAR($B702))</f>
        <v/>
      </c>
      <c r="AG705" s="469"/>
      <c r="AH705" s="497"/>
      <c r="AL705" s="499"/>
      <c r="AM705" s="470"/>
      <c r="AO705" s="469"/>
      <c r="AP705" s="473"/>
      <c r="AQ705" s="473"/>
      <c r="AR705" s="470"/>
      <c r="AT705" s="469"/>
      <c r="AU705" s="473"/>
      <c r="AV705" s="473"/>
      <c r="AW705" s="470"/>
      <c r="AY705" s="469"/>
      <c r="AZ705" s="473"/>
      <c r="BA705" s="473"/>
      <c r="BB705" s="470"/>
      <c r="BD705" s="469"/>
      <c r="BE705" s="470"/>
      <c r="BG705" s="467"/>
    </row>
    <row r="706" spans="1:59" ht="15" thickBot="1" x14ac:dyDescent="0.35">
      <c r="A706" s="674"/>
      <c r="B706" s="675"/>
      <c r="C706" s="676"/>
      <c r="D706" s="677"/>
      <c r="E706" s="83" t="str">
        <f>Resumen!$AA$57</f>
        <v>D</v>
      </c>
      <c r="F706" s="262" t="str">
        <f>Resumen!$AA$56</f>
        <v>Decoración</v>
      </c>
      <c r="G706" s="284"/>
      <c r="H706" s="273" t="str">
        <f>INDEX(Resumen!$A$56:$AL$259,MATCH($C702,Resumen!$C$56:$C$259,0),MATCH($H$20,Resumen!$A$59:$AL$59,0))</f>
        <v>-</v>
      </c>
      <c r="I706" s="274" t="str">
        <f>INDEX(Resumen!$A$56:$AL$259,MATCH($C702,Resumen!$C$56:$C$259,0),MATCH($I$20,Resumen!$A$59:$AL$59,0))</f>
        <v>-</v>
      </c>
      <c r="J706" s="274" t="str">
        <f>INDEX(Resumen!$A$56:$AL$259,MATCH($C702,Resumen!$C$56:$C$259,0),MATCH($J$20,Resumen!$A$59:$AL$59,0))</f>
        <v>-</v>
      </c>
      <c r="K706" s="275" t="str">
        <f>INDEX(Resumen!$A$56:$AL$259,MATCH($C702,Resumen!$C$56:$C$259,0),MATCH($K$20,Resumen!$A$59:$AL$59,0))</f>
        <v>-</v>
      </c>
      <c r="M706" s="273" t="str">
        <f t="shared" si="609"/>
        <v>-</v>
      </c>
      <c r="N706" s="274" t="str">
        <f t="shared" si="588"/>
        <v>-</v>
      </c>
      <c r="O706" s="274" t="str">
        <f t="shared" si="589"/>
        <v>-</v>
      </c>
      <c r="P706" s="275" t="str">
        <f t="shared" si="590"/>
        <v>-</v>
      </c>
      <c r="Q706" s="58"/>
      <c r="R706" s="292" t="str">
        <f t="shared" si="610"/>
        <v>-</v>
      </c>
      <c r="S706" s="293" t="str">
        <f t="shared" si="591"/>
        <v>-</v>
      </c>
      <c r="T706" s="293" t="str">
        <f t="shared" si="592"/>
        <v>-</v>
      </c>
      <c r="U706" s="294" t="str">
        <f t="shared" si="593"/>
        <v>-</v>
      </c>
      <c r="V706" s="5"/>
      <c r="W706" s="306" t="str">
        <f t="shared" si="611"/>
        <v>-</v>
      </c>
      <c r="Y706" s="318" t="str">
        <f>IF(OR(W706="",W706=0,W706="-"),"",MAX(Y$23:Y705)+1)</f>
        <v/>
      </c>
      <c r="Z706" s="319" t="str">
        <f>IF(OR(Y706="",Y706=0,Y706="-"),"",C702)</f>
        <v/>
      </c>
      <c r="AA706" s="338" t="str">
        <f>IF(OR(Y706="",Y706=0,Y706="-"),"",DAY($B702))</f>
        <v/>
      </c>
      <c r="AB706" s="331" t="str">
        <f t="shared" si="612"/>
        <v/>
      </c>
      <c r="AC706" s="339" t="str">
        <f>IF(OR(AA706="",AA706=0,AA706="-"),"",MONTH($B702))</f>
        <v/>
      </c>
      <c r="AD706" s="331" t="str">
        <f t="shared" si="613"/>
        <v/>
      </c>
      <c r="AE706" s="340" t="str">
        <f>IF(OR(AA706="",AA706=0,AA706="-"),"",YEAR($B702))</f>
        <v/>
      </c>
      <c r="AG706" s="469"/>
      <c r="AH706" s="497"/>
      <c r="AL706" s="499"/>
      <c r="AM706" s="470"/>
      <c r="AO706" s="469"/>
      <c r="AP706" s="473"/>
      <c r="AQ706" s="473"/>
      <c r="AR706" s="470"/>
      <c r="AT706" s="469"/>
      <c r="AU706" s="473"/>
      <c r="AV706" s="473"/>
      <c r="AW706" s="470"/>
      <c r="AY706" s="469"/>
      <c r="AZ706" s="473"/>
      <c r="BA706" s="473"/>
      <c r="BB706" s="470"/>
      <c r="BD706" s="469"/>
      <c r="BE706" s="470"/>
      <c r="BG706" s="467"/>
    </row>
    <row r="707" spans="1:59" ht="15" thickBot="1" x14ac:dyDescent="0.35">
      <c r="A707" s="674"/>
      <c r="B707" s="675"/>
      <c r="C707" s="676"/>
      <c r="D707" s="677"/>
      <c r="E707" s="83" t="str">
        <f>Resumen!$AE$57</f>
        <v>U</v>
      </c>
      <c r="F707" s="262" t="str">
        <f>Resumen!$AE$56</f>
        <v>Maq. y Utensilios</v>
      </c>
      <c r="G707" s="284"/>
      <c r="H707" s="273" t="str">
        <f>INDEX(Resumen!$A$56:$AL$259,MATCH($C702,Resumen!$C$56:$C$259,0),MATCH($H$21,Resumen!$A$59:$AL$59,0))</f>
        <v>-</v>
      </c>
      <c r="I707" s="274" t="str">
        <f>INDEX(Resumen!$A$56:$AL$259,MATCH($C702,Resumen!$C$56:$C$259,0),MATCH($I$21,Resumen!$A$59:$AL$59,0))</f>
        <v>-</v>
      </c>
      <c r="J707" s="274" t="str">
        <f>INDEX(Resumen!$A$56:$AL$259,MATCH($C702,Resumen!$C$56:$C$259,0),MATCH($J$21,Resumen!$A$59:$AL$59,0))</f>
        <v>-</v>
      </c>
      <c r="K707" s="275" t="str">
        <f>INDEX(Resumen!$A$56:$AL$259,MATCH($C702,Resumen!$C$56:$C$259,0),MATCH($K$21,Resumen!$A$59:$AL$59,0))</f>
        <v>-</v>
      </c>
      <c r="M707" s="273" t="str">
        <f t="shared" si="609"/>
        <v>-</v>
      </c>
      <c r="N707" s="274" t="str">
        <f t="shared" si="588"/>
        <v>-</v>
      </c>
      <c r="O707" s="274" t="str">
        <f t="shared" si="589"/>
        <v>-</v>
      </c>
      <c r="P707" s="275" t="str">
        <f t="shared" si="590"/>
        <v>-</v>
      </c>
      <c r="Q707" s="58"/>
      <c r="R707" s="292" t="str">
        <f t="shared" si="610"/>
        <v>-</v>
      </c>
      <c r="S707" s="293" t="str">
        <f t="shared" si="591"/>
        <v>-</v>
      </c>
      <c r="T707" s="293" t="str">
        <f t="shared" si="592"/>
        <v>-</v>
      </c>
      <c r="U707" s="294" t="str">
        <f t="shared" si="593"/>
        <v>-</v>
      </c>
      <c r="V707" s="5"/>
      <c r="W707" s="306" t="str">
        <f t="shared" si="611"/>
        <v>-</v>
      </c>
      <c r="Y707" s="318" t="str">
        <f>IF(OR(W707="",W707=0,W707="-"),"",MAX(Y$23:Y706)+1)</f>
        <v/>
      </c>
      <c r="Z707" s="319" t="str">
        <f>IF(OR(Y707="",Y707=0,Y707="-"),"",C702)</f>
        <v/>
      </c>
      <c r="AA707" s="338" t="str">
        <f>IF(OR(Y707="",Y707=0,Y707="-"),"",DAY($B702))</f>
        <v/>
      </c>
      <c r="AB707" s="331" t="str">
        <f t="shared" si="612"/>
        <v/>
      </c>
      <c r="AC707" s="339" t="str">
        <f>IF(OR(AA707="",AA707=0,AA707="-"),"",MONTH($B702))</f>
        <v/>
      </c>
      <c r="AD707" s="331" t="str">
        <f t="shared" si="613"/>
        <v/>
      </c>
      <c r="AE707" s="340" t="str">
        <f>IF(OR(AA707="",AA707=0,AA707="-"),"",YEAR($B702))</f>
        <v/>
      </c>
      <c r="AG707" s="469"/>
      <c r="AH707" s="497"/>
      <c r="AL707" s="499"/>
      <c r="AM707" s="470"/>
      <c r="AO707" s="469"/>
      <c r="AP707" s="473"/>
      <c r="AQ707" s="473"/>
      <c r="AR707" s="470"/>
      <c r="AT707" s="469"/>
      <c r="AU707" s="473"/>
      <c r="AV707" s="473"/>
      <c r="AW707" s="470"/>
      <c r="AY707" s="469"/>
      <c r="AZ707" s="473"/>
      <c r="BA707" s="473"/>
      <c r="BB707" s="470"/>
      <c r="BD707" s="469"/>
      <c r="BE707" s="470"/>
      <c r="BG707" s="467"/>
    </row>
    <row r="708" spans="1:59" ht="15" thickBot="1" x14ac:dyDescent="0.35">
      <c r="A708" s="674"/>
      <c r="B708" s="675"/>
      <c r="C708" s="676"/>
      <c r="D708" s="649"/>
      <c r="E708" s="259" t="str">
        <f>Resumen!$AI$57</f>
        <v>V</v>
      </c>
      <c r="F708" s="263" t="str">
        <f>Resumen!$AI$56</f>
        <v>Gastos V.Zotz</v>
      </c>
      <c r="G708" s="284"/>
      <c r="H708" s="276" t="str">
        <f>INDEX(Resumen!$A$56:$AL$259,MATCH($C702,Resumen!$C$56:$C$259,0),MATCH($H$22,Resumen!$A$59:$AL$59,0))</f>
        <v>-</v>
      </c>
      <c r="I708" s="277" t="str">
        <f>INDEX(Resumen!$A$56:$AL$259,MATCH($C702,Resumen!$C$56:$C$259,0),MATCH($I$22,Resumen!$A$59:$AL$59,0))</f>
        <v>-</v>
      </c>
      <c r="J708" s="277" t="str">
        <f>INDEX(Resumen!$A$56:$AL$259,MATCH($C702,Resumen!$C$56:$C$259,0),MATCH($J$22,Resumen!$A$59:$AL$59,0))</f>
        <v>-</v>
      </c>
      <c r="K708" s="278" t="str">
        <f>INDEX(Resumen!$A$56:$AL$259,MATCH($C702,Resumen!$C$56:$C$259,0),MATCH($K$22,Resumen!$A$59:$AL$59,0))</f>
        <v>-</v>
      </c>
      <c r="M708" s="276" t="str">
        <f t="shared" si="609"/>
        <v>-</v>
      </c>
      <c r="N708" s="277" t="str">
        <f t="shared" si="588"/>
        <v>-</v>
      </c>
      <c r="O708" s="277" t="str">
        <f t="shared" si="589"/>
        <v>-</v>
      </c>
      <c r="P708" s="278" t="str">
        <f t="shared" si="590"/>
        <v>-</v>
      </c>
      <c r="Q708" s="58"/>
      <c r="R708" s="295" t="str">
        <f t="shared" si="610"/>
        <v>-</v>
      </c>
      <c r="S708" s="296" t="str">
        <f t="shared" si="591"/>
        <v>-</v>
      </c>
      <c r="T708" s="296" t="str">
        <f t="shared" si="592"/>
        <v>-</v>
      </c>
      <c r="U708" s="297" t="str">
        <f t="shared" si="593"/>
        <v>-</v>
      </c>
      <c r="W708" s="307" t="str">
        <f t="shared" si="611"/>
        <v>-</v>
      </c>
      <c r="Y708" s="318" t="str">
        <f>IF(OR(W708="",W708=0,W708="-"),"",MAX(Y$23:Y707)+1)</f>
        <v/>
      </c>
      <c r="Z708" s="320" t="str">
        <f>IF(OR(Y708="",Y708=0,Y708="-"),"",C702)</f>
        <v/>
      </c>
      <c r="AA708" s="341" t="str">
        <f>IF(OR(Y708="",Y708=0,Y708="-"),"",DAY($B702))</f>
        <v/>
      </c>
      <c r="AB708" s="332" t="str">
        <f t="shared" si="612"/>
        <v/>
      </c>
      <c r="AC708" s="342" t="str">
        <f>IF(OR(AA708="",AA708=0,AA708="-"),"",MONTH($B702))</f>
        <v/>
      </c>
      <c r="AD708" s="332" t="str">
        <f t="shared" si="613"/>
        <v/>
      </c>
      <c r="AE708" s="343" t="str">
        <f>IF(OR(AA708="",AA708=0,AA708="-"),"",YEAR($B702))</f>
        <v/>
      </c>
      <c r="AG708" s="471"/>
      <c r="AH708" s="500"/>
      <c r="AI708" s="501"/>
      <c r="AJ708" s="501"/>
      <c r="AK708" s="501"/>
      <c r="AL708" s="502"/>
      <c r="AM708" s="472"/>
      <c r="AO708" s="471"/>
      <c r="AP708" s="474"/>
      <c r="AQ708" s="474"/>
      <c r="AR708" s="472"/>
      <c r="AT708" s="471"/>
      <c r="AU708" s="474"/>
      <c r="AV708" s="474"/>
      <c r="AW708" s="472"/>
      <c r="AY708" s="471"/>
      <c r="AZ708" s="474"/>
      <c r="BA708" s="474"/>
      <c r="BB708" s="472"/>
      <c r="BD708" s="471"/>
      <c r="BE708" s="472"/>
      <c r="BG708" s="468"/>
    </row>
    <row r="709" spans="1:59" ht="15" thickBot="1" x14ac:dyDescent="0.35">
      <c r="A709" s="674">
        <f>MAX($A$23:A702)+1</f>
        <v>99</v>
      </c>
      <c r="B709" s="675">
        <f>INDEX(Resumen!$A$56:$AL$259,MATCH($A709,Resumen!$A$56:$A$259,0),MATCH($B$22,Resumen!$A$59:$AL$59,0))</f>
        <v>0</v>
      </c>
      <c r="C709" s="676">
        <f>INDEX(Resumen!$A$56:$AL$259,MATCH($A709,Resumen!$A$56:$A$259,0),MATCH($C$22,Resumen!$A$59:$AL$59,0))</f>
        <v>0</v>
      </c>
      <c r="D709" s="648" t="str">
        <f>IF(SUM($W709:$W715)=0,"-",SUM($W709:$W715))</f>
        <v>-</v>
      </c>
      <c r="E709" s="363" t="str">
        <f>Resumen!$K$57</f>
        <v>MP</v>
      </c>
      <c r="F709" s="364" t="str">
        <f>Resumen!$K$56</f>
        <v>Materias Primas</v>
      </c>
      <c r="G709" s="284"/>
      <c r="H709" s="256" t="str">
        <f>INDEX(Resumen!$A$56:$AL$259,MATCH($C709,Resumen!$C$56:$C$259,0),MATCH($H$16,Resumen!$A$59:$AL$59,0))</f>
        <v>-</v>
      </c>
      <c r="I709" s="90" t="str">
        <f>INDEX(Resumen!$A$56:$AL$259,MATCH($C709,Resumen!$C$56:$C$259,0),MATCH($I$16,Resumen!$A$59:$AL$59,0))</f>
        <v>-</v>
      </c>
      <c r="J709" s="90" t="str">
        <f>INDEX(Resumen!$A$56:$AL$259,MATCH($C709,Resumen!$C$56:$C$259,0),MATCH($J$16,Resumen!$A$59:$AL$59,0))</f>
        <v>-</v>
      </c>
      <c r="K709" s="109" t="str">
        <f>INDEX(Resumen!$A$56:$AL$259,MATCH($C709,Resumen!$C$56:$C$259,0),MATCH($K$16,Resumen!$A$59:$AL$59,0))</f>
        <v>-</v>
      </c>
      <c r="M709" s="256" t="str">
        <f>IF(OR(H709="-",H709="",H709=0),"-",H709*M$14)</f>
        <v>-</v>
      </c>
      <c r="N709" s="90" t="str">
        <f t="shared" si="588"/>
        <v>-</v>
      </c>
      <c r="O709" s="90" t="str">
        <f t="shared" si="589"/>
        <v>-</v>
      </c>
      <c r="P709" s="109" t="str">
        <f t="shared" si="590"/>
        <v>-</v>
      </c>
      <c r="Q709" s="58"/>
      <c r="R709" s="365" t="str">
        <f>IF(SUM(H709,M709)=0,"-",SUM(H709,M709))</f>
        <v>-</v>
      </c>
      <c r="S709" s="366" t="str">
        <f t="shared" si="591"/>
        <v>-</v>
      </c>
      <c r="T709" s="366" t="str">
        <f t="shared" si="592"/>
        <v>-</v>
      </c>
      <c r="U709" s="367" t="str">
        <f t="shared" si="593"/>
        <v>-</v>
      </c>
      <c r="V709" s="5"/>
      <c r="W709" s="368" t="str">
        <f>IF(SUM(R709:U709)=0,"-",SUM(R709:U709))</f>
        <v>-</v>
      </c>
      <c r="Y709" s="369" t="str">
        <f>IF(OR(W709="",W709=0,W709="-"),"",MAX(Y$23:Y708)+1)</f>
        <v/>
      </c>
      <c r="Z709" s="370" t="str">
        <f>IF(OR(Y709="",Y709=0,Y709="-"),"",C709)</f>
        <v/>
      </c>
      <c r="AA709" s="371" t="str">
        <f>IF(OR(Y709="",Y709=0,Y709="-"),"",DAY($B709))</f>
        <v/>
      </c>
      <c r="AB709" s="372" t="str">
        <f>IF(AA709="","","/")</f>
        <v/>
      </c>
      <c r="AC709" s="373" t="str">
        <f>IF(OR(AA709="",AA709=0,AA709="-"),"",MONTH($B709))</f>
        <v/>
      </c>
      <c r="AD709" s="372" t="str">
        <f>IF(AC709="","","/")</f>
        <v/>
      </c>
      <c r="AE709" s="374" t="str">
        <f>IF(OR(AA709="",AA709=0,AA709="-"),"",YEAR($B709))</f>
        <v/>
      </c>
      <c r="AG709" s="461" t="str">
        <f>IF(OR($C709="",$C709="-",$C709=0),"-",A709)</f>
        <v>-</v>
      </c>
      <c r="AH709" s="503" t="str">
        <f>IF(OR($C709="",$C709="-",$C709=0),"-",DAY(B709))</f>
        <v>-</v>
      </c>
      <c r="AI709" s="506" t="str">
        <f>IF(AH709="","","/")</f>
        <v>/</v>
      </c>
      <c r="AJ709" s="507" t="str">
        <f>IF(OR($C709="",$C709="-",$C709=0),"-",MONTH(B709))</f>
        <v>-</v>
      </c>
      <c r="AK709" s="506" t="str">
        <f>IF(AJ709="","","/")</f>
        <v>/</v>
      </c>
      <c r="AL709" s="508" t="str">
        <f>IF(OR($C709="",$C709="-",$C709=0),"-",YEAR(B709))</f>
        <v>-</v>
      </c>
      <c r="AM709" s="462" t="str">
        <f>IF(OR($C709="",$C709="-",$C709=0),"-",C709)</f>
        <v>-</v>
      </c>
      <c r="AN709" s="475" t="str">
        <f>IF(AM709="-","ù",IF(BG709=D709,"ü","û"))</f>
        <v>ù</v>
      </c>
      <c r="AO709" s="463" t="str">
        <f>IF(OR($C709="",$C709="-",$C709=0),"-",IF(SUM(H709:H715)=0,"-",SUM(H709:H715)))</f>
        <v>-</v>
      </c>
      <c r="AP709" s="464" t="str">
        <f>IF(OR($C709="",$C709="-",$C709=0),"-",IF(SUM(I709:I715)=0,"-",SUM(I709:I715)))</f>
        <v>-</v>
      </c>
      <c r="AQ709" s="464" t="str">
        <f>IF(OR($C709="",$C709="-",$C709=0),"-",IF(SUM(J709:J715)=0,"-",SUM(J709:J715)))</f>
        <v>-</v>
      </c>
      <c r="AR709" s="465" t="str">
        <f>IF(OR($C709="",$C709="-",$C709=0),"-",IF(SUM(K709:K715)=0,"-",SUM(K709:K715)))</f>
        <v>-</v>
      </c>
      <c r="AS709" s="457"/>
      <c r="AT709" s="463" t="str">
        <f>IF(OR($C709="",$C709="-",$C709=0),"-",IF(SUM(M709:M715)=0,"-",SUM(M709:M715)))</f>
        <v>-</v>
      </c>
      <c r="AU709" s="464" t="str">
        <f>IF(OR($C709="",$C709="-",$C709=0),"-",IF(SUM(N709:N715)=0,"-",SUM(N709:N715)))</f>
        <v>-</v>
      </c>
      <c r="AV709" s="464" t="str">
        <f>IF(OR($C709="",$C709="-",$C709=0),"-",IF(SUM(O709:O715)=0,"-",SUM(O709:O715)))</f>
        <v>-</v>
      </c>
      <c r="AW709" s="465" t="str">
        <f>IF(OR($C709="",$C709="-",$C709=0),"-",IF(SUM(P709:P715)=0,"-",SUM(P709:P715)))</f>
        <v>-</v>
      </c>
      <c r="AX709" s="457"/>
      <c r="AY709" s="463" t="str">
        <f>IF(OR($C709="",$C709="-",$C709=0),"-",IF(SUM(R709:R715)=0,"-",SUM(R709:R715)))</f>
        <v>-</v>
      </c>
      <c r="AZ709" s="464" t="str">
        <f>IF(OR($C709="",$C709="-",$C709=0),"-",IF(SUM(S709:S715)=0,"-",SUM(S709:S715)))</f>
        <v>-</v>
      </c>
      <c r="BA709" s="464" t="str">
        <f>IF(OR($C709="",$C709="-",$C709=0),"-",IF(SUM(T709:T715)=0,"-",SUM(T709:T715)))</f>
        <v>-</v>
      </c>
      <c r="BB709" s="465" t="str">
        <f>IF(OR($C709="",$C709="-",$C709=0),"-",IF(SUM(U709:U715)=0,"-",SUM(U709:U715)))</f>
        <v>-</v>
      </c>
      <c r="BC709" s="457"/>
      <c r="BD709" s="463" t="str">
        <f>IF(SUM(AO709:AR709)=0,"-",SUM(AO709:AR709))</f>
        <v>-</v>
      </c>
      <c r="BE709" s="465" t="str">
        <f>IF(SUM(AT709:AW709)=0,"-",SUM(AT709:AW709))</f>
        <v>-</v>
      </c>
      <c r="BF709" s="457"/>
      <c r="BG709" s="466" t="str">
        <f>IF(SUM(AY709:BB709)=0,"-",SUM(AY709:BB709))</f>
        <v>-</v>
      </c>
    </row>
    <row r="710" spans="1:59" ht="15" thickBot="1" x14ac:dyDescent="0.35">
      <c r="A710" s="674"/>
      <c r="B710" s="675"/>
      <c r="C710" s="676"/>
      <c r="D710" s="677"/>
      <c r="E710" s="82" t="str">
        <f>Resumen!$O$57</f>
        <v>P</v>
      </c>
      <c r="F710" s="261" t="str">
        <f>Resumen!$O$56</f>
        <v>Panadería</v>
      </c>
      <c r="G710" s="284"/>
      <c r="H710" s="273" t="str">
        <f>INDEX(Resumen!$A$56:$AL$259,MATCH($C709,Resumen!$C$56:$C$259,0),MATCH($H$17,Resumen!$A$59:$AL$59,0))</f>
        <v>-</v>
      </c>
      <c r="I710" s="274" t="str">
        <f>INDEX(Resumen!$A$56:$AL$259,MATCH($C709,Resumen!$C$56:$C$259,0),MATCH($I$17,Resumen!$A$59:$AL$59,0))</f>
        <v>-</v>
      </c>
      <c r="J710" s="274" t="str">
        <f>INDEX(Resumen!$A$56:$AL$259,MATCH($C709,Resumen!$C$56:$C$259,0),MATCH($J$17,Resumen!$A$59:$AL$59,0))</f>
        <v>-</v>
      </c>
      <c r="K710" s="275" t="str">
        <f>INDEX(Resumen!$A$56:$AL$259,MATCH($C709,Resumen!$C$56:$C$259,0),MATCH($K$17,Resumen!$A$59:$AL$59,0))</f>
        <v>-</v>
      </c>
      <c r="M710" s="273" t="str">
        <f t="shared" ref="M710:M715" si="614">IF(OR(H710="-",H710="",H710=0),"-",H710*M$14)</f>
        <v>-</v>
      </c>
      <c r="N710" s="274" t="str">
        <f t="shared" si="588"/>
        <v>-</v>
      </c>
      <c r="O710" s="274" t="str">
        <f t="shared" si="589"/>
        <v>-</v>
      </c>
      <c r="P710" s="275" t="str">
        <f t="shared" si="590"/>
        <v>-</v>
      </c>
      <c r="Q710" s="58"/>
      <c r="R710" s="292" t="str">
        <f t="shared" ref="R710:R715" si="615">IF(SUM(H710,M710)=0,"-",SUM(H710,M710))</f>
        <v>-</v>
      </c>
      <c r="S710" s="293" t="str">
        <f t="shared" si="591"/>
        <v>-</v>
      </c>
      <c r="T710" s="293" t="str">
        <f t="shared" si="592"/>
        <v>-</v>
      </c>
      <c r="U710" s="294" t="str">
        <f t="shared" si="593"/>
        <v>-</v>
      </c>
      <c r="V710" s="5"/>
      <c r="W710" s="306" t="str">
        <f t="shared" ref="W710:W715" si="616">IF(SUM(R710:U710)=0,"-",SUM(R710:U710))</f>
        <v>-</v>
      </c>
      <c r="Y710" s="318" t="str">
        <f>IF(OR(W710="",W710=0,W710="-"),"",MAX(Y$23:Y709)+1)</f>
        <v/>
      </c>
      <c r="Z710" s="319" t="str">
        <f>IF(OR(Y710="",Y710=0,Y710="-"),"",C709)</f>
        <v/>
      </c>
      <c r="AA710" s="338" t="str">
        <f>IF(OR(Y710="",Y710=0,Y710="-"),"",DAY($B709))</f>
        <v/>
      </c>
      <c r="AB710" s="331" t="str">
        <f t="shared" ref="AB710:AB715" si="617">IF(AA710="","","/")</f>
        <v/>
      </c>
      <c r="AC710" s="339" t="str">
        <f>IF(OR(AA710="",AA710=0,AA710="-"),"",MONTH($B709))</f>
        <v/>
      </c>
      <c r="AD710" s="331" t="str">
        <f t="shared" ref="AD710:AD715" si="618">IF(AC710="","","/")</f>
        <v/>
      </c>
      <c r="AE710" s="340" t="str">
        <f>IF(OR(AA710="",AA710=0,AA710="-"),"",YEAR($B709))</f>
        <v/>
      </c>
      <c r="AG710" s="525"/>
      <c r="AH710" s="526"/>
      <c r="AI710" s="527"/>
      <c r="AJ710" s="528"/>
      <c r="AK710" s="527"/>
      <c r="AL710" s="529"/>
      <c r="AM710" s="530"/>
      <c r="AN710" s="535"/>
      <c r="AO710" s="531"/>
      <c r="AP710" s="532"/>
      <c r="AQ710" s="532"/>
      <c r="AR710" s="533"/>
      <c r="AS710" s="536"/>
      <c r="AT710" s="531"/>
      <c r="AU710" s="532"/>
      <c r="AV710" s="532"/>
      <c r="AW710" s="533"/>
      <c r="AX710" s="536"/>
      <c r="AY710" s="531"/>
      <c r="AZ710" s="532"/>
      <c r="BA710" s="532"/>
      <c r="BB710" s="533"/>
      <c r="BC710" s="536"/>
      <c r="BD710" s="531"/>
      <c r="BE710" s="533"/>
      <c r="BF710" s="536"/>
      <c r="BG710" s="534"/>
    </row>
    <row r="711" spans="1:59" ht="15" thickBot="1" x14ac:dyDescent="0.35">
      <c r="A711" s="674"/>
      <c r="B711" s="675"/>
      <c r="C711" s="676"/>
      <c r="D711" s="677"/>
      <c r="E711" s="82" t="str">
        <f>Resumen!$S$57</f>
        <v>B</v>
      </c>
      <c r="F711" s="261" t="str">
        <f>Resumen!$S$56</f>
        <v>Bebidas</v>
      </c>
      <c r="G711" s="284"/>
      <c r="H711" s="273" t="str">
        <f>INDEX(Resumen!$A$56:$AL$259,MATCH($C709,Resumen!$C$56:$C$259,0),MATCH($H$18,Resumen!$A$59:$AL$59,0))</f>
        <v>-</v>
      </c>
      <c r="I711" s="274" t="str">
        <f>INDEX(Resumen!$A$56:$AL$259,MATCH($C709,Resumen!$C$56:$C$259,0),MATCH($I$18,Resumen!$A$59:$AL$59,0))</f>
        <v>-</v>
      </c>
      <c r="J711" s="274" t="str">
        <f>INDEX(Resumen!$A$56:$AL$259,MATCH($C709,Resumen!$C$56:$C$259,0),MATCH($J$18,Resumen!$A$59:$AL$59,0))</f>
        <v>-</v>
      </c>
      <c r="K711" s="275" t="str">
        <f>INDEX(Resumen!$A$56:$AL$259,MATCH($C709,Resumen!$C$56:$C$259,0),MATCH($K$18,Resumen!$A$59:$AL$59,0))</f>
        <v>-</v>
      </c>
      <c r="M711" s="273" t="str">
        <f t="shared" si="614"/>
        <v>-</v>
      </c>
      <c r="N711" s="274" t="str">
        <f t="shared" si="588"/>
        <v>-</v>
      </c>
      <c r="O711" s="274" t="str">
        <f t="shared" si="589"/>
        <v>-</v>
      </c>
      <c r="P711" s="275" t="str">
        <f t="shared" si="590"/>
        <v>-</v>
      </c>
      <c r="R711" s="292" t="str">
        <f t="shared" si="615"/>
        <v>-</v>
      </c>
      <c r="S711" s="293" t="str">
        <f t="shared" si="591"/>
        <v>-</v>
      </c>
      <c r="T711" s="293" t="str">
        <f t="shared" si="592"/>
        <v>-</v>
      </c>
      <c r="U711" s="294" t="str">
        <f t="shared" si="593"/>
        <v>-</v>
      </c>
      <c r="V711" s="5"/>
      <c r="W711" s="306" t="str">
        <f t="shared" si="616"/>
        <v>-</v>
      </c>
      <c r="Y711" s="318" t="str">
        <f>IF(OR(W711="",W711=0,W711="-"),"",MAX(Y$23:Y710)+1)</f>
        <v/>
      </c>
      <c r="Z711" s="319" t="str">
        <f>IF(OR(Y711="",Y711=0,Y711="-"),"",C709)</f>
        <v/>
      </c>
      <c r="AA711" s="338" t="str">
        <f>IF(OR(Y711="",Y711=0,Y711="-"),"",DAY($B709))</f>
        <v/>
      </c>
      <c r="AB711" s="331" t="str">
        <f t="shared" si="617"/>
        <v/>
      </c>
      <c r="AC711" s="339" t="str">
        <f>IF(OR(AA711="",AA711=0,AA711="-"),"",MONTH($B709))</f>
        <v/>
      </c>
      <c r="AD711" s="331" t="str">
        <f t="shared" si="618"/>
        <v/>
      </c>
      <c r="AE711" s="340" t="str">
        <f>IF(OR(AA711="",AA711=0,AA711="-"),"",YEAR($B709))</f>
        <v/>
      </c>
      <c r="AG711" s="469"/>
      <c r="AH711" s="497"/>
      <c r="AL711" s="499"/>
      <c r="AM711" s="470"/>
      <c r="AN711" s="59"/>
      <c r="AO711" s="469"/>
      <c r="AP711" s="473"/>
      <c r="AQ711" s="473"/>
      <c r="AR711" s="470"/>
      <c r="AS711" s="59"/>
      <c r="AT711" s="469"/>
      <c r="AU711" s="473"/>
      <c r="AV711" s="473"/>
      <c r="AW711" s="470"/>
      <c r="AX711" s="59"/>
      <c r="AY711" s="469"/>
      <c r="AZ711" s="473"/>
      <c r="BA711" s="473"/>
      <c r="BB711" s="470"/>
      <c r="BC711" s="59"/>
      <c r="BD711" s="469"/>
      <c r="BE711" s="470"/>
      <c r="BF711" s="59"/>
      <c r="BG711" s="467"/>
    </row>
    <row r="712" spans="1:59" ht="15" thickBot="1" x14ac:dyDescent="0.35">
      <c r="A712" s="674"/>
      <c r="B712" s="675"/>
      <c r="C712" s="676"/>
      <c r="D712" s="677"/>
      <c r="E712" s="82" t="str">
        <f>Resumen!$W$57</f>
        <v>E</v>
      </c>
      <c r="F712" s="261" t="str">
        <f>Resumen!$W$56</f>
        <v>Envases</v>
      </c>
      <c r="G712" s="284"/>
      <c r="H712" s="273" t="str">
        <f>INDEX(Resumen!$A$56:$AL$259,MATCH($C709,Resumen!$C$56:$C$259,0),MATCH($H$19,Resumen!$A$59:$AL$59,0))</f>
        <v>-</v>
      </c>
      <c r="I712" s="274" t="str">
        <f>INDEX(Resumen!$A$56:$AL$259,MATCH($C709,Resumen!$C$56:$C$259,0),MATCH($I$19,Resumen!$A$59:$AL$59,0))</f>
        <v>-</v>
      </c>
      <c r="J712" s="274" t="str">
        <f>INDEX(Resumen!$A$56:$AL$259,MATCH($C709,Resumen!$C$56:$C$259,0),MATCH($J$19,Resumen!$A$59:$AL$59,0))</f>
        <v>-</v>
      </c>
      <c r="K712" s="275" t="str">
        <f>INDEX(Resumen!$A$56:$AL$259,MATCH($C709,Resumen!$C$56:$C$259,0),MATCH($K$19,Resumen!$A$59:$AL$59,0))</f>
        <v>-</v>
      </c>
      <c r="M712" s="273" t="str">
        <f t="shared" si="614"/>
        <v>-</v>
      </c>
      <c r="N712" s="274" t="str">
        <f t="shared" si="588"/>
        <v>-</v>
      </c>
      <c r="O712" s="274" t="str">
        <f t="shared" si="589"/>
        <v>-</v>
      </c>
      <c r="P712" s="275" t="str">
        <f t="shared" si="590"/>
        <v>-</v>
      </c>
      <c r="Q712" s="58"/>
      <c r="R712" s="292" t="str">
        <f t="shared" si="615"/>
        <v>-</v>
      </c>
      <c r="S712" s="293" t="str">
        <f t="shared" si="591"/>
        <v>-</v>
      </c>
      <c r="T712" s="293" t="str">
        <f t="shared" si="592"/>
        <v>-</v>
      </c>
      <c r="U712" s="294" t="str">
        <f t="shared" si="593"/>
        <v>-</v>
      </c>
      <c r="V712" s="5"/>
      <c r="W712" s="306" t="str">
        <f t="shared" si="616"/>
        <v>-</v>
      </c>
      <c r="Y712" s="318" t="str">
        <f>IF(OR(W712="",W712=0,W712="-"),"",MAX(Y$23:Y711)+1)</f>
        <v/>
      </c>
      <c r="Z712" s="319" t="str">
        <f>IF(OR(Y712="",Y712=0,Y712="-"),"",C709)</f>
        <v/>
      </c>
      <c r="AA712" s="338" t="str">
        <f>IF(OR(Y712="",Y712=0,Y712="-"),"",DAY($B709))</f>
        <v/>
      </c>
      <c r="AB712" s="331" t="str">
        <f t="shared" si="617"/>
        <v/>
      </c>
      <c r="AC712" s="339" t="str">
        <f>IF(OR(AA712="",AA712=0,AA712="-"),"",MONTH($B709))</f>
        <v/>
      </c>
      <c r="AD712" s="331" t="str">
        <f t="shared" si="618"/>
        <v/>
      </c>
      <c r="AE712" s="340" t="str">
        <f>IF(OR(AA712="",AA712=0,AA712="-"),"",YEAR($B709))</f>
        <v/>
      </c>
      <c r="AG712" s="469"/>
      <c r="AH712" s="497"/>
      <c r="AL712" s="499"/>
      <c r="AM712" s="470"/>
      <c r="AO712" s="469"/>
      <c r="AP712" s="473"/>
      <c r="AQ712" s="473"/>
      <c r="AR712" s="470"/>
      <c r="AT712" s="469"/>
      <c r="AU712" s="473"/>
      <c r="AV712" s="473"/>
      <c r="AW712" s="470"/>
      <c r="AY712" s="469"/>
      <c r="AZ712" s="473"/>
      <c r="BA712" s="473"/>
      <c r="BB712" s="470"/>
      <c r="BD712" s="469"/>
      <c r="BE712" s="470"/>
      <c r="BG712" s="467"/>
    </row>
    <row r="713" spans="1:59" ht="15" thickBot="1" x14ac:dyDescent="0.35">
      <c r="A713" s="674"/>
      <c r="B713" s="675"/>
      <c r="C713" s="676"/>
      <c r="D713" s="677"/>
      <c r="E713" s="83" t="str">
        <f>Resumen!$AA$57</f>
        <v>D</v>
      </c>
      <c r="F713" s="262" t="str">
        <f>Resumen!$AA$56</f>
        <v>Decoración</v>
      </c>
      <c r="G713" s="284"/>
      <c r="H713" s="273" t="str">
        <f>INDEX(Resumen!$A$56:$AL$259,MATCH($C709,Resumen!$C$56:$C$259,0),MATCH($H$20,Resumen!$A$59:$AL$59,0))</f>
        <v>-</v>
      </c>
      <c r="I713" s="274" t="str">
        <f>INDEX(Resumen!$A$56:$AL$259,MATCH($C709,Resumen!$C$56:$C$259,0),MATCH($I$20,Resumen!$A$59:$AL$59,0))</f>
        <v>-</v>
      </c>
      <c r="J713" s="274" t="str">
        <f>INDEX(Resumen!$A$56:$AL$259,MATCH($C709,Resumen!$C$56:$C$259,0),MATCH($J$20,Resumen!$A$59:$AL$59,0))</f>
        <v>-</v>
      </c>
      <c r="K713" s="275" t="str">
        <f>INDEX(Resumen!$A$56:$AL$259,MATCH($C709,Resumen!$C$56:$C$259,0),MATCH($K$20,Resumen!$A$59:$AL$59,0))</f>
        <v>-</v>
      </c>
      <c r="M713" s="273" t="str">
        <f t="shared" si="614"/>
        <v>-</v>
      </c>
      <c r="N713" s="274" t="str">
        <f t="shared" si="588"/>
        <v>-</v>
      </c>
      <c r="O713" s="274" t="str">
        <f t="shared" si="589"/>
        <v>-</v>
      </c>
      <c r="P713" s="275" t="str">
        <f t="shared" si="590"/>
        <v>-</v>
      </c>
      <c r="Q713" s="58"/>
      <c r="R713" s="292" t="str">
        <f t="shared" si="615"/>
        <v>-</v>
      </c>
      <c r="S713" s="293" t="str">
        <f t="shared" si="591"/>
        <v>-</v>
      </c>
      <c r="T713" s="293" t="str">
        <f t="shared" si="592"/>
        <v>-</v>
      </c>
      <c r="U713" s="294" t="str">
        <f t="shared" si="593"/>
        <v>-</v>
      </c>
      <c r="V713" s="5"/>
      <c r="W713" s="306" t="str">
        <f t="shared" si="616"/>
        <v>-</v>
      </c>
      <c r="Y713" s="318" t="str">
        <f>IF(OR(W713="",W713=0,W713="-"),"",MAX(Y$23:Y712)+1)</f>
        <v/>
      </c>
      <c r="Z713" s="319" t="str">
        <f>IF(OR(Y713="",Y713=0,Y713="-"),"",C709)</f>
        <v/>
      </c>
      <c r="AA713" s="338" t="str">
        <f>IF(OR(Y713="",Y713=0,Y713="-"),"",DAY($B709))</f>
        <v/>
      </c>
      <c r="AB713" s="331" t="str">
        <f t="shared" si="617"/>
        <v/>
      </c>
      <c r="AC713" s="339" t="str">
        <f>IF(OR(AA713="",AA713=0,AA713="-"),"",MONTH($B709))</f>
        <v/>
      </c>
      <c r="AD713" s="331" t="str">
        <f t="shared" si="618"/>
        <v/>
      </c>
      <c r="AE713" s="340" t="str">
        <f>IF(OR(AA713="",AA713=0,AA713="-"),"",YEAR($B709))</f>
        <v/>
      </c>
      <c r="AG713" s="469"/>
      <c r="AH713" s="497"/>
      <c r="AL713" s="499"/>
      <c r="AM713" s="470"/>
      <c r="AO713" s="469"/>
      <c r="AP713" s="473"/>
      <c r="AQ713" s="473"/>
      <c r="AR713" s="470"/>
      <c r="AT713" s="469"/>
      <c r="AU713" s="473"/>
      <c r="AV713" s="473"/>
      <c r="AW713" s="470"/>
      <c r="AY713" s="469"/>
      <c r="AZ713" s="473"/>
      <c r="BA713" s="473"/>
      <c r="BB713" s="470"/>
      <c r="BD713" s="469"/>
      <c r="BE713" s="470"/>
      <c r="BG713" s="467"/>
    </row>
    <row r="714" spans="1:59" ht="15" thickBot="1" x14ac:dyDescent="0.35">
      <c r="A714" s="674"/>
      <c r="B714" s="675"/>
      <c r="C714" s="676"/>
      <c r="D714" s="677"/>
      <c r="E714" s="83" t="str">
        <f>Resumen!$AE$57</f>
        <v>U</v>
      </c>
      <c r="F714" s="262" t="str">
        <f>Resumen!$AE$56</f>
        <v>Maq. y Utensilios</v>
      </c>
      <c r="G714" s="284"/>
      <c r="H714" s="273" t="str">
        <f>INDEX(Resumen!$A$56:$AL$259,MATCH($C709,Resumen!$C$56:$C$259,0),MATCH($H$21,Resumen!$A$59:$AL$59,0))</f>
        <v>-</v>
      </c>
      <c r="I714" s="274" t="str">
        <f>INDEX(Resumen!$A$56:$AL$259,MATCH($C709,Resumen!$C$56:$C$259,0),MATCH($I$21,Resumen!$A$59:$AL$59,0))</f>
        <v>-</v>
      </c>
      <c r="J714" s="274" t="str">
        <f>INDEX(Resumen!$A$56:$AL$259,MATCH($C709,Resumen!$C$56:$C$259,0),MATCH($J$21,Resumen!$A$59:$AL$59,0))</f>
        <v>-</v>
      </c>
      <c r="K714" s="275" t="str">
        <f>INDEX(Resumen!$A$56:$AL$259,MATCH($C709,Resumen!$C$56:$C$259,0),MATCH($K$21,Resumen!$A$59:$AL$59,0))</f>
        <v>-</v>
      </c>
      <c r="M714" s="273" t="str">
        <f t="shared" si="614"/>
        <v>-</v>
      </c>
      <c r="N714" s="274" t="str">
        <f t="shared" si="588"/>
        <v>-</v>
      </c>
      <c r="O714" s="274" t="str">
        <f t="shared" si="589"/>
        <v>-</v>
      </c>
      <c r="P714" s="275" t="str">
        <f t="shared" si="590"/>
        <v>-</v>
      </c>
      <c r="Q714" s="58"/>
      <c r="R714" s="292" t="str">
        <f t="shared" si="615"/>
        <v>-</v>
      </c>
      <c r="S714" s="293" t="str">
        <f t="shared" si="591"/>
        <v>-</v>
      </c>
      <c r="T714" s="293" t="str">
        <f t="shared" si="592"/>
        <v>-</v>
      </c>
      <c r="U714" s="294" t="str">
        <f t="shared" si="593"/>
        <v>-</v>
      </c>
      <c r="V714" s="5"/>
      <c r="W714" s="306" t="str">
        <f t="shared" si="616"/>
        <v>-</v>
      </c>
      <c r="Y714" s="318" t="str">
        <f>IF(OR(W714="",W714=0,W714="-"),"",MAX(Y$23:Y713)+1)</f>
        <v/>
      </c>
      <c r="Z714" s="319" t="str">
        <f>IF(OR(Y714="",Y714=0,Y714="-"),"",C709)</f>
        <v/>
      </c>
      <c r="AA714" s="338" t="str">
        <f>IF(OR(Y714="",Y714=0,Y714="-"),"",DAY($B709))</f>
        <v/>
      </c>
      <c r="AB714" s="331" t="str">
        <f t="shared" si="617"/>
        <v/>
      </c>
      <c r="AC714" s="339" t="str">
        <f>IF(OR(AA714="",AA714=0,AA714="-"),"",MONTH($B709))</f>
        <v/>
      </c>
      <c r="AD714" s="331" t="str">
        <f t="shared" si="618"/>
        <v/>
      </c>
      <c r="AE714" s="340" t="str">
        <f>IF(OR(AA714="",AA714=0,AA714="-"),"",YEAR($B709))</f>
        <v/>
      </c>
      <c r="AG714" s="469"/>
      <c r="AH714" s="497"/>
      <c r="AL714" s="499"/>
      <c r="AM714" s="470"/>
      <c r="AO714" s="469"/>
      <c r="AP714" s="473"/>
      <c r="AQ714" s="473"/>
      <c r="AR714" s="470"/>
      <c r="AT714" s="469"/>
      <c r="AU714" s="473"/>
      <c r="AV714" s="473"/>
      <c r="AW714" s="470"/>
      <c r="AY714" s="469"/>
      <c r="AZ714" s="473"/>
      <c r="BA714" s="473"/>
      <c r="BB714" s="470"/>
      <c r="BD714" s="469"/>
      <c r="BE714" s="470"/>
      <c r="BG714" s="467"/>
    </row>
    <row r="715" spans="1:59" ht="15" thickBot="1" x14ac:dyDescent="0.35">
      <c r="A715" s="674"/>
      <c r="B715" s="675"/>
      <c r="C715" s="676"/>
      <c r="D715" s="649"/>
      <c r="E715" s="259" t="str">
        <f>Resumen!$AI$57</f>
        <v>V</v>
      </c>
      <c r="F715" s="263" t="str">
        <f>Resumen!$AI$56</f>
        <v>Gastos V.Zotz</v>
      </c>
      <c r="G715" s="284"/>
      <c r="H715" s="276" t="str">
        <f>INDEX(Resumen!$A$56:$AL$259,MATCH($C709,Resumen!$C$56:$C$259,0),MATCH($H$22,Resumen!$A$59:$AL$59,0))</f>
        <v>-</v>
      </c>
      <c r="I715" s="277" t="str">
        <f>INDEX(Resumen!$A$56:$AL$259,MATCH($C709,Resumen!$C$56:$C$259,0),MATCH($I$22,Resumen!$A$59:$AL$59,0))</f>
        <v>-</v>
      </c>
      <c r="J715" s="277" t="str">
        <f>INDEX(Resumen!$A$56:$AL$259,MATCH($C709,Resumen!$C$56:$C$259,0),MATCH($J$22,Resumen!$A$59:$AL$59,0))</f>
        <v>-</v>
      </c>
      <c r="K715" s="278" t="str">
        <f>INDEX(Resumen!$A$56:$AL$259,MATCH($C709,Resumen!$C$56:$C$259,0),MATCH($K$22,Resumen!$A$59:$AL$59,0))</f>
        <v>-</v>
      </c>
      <c r="M715" s="276" t="str">
        <f t="shared" si="614"/>
        <v>-</v>
      </c>
      <c r="N715" s="277" t="str">
        <f t="shared" si="588"/>
        <v>-</v>
      </c>
      <c r="O715" s="277" t="str">
        <f t="shared" si="589"/>
        <v>-</v>
      </c>
      <c r="P715" s="278" t="str">
        <f t="shared" si="590"/>
        <v>-</v>
      </c>
      <c r="Q715" s="58"/>
      <c r="R715" s="295" t="str">
        <f t="shared" si="615"/>
        <v>-</v>
      </c>
      <c r="S715" s="296" t="str">
        <f t="shared" si="591"/>
        <v>-</v>
      </c>
      <c r="T715" s="296" t="str">
        <f t="shared" si="592"/>
        <v>-</v>
      </c>
      <c r="U715" s="297" t="str">
        <f t="shared" si="593"/>
        <v>-</v>
      </c>
      <c r="W715" s="307" t="str">
        <f t="shared" si="616"/>
        <v>-</v>
      </c>
      <c r="Y715" s="318" t="str">
        <f>IF(OR(W715="",W715=0,W715="-"),"",MAX(Y$23:Y714)+1)</f>
        <v/>
      </c>
      <c r="Z715" s="320" t="str">
        <f>IF(OR(Y715="",Y715=0,Y715="-"),"",C709)</f>
        <v/>
      </c>
      <c r="AA715" s="341" t="str">
        <f>IF(OR(Y715="",Y715=0,Y715="-"),"",DAY($B709))</f>
        <v/>
      </c>
      <c r="AB715" s="332" t="str">
        <f t="shared" si="617"/>
        <v/>
      </c>
      <c r="AC715" s="342" t="str">
        <f>IF(OR(AA715="",AA715=0,AA715="-"),"",MONTH($B709))</f>
        <v/>
      </c>
      <c r="AD715" s="332" t="str">
        <f t="shared" si="618"/>
        <v/>
      </c>
      <c r="AE715" s="343" t="str">
        <f>IF(OR(AA715="",AA715=0,AA715="-"),"",YEAR($B709))</f>
        <v/>
      </c>
      <c r="AG715" s="471"/>
      <c r="AH715" s="500"/>
      <c r="AI715" s="501"/>
      <c r="AJ715" s="501"/>
      <c r="AK715" s="501"/>
      <c r="AL715" s="502"/>
      <c r="AM715" s="472"/>
      <c r="AO715" s="471"/>
      <c r="AP715" s="474"/>
      <c r="AQ715" s="474"/>
      <c r="AR715" s="472"/>
      <c r="AT715" s="471"/>
      <c r="AU715" s="474"/>
      <c r="AV715" s="474"/>
      <c r="AW715" s="472"/>
      <c r="AY715" s="471"/>
      <c r="AZ715" s="474"/>
      <c r="BA715" s="474"/>
      <c r="BB715" s="472"/>
      <c r="BD715" s="471"/>
      <c r="BE715" s="472"/>
      <c r="BG715" s="468"/>
    </row>
    <row r="716" spans="1:59" ht="15" thickBot="1" x14ac:dyDescent="0.35">
      <c r="A716" s="674">
        <f>MAX($A$23:A709)+1</f>
        <v>100</v>
      </c>
      <c r="B716" s="675">
        <f>INDEX(Resumen!$A$56:$AL$259,MATCH($A716,Resumen!$A$56:$A$259,0),MATCH($B$22,Resumen!$A$59:$AL$59,0))</f>
        <v>0</v>
      </c>
      <c r="C716" s="676">
        <f>INDEX(Resumen!$A$56:$AL$259,MATCH($A716,Resumen!$A$56:$A$259,0),MATCH($C$22,Resumen!$A$59:$AL$59,0))</f>
        <v>0</v>
      </c>
      <c r="D716" s="648" t="str">
        <f>IF(SUM($W716:$W722)=0,"-",SUM($W716:$W722))</f>
        <v>-</v>
      </c>
      <c r="E716" s="363" t="str">
        <f>Resumen!$K$57</f>
        <v>MP</v>
      </c>
      <c r="F716" s="364" t="str">
        <f>Resumen!$K$56</f>
        <v>Materias Primas</v>
      </c>
      <c r="G716" s="284"/>
      <c r="H716" s="256" t="str">
        <f>INDEX(Resumen!$A$56:$AL$259,MATCH($C716,Resumen!$C$56:$C$259,0),MATCH($H$16,Resumen!$A$59:$AL$59,0))</f>
        <v>-</v>
      </c>
      <c r="I716" s="90" t="str">
        <f>INDEX(Resumen!$A$56:$AL$259,MATCH($C716,Resumen!$C$56:$C$259,0),MATCH($I$16,Resumen!$A$59:$AL$59,0))</f>
        <v>-</v>
      </c>
      <c r="J716" s="90" t="str">
        <f>INDEX(Resumen!$A$56:$AL$259,MATCH($C716,Resumen!$C$56:$C$259,0),MATCH($J$16,Resumen!$A$59:$AL$59,0))</f>
        <v>-</v>
      </c>
      <c r="K716" s="109" t="str">
        <f>INDEX(Resumen!$A$56:$AL$259,MATCH($C716,Resumen!$C$56:$C$259,0),MATCH($K$16,Resumen!$A$59:$AL$59,0))</f>
        <v>-</v>
      </c>
      <c r="M716" s="256" t="str">
        <f>IF(OR(H716="-",H716="",H716=0),"-",H716*M$14)</f>
        <v>-</v>
      </c>
      <c r="N716" s="90" t="str">
        <f t="shared" si="588"/>
        <v>-</v>
      </c>
      <c r="O716" s="90" t="str">
        <f t="shared" si="589"/>
        <v>-</v>
      </c>
      <c r="P716" s="109" t="str">
        <f t="shared" si="590"/>
        <v>-</v>
      </c>
      <c r="Q716" s="58"/>
      <c r="R716" s="365" t="str">
        <f>IF(SUM(H716,M716)=0,"-",SUM(H716,M716))</f>
        <v>-</v>
      </c>
      <c r="S716" s="366" t="str">
        <f t="shared" si="591"/>
        <v>-</v>
      </c>
      <c r="T716" s="366" t="str">
        <f t="shared" si="592"/>
        <v>-</v>
      </c>
      <c r="U716" s="367" t="str">
        <f t="shared" si="593"/>
        <v>-</v>
      </c>
      <c r="V716" s="5"/>
      <c r="W716" s="368" t="str">
        <f>IF(SUM(R716:U716)=0,"-",SUM(R716:U716))</f>
        <v>-</v>
      </c>
      <c r="Y716" s="369" t="str">
        <f>IF(OR(W716="",W716=0,W716="-"),"",MAX(Y$23:Y715)+1)</f>
        <v/>
      </c>
      <c r="Z716" s="370" t="str">
        <f>IF(OR(Y716="",Y716=0,Y716="-"),"",C716)</f>
        <v/>
      </c>
      <c r="AA716" s="371" t="str">
        <f>IF(OR(Y716="",Y716=0,Y716="-"),"",DAY($B716))</f>
        <v/>
      </c>
      <c r="AB716" s="372" t="str">
        <f>IF(AA716="","","/")</f>
        <v/>
      </c>
      <c r="AC716" s="373" t="str">
        <f>IF(OR(AA716="",AA716=0,AA716="-"),"",MONTH($B716))</f>
        <v/>
      </c>
      <c r="AD716" s="372" t="str">
        <f>IF(AC716="","","/")</f>
        <v/>
      </c>
      <c r="AE716" s="374" t="str">
        <f>IF(OR(AA716="",AA716=0,AA716="-"),"",YEAR($B716))</f>
        <v/>
      </c>
      <c r="AG716" s="461" t="str">
        <f>IF(OR($C716="",$C716="-",$C716=0),"-",A716)</f>
        <v>-</v>
      </c>
      <c r="AH716" s="503" t="str">
        <f>IF(OR($C716="",$C716="-",$C716=0),"-",DAY(B716))</f>
        <v>-</v>
      </c>
      <c r="AI716" s="506" t="str">
        <f>IF(AH716="","","/")</f>
        <v>/</v>
      </c>
      <c r="AJ716" s="507" t="str">
        <f>IF(OR($C716="",$C716="-",$C716=0),"-",MONTH(B716))</f>
        <v>-</v>
      </c>
      <c r="AK716" s="506" t="str">
        <f>IF(AJ716="","","/")</f>
        <v>/</v>
      </c>
      <c r="AL716" s="508" t="str">
        <f>IF(OR($C716="",$C716="-",$C716=0),"-",YEAR(B716))</f>
        <v>-</v>
      </c>
      <c r="AM716" s="462" t="str">
        <f>IF(OR($C716="",$C716="-",$C716=0),"-",C716)</f>
        <v>-</v>
      </c>
      <c r="AN716" s="475" t="str">
        <f>IF(AM716="-","ù",IF(BG716=D716,"ü","û"))</f>
        <v>ù</v>
      </c>
      <c r="AO716" s="463" t="str">
        <f>IF(OR($C716="",$C716="-",$C716=0),"-",IF(SUM(H716:H722)=0,"-",SUM(H716:H722)))</f>
        <v>-</v>
      </c>
      <c r="AP716" s="464" t="str">
        <f>IF(OR($C716="",$C716="-",$C716=0),"-",IF(SUM(I716:I722)=0,"-",SUM(I716:I722)))</f>
        <v>-</v>
      </c>
      <c r="AQ716" s="464" t="str">
        <f>IF(OR($C716="",$C716="-",$C716=0),"-",IF(SUM(J716:J722)=0,"-",SUM(J716:J722)))</f>
        <v>-</v>
      </c>
      <c r="AR716" s="465" t="str">
        <f>IF(OR($C716="",$C716="-",$C716=0),"-",IF(SUM(K716:K722)=0,"-",SUM(K716:K722)))</f>
        <v>-</v>
      </c>
      <c r="AS716" s="457"/>
      <c r="AT716" s="463" t="str">
        <f>IF(OR($C716="",$C716="-",$C716=0),"-",IF(SUM(M716:M722)=0,"-",SUM(M716:M722)))</f>
        <v>-</v>
      </c>
      <c r="AU716" s="464" t="str">
        <f>IF(OR($C716="",$C716="-",$C716=0),"-",IF(SUM(N716:N722)=0,"-",SUM(N716:N722)))</f>
        <v>-</v>
      </c>
      <c r="AV716" s="464" t="str">
        <f>IF(OR($C716="",$C716="-",$C716=0),"-",IF(SUM(O716:O722)=0,"-",SUM(O716:O722)))</f>
        <v>-</v>
      </c>
      <c r="AW716" s="465" t="str">
        <f>IF(OR($C716="",$C716="-",$C716=0),"-",IF(SUM(P716:P722)=0,"-",SUM(P716:P722)))</f>
        <v>-</v>
      </c>
      <c r="AX716" s="457"/>
      <c r="AY716" s="463" t="str">
        <f>IF(OR($C716="",$C716="-",$C716=0),"-",IF(SUM(R716:R722)=0,"-",SUM(R716:R722)))</f>
        <v>-</v>
      </c>
      <c r="AZ716" s="464" t="str">
        <f>IF(OR($C716="",$C716="-",$C716=0),"-",IF(SUM(S716:S722)=0,"-",SUM(S716:S722)))</f>
        <v>-</v>
      </c>
      <c r="BA716" s="464" t="str">
        <f>IF(OR($C716="",$C716="-",$C716=0),"-",IF(SUM(T716:T722)=0,"-",SUM(T716:T722)))</f>
        <v>-</v>
      </c>
      <c r="BB716" s="465" t="str">
        <f>IF(OR($C716="",$C716="-",$C716=0),"-",IF(SUM(U716:U722)=0,"-",SUM(U716:U722)))</f>
        <v>-</v>
      </c>
      <c r="BC716" s="457"/>
      <c r="BD716" s="463" t="str">
        <f>IF(SUM(AO716:AR716)=0,"-",SUM(AO716:AR716))</f>
        <v>-</v>
      </c>
      <c r="BE716" s="465" t="str">
        <f>IF(SUM(AT716:AW716)=0,"-",SUM(AT716:AW716))</f>
        <v>-</v>
      </c>
      <c r="BF716" s="457"/>
      <c r="BG716" s="466" t="str">
        <f>IF(SUM(AY716:BB716)=0,"-",SUM(AY716:BB716))</f>
        <v>-</v>
      </c>
    </row>
    <row r="717" spans="1:59" ht="15" thickBot="1" x14ac:dyDescent="0.35">
      <c r="A717" s="674"/>
      <c r="B717" s="675"/>
      <c r="C717" s="676"/>
      <c r="D717" s="677"/>
      <c r="E717" s="82" t="str">
        <f>Resumen!$O$57</f>
        <v>P</v>
      </c>
      <c r="F717" s="261" t="str">
        <f>Resumen!$O$56</f>
        <v>Panadería</v>
      </c>
      <c r="G717" s="284"/>
      <c r="H717" s="273" t="str">
        <f>INDEX(Resumen!$A$56:$AL$259,MATCH($C716,Resumen!$C$56:$C$259,0),MATCH($H$17,Resumen!$A$59:$AL$59,0))</f>
        <v>-</v>
      </c>
      <c r="I717" s="274" t="str">
        <f>INDEX(Resumen!$A$56:$AL$259,MATCH($C716,Resumen!$C$56:$C$259,0),MATCH($I$17,Resumen!$A$59:$AL$59,0))</f>
        <v>-</v>
      </c>
      <c r="J717" s="274" t="str">
        <f>INDEX(Resumen!$A$56:$AL$259,MATCH($C716,Resumen!$C$56:$C$259,0),MATCH($J$17,Resumen!$A$59:$AL$59,0))</f>
        <v>-</v>
      </c>
      <c r="K717" s="275" t="str">
        <f>INDEX(Resumen!$A$56:$AL$259,MATCH($C716,Resumen!$C$56:$C$259,0),MATCH($K$17,Resumen!$A$59:$AL$59,0))</f>
        <v>-</v>
      </c>
      <c r="M717" s="273" t="str">
        <f t="shared" ref="M717:M722" si="619">IF(OR(H717="-",H717="",H717=0),"-",H717*M$14)</f>
        <v>-</v>
      </c>
      <c r="N717" s="274" t="str">
        <f t="shared" si="588"/>
        <v>-</v>
      </c>
      <c r="O717" s="274" t="str">
        <f t="shared" si="589"/>
        <v>-</v>
      </c>
      <c r="P717" s="275" t="str">
        <f t="shared" si="590"/>
        <v>-</v>
      </c>
      <c r="Q717" s="58"/>
      <c r="R717" s="292" t="str">
        <f t="shared" ref="R717:R722" si="620">IF(SUM(H717,M717)=0,"-",SUM(H717,M717))</f>
        <v>-</v>
      </c>
      <c r="S717" s="293" t="str">
        <f t="shared" si="591"/>
        <v>-</v>
      </c>
      <c r="T717" s="293" t="str">
        <f t="shared" si="592"/>
        <v>-</v>
      </c>
      <c r="U717" s="294" t="str">
        <f t="shared" si="593"/>
        <v>-</v>
      </c>
      <c r="V717" s="5"/>
      <c r="W717" s="306" t="str">
        <f t="shared" ref="W717:W722" si="621">IF(SUM(R717:U717)=0,"-",SUM(R717:U717))</f>
        <v>-</v>
      </c>
      <c r="Y717" s="318" t="str">
        <f>IF(OR(W717="",W717=0,W717="-"),"",MAX(Y$23:Y716)+1)</f>
        <v/>
      </c>
      <c r="Z717" s="319" t="str">
        <f>IF(OR(Y717="",Y717=0,Y717="-"),"",C716)</f>
        <v/>
      </c>
      <c r="AA717" s="338" t="str">
        <f>IF(OR(Y717="",Y717=0,Y717="-"),"",DAY($B716))</f>
        <v/>
      </c>
      <c r="AB717" s="331" t="str">
        <f t="shared" ref="AB717:AB722" si="622">IF(AA717="","","/")</f>
        <v/>
      </c>
      <c r="AC717" s="339" t="str">
        <f>IF(OR(AA717="",AA717=0,AA717="-"),"",MONTH($B716))</f>
        <v/>
      </c>
      <c r="AD717" s="331" t="str">
        <f t="shared" ref="AD717:AD722" si="623">IF(AC717="","","/")</f>
        <v/>
      </c>
      <c r="AE717" s="340" t="str">
        <f>IF(OR(AA717="",AA717=0,AA717="-"),"",YEAR($B716))</f>
        <v/>
      </c>
      <c r="AG717" s="525"/>
      <c r="AH717" s="526"/>
      <c r="AI717" s="527"/>
      <c r="AJ717" s="528"/>
      <c r="AK717" s="527"/>
      <c r="AL717" s="529"/>
      <c r="AM717" s="530"/>
      <c r="AN717" s="535"/>
      <c r="AO717" s="531"/>
      <c r="AP717" s="532"/>
      <c r="AQ717" s="532"/>
      <c r="AR717" s="533"/>
      <c r="AS717" s="536"/>
      <c r="AT717" s="531"/>
      <c r="AU717" s="532"/>
      <c r="AV717" s="532"/>
      <c r="AW717" s="533"/>
      <c r="AX717" s="536"/>
      <c r="AY717" s="531"/>
      <c r="AZ717" s="532"/>
      <c r="BA717" s="532"/>
      <c r="BB717" s="533"/>
      <c r="BC717" s="536"/>
      <c r="BD717" s="531"/>
      <c r="BE717" s="533"/>
      <c r="BF717" s="536"/>
      <c r="BG717" s="534"/>
    </row>
    <row r="718" spans="1:59" ht="15" thickBot="1" x14ac:dyDescent="0.35">
      <c r="A718" s="674"/>
      <c r="B718" s="675"/>
      <c r="C718" s="676"/>
      <c r="D718" s="677"/>
      <c r="E718" s="82" t="str">
        <f>Resumen!$S$57</f>
        <v>B</v>
      </c>
      <c r="F718" s="261" t="str">
        <f>Resumen!$S$56</f>
        <v>Bebidas</v>
      </c>
      <c r="G718" s="284"/>
      <c r="H718" s="273" t="str">
        <f>INDEX(Resumen!$A$56:$AL$259,MATCH($C716,Resumen!$C$56:$C$259,0),MATCH($H$18,Resumen!$A$59:$AL$59,0))</f>
        <v>-</v>
      </c>
      <c r="I718" s="274" t="str">
        <f>INDEX(Resumen!$A$56:$AL$259,MATCH($C716,Resumen!$C$56:$C$259,0),MATCH($I$18,Resumen!$A$59:$AL$59,0))</f>
        <v>-</v>
      </c>
      <c r="J718" s="274" t="str">
        <f>INDEX(Resumen!$A$56:$AL$259,MATCH($C716,Resumen!$C$56:$C$259,0),MATCH($J$18,Resumen!$A$59:$AL$59,0))</f>
        <v>-</v>
      </c>
      <c r="K718" s="275" t="str">
        <f>INDEX(Resumen!$A$56:$AL$259,MATCH($C716,Resumen!$C$56:$C$259,0),MATCH($K$18,Resumen!$A$59:$AL$59,0))</f>
        <v>-</v>
      </c>
      <c r="M718" s="273" t="str">
        <f t="shared" si="619"/>
        <v>-</v>
      </c>
      <c r="N718" s="274" t="str">
        <f t="shared" si="588"/>
        <v>-</v>
      </c>
      <c r="O718" s="274" t="str">
        <f t="shared" si="589"/>
        <v>-</v>
      </c>
      <c r="P718" s="275" t="str">
        <f t="shared" si="590"/>
        <v>-</v>
      </c>
      <c r="R718" s="292" t="str">
        <f t="shared" si="620"/>
        <v>-</v>
      </c>
      <c r="S718" s="293" t="str">
        <f t="shared" si="591"/>
        <v>-</v>
      </c>
      <c r="T718" s="293" t="str">
        <f t="shared" si="592"/>
        <v>-</v>
      </c>
      <c r="U718" s="294" t="str">
        <f t="shared" si="593"/>
        <v>-</v>
      </c>
      <c r="V718" s="5"/>
      <c r="W718" s="306" t="str">
        <f t="shared" si="621"/>
        <v>-</v>
      </c>
      <c r="Y718" s="318" t="str">
        <f>IF(OR(W718="",W718=0,W718="-"),"",MAX(Y$23:Y717)+1)</f>
        <v/>
      </c>
      <c r="Z718" s="319" t="str">
        <f>IF(OR(Y718="",Y718=0,Y718="-"),"",C716)</f>
        <v/>
      </c>
      <c r="AA718" s="338" t="str">
        <f>IF(OR(Y718="",Y718=0,Y718="-"),"",DAY($B716))</f>
        <v/>
      </c>
      <c r="AB718" s="331" t="str">
        <f t="shared" si="622"/>
        <v/>
      </c>
      <c r="AC718" s="339" t="str">
        <f>IF(OR(AA718="",AA718=0,AA718="-"),"",MONTH($B716))</f>
        <v/>
      </c>
      <c r="AD718" s="331" t="str">
        <f t="shared" si="623"/>
        <v/>
      </c>
      <c r="AE718" s="340" t="str">
        <f>IF(OR(AA718="",AA718=0,AA718="-"),"",YEAR($B716))</f>
        <v/>
      </c>
      <c r="AG718" s="469"/>
      <c r="AH718" s="497"/>
      <c r="AL718" s="499"/>
      <c r="AM718" s="470"/>
      <c r="AN718" s="59"/>
      <c r="AO718" s="469"/>
      <c r="AP718" s="473"/>
      <c r="AQ718" s="473"/>
      <c r="AR718" s="470"/>
      <c r="AS718" s="59"/>
      <c r="AT718" s="469"/>
      <c r="AU718" s="473"/>
      <c r="AV718" s="473"/>
      <c r="AW718" s="470"/>
      <c r="AX718" s="59"/>
      <c r="AY718" s="469"/>
      <c r="AZ718" s="473"/>
      <c r="BA718" s="473"/>
      <c r="BB718" s="470"/>
      <c r="BC718" s="59"/>
      <c r="BD718" s="469"/>
      <c r="BE718" s="470"/>
      <c r="BF718" s="59"/>
      <c r="BG718" s="467"/>
    </row>
    <row r="719" spans="1:59" ht="15" thickBot="1" x14ac:dyDescent="0.35">
      <c r="A719" s="674"/>
      <c r="B719" s="675"/>
      <c r="C719" s="676"/>
      <c r="D719" s="677"/>
      <c r="E719" s="82" t="str">
        <f>Resumen!$W$57</f>
        <v>E</v>
      </c>
      <c r="F719" s="261" t="str">
        <f>Resumen!$W$56</f>
        <v>Envases</v>
      </c>
      <c r="G719" s="284"/>
      <c r="H719" s="273" t="str">
        <f>INDEX(Resumen!$A$56:$AL$259,MATCH($C716,Resumen!$C$56:$C$259,0),MATCH($H$19,Resumen!$A$59:$AL$59,0))</f>
        <v>-</v>
      </c>
      <c r="I719" s="274" t="str">
        <f>INDEX(Resumen!$A$56:$AL$259,MATCH($C716,Resumen!$C$56:$C$259,0),MATCH($I$19,Resumen!$A$59:$AL$59,0))</f>
        <v>-</v>
      </c>
      <c r="J719" s="274" t="str">
        <f>INDEX(Resumen!$A$56:$AL$259,MATCH($C716,Resumen!$C$56:$C$259,0),MATCH($J$19,Resumen!$A$59:$AL$59,0))</f>
        <v>-</v>
      </c>
      <c r="K719" s="275" t="str">
        <f>INDEX(Resumen!$A$56:$AL$259,MATCH($C716,Resumen!$C$56:$C$259,0),MATCH($K$19,Resumen!$A$59:$AL$59,0))</f>
        <v>-</v>
      </c>
      <c r="M719" s="273" t="str">
        <f t="shared" si="619"/>
        <v>-</v>
      </c>
      <c r="N719" s="274" t="str">
        <f t="shared" si="588"/>
        <v>-</v>
      </c>
      <c r="O719" s="274" t="str">
        <f t="shared" si="589"/>
        <v>-</v>
      </c>
      <c r="P719" s="275" t="str">
        <f t="shared" si="590"/>
        <v>-</v>
      </c>
      <c r="Q719" s="58"/>
      <c r="R719" s="292" t="str">
        <f t="shared" si="620"/>
        <v>-</v>
      </c>
      <c r="S719" s="293" t="str">
        <f t="shared" si="591"/>
        <v>-</v>
      </c>
      <c r="T719" s="293" t="str">
        <f t="shared" si="592"/>
        <v>-</v>
      </c>
      <c r="U719" s="294" t="str">
        <f t="shared" si="593"/>
        <v>-</v>
      </c>
      <c r="V719" s="5"/>
      <c r="W719" s="306" t="str">
        <f t="shared" si="621"/>
        <v>-</v>
      </c>
      <c r="Y719" s="318" t="str">
        <f>IF(OR(W719="",W719=0,W719="-"),"",MAX(Y$23:Y718)+1)</f>
        <v/>
      </c>
      <c r="Z719" s="319" t="str">
        <f>IF(OR(Y719="",Y719=0,Y719="-"),"",C716)</f>
        <v/>
      </c>
      <c r="AA719" s="338" t="str">
        <f>IF(OR(Y719="",Y719=0,Y719="-"),"",DAY($B716))</f>
        <v/>
      </c>
      <c r="AB719" s="331" t="str">
        <f t="shared" si="622"/>
        <v/>
      </c>
      <c r="AC719" s="339" t="str">
        <f>IF(OR(AA719="",AA719=0,AA719="-"),"",MONTH($B716))</f>
        <v/>
      </c>
      <c r="AD719" s="331" t="str">
        <f t="shared" si="623"/>
        <v/>
      </c>
      <c r="AE719" s="340" t="str">
        <f>IF(OR(AA719="",AA719=0,AA719="-"),"",YEAR($B716))</f>
        <v/>
      </c>
      <c r="AG719" s="469"/>
      <c r="AH719" s="497"/>
      <c r="AL719" s="499"/>
      <c r="AM719" s="470"/>
      <c r="AO719" s="469"/>
      <c r="AP719" s="473"/>
      <c r="AQ719" s="473"/>
      <c r="AR719" s="470"/>
      <c r="AT719" s="469"/>
      <c r="AU719" s="473"/>
      <c r="AV719" s="473"/>
      <c r="AW719" s="470"/>
      <c r="AY719" s="469"/>
      <c r="AZ719" s="473"/>
      <c r="BA719" s="473"/>
      <c r="BB719" s="470"/>
      <c r="BD719" s="469"/>
      <c r="BE719" s="470"/>
      <c r="BG719" s="467"/>
    </row>
    <row r="720" spans="1:59" ht="15" thickBot="1" x14ac:dyDescent="0.35">
      <c r="A720" s="674"/>
      <c r="B720" s="675"/>
      <c r="C720" s="676"/>
      <c r="D720" s="677"/>
      <c r="E720" s="83" t="str">
        <f>Resumen!$AA$57</f>
        <v>D</v>
      </c>
      <c r="F720" s="262" t="str">
        <f>Resumen!$AA$56</f>
        <v>Decoración</v>
      </c>
      <c r="G720" s="284"/>
      <c r="H720" s="273" t="str">
        <f>INDEX(Resumen!$A$56:$AL$259,MATCH($C716,Resumen!$C$56:$C$259,0),MATCH($H$20,Resumen!$A$59:$AL$59,0))</f>
        <v>-</v>
      </c>
      <c r="I720" s="274" t="str">
        <f>INDEX(Resumen!$A$56:$AL$259,MATCH($C716,Resumen!$C$56:$C$259,0),MATCH($I$20,Resumen!$A$59:$AL$59,0))</f>
        <v>-</v>
      </c>
      <c r="J720" s="274" t="str">
        <f>INDEX(Resumen!$A$56:$AL$259,MATCH($C716,Resumen!$C$56:$C$259,0),MATCH($J$20,Resumen!$A$59:$AL$59,0))</f>
        <v>-</v>
      </c>
      <c r="K720" s="275" t="str">
        <f>INDEX(Resumen!$A$56:$AL$259,MATCH($C716,Resumen!$C$56:$C$259,0),MATCH($K$20,Resumen!$A$59:$AL$59,0))</f>
        <v>-</v>
      </c>
      <c r="M720" s="273" t="str">
        <f t="shared" si="619"/>
        <v>-</v>
      </c>
      <c r="N720" s="274" t="str">
        <f t="shared" si="588"/>
        <v>-</v>
      </c>
      <c r="O720" s="274" t="str">
        <f t="shared" si="589"/>
        <v>-</v>
      </c>
      <c r="P720" s="275" t="str">
        <f t="shared" si="590"/>
        <v>-</v>
      </c>
      <c r="Q720" s="58"/>
      <c r="R720" s="292" t="str">
        <f t="shared" si="620"/>
        <v>-</v>
      </c>
      <c r="S720" s="293" t="str">
        <f t="shared" si="591"/>
        <v>-</v>
      </c>
      <c r="T720" s="293" t="str">
        <f t="shared" si="592"/>
        <v>-</v>
      </c>
      <c r="U720" s="294" t="str">
        <f t="shared" si="593"/>
        <v>-</v>
      </c>
      <c r="V720" s="5"/>
      <c r="W720" s="306" t="str">
        <f t="shared" si="621"/>
        <v>-</v>
      </c>
      <c r="Y720" s="318" t="str">
        <f>IF(OR(W720="",W720=0,W720="-"),"",MAX(Y$23:Y719)+1)</f>
        <v/>
      </c>
      <c r="Z720" s="319" t="str">
        <f>IF(OR(Y720="",Y720=0,Y720="-"),"",C716)</f>
        <v/>
      </c>
      <c r="AA720" s="338" t="str">
        <f>IF(OR(Y720="",Y720=0,Y720="-"),"",DAY($B716))</f>
        <v/>
      </c>
      <c r="AB720" s="331" t="str">
        <f t="shared" si="622"/>
        <v/>
      </c>
      <c r="AC720" s="339" t="str">
        <f>IF(OR(AA720="",AA720=0,AA720="-"),"",MONTH($B716))</f>
        <v/>
      </c>
      <c r="AD720" s="331" t="str">
        <f t="shared" si="623"/>
        <v/>
      </c>
      <c r="AE720" s="340" t="str">
        <f>IF(OR(AA720="",AA720=0,AA720="-"),"",YEAR($B716))</f>
        <v/>
      </c>
      <c r="AG720" s="469"/>
      <c r="AH720" s="497"/>
      <c r="AL720" s="499"/>
      <c r="AM720" s="470"/>
      <c r="AO720" s="469"/>
      <c r="AP720" s="473"/>
      <c r="AQ720" s="473"/>
      <c r="AR720" s="470"/>
      <c r="AT720" s="469"/>
      <c r="AU720" s="473"/>
      <c r="AV720" s="473"/>
      <c r="AW720" s="470"/>
      <c r="AY720" s="469"/>
      <c r="AZ720" s="473"/>
      <c r="BA720" s="473"/>
      <c r="BB720" s="470"/>
      <c r="BD720" s="469"/>
      <c r="BE720" s="470"/>
      <c r="BG720" s="467"/>
    </row>
    <row r="721" spans="1:59" ht="15" thickBot="1" x14ac:dyDescent="0.35">
      <c r="A721" s="642"/>
      <c r="B721" s="675"/>
      <c r="C721" s="676"/>
      <c r="D721" s="677"/>
      <c r="E721" s="83" t="str">
        <f>Resumen!$AE$57</f>
        <v>U</v>
      </c>
      <c r="F721" s="262" t="str">
        <f>Resumen!$AE$56</f>
        <v>Maq. y Utensilios</v>
      </c>
      <c r="G721" s="284"/>
      <c r="H721" s="273" t="str">
        <f>INDEX(Resumen!$A$56:$AL$259,MATCH($C716,Resumen!$C$56:$C$259,0),MATCH($H$21,Resumen!$A$59:$AL$59,0))</f>
        <v>-</v>
      </c>
      <c r="I721" s="274" t="str">
        <f>INDEX(Resumen!$A$56:$AL$259,MATCH($C716,Resumen!$C$56:$C$259,0),MATCH($I$21,Resumen!$A$59:$AL$59,0))</f>
        <v>-</v>
      </c>
      <c r="J721" s="274" t="str">
        <f>INDEX(Resumen!$A$56:$AL$259,MATCH($C716,Resumen!$C$56:$C$259,0),MATCH($J$21,Resumen!$A$59:$AL$59,0))</f>
        <v>-</v>
      </c>
      <c r="K721" s="275" t="str">
        <f>INDEX(Resumen!$A$56:$AL$259,MATCH($C716,Resumen!$C$56:$C$259,0),MATCH($K$21,Resumen!$A$59:$AL$59,0))</f>
        <v>-</v>
      </c>
      <c r="M721" s="273" t="str">
        <f t="shared" si="619"/>
        <v>-</v>
      </c>
      <c r="N721" s="274" t="str">
        <f t="shared" si="588"/>
        <v>-</v>
      </c>
      <c r="O721" s="274" t="str">
        <f t="shared" si="589"/>
        <v>-</v>
      </c>
      <c r="P721" s="275" t="str">
        <f t="shared" si="590"/>
        <v>-</v>
      </c>
      <c r="Q721" s="58"/>
      <c r="R721" s="292" t="str">
        <f t="shared" si="620"/>
        <v>-</v>
      </c>
      <c r="S721" s="293" t="str">
        <f t="shared" si="591"/>
        <v>-</v>
      </c>
      <c r="T721" s="293" t="str">
        <f t="shared" si="592"/>
        <v>-</v>
      </c>
      <c r="U721" s="294" t="str">
        <f t="shared" si="593"/>
        <v>-</v>
      </c>
      <c r="V721" s="5"/>
      <c r="W721" s="306" t="str">
        <f t="shared" si="621"/>
        <v>-</v>
      </c>
      <c r="Y721" s="318" t="str">
        <f>IF(OR(W721="",W721=0,W721="-"),"",MAX(Y$23:Y720)+1)</f>
        <v/>
      </c>
      <c r="Z721" s="319" t="str">
        <f>IF(OR(Y721="",Y721=0,Y721="-"),"",C716)</f>
        <v/>
      </c>
      <c r="AA721" s="338" t="str">
        <f>IF(OR(Y721="",Y721=0,Y721="-"),"",DAY($B716))</f>
        <v/>
      </c>
      <c r="AB721" s="331" t="str">
        <f t="shared" si="622"/>
        <v/>
      </c>
      <c r="AC721" s="339" t="str">
        <f>IF(OR(AA721="",AA721=0,AA721="-"),"",MONTH($B716))</f>
        <v/>
      </c>
      <c r="AD721" s="331" t="str">
        <f t="shared" si="623"/>
        <v/>
      </c>
      <c r="AE721" s="340" t="str">
        <f>IF(OR(AA721="",AA721=0,AA721="-"),"",YEAR($B716))</f>
        <v/>
      </c>
      <c r="AG721" s="469"/>
      <c r="AH721" s="497"/>
      <c r="AL721" s="499"/>
      <c r="AM721" s="470"/>
      <c r="AO721" s="469"/>
      <c r="AP721" s="473"/>
      <c r="AQ721" s="473"/>
      <c r="AR721" s="470"/>
      <c r="AT721" s="469"/>
      <c r="AU721" s="473"/>
      <c r="AV721" s="473"/>
      <c r="AW721" s="470"/>
      <c r="AY721" s="469"/>
      <c r="AZ721" s="473"/>
      <c r="BA721" s="473"/>
      <c r="BB721" s="470"/>
      <c r="BD721" s="469"/>
      <c r="BE721" s="470"/>
      <c r="BG721" s="467"/>
    </row>
    <row r="722" spans="1:59" ht="15" thickBot="1" x14ac:dyDescent="0.35">
      <c r="A722" s="701"/>
      <c r="B722" s="702"/>
      <c r="C722" s="703"/>
      <c r="D722" s="635"/>
      <c r="E722" s="375" t="str">
        <f>Resumen!$AI$57</f>
        <v>V</v>
      </c>
      <c r="F722" s="376" t="str">
        <f>Resumen!$AI$56</f>
        <v>Gastos V.Zotz</v>
      </c>
      <c r="G722" s="284"/>
      <c r="H722" s="257" t="str">
        <f>INDEX(Resumen!$A$56:$AL$259,MATCH($C716,Resumen!$C$56:$C$259,0),MATCH($H$22,Resumen!$A$59:$AL$59,0))</f>
        <v>-</v>
      </c>
      <c r="I722" s="114" t="str">
        <f>INDEX(Resumen!$A$56:$AL$259,MATCH($C716,Resumen!$C$56:$C$259,0),MATCH($I$22,Resumen!$A$59:$AL$59,0))</f>
        <v>-</v>
      </c>
      <c r="J722" s="114" t="str">
        <f>INDEX(Resumen!$A$56:$AL$259,MATCH($C716,Resumen!$C$56:$C$259,0),MATCH($J$22,Resumen!$A$59:$AL$59,0))</f>
        <v>-</v>
      </c>
      <c r="K722" s="119" t="str">
        <f>INDEX(Resumen!$A$56:$AL$259,MATCH($C716,Resumen!$C$56:$C$259,0),MATCH($K$22,Resumen!$A$59:$AL$59,0))</f>
        <v>-</v>
      </c>
      <c r="M722" s="257" t="str">
        <f t="shared" si="619"/>
        <v>-</v>
      </c>
      <c r="N722" s="114" t="str">
        <f t="shared" si="588"/>
        <v>-</v>
      </c>
      <c r="O722" s="114" t="str">
        <f t="shared" si="589"/>
        <v>-</v>
      </c>
      <c r="P722" s="119" t="str">
        <f t="shared" si="590"/>
        <v>-</v>
      </c>
      <c r="Q722" s="58"/>
      <c r="R722" s="377" t="str">
        <f t="shared" si="620"/>
        <v>-</v>
      </c>
      <c r="S722" s="378" t="str">
        <f t="shared" si="591"/>
        <v>-</v>
      </c>
      <c r="T722" s="378" t="str">
        <f t="shared" si="592"/>
        <v>-</v>
      </c>
      <c r="U722" s="379" t="str">
        <f t="shared" si="593"/>
        <v>-</v>
      </c>
      <c r="W722" s="380" t="str">
        <f t="shared" si="621"/>
        <v>-</v>
      </c>
      <c r="Y722" s="381" t="str">
        <f>IF(OR(W722="",W722=0,W722="-"),"",MAX(Y$23:Y721)+1)</f>
        <v/>
      </c>
      <c r="Z722" s="382" t="str">
        <f>IF(OR(Y722="",Y722=0,Y722="-"),"",C716)</f>
        <v/>
      </c>
      <c r="AA722" s="383" t="str">
        <f>IF(OR(Y722="",Y722=0,Y722="-"),"",DAY($B716))</f>
        <v/>
      </c>
      <c r="AB722" s="384" t="str">
        <f t="shared" si="622"/>
        <v/>
      </c>
      <c r="AC722" s="385" t="str">
        <f>IF(OR(AA722="",AA722=0,AA722="-"),"",MONTH($B716))</f>
        <v/>
      </c>
      <c r="AD722" s="384" t="str">
        <f t="shared" si="623"/>
        <v/>
      </c>
      <c r="AE722" s="386" t="str">
        <f>IF(OR(AA722="",AA722=0,AA722="-"),"",YEAR($B716))</f>
        <v/>
      </c>
      <c r="AG722" s="471"/>
      <c r="AH722" s="500"/>
      <c r="AI722" s="501"/>
      <c r="AJ722" s="501"/>
      <c r="AK722" s="501"/>
      <c r="AL722" s="502"/>
      <c r="AM722" s="472"/>
      <c r="AO722" s="471"/>
      <c r="AP722" s="474"/>
      <c r="AQ722" s="474"/>
      <c r="AR722" s="472"/>
      <c r="AT722" s="471"/>
      <c r="AU722" s="474"/>
      <c r="AV722" s="474"/>
      <c r="AW722" s="472"/>
      <c r="AY722" s="471"/>
      <c r="AZ722" s="474"/>
      <c r="BA722" s="474"/>
      <c r="BB722" s="472"/>
      <c r="BD722" s="471"/>
      <c r="BE722" s="472"/>
      <c r="BG722" s="468"/>
    </row>
    <row r="723" spans="1:59" ht="15.6" thickTop="1" thickBot="1" x14ac:dyDescent="0.35"/>
    <row r="724" spans="1:59" ht="15.6" thickTop="1" thickBot="1" x14ac:dyDescent="0.35">
      <c r="A724" s="709">
        <v>2021</v>
      </c>
      <c r="B724" s="710"/>
      <c r="C724" s="704" t="s">
        <v>23</v>
      </c>
      <c r="D724" s="634" t="str">
        <f>IF(SUM($W724:$W730)=0,"-",SUM($W724:$W730))</f>
        <v>-</v>
      </c>
      <c r="E724" s="258" t="str">
        <f>Resumen!$K$57</f>
        <v>MP</v>
      </c>
      <c r="F724" s="260" t="str">
        <f>Resumen!$K$56</f>
        <v>Materias Primas</v>
      </c>
      <c r="G724" s="284"/>
      <c r="H724" s="254" t="str">
        <f t="shared" ref="H724:K730" si="624">IF(SUMIFS(H$23:H$722,$E$23:$E$722,$E724)=0,"-",SUMIFS(H$23:H$722,$E$23:$E$722,$E724))</f>
        <v>-</v>
      </c>
      <c r="I724" s="104" t="str">
        <f t="shared" si="624"/>
        <v>-</v>
      </c>
      <c r="J724" s="104" t="str">
        <f t="shared" si="624"/>
        <v>-</v>
      </c>
      <c r="K724" s="107" t="str">
        <f t="shared" si="624"/>
        <v>-</v>
      </c>
      <c r="M724" s="254" t="str">
        <f t="shared" ref="M724:P730" si="625">IF(SUMIFS(M$23:M$722,$E$23:$E$722,$E724)=0,"-",SUMIFS(M$23:M$722,$E$23:$E$722,$E724))</f>
        <v>-</v>
      </c>
      <c r="N724" s="104" t="str">
        <f t="shared" si="625"/>
        <v>-</v>
      </c>
      <c r="O724" s="104" t="str">
        <f t="shared" si="625"/>
        <v>-</v>
      </c>
      <c r="P724" s="107" t="str">
        <f t="shared" si="625"/>
        <v>-</v>
      </c>
      <c r="Q724" s="58"/>
      <c r="R724" s="254" t="str">
        <f t="shared" ref="R724:U730" si="626">IF(SUMIFS(R$23:R$722,$E$23:$E$722,$E724)=0,"-",SUMIFS(R$23:R$722,$E$23:$E$722,$E724))</f>
        <v>-</v>
      </c>
      <c r="S724" s="104" t="str">
        <f t="shared" si="626"/>
        <v>-</v>
      </c>
      <c r="T724" s="104" t="str">
        <f t="shared" si="626"/>
        <v>-</v>
      </c>
      <c r="U724" s="107" t="str">
        <f t="shared" si="626"/>
        <v>-</v>
      </c>
      <c r="V724" s="5"/>
      <c r="W724" s="305" t="str">
        <f>IF(SUM(R724:U724)=0,"-",SUM(R724:U724))</f>
        <v>-</v>
      </c>
      <c r="Y724" s="727" t="s">
        <v>81</v>
      </c>
      <c r="Z724" s="724" t="str">
        <f>IF(OR(Y724="",Y724=0,Y724="-"),"",C724)</f>
        <v>TOTAL</v>
      </c>
      <c r="AA724" s="739">
        <v>31</v>
      </c>
      <c r="AB724" s="733" t="str">
        <f>IF(AA724="","","/")</f>
        <v>/</v>
      </c>
      <c r="AC724" s="736">
        <v>12</v>
      </c>
      <c r="AD724" s="733" t="str">
        <f>IF(AC724="","","/")</f>
        <v>/</v>
      </c>
      <c r="AE724" s="730">
        <v>2021</v>
      </c>
    </row>
    <row r="725" spans="1:59" ht="15" thickBot="1" x14ac:dyDescent="0.35">
      <c r="A725" s="711"/>
      <c r="B725" s="712"/>
      <c r="C725" s="705"/>
      <c r="D725" s="677"/>
      <c r="E725" s="82" t="str">
        <f>Resumen!$O$57</f>
        <v>P</v>
      </c>
      <c r="F725" s="261" t="str">
        <f>Resumen!$O$56</f>
        <v>Panadería</v>
      </c>
      <c r="G725" s="284"/>
      <c r="H725" s="273" t="str">
        <f>IF(SUMIFS(H$23:H$722,$E$23:$E$722,$E725)=0,"-",SUMIFS(H$23:H$722,$E$23:$E$722,$E725))</f>
        <v>-</v>
      </c>
      <c r="I725" s="274" t="str">
        <f t="shared" si="624"/>
        <v>-</v>
      </c>
      <c r="J725" s="274" t="str">
        <f t="shared" si="624"/>
        <v>-</v>
      </c>
      <c r="K725" s="275" t="str">
        <f t="shared" si="624"/>
        <v>-</v>
      </c>
      <c r="M725" s="273" t="str">
        <f>IF(SUMIFS(M$23:M$722,$E$23:$E$722,$E725)=0,"-",SUMIFS(M$23:M$722,$E$23:$E$722,$E725))</f>
        <v>-</v>
      </c>
      <c r="N725" s="274" t="str">
        <f t="shared" si="625"/>
        <v>-</v>
      </c>
      <c r="O725" s="274" t="str">
        <f t="shared" si="625"/>
        <v>-</v>
      </c>
      <c r="P725" s="275" t="str">
        <f t="shared" si="625"/>
        <v>-</v>
      </c>
      <c r="Q725" s="58"/>
      <c r="R725" s="273" t="str">
        <f t="shared" si="626"/>
        <v>-</v>
      </c>
      <c r="S725" s="274" t="str">
        <f t="shared" si="626"/>
        <v>-</v>
      </c>
      <c r="T725" s="274" t="str">
        <f t="shared" si="626"/>
        <v>-</v>
      </c>
      <c r="U725" s="275" t="str">
        <f t="shared" si="626"/>
        <v>-</v>
      </c>
      <c r="V725" s="5"/>
      <c r="W725" s="306" t="str">
        <f t="shared" ref="W725:W730" si="627">IF(SUM(R725:U725)=0,"-",SUM(R725:U725))</f>
        <v>-</v>
      </c>
      <c r="Y725" s="728"/>
      <c r="Z725" s="725"/>
      <c r="AA725" s="740"/>
      <c r="AB725" s="734"/>
      <c r="AC725" s="737"/>
      <c r="AD725" s="734"/>
      <c r="AE725" s="731"/>
    </row>
    <row r="726" spans="1:59" ht="15" thickBot="1" x14ac:dyDescent="0.35">
      <c r="A726" s="711"/>
      <c r="B726" s="712"/>
      <c r="C726" s="706"/>
      <c r="D726" s="677"/>
      <c r="E726" s="82" t="str">
        <f>Resumen!$S$57</f>
        <v>B</v>
      </c>
      <c r="F726" s="261" t="str">
        <f>Resumen!$S$56</f>
        <v>Bebidas</v>
      </c>
      <c r="G726" s="284"/>
      <c r="H726" s="273" t="str">
        <f t="shared" si="624"/>
        <v>-</v>
      </c>
      <c r="I726" s="274" t="str">
        <f t="shared" si="624"/>
        <v>-</v>
      </c>
      <c r="J726" s="274" t="str">
        <f t="shared" si="624"/>
        <v>-</v>
      </c>
      <c r="K726" s="275" t="str">
        <f t="shared" si="624"/>
        <v>-</v>
      </c>
      <c r="M726" s="273" t="str">
        <f>IF(SUMIFS(M$23:M$722,$E$23:$E$722,$E726)=0,"-",SUMIFS(M$23:M$722,$E$23:$E$722,$E726))</f>
        <v>-</v>
      </c>
      <c r="N726" s="274" t="str">
        <f t="shared" si="625"/>
        <v>-</v>
      </c>
      <c r="O726" s="274" t="str">
        <f t="shared" si="625"/>
        <v>-</v>
      </c>
      <c r="P726" s="275" t="str">
        <f t="shared" si="625"/>
        <v>-</v>
      </c>
      <c r="R726" s="273" t="str">
        <f t="shared" si="626"/>
        <v>-</v>
      </c>
      <c r="S726" s="274" t="str">
        <f t="shared" si="626"/>
        <v>-</v>
      </c>
      <c r="T726" s="274" t="str">
        <f t="shared" si="626"/>
        <v>-</v>
      </c>
      <c r="U726" s="275" t="str">
        <f t="shared" si="626"/>
        <v>-</v>
      </c>
      <c r="V726" s="5"/>
      <c r="W726" s="306" t="str">
        <f t="shared" si="627"/>
        <v>-</v>
      </c>
      <c r="Y726" s="728"/>
      <c r="Z726" s="725"/>
      <c r="AA726" s="740"/>
      <c r="AB726" s="734"/>
      <c r="AC726" s="737"/>
      <c r="AD726" s="734"/>
      <c r="AE726" s="731"/>
    </row>
    <row r="727" spans="1:59" ht="15" thickBot="1" x14ac:dyDescent="0.35">
      <c r="A727" s="711"/>
      <c r="B727" s="712"/>
      <c r="C727" s="706"/>
      <c r="D727" s="677"/>
      <c r="E727" s="82" t="str">
        <f>Resumen!$W$57</f>
        <v>E</v>
      </c>
      <c r="F727" s="261" t="str">
        <f>Resumen!$W$56</f>
        <v>Envases</v>
      </c>
      <c r="G727" s="284"/>
      <c r="H727" s="273" t="str">
        <f t="shared" si="624"/>
        <v>-</v>
      </c>
      <c r="I727" s="274" t="str">
        <f t="shared" si="624"/>
        <v>-</v>
      </c>
      <c r="J727" s="274" t="str">
        <f t="shared" si="624"/>
        <v>-</v>
      </c>
      <c r="K727" s="275" t="str">
        <f t="shared" si="624"/>
        <v>-</v>
      </c>
      <c r="M727" s="273" t="str">
        <f t="shared" si="625"/>
        <v>-</v>
      </c>
      <c r="N727" s="274" t="str">
        <f t="shared" si="625"/>
        <v>-</v>
      </c>
      <c r="O727" s="274" t="str">
        <f t="shared" si="625"/>
        <v>-</v>
      </c>
      <c r="P727" s="275" t="str">
        <f t="shared" si="625"/>
        <v>-</v>
      </c>
      <c r="Q727" s="58"/>
      <c r="R727" s="273" t="str">
        <f t="shared" si="626"/>
        <v>-</v>
      </c>
      <c r="S727" s="274" t="str">
        <f t="shared" si="626"/>
        <v>-</v>
      </c>
      <c r="T727" s="274" t="str">
        <f t="shared" si="626"/>
        <v>-</v>
      </c>
      <c r="U727" s="275" t="str">
        <f t="shared" si="626"/>
        <v>-</v>
      </c>
      <c r="V727" s="5"/>
      <c r="W727" s="306" t="str">
        <f t="shared" si="627"/>
        <v>-</v>
      </c>
      <c r="Y727" s="728"/>
      <c r="Z727" s="725"/>
      <c r="AA727" s="740"/>
      <c r="AB727" s="734"/>
      <c r="AC727" s="737"/>
      <c r="AD727" s="734"/>
      <c r="AE727" s="731"/>
    </row>
    <row r="728" spans="1:59" ht="15" thickBot="1" x14ac:dyDescent="0.35">
      <c r="A728" s="711"/>
      <c r="B728" s="712"/>
      <c r="C728" s="706"/>
      <c r="D728" s="677"/>
      <c r="E728" s="83" t="str">
        <f>Resumen!$AA$57</f>
        <v>D</v>
      </c>
      <c r="F728" s="262" t="str">
        <f>Resumen!$AA$56</f>
        <v>Decoración</v>
      </c>
      <c r="G728" s="284"/>
      <c r="H728" s="273" t="str">
        <f t="shared" si="624"/>
        <v>-</v>
      </c>
      <c r="I728" s="274" t="str">
        <f t="shared" si="624"/>
        <v>-</v>
      </c>
      <c r="J728" s="274" t="str">
        <f t="shared" si="624"/>
        <v>-</v>
      </c>
      <c r="K728" s="275" t="str">
        <f t="shared" si="624"/>
        <v>-</v>
      </c>
      <c r="M728" s="273" t="str">
        <f t="shared" si="625"/>
        <v>-</v>
      </c>
      <c r="N728" s="274" t="str">
        <f t="shared" si="625"/>
        <v>-</v>
      </c>
      <c r="O728" s="274" t="str">
        <f t="shared" si="625"/>
        <v>-</v>
      </c>
      <c r="P728" s="275" t="str">
        <f t="shared" si="625"/>
        <v>-</v>
      </c>
      <c r="Q728" s="58"/>
      <c r="R728" s="273" t="str">
        <f t="shared" si="626"/>
        <v>-</v>
      </c>
      <c r="S728" s="274" t="str">
        <f t="shared" si="626"/>
        <v>-</v>
      </c>
      <c r="T728" s="274" t="str">
        <f t="shared" si="626"/>
        <v>-</v>
      </c>
      <c r="U728" s="275" t="str">
        <f t="shared" si="626"/>
        <v>-</v>
      </c>
      <c r="V728" s="5"/>
      <c r="W728" s="306" t="str">
        <f t="shared" si="627"/>
        <v>-</v>
      </c>
      <c r="Y728" s="728"/>
      <c r="Z728" s="725"/>
      <c r="AA728" s="740"/>
      <c r="AB728" s="734"/>
      <c r="AC728" s="737"/>
      <c r="AD728" s="734"/>
      <c r="AE728" s="731"/>
    </row>
    <row r="729" spans="1:59" ht="15" thickBot="1" x14ac:dyDescent="0.35">
      <c r="A729" s="711"/>
      <c r="B729" s="712"/>
      <c r="C729" s="707"/>
      <c r="D729" s="684"/>
      <c r="E729" s="83" t="str">
        <f>Resumen!$AE$57</f>
        <v>U</v>
      </c>
      <c r="F729" s="262" t="str">
        <f>Resumen!$AE$56</f>
        <v>Maq. y Utensilios</v>
      </c>
      <c r="G729" s="284"/>
      <c r="H729" s="273" t="str">
        <f t="shared" si="624"/>
        <v>-</v>
      </c>
      <c r="I729" s="274" t="str">
        <f t="shared" si="624"/>
        <v>-</v>
      </c>
      <c r="J729" s="274" t="str">
        <f t="shared" si="624"/>
        <v>-</v>
      </c>
      <c r="K729" s="275" t="str">
        <f t="shared" si="624"/>
        <v>-</v>
      </c>
      <c r="M729" s="273" t="str">
        <f t="shared" si="625"/>
        <v>-</v>
      </c>
      <c r="N729" s="274" t="str">
        <f t="shared" si="625"/>
        <v>-</v>
      </c>
      <c r="O729" s="274" t="str">
        <f t="shared" si="625"/>
        <v>-</v>
      </c>
      <c r="P729" s="275" t="str">
        <f t="shared" si="625"/>
        <v>-</v>
      </c>
      <c r="Q729" s="58"/>
      <c r="R729" s="273" t="str">
        <f t="shared" si="626"/>
        <v>-</v>
      </c>
      <c r="S729" s="274" t="str">
        <f t="shared" si="626"/>
        <v>-</v>
      </c>
      <c r="T729" s="274" t="str">
        <f t="shared" si="626"/>
        <v>-</v>
      </c>
      <c r="U729" s="275" t="str">
        <f t="shared" si="626"/>
        <v>-</v>
      </c>
      <c r="V729" s="5"/>
      <c r="W729" s="306" t="str">
        <f t="shared" ref="W729" si="628">IF(SUM(R729:U729)=0,"-",SUM(R729:U729))</f>
        <v>-</v>
      </c>
      <c r="Y729" s="728"/>
      <c r="Z729" s="725"/>
      <c r="AA729" s="740"/>
      <c r="AB729" s="734"/>
      <c r="AC729" s="737"/>
      <c r="AD729" s="734"/>
      <c r="AE729" s="731"/>
    </row>
    <row r="730" spans="1:59" ht="15" thickBot="1" x14ac:dyDescent="0.35">
      <c r="A730" s="713"/>
      <c r="B730" s="714"/>
      <c r="C730" s="708"/>
      <c r="D730" s="635"/>
      <c r="E730" s="375" t="str">
        <f>Resumen!$AI$57</f>
        <v>V</v>
      </c>
      <c r="F730" s="376" t="str">
        <f>Resumen!$AI$56</f>
        <v>Gastos V.Zotz</v>
      </c>
      <c r="G730" s="284"/>
      <c r="H730" s="257" t="str">
        <f t="shared" si="624"/>
        <v>-</v>
      </c>
      <c r="I730" s="114" t="str">
        <f t="shared" si="624"/>
        <v>-</v>
      </c>
      <c r="J730" s="114" t="str">
        <f t="shared" si="624"/>
        <v>-</v>
      </c>
      <c r="K730" s="119" t="str">
        <f t="shared" si="624"/>
        <v>-</v>
      </c>
      <c r="M730" s="257" t="str">
        <f t="shared" si="625"/>
        <v>-</v>
      </c>
      <c r="N730" s="114" t="str">
        <f t="shared" si="625"/>
        <v>-</v>
      </c>
      <c r="O730" s="114" t="str">
        <f t="shared" si="625"/>
        <v>-</v>
      </c>
      <c r="P730" s="119" t="str">
        <f t="shared" si="625"/>
        <v>-</v>
      </c>
      <c r="Q730" s="58"/>
      <c r="R730" s="257" t="str">
        <f t="shared" si="626"/>
        <v>-</v>
      </c>
      <c r="S730" s="114" t="str">
        <f t="shared" si="626"/>
        <v>-</v>
      </c>
      <c r="T730" s="114" t="str">
        <f t="shared" si="626"/>
        <v>-</v>
      </c>
      <c r="U730" s="119" t="str">
        <f t="shared" si="626"/>
        <v>-</v>
      </c>
      <c r="W730" s="380" t="str">
        <f t="shared" si="627"/>
        <v>-</v>
      </c>
      <c r="Y730" s="729"/>
      <c r="Z730" s="726"/>
      <c r="AA730" s="741"/>
      <c r="AB730" s="735"/>
      <c r="AC730" s="738"/>
      <c r="AD730" s="735"/>
      <c r="AE730" s="732"/>
    </row>
    <row r="731" spans="1:59" ht="15" thickTop="1" x14ac:dyDescent="0.3"/>
  </sheetData>
  <mergeCells count="434">
    <mergeCell ref="AY12:BB12"/>
    <mergeCell ref="AO13:AR13"/>
    <mergeCell ref="AT13:AW13"/>
    <mergeCell ref="AY13:BB13"/>
    <mergeCell ref="AH14:AL14"/>
    <mergeCell ref="Z724:Z730"/>
    <mergeCell ref="Y724:Y730"/>
    <mergeCell ref="AE724:AE730"/>
    <mergeCell ref="AD724:AD730"/>
    <mergeCell ref="AC724:AC730"/>
    <mergeCell ref="AB724:AB730"/>
    <mergeCell ref="AA724:AA730"/>
    <mergeCell ref="AO12:AR12"/>
    <mergeCell ref="AT12:AW12"/>
    <mergeCell ref="A716:A722"/>
    <mergeCell ref="B716:B722"/>
    <mergeCell ref="C716:C722"/>
    <mergeCell ref="D716:D722"/>
    <mergeCell ref="C724:C730"/>
    <mergeCell ref="D724:D730"/>
    <mergeCell ref="A724:B730"/>
    <mergeCell ref="A695:A701"/>
    <mergeCell ref="B695:B701"/>
    <mergeCell ref="C695:C701"/>
    <mergeCell ref="D695:D701"/>
    <mergeCell ref="A702:A708"/>
    <mergeCell ref="B702:B708"/>
    <mergeCell ref="C702:C708"/>
    <mergeCell ref="D702:D708"/>
    <mergeCell ref="A709:A715"/>
    <mergeCell ref="B709:B715"/>
    <mergeCell ref="C709:C715"/>
    <mergeCell ref="D709:D715"/>
    <mergeCell ref="A674:A680"/>
    <mergeCell ref="B674:B680"/>
    <mergeCell ref="C674:C680"/>
    <mergeCell ref="D674:D680"/>
    <mergeCell ref="A681:A687"/>
    <mergeCell ref="B681:B687"/>
    <mergeCell ref="C681:C687"/>
    <mergeCell ref="D681:D687"/>
    <mergeCell ref="A688:A694"/>
    <mergeCell ref="B688:B694"/>
    <mergeCell ref="C688:C694"/>
    <mergeCell ref="D688:D694"/>
    <mergeCell ref="A653:A659"/>
    <mergeCell ref="B653:B659"/>
    <mergeCell ref="C653:C659"/>
    <mergeCell ref="D653:D659"/>
    <mergeCell ref="A660:A666"/>
    <mergeCell ref="B660:B666"/>
    <mergeCell ref="C660:C666"/>
    <mergeCell ref="D660:D666"/>
    <mergeCell ref="A667:A673"/>
    <mergeCell ref="B667:B673"/>
    <mergeCell ref="C667:C673"/>
    <mergeCell ref="D667:D673"/>
    <mergeCell ref="A632:A638"/>
    <mergeCell ref="B632:B638"/>
    <mergeCell ref="C632:C638"/>
    <mergeCell ref="D632:D638"/>
    <mergeCell ref="A639:A645"/>
    <mergeCell ref="B639:B645"/>
    <mergeCell ref="C639:C645"/>
    <mergeCell ref="D639:D645"/>
    <mergeCell ref="A646:A652"/>
    <mergeCell ref="B646:B652"/>
    <mergeCell ref="C646:C652"/>
    <mergeCell ref="D646:D652"/>
    <mergeCell ref="A611:A617"/>
    <mergeCell ref="B611:B617"/>
    <mergeCell ref="C611:C617"/>
    <mergeCell ref="D611:D617"/>
    <mergeCell ref="A618:A624"/>
    <mergeCell ref="B618:B624"/>
    <mergeCell ref="C618:C624"/>
    <mergeCell ref="D618:D624"/>
    <mergeCell ref="A625:A631"/>
    <mergeCell ref="B625:B631"/>
    <mergeCell ref="C625:C631"/>
    <mergeCell ref="D625:D631"/>
    <mergeCell ref="A590:A596"/>
    <mergeCell ref="B590:B596"/>
    <mergeCell ref="C590:C596"/>
    <mergeCell ref="D590:D596"/>
    <mergeCell ref="A597:A603"/>
    <mergeCell ref="B597:B603"/>
    <mergeCell ref="C597:C603"/>
    <mergeCell ref="D597:D603"/>
    <mergeCell ref="A604:A610"/>
    <mergeCell ref="B604:B610"/>
    <mergeCell ref="C604:C610"/>
    <mergeCell ref="D604:D610"/>
    <mergeCell ref="A569:A575"/>
    <mergeCell ref="B569:B575"/>
    <mergeCell ref="C569:C575"/>
    <mergeCell ref="D569:D575"/>
    <mergeCell ref="A576:A582"/>
    <mergeCell ref="B576:B582"/>
    <mergeCell ref="C576:C582"/>
    <mergeCell ref="D576:D582"/>
    <mergeCell ref="A583:A589"/>
    <mergeCell ref="B583:B589"/>
    <mergeCell ref="C583:C589"/>
    <mergeCell ref="D583:D589"/>
    <mergeCell ref="A548:A554"/>
    <mergeCell ref="B548:B554"/>
    <mergeCell ref="C548:C554"/>
    <mergeCell ref="D548:D554"/>
    <mergeCell ref="A555:A561"/>
    <mergeCell ref="B555:B561"/>
    <mergeCell ref="C555:C561"/>
    <mergeCell ref="D555:D561"/>
    <mergeCell ref="A562:A568"/>
    <mergeCell ref="B562:B568"/>
    <mergeCell ref="C562:C568"/>
    <mergeCell ref="D562:D568"/>
    <mergeCell ref="A527:A533"/>
    <mergeCell ref="B527:B533"/>
    <mergeCell ref="C527:C533"/>
    <mergeCell ref="D527:D533"/>
    <mergeCell ref="A534:A540"/>
    <mergeCell ref="B534:B540"/>
    <mergeCell ref="C534:C540"/>
    <mergeCell ref="D534:D540"/>
    <mergeCell ref="A541:A547"/>
    <mergeCell ref="B541:B547"/>
    <mergeCell ref="C541:C547"/>
    <mergeCell ref="D541:D547"/>
    <mergeCell ref="A506:A512"/>
    <mergeCell ref="B506:B512"/>
    <mergeCell ref="C506:C512"/>
    <mergeCell ref="D506:D512"/>
    <mergeCell ref="A513:A519"/>
    <mergeCell ref="B513:B519"/>
    <mergeCell ref="C513:C519"/>
    <mergeCell ref="D513:D519"/>
    <mergeCell ref="A520:A526"/>
    <mergeCell ref="B520:B526"/>
    <mergeCell ref="C520:C526"/>
    <mergeCell ref="D520:D526"/>
    <mergeCell ref="A485:A491"/>
    <mergeCell ref="B485:B491"/>
    <mergeCell ref="C485:C491"/>
    <mergeCell ref="D485:D491"/>
    <mergeCell ref="A492:A498"/>
    <mergeCell ref="B492:B498"/>
    <mergeCell ref="C492:C498"/>
    <mergeCell ref="D492:D498"/>
    <mergeCell ref="A499:A505"/>
    <mergeCell ref="B499:B505"/>
    <mergeCell ref="C499:C505"/>
    <mergeCell ref="D499:D505"/>
    <mergeCell ref="A464:A470"/>
    <mergeCell ref="B464:B470"/>
    <mergeCell ref="C464:C470"/>
    <mergeCell ref="D464:D470"/>
    <mergeCell ref="A471:A477"/>
    <mergeCell ref="B471:B477"/>
    <mergeCell ref="C471:C477"/>
    <mergeCell ref="D471:D477"/>
    <mergeCell ref="A478:A484"/>
    <mergeCell ref="B478:B484"/>
    <mergeCell ref="C478:C484"/>
    <mergeCell ref="D478:D484"/>
    <mergeCell ref="A443:A449"/>
    <mergeCell ref="B443:B449"/>
    <mergeCell ref="C443:C449"/>
    <mergeCell ref="D443:D449"/>
    <mergeCell ref="A450:A456"/>
    <mergeCell ref="B450:B456"/>
    <mergeCell ref="C450:C456"/>
    <mergeCell ref="D450:D456"/>
    <mergeCell ref="A457:A463"/>
    <mergeCell ref="B457:B463"/>
    <mergeCell ref="C457:C463"/>
    <mergeCell ref="D457:D463"/>
    <mergeCell ref="A422:A428"/>
    <mergeCell ref="B422:B428"/>
    <mergeCell ref="C422:C428"/>
    <mergeCell ref="D422:D428"/>
    <mergeCell ref="A429:A435"/>
    <mergeCell ref="B429:B435"/>
    <mergeCell ref="C429:C435"/>
    <mergeCell ref="D429:D435"/>
    <mergeCell ref="A436:A442"/>
    <mergeCell ref="B436:B442"/>
    <mergeCell ref="C436:C442"/>
    <mergeCell ref="D436:D442"/>
    <mergeCell ref="A401:A407"/>
    <mergeCell ref="B401:B407"/>
    <mergeCell ref="C401:C407"/>
    <mergeCell ref="D401:D407"/>
    <mergeCell ref="A408:A414"/>
    <mergeCell ref="B408:B414"/>
    <mergeCell ref="C408:C414"/>
    <mergeCell ref="D408:D414"/>
    <mergeCell ref="A415:A421"/>
    <mergeCell ref="B415:B421"/>
    <mergeCell ref="C415:C421"/>
    <mergeCell ref="D415:D421"/>
    <mergeCell ref="A380:A386"/>
    <mergeCell ref="B380:B386"/>
    <mergeCell ref="C380:C386"/>
    <mergeCell ref="D380:D386"/>
    <mergeCell ref="A387:A393"/>
    <mergeCell ref="B387:B393"/>
    <mergeCell ref="C387:C393"/>
    <mergeCell ref="D387:D393"/>
    <mergeCell ref="A394:A400"/>
    <mergeCell ref="B394:B400"/>
    <mergeCell ref="C394:C400"/>
    <mergeCell ref="D394:D400"/>
    <mergeCell ref="A359:A365"/>
    <mergeCell ref="B359:B365"/>
    <mergeCell ref="C359:C365"/>
    <mergeCell ref="D359:D365"/>
    <mergeCell ref="A366:A372"/>
    <mergeCell ref="B366:B372"/>
    <mergeCell ref="C366:C372"/>
    <mergeCell ref="D366:D372"/>
    <mergeCell ref="A373:A379"/>
    <mergeCell ref="B373:B379"/>
    <mergeCell ref="C373:C379"/>
    <mergeCell ref="D373:D379"/>
    <mergeCell ref="A338:A344"/>
    <mergeCell ref="B338:B344"/>
    <mergeCell ref="C338:C344"/>
    <mergeCell ref="D338:D344"/>
    <mergeCell ref="A345:A351"/>
    <mergeCell ref="B345:B351"/>
    <mergeCell ref="C345:C351"/>
    <mergeCell ref="D345:D351"/>
    <mergeCell ref="A352:A358"/>
    <mergeCell ref="B352:B358"/>
    <mergeCell ref="C352:C358"/>
    <mergeCell ref="D352:D358"/>
    <mergeCell ref="A317:A323"/>
    <mergeCell ref="B317:B323"/>
    <mergeCell ref="C317:C323"/>
    <mergeCell ref="D317:D323"/>
    <mergeCell ref="A324:A330"/>
    <mergeCell ref="B324:B330"/>
    <mergeCell ref="C324:C330"/>
    <mergeCell ref="D324:D330"/>
    <mergeCell ref="A331:A337"/>
    <mergeCell ref="B331:B337"/>
    <mergeCell ref="C331:C337"/>
    <mergeCell ref="D331:D337"/>
    <mergeCell ref="A44:A50"/>
    <mergeCell ref="B44:B50"/>
    <mergeCell ref="C44:C50"/>
    <mergeCell ref="D44:D50"/>
    <mergeCell ref="A51:A57"/>
    <mergeCell ref="B51:B57"/>
    <mergeCell ref="C51:C57"/>
    <mergeCell ref="D51:D57"/>
    <mergeCell ref="A58:A64"/>
    <mergeCell ref="B58:B64"/>
    <mergeCell ref="C58:C64"/>
    <mergeCell ref="D58:D64"/>
    <mergeCell ref="E2:F2"/>
    <mergeCell ref="E3:F3"/>
    <mergeCell ref="E4:F4"/>
    <mergeCell ref="AA13:AE13"/>
    <mergeCell ref="AA12:AE12"/>
    <mergeCell ref="R12:U12"/>
    <mergeCell ref="H13:K13"/>
    <mergeCell ref="M13:P13"/>
    <mergeCell ref="R13:U13"/>
    <mergeCell ref="B8:P8"/>
    <mergeCell ref="B12:B14"/>
    <mergeCell ref="C12:C14"/>
    <mergeCell ref="H12:K12"/>
    <mergeCell ref="M12:P12"/>
    <mergeCell ref="H4:K4"/>
    <mergeCell ref="H3:K3"/>
    <mergeCell ref="H2:K2"/>
    <mergeCell ref="A23:A29"/>
    <mergeCell ref="B23:B29"/>
    <mergeCell ref="C23:C29"/>
    <mergeCell ref="D23:D29"/>
    <mergeCell ref="A30:A36"/>
    <mergeCell ref="B30:B36"/>
    <mergeCell ref="C30:C36"/>
    <mergeCell ref="D30:D36"/>
    <mergeCell ref="A37:A43"/>
    <mergeCell ref="B37:B43"/>
    <mergeCell ref="C37:C43"/>
    <mergeCell ref="D37:D43"/>
    <mergeCell ref="A65:A71"/>
    <mergeCell ref="B65:B71"/>
    <mergeCell ref="C65:C71"/>
    <mergeCell ref="D65:D71"/>
    <mergeCell ref="A72:A78"/>
    <mergeCell ref="B72:B78"/>
    <mergeCell ref="C72:C78"/>
    <mergeCell ref="D72:D78"/>
    <mergeCell ref="A79:A85"/>
    <mergeCell ref="B79:B85"/>
    <mergeCell ref="C79:C85"/>
    <mergeCell ref="D79:D85"/>
    <mergeCell ref="A86:A92"/>
    <mergeCell ref="B86:B92"/>
    <mergeCell ref="C86:C92"/>
    <mergeCell ref="D86:D92"/>
    <mergeCell ref="A93:A99"/>
    <mergeCell ref="B93:B99"/>
    <mergeCell ref="C93:C99"/>
    <mergeCell ref="D93:D99"/>
    <mergeCell ref="A100:A106"/>
    <mergeCell ref="B100:B106"/>
    <mergeCell ref="C100:C106"/>
    <mergeCell ref="D100:D106"/>
    <mergeCell ref="A107:A113"/>
    <mergeCell ref="B107:B113"/>
    <mergeCell ref="C107:C113"/>
    <mergeCell ref="D107:D113"/>
    <mergeCell ref="A114:A120"/>
    <mergeCell ref="B114:B120"/>
    <mergeCell ref="C114:C120"/>
    <mergeCell ref="D114:D120"/>
    <mergeCell ref="A121:A127"/>
    <mergeCell ref="B121:B127"/>
    <mergeCell ref="C121:C127"/>
    <mergeCell ref="D121:D127"/>
    <mergeCell ref="A128:A134"/>
    <mergeCell ref="B128:B134"/>
    <mergeCell ref="C128:C134"/>
    <mergeCell ref="D128:D134"/>
    <mergeCell ref="A135:A141"/>
    <mergeCell ref="B135:B141"/>
    <mergeCell ref="C135:C141"/>
    <mergeCell ref="D135:D141"/>
    <mergeCell ref="A142:A148"/>
    <mergeCell ref="B142:B148"/>
    <mergeCell ref="C142:C148"/>
    <mergeCell ref="D142:D148"/>
    <mergeCell ref="A149:A155"/>
    <mergeCell ref="B149:B155"/>
    <mergeCell ref="C149:C155"/>
    <mergeCell ref="D149:D155"/>
    <mergeCell ref="A156:A162"/>
    <mergeCell ref="B156:B162"/>
    <mergeCell ref="C156:C162"/>
    <mergeCell ref="D156:D162"/>
    <mergeCell ref="A163:A169"/>
    <mergeCell ref="B163:B169"/>
    <mergeCell ref="C163:C169"/>
    <mergeCell ref="D163:D169"/>
    <mergeCell ref="A170:A176"/>
    <mergeCell ref="B170:B176"/>
    <mergeCell ref="C170:C176"/>
    <mergeCell ref="D170:D176"/>
    <mergeCell ref="A177:A183"/>
    <mergeCell ref="B177:B183"/>
    <mergeCell ref="C177:C183"/>
    <mergeCell ref="D177:D183"/>
    <mergeCell ref="A184:A190"/>
    <mergeCell ref="B184:B190"/>
    <mergeCell ref="C184:C190"/>
    <mergeCell ref="D184:D190"/>
    <mergeCell ref="A191:A197"/>
    <mergeCell ref="B191:B197"/>
    <mergeCell ref="C191:C197"/>
    <mergeCell ref="D191:D197"/>
    <mergeCell ref="A198:A204"/>
    <mergeCell ref="B198:B204"/>
    <mergeCell ref="C198:C204"/>
    <mergeCell ref="D198:D204"/>
    <mergeCell ref="A205:A211"/>
    <mergeCell ref="B205:B211"/>
    <mergeCell ref="C205:C211"/>
    <mergeCell ref="D205:D211"/>
    <mergeCell ref="A212:A218"/>
    <mergeCell ref="B212:B218"/>
    <mergeCell ref="C212:C218"/>
    <mergeCell ref="D212:D218"/>
    <mergeCell ref="A219:A225"/>
    <mergeCell ref="B219:B225"/>
    <mergeCell ref="C219:C225"/>
    <mergeCell ref="D219:D225"/>
    <mergeCell ref="A226:A232"/>
    <mergeCell ref="B226:B232"/>
    <mergeCell ref="C226:C232"/>
    <mergeCell ref="D226:D232"/>
    <mergeCell ref="A233:A239"/>
    <mergeCell ref="B233:B239"/>
    <mergeCell ref="C233:C239"/>
    <mergeCell ref="D233:D239"/>
    <mergeCell ref="A240:A246"/>
    <mergeCell ref="B240:B246"/>
    <mergeCell ref="C240:C246"/>
    <mergeCell ref="D240:D246"/>
    <mergeCell ref="A247:A253"/>
    <mergeCell ref="B247:B253"/>
    <mergeCell ref="C247:C253"/>
    <mergeCell ref="D247:D253"/>
    <mergeCell ref="A254:A260"/>
    <mergeCell ref="B254:B260"/>
    <mergeCell ref="C254:C260"/>
    <mergeCell ref="D254:D260"/>
    <mergeCell ref="A261:A267"/>
    <mergeCell ref="B261:B267"/>
    <mergeCell ref="C261:C267"/>
    <mergeCell ref="D261:D267"/>
    <mergeCell ref="A268:A274"/>
    <mergeCell ref="B268:B274"/>
    <mergeCell ref="C268:C274"/>
    <mergeCell ref="D268:D274"/>
    <mergeCell ref="A275:A281"/>
    <mergeCell ref="B275:B281"/>
    <mergeCell ref="C275:C281"/>
    <mergeCell ref="D275:D281"/>
    <mergeCell ref="A282:A288"/>
    <mergeCell ref="B282:B288"/>
    <mergeCell ref="C282:C288"/>
    <mergeCell ref="D282:D288"/>
    <mergeCell ref="A289:A295"/>
    <mergeCell ref="B289:B295"/>
    <mergeCell ref="C289:C295"/>
    <mergeCell ref="D289:D295"/>
    <mergeCell ref="A296:A302"/>
    <mergeCell ref="B296:B302"/>
    <mergeCell ref="C296:C302"/>
    <mergeCell ref="D296:D302"/>
    <mergeCell ref="A303:A309"/>
    <mergeCell ref="B303:B309"/>
    <mergeCell ref="C303:C309"/>
    <mergeCell ref="D303:D309"/>
    <mergeCell ref="A310:A316"/>
    <mergeCell ref="B310:B316"/>
    <mergeCell ref="C310:C316"/>
    <mergeCell ref="D310:D316"/>
  </mergeCells>
  <conditionalFormatting sqref="AN86:AN87">
    <cfRule type="cellIs" dxfId="379" priority="298" operator="equal">
      <formula>"ù"</formula>
    </cfRule>
    <cfRule type="cellIs" dxfId="378" priority="299" operator="equal">
      <formula>"û"</formula>
    </cfRule>
    <cfRule type="cellIs" dxfId="377" priority="300" operator="equal">
      <formula>"ü"</formula>
    </cfRule>
  </conditionalFormatting>
  <conditionalFormatting sqref="AN30:AN31">
    <cfRule type="cellIs" dxfId="376" priority="616" operator="equal">
      <formula>"ù"</formula>
    </cfRule>
    <cfRule type="cellIs" dxfId="375" priority="617" operator="equal">
      <formula>"û"</formula>
    </cfRule>
    <cfRule type="cellIs" dxfId="374" priority="618" operator="equal">
      <formula>"ü"</formula>
    </cfRule>
  </conditionalFormatting>
  <conditionalFormatting sqref="AN23:AN24">
    <cfRule type="cellIs" dxfId="373" priority="613" operator="equal">
      <formula>"ù"</formula>
    </cfRule>
    <cfRule type="cellIs" dxfId="372" priority="614" operator="equal">
      <formula>"û"</formula>
    </cfRule>
    <cfRule type="cellIs" dxfId="371" priority="615" operator="equal">
      <formula>"ü"</formula>
    </cfRule>
  </conditionalFormatting>
  <conditionalFormatting sqref="AN100:AN101">
    <cfRule type="cellIs" dxfId="370" priority="292" operator="equal">
      <formula>"ù"</formula>
    </cfRule>
    <cfRule type="cellIs" dxfId="369" priority="293" operator="equal">
      <formula>"û"</formula>
    </cfRule>
    <cfRule type="cellIs" dxfId="368" priority="294" operator="equal">
      <formula>"ü"</formula>
    </cfRule>
  </conditionalFormatting>
  <conditionalFormatting sqref="AN37:AN38">
    <cfRule type="cellIs" dxfId="367" priority="319" operator="equal">
      <formula>"ù"</formula>
    </cfRule>
    <cfRule type="cellIs" dxfId="366" priority="320" operator="equal">
      <formula>"û"</formula>
    </cfRule>
    <cfRule type="cellIs" dxfId="365" priority="321" operator="equal">
      <formula>"ü"</formula>
    </cfRule>
  </conditionalFormatting>
  <conditionalFormatting sqref="AN44:AN45">
    <cfRule type="cellIs" dxfId="364" priority="316" operator="equal">
      <formula>"ù"</formula>
    </cfRule>
    <cfRule type="cellIs" dxfId="363" priority="317" operator="equal">
      <formula>"û"</formula>
    </cfRule>
    <cfRule type="cellIs" dxfId="362" priority="318" operator="equal">
      <formula>"ü"</formula>
    </cfRule>
  </conditionalFormatting>
  <conditionalFormatting sqref="AN51:AN52">
    <cfRule type="cellIs" dxfId="361" priority="313" operator="equal">
      <formula>"ù"</formula>
    </cfRule>
    <cfRule type="cellIs" dxfId="360" priority="314" operator="equal">
      <formula>"û"</formula>
    </cfRule>
    <cfRule type="cellIs" dxfId="359" priority="315" operator="equal">
      <formula>"ü"</formula>
    </cfRule>
  </conditionalFormatting>
  <conditionalFormatting sqref="AN58:AN59">
    <cfRule type="cellIs" dxfId="358" priority="310" operator="equal">
      <formula>"ù"</formula>
    </cfRule>
    <cfRule type="cellIs" dxfId="357" priority="311" operator="equal">
      <formula>"û"</formula>
    </cfRule>
    <cfRule type="cellIs" dxfId="356" priority="312" operator="equal">
      <formula>"ü"</formula>
    </cfRule>
  </conditionalFormatting>
  <conditionalFormatting sqref="AN65:AN66">
    <cfRule type="cellIs" dxfId="355" priority="307" operator="equal">
      <formula>"ù"</formula>
    </cfRule>
    <cfRule type="cellIs" dxfId="354" priority="308" operator="equal">
      <formula>"û"</formula>
    </cfRule>
    <cfRule type="cellIs" dxfId="353" priority="309" operator="equal">
      <formula>"ü"</formula>
    </cfRule>
  </conditionalFormatting>
  <conditionalFormatting sqref="AN72:AN73">
    <cfRule type="cellIs" dxfId="352" priority="304" operator="equal">
      <formula>"ù"</formula>
    </cfRule>
    <cfRule type="cellIs" dxfId="351" priority="305" operator="equal">
      <formula>"û"</formula>
    </cfRule>
    <cfRule type="cellIs" dxfId="350" priority="306" operator="equal">
      <formula>"ü"</formula>
    </cfRule>
  </conditionalFormatting>
  <conditionalFormatting sqref="AN79:AN80">
    <cfRule type="cellIs" dxfId="349" priority="301" operator="equal">
      <formula>"ù"</formula>
    </cfRule>
    <cfRule type="cellIs" dxfId="348" priority="302" operator="equal">
      <formula>"û"</formula>
    </cfRule>
    <cfRule type="cellIs" dxfId="347" priority="303" operator="equal">
      <formula>"ü"</formula>
    </cfRule>
  </conditionalFormatting>
  <conditionalFormatting sqref="AN93:AN94">
    <cfRule type="cellIs" dxfId="346" priority="295" operator="equal">
      <formula>"ù"</formula>
    </cfRule>
    <cfRule type="cellIs" dxfId="345" priority="296" operator="equal">
      <formula>"û"</formula>
    </cfRule>
    <cfRule type="cellIs" dxfId="344" priority="297" operator="equal">
      <formula>"ü"</formula>
    </cfRule>
  </conditionalFormatting>
  <conditionalFormatting sqref="AN107:AN108">
    <cfRule type="cellIs" dxfId="343" priority="289" operator="equal">
      <formula>"ù"</formula>
    </cfRule>
    <cfRule type="cellIs" dxfId="342" priority="290" operator="equal">
      <formula>"û"</formula>
    </cfRule>
    <cfRule type="cellIs" dxfId="341" priority="291" operator="equal">
      <formula>"ü"</formula>
    </cfRule>
  </conditionalFormatting>
  <conditionalFormatting sqref="AN114:AN115">
    <cfRule type="cellIs" dxfId="340" priority="286" operator="equal">
      <formula>"ù"</formula>
    </cfRule>
    <cfRule type="cellIs" dxfId="339" priority="287" operator="equal">
      <formula>"û"</formula>
    </cfRule>
    <cfRule type="cellIs" dxfId="338" priority="288" operator="equal">
      <formula>"ü"</formula>
    </cfRule>
  </conditionalFormatting>
  <conditionalFormatting sqref="AN121:AN122">
    <cfRule type="cellIs" dxfId="337" priority="283" operator="equal">
      <formula>"ù"</formula>
    </cfRule>
    <cfRule type="cellIs" dxfId="336" priority="284" operator="equal">
      <formula>"û"</formula>
    </cfRule>
    <cfRule type="cellIs" dxfId="335" priority="285" operator="equal">
      <formula>"ü"</formula>
    </cfRule>
  </conditionalFormatting>
  <conditionalFormatting sqref="AN128:AN129">
    <cfRule type="cellIs" dxfId="334" priority="280" operator="equal">
      <formula>"ù"</formula>
    </cfRule>
    <cfRule type="cellIs" dxfId="333" priority="281" operator="equal">
      <formula>"û"</formula>
    </cfRule>
    <cfRule type="cellIs" dxfId="332" priority="282" operator="equal">
      <formula>"ü"</formula>
    </cfRule>
  </conditionalFormatting>
  <conditionalFormatting sqref="AN135:AN136">
    <cfRule type="cellIs" dxfId="331" priority="277" operator="equal">
      <formula>"ù"</formula>
    </cfRule>
    <cfRule type="cellIs" dxfId="330" priority="278" operator="equal">
      <formula>"û"</formula>
    </cfRule>
    <cfRule type="cellIs" dxfId="329" priority="279" operator="equal">
      <formula>"ü"</formula>
    </cfRule>
  </conditionalFormatting>
  <conditionalFormatting sqref="AN142:AN143">
    <cfRule type="cellIs" dxfId="328" priority="274" operator="equal">
      <formula>"ù"</formula>
    </cfRule>
    <cfRule type="cellIs" dxfId="327" priority="275" operator="equal">
      <formula>"û"</formula>
    </cfRule>
    <cfRule type="cellIs" dxfId="326" priority="276" operator="equal">
      <formula>"ü"</formula>
    </cfRule>
  </conditionalFormatting>
  <conditionalFormatting sqref="AN149:AN150">
    <cfRule type="cellIs" dxfId="325" priority="271" operator="equal">
      <formula>"ù"</formula>
    </cfRule>
    <cfRule type="cellIs" dxfId="324" priority="272" operator="equal">
      <formula>"û"</formula>
    </cfRule>
    <cfRule type="cellIs" dxfId="323" priority="273" operator="equal">
      <formula>"ü"</formula>
    </cfRule>
  </conditionalFormatting>
  <conditionalFormatting sqref="AN156:AN157">
    <cfRule type="cellIs" dxfId="322" priority="268" operator="equal">
      <formula>"ù"</formula>
    </cfRule>
    <cfRule type="cellIs" dxfId="321" priority="269" operator="equal">
      <formula>"û"</formula>
    </cfRule>
    <cfRule type="cellIs" dxfId="320" priority="270" operator="equal">
      <formula>"ü"</formula>
    </cfRule>
  </conditionalFormatting>
  <conditionalFormatting sqref="AN163:AN164">
    <cfRule type="cellIs" dxfId="319" priority="265" operator="equal">
      <formula>"ù"</formula>
    </cfRule>
    <cfRule type="cellIs" dxfId="318" priority="266" operator="equal">
      <formula>"û"</formula>
    </cfRule>
    <cfRule type="cellIs" dxfId="317" priority="267" operator="equal">
      <formula>"ü"</formula>
    </cfRule>
  </conditionalFormatting>
  <conditionalFormatting sqref="AN170:AN171">
    <cfRule type="cellIs" dxfId="316" priority="262" operator="equal">
      <formula>"ù"</formula>
    </cfRule>
    <cfRule type="cellIs" dxfId="315" priority="263" operator="equal">
      <formula>"û"</formula>
    </cfRule>
    <cfRule type="cellIs" dxfId="314" priority="264" operator="equal">
      <formula>"ü"</formula>
    </cfRule>
  </conditionalFormatting>
  <conditionalFormatting sqref="AN177:AN178">
    <cfRule type="cellIs" dxfId="313" priority="259" operator="equal">
      <formula>"ù"</formula>
    </cfRule>
    <cfRule type="cellIs" dxfId="312" priority="260" operator="equal">
      <formula>"û"</formula>
    </cfRule>
    <cfRule type="cellIs" dxfId="311" priority="261" operator="equal">
      <formula>"ü"</formula>
    </cfRule>
  </conditionalFormatting>
  <conditionalFormatting sqref="AN184:AN185">
    <cfRule type="cellIs" dxfId="310" priority="256" operator="equal">
      <formula>"ù"</formula>
    </cfRule>
    <cfRule type="cellIs" dxfId="309" priority="257" operator="equal">
      <formula>"û"</formula>
    </cfRule>
    <cfRule type="cellIs" dxfId="308" priority="258" operator="equal">
      <formula>"ü"</formula>
    </cfRule>
  </conditionalFormatting>
  <conditionalFormatting sqref="AN191:AN192">
    <cfRule type="cellIs" dxfId="307" priority="253" operator="equal">
      <formula>"ù"</formula>
    </cfRule>
    <cfRule type="cellIs" dxfId="306" priority="254" operator="equal">
      <formula>"û"</formula>
    </cfRule>
    <cfRule type="cellIs" dxfId="305" priority="255" operator="equal">
      <formula>"ü"</formula>
    </cfRule>
  </conditionalFormatting>
  <conditionalFormatting sqref="AN198:AN199">
    <cfRule type="cellIs" dxfId="304" priority="250" operator="equal">
      <formula>"ù"</formula>
    </cfRule>
    <cfRule type="cellIs" dxfId="303" priority="251" operator="equal">
      <formula>"û"</formula>
    </cfRule>
    <cfRule type="cellIs" dxfId="302" priority="252" operator="equal">
      <formula>"ü"</formula>
    </cfRule>
  </conditionalFormatting>
  <conditionalFormatting sqref="AN205:AN206">
    <cfRule type="cellIs" dxfId="301" priority="247" operator="equal">
      <formula>"ù"</formula>
    </cfRule>
    <cfRule type="cellIs" dxfId="300" priority="248" operator="equal">
      <formula>"û"</formula>
    </cfRule>
    <cfRule type="cellIs" dxfId="299" priority="249" operator="equal">
      <formula>"ü"</formula>
    </cfRule>
  </conditionalFormatting>
  <conditionalFormatting sqref="AN212:AN213">
    <cfRule type="cellIs" dxfId="298" priority="244" operator="equal">
      <formula>"ù"</formula>
    </cfRule>
    <cfRule type="cellIs" dxfId="297" priority="245" operator="equal">
      <formula>"û"</formula>
    </cfRule>
    <cfRule type="cellIs" dxfId="296" priority="246" operator="equal">
      <formula>"ü"</formula>
    </cfRule>
  </conditionalFormatting>
  <conditionalFormatting sqref="AN219:AN220">
    <cfRule type="cellIs" dxfId="295" priority="241" operator="equal">
      <formula>"ù"</formula>
    </cfRule>
    <cfRule type="cellIs" dxfId="294" priority="242" operator="equal">
      <formula>"û"</formula>
    </cfRule>
    <cfRule type="cellIs" dxfId="293" priority="243" operator="equal">
      <formula>"ü"</formula>
    </cfRule>
  </conditionalFormatting>
  <conditionalFormatting sqref="AN226:AN227">
    <cfRule type="cellIs" dxfId="292" priority="238" operator="equal">
      <formula>"ù"</formula>
    </cfRule>
    <cfRule type="cellIs" dxfId="291" priority="239" operator="equal">
      <formula>"û"</formula>
    </cfRule>
    <cfRule type="cellIs" dxfId="290" priority="240" operator="equal">
      <formula>"ü"</formula>
    </cfRule>
  </conditionalFormatting>
  <conditionalFormatting sqref="AN233:AN234">
    <cfRule type="cellIs" dxfId="289" priority="235" operator="equal">
      <formula>"ù"</formula>
    </cfRule>
    <cfRule type="cellIs" dxfId="288" priority="236" operator="equal">
      <formula>"û"</formula>
    </cfRule>
    <cfRule type="cellIs" dxfId="287" priority="237" operator="equal">
      <formula>"ü"</formula>
    </cfRule>
  </conditionalFormatting>
  <conditionalFormatting sqref="AN240:AN241">
    <cfRule type="cellIs" dxfId="286" priority="232" operator="equal">
      <formula>"ù"</formula>
    </cfRule>
    <cfRule type="cellIs" dxfId="285" priority="233" operator="equal">
      <formula>"û"</formula>
    </cfRule>
    <cfRule type="cellIs" dxfId="284" priority="234" operator="equal">
      <formula>"ü"</formula>
    </cfRule>
  </conditionalFormatting>
  <conditionalFormatting sqref="AN247:AN248">
    <cfRule type="cellIs" dxfId="283" priority="229" operator="equal">
      <formula>"ù"</formula>
    </cfRule>
    <cfRule type="cellIs" dxfId="282" priority="230" operator="equal">
      <formula>"û"</formula>
    </cfRule>
    <cfRule type="cellIs" dxfId="281" priority="231" operator="equal">
      <formula>"ü"</formula>
    </cfRule>
  </conditionalFormatting>
  <conditionalFormatting sqref="AN254:AN255">
    <cfRule type="cellIs" dxfId="280" priority="226" operator="equal">
      <formula>"ù"</formula>
    </cfRule>
    <cfRule type="cellIs" dxfId="279" priority="227" operator="equal">
      <formula>"û"</formula>
    </cfRule>
    <cfRule type="cellIs" dxfId="278" priority="228" operator="equal">
      <formula>"ü"</formula>
    </cfRule>
  </conditionalFormatting>
  <conditionalFormatting sqref="AN261:AN262">
    <cfRule type="cellIs" dxfId="277" priority="223" operator="equal">
      <formula>"ù"</formula>
    </cfRule>
    <cfRule type="cellIs" dxfId="276" priority="224" operator="equal">
      <formula>"û"</formula>
    </cfRule>
    <cfRule type="cellIs" dxfId="275" priority="225" operator="equal">
      <formula>"ü"</formula>
    </cfRule>
  </conditionalFormatting>
  <conditionalFormatting sqref="AN268:AN269">
    <cfRule type="cellIs" dxfId="274" priority="220" operator="equal">
      <formula>"ù"</formula>
    </cfRule>
    <cfRule type="cellIs" dxfId="273" priority="221" operator="equal">
      <formula>"û"</formula>
    </cfRule>
    <cfRule type="cellIs" dxfId="272" priority="222" operator="equal">
      <formula>"ü"</formula>
    </cfRule>
  </conditionalFormatting>
  <conditionalFormatting sqref="AN275:AN276">
    <cfRule type="cellIs" dxfId="271" priority="217" operator="equal">
      <formula>"ù"</formula>
    </cfRule>
    <cfRule type="cellIs" dxfId="270" priority="218" operator="equal">
      <formula>"û"</formula>
    </cfRule>
    <cfRule type="cellIs" dxfId="269" priority="219" operator="equal">
      <formula>"ü"</formula>
    </cfRule>
  </conditionalFormatting>
  <conditionalFormatting sqref="AN282:AN283">
    <cfRule type="cellIs" dxfId="268" priority="214" operator="equal">
      <formula>"ù"</formula>
    </cfRule>
    <cfRule type="cellIs" dxfId="267" priority="215" operator="equal">
      <formula>"û"</formula>
    </cfRule>
    <cfRule type="cellIs" dxfId="266" priority="216" operator="equal">
      <formula>"ü"</formula>
    </cfRule>
  </conditionalFormatting>
  <conditionalFormatting sqref="AN289:AN290">
    <cfRule type="cellIs" dxfId="265" priority="211" operator="equal">
      <formula>"ù"</formula>
    </cfRule>
    <cfRule type="cellIs" dxfId="264" priority="212" operator="equal">
      <formula>"û"</formula>
    </cfRule>
    <cfRule type="cellIs" dxfId="263" priority="213" operator="equal">
      <formula>"ü"</formula>
    </cfRule>
  </conditionalFormatting>
  <conditionalFormatting sqref="AN296:AN297">
    <cfRule type="cellIs" dxfId="262" priority="208" operator="equal">
      <formula>"ù"</formula>
    </cfRule>
    <cfRule type="cellIs" dxfId="261" priority="209" operator="equal">
      <formula>"û"</formula>
    </cfRule>
    <cfRule type="cellIs" dxfId="260" priority="210" operator="equal">
      <formula>"ü"</formula>
    </cfRule>
  </conditionalFormatting>
  <conditionalFormatting sqref="AN303:AN304">
    <cfRule type="cellIs" dxfId="259" priority="205" operator="equal">
      <formula>"ù"</formula>
    </cfRule>
    <cfRule type="cellIs" dxfId="258" priority="206" operator="equal">
      <formula>"û"</formula>
    </cfRule>
    <cfRule type="cellIs" dxfId="257" priority="207" operator="equal">
      <formula>"ü"</formula>
    </cfRule>
  </conditionalFormatting>
  <conditionalFormatting sqref="AN310:AN311">
    <cfRule type="cellIs" dxfId="256" priority="202" operator="equal">
      <formula>"ù"</formula>
    </cfRule>
    <cfRule type="cellIs" dxfId="255" priority="203" operator="equal">
      <formula>"û"</formula>
    </cfRule>
    <cfRule type="cellIs" dxfId="254" priority="204" operator="equal">
      <formula>"ü"</formula>
    </cfRule>
  </conditionalFormatting>
  <conditionalFormatting sqref="AN317:AN318">
    <cfRule type="cellIs" dxfId="253" priority="199" operator="equal">
      <formula>"ù"</formula>
    </cfRule>
    <cfRule type="cellIs" dxfId="252" priority="200" operator="equal">
      <formula>"û"</formula>
    </cfRule>
    <cfRule type="cellIs" dxfId="251" priority="201" operator="equal">
      <formula>"ü"</formula>
    </cfRule>
  </conditionalFormatting>
  <conditionalFormatting sqref="AN324:AN325">
    <cfRule type="cellIs" dxfId="250" priority="196" operator="equal">
      <formula>"ù"</formula>
    </cfRule>
    <cfRule type="cellIs" dxfId="249" priority="197" operator="equal">
      <formula>"û"</formula>
    </cfRule>
    <cfRule type="cellIs" dxfId="248" priority="198" operator="equal">
      <formula>"ü"</formula>
    </cfRule>
  </conditionalFormatting>
  <conditionalFormatting sqref="AN331:AN332">
    <cfRule type="cellIs" dxfId="247" priority="193" operator="equal">
      <formula>"ù"</formula>
    </cfRule>
    <cfRule type="cellIs" dxfId="246" priority="194" operator="equal">
      <formula>"û"</formula>
    </cfRule>
    <cfRule type="cellIs" dxfId="245" priority="195" operator="equal">
      <formula>"ü"</formula>
    </cfRule>
  </conditionalFormatting>
  <conditionalFormatting sqref="AN338:AN339">
    <cfRule type="cellIs" dxfId="244" priority="190" operator="equal">
      <formula>"ù"</formula>
    </cfRule>
    <cfRule type="cellIs" dxfId="243" priority="191" operator="equal">
      <formula>"û"</formula>
    </cfRule>
    <cfRule type="cellIs" dxfId="242" priority="192" operator="equal">
      <formula>"ü"</formula>
    </cfRule>
  </conditionalFormatting>
  <conditionalFormatting sqref="AN345:AN346">
    <cfRule type="cellIs" dxfId="241" priority="187" operator="equal">
      <formula>"ù"</formula>
    </cfRule>
    <cfRule type="cellIs" dxfId="240" priority="188" operator="equal">
      <formula>"û"</formula>
    </cfRule>
    <cfRule type="cellIs" dxfId="239" priority="189" operator="equal">
      <formula>"ü"</formula>
    </cfRule>
  </conditionalFormatting>
  <conditionalFormatting sqref="AN352:AN353">
    <cfRule type="cellIs" dxfId="238" priority="184" operator="equal">
      <formula>"ù"</formula>
    </cfRule>
    <cfRule type="cellIs" dxfId="237" priority="185" operator="equal">
      <formula>"û"</formula>
    </cfRule>
    <cfRule type="cellIs" dxfId="236" priority="186" operator="equal">
      <formula>"ü"</formula>
    </cfRule>
  </conditionalFormatting>
  <conditionalFormatting sqref="AN359:AN360">
    <cfRule type="cellIs" dxfId="235" priority="181" operator="equal">
      <formula>"ù"</formula>
    </cfRule>
    <cfRule type="cellIs" dxfId="234" priority="182" operator="equal">
      <formula>"û"</formula>
    </cfRule>
    <cfRule type="cellIs" dxfId="233" priority="183" operator="equal">
      <formula>"ü"</formula>
    </cfRule>
  </conditionalFormatting>
  <conditionalFormatting sqref="AN366:AN367">
    <cfRule type="cellIs" dxfId="232" priority="178" operator="equal">
      <formula>"ù"</formula>
    </cfRule>
    <cfRule type="cellIs" dxfId="231" priority="179" operator="equal">
      <formula>"û"</formula>
    </cfRule>
    <cfRule type="cellIs" dxfId="230" priority="180" operator="equal">
      <formula>"ü"</formula>
    </cfRule>
  </conditionalFormatting>
  <conditionalFormatting sqref="AN373:AN374">
    <cfRule type="cellIs" dxfId="229" priority="175" operator="equal">
      <formula>"ù"</formula>
    </cfRule>
    <cfRule type="cellIs" dxfId="228" priority="176" operator="equal">
      <formula>"û"</formula>
    </cfRule>
    <cfRule type="cellIs" dxfId="227" priority="177" operator="equal">
      <formula>"ü"</formula>
    </cfRule>
  </conditionalFormatting>
  <conditionalFormatting sqref="AN380:AN381">
    <cfRule type="cellIs" dxfId="226" priority="172" operator="equal">
      <formula>"ù"</formula>
    </cfRule>
    <cfRule type="cellIs" dxfId="225" priority="173" operator="equal">
      <formula>"û"</formula>
    </cfRule>
    <cfRule type="cellIs" dxfId="224" priority="174" operator="equal">
      <formula>"ü"</formula>
    </cfRule>
  </conditionalFormatting>
  <conditionalFormatting sqref="AN387:AN388">
    <cfRule type="cellIs" dxfId="223" priority="169" operator="equal">
      <formula>"ù"</formula>
    </cfRule>
    <cfRule type="cellIs" dxfId="222" priority="170" operator="equal">
      <formula>"û"</formula>
    </cfRule>
    <cfRule type="cellIs" dxfId="221" priority="171" operator="equal">
      <formula>"ü"</formula>
    </cfRule>
  </conditionalFormatting>
  <conditionalFormatting sqref="AN394:AN395">
    <cfRule type="cellIs" dxfId="220" priority="166" operator="equal">
      <formula>"ù"</formula>
    </cfRule>
    <cfRule type="cellIs" dxfId="219" priority="167" operator="equal">
      <formula>"û"</formula>
    </cfRule>
    <cfRule type="cellIs" dxfId="218" priority="168" operator="equal">
      <formula>"ü"</formula>
    </cfRule>
  </conditionalFormatting>
  <conditionalFormatting sqref="AN401:AN402">
    <cfRule type="cellIs" dxfId="217" priority="163" operator="equal">
      <formula>"ù"</formula>
    </cfRule>
    <cfRule type="cellIs" dxfId="216" priority="164" operator="equal">
      <formula>"û"</formula>
    </cfRule>
    <cfRule type="cellIs" dxfId="215" priority="165" operator="equal">
      <formula>"ü"</formula>
    </cfRule>
  </conditionalFormatting>
  <conditionalFormatting sqref="AN408:AN409">
    <cfRule type="cellIs" dxfId="214" priority="160" operator="equal">
      <formula>"ù"</formula>
    </cfRule>
    <cfRule type="cellIs" dxfId="213" priority="161" operator="equal">
      <formula>"û"</formula>
    </cfRule>
    <cfRule type="cellIs" dxfId="212" priority="162" operator="equal">
      <formula>"ü"</formula>
    </cfRule>
  </conditionalFormatting>
  <conditionalFormatting sqref="AN415:AN416">
    <cfRule type="cellIs" dxfId="211" priority="157" operator="equal">
      <formula>"ù"</formula>
    </cfRule>
    <cfRule type="cellIs" dxfId="210" priority="158" operator="equal">
      <formula>"û"</formula>
    </cfRule>
    <cfRule type="cellIs" dxfId="209" priority="159" operator="equal">
      <formula>"ü"</formula>
    </cfRule>
  </conditionalFormatting>
  <conditionalFormatting sqref="AN422:AN423">
    <cfRule type="cellIs" dxfId="208" priority="154" operator="equal">
      <formula>"ù"</formula>
    </cfRule>
    <cfRule type="cellIs" dxfId="207" priority="155" operator="equal">
      <formula>"û"</formula>
    </cfRule>
    <cfRule type="cellIs" dxfId="206" priority="156" operator="equal">
      <formula>"ü"</formula>
    </cfRule>
  </conditionalFormatting>
  <conditionalFormatting sqref="AN429:AN430">
    <cfRule type="cellIs" dxfId="205" priority="151" operator="equal">
      <formula>"ù"</formula>
    </cfRule>
    <cfRule type="cellIs" dxfId="204" priority="152" operator="equal">
      <formula>"û"</formula>
    </cfRule>
    <cfRule type="cellIs" dxfId="203" priority="153" operator="equal">
      <formula>"ü"</formula>
    </cfRule>
  </conditionalFormatting>
  <conditionalFormatting sqref="AN436:AN437">
    <cfRule type="cellIs" dxfId="202" priority="148" operator="equal">
      <formula>"ù"</formula>
    </cfRule>
    <cfRule type="cellIs" dxfId="201" priority="149" operator="equal">
      <formula>"û"</formula>
    </cfRule>
    <cfRule type="cellIs" dxfId="200" priority="150" operator="equal">
      <formula>"ü"</formula>
    </cfRule>
  </conditionalFormatting>
  <conditionalFormatting sqref="AN443:AN444">
    <cfRule type="cellIs" dxfId="199" priority="145" operator="equal">
      <formula>"ù"</formula>
    </cfRule>
    <cfRule type="cellIs" dxfId="198" priority="146" operator="equal">
      <formula>"û"</formula>
    </cfRule>
    <cfRule type="cellIs" dxfId="197" priority="147" operator="equal">
      <formula>"ü"</formula>
    </cfRule>
  </conditionalFormatting>
  <conditionalFormatting sqref="AN450:AN451">
    <cfRule type="cellIs" dxfId="196" priority="142" operator="equal">
      <formula>"ù"</formula>
    </cfRule>
    <cfRule type="cellIs" dxfId="195" priority="143" operator="equal">
      <formula>"û"</formula>
    </cfRule>
    <cfRule type="cellIs" dxfId="194" priority="144" operator="equal">
      <formula>"ü"</formula>
    </cfRule>
  </conditionalFormatting>
  <conditionalFormatting sqref="AN457:AN458">
    <cfRule type="cellIs" dxfId="193" priority="139" operator="equal">
      <formula>"ù"</formula>
    </cfRule>
    <cfRule type="cellIs" dxfId="192" priority="140" operator="equal">
      <formula>"û"</formula>
    </cfRule>
    <cfRule type="cellIs" dxfId="191" priority="141" operator="equal">
      <formula>"ü"</formula>
    </cfRule>
  </conditionalFormatting>
  <conditionalFormatting sqref="AN464:AN465">
    <cfRule type="cellIs" dxfId="190" priority="136" operator="equal">
      <formula>"ù"</formula>
    </cfRule>
    <cfRule type="cellIs" dxfId="189" priority="137" operator="equal">
      <formula>"û"</formula>
    </cfRule>
    <cfRule type="cellIs" dxfId="188" priority="138" operator="equal">
      <formula>"ü"</formula>
    </cfRule>
  </conditionalFormatting>
  <conditionalFormatting sqref="AN471:AN472">
    <cfRule type="cellIs" dxfId="187" priority="133" operator="equal">
      <formula>"ù"</formula>
    </cfRule>
    <cfRule type="cellIs" dxfId="186" priority="134" operator="equal">
      <formula>"û"</formula>
    </cfRule>
    <cfRule type="cellIs" dxfId="185" priority="135" operator="equal">
      <formula>"ü"</formula>
    </cfRule>
  </conditionalFormatting>
  <conditionalFormatting sqref="AN478:AN479">
    <cfRule type="cellIs" dxfId="184" priority="130" operator="equal">
      <formula>"ù"</formula>
    </cfRule>
    <cfRule type="cellIs" dxfId="183" priority="131" operator="equal">
      <formula>"û"</formula>
    </cfRule>
    <cfRule type="cellIs" dxfId="182" priority="132" operator="equal">
      <formula>"ü"</formula>
    </cfRule>
  </conditionalFormatting>
  <conditionalFormatting sqref="AN485:AN486">
    <cfRule type="cellIs" dxfId="181" priority="127" operator="equal">
      <formula>"ù"</formula>
    </cfRule>
    <cfRule type="cellIs" dxfId="180" priority="128" operator="equal">
      <formula>"û"</formula>
    </cfRule>
    <cfRule type="cellIs" dxfId="179" priority="129" operator="equal">
      <formula>"ü"</formula>
    </cfRule>
  </conditionalFormatting>
  <conditionalFormatting sqref="AN492:AN493">
    <cfRule type="cellIs" dxfId="178" priority="124" operator="equal">
      <formula>"ù"</formula>
    </cfRule>
    <cfRule type="cellIs" dxfId="177" priority="125" operator="equal">
      <formula>"û"</formula>
    </cfRule>
    <cfRule type="cellIs" dxfId="176" priority="126" operator="equal">
      <formula>"ü"</formula>
    </cfRule>
  </conditionalFormatting>
  <conditionalFormatting sqref="AN499:AN500">
    <cfRule type="cellIs" dxfId="175" priority="121" operator="equal">
      <formula>"ù"</formula>
    </cfRule>
    <cfRule type="cellIs" dxfId="174" priority="122" operator="equal">
      <formula>"û"</formula>
    </cfRule>
    <cfRule type="cellIs" dxfId="173" priority="123" operator="equal">
      <formula>"ü"</formula>
    </cfRule>
  </conditionalFormatting>
  <conditionalFormatting sqref="AN506:AN507">
    <cfRule type="cellIs" dxfId="172" priority="118" operator="equal">
      <formula>"ù"</formula>
    </cfRule>
    <cfRule type="cellIs" dxfId="171" priority="119" operator="equal">
      <formula>"û"</formula>
    </cfRule>
    <cfRule type="cellIs" dxfId="170" priority="120" operator="equal">
      <formula>"ü"</formula>
    </cfRule>
  </conditionalFormatting>
  <conditionalFormatting sqref="AN513:AN514">
    <cfRule type="cellIs" dxfId="169" priority="115" operator="equal">
      <formula>"ù"</formula>
    </cfRule>
    <cfRule type="cellIs" dxfId="168" priority="116" operator="equal">
      <formula>"û"</formula>
    </cfRule>
    <cfRule type="cellIs" dxfId="167" priority="117" operator="equal">
      <formula>"ü"</formula>
    </cfRule>
  </conditionalFormatting>
  <conditionalFormatting sqref="AN520:AN521">
    <cfRule type="cellIs" dxfId="166" priority="112" operator="equal">
      <formula>"ù"</formula>
    </cfRule>
    <cfRule type="cellIs" dxfId="165" priority="113" operator="equal">
      <formula>"û"</formula>
    </cfRule>
    <cfRule type="cellIs" dxfId="164" priority="114" operator="equal">
      <formula>"ü"</formula>
    </cfRule>
  </conditionalFormatting>
  <conditionalFormatting sqref="AN527:AN528">
    <cfRule type="cellIs" dxfId="163" priority="109" operator="equal">
      <formula>"ù"</formula>
    </cfRule>
    <cfRule type="cellIs" dxfId="162" priority="110" operator="equal">
      <formula>"û"</formula>
    </cfRule>
    <cfRule type="cellIs" dxfId="161" priority="111" operator="equal">
      <formula>"ü"</formula>
    </cfRule>
  </conditionalFormatting>
  <conditionalFormatting sqref="AN534:AN535">
    <cfRule type="cellIs" dxfId="160" priority="106" operator="equal">
      <formula>"ù"</formula>
    </cfRule>
    <cfRule type="cellIs" dxfId="159" priority="107" operator="equal">
      <formula>"û"</formula>
    </cfRule>
    <cfRule type="cellIs" dxfId="158" priority="108" operator="equal">
      <formula>"ü"</formula>
    </cfRule>
  </conditionalFormatting>
  <conditionalFormatting sqref="AN541:AN542">
    <cfRule type="cellIs" dxfId="157" priority="103" operator="equal">
      <formula>"ù"</formula>
    </cfRule>
    <cfRule type="cellIs" dxfId="156" priority="104" operator="equal">
      <formula>"û"</formula>
    </cfRule>
    <cfRule type="cellIs" dxfId="155" priority="105" operator="equal">
      <formula>"ü"</formula>
    </cfRule>
  </conditionalFormatting>
  <conditionalFormatting sqref="AN548:AN549">
    <cfRule type="cellIs" dxfId="154" priority="100" operator="equal">
      <formula>"ù"</formula>
    </cfRule>
    <cfRule type="cellIs" dxfId="153" priority="101" operator="equal">
      <formula>"û"</formula>
    </cfRule>
    <cfRule type="cellIs" dxfId="152" priority="102" operator="equal">
      <formula>"ü"</formula>
    </cfRule>
  </conditionalFormatting>
  <conditionalFormatting sqref="AN555:AN556">
    <cfRule type="cellIs" dxfId="151" priority="97" operator="equal">
      <formula>"ù"</formula>
    </cfRule>
    <cfRule type="cellIs" dxfId="150" priority="98" operator="equal">
      <formula>"û"</formula>
    </cfRule>
    <cfRule type="cellIs" dxfId="149" priority="99" operator="equal">
      <formula>"ü"</formula>
    </cfRule>
  </conditionalFormatting>
  <conditionalFormatting sqref="AN562:AN563">
    <cfRule type="cellIs" dxfId="148" priority="94" operator="equal">
      <formula>"ù"</formula>
    </cfRule>
    <cfRule type="cellIs" dxfId="147" priority="95" operator="equal">
      <formula>"û"</formula>
    </cfRule>
    <cfRule type="cellIs" dxfId="146" priority="96" operator="equal">
      <formula>"ü"</formula>
    </cfRule>
  </conditionalFormatting>
  <conditionalFormatting sqref="AN569:AN570">
    <cfRule type="cellIs" dxfId="145" priority="91" operator="equal">
      <formula>"ù"</formula>
    </cfRule>
    <cfRule type="cellIs" dxfId="144" priority="92" operator="equal">
      <formula>"û"</formula>
    </cfRule>
    <cfRule type="cellIs" dxfId="143" priority="93" operator="equal">
      <formula>"ü"</formula>
    </cfRule>
  </conditionalFormatting>
  <conditionalFormatting sqref="AN576:AN577">
    <cfRule type="cellIs" dxfId="142" priority="88" operator="equal">
      <formula>"ù"</formula>
    </cfRule>
    <cfRule type="cellIs" dxfId="141" priority="89" operator="equal">
      <formula>"û"</formula>
    </cfRule>
    <cfRule type="cellIs" dxfId="140" priority="90" operator="equal">
      <formula>"ü"</formula>
    </cfRule>
  </conditionalFormatting>
  <conditionalFormatting sqref="AN660:AN661">
    <cfRule type="cellIs" dxfId="139" priority="25" operator="equal">
      <formula>"ù"</formula>
    </cfRule>
    <cfRule type="cellIs" dxfId="138" priority="26" operator="equal">
      <formula>"û"</formula>
    </cfRule>
    <cfRule type="cellIs" dxfId="137" priority="27" operator="equal">
      <formula>"ü"</formula>
    </cfRule>
  </conditionalFormatting>
  <conditionalFormatting sqref="AN583:AN584">
    <cfRule type="cellIs" dxfId="136" priority="58" operator="equal">
      <formula>"ù"</formula>
    </cfRule>
    <cfRule type="cellIs" dxfId="135" priority="59" operator="equal">
      <formula>"û"</formula>
    </cfRule>
    <cfRule type="cellIs" dxfId="134" priority="60" operator="equal">
      <formula>"ü"</formula>
    </cfRule>
  </conditionalFormatting>
  <conditionalFormatting sqref="AN590:AN591">
    <cfRule type="cellIs" dxfId="133" priority="55" operator="equal">
      <formula>"ù"</formula>
    </cfRule>
    <cfRule type="cellIs" dxfId="132" priority="56" operator="equal">
      <formula>"û"</formula>
    </cfRule>
    <cfRule type="cellIs" dxfId="131" priority="57" operator="equal">
      <formula>"ü"</formula>
    </cfRule>
  </conditionalFormatting>
  <conditionalFormatting sqref="AN597:AN598">
    <cfRule type="cellIs" dxfId="130" priority="52" operator="equal">
      <formula>"ù"</formula>
    </cfRule>
    <cfRule type="cellIs" dxfId="129" priority="53" operator="equal">
      <formula>"û"</formula>
    </cfRule>
    <cfRule type="cellIs" dxfId="128" priority="54" operator="equal">
      <formula>"ü"</formula>
    </cfRule>
  </conditionalFormatting>
  <conditionalFormatting sqref="AN604:AN605">
    <cfRule type="cellIs" dxfId="127" priority="49" operator="equal">
      <formula>"ù"</formula>
    </cfRule>
    <cfRule type="cellIs" dxfId="126" priority="50" operator="equal">
      <formula>"û"</formula>
    </cfRule>
    <cfRule type="cellIs" dxfId="125" priority="51" operator="equal">
      <formula>"ü"</formula>
    </cfRule>
  </conditionalFormatting>
  <conditionalFormatting sqref="AN611:AN612">
    <cfRule type="cellIs" dxfId="124" priority="46" operator="equal">
      <formula>"ù"</formula>
    </cfRule>
    <cfRule type="cellIs" dxfId="123" priority="47" operator="equal">
      <formula>"û"</formula>
    </cfRule>
    <cfRule type="cellIs" dxfId="122" priority="48" operator="equal">
      <formula>"ü"</formula>
    </cfRule>
  </conditionalFormatting>
  <conditionalFormatting sqref="AN618:AN619">
    <cfRule type="cellIs" dxfId="121" priority="43" operator="equal">
      <formula>"ù"</formula>
    </cfRule>
    <cfRule type="cellIs" dxfId="120" priority="44" operator="equal">
      <formula>"û"</formula>
    </cfRule>
    <cfRule type="cellIs" dxfId="119" priority="45" operator="equal">
      <formula>"ü"</formula>
    </cfRule>
  </conditionalFormatting>
  <conditionalFormatting sqref="AN625:AN626">
    <cfRule type="cellIs" dxfId="118" priority="40" operator="equal">
      <formula>"ù"</formula>
    </cfRule>
    <cfRule type="cellIs" dxfId="117" priority="41" operator="equal">
      <formula>"û"</formula>
    </cfRule>
    <cfRule type="cellIs" dxfId="116" priority="42" operator="equal">
      <formula>"ü"</formula>
    </cfRule>
  </conditionalFormatting>
  <conditionalFormatting sqref="AN632:AN633">
    <cfRule type="cellIs" dxfId="115" priority="37" operator="equal">
      <formula>"ù"</formula>
    </cfRule>
    <cfRule type="cellIs" dxfId="114" priority="38" operator="equal">
      <formula>"û"</formula>
    </cfRule>
    <cfRule type="cellIs" dxfId="113" priority="39" operator="equal">
      <formula>"ü"</formula>
    </cfRule>
  </conditionalFormatting>
  <conditionalFormatting sqref="AN639:AN640">
    <cfRule type="cellIs" dxfId="112" priority="34" operator="equal">
      <formula>"ù"</formula>
    </cfRule>
    <cfRule type="cellIs" dxfId="111" priority="35" operator="equal">
      <formula>"û"</formula>
    </cfRule>
    <cfRule type="cellIs" dxfId="110" priority="36" operator="equal">
      <formula>"ü"</formula>
    </cfRule>
  </conditionalFormatting>
  <conditionalFormatting sqref="AN646:AN647">
    <cfRule type="cellIs" dxfId="109" priority="31" operator="equal">
      <formula>"ù"</formula>
    </cfRule>
    <cfRule type="cellIs" dxfId="108" priority="32" operator="equal">
      <formula>"û"</formula>
    </cfRule>
    <cfRule type="cellIs" dxfId="107" priority="33" operator="equal">
      <formula>"ü"</formula>
    </cfRule>
  </conditionalFormatting>
  <conditionalFormatting sqref="AN653:AN654">
    <cfRule type="cellIs" dxfId="106" priority="28" operator="equal">
      <formula>"ù"</formula>
    </cfRule>
    <cfRule type="cellIs" dxfId="105" priority="29" operator="equal">
      <formula>"û"</formula>
    </cfRule>
    <cfRule type="cellIs" dxfId="104" priority="30" operator="equal">
      <formula>"ü"</formula>
    </cfRule>
  </conditionalFormatting>
  <conditionalFormatting sqref="AN667:AN668">
    <cfRule type="cellIs" dxfId="103" priority="22" operator="equal">
      <formula>"ù"</formula>
    </cfRule>
    <cfRule type="cellIs" dxfId="102" priority="23" operator="equal">
      <formula>"û"</formula>
    </cfRule>
    <cfRule type="cellIs" dxfId="101" priority="24" operator="equal">
      <formula>"ü"</formula>
    </cfRule>
  </conditionalFormatting>
  <conditionalFormatting sqref="AN674:AN675">
    <cfRule type="cellIs" dxfId="100" priority="19" operator="equal">
      <formula>"ù"</formula>
    </cfRule>
    <cfRule type="cellIs" dxfId="99" priority="20" operator="equal">
      <formula>"û"</formula>
    </cfRule>
    <cfRule type="cellIs" dxfId="98" priority="21" operator="equal">
      <formula>"ü"</formula>
    </cfRule>
  </conditionalFormatting>
  <conditionalFormatting sqref="AN681:AN682">
    <cfRule type="cellIs" dxfId="97" priority="16" operator="equal">
      <formula>"ù"</formula>
    </cfRule>
    <cfRule type="cellIs" dxfId="96" priority="17" operator="equal">
      <formula>"û"</formula>
    </cfRule>
    <cfRule type="cellIs" dxfId="95" priority="18" operator="equal">
      <formula>"ü"</formula>
    </cfRule>
  </conditionalFormatting>
  <conditionalFormatting sqref="AN688:AN689">
    <cfRule type="cellIs" dxfId="94" priority="13" operator="equal">
      <formula>"ù"</formula>
    </cfRule>
    <cfRule type="cellIs" dxfId="93" priority="14" operator="equal">
      <formula>"û"</formula>
    </cfRule>
    <cfRule type="cellIs" dxfId="92" priority="15" operator="equal">
      <formula>"ü"</formula>
    </cfRule>
  </conditionalFormatting>
  <conditionalFormatting sqref="AN695:AN696">
    <cfRule type="cellIs" dxfId="91" priority="10" operator="equal">
      <formula>"ù"</formula>
    </cfRule>
    <cfRule type="cellIs" dxfId="90" priority="11" operator="equal">
      <formula>"û"</formula>
    </cfRule>
    <cfRule type="cellIs" dxfId="89" priority="12" operator="equal">
      <formula>"ü"</formula>
    </cfRule>
  </conditionalFormatting>
  <conditionalFormatting sqref="AN702:AN703">
    <cfRule type="cellIs" dxfId="88" priority="7" operator="equal">
      <formula>"ù"</formula>
    </cfRule>
    <cfRule type="cellIs" dxfId="87" priority="8" operator="equal">
      <formula>"û"</formula>
    </cfRule>
    <cfRule type="cellIs" dxfId="86" priority="9" operator="equal">
      <formula>"ü"</formula>
    </cfRule>
  </conditionalFormatting>
  <conditionalFormatting sqref="AN709:AN710">
    <cfRule type="cellIs" dxfId="85" priority="4" operator="equal">
      <formula>"ù"</formula>
    </cfRule>
    <cfRule type="cellIs" dxfId="84" priority="5" operator="equal">
      <formula>"û"</formula>
    </cfRule>
    <cfRule type="cellIs" dxfId="83" priority="6" operator="equal">
      <formula>"ü"</formula>
    </cfRule>
  </conditionalFormatting>
  <conditionalFormatting sqref="AN716:AN717">
    <cfRule type="cellIs" dxfId="82" priority="1" operator="equal">
      <formula>"ù"</formula>
    </cfRule>
    <cfRule type="cellIs" dxfId="81" priority="2" operator="equal">
      <formula>"û"</formula>
    </cfRule>
    <cfRule type="cellIs" dxfId="80" priority="3" operator="equal">
      <formula>"ü"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EF12E-C285-4D62-A4EF-CD67C98BDD5C}">
  <sheetPr>
    <tabColor rgb="FF967300"/>
  </sheetPr>
  <dimension ref="B1:AM943"/>
  <sheetViews>
    <sheetView workbookViewId="0">
      <selection activeCell="C1" sqref="C1:I3"/>
    </sheetView>
  </sheetViews>
  <sheetFormatPr baseColWidth="10" defaultColWidth="11.44140625" defaultRowHeight="14.4" x14ac:dyDescent="0.3"/>
  <cols>
    <col min="1" max="1" width="5.6640625" style="132" customWidth="1"/>
    <col min="2" max="2" width="9.6640625" style="132" customWidth="1"/>
    <col min="3" max="3" width="2.6640625" style="139" customWidth="1"/>
    <col min="4" max="4" width="1.5546875" style="133" customWidth="1"/>
    <col min="5" max="5" width="2.6640625" style="139" customWidth="1"/>
    <col min="6" max="6" width="1.5546875" style="133" customWidth="1"/>
    <col min="7" max="7" width="5.6640625" style="140" customWidth="1"/>
    <col min="8" max="8" width="9.6640625" style="140" customWidth="1"/>
    <col min="9" max="9" width="25.6640625" style="141" customWidth="1"/>
    <col min="10" max="10" width="25.6640625" style="142" customWidth="1"/>
    <col min="11" max="12" width="5.6640625" style="142" customWidth="1"/>
    <col min="13" max="13" width="15.6640625" style="142" customWidth="1"/>
    <col min="14" max="14" width="15.6640625" style="132" customWidth="1"/>
    <col min="15" max="16" width="3.6640625" style="133" customWidth="1"/>
    <col min="17" max="17" width="3.6640625" style="134" customWidth="1"/>
    <col min="18" max="21" width="13.6640625" style="132" customWidth="1"/>
    <col min="22" max="22" width="3.6640625" style="132" customWidth="1"/>
    <col min="23" max="26" width="13.6640625" style="132" customWidth="1"/>
    <col min="27" max="27" width="3.6640625" style="132" customWidth="1"/>
    <col min="28" max="31" width="13.6640625" style="132" customWidth="1"/>
    <col min="32" max="32" width="3.6640625" style="132" customWidth="1"/>
    <col min="33" max="33" width="15.6640625" style="132" customWidth="1"/>
    <col min="34" max="34" width="3.6640625" style="132" customWidth="1"/>
    <col min="35" max="35" width="13.6640625" style="132" customWidth="1"/>
    <col min="36" max="36" width="11.6640625" style="132" customWidth="1"/>
    <col min="37" max="37" width="3.6640625" style="132" customWidth="1"/>
    <col min="38" max="39" width="15.6640625" style="132" customWidth="1"/>
    <col min="40" max="16384" width="11.44140625" style="132"/>
  </cols>
  <sheetData>
    <row r="1" spans="2:39" ht="15" customHeight="1" thickBot="1" x14ac:dyDescent="0.35">
      <c r="C1" s="746"/>
      <c r="D1" s="747"/>
      <c r="E1" s="747"/>
      <c r="F1" s="747"/>
      <c r="G1" s="747"/>
      <c r="H1" s="747"/>
      <c r="I1" s="747"/>
      <c r="J1" s="752">
        <f>Resumen!$H$2-2000</f>
        <v>21</v>
      </c>
      <c r="K1" s="752"/>
      <c r="L1" s="752"/>
      <c r="M1" s="752"/>
      <c r="N1" s="753"/>
      <c r="R1" s="135">
        <v>0</v>
      </c>
      <c r="S1" s="136">
        <v>0.04</v>
      </c>
      <c r="T1" s="136">
        <v>0.1</v>
      </c>
      <c r="U1" s="137">
        <v>0.21</v>
      </c>
      <c r="W1" s="135">
        <v>0</v>
      </c>
      <c r="X1" s="136">
        <v>0.04</v>
      </c>
      <c r="Y1" s="136">
        <v>0.1</v>
      </c>
      <c r="Z1" s="137">
        <v>0.21</v>
      </c>
      <c r="AB1" s="135">
        <v>0</v>
      </c>
      <c r="AC1" s="136">
        <v>0.04</v>
      </c>
      <c r="AD1" s="136">
        <v>0.1</v>
      </c>
      <c r="AE1" s="137">
        <v>0.21</v>
      </c>
      <c r="AG1" s="138"/>
      <c r="AI1" s="138"/>
      <c r="AL1" s="138"/>
      <c r="AM1" s="138"/>
    </row>
    <row r="2" spans="2:39" ht="15" customHeight="1" x14ac:dyDescent="0.3">
      <c r="C2" s="748"/>
      <c r="D2" s="749"/>
      <c r="E2" s="749"/>
      <c r="F2" s="749"/>
      <c r="G2" s="749"/>
      <c r="H2" s="749"/>
      <c r="I2" s="749"/>
      <c r="J2" s="754"/>
      <c r="K2" s="754"/>
      <c r="L2" s="754"/>
      <c r="M2" s="754"/>
      <c r="N2" s="755"/>
    </row>
    <row r="3" spans="2:39" ht="15.75" customHeight="1" thickBot="1" x14ac:dyDescent="0.35">
      <c r="C3" s="750"/>
      <c r="D3" s="751"/>
      <c r="E3" s="751"/>
      <c r="F3" s="751"/>
      <c r="G3" s="751"/>
      <c r="H3" s="751"/>
      <c r="I3" s="751"/>
      <c r="J3" s="756"/>
      <c r="K3" s="756"/>
      <c r="L3" s="756"/>
      <c r="M3" s="756"/>
      <c r="N3" s="757"/>
    </row>
    <row r="4" spans="2:39" ht="15" thickBot="1" x14ac:dyDescent="0.35">
      <c r="R4" s="758" t="s">
        <v>41</v>
      </c>
      <c r="S4" s="759"/>
      <c r="T4" s="759"/>
      <c r="U4" s="760"/>
      <c r="W4" s="758" t="s">
        <v>14</v>
      </c>
      <c r="X4" s="759"/>
      <c r="Y4" s="759"/>
      <c r="Z4" s="760"/>
      <c r="AB4" s="758" t="s">
        <v>50</v>
      </c>
      <c r="AC4" s="759"/>
      <c r="AD4" s="759"/>
      <c r="AE4" s="760"/>
      <c r="AG4" s="774" t="s">
        <v>23</v>
      </c>
      <c r="AI4" s="761" t="s">
        <v>51</v>
      </c>
      <c r="AJ4" s="762"/>
      <c r="AL4" s="765" t="s">
        <v>41</v>
      </c>
      <c r="AM4" s="767" t="s">
        <v>14</v>
      </c>
    </row>
    <row r="5" spans="2:39" ht="15" thickBot="1" x14ac:dyDescent="0.35">
      <c r="B5" s="143" t="s">
        <v>52</v>
      </c>
      <c r="C5" s="769" t="s">
        <v>53</v>
      </c>
      <c r="D5" s="770"/>
      <c r="E5" s="770"/>
      <c r="F5" s="770"/>
      <c r="G5" s="771"/>
      <c r="H5" s="144" t="s">
        <v>54</v>
      </c>
      <c r="I5" s="145" t="s">
        <v>61</v>
      </c>
      <c r="J5" s="146" t="s">
        <v>8</v>
      </c>
      <c r="K5" s="772" t="s">
        <v>55</v>
      </c>
      <c r="L5" s="773"/>
      <c r="M5" s="146" t="s">
        <v>56</v>
      </c>
      <c r="N5" s="143" t="s">
        <v>57</v>
      </c>
      <c r="P5" s="143" t="s">
        <v>58</v>
      </c>
      <c r="R5" s="135" t="str">
        <f>R4&amp;" - "&amp;TEXT(R$1,"0"&amp;"%")</f>
        <v>Base - 0%</v>
      </c>
      <c r="S5" s="136" t="str">
        <f>R4&amp;" - "&amp;TEXT(S$1,"0"&amp;"%")</f>
        <v>Base - 4%</v>
      </c>
      <c r="T5" s="136" t="str">
        <f>R4&amp;" - "&amp;TEXT(T$1,"0"&amp;"%")</f>
        <v>Base - 10%</v>
      </c>
      <c r="U5" s="137" t="str">
        <f>R4&amp;" - "&amp;TEXT(U$1,"0"&amp;"%")</f>
        <v>Base - 21%</v>
      </c>
      <c r="W5" s="135" t="str">
        <f>W4&amp;" - "&amp;TEXT(W$1,"0"&amp;"%")</f>
        <v>IVA - 0%</v>
      </c>
      <c r="X5" s="136" t="str">
        <f>W4&amp;" - "&amp;TEXT(X$1,"0"&amp;"%")</f>
        <v>IVA - 4%</v>
      </c>
      <c r="Y5" s="136" t="str">
        <f>W4&amp;" - "&amp;TEXT(Y$1,"0"&amp;"%")</f>
        <v>IVA - 10%</v>
      </c>
      <c r="Z5" s="137" t="str">
        <f>W4&amp;" - "&amp;TEXT(Z$1,"0"&amp;"%")</f>
        <v>IVA - 21%</v>
      </c>
      <c r="AB5" s="135" t="str">
        <f>AB4&amp;" - "&amp;TEXT(AB$1,"0"&amp;"%")</f>
        <v>IMP. - 0%</v>
      </c>
      <c r="AC5" s="136" t="str">
        <f>AB4&amp;" - "&amp;TEXT(AC$1,"0"&amp;"%")</f>
        <v>IMP. - 4%</v>
      </c>
      <c r="AD5" s="136" t="str">
        <f>AB4&amp;" - "&amp;TEXT(AD$1,"0"&amp;"%")</f>
        <v>IMP. - 10%</v>
      </c>
      <c r="AE5" s="137" t="str">
        <f>AB4&amp;" - "&amp;TEXT(AE$1,"0"&amp;"%")</f>
        <v>IMP. - 21%</v>
      </c>
      <c r="AG5" s="775"/>
      <c r="AI5" s="763"/>
      <c r="AJ5" s="764"/>
      <c r="AL5" s="766"/>
      <c r="AM5" s="768"/>
    </row>
    <row r="6" spans="2:39" ht="15" thickBot="1" x14ac:dyDescent="0.35">
      <c r="B6" s="143"/>
      <c r="C6" s="439" t="s">
        <v>59</v>
      </c>
      <c r="D6" s="440"/>
      <c r="E6" s="440" t="s">
        <v>60</v>
      </c>
      <c r="F6" s="440"/>
      <c r="G6" s="441" t="s">
        <v>36</v>
      </c>
      <c r="H6" s="144"/>
      <c r="I6" s="145"/>
      <c r="J6" s="442" t="s">
        <v>8</v>
      </c>
      <c r="K6" s="446"/>
      <c r="L6" s="443" t="s">
        <v>91</v>
      </c>
      <c r="M6" s="442" t="s">
        <v>27</v>
      </c>
      <c r="N6" s="442" t="s">
        <v>7</v>
      </c>
      <c r="P6" s="147"/>
      <c r="R6" s="344" t="str">
        <f>MID(R4,1,1)&amp;" - "&amp;TEXT(R1,"0%")</f>
        <v>B - 0%</v>
      </c>
      <c r="S6" s="345" t="str">
        <f>MID(R4,1,1)&amp;" - "&amp;TEXT(S1,"0%")</f>
        <v>B - 4%</v>
      </c>
      <c r="T6" s="345" t="str">
        <f>MID(R4,1,1)&amp;" - "&amp;TEXT(T1,"0%")</f>
        <v>B - 10%</v>
      </c>
      <c r="U6" s="346" t="str">
        <f>MID(R4,1,1)&amp;" - "&amp;TEXT(U1,"0%")</f>
        <v>B - 21%</v>
      </c>
      <c r="W6" s="148"/>
      <c r="X6" s="149"/>
      <c r="Y6" s="149"/>
      <c r="Z6" s="150"/>
      <c r="AB6" s="148"/>
      <c r="AC6" s="149"/>
      <c r="AD6" s="149"/>
      <c r="AE6" s="150"/>
      <c r="AG6" s="151"/>
      <c r="AI6" s="152"/>
      <c r="AJ6" s="153"/>
      <c r="AL6" s="152"/>
      <c r="AM6" s="153"/>
    </row>
    <row r="7" spans="2:39" ht="15" x14ac:dyDescent="0.3">
      <c r="B7" s="428" t="str">
        <f>IF(MAX('Res.Aux.'!$AG$23:$AG$722)=0,"-",1)</f>
        <v>-</v>
      </c>
      <c r="C7" s="509" t="str">
        <f>IF($B7="-","",INDEX('Res.Aux.'!$AG$12:$BG$722,MATCH($B7,'Res.Aux.'!$AG$12:$AG$722,0),MATCH(C$6,'Res.Aux.'!$AG$15:$BG$15,0)))</f>
        <v/>
      </c>
      <c r="D7" s="510" t="str">
        <f>IF(C7="","","/")</f>
        <v/>
      </c>
      <c r="E7" s="511" t="str">
        <f>IF($B7="-","",INDEX('Res.Aux.'!$AG$12:$BG$722,MATCH($B7,'Res.Aux.'!$AG$12:$AG$722,0),MATCH(E$6,'Res.Aux.'!$AG$15:$BG$15,0)))</f>
        <v/>
      </c>
      <c r="F7" s="510" t="str">
        <f>IF(E7="","","/")</f>
        <v/>
      </c>
      <c r="G7" s="512" t="str">
        <f>IF($B7="-","",INDEX('Res.Aux.'!$AG$12:$BG$722,MATCH($B7,'Res.Aux.'!$AG$12:$AG$722,0),MATCH(G$6,'Res.Aux.'!$AG$15:$BG$15,0)))</f>
        <v/>
      </c>
      <c r="H7" s="433" t="str">
        <f>IF($B7="-","",Datos!$I$16)</f>
        <v/>
      </c>
      <c r="I7" s="434" t="str">
        <f>IF($C7="","",Datos!$G$16)</f>
        <v/>
      </c>
      <c r="J7" s="517" t="str">
        <f>IF($B7="-","",INDEX('Res.Aux.'!$AG$12:$BG$722,MATCH($B7,'Res.Aux.'!$AG$12:$AG$722,0),MATCH(J$6,'Res.Aux.'!$AG$15:$BG$15,0)))</f>
        <v/>
      </c>
      <c r="K7" s="436" t="str">
        <f>IF($C7="","",Datos!$H$26)</f>
        <v/>
      </c>
      <c r="L7" s="519" t="str">
        <f>IF($I7="","",Datos!$N$27)</f>
        <v/>
      </c>
      <c r="M7" s="517" t="str">
        <f>IF($I7="","",Datos!$O$27)</f>
        <v/>
      </c>
      <c r="N7" s="424" t="str">
        <f>IF($B7="-","",INDEX('Res.Aux.'!$AG$12:$BG$722,MATCH($B7,'Res.Aux.'!$AG$12:$AG$722,0),MATCH(N$6,'Res.Aux.'!$AG$15:$BG$15,0)))</f>
        <v/>
      </c>
      <c r="O7" s="411"/>
      <c r="P7" s="420" t="str">
        <f>IF($B7="-","","C")</f>
        <v/>
      </c>
      <c r="Q7" s="413" t="str">
        <f>AI7</f>
        <v>ù</v>
      </c>
      <c r="R7" s="421" t="str">
        <f>IF($B7="-","",INDEX('Res.Aux.'!$AG$12:$BG$722,MATCH($B7,'Res.Aux.'!$AG$12:$AG$722,0),MATCH(R$6,'Res.Aux.'!$AG$15:$BG$15,0)))</f>
        <v/>
      </c>
      <c r="S7" s="422" t="str">
        <f>IF($B7="-","",INDEX('Res.Aux.'!$AG$12:$BG$722,MATCH($B7,'Res.Aux.'!$AG$12:$AG$722,0),MATCH(S$6,'Res.Aux.'!$AG$15:$BG$15,0)))</f>
        <v/>
      </c>
      <c r="T7" s="422" t="str">
        <f>IF($B7="-","",INDEX('Res.Aux.'!$AG$12:$BG$722,MATCH($B7,'Res.Aux.'!$AG$12:$AG$722,0),MATCH(T$6,'Res.Aux.'!$AG$15:$BG$15,0)))</f>
        <v/>
      </c>
      <c r="U7" s="423" t="str">
        <f>IF($B7="-","",INDEX('Res.Aux.'!$AG$12:$BG$722,MATCH($B7,'Res.Aux.'!$AG$12:$AG$722,0),MATCH(U$6,'Res.Aux.'!$AG$15:$BG$15,0)))</f>
        <v/>
      </c>
      <c r="V7" s="417"/>
      <c r="W7" s="421" t="str">
        <f>IF(OR(R7="-",R7=0,R7=""),"-",(R7*W$1))</f>
        <v>-</v>
      </c>
      <c r="X7" s="422" t="str">
        <f>IF(OR(S7="-",S7=0,S7=""),"-",(S7*X$1))</f>
        <v>-</v>
      </c>
      <c r="Y7" s="422" t="str">
        <f>IF(OR(T7="-",T7=0,T7=""),"-",(T7*Y$1))</f>
        <v>-</v>
      </c>
      <c r="Z7" s="423" t="str">
        <f>IF(OR(U7="-",U7=0,U7=""),"-",(U7*Z$1))</f>
        <v>-</v>
      </c>
      <c r="AA7" s="417"/>
      <c r="AB7" s="421" t="str">
        <f t="shared" ref="AB7:AE22" si="0">IF(SUM(R7,W7)=0,"-",SUM(R7,W7))</f>
        <v>-</v>
      </c>
      <c r="AC7" s="422" t="str">
        <f t="shared" si="0"/>
        <v>-</v>
      </c>
      <c r="AD7" s="422" t="str">
        <f t="shared" si="0"/>
        <v>-</v>
      </c>
      <c r="AE7" s="423" t="str">
        <f t="shared" si="0"/>
        <v>-</v>
      </c>
      <c r="AF7" s="417"/>
      <c r="AG7" s="424" t="str">
        <f t="shared" ref="AG7:AG70" si="1">IF(SUM(AB7:AE7)=0,"-",SUM(AB7:AE7))</f>
        <v>-</v>
      </c>
      <c r="AH7" s="417"/>
      <c r="AI7" s="425" t="str">
        <f t="shared" ref="AI7:AI70" si="2">IF(AND(N7&lt;&gt;"",AG7&lt;&gt;"-"),IF(AG7=N7,"ü","û"),IF(OR(N7=0,N7="",N7="-"),"ù","$"))</f>
        <v>ù</v>
      </c>
      <c r="AJ7" s="426" t="str">
        <f t="shared" ref="AJ7:AJ70" si="3">IF(AI7="ü","-",IF(AI7="ù","~",IF(AI7="$","???",AG7-N7)))</f>
        <v>~</v>
      </c>
      <c r="AK7" s="417"/>
      <c r="AL7" s="421" t="str">
        <f>IF(SUM(R7:U7)=0,"-",SUM(R7:U7))</f>
        <v>-</v>
      </c>
      <c r="AM7" s="423" t="str">
        <f>IF(SUM(W7:Z7)=0,"-",SUM(W7:Z7))</f>
        <v>-</v>
      </c>
    </row>
    <row r="8" spans="2:39" ht="15" x14ac:dyDescent="0.3">
      <c r="B8" s="400" t="str">
        <f>IF(MAX(B$7:B7)+1&gt;MAX('Res.Aux.'!$AG$23:$AG$722),"-",MAX(B$7:B7)+1)</f>
        <v>-</v>
      </c>
      <c r="C8" s="401" t="str">
        <f>IF($B8="-","",INDEX('Res.Aux.'!$AG$12:$BG$722,MATCH($B8,'Res.Aux.'!$AG$12:$AG$722,0),MATCH(C$6,'Res.Aux.'!$AG$15:$BG$15,0)))</f>
        <v/>
      </c>
      <c r="D8" s="402" t="str">
        <f t="shared" ref="D8:D71" si="4">IF(C8="","","/")</f>
        <v/>
      </c>
      <c r="E8" s="403" t="str">
        <f>IF($B8="-","",INDEX('Res.Aux.'!$AG$12:$BG$722,MATCH($B8,'Res.Aux.'!$AG$12:$AG$722,0),MATCH(E$6,'Res.Aux.'!$AG$15:$BG$15,0)))</f>
        <v/>
      </c>
      <c r="F8" s="402" t="str">
        <f t="shared" ref="F8:F71" si="5">IF(E8="","","/")</f>
        <v/>
      </c>
      <c r="G8" s="404" t="str">
        <f>IF($B8="-","",INDEX('Res.Aux.'!$AG$12:$BG$722,MATCH($B8,'Res.Aux.'!$AG$12:$AG$722,0),MATCH(G$6,'Res.Aux.'!$AG$15:$BG$15,0)))</f>
        <v/>
      </c>
      <c r="H8" s="405" t="str">
        <f>IF($B8="-","",Datos!$I$16)</f>
        <v/>
      </c>
      <c r="I8" s="406" t="str">
        <f>IF($C8="","",Datos!$G$16)</f>
        <v/>
      </c>
      <c r="J8" s="407" t="str">
        <f>IF($B8="-","",INDEX('Res.Aux.'!$AG$12:$BG$722,MATCH($B8,'Res.Aux.'!$AG$12:$AG$722,0),MATCH(J$6,'Res.Aux.'!$AG$15:$BG$15,0)))</f>
        <v/>
      </c>
      <c r="K8" s="408" t="str">
        <f>IF($C8="","",Datos!$H$26)</f>
        <v/>
      </c>
      <c r="L8" s="409" t="str">
        <f>IF($I8="","",Datos!$N$27)</f>
        <v/>
      </c>
      <c r="M8" s="407" t="str">
        <f>IF($I8="","",Datos!$O$27)</f>
        <v/>
      </c>
      <c r="N8" s="410" t="str">
        <f>IF($B8="-","",INDEX('Res.Aux.'!$AG$12:$BG$722,MATCH($B8,'Res.Aux.'!$AG$12:$AG$722,0),MATCH(N$6,'Res.Aux.'!$AG$15:$BG$15,0)))</f>
        <v/>
      </c>
      <c r="O8" s="411"/>
      <c r="P8" s="412" t="str">
        <f t="shared" ref="P8:P71" si="6">IF($B8="-","","C")</f>
        <v/>
      </c>
      <c r="Q8" s="413" t="str">
        <f>AI8</f>
        <v>ù</v>
      </c>
      <c r="R8" s="414" t="str">
        <f>IF($B8="-","",INDEX('Res.Aux.'!$AG$12:$BG$722,MATCH($B8,'Res.Aux.'!$AG$12:$AG$722,0),MATCH(R$6,'Res.Aux.'!$AG$15:$BG$15,0)))</f>
        <v/>
      </c>
      <c r="S8" s="415" t="str">
        <f>IF($B8="-","",INDEX('Res.Aux.'!$AG$12:$BG$722,MATCH($B8,'Res.Aux.'!$AG$12:$AG$722,0),MATCH(S$6,'Res.Aux.'!$AG$15:$BG$15,0)))</f>
        <v/>
      </c>
      <c r="T8" s="415" t="str">
        <f>IF($B8="-","",INDEX('Res.Aux.'!$AG$12:$BG$722,MATCH($B8,'Res.Aux.'!$AG$12:$AG$722,0),MATCH(T$6,'Res.Aux.'!$AG$15:$BG$15,0)))</f>
        <v/>
      </c>
      <c r="U8" s="416" t="str">
        <f>IF($B8="-","",INDEX('Res.Aux.'!$AG$12:$BG$722,MATCH($B8,'Res.Aux.'!$AG$12:$AG$722,0),MATCH(U$6,'Res.Aux.'!$AG$15:$BG$15,0)))</f>
        <v/>
      </c>
      <c r="V8" s="417"/>
      <c r="W8" s="414" t="str">
        <f t="shared" ref="W8:Z23" si="7">IF(OR(R8="-",R8=0,R8=""),"-",(R8*W$1))</f>
        <v>-</v>
      </c>
      <c r="X8" s="415" t="str">
        <f t="shared" si="7"/>
        <v>-</v>
      </c>
      <c r="Y8" s="415" t="str">
        <f t="shared" si="7"/>
        <v>-</v>
      </c>
      <c r="Z8" s="416" t="str">
        <f t="shared" si="7"/>
        <v>-</v>
      </c>
      <c r="AA8" s="417"/>
      <c r="AB8" s="414" t="str">
        <f t="shared" si="0"/>
        <v>-</v>
      </c>
      <c r="AC8" s="415" t="str">
        <f t="shared" si="0"/>
        <v>-</v>
      </c>
      <c r="AD8" s="415" t="str">
        <f t="shared" si="0"/>
        <v>-</v>
      </c>
      <c r="AE8" s="416" t="str">
        <f t="shared" si="0"/>
        <v>-</v>
      </c>
      <c r="AF8" s="417"/>
      <c r="AG8" s="410" t="str">
        <f t="shared" si="1"/>
        <v>-</v>
      </c>
      <c r="AH8" s="417"/>
      <c r="AI8" s="418" t="str">
        <f t="shared" si="2"/>
        <v>ù</v>
      </c>
      <c r="AJ8" s="419" t="str">
        <f t="shared" si="3"/>
        <v>~</v>
      </c>
      <c r="AK8" s="417"/>
      <c r="AL8" s="414" t="str">
        <f t="shared" ref="AL8:AL13" si="8">IF(SUM(R8:U8)=0,"-",SUM(R8:U8))</f>
        <v>-</v>
      </c>
      <c r="AM8" s="416" t="str">
        <f t="shared" ref="AM8:AM71" si="9">IF(SUM(W8:Z8)=0,"-",SUM(W8:Z8))</f>
        <v>-</v>
      </c>
    </row>
    <row r="9" spans="2:39" ht="15" x14ac:dyDescent="0.3">
      <c r="B9" s="400" t="str">
        <f>IF(MAX(B$7:B8)+1&gt;MAX('Res.Aux.'!$AG$23:$AG$722),"-",MAX(B$7:B8)+1)</f>
        <v>-</v>
      </c>
      <c r="C9" s="401" t="str">
        <f>IF($B9="-","",INDEX('Res.Aux.'!$AG$12:$BG$722,MATCH($B9,'Res.Aux.'!$AG$12:$AG$722,0),MATCH(C$6,'Res.Aux.'!$AG$15:$BG$15,0)))</f>
        <v/>
      </c>
      <c r="D9" s="402" t="str">
        <f t="shared" si="4"/>
        <v/>
      </c>
      <c r="E9" s="403" t="str">
        <f>IF($B9="-","",INDEX('Res.Aux.'!$AG$12:$BG$722,MATCH($B9,'Res.Aux.'!$AG$12:$AG$722,0),MATCH(E$6,'Res.Aux.'!$AG$15:$BG$15,0)))</f>
        <v/>
      </c>
      <c r="F9" s="402" t="str">
        <f t="shared" si="5"/>
        <v/>
      </c>
      <c r="G9" s="404" t="str">
        <f>IF($B9="-","",INDEX('Res.Aux.'!$AG$12:$BG$722,MATCH($B9,'Res.Aux.'!$AG$12:$AG$722,0),MATCH(G$6,'Res.Aux.'!$AG$15:$BG$15,0)))</f>
        <v/>
      </c>
      <c r="H9" s="405" t="str">
        <f>IF($B9="-","",Datos!$I$16)</f>
        <v/>
      </c>
      <c r="I9" s="406" t="str">
        <f>IF($C9="","",Datos!$G$16)</f>
        <v/>
      </c>
      <c r="J9" s="407" t="str">
        <f>IF($B9="-","",INDEX('Res.Aux.'!$AG$12:$BG$722,MATCH($B9,'Res.Aux.'!$AG$12:$AG$722,0),MATCH(J$6,'Res.Aux.'!$AG$15:$BG$15,0)))</f>
        <v/>
      </c>
      <c r="K9" s="408" t="str">
        <f>IF($C9="","",Datos!$H$26)</f>
        <v/>
      </c>
      <c r="L9" s="409" t="str">
        <f>IF($I9="","",Datos!$N$27)</f>
        <v/>
      </c>
      <c r="M9" s="407" t="str">
        <f>IF($I9="","",Datos!$O$27)</f>
        <v/>
      </c>
      <c r="N9" s="410" t="str">
        <f>IF($B9="-","",INDEX('Res.Aux.'!$AG$12:$BG$722,MATCH($B9,'Res.Aux.'!$AG$12:$AG$722,0),MATCH(N$6,'Res.Aux.'!$AG$15:$BG$15,0)))</f>
        <v/>
      </c>
      <c r="O9" s="411"/>
      <c r="P9" s="412" t="str">
        <f t="shared" si="6"/>
        <v/>
      </c>
      <c r="Q9" s="413" t="str">
        <f t="shared" ref="Q9:Q72" si="10">AI9</f>
        <v>ù</v>
      </c>
      <c r="R9" s="414" t="str">
        <f>IF($B9="-","",INDEX('Res.Aux.'!$AG$12:$BG$722,MATCH($B9,'Res.Aux.'!$AG$12:$AG$722,0),MATCH(R$6,'Res.Aux.'!$AG$15:$BG$15,0)))</f>
        <v/>
      </c>
      <c r="S9" s="415" t="str">
        <f>IF($B9="-","",INDEX('Res.Aux.'!$AG$12:$BG$722,MATCH($B9,'Res.Aux.'!$AG$12:$AG$722,0),MATCH(S$6,'Res.Aux.'!$AG$15:$BG$15,0)))</f>
        <v/>
      </c>
      <c r="T9" s="415" t="str">
        <f>IF($B9="-","",INDEX('Res.Aux.'!$AG$12:$BG$722,MATCH($B9,'Res.Aux.'!$AG$12:$AG$722,0),MATCH(T$6,'Res.Aux.'!$AG$15:$BG$15,0)))</f>
        <v/>
      </c>
      <c r="U9" s="416" t="str">
        <f>IF($B9="-","",INDEX('Res.Aux.'!$AG$12:$BG$722,MATCH($B9,'Res.Aux.'!$AG$12:$AG$722,0),MATCH(U$6,'Res.Aux.'!$AG$15:$BG$15,0)))</f>
        <v/>
      </c>
      <c r="V9" s="417"/>
      <c r="W9" s="414" t="str">
        <f t="shared" si="7"/>
        <v>-</v>
      </c>
      <c r="X9" s="415" t="str">
        <f t="shared" si="7"/>
        <v>-</v>
      </c>
      <c r="Y9" s="415" t="str">
        <f t="shared" si="7"/>
        <v>-</v>
      </c>
      <c r="Z9" s="416" t="str">
        <f t="shared" si="7"/>
        <v>-</v>
      </c>
      <c r="AA9" s="417"/>
      <c r="AB9" s="414" t="str">
        <f t="shared" si="0"/>
        <v>-</v>
      </c>
      <c r="AC9" s="415" t="str">
        <f t="shared" si="0"/>
        <v>-</v>
      </c>
      <c r="AD9" s="415" t="str">
        <f t="shared" si="0"/>
        <v>-</v>
      </c>
      <c r="AE9" s="416" t="str">
        <f t="shared" si="0"/>
        <v>-</v>
      </c>
      <c r="AF9" s="417"/>
      <c r="AG9" s="410" t="str">
        <f t="shared" si="1"/>
        <v>-</v>
      </c>
      <c r="AH9" s="417"/>
      <c r="AI9" s="418" t="str">
        <f t="shared" si="2"/>
        <v>ù</v>
      </c>
      <c r="AJ9" s="419" t="str">
        <f t="shared" si="3"/>
        <v>~</v>
      </c>
      <c r="AK9" s="417"/>
      <c r="AL9" s="414" t="str">
        <f t="shared" si="8"/>
        <v>-</v>
      </c>
      <c r="AM9" s="416" t="str">
        <f t="shared" si="9"/>
        <v>-</v>
      </c>
    </row>
    <row r="10" spans="2:39" ht="15" x14ac:dyDescent="0.3">
      <c r="B10" s="400" t="str">
        <f>IF(MAX(B$7:B9)+1&gt;MAX('Res.Aux.'!$AG$23:$AG$722),"-",MAX(B$7:B9)+1)</f>
        <v>-</v>
      </c>
      <c r="C10" s="401" t="str">
        <f>IF($B10="-","",INDEX('Res.Aux.'!$AG$12:$BG$722,MATCH($B10,'Res.Aux.'!$AG$12:$AG$722,0),MATCH(C$6,'Res.Aux.'!$AG$15:$BG$15,0)))</f>
        <v/>
      </c>
      <c r="D10" s="402" t="str">
        <f t="shared" si="4"/>
        <v/>
      </c>
      <c r="E10" s="403" t="str">
        <f>IF($B10="-","",INDEX('Res.Aux.'!$AG$12:$BG$722,MATCH($B10,'Res.Aux.'!$AG$12:$AG$722,0),MATCH(E$6,'Res.Aux.'!$AG$15:$BG$15,0)))</f>
        <v/>
      </c>
      <c r="F10" s="402" t="str">
        <f t="shared" si="5"/>
        <v/>
      </c>
      <c r="G10" s="404" t="str">
        <f>IF($B10="-","",INDEX('Res.Aux.'!$AG$12:$BG$722,MATCH($B10,'Res.Aux.'!$AG$12:$AG$722,0),MATCH(G$6,'Res.Aux.'!$AG$15:$BG$15,0)))</f>
        <v/>
      </c>
      <c r="H10" s="405" t="str">
        <f>IF($B10="-","",Datos!$I$16)</f>
        <v/>
      </c>
      <c r="I10" s="406" t="str">
        <f>IF($C10="","",Datos!$G$16)</f>
        <v/>
      </c>
      <c r="J10" s="407" t="str">
        <f>IF($B10="-","",INDEX('Res.Aux.'!$AG$12:$BG$722,MATCH($B10,'Res.Aux.'!$AG$12:$AG$722,0),MATCH(J$6,'Res.Aux.'!$AG$15:$BG$15,0)))</f>
        <v/>
      </c>
      <c r="K10" s="408" t="str">
        <f>IF($C10="","",Datos!$H$26)</f>
        <v/>
      </c>
      <c r="L10" s="409" t="str">
        <f>IF($I10="","",Datos!$N$27)</f>
        <v/>
      </c>
      <c r="M10" s="407" t="str">
        <f>IF($I10="","",Datos!$O$27)</f>
        <v/>
      </c>
      <c r="N10" s="410" t="str">
        <f>IF($B10="-","",INDEX('Res.Aux.'!$AG$12:$BG$722,MATCH($B10,'Res.Aux.'!$AG$12:$AG$722,0),MATCH(N$6,'Res.Aux.'!$AG$15:$BG$15,0)))</f>
        <v/>
      </c>
      <c r="O10" s="411"/>
      <c r="P10" s="412" t="str">
        <f t="shared" si="6"/>
        <v/>
      </c>
      <c r="Q10" s="413" t="str">
        <f t="shared" si="10"/>
        <v>ù</v>
      </c>
      <c r="R10" s="414" t="str">
        <f>IF($B10="-","",INDEX('Res.Aux.'!$AG$12:$BG$722,MATCH($B10,'Res.Aux.'!$AG$12:$AG$722,0),MATCH(R$6,'Res.Aux.'!$AG$15:$BG$15,0)))</f>
        <v/>
      </c>
      <c r="S10" s="415" t="str">
        <f>IF($B10="-","",INDEX('Res.Aux.'!$AG$12:$BG$722,MATCH($B10,'Res.Aux.'!$AG$12:$AG$722,0),MATCH(S$6,'Res.Aux.'!$AG$15:$BG$15,0)))</f>
        <v/>
      </c>
      <c r="T10" s="415" t="str">
        <f>IF($B10="-","",INDEX('Res.Aux.'!$AG$12:$BG$722,MATCH($B10,'Res.Aux.'!$AG$12:$AG$722,0),MATCH(T$6,'Res.Aux.'!$AG$15:$BG$15,0)))</f>
        <v/>
      </c>
      <c r="U10" s="416" t="str">
        <f>IF($B10="-","",INDEX('Res.Aux.'!$AG$12:$BG$722,MATCH($B10,'Res.Aux.'!$AG$12:$AG$722,0),MATCH(U$6,'Res.Aux.'!$AG$15:$BG$15,0)))</f>
        <v/>
      </c>
      <c r="V10" s="417"/>
      <c r="W10" s="414" t="str">
        <f t="shared" si="7"/>
        <v>-</v>
      </c>
      <c r="X10" s="415" t="str">
        <f t="shared" si="7"/>
        <v>-</v>
      </c>
      <c r="Y10" s="415" t="str">
        <f t="shared" si="7"/>
        <v>-</v>
      </c>
      <c r="Z10" s="416" t="str">
        <f t="shared" si="7"/>
        <v>-</v>
      </c>
      <c r="AA10" s="417"/>
      <c r="AB10" s="414" t="str">
        <f t="shared" si="0"/>
        <v>-</v>
      </c>
      <c r="AC10" s="415" t="str">
        <f t="shared" si="0"/>
        <v>-</v>
      </c>
      <c r="AD10" s="415" t="str">
        <f t="shared" si="0"/>
        <v>-</v>
      </c>
      <c r="AE10" s="416" t="str">
        <f t="shared" si="0"/>
        <v>-</v>
      </c>
      <c r="AF10" s="417"/>
      <c r="AG10" s="410" t="str">
        <f t="shared" si="1"/>
        <v>-</v>
      </c>
      <c r="AH10" s="417"/>
      <c r="AI10" s="418" t="str">
        <f t="shared" si="2"/>
        <v>ù</v>
      </c>
      <c r="AJ10" s="419" t="str">
        <f t="shared" si="3"/>
        <v>~</v>
      </c>
      <c r="AK10" s="417"/>
      <c r="AL10" s="414" t="str">
        <f t="shared" si="8"/>
        <v>-</v>
      </c>
      <c r="AM10" s="416" t="str">
        <f t="shared" si="9"/>
        <v>-</v>
      </c>
    </row>
    <row r="11" spans="2:39" ht="15" x14ac:dyDescent="0.3">
      <c r="B11" s="400" t="str">
        <f>IF(MAX(B$7:B10)+1&gt;MAX('Res.Aux.'!$AG$23:$AG$722),"-",MAX(B$7:B10)+1)</f>
        <v>-</v>
      </c>
      <c r="C11" s="401" t="str">
        <f>IF($B11="-","",INDEX('Res.Aux.'!$AG$12:$BG$722,MATCH($B11,'Res.Aux.'!$AG$12:$AG$722,0),MATCH(C$6,'Res.Aux.'!$AG$15:$BG$15,0)))</f>
        <v/>
      </c>
      <c r="D11" s="402" t="str">
        <f t="shared" si="4"/>
        <v/>
      </c>
      <c r="E11" s="403" t="str">
        <f>IF($B11="-","",INDEX('Res.Aux.'!$AG$12:$BG$722,MATCH($B11,'Res.Aux.'!$AG$12:$AG$722,0),MATCH(E$6,'Res.Aux.'!$AG$15:$BG$15,0)))</f>
        <v/>
      </c>
      <c r="F11" s="402" t="str">
        <f t="shared" si="5"/>
        <v/>
      </c>
      <c r="G11" s="404" t="str">
        <f>IF($B11="-","",INDEX('Res.Aux.'!$AG$12:$BG$722,MATCH($B11,'Res.Aux.'!$AG$12:$AG$722,0),MATCH(G$6,'Res.Aux.'!$AG$15:$BG$15,0)))</f>
        <v/>
      </c>
      <c r="H11" s="405" t="str">
        <f>IF($B11="-","",Datos!$I$16)</f>
        <v/>
      </c>
      <c r="I11" s="406" t="str">
        <f>IF($C11="","",Datos!$G$16)</f>
        <v/>
      </c>
      <c r="J11" s="407" t="str">
        <f>IF($B11="-","",INDEX('Res.Aux.'!$AG$12:$BG$722,MATCH($B11,'Res.Aux.'!$AG$12:$AG$722,0),MATCH(J$6,'Res.Aux.'!$AG$15:$BG$15,0)))</f>
        <v/>
      </c>
      <c r="K11" s="408" t="str">
        <f>IF($C11="","",Datos!$H$26)</f>
        <v/>
      </c>
      <c r="L11" s="409" t="str">
        <f>IF($I11="","",Datos!$N$27)</f>
        <v/>
      </c>
      <c r="M11" s="407" t="str">
        <f>IF($I11="","",Datos!$O$27)</f>
        <v/>
      </c>
      <c r="N11" s="410" t="str">
        <f>IF($B11="-","",INDEX('Res.Aux.'!$AG$12:$BG$722,MATCH($B11,'Res.Aux.'!$AG$12:$AG$722,0),MATCH(N$6,'Res.Aux.'!$AG$15:$BG$15,0)))</f>
        <v/>
      </c>
      <c r="O11" s="411"/>
      <c r="P11" s="412" t="str">
        <f t="shared" si="6"/>
        <v/>
      </c>
      <c r="Q11" s="413" t="str">
        <f t="shared" si="10"/>
        <v>ù</v>
      </c>
      <c r="R11" s="414" t="str">
        <f>IF($B11="-","",INDEX('Res.Aux.'!$AG$12:$BG$722,MATCH($B11,'Res.Aux.'!$AG$12:$AG$722,0),MATCH(R$6,'Res.Aux.'!$AG$15:$BG$15,0)))</f>
        <v/>
      </c>
      <c r="S11" s="415" t="str">
        <f>IF($B11="-","",INDEX('Res.Aux.'!$AG$12:$BG$722,MATCH($B11,'Res.Aux.'!$AG$12:$AG$722,0),MATCH(S$6,'Res.Aux.'!$AG$15:$BG$15,0)))</f>
        <v/>
      </c>
      <c r="T11" s="415" t="str">
        <f>IF($B11="-","",INDEX('Res.Aux.'!$AG$12:$BG$722,MATCH($B11,'Res.Aux.'!$AG$12:$AG$722,0),MATCH(T$6,'Res.Aux.'!$AG$15:$BG$15,0)))</f>
        <v/>
      </c>
      <c r="U11" s="416" t="str">
        <f>IF($B11="-","",INDEX('Res.Aux.'!$AG$12:$BG$722,MATCH($B11,'Res.Aux.'!$AG$12:$AG$722,0),MATCH(U$6,'Res.Aux.'!$AG$15:$BG$15,0)))</f>
        <v/>
      </c>
      <c r="V11" s="417"/>
      <c r="W11" s="414" t="str">
        <f t="shared" si="7"/>
        <v>-</v>
      </c>
      <c r="X11" s="415" t="str">
        <f t="shared" si="7"/>
        <v>-</v>
      </c>
      <c r="Y11" s="415" t="str">
        <f t="shared" si="7"/>
        <v>-</v>
      </c>
      <c r="Z11" s="416" t="str">
        <f t="shared" si="7"/>
        <v>-</v>
      </c>
      <c r="AA11" s="417"/>
      <c r="AB11" s="414" t="str">
        <f t="shared" si="0"/>
        <v>-</v>
      </c>
      <c r="AC11" s="415" t="str">
        <f t="shared" si="0"/>
        <v>-</v>
      </c>
      <c r="AD11" s="415" t="str">
        <f t="shared" si="0"/>
        <v>-</v>
      </c>
      <c r="AE11" s="416" t="str">
        <f t="shared" si="0"/>
        <v>-</v>
      </c>
      <c r="AF11" s="417"/>
      <c r="AG11" s="410" t="str">
        <f t="shared" si="1"/>
        <v>-</v>
      </c>
      <c r="AH11" s="417"/>
      <c r="AI11" s="418" t="str">
        <f t="shared" si="2"/>
        <v>ù</v>
      </c>
      <c r="AJ11" s="419" t="str">
        <f t="shared" si="3"/>
        <v>~</v>
      </c>
      <c r="AK11" s="417"/>
      <c r="AL11" s="414" t="str">
        <f t="shared" si="8"/>
        <v>-</v>
      </c>
      <c r="AM11" s="416" t="str">
        <f t="shared" si="9"/>
        <v>-</v>
      </c>
    </row>
    <row r="12" spans="2:39" ht="15" x14ac:dyDescent="0.3">
      <c r="B12" s="400" t="str">
        <f>IF(MAX(B$7:B11)+1&gt;MAX('Res.Aux.'!$AG$23:$AG$722),"-",MAX(B$7:B11)+1)</f>
        <v>-</v>
      </c>
      <c r="C12" s="401" t="str">
        <f>IF($B12="-","",INDEX('Res.Aux.'!$AG$12:$BG$722,MATCH($B12,'Res.Aux.'!$AG$12:$AG$722,0),MATCH(C$6,'Res.Aux.'!$AG$15:$BG$15,0)))</f>
        <v/>
      </c>
      <c r="D12" s="402" t="str">
        <f t="shared" si="4"/>
        <v/>
      </c>
      <c r="E12" s="403" t="str">
        <f>IF($B12="-","",INDEX('Res.Aux.'!$AG$12:$BG$722,MATCH($B12,'Res.Aux.'!$AG$12:$AG$722,0),MATCH(E$6,'Res.Aux.'!$AG$15:$BG$15,0)))</f>
        <v/>
      </c>
      <c r="F12" s="402" t="str">
        <f t="shared" si="5"/>
        <v/>
      </c>
      <c r="G12" s="404" t="str">
        <f>IF($B12="-","",INDEX('Res.Aux.'!$AG$12:$BG$722,MATCH($B12,'Res.Aux.'!$AG$12:$AG$722,0),MATCH(G$6,'Res.Aux.'!$AG$15:$BG$15,0)))</f>
        <v/>
      </c>
      <c r="H12" s="405" t="str">
        <f>IF($B12="-","",Datos!$I$16)</f>
        <v/>
      </c>
      <c r="I12" s="406" t="str">
        <f>IF($C12="","",Datos!$G$16)</f>
        <v/>
      </c>
      <c r="J12" s="407" t="str">
        <f>IF($B12="-","",INDEX('Res.Aux.'!$AG$12:$BG$722,MATCH($B12,'Res.Aux.'!$AG$12:$AG$722,0),MATCH(J$6,'Res.Aux.'!$AG$15:$BG$15,0)))</f>
        <v/>
      </c>
      <c r="K12" s="408" t="str">
        <f>IF($C12="","",Datos!$H$26)</f>
        <v/>
      </c>
      <c r="L12" s="409" t="str">
        <f>IF($I12="","",Datos!$N$27)</f>
        <v/>
      </c>
      <c r="M12" s="407" t="str">
        <f>IF($I12="","",Datos!$O$27)</f>
        <v/>
      </c>
      <c r="N12" s="410" t="str">
        <f>IF($B12="-","",INDEX('Res.Aux.'!$AG$12:$BG$722,MATCH($B12,'Res.Aux.'!$AG$12:$AG$722,0),MATCH(N$6,'Res.Aux.'!$AG$15:$BG$15,0)))</f>
        <v/>
      </c>
      <c r="O12" s="411"/>
      <c r="P12" s="412" t="str">
        <f t="shared" si="6"/>
        <v/>
      </c>
      <c r="Q12" s="413" t="str">
        <f t="shared" si="10"/>
        <v>ù</v>
      </c>
      <c r="R12" s="414" t="str">
        <f>IF($B12="-","",INDEX('Res.Aux.'!$AG$12:$BG$722,MATCH($B12,'Res.Aux.'!$AG$12:$AG$722,0),MATCH(R$6,'Res.Aux.'!$AG$15:$BG$15,0)))</f>
        <v/>
      </c>
      <c r="S12" s="415" t="str">
        <f>IF($B12="-","",INDEX('Res.Aux.'!$AG$12:$BG$722,MATCH($B12,'Res.Aux.'!$AG$12:$AG$722,0),MATCH(S$6,'Res.Aux.'!$AG$15:$BG$15,0)))</f>
        <v/>
      </c>
      <c r="T12" s="415" t="str">
        <f>IF($B12="-","",INDEX('Res.Aux.'!$AG$12:$BG$722,MATCH($B12,'Res.Aux.'!$AG$12:$AG$722,0),MATCH(T$6,'Res.Aux.'!$AG$15:$BG$15,0)))</f>
        <v/>
      </c>
      <c r="U12" s="416" t="str">
        <f>IF($B12="-","",INDEX('Res.Aux.'!$AG$12:$BG$722,MATCH($B12,'Res.Aux.'!$AG$12:$AG$722,0),MATCH(U$6,'Res.Aux.'!$AG$15:$BG$15,0)))</f>
        <v/>
      </c>
      <c r="V12" s="417"/>
      <c r="W12" s="414" t="str">
        <f t="shared" si="7"/>
        <v>-</v>
      </c>
      <c r="X12" s="415" t="str">
        <f t="shared" si="7"/>
        <v>-</v>
      </c>
      <c r="Y12" s="415" t="str">
        <f t="shared" si="7"/>
        <v>-</v>
      </c>
      <c r="Z12" s="416" t="str">
        <f t="shared" si="7"/>
        <v>-</v>
      </c>
      <c r="AA12" s="417"/>
      <c r="AB12" s="414" t="str">
        <f t="shared" si="0"/>
        <v>-</v>
      </c>
      <c r="AC12" s="415" t="str">
        <f t="shared" si="0"/>
        <v>-</v>
      </c>
      <c r="AD12" s="415" t="str">
        <f t="shared" si="0"/>
        <v>-</v>
      </c>
      <c r="AE12" s="416" t="str">
        <f t="shared" si="0"/>
        <v>-</v>
      </c>
      <c r="AF12" s="417"/>
      <c r="AG12" s="410" t="str">
        <f t="shared" si="1"/>
        <v>-</v>
      </c>
      <c r="AH12" s="417"/>
      <c r="AI12" s="418" t="str">
        <f t="shared" si="2"/>
        <v>ù</v>
      </c>
      <c r="AJ12" s="419" t="str">
        <f t="shared" si="3"/>
        <v>~</v>
      </c>
      <c r="AK12" s="417"/>
      <c r="AL12" s="414" t="str">
        <f t="shared" si="8"/>
        <v>-</v>
      </c>
      <c r="AM12" s="416" t="str">
        <f t="shared" si="9"/>
        <v>-</v>
      </c>
    </row>
    <row r="13" spans="2:39" ht="15" x14ac:dyDescent="0.3">
      <c r="B13" s="400" t="str">
        <f>IF(MAX(B$7:B12)+1&gt;MAX('Res.Aux.'!$AG$23:$AG$722),"-",MAX(B$7:B12)+1)</f>
        <v>-</v>
      </c>
      <c r="C13" s="401" t="str">
        <f>IF($B13="-","",INDEX('Res.Aux.'!$AG$12:$BG$722,MATCH($B13,'Res.Aux.'!$AG$12:$AG$722,0),MATCH(C$6,'Res.Aux.'!$AG$15:$BG$15,0)))</f>
        <v/>
      </c>
      <c r="D13" s="402" t="str">
        <f t="shared" si="4"/>
        <v/>
      </c>
      <c r="E13" s="403" t="str">
        <f>IF($B13="-","",INDEX('Res.Aux.'!$AG$12:$BG$722,MATCH($B13,'Res.Aux.'!$AG$12:$AG$722,0),MATCH(E$6,'Res.Aux.'!$AG$15:$BG$15,0)))</f>
        <v/>
      </c>
      <c r="F13" s="402" t="str">
        <f t="shared" si="5"/>
        <v/>
      </c>
      <c r="G13" s="404" t="str">
        <f>IF($B13="-","",INDEX('Res.Aux.'!$AG$12:$BG$722,MATCH($B13,'Res.Aux.'!$AG$12:$AG$722,0),MATCH(G$6,'Res.Aux.'!$AG$15:$BG$15,0)))</f>
        <v/>
      </c>
      <c r="H13" s="405" t="str">
        <f>IF($B13="-","",Datos!$I$16)</f>
        <v/>
      </c>
      <c r="I13" s="406" t="str">
        <f>IF($C13="","",Datos!$G$16)</f>
        <v/>
      </c>
      <c r="J13" s="407" t="str">
        <f>IF($B13="-","",INDEX('Res.Aux.'!$AG$12:$BG$722,MATCH($B13,'Res.Aux.'!$AG$12:$AG$722,0),MATCH(J$6,'Res.Aux.'!$AG$15:$BG$15,0)))</f>
        <v/>
      </c>
      <c r="K13" s="408" t="str">
        <f>IF($C13="","",Datos!$H$26)</f>
        <v/>
      </c>
      <c r="L13" s="409" t="str">
        <f>IF($I13="","",Datos!$N$27)</f>
        <v/>
      </c>
      <c r="M13" s="407" t="str">
        <f>IF($I13="","",Datos!$O$27)</f>
        <v/>
      </c>
      <c r="N13" s="410" t="str">
        <f>IF($B13="-","",INDEX('Res.Aux.'!$AG$12:$BG$722,MATCH($B13,'Res.Aux.'!$AG$12:$AG$722,0),MATCH(N$6,'Res.Aux.'!$AG$15:$BG$15,0)))</f>
        <v/>
      </c>
      <c r="O13" s="411"/>
      <c r="P13" s="412" t="str">
        <f t="shared" si="6"/>
        <v/>
      </c>
      <c r="Q13" s="413" t="str">
        <f t="shared" si="10"/>
        <v>ù</v>
      </c>
      <c r="R13" s="414" t="str">
        <f>IF($B13="-","",INDEX('Res.Aux.'!$AG$12:$BG$722,MATCH($B13,'Res.Aux.'!$AG$12:$AG$722,0),MATCH(R$6,'Res.Aux.'!$AG$15:$BG$15,0)))</f>
        <v/>
      </c>
      <c r="S13" s="415" t="str">
        <f>IF($B13="-","",INDEX('Res.Aux.'!$AG$12:$BG$722,MATCH($B13,'Res.Aux.'!$AG$12:$AG$722,0),MATCH(S$6,'Res.Aux.'!$AG$15:$BG$15,0)))</f>
        <v/>
      </c>
      <c r="T13" s="415" t="str">
        <f>IF($B13="-","",INDEX('Res.Aux.'!$AG$12:$BG$722,MATCH($B13,'Res.Aux.'!$AG$12:$AG$722,0),MATCH(T$6,'Res.Aux.'!$AG$15:$BG$15,0)))</f>
        <v/>
      </c>
      <c r="U13" s="416" t="str">
        <f>IF($B13="-","",INDEX('Res.Aux.'!$AG$12:$BG$722,MATCH($B13,'Res.Aux.'!$AG$12:$AG$722,0),MATCH(U$6,'Res.Aux.'!$AG$15:$BG$15,0)))</f>
        <v/>
      </c>
      <c r="V13" s="417"/>
      <c r="W13" s="414" t="str">
        <f t="shared" si="7"/>
        <v>-</v>
      </c>
      <c r="X13" s="415" t="str">
        <f t="shared" si="7"/>
        <v>-</v>
      </c>
      <c r="Y13" s="415" t="str">
        <f t="shared" si="7"/>
        <v>-</v>
      </c>
      <c r="Z13" s="416" t="str">
        <f t="shared" si="7"/>
        <v>-</v>
      </c>
      <c r="AA13" s="417"/>
      <c r="AB13" s="414" t="str">
        <f t="shared" si="0"/>
        <v>-</v>
      </c>
      <c r="AC13" s="415" t="str">
        <f t="shared" si="0"/>
        <v>-</v>
      </c>
      <c r="AD13" s="415" t="str">
        <f t="shared" si="0"/>
        <v>-</v>
      </c>
      <c r="AE13" s="416" t="str">
        <f t="shared" si="0"/>
        <v>-</v>
      </c>
      <c r="AF13" s="417"/>
      <c r="AG13" s="410" t="str">
        <f t="shared" si="1"/>
        <v>-</v>
      </c>
      <c r="AH13" s="417"/>
      <c r="AI13" s="418" t="str">
        <f t="shared" si="2"/>
        <v>ù</v>
      </c>
      <c r="AJ13" s="419" t="str">
        <f t="shared" si="3"/>
        <v>~</v>
      </c>
      <c r="AK13" s="417"/>
      <c r="AL13" s="414" t="str">
        <f t="shared" si="8"/>
        <v>-</v>
      </c>
      <c r="AM13" s="416" t="str">
        <f t="shared" si="9"/>
        <v>-</v>
      </c>
    </row>
    <row r="14" spans="2:39" ht="15" x14ac:dyDescent="0.3">
      <c r="B14" s="400" t="str">
        <f>IF(MAX(B$7:B13)+1&gt;MAX('Res.Aux.'!$AG$23:$AG$722),"-",MAX(B$7:B13)+1)</f>
        <v>-</v>
      </c>
      <c r="C14" s="401" t="str">
        <f>IF($B14="-","",INDEX('Res.Aux.'!$AG$12:$BG$722,MATCH($B14,'Res.Aux.'!$AG$12:$AG$722,0),MATCH(C$6,'Res.Aux.'!$AG$15:$BG$15,0)))</f>
        <v/>
      </c>
      <c r="D14" s="402" t="str">
        <f t="shared" si="4"/>
        <v/>
      </c>
      <c r="E14" s="403" t="str">
        <f>IF($B14="-","",INDEX('Res.Aux.'!$AG$12:$BG$722,MATCH($B14,'Res.Aux.'!$AG$12:$AG$722,0),MATCH(E$6,'Res.Aux.'!$AG$15:$BG$15,0)))</f>
        <v/>
      </c>
      <c r="F14" s="402" t="str">
        <f t="shared" si="5"/>
        <v/>
      </c>
      <c r="G14" s="404" t="str">
        <f>IF($B14="-","",INDEX('Res.Aux.'!$AG$12:$BG$722,MATCH($B14,'Res.Aux.'!$AG$12:$AG$722,0),MATCH(G$6,'Res.Aux.'!$AG$15:$BG$15,0)))</f>
        <v/>
      </c>
      <c r="H14" s="405" t="str">
        <f>IF($B14="-","",Datos!$I$16)</f>
        <v/>
      </c>
      <c r="I14" s="406" t="str">
        <f>IF($C14="","",Datos!$G$16)</f>
        <v/>
      </c>
      <c r="J14" s="407" t="str">
        <f>IF($B14="-","",INDEX('Res.Aux.'!$AG$12:$BG$722,MATCH($B14,'Res.Aux.'!$AG$12:$AG$722,0),MATCH(J$6,'Res.Aux.'!$AG$15:$BG$15,0)))</f>
        <v/>
      </c>
      <c r="K14" s="408" t="str">
        <f>IF($C14="","",Datos!$H$26)</f>
        <v/>
      </c>
      <c r="L14" s="409" t="str">
        <f>IF($I14="","",Datos!$N$27)</f>
        <v/>
      </c>
      <c r="M14" s="407" t="str">
        <f>IF($I14="","",Datos!$O$27)</f>
        <v/>
      </c>
      <c r="N14" s="410" t="str">
        <f>IF($B14="-","",INDEX('Res.Aux.'!$AG$12:$BG$722,MATCH($B14,'Res.Aux.'!$AG$12:$AG$722,0),MATCH(N$6,'Res.Aux.'!$AG$15:$BG$15,0)))</f>
        <v/>
      </c>
      <c r="O14" s="411"/>
      <c r="P14" s="412" t="str">
        <f t="shared" si="6"/>
        <v/>
      </c>
      <c r="Q14" s="413" t="str">
        <f t="shared" si="10"/>
        <v>ù</v>
      </c>
      <c r="R14" s="414" t="str">
        <f>IF($B14="-","",INDEX('Res.Aux.'!$AG$12:$BG$722,MATCH($B14,'Res.Aux.'!$AG$12:$AG$722,0),MATCH(R$6,'Res.Aux.'!$AG$15:$BG$15,0)))</f>
        <v/>
      </c>
      <c r="S14" s="415" t="str">
        <f>IF($B14="-","",INDEX('Res.Aux.'!$AG$12:$BG$722,MATCH($B14,'Res.Aux.'!$AG$12:$AG$722,0),MATCH(S$6,'Res.Aux.'!$AG$15:$BG$15,0)))</f>
        <v/>
      </c>
      <c r="T14" s="415" t="str">
        <f>IF($B14="-","",INDEX('Res.Aux.'!$AG$12:$BG$722,MATCH($B14,'Res.Aux.'!$AG$12:$AG$722,0),MATCH(T$6,'Res.Aux.'!$AG$15:$BG$15,0)))</f>
        <v/>
      </c>
      <c r="U14" s="416" t="str">
        <f>IF($B14="-","",INDEX('Res.Aux.'!$AG$12:$BG$722,MATCH($B14,'Res.Aux.'!$AG$12:$AG$722,0),MATCH(U$6,'Res.Aux.'!$AG$15:$BG$15,0)))</f>
        <v/>
      </c>
      <c r="V14" s="417"/>
      <c r="W14" s="414" t="str">
        <f t="shared" si="7"/>
        <v>-</v>
      </c>
      <c r="X14" s="415" t="str">
        <f t="shared" si="7"/>
        <v>-</v>
      </c>
      <c r="Y14" s="415" t="str">
        <f t="shared" si="7"/>
        <v>-</v>
      </c>
      <c r="Z14" s="416" t="str">
        <f t="shared" si="7"/>
        <v>-</v>
      </c>
      <c r="AA14" s="417"/>
      <c r="AB14" s="414" t="str">
        <f t="shared" si="0"/>
        <v>-</v>
      </c>
      <c r="AC14" s="415" t="str">
        <f t="shared" si="0"/>
        <v>-</v>
      </c>
      <c r="AD14" s="415" t="str">
        <f t="shared" si="0"/>
        <v>-</v>
      </c>
      <c r="AE14" s="416" t="str">
        <f t="shared" si="0"/>
        <v>-</v>
      </c>
      <c r="AF14" s="417"/>
      <c r="AG14" s="410" t="str">
        <f t="shared" si="1"/>
        <v>-</v>
      </c>
      <c r="AH14" s="417"/>
      <c r="AI14" s="418" t="str">
        <f t="shared" si="2"/>
        <v>ù</v>
      </c>
      <c r="AJ14" s="419" t="str">
        <f t="shared" si="3"/>
        <v>~</v>
      </c>
      <c r="AK14" s="417"/>
      <c r="AL14" s="414" t="str">
        <f t="shared" ref="AL14:AL77" si="11">IF(SUM(R14:U14)=0,"-",SUM(R14:U14))</f>
        <v>-</v>
      </c>
      <c r="AM14" s="416" t="str">
        <f t="shared" si="9"/>
        <v>-</v>
      </c>
    </row>
    <row r="15" spans="2:39" ht="15" x14ac:dyDescent="0.3">
      <c r="B15" s="400" t="str">
        <f>IF(MAX(B$7:B14)+1&gt;MAX('Res.Aux.'!$AG$23:$AG$722),"-",MAX(B$7:B14)+1)</f>
        <v>-</v>
      </c>
      <c r="C15" s="401" t="str">
        <f>IF($B15="-","",INDEX('Res.Aux.'!$AG$12:$BG$722,MATCH($B15,'Res.Aux.'!$AG$12:$AG$722,0),MATCH(C$6,'Res.Aux.'!$AG$15:$BG$15,0)))</f>
        <v/>
      </c>
      <c r="D15" s="402" t="str">
        <f t="shared" si="4"/>
        <v/>
      </c>
      <c r="E15" s="403" t="str">
        <f>IF($B15="-","",INDEX('Res.Aux.'!$AG$12:$BG$722,MATCH($B15,'Res.Aux.'!$AG$12:$AG$722,0),MATCH(E$6,'Res.Aux.'!$AG$15:$BG$15,0)))</f>
        <v/>
      </c>
      <c r="F15" s="402" t="str">
        <f t="shared" si="5"/>
        <v/>
      </c>
      <c r="G15" s="404" t="str">
        <f>IF($B15="-","",INDEX('Res.Aux.'!$AG$12:$BG$722,MATCH($B15,'Res.Aux.'!$AG$12:$AG$722,0),MATCH(G$6,'Res.Aux.'!$AG$15:$BG$15,0)))</f>
        <v/>
      </c>
      <c r="H15" s="405" t="str">
        <f>IF($B15="-","",Datos!$I$16)</f>
        <v/>
      </c>
      <c r="I15" s="406" t="str">
        <f>IF($C15="","",Datos!$G$16)</f>
        <v/>
      </c>
      <c r="J15" s="407" t="str">
        <f>IF($B15="-","",INDEX('Res.Aux.'!$AG$12:$BG$722,MATCH($B15,'Res.Aux.'!$AG$12:$AG$722,0),MATCH(J$6,'Res.Aux.'!$AG$15:$BG$15,0)))</f>
        <v/>
      </c>
      <c r="K15" s="408" t="str">
        <f>IF($C15="","",Datos!$H$26)</f>
        <v/>
      </c>
      <c r="L15" s="409" t="str">
        <f>IF($I15="","",Datos!$N$27)</f>
        <v/>
      </c>
      <c r="M15" s="407" t="str">
        <f>IF($I15="","",Datos!$O$27)</f>
        <v/>
      </c>
      <c r="N15" s="410" t="str">
        <f>IF($B15="-","",INDEX('Res.Aux.'!$AG$12:$BG$722,MATCH($B15,'Res.Aux.'!$AG$12:$AG$722,0),MATCH(N$6,'Res.Aux.'!$AG$15:$BG$15,0)))</f>
        <v/>
      </c>
      <c r="O15" s="411"/>
      <c r="P15" s="412" t="str">
        <f t="shared" si="6"/>
        <v/>
      </c>
      <c r="Q15" s="413" t="str">
        <f t="shared" si="10"/>
        <v>ù</v>
      </c>
      <c r="R15" s="414" t="str">
        <f>IF($B15="-","",INDEX('Res.Aux.'!$AG$12:$BG$722,MATCH($B15,'Res.Aux.'!$AG$12:$AG$722,0),MATCH(R$6,'Res.Aux.'!$AG$15:$BG$15,0)))</f>
        <v/>
      </c>
      <c r="S15" s="415" t="str">
        <f>IF($B15="-","",INDEX('Res.Aux.'!$AG$12:$BG$722,MATCH($B15,'Res.Aux.'!$AG$12:$AG$722,0),MATCH(S$6,'Res.Aux.'!$AG$15:$BG$15,0)))</f>
        <v/>
      </c>
      <c r="T15" s="415" t="str">
        <f>IF($B15="-","",INDEX('Res.Aux.'!$AG$12:$BG$722,MATCH($B15,'Res.Aux.'!$AG$12:$AG$722,0),MATCH(T$6,'Res.Aux.'!$AG$15:$BG$15,0)))</f>
        <v/>
      </c>
      <c r="U15" s="416" t="str">
        <f>IF($B15="-","",INDEX('Res.Aux.'!$AG$12:$BG$722,MATCH($B15,'Res.Aux.'!$AG$12:$AG$722,0),MATCH(U$6,'Res.Aux.'!$AG$15:$BG$15,0)))</f>
        <v/>
      </c>
      <c r="V15" s="417"/>
      <c r="W15" s="414" t="str">
        <f t="shared" si="7"/>
        <v>-</v>
      </c>
      <c r="X15" s="415" t="str">
        <f t="shared" si="7"/>
        <v>-</v>
      </c>
      <c r="Y15" s="415" t="str">
        <f t="shared" si="7"/>
        <v>-</v>
      </c>
      <c r="Z15" s="416" t="str">
        <f t="shared" si="7"/>
        <v>-</v>
      </c>
      <c r="AA15" s="417"/>
      <c r="AB15" s="414" t="str">
        <f t="shared" si="0"/>
        <v>-</v>
      </c>
      <c r="AC15" s="415" t="str">
        <f t="shared" si="0"/>
        <v>-</v>
      </c>
      <c r="AD15" s="415" t="str">
        <f t="shared" si="0"/>
        <v>-</v>
      </c>
      <c r="AE15" s="416" t="str">
        <f t="shared" si="0"/>
        <v>-</v>
      </c>
      <c r="AF15" s="417"/>
      <c r="AG15" s="410" t="str">
        <f t="shared" si="1"/>
        <v>-</v>
      </c>
      <c r="AH15" s="417"/>
      <c r="AI15" s="418" t="str">
        <f t="shared" si="2"/>
        <v>ù</v>
      </c>
      <c r="AJ15" s="419" t="str">
        <f t="shared" si="3"/>
        <v>~</v>
      </c>
      <c r="AK15" s="417"/>
      <c r="AL15" s="414" t="str">
        <f t="shared" si="11"/>
        <v>-</v>
      </c>
      <c r="AM15" s="416" t="str">
        <f t="shared" si="9"/>
        <v>-</v>
      </c>
    </row>
    <row r="16" spans="2:39" ht="15" x14ac:dyDescent="0.3">
      <c r="B16" s="400" t="str">
        <f>IF(MAX(B$7:B15)+1&gt;MAX('Res.Aux.'!$AG$23:$AG$722),"-",MAX(B$7:B15)+1)</f>
        <v>-</v>
      </c>
      <c r="C16" s="401" t="str">
        <f>IF($B16="-","",INDEX('Res.Aux.'!$AG$12:$BG$722,MATCH($B16,'Res.Aux.'!$AG$12:$AG$722,0),MATCH(C$6,'Res.Aux.'!$AG$15:$BG$15,0)))</f>
        <v/>
      </c>
      <c r="D16" s="402" t="str">
        <f t="shared" si="4"/>
        <v/>
      </c>
      <c r="E16" s="403" t="str">
        <f>IF($B16="-","",INDEX('Res.Aux.'!$AG$12:$BG$722,MATCH($B16,'Res.Aux.'!$AG$12:$AG$722,0),MATCH(E$6,'Res.Aux.'!$AG$15:$BG$15,0)))</f>
        <v/>
      </c>
      <c r="F16" s="402" t="str">
        <f t="shared" si="5"/>
        <v/>
      </c>
      <c r="G16" s="404" t="str">
        <f>IF($B16="-","",INDEX('Res.Aux.'!$AG$12:$BG$722,MATCH($B16,'Res.Aux.'!$AG$12:$AG$722,0),MATCH(G$6,'Res.Aux.'!$AG$15:$BG$15,0)))</f>
        <v/>
      </c>
      <c r="H16" s="405" t="str">
        <f>IF($B16="-","",Datos!$I$16)</f>
        <v/>
      </c>
      <c r="I16" s="406" t="str">
        <f>IF($C16="","",Datos!$G$16)</f>
        <v/>
      </c>
      <c r="J16" s="407" t="str">
        <f>IF($B16="-","",INDEX('Res.Aux.'!$AG$12:$BG$722,MATCH($B16,'Res.Aux.'!$AG$12:$AG$722,0),MATCH(J$6,'Res.Aux.'!$AG$15:$BG$15,0)))</f>
        <v/>
      </c>
      <c r="K16" s="408" t="str">
        <f>IF($C16="","",Datos!$H$26)</f>
        <v/>
      </c>
      <c r="L16" s="409" t="str">
        <f>IF($I16="","",Datos!$N$27)</f>
        <v/>
      </c>
      <c r="M16" s="407" t="str">
        <f>IF($I16="","",Datos!$O$27)</f>
        <v/>
      </c>
      <c r="N16" s="410" t="str">
        <f>IF($B16="-","",INDEX('Res.Aux.'!$AG$12:$BG$722,MATCH($B16,'Res.Aux.'!$AG$12:$AG$722,0),MATCH(N$6,'Res.Aux.'!$AG$15:$BG$15,0)))</f>
        <v/>
      </c>
      <c r="O16" s="411"/>
      <c r="P16" s="412" t="str">
        <f t="shared" si="6"/>
        <v/>
      </c>
      <c r="Q16" s="413" t="str">
        <f t="shared" si="10"/>
        <v>ù</v>
      </c>
      <c r="R16" s="414" t="str">
        <f>IF($B16="-","",INDEX('Res.Aux.'!$AG$12:$BG$722,MATCH($B16,'Res.Aux.'!$AG$12:$AG$722,0),MATCH(R$6,'Res.Aux.'!$AG$15:$BG$15,0)))</f>
        <v/>
      </c>
      <c r="S16" s="415" t="str">
        <f>IF($B16="-","",INDEX('Res.Aux.'!$AG$12:$BG$722,MATCH($B16,'Res.Aux.'!$AG$12:$AG$722,0),MATCH(S$6,'Res.Aux.'!$AG$15:$BG$15,0)))</f>
        <v/>
      </c>
      <c r="T16" s="415" t="str">
        <f>IF($B16="-","",INDEX('Res.Aux.'!$AG$12:$BG$722,MATCH($B16,'Res.Aux.'!$AG$12:$AG$722,0),MATCH(T$6,'Res.Aux.'!$AG$15:$BG$15,0)))</f>
        <v/>
      </c>
      <c r="U16" s="416" t="str">
        <f>IF($B16="-","",INDEX('Res.Aux.'!$AG$12:$BG$722,MATCH($B16,'Res.Aux.'!$AG$12:$AG$722,0),MATCH(U$6,'Res.Aux.'!$AG$15:$BG$15,0)))</f>
        <v/>
      </c>
      <c r="V16" s="417"/>
      <c r="W16" s="414" t="str">
        <f t="shared" si="7"/>
        <v>-</v>
      </c>
      <c r="X16" s="415" t="str">
        <f t="shared" si="7"/>
        <v>-</v>
      </c>
      <c r="Y16" s="415" t="str">
        <f t="shared" si="7"/>
        <v>-</v>
      </c>
      <c r="Z16" s="416" t="str">
        <f t="shared" si="7"/>
        <v>-</v>
      </c>
      <c r="AA16" s="417"/>
      <c r="AB16" s="414" t="str">
        <f t="shared" si="0"/>
        <v>-</v>
      </c>
      <c r="AC16" s="415" t="str">
        <f t="shared" si="0"/>
        <v>-</v>
      </c>
      <c r="AD16" s="415" t="str">
        <f t="shared" si="0"/>
        <v>-</v>
      </c>
      <c r="AE16" s="416" t="str">
        <f t="shared" si="0"/>
        <v>-</v>
      </c>
      <c r="AF16" s="417"/>
      <c r="AG16" s="410" t="str">
        <f t="shared" si="1"/>
        <v>-</v>
      </c>
      <c r="AH16" s="417"/>
      <c r="AI16" s="418" t="str">
        <f t="shared" si="2"/>
        <v>ù</v>
      </c>
      <c r="AJ16" s="419" t="str">
        <f t="shared" si="3"/>
        <v>~</v>
      </c>
      <c r="AK16" s="417"/>
      <c r="AL16" s="414" t="str">
        <f t="shared" si="11"/>
        <v>-</v>
      </c>
      <c r="AM16" s="416" t="str">
        <f t="shared" si="9"/>
        <v>-</v>
      </c>
    </row>
    <row r="17" spans="2:39" ht="15" x14ac:dyDescent="0.3">
      <c r="B17" s="400" t="str">
        <f>IF(MAX(B$7:B16)+1&gt;MAX('Res.Aux.'!$AG$23:$AG$722),"-",MAX(B$7:B16)+1)</f>
        <v>-</v>
      </c>
      <c r="C17" s="401" t="str">
        <f>IF($B17="-","",INDEX('Res.Aux.'!$AG$12:$BG$722,MATCH($B17,'Res.Aux.'!$AG$12:$AG$722,0),MATCH(C$6,'Res.Aux.'!$AG$15:$BG$15,0)))</f>
        <v/>
      </c>
      <c r="D17" s="402" t="str">
        <f t="shared" si="4"/>
        <v/>
      </c>
      <c r="E17" s="403" t="str">
        <f>IF($B17="-","",INDEX('Res.Aux.'!$AG$12:$BG$722,MATCH($B17,'Res.Aux.'!$AG$12:$AG$722,0),MATCH(E$6,'Res.Aux.'!$AG$15:$BG$15,0)))</f>
        <v/>
      </c>
      <c r="F17" s="402" t="str">
        <f t="shared" si="5"/>
        <v/>
      </c>
      <c r="G17" s="404" t="str">
        <f>IF($B17="-","",INDEX('Res.Aux.'!$AG$12:$BG$722,MATCH($B17,'Res.Aux.'!$AG$12:$AG$722,0),MATCH(G$6,'Res.Aux.'!$AG$15:$BG$15,0)))</f>
        <v/>
      </c>
      <c r="H17" s="405" t="str">
        <f>IF($B17="-","",Datos!$I$16)</f>
        <v/>
      </c>
      <c r="I17" s="406" t="str">
        <f>IF($C17="","",Datos!$G$16)</f>
        <v/>
      </c>
      <c r="J17" s="407" t="str">
        <f>IF($B17="-","",INDEX('Res.Aux.'!$AG$12:$BG$722,MATCH($B17,'Res.Aux.'!$AG$12:$AG$722,0),MATCH(J$6,'Res.Aux.'!$AG$15:$BG$15,0)))</f>
        <v/>
      </c>
      <c r="K17" s="408" t="str">
        <f>IF($C17="","",Datos!$H$26)</f>
        <v/>
      </c>
      <c r="L17" s="409" t="str">
        <f>IF($I17="","",Datos!$N$27)</f>
        <v/>
      </c>
      <c r="M17" s="407" t="str">
        <f>IF($I17="","",Datos!$O$27)</f>
        <v/>
      </c>
      <c r="N17" s="410" t="str">
        <f>IF($B17="-","",INDEX('Res.Aux.'!$AG$12:$BG$722,MATCH($B17,'Res.Aux.'!$AG$12:$AG$722,0),MATCH(N$6,'Res.Aux.'!$AG$15:$BG$15,0)))</f>
        <v/>
      </c>
      <c r="O17" s="411"/>
      <c r="P17" s="412" t="str">
        <f t="shared" si="6"/>
        <v/>
      </c>
      <c r="Q17" s="413" t="str">
        <f t="shared" si="10"/>
        <v>ù</v>
      </c>
      <c r="R17" s="414" t="str">
        <f>IF($B17="-","",INDEX('Res.Aux.'!$AG$12:$BG$722,MATCH($B17,'Res.Aux.'!$AG$12:$AG$722,0),MATCH(R$6,'Res.Aux.'!$AG$15:$BG$15,0)))</f>
        <v/>
      </c>
      <c r="S17" s="415" t="str">
        <f>IF($B17="-","",INDEX('Res.Aux.'!$AG$12:$BG$722,MATCH($B17,'Res.Aux.'!$AG$12:$AG$722,0),MATCH(S$6,'Res.Aux.'!$AG$15:$BG$15,0)))</f>
        <v/>
      </c>
      <c r="T17" s="415" t="str">
        <f>IF($B17="-","",INDEX('Res.Aux.'!$AG$12:$BG$722,MATCH($B17,'Res.Aux.'!$AG$12:$AG$722,0),MATCH(T$6,'Res.Aux.'!$AG$15:$BG$15,0)))</f>
        <v/>
      </c>
      <c r="U17" s="416" t="str">
        <f>IF($B17="-","",INDEX('Res.Aux.'!$AG$12:$BG$722,MATCH($B17,'Res.Aux.'!$AG$12:$AG$722,0),MATCH(U$6,'Res.Aux.'!$AG$15:$BG$15,0)))</f>
        <v/>
      </c>
      <c r="V17" s="417"/>
      <c r="W17" s="414" t="str">
        <f t="shared" si="7"/>
        <v>-</v>
      </c>
      <c r="X17" s="415" t="str">
        <f t="shared" si="7"/>
        <v>-</v>
      </c>
      <c r="Y17" s="415" t="str">
        <f t="shared" si="7"/>
        <v>-</v>
      </c>
      <c r="Z17" s="416" t="str">
        <f t="shared" si="7"/>
        <v>-</v>
      </c>
      <c r="AA17" s="417"/>
      <c r="AB17" s="414" t="str">
        <f t="shared" si="0"/>
        <v>-</v>
      </c>
      <c r="AC17" s="415" t="str">
        <f t="shared" si="0"/>
        <v>-</v>
      </c>
      <c r="AD17" s="415" t="str">
        <f t="shared" si="0"/>
        <v>-</v>
      </c>
      <c r="AE17" s="416" t="str">
        <f t="shared" si="0"/>
        <v>-</v>
      </c>
      <c r="AF17" s="417"/>
      <c r="AG17" s="410" t="str">
        <f t="shared" si="1"/>
        <v>-</v>
      </c>
      <c r="AH17" s="417"/>
      <c r="AI17" s="418" t="str">
        <f t="shared" si="2"/>
        <v>ù</v>
      </c>
      <c r="AJ17" s="419" t="str">
        <f t="shared" si="3"/>
        <v>~</v>
      </c>
      <c r="AK17" s="417"/>
      <c r="AL17" s="414" t="str">
        <f t="shared" si="11"/>
        <v>-</v>
      </c>
      <c r="AM17" s="416" t="str">
        <f t="shared" si="9"/>
        <v>-</v>
      </c>
    </row>
    <row r="18" spans="2:39" ht="15" x14ac:dyDescent="0.3">
      <c r="B18" s="400" t="str">
        <f>IF(MAX(B$7:B17)+1&gt;MAX('Res.Aux.'!$AG$23:$AG$722),"-",MAX(B$7:B17)+1)</f>
        <v>-</v>
      </c>
      <c r="C18" s="401" t="str">
        <f>IF($B18="-","",INDEX('Res.Aux.'!$AG$12:$BG$722,MATCH($B18,'Res.Aux.'!$AG$12:$AG$722,0),MATCH(C$6,'Res.Aux.'!$AG$15:$BG$15,0)))</f>
        <v/>
      </c>
      <c r="D18" s="402" t="str">
        <f t="shared" si="4"/>
        <v/>
      </c>
      <c r="E18" s="403" t="str">
        <f>IF($B18="-","",INDEX('Res.Aux.'!$AG$12:$BG$722,MATCH($B18,'Res.Aux.'!$AG$12:$AG$722,0),MATCH(E$6,'Res.Aux.'!$AG$15:$BG$15,0)))</f>
        <v/>
      </c>
      <c r="F18" s="402" t="str">
        <f t="shared" si="5"/>
        <v/>
      </c>
      <c r="G18" s="404" t="str">
        <f>IF($B18="-","",INDEX('Res.Aux.'!$AG$12:$BG$722,MATCH($B18,'Res.Aux.'!$AG$12:$AG$722,0),MATCH(G$6,'Res.Aux.'!$AG$15:$BG$15,0)))</f>
        <v/>
      </c>
      <c r="H18" s="405" t="str">
        <f>IF($B18="-","",Datos!$I$16)</f>
        <v/>
      </c>
      <c r="I18" s="406" t="str">
        <f>IF($C18="","",Datos!$G$16)</f>
        <v/>
      </c>
      <c r="J18" s="407" t="str">
        <f>IF($B18="-","",INDEX('Res.Aux.'!$AG$12:$BG$722,MATCH($B18,'Res.Aux.'!$AG$12:$AG$722,0),MATCH(J$6,'Res.Aux.'!$AG$15:$BG$15,0)))</f>
        <v/>
      </c>
      <c r="K18" s="408" t="str">
        <f>IF($C18="","",Datos!$H$26)</f>
        <v/>
      </c>
      <c r="L18" s="409" t="str">
        <f>IF($I18="","",Datos!$N$27)</f>
        <v/>
      </c>
      <c r="M18" s="407" t="str">
        <f>IF($I18="","",Datos!$O$27)</f>
        <v/>
      </c>
      <c r="N18" s="410" t="str">
        <f>IF($B18="-","",INDEX('Res.Aux.'!$AG$12:$BG$722,MATCH($B18,'Res.Aux.'!$AG$12:$AG$722,0),MATCH(N$6,'Res.Aux.'!$AG$15:$BG$15,0)))</f>
        <v/>
      </c>
      <c r="O18" s="411"/>
      <c r="P18" s="412" t="str">
        <f t="shared" si="6"/>
        <v/>
      </c>
      <c r="Q18" s="413" t="str">
        <f t="shared" si="10"/>
        <v>ù</v>
      </c>
      <c r="R18" s="414" t="str">
        <f>IF($B18="-","",INDEX('Res.Aux.'!$AG$12:$BG$722,MATCH($B18,'Res.Aux.'!$AG$12:$AG$722,0),MATCH(R$6,'Res.Aux.'!$AG$15:$BG$15,0)))</f>
        <v/>
      </c>
      <c r="S18" s="415" t="str">
        <f>IF($B18="-","",INDEX('Res.Aux.'!$AG$12:$BG$722,MATCH($B18,'Res.Aux.'!$AG$12:$AG$722,0),MATCH(S$6,'Res.Aux.'!$AG$15:$BG$15,0)))</f>
        <v/>
      </c>
      <c r="T18" s="415" t="str">
        <f>IF($B18="-","",INDEX('Res.Aux.'!$AG$12:$BG$722,MATCH($B18,'Res.Aux.'!$AG$12:$AG$722,0),MATCH(T$6,'Res.Aux.'!$AG$15:$BG$15,0)))</f>
        <v/>
      </c>
      <c r="U18" s="416" t="str">
        <f>IF($B18="-","",INDEX('Res.Aux.'!$AG$12:$BG$722,MATCH($B18,'Res.Aux.'!$AG$12:$AG$722,0),MATCH(U$6,'Res.Aux.'!$AG$15:$BG$15,0)))</f>
        <v/>
      </c>
      <c r="V18" s="417"/>
      <c r="W18" s="414" t="str">
        <f t="shared" si="7"/>
        <v>-</v>
      </c>
      <c r="X18" s="415" t="str">
        <f t="shared" si="7"/>
        <v>-</v>
      </c>
      <c r="Y18" s="415" t="str">
        <f t="shared" si="7"/>
        <v>-</v>
      </c>
      <c r="Z18" s="416" t="str">
        <f t="shared" si="7"/>
        <v>-</v>
      </c>
      <c r="AA18" s="417"/>
      <c r="AB18" s="414" t="str">
        <f t="shared" si="0"/>
        <v>-</v>
      </c>
      <c r="AC18" s="415" t="str">
        <f t="shared" si="0"/>
        <v>-</v>
      </c>
      <c r="AD18" s="415" t="str">
        <f t="shared" si="0"/>
        <v>-</v>
      </c>
      <c r="AE18" s="416" t="str">
        <f t="shared" si="0"/>
        <v>-</v>
      </c>
      <c r="AF18" s="417"/>
      <c r="AG18" s="410" t="str">
        <f t="shared" si="1"/>
        <v>-</v>
      </c>
      <c r="AH18" s="417"/>
      <c r="AI18" s="418" t="str">
        <f t="shared" si="2"/>
        <v>ù</v>
      </c>
      <c r="AJ18" s="419" t="str">
        <f t="shared" si="3"/>
        <v>~</v>
      </c>
      <c r="AK18" s="417"/>
      <c r="AL18" s="414" t="str">
        <f t="shared" si="11"/>
        <v>-</v>
      </c>
      <c r="AM18" s="416" t="str">
        <f t="shared" si="9"/>
        <v>-</v>
      </c>
    </row>
    <row r="19" spans="2:39" ht="15" x14ac:dyDescent="0.3">
      <c r="B19" s="400" t="str">
        <f>IF(MAX(B$7:B18)+1&gt;MAX('Res.Aux.'!$AG$23:$AG$722),"-",MAX(B$7:B18)+1)</f>
        <v>-</v>
      </c>
      <c r="C19" s="401" t="str">
        <f>IF($B19="-","",INDEX('Res.Aux.'!$AG$12:$BG$722,MATCH($B19,'Res.Aux.'!$AG$12:$AG$722,0),MATCH(C$6,'Res.Aux.'!$AG$15:$BG$15,0)))</f>
        <v/>
      </c>
      <c r="D19" s="402" t="str">
        <f t="shared" si="4"/>
        <v/>
      </c>
      <c r="E19" s="403" t="str">
        <f>IF($B19="-","",INDEX('Res.Aux.'!$AG$12:$BG$722,MATCH($B19,'Res.Aux.'!$AG$12:$AG$722,0),MATCH(E$6,'Res.Aux.'!$AG$15:$BG$15,0)))</f>
        <v/>
      </c>
      <c r="F19" s="402" t="str">
        <f t="shared" si="5"/>
        <v/>
      </c>
      <c r="G19" s="404" t="str">
        <f>IF($B19="-","",INDEX('Res.Aux.'!$AG$12:$BG$722,MATCH($B19,'Res.Aux.'!$AG$12:$AG$722,0),MATCH(G$6,'Res.Aux.'!$AG$15:$BG$15,0)))</f>
        <v/>
      </c>
      <c r="H19" s="405" t="str">
        <f>IF($B19="-","",Datos!$I$16)</f>
        <v/>
      </c>
      <c r="I19" s="406" t="str">
        <f>IF($C19="","",Datos!$G$16)</f>
        <v/>
      </c>
      <c r="J19" s="407" t="str">
        <f>IF($B19="-","",INDEX('Res.Aux.'!$AG$12:$BG$722,MATCH($B19,'Res.Aux.'!$AG$12:$AG$722,0),MATCH(J$6,'Res.Aux.'!$AG$15:$BG$15,0)))</f>
        <v/>
      </c>
      <c r="K19" s="408" t="str">
        <f>IF($C19="","",Datos!$H$26)</f>
        <v/>
      </c>
      <c r="L19" s="409" t="str">
        <f>IF($I19="","",Datos!$N$27)</f>
        <v/>
      </c>
      <c r="M19" s="407" t="str">
        <f>IF($I19="","",Datos!$O$27)</f>
        <v/>
      </c>
      <c r="N19" s="410" t="str">
        <f>IF($B19="-","",INDEX('Res.Aux.'!$AG$12:$BG$722,MATCH($B19,'Res.Aux.'!$AG$12:$AG$722,0),MATCH(N$6,'Res.Aux.'!$AG$15:$BG$15,0)))</f>
        <v/>
      </c>
      <c r="O19" s="411"/>
      <c r="P19" s="412" t="str">
        <f t="shared" si="6"/>
        <v/>
      </c>
      <c r="Q19" s="413" t="str">
        <f t="shared" si="10"/>
        <v>ù</v>
      </c>
      <c r="R19" s="414" t="str">
        <f>IF($B19="-","",INDEX('Res.Aux.'!$AG$12:$BG$722,MATCH($B19,'Res.Aux.'!$AG$12:$AG$722,0),MATCH(R$6,'Res.Aux.'!$AG$15:$BG$15,0)))</f>
        <v/>
      </c>
      <c r="S19" s="415" t="str">
        <f>IF($B19="-","",INDEX('Res.Aux.'!$AG$12:$BG$722,MATCH($B19,'Res.Aux.'!$AG$12:$AG$722,0),MATCH(S$6,'Res.Aux.'!$AG$15:$BG$15,0)))</f>
        <v/>
      </c>
      <c r="T19" s="415" t="str">
        <f>IF($B19="-","",INDEX('Res.Aux.'!$AG$12:$BG$722,MATCH($B19,'Res.Aux.'!$AG$12:$AG$722,0),MATCH(T$6,'Res.Aux.'!$AG$15:$BG$15,0)))</f>
        <v/>
      </c>
      <c r="U19" s="416" t="str">
        <f>IF($B19="-","",INDEX('Res.Aux.'!$AG$12:$BG$722,MATCH($B19,'Res.Aux.'!$AG$12:$AG$722,0),MATCH(U$6,'Res.Aux.'!$AG$15:$BG$15,0)))</f>
        <v/>
      </c>
      <c r="V19" s="417"/>
      <c r="W19" s="414" t="str">
        <f t="shared" si="7"/>
        <v>-</v>
      </c>
      <c r="X19" s="415" t="str">
        <f t="shared" si="7"/>
        <v>-</v>
      </c>
      <c r="Y19" s="415" t="str">
        <f t="shared" si="7"/>
        <v>-</v>
      </c>
      <c r="Z19" s="416" t="str">
        <f t="shared" si="7"/>
        <v>-</v>
      </c>
      <c r="AA19" s="417"/>
      <c r="AB19" s="414" t="str">
        <f t="shared" si="0"/>
        <v>-</v>
      </c>
      <c r="AC19" s="415" t="str">
        <f t="shared" si="0"/>
        <v>-</v>
      </c>
      <c r="AD19" s="415" t="str">
        <f t="shared" si="0"/>
        <v>-</v>
      </c>
      <c r="AE19" s="416" t="str">
        <f t="shared" si="0"/>
        <v>-</v>
      </c>
      <c r="AF19" s="417"/>
      <c r="AG19" s="410" t="str">
        <f t="shared" si="1"/>
        <v>-</v>
      </c>
      <c r="AH19" s="417"/>
      <c r="AI19" s="418" t="str">
        <f t="shared" si="2"/>
        <v>ù</v>
      </c>
      <c r="AJ19" s="419" t="str">
        <f t="shared" si="3"/>
        <v>~</v>
      </c>
      <c r="AK19" s="417"/>
      <c r="AL19" s="414" t="str">
        <f t="shared" si="11"/>
        <v>-</v>
      </c>
      <c r="AM19" s="416" t="str">
        <f t="shared" si="9"/>
        <v>-</v>
      </c>
    </row>
    <row r="20" spans="2:39" ht="15" x14ac:dyDescent="0.3">
      <c r="B20" s="400" t="str">
        <f>IF(MAX(B$7:B19)+1&gt;MAX('Res.Aux.'!$AG$23:$AG$722),"-",MAX(B$7:B19)+1)</f>
        <v>-</v>
      </c>
      <c r="C20" s="401" t="str">
        <f>IF($B20="-","",INDEX('Res.Aux.'!$AG$12:$BG$722,MATCH($B20,'Res.Aux.'!$AG$12:$AG$722,0),MATCH(C$6,'Res.Aux.'!$AG$15:$BG$15,0)))</f>
        <v/>
      </c>
      <c r="D20" s="402" t="str">
        <f t="shared" si="4"/>
        <v/>
      </c>
      <c r="E20" s="403" t="str">
        <f>IF($B20="-","",INDEX('Res.Aux.'!$AG$12:$BG$722,MATCH($B20,'Res.Aux.'!$AG$12:$AG$722,0),MATCH(E$6,'Res.Aux.'!$AG$15:$BG$15,0)))</f>
        <v/>
      </c>
      <c r="F20" s="402" t="str">
        <f t="shared" si="5"/>
        <v/>
      </c>
      <c r="G20" s="404" t="str">
        <f>IF($B20="-","",INDEX('Res.Aux.'!$AG$12:$BG$722,MATCH($B20,'Res.Aux.'!$AG$12:$AG$722,0),MATCH(G$6,'Res.Aux.'!$AG$15:$BG$15,0)))</f>
        <v/>
      </c>
      <c r="H20" s="405" t="str">
        <f>IF($B20="-","",Datos!$I$16)</f>
        <v/>
      </c>
      <c r="I20" s="406" t="str">
        <f>IF($C20="","",Datos!$G$16)</f>
        <v/>
      </c>
      <c r="J20" s="407" t="str">
        <f>IF($B20="-","",INDEX('Res.Aux.'!$AG$12:$BG$722,MATCH($B20,'Res.Aux.'!$AG$12:$AG$722,0),MATCH(J$6,'Res.Aux.'!$AG$15:$BG$15,0)))</f>
        <v/>
      </c>
      <c r="K20" s="408" t="str">
        <f>IF($C20="","",Datos!$H$26)</f>
        <v/>
      </c>
      <c r="L20" s="409" t="str">
        <f>IF($I20="","",Datos!$N$27)</f>
        <v/>
      </c>
      <c r="M20" s="407" t="str">
        <f>IF($I20="","",Datos!$O$27)</f>
        <v/>
      </c>
      <c r="N20" s="410" t="str">
        <f>IF($B20="-","",INDEX('Res.Aux.'!$AG$12:$BG$722,MATCH($B20,'Res.Aux.'!$AG$12:$AG$722,0),MATCH(N$6,'Res.Aux.'!$AG$15:$BG$15,0)))</f>
        <v/>
      </c>
      <c r="O20" s="411"/>
      <c r="P20" s="412" t="str">
        <f t="shared" si="6"/>
        <v/>
      </c>
      <c r="Q20" s="413" t="str">
        <f t="shared" si="10"/>
        <v>ù</v>
      </c>
      <c r="R20" s="414" t="str">
        <f>IF($B20="-","",INDEX('Res.Aux.'!$AG$12:$BG$722,MATCH($B20,'Res.Aux.'!$AG$12:$AG$722,0),MATCH(R$6,'Res.Aux.'!$AG$15:$BG$15,0)))</f>
        <v/>
      </c>
      <c r="S20" s="415" t="str">
        <f>IF($B20="-","",INDEX('Res.Aux.'!$AG$12:$BG$722,MATCH($B20,'Res.Aux.'!$AG$12:$AG$722,0),MATCH(S$6,'Res.Aux.'!$AG$15:$BG$15,0)))</f>
        <v/>
      </c>
      <c r="T20" s="415" t="str">
        <f>IF($B20="-","",INDEX('Res.Aux.'!$AG$12:$BG$722,MATCH($B20,'Res.Aux.'!$AG$12:$AG$722,0),MATCH(T$6,'Res.Aux.'!$AG$15:$BG$15,0)))</f>
        <v/>
      </c>
      <c r="U20" s="416" t="str">
        <f>IF($B20="-","",INDEX('Res.Aux.'!$AG$12:$BG$722,MATCH($B20,'Res.Aux.'!$AG$12:$AG$722,0),MATCH(U$6,'Res.Aux.'!$AG$15:$BG$15,0)))</f>
        <v/>
      </c>
      <c r="V20" s="417"/>
      <c r="W20" s="414" t="str">
        <f t="shared" si="7"/>
        <v>-</v>
      </c>
      <c r="X20" s="415" t="str">
        <f t="shared" si="7"/>
        <v>-</v>
      </c>
      <c r="Y20" s="415" t="str">
        <f t="shared" si="7"/>
        <v>-</v>
      </c>
      <c r="Z20" s="416" t="str">
        <f t="shared" si="7"/>
        <v>-</v>
      </c>
      <c r="AA20" s="417"/>
      <c r="AB20" s="414" t="str">
        <f t="shared" si="0"/>
        <v>-</v>
      </c>
      <c r="AC20" s="415" t="str">
        <f t="shared" si="0"/>
        <v>-</v>
      </c>
      <c r="AD20" s="415" t="str">
        <f t="shared" si="0"/>
        <v>-</v>
      </c>
      <c r="AE20" s="416" t="str">
        <f t="shared" si="0"/>
        <v>-</v>
      </c>
      <c r="AF20" s="417"/>
      <c r="AG20" s="410" t="str">
        <f t="shared" si="1"/>
        <v>-</v>
      </c>
      <c r="AH20" s="417"/>
      <c r="AI20" s="418" t="str">
        <f t="shared" si="2"/>
        <v>ù</v>
      </c>
      <c r="AJ20" s="419" t="str">
        <f t="shared" si="3"/>
        <v>~</v>
      </c>
      <c r="AK20" s="417"/>
      <c r="AL20" s="414" t="str">
        <f t="shared" si="11"/>
        <v>-</v>
      </c>
      <c r="AM20" s="416" t="str">
        <f t="shared" si="9"/>
        <v>-</v>
      </c>
    </row>
    <row r="21" spans="2:39" ht="15" x14ac:dyDescent="0.3">
      <c r="B21" s="400" t="str">
        <f>IF(MAX(B$7:B20)+1&gt;MAX('Res.Aux.'!$AG$23:$AG$722),"-",MAX(B$7:B20)+1)</f>
        <v>-</v>
      </c>
      <c r="C21" s="401" t="str">
        <f>IF($B21="-","",INDEX('Res.Aux.'!$AG$12:$BG$722,MATCH($B21,'Res.Aux.'!$AG$12:$AG$722,0),MATCH(C$6,'Res.Aux.'!$AG$15:$BG$15,0)))</f>
        <v/>
      </c>
      <c r="D21" s="402" t="str">
        <f t="shared" si="4"/>
        <v/>
      </c>
      <c r="E21" s="403" t="str">
        <f>IF($B21="-","",INDEX('Res.Aux.'!$AG$12:$BG$722,MATCH($B21,'Res.Aux.'!$AG$12:$AG$722,0),MATCH(E$6,'Res.Aux.'!$AG$15:$BG$15,0)))</f>
        <v/>
      </c>
      <c r="F21" s="402" t="str">
        <f t="shared" si="5"/>
        <v/>
      </c>
      <c r="G21" s="404" t="str">
        <f>IF($B21="-","",INDEX('Res.Aux.'!$AG$12:$BG$722,MATCH($B21,'Res.Aux.'!$AG$12:$AG$722,0),MATCH(G$6,'Res.Aux.'!$AG$15:$BG$15,0)))</f>
        <v/>
      </c>
      <c r="H21" s="405" t="str">
        <f>IF($B21="-","",Datos!$I$16)</f>
        <v/>
      </c>
      <c r="I21" s="406" t="str">
        <f>IF($C21="","",Datos!$G$16)</f>
        <v/>
      </c>
      <c r="J21" s="407" t="str">
        <f>IF($B21="-","",INDEX('Res.Aux.'!$AG$12:$BG$722,MATCH($B21,'Res.Aux.'!$AG$12:$AG$722,0),MATCH(J$6,'Res.Aux.'!$AG$15:$BG$15,0)))</f>
        <v/>
      </c>
      <c r="K21" s="408" t="str">
        <f>IF($C21="","",Datos!$H$26)</f>
        <v/>
      </c>
      <c r="L21" s="409" t="str">
        <f>IF($I21="","",Datos!$N$27)</f>
        <v/>
      </c>
      <c r="M21" s="407" t="str">
        <f>IF($I21="","",Datos!$O$27)</f>
        <v/>
      </c>
      <c r="N21" s="410" t="str">
        <f>IF($B21="-","",INDEX('Res.Aux.'!$AG$12:$BG$722,MATCH($B21,'Res.Aux.'!$AG$12:$AG$722,0),MATCH(N$6,'Res.Aux.'!$AG$15:$BG$15,0)))</f>
        <v/>
      </c>
      <c r="O21" s="411"/>
      <c r="P21" s="412" t="str">
        <f t="shared" si="6"/>
        <v/>
      </c>
      <c r="Q21" s="413" t="str">
        <f t="shared" si="10"/>
        <v>ù</v>
      </c>
      <c r="R21" s="414" t="str">
        <f>IF($B21="-","",INDEX('Res.Aux.'!$AG$12:$BG$722,MATCH($B21,'Res.Aux.'!$AG$12:$AG$722,0),MATCH(R$6,'Res.Aux.'!$AG$15:$BG$15,0)))</f>
        <v/>
      </c>
      <c r="S21" s="415" t="str">
        <f>IF($B21="-","",INDEX('Res.Aux.'!$AG$12:$BG$722,MATCH($B21,'Res.Aux.'!$AG$12:$AG$722,0),MATCH(S$6,'Res.Aux.'!$AG$15:$BG$15,0)))</f>
        <v/>
      </c>
      <c r="T21" s="415" t="str">
        <f>IF($B21="-","",INDEX('Res.Aux.'!$AG$12:$BG$722,MATCH($B21,'Res.Aux.'!$AG$12:$AG$722,0),MATCH(T$6,'Res.Aux.'!$AG$15:$BG$15,0)))</f>
        <v/>
      </c>
      <c r="U21" s="416" t="str">
        <f>IF($B21="-","",INDEX('Res.Aux.'!$AG$12:$BG$722,MATCH($B21,'Res.Aux.'!$AG$12:$AG$722,0),MATCH(U$6,'Res.Aux.'!$AG$15:$BG$15,0)))</f>
        <v/>
      </c>
      <c r="V21" s="417"/>
      <c r="W21" s="414" t="str">
        <f t="shared" si="7"/>
        <v>-</v>
      </c>
      <c r="X21" s="415" t="str">
        <f t="shared" si="7"/>
        <v>-</v>
      </c>
      <c r="Y21" s="415" t="str">
        <f t="shared" si="7"/>
        <v>-</v>
      </c>
      <c r="Z21" s="416" t="str">
        <f t="shared" si="7"/>
        <v>-</v>
      </c>
      <c r="AA21" s="417"/>
      <c r="AB21" s="414" t="str">
        <f t="shared" si="0"/>
        <v>-</v>
      </c>
      <c r="AC21" s="415" t="str">
        <f t="shared" si="0"/>
        <v>-</v>
      </c>
      <c r="AD21" s="415" t="str">
        <f t="shared" si="0"/>
        <v>-</v>
      </c>
      <c r="AE21" s="416" t="str">
        <f t="shared" si="0"/>
        <v>-</v>
      </c>
      <c r="AF21" s="417"/>
      <c r="AG21" s="410" t="str">
        <f t="shared" si="1"/>
        <v>-</v>
      </c>
      <c r="AH21" s="417"/>
      <c r="AI21" s="418" t="str">
        <f t="shared" si="2"/>
        <v>ù</v>
      </c>
      <c r="AJ21" s="419" t="str">
        <f t="shared" si="3"/>
        <v>~</v>
      </c>
      <c r="AK21" s="417"/>
      <c r="AL21" s="414" t="str">
        <f t="shared" si="11"/>
        <v>-</v>
      </c>
      <c r="AM21" s="416" t="str">
        <f t="shared" si="9"/>
        <v>-</v>
      </c>
    </row>
    <row r="22" spans="2:39" ht="15" x14ac:dyDescent="0.3">
      <c r="B22" s="400" t="str">
        <f>IF(MAX(B$7:B21)+1&gt;MAX('Res.Aux.'!$AG$23:$AG$722),"-",MAX(B$7:B21)+1)</f>
        <v>-</v>
      </c>
      <c r="C22" s="401" t="str">
        <f>IF($B22="-","",INDEX('Res.Aux.'!$AG$12:$BG$722,MATCH($B22,'Res.Aux.'!$AG$12:$AG$722,0),MATCH(C$6,'Res.Aux.'!$AG$15:$BG$15,0)))</f>
        <v/>
      </c>
      <c r="D22" s="402" t="str">
        <f t="shared" si="4"/>
        <v/>
      </c>
      <c r="E22" s="403" t="str">
        <f>IF($B22="-","",INDEX('Res.Aux.'!$AG$12:$BG$722,MATCH($B22,'Res.Aux.'!$AG$12:$AG$722,0),MATCH(E$6,'Res.Aux.'!$AG$15:$BG$15,0)))</f>
        <v/>
      </c>
      <c r="F22" s="402" t="str">
        <f t="shared" si="5"/>
        <v/>
      </c>
      <c r="G22" s="404" t="str">
        <f>IF($B22="-","",INDEX('Res.Aux.'!$AG$12:$BG$722,MATCH($B22,'Res.Aux.'!$AG$12:$AG$722,0),MATCH(G$6,'Res.Aux.'!$AG$15:$BG$15,0)))</f>
        <v/>
      </c>
      <c r="H22" s="405" t="str">
        <f>IF($B22="-","",Datos!$I$16)</f>
        <v/>
      </c>
      <c r="I22" s="406" t="str">
        <f>IF($C22="","",Datos!$G$16)</f>
        <v/>
      </c>
      <c r="J22" s="407" t="str">
        <f>IF($B22="-","",INDEX('Res.Aux.'!$AG$12:$BG$722,MATCH($B22,'Res.Aux.'!$AG$12:$AG$722,0),MATCH(J$6,'Res.Aux.'!$AG$15:$BG$15,0)))</f>
        <v/>
      </c>
      <c r="K22" s="408" t="str">
        <f>IF($C22="","",Datos!$H$26)</f>
        <v/>
      </c>
      <c r="L22" s="409" t="str">
        <f>IF($I22="","",Datos!$N$27)</f>
        <v/>
      </c>
      <c r="M22" s="407" t="str">
        <f>IF($I22="","",Datos!$O$27)</f>
        <v/>
      </c>
      <c r="N22" s="410" t="str">
        <f>IF($B22="-","",INDEX('Res.Aux.'!$AG$12:$BG$722,MATCH($B22,'Res.Aux.'!$AG$12:$AG$722,0),MATCH(N$6,'Res.Aux.'!$AG$15:$BG$15,0)))</f>
        <v/>
      </c>
      <c r="O22" s="411"/>
      <c r="P22" s="412" t="str">
        <f t="shared" si="6"/>
        <v/>
      </c>
      <c r="Q22" s="413" t="str">
        <f t="shared" si="10"/>
        <v>ù</v>
      </c>
      <c r="R22" s="414" t="str">
        <f>IF($B22="-","",INDEX('Res.Aux.'!$AG$12:$BG$722,MATCH($B22,'Res.Aux.'!$AG$12:$AG$722,0),MATCH(R$6,'Res.Aux.'!$AG$15:$BG$15,0)))</f>
        <v/>
      </c>
      <c r="S22" s="415" t="str">
        <f>IF($B22="-","",INDEX('Res.Aux.'!$AG$12:$BG$722,MATCH($B22,'Res.Aux.'!$AG$12:$AG$722,0),MATCH(S$6,'Res.Aux.'!$AG$15:$BG$15,0)))</f>
        <v/>
      </c>
      <c r="T22" s="415" t="str">
        <f>IF($B22="-","",INDEX('Res.Aux.'!$AG$12:$BG$722,MATCH($B22,'Res.Aux.'!$AG$12:$AG$722,0),MATCH(T$6,'Res.Aux.'!$AG$15:$BG$15,0)))</f>
        <v/>
      </c>
      <c r="U22" s="416" t="str">
        <f>IF($B22="-","",INDEX('Res.Aux.'!$AG$12:$BG$722,MATCH($B22,'Res.Aux.'!$AG$12:$AG$722,0),MATCH(U$6,'Res.Aux.'!$AG$15:$BG$15,0)))</f>
        <v/>
      </c>
      <c r="V22" s="417"/>
      <c r="W22" s="414" t="str">
        <f t="shared" si="7"/>
        <v>-</v>
      </c>
      <c r="X22" s="415" t="str">
        <f t="shared" si="7"/>
        <v>-</v>
      </c>
      <c r="Y22" s="415" t="str">
        <f t="shared" si="7"/>
        <v>-</v>
      </c>
      <c r="Z22" s="416" t="str">
        <f t="shared" si="7"/>
        <v>-</v>
      </c>
      <c r="AA22" s="417"/>
      <c r="AB22" s="414" t="str">
        <f t="shared" si="0"/>
        <v>-</v>
      </c>
      <c r="AC22" s="415" t="str">
        <f t="shared" si="0"/>
        <v>-</v>
      </c>
      <c r="AD22" s="415" t="str">
        <f t="shared" si="0"/>
        <v>-</v>
      </c>
      <c r="AE22" s="416" t="str">
        <f t="shared" si="0"/>
        <v>-</v>
      </c>
      <c r="AF22" s="417"/>
      <c r="AG22" s="410" t="str">
        <f t="shared" si="1"/>
        <v>-</v>
      </c>
      <c r="AH22" s="417"/>
      <c r="AI22" s="418" t="str">
        <f t="shared" si="2"/>
        <v>ù</v>
      </c>
      <c r="AJ22" s="419" t="str">
        <f t="shared" si="3"/>
        <v>~</v>
      </c>
      <c r="AK22" s="417"/>
      <c r="AL22" s="414" t="str">
        <f t="shared" si="11"/>
        <v>-</v>
      </c>
      <c r="AM22" s="416" t="str">
        <f t="shared" si="9"/>
        <v>-</v>
      </c>
    </row>
    <row r="23" spans="2:39" ht="15" x14ac:dyDescent="0.3">
      <c r="B23" s="400" t="str">
        <f>IF(MAX(B$7:B22)+1&gt;MAX('Res.Aux.'!$AG$23:$AG$722),"-",MAX(B$7:B22)+1)</f>
        <v>-</v>
      </c>
      <c r="C23" s="401" t="str">
        <f>IF($B23="-","",INDEX('Res.Aux.'!$AG$12:$BG$722,MATCH($B23,'Res.Aux.'!$AG$12:$AG$722,0),MATCH(C$6,'Res.Aux.'!$AG$15:$BG$15,0)))</f>
        <v/>
      </c>
      <c r="D23" s="402" t="str">
        <f t="shared" si="4"/>
        <v/>
      </c>
      <c r="E23" s="403" t="str">
        <f>IF($B23="-","",INDEX('Res.Aux.'!$AG$12:$BG$722,MATCH($B23,'Res.Aux.'!$AG$12:$AG$722,0),MATCH(E$6,'Res.Aux.'!$AG$15:$BG$15,0)))</f>
        <v/>
      </c>
      <c r="F23" s="402" t="str">
        <f t="shared" si="5"/>
        <v/>
      </c>
      <c r="G23" s="404" t="str">
        <f>IF($B23="-","",INDEX('Res.Aux.'!$AG$12:$BG$722,MATCH($B23,'Res.Aux.'!$AG$12:$AG$722,0),MATCH(G$6,'Res.Aux.'!$AG$15:$BG$15,0)))</f>
        <v/>
      </c>
      <c r="H23" s="405" t="str">
        <f>IF($B23="-","",Datos!$I$16)</f>
        <v/>
      </c>
      <c r="I23" s="406" t="str">
        <f>IF($C23="","",Datos!$G$16)</f>
        <v/>
      </c>
      <c r="J23" s="407" t="str">
        <f>IF($B23="-","",INDEX('Res.Aux.'!$AG$12:$BG$722,MATCH($B23,'Res.Aux.'!$AG$12:$AG$722,0),MATCH(J$6,'Res.Aux.'!$AG$15:$BG$15,0)))</f>
        <v/>
      </c>
      <c r="K23" s="408" t="str">
        <f>IF($C23="","",Datos!$H$26)</f>
        <v/>
      </c>
      <c r="L23" s="409" t="str">
        <f>IF($I23="","",Datos!$N$27)</f>
        <v/>
      </c>
      <c r="M23" s="407" t="str">
        <f>IF($I23="","",Datos!$O$27)</f>
        <v/>
      </c>
      <c r="N23" s="410" t="str">
        <f>IF($B23="-","",INDEX('Res.Aux.'!$AG$12:$BG$722,MATCH($B23,'Res.Aux.'!$AG$12:$AG$722,0),MATCH(N$6,'Res.Aux.'!$AG$15:$BG$15,0)))</f>
        <v/>
      </c>
      <c r="O23" s="411"/>
      <c r="P23" s="412" t="str">
        <f t="shared" si="6"/>
        <v/>
      </c>
      <c r="Q23" s="413" t="str">
        <f t="shared" si="10"/>
        <v>ù</v>
      </c>
      <c r="R23" s="414" t="str">
        <f>IF($B23="-","",INDEX('Res.Aux.'!$AG$12:$BG$722,MATCH($B23,'Res.Aux.'!$AG$12:$AG$722,0),MATCH(R$6,'Res.Aux.'!$AG$15:$BG$15,0)))</f>
        <v/>
      </c>
      <c r="S23" s="415" t="str">
        <f>IF($B23="-","",INDEX('Res.Aux.'!$AG$12:$BG$722,MATCH($B23,'Res.Aux.'!$AG$12:$AG$722,0),MATCH(S$6,'Res.Aux.'!$AG$15:$BG$15,0)))</f>
        <v/>
      </c>
      <c r="T23" s="415" t="str">
        <f>IF($B23="-","",INDEX('Res.Aux.'!$AG$12:$BG$722,MATCH($B23,'Res.Aux.'!$AG$12:$AG$722,0),MATCH(T$6,'Res.Aux.'!$AG$15:$BG$15,0)))</f>
        <v/>
      </c>
      <c r="U23" s="416" t="str">
        <f>IF($B23="-","",INDEX('Res.Aux.'!$AG$12:$BG$722,MATCH($B23,'Res.Aux.'!$AG$12:$AG$722,0),MATCH(U$6,'Res.Aux.'!$AG$15:$BG$15,0)))</f>
        <v/>
      </c>
      <c r="V23" s="417"/>
      <c r="W23" s="414" t="str">
        <f t="shared" si="7"/>
        <v>-</v>
      </c>
      <c r="X23" s="415" t="str">
        <f t="shared" si="7"/>
        <v>-</v>
      </c>
      <c r="Y23" s="415" t="str">
        <f t="shared" si="7"/>
        <v>-</v>
      </c>
      <c r="Z23" s="416" t="str">
        <f t="shared" si="7"/>
        <v>-</v>
      </c>
      <c r="AA23" s="417"/>
      <c r="AB23" s="414" t="str">
        <f t="shared" ref="AB23:AE86" si="12">IF(SUM(R23,W23)=0,"-",SUM(R23,W23))</f>
        <v>-</v>
      </c>
      <c r="AC23" s="415" t="str">
        <f t="shared" si="12"/>
        <v>-</v>
      </c>
      <c r="AD23" s="415" t="str">
        <f t="shared" si="12"/>
        <v>-</v>
      </c>
      <c r="AE23" s="416" t="str">
        <f t="shared" si="12"/>
        <v>-</v>
      </c>
      <c r="AF23" s="417"/>
      <c r="AG23" s="410" t="str">
        <f t="shared" si="1"/>
        <v>-</v>
      </c>
      <c r="AH23" s="417"/>
      <c r="AI23" s="418" t="str">
        <f t="shared" si="2"/>
        <v>ù</v>
      </c>
      <c r="AJ23" s="419" t="str">
        <f t="shared" si="3"/>
        <v>~</v>
      </c>
      <c r="AK23" s="417"/>
      <c r="AL23" s="414" t="str">
        <f t="shared" si="11"/>
        <v>-</v>
      </c>
      <c r="AM23" s="416" t="str">
        <f t="shared" si="9"/>
        <v>-</v>
      </c>
    </row>
    <row r="24" spans="2:39" ht="15" x14ac:dyDescent="0.3">
      <c r="B24" s="400" t="str">
        <f>IF(MAX(B$7:B23)+1&gt;MAX('Res.Aux.'!$AG$23:$AG$722),"-",MAX(B$7:B23)+1)</f>
        <v>-</v>
      </c>
      <c r="C24" s="401" t="str">
        <f>IF($B24="-","",INDEX('Res.Aux.'!$AG$12:$BG$722,MATCH($B24,'Res.Aux.'!$AG$12:$AG$722,0),MATCH(C$6,'Res.Aux.'!$AG$15:$BG$15,0)))</f>
        <v/>
      </c>
      <c r="D24" s="402" t="str">
        <f t="shared" si="4"/>
        <v/>
      </c>
      <c r="E24" s="403" t="str">
        <f>IF($B24="-","",INDEX('Res.Aux.'!$AG$12:$BG$722,MATCH($B24,'Res.Aux.'!$AG$12:$AG$722,0),MATCH(E$6,'Res.Aux.'!$AG$15:$BG$15,0)))</f>
        <v/>
      </c>
      <c r="F24" s="402" t="str">
        <f t="shared" si="5"/>
        <v/>
      </c>
      <c r="G24" s="404" t="str">
        <f>IF($B24="-","",INDEX('Res.Aux.'!$AG$12:$BG$722,MATCH($B24,'Res.Aux.'!$AG$12:$AG$722,0),MATCH(G$6,'Res.Aux.'!$AG$15:$BG$15,0)))</f>
        <v/>
      </c>
      <c r="H24" s="405" t="str">
        <f>IF($B24="-","",Datos!$I$16)</f>
        <v/>
      </c>
      <c r="I24" s="406" t="str">
        <f>IF($C24="","",Datos!$G$16)</f>
        <v/>
      </c>
      <c r="J24" s="407" t="str">
        <f>IF($B24="-","",INDEX('Res.Aux.'!$AG$12:$BG$722,MATCH($B24,'Res.Aux.'!$AG$12:$AG$722,0),MATCH(J$6,'Res.Aux.'!$AG$15:$BG$15,0)))</f>
        <v/>
      </c>
      <c r="K24" s="408" t="str">
        <f>IF($C24="","",Datos!$H$26)</f>
        <v/>
      </c>
      <c r="L24" s="409" t="str">
        <f>IF($I24="","",Datos!$N$27)</f>
        <v/>
      </c>
      <c r="M24" s="407" t="str">
        <f>IF($I24="","",Datos!$O$27)</f>
        <v/>
      </c>
      <c r="N24" s="410" t="str">
        <f>IF($B24="-","",INDEX('Res.Aux.'!$AG$12:$BG$722,MATCH($B24,'Res.Aux.'!$AG$12:$AG$722,0),MATCH(N$6,'Res.Aux.'!$AG$15:$BG$15,0)))</f>
        <v/>
      </c>
      <c r="O24" s="411"/>
      <c r="P24" s="412" t="str">
        <f t="shared" si="6"/>
        <v/>
      </c>
      <c r="Q24" s="413" t="str">
        <f t="shared" si="10"/>
        <v>ù</v>
      </c>
      <c r="R24" s="414" t="str">
        <f>IF($B24="-","",INDEX('Res.Aux.'!$AG$12:$BG$722,MATCH($B24,'Res.Aux.'!$AG$12:$AG$722,0),MATCH(R$6,'Res.Aux.'!$AG$15:$BG$15,0)))</f>
        <v/>
      </c>
      <c r="S24" s="415" t="str">
        <f>IF($B24="-","",INDEX('Res.Aux.'!$AG$12:$BG$722,MATCH($B24,'Res.Aux.'!$AG$12:$AG$722,0),MATCH(S$6,'Res.Aux.'!$AG$15:$BG$15,0)))</f>
        <v/>
      </c>
      <c r="T24" s="415" t="str">
        <f>IF($B24="-","",INDEX('Res.Aux.'!$AG$12:$BG$722,MATCH($B24,'Res.Aux.'!$AG$12:$AG$722,0),MATCH(T$6,'Res.Aux.'!$AG$15:$BG$15,0)))</f>
        <v/>
      </c>
      <c r="U24" s="416" t="str">
        <f>IF($B24="-","",INDEX('Res.Aux.'!$AG$12:$BG$722,MATCH($B24,'Res.Aux.'!$AG$12:$AG$722,0),MATCH(U$6,'Res.Aux.'!$AG$15:$BG$15,0)))</f>
        <v/>
      </c>
      <c r="V24" s="417"/>
      <c r="W24" s="414" t="str">
        <f t="shared" ref="W24:Z87" si="13">IF(OR(R24="-",R24=0,R24=""),"-",(R24*W$1))</f>
        <v>-</v>
      </c>
      <c r="X24" s="415" t="str">
        <f t="shared" si="13"/>
        <v>-</v>
      </c>
      <c r="Y24" s="415" t="str">
        <f t="shared" si="13"/>
        <v>-</v>
      </c>
      <c r="Z24" s="416" t="str">
        <f t="shared" si="13"/>
        <v>-</v>
      </c>
      <c r="AA24" s="417"/>
      <c r="AB24" s="414" t="str">
        <f t="shared" si="12"/>
        <v>-</v>
      </c>
      <c r="AC24" s="415" t="str">
        <f t="shared" si="12"/>
        <v>-</v>
      </c>
      <c r="AD24" s="415" t="str">
        <f t="shared" si="12"/>
        <v>-</v>
      </c>
      <c r="AE24" s="416" t="str">
        <f t="shared" si="12"/>
        <v>-</v>
      </c>
      <c r="AF24" s="417"/>
      <c r="AG24" s="410" t="str">
        <f t="shared" si="1"/>
        <v>-</v>
      </c>
      <c r="AH24" s="417"/>
      <c r="AI24" s="418" t="str">
        <f t="shared" si="2"/>
        <v>ù</v>
      </c>
      <c r="AJ24" s="419" t="str">
        <f t="shared" si="3"/>
        <v>~</v>
      </c>
      <c r="AK24" s="417"/>
      <c r="AL24" s="414" t="str">
        <f t="shared" si="11"/>
        <v>-</v>
      </c>
      <c r="AM24" s="416" t="str">
        <f t="shared" si="9"/>
        <v>-</v>
      </c>
    </row>
    <row r="25" spans="2:39" ht="15" x14ac:dyDescent="0.3">
      <c r="B25" s="400" t="str">
        <f>IF(MAX(B$7:B24)+1&gt;MAX('Res.Aux.'!$AG$23:$AG$722),"-",MAX(B$7:B24)+1)</f>
        <v>-</v>
      </c>
      <c r="C25" s="401" t="str">
        <f>IF($B25="-","",INDEX('Res.Aux.'!$AG$12:$BG$722,MATCH($B25,'Res.Aux.'!$AG$12:$AG$722,0),MATCH(C$6,'Res.Aux.'!$AG$15:$BG$15,0)))</f>
        <v/>
      </c>
      <c r="D25" s="402" t="str">
        <f t="shared" si="4"/>
        <v/>
      </c>
      <c r="E25" s="403" t="str">
        <f>IF($B25="-","",INDEX('Res.Aux.'!$AG$12:$BG$722,MATCH($B25,'Res.Aux.'!$AG$12:$AG$722,0),MATCH(E$6,'Res.Aux.'!$AG$15:$BG$15,0)))</f>
        <v/>
      </c>
      <c r="F25" s="402" t="str">
        <f t="shared" si="5"/>
        <v/>
      </c>
      <c r="G25" s="404" t="str">
        <f>IF($B25="-","",INDEX('Res.Aux.'!$AG$12:$BG$722,MATCH($B25,'Res.Aux.'!$AG$12:$AG$722,0),MATCH(G$6,'Res.Aux.'!$AG$15:$BG$15,0)))</f>
        <v/>
      </c>
      <c r="H25" s="405" t="str">
        <f>IF($B25="-","",Datos!$I$16)</f>
        <v/>
      </c>
      <c r="I25" s="406" t="str">
        <f>IF($C25="","",Datos!$G$16)</f>
        <v/>
      </c>
      <c r="J25" s="407" t="str">
        <f>IF($B25="-","",INDEX('Res.Aux.'!$AG$12:$BG$722,MATCH($B25,'Res.Aux.'!$AG$12:$AG$722,0),MATCH(J$6,'Res.Aux.'!$AG$15:$BG$15,0)))</f>
        <v/>
      </c>
      <c r="K25" s="408" t="str">
        <f>IF($C25="","",Datos!$H$26)</f>
        <v/>
      </c>
      <c r="L25" s="409" t="str">
        <f>IF($I25="","",Datos!$N$27)</f>
        <v/>
      </c>
      <c r="M25" s="407" t="str">
        <f>IF($I25="","",Datos!$O$27)</f>
        <v/>
      </c>
      <c r="N25" s="410" t="str">
        <f>IF($B25="-","",INDEX('Res.Aux.'!$AG$12:$BG$722,MATCH($B25,'Res.Aux.'!$AG$12:$AG$722,0),MATCH(N$6,'Res.Aux.'!$AG$15:$BG$15,0)))</f>
        <v/>
      </c>
      <c r="O25" s="411"/>
      <c r="P25" s="412" t="str">
        <f t="shared" si="6"/>
        <v/>
      </c>
      <c r="Q25" s="413" t="str">
        <f t="shared" si="10"/>
        <v>ù</v>
      </c>
      <c r="R25" s="414" t="str">
        <f>IF($B25="-","",INDEX('Res.Aux.'!$AG$12:$BG$722,MATCH($B25,'Res.Aux.'!$AG$12:$AG$722,0),MATCH(R$6,'Res.Aux.'!$AG$15:$BG$15,0)))</f>
        <v/>
      </c>
      <c r="S25" s="415" t="str">
        <f>IF($B25="-","",INDEX('Res.Aux.'!$AG$12:$BG$722,MATCH($B25,'Res.Aux.'!$AG$12:$AG$722,0),MATCH(S$6,'Res.Aux.'!$AG$15:$BG$15,0)))</f>
        <v/>
      </c>
      <c r="T25" s="415" t="str">
        <f>IF($B25="-","",INDEX('Res.Aux.'!$AG$12:$BG$722,MATCH($B25,'Res.Aux.'!$AG$12:$AG$722,0),MATCH(T$6,'Res.Aux.'!$AG$15:$BG$15,0)))</f>
        <v/>
      </c>
      <c r="U25" s="416" t="str">
        <f>IF($B25="-","",INDEX('Res.Aux.'!$AG$12:$BG$722,MATCH($B25,'Res.Aux.'!$AG$12:$AG$722,0),MATCH(U$6,'Res.Aux.'!$AG$15:$BG$15,0)))</f>
        <v/>
      </c>
      <c r="V25" s="417"/>
      <c r="W25" s="414" t="str">
        <f t="shared" si="13"/>
        <v>-</v>
      </c>
      <c r="X25" s="415" t="str">
        <f t="shared" si="13"/>
        <v>-</v>
      </c>
      <c r="Y25" s="415" t="str">
        <f t="shared" si="13"/>
        <v>-</v>
      </c>
      <c r="Z25" s="416" t="str">
        <f t="shared" si="13"/>
        <v>-</v>
      </c>
      <c r="AA25" s="417"/>
      <c r="AB25" s="414" t="str">
        <f t="shared" si="12"/>
        <v>-</v>
      </c>
      <c r="AC25" s="415" t="str">
        <f t="shared" si="12"/>
        <v>-</v>
      </c>
      <c r="AD25" s="415" t="str">
        <f t="shared" si="12"/>
        <v>-</v>
      </c>
      <c r="AE25" s="416" t="str">
        <f t="shared" si="12"/>
        <v>-</v>
      </c>
      <c r="AF25" s="417"/>
      <c r="AG25" s="410" t="str">
        <f t="shared" si="1"/>
        <v>-</v>
      </c>
      <c r="AH25" s="417"/>
      <c r="AI25" s="418" t="str">
        <f t="shared" si="2"/>
        <v>ù</v>
      </c>
      <c r="AJ25" s="419" t="str">
        <f t="shared" si="3"/>
        <v>~</v>
      </c>
      <c r="AK25" s="417"/>
      <c r="AL25" s="414" t="str">
        <f t="shared" si="11"/>
        <v>-</v>
      </c>
      <c r="AM25" s="416" t="str">
        <f t="shared" si="9"/>
        <v>-</v>
      </c>
    </row>
    <row r="26" spans="2:39" ht="15" x14ac:dyDescent="0.3">
      <c r="B26" s="400" t="str">
        <f>IF(MAX(B$7:B25)+1&gt;MAX('Res.Aux.'!$AG$23:$AG$722),"-",MAX(B$7:B25)+1)</f>
        <v>-</v>
      </c>
      <c r="C26" s="401" t="str">
        <f>IF($B26="-","",INDEX('Res.Aux.'!$AG$12:$BG$722,MATCH($B26,'Res.Aux.'!$AG$12:$AG$722,0),MATCH(C$6,'Res.Aux.'!$AG$15:$BG$15,0)))</f>
        <v/>
      </c>
      <c r="D26" s="402" t="str">
        <f t="shared" si="4"/>
        <v/>
      </c>
      <c r="E26" s="403" t="str">
        <f>IF($B26="-","",INDEX('Res.Aux.'!$AG$12:$BG$722,MATCH($B26,'Res.Aux.'!$AG$12:$AG$722,0),MATCH(E$6,'Res.Aux.'!$AG$15:$BG$15,0)))</f>
        <v/>
      </c>
      <c r="F26" s="402" t="str">
        <f t="shared" si="5"/>
        <v/>
      </c>
      <c r="G26" s="404" t="str">
        <f>IF($B26="-","",INDEX('Res.Aux.'!$AG$12:$BG$722,MATCH($B26,'Res.Aux.'!$AG$12:$AG$722,0),MATCH(G$6,'Res.Aux.'!$AG$15:$BG$15,0)))</f>
        <v/>
      </c>
      <c r="H26" s="405" t="str">
        <f>IF($B26="-","",Datos!$I$16)</f>
        <v/>
      </c>
      <c r="I26" s="406" t="str">
        <f>IF($C26="","",Datos!$G$16)</f>
        <v/>
      </c>
      <c r="J26" s="407" t="str">
        <f>IF($B26="-","",INDEX('Res.Aux.'!$AG$12:$BG$722,MATCH($B26,'Res.Aux.'!$AG$12:$AG$722,0),MATCH(J$6,'Res.Aux.'!$AG$15:$BG$15,0)))</f>
        <v/>
      </c>
      <c r="K26" s="408" t="str">
        <f>IF($C26="","",Datos!$H$26)</f>
        <v/>
      </c>
      <c r="L26" s="409" t="str">
        <f>IF($I26="","",Datos!$N$27)</f>
        <v/>
      </c>
      <c r="M26" s="407" t="str">
        <f>IF($I26="","",Datos!$O$27)</f>
        <v/>
      </c>
      <c r="N26" s="410" t="str">
        <f>IF($B26="-","",INDEX('Res.Aux.'!$AG$12:$BG$722,MATCH($B26,'Res.Aux.'!$AG$12:$AG$722,0),MATCH(N$6,'Res.Aux.'!$AG$15:$BG$15,0)))</f>
        <v/>
      </c>
      <c r="O26" s="411"/>
      <c r="P26" s="412" t="str">
        <f t="shared" si="6"/>
        <v/>
      </c>
      <c r="Q26" s="413" t="str">
        <f t="shared" si="10"/>
        <v>ù</v>
      </c>
      <c r="R26" s="414" t="str">
        <f>IF($B26="-","",INDEX('Res.Aux.'!$AG$12:$BG$722,MATCH($B26,'Res.Aux.'!$AG$12:$AG$722,0),MATCH(R$6,'Res.Aux.'!$AG$15:$BG$15,0)))</f>
        <v/>
      </c>
      <c r="S26" s="415" t="str">
        <f>IF($B26="-","",INDEX('Res.Aux.'!$AG$12:$BG$722,MATCH($B26,'Res.Aux.'!$AG$12:$AG$722,0),MATCH(S$6,'Res.Aux.'!$AG$15:$BG$15,0)))</f>
        <v/>
      </c>
      <c r="T26" s="415" t="str">
        <f>IF($B26="-","",INDEX('Res.Aux.'!$AG$12:$BG$722,MATCH($B26,'Res.Aux.'!$AG$12:$AG$722,0),MATCH(T$6,'Res.Aux.'!$AG$15:$BG$15,0)))</f>
        <v/>
      </c>
      <c r="U26" s="416" t="str">
        <f>IF($B26="-","",INDEX('Res.Aux.'!$AG$12:$BG$722,MATCH($B26,'Res.Aux.'!$AG$12:$AG$722,0),MATCH(U$6,'Res.Aux.'!$AG$15:$BG$15,0)))</f>
        <v/>
      </c>
      <c r="V26" s="417"/>
      <c r="W26" s="414" t="str">
        <f t="shared" si="13"/>
        <v>-</v>
      </c>
      <c r="X26" s="415" t="str">
        <f t="shared" si="13"/>
        <v>-</v>
      </c>
      <c r="Y26" s="415" t="str">
        <f t="shared" si="13"/>
        <v>-</v>
      </c>
      <c r="Z26" s="416" t="str">
        <f t="shared" si="13"/>
        <v>-</v>
      </c>
      <c r="AA26" s="417"/>
      <c r="AB26" s="414" t="str">
        <f t="shared" si="12"/>
        <v>-</v>
      </c>
      <c r="AC26" s="415" t="str">
        <f t="shared" si="12"/>
        <v>-</v>
      </c>
      <c r="AD26" s="415" t="str">
        <f t="shared" si="12"/>
        <v>-</v>
      </c>
      <c r="AE26" s="416" t="str">
        <f t="shared" si="12"/>
        <v>-</v>
      </c>
      <c r="AF26" s="417"/>
      <c r="AG26" s="410" t="str">
        <f t="shared" si="1"/>
        <v>-</v>
      </c>
      <c r="AH26" s="417"/>
      <c r="AI26" s="418" t="str">
        <f t="shared" si="2"/>
        <v>ù</v>
      </c>
      <c r="AJ26" s="419" t="str">
        <f t="shared" si="3"/>
        <v>~</v>
      </c>
      <c r="AK26" s="417"/>
      <c r="AL26" s="414" t="str">
        <f t="shared" si="11"/>
        <v>-</v>
      </c>
      <c r="AM26" s="416" t="str">
        <f t="shared" si="9"/>
        <v>-</v>
      </c>
    </row>
    <row r="27" spans="2:39" ht="15" x14ac:dyDescent="0.3">
      <c r="B27" s="400" t="str">
        <f>IF(MAX(B$7:B26)+1&gt;MAX('Res.Aux.'!$AG$23:$AG$722),"-",MAX(B$7:B26)+1)</f>
        <v>-</v>
      </c>
      <c r="C27" s="401" t="str">
        <f>IF($B27="-","",INDEX('Res.Aux.'!$AG$12:$BG$722,MATCH($B27,'Res.Aux.'!$AG$12:$AG$722,0),MATCH(C$6,'Res.Aux.'!$AG$15:$BG$15,0)))</f>
        <v/>
      </c>
      <c r="D27" s="402" t="str">
        <f t="shared" si="4"/>
        <v/>
      </c>
      <c r="E27" s="403" t="str">
        <f>IF($B27="-","",INDEX('Res.Aux.'!$AG$12:$BG$722,MATCH($B27,'Res.Aux.'!$AG$12:$AG$722,0),MATCH(E$6,'Res.Aux.'!$AG$15:$BG$15,0)))</f>
        <v/>
      </c>
      <c r="F27" s="402" t="str">
        <f t="shared" si="5"/>
        <v/>
      </c>
      <c r="G27" s="404" t="str">
        <f>IF($B27="-","",INDEX('Res.Aux.'!$AG$12:$BG$722,MATCH($B27,'Res.Aux.'!$AG$12:$AG$722,0),MATCH(G$6,'Res.Aux.'!$AG$15:$BG$15,0)))</f>
        <v/>
      </c>
      <c r="H27" s="405" t="str">
        <f>IF($B27="-","",Datos!$I$16)</f>
        <v/>
      </c>
      <c r="I27" s="406" t="str">
        <f>IF($C27="","",Datos!$G$16)</f>
        <v/>
      </c>
      <c r="J27" s="407" t="str">
        <f>IF($B27="-","",INDEX('Res.Aux.'!$AG$12:$BG$722,MATCH($B27,'Res.Aux.'!$AG$12:$AG$722,0),MATCH(J$6,'Res.Aux.'!$AG$15:$BG$15,0)))</f>
        <v/>
      </c>
      <c r="K27" s="408" t="str">
        <f>IF($C27="","",Datos!$H$26)</f>
        <v/>
      </c>
      <c r="L27" s="409" t="str">
        <f>IF($I27="","",Datos!$N$27)</f>
        <v/>
      </c>
      <c r="M27" s="407" t="str">
        <f>IF($I27="","",Datos!$O$27)</f>
        <v/>
      </c>
      <c r="N27" s="410" t="str">
        <f>IF($B27="-","",INDEX('Res.Aux.'!$AG$12:$BG$722,MATCH($B27,'Res.Aux.'!$AG$12:$AG$722,0),MATCH(N$6,'Res.Aux.'!$AG$15:$BG$15,0)))</f>
        <v/>
      </c>
      <c r="O27" s="411"/>
      <c r="P27" s="412" t="str">
        <f t="shared" si="6"/>
        <v/>
      </c>
      <c r="Q27" s="413" t="str">
        <f t="shared" si="10"/>
        <v>ù</v>
      </c>
      <c r="R27" s="414" t="str">
        <f>IF($B27="-","",INDEX('Res.Aux.'!$AG$12:$BG$722,MATCH($B27,'Res.Aux.'!$AG$12:$AG$722,0),MATCH(R$6,'Res.Aux.'!$AG$15:$BG$15,0)))</f>
        <v/>
      </c>
      <c r="S27" s="415" t="str">
        <f>IF($B27="-","",INDEX('Res.Aux.'!$AG$12:$BG$722,MATCH($B27,'Res.Aux.'!$AG$12:$AG$722,0),MATCH(S$6,'Res.Aux.'!$AG$15:$BG$15,0)))</f>
        <v/>
      </c>
      <c r="T27" s="415" t="str">
        <f>IF($B27="-","",INDEX('Res.Aux.'!$AG$12:$BG$722,MATCH($B27,'Res.Aux.'!$AG$12:$AG$722,0),MATCH(T$6,'Res.Aux.'!$AG$15:$BG$15,0)))</f>
        <v/>
      </c>
      <c r="U27" s="416" t="str">
        <f>IF($B27="-","",INDEX('Res.Aux.'!$AG$12:$BG$722,MATCH($B27,'Res.Aux.'!$AG$12:$AG$722,0),MATCH(U$6,'Res.Aux.'!$AG$15:$BG$15,0)))</f>
        <v/>
      </c>
      <c r="V27" s="417"/>
      <c r="W27" s="414" t="str">
        <f t="shared" si="13"/>
        <v>-</v>
      </c>
      <c r="X27" s="415" t="str">
        <f t="shared" si="13"/>
        <v>-</v>
      </c>
      <c r="Y27" s="415" t="str">
        <f t="shared" si="13"/>
        <v>-</v>
      </c>
      <c r="Z27" s="416" t="str">
        <f t="shared" si="13"/>
        <v>-</v>
      </c>
      <c r="AA27" s="417"/>
      <c r="AB27" s="414" t="str">
        <f t="shared" si="12"/>
        <v>-</v>
      </c>
      <c r="AC27" s="415" t="str">
        <f t="shared" si="12"/>
        <v>-</v>
      </c>
      <c r="AD27" s="415" t="str">
        <f t="shared" si="12"/>
        <v>-</v>
      </c>
      <c r="AE27" s="416" t="str">
        <f t="shared" si="12"/>
        <v>-</v>
      </c>
      <c r="AF27" s="417"/>
      <c r="AG27" s="410" t="str">
        <f t="shared" si="1"/>
        <v>-</v>
      </c>
      <c r="AH27" s="417"/>
      <c r="AI27" s="418" t="str">
        <f t="shared" si="2"/>
        <v>ù</v>
      </c>
      <c r="AJ27" s="419" t="str">
        <f t="shared" si="3"/>
        <v>~</v>
      </c>
      <c r="AK27" s="417"/>
      <c r="AL27" s="414" t="str">
        <f t="shared" si="11"/>
        <v>-</v>
      </c>
      <c r="AM27" s="416" t="str">
        <f t="shared" si="9"/>
        <v>-</v>
      </c>
    </row>
    <row r="28" spans="2:39" ht="15" x14ac:dyDescent="0.3">
      <c r="B28" s="400" t="str">
        <f>IF(MAX(B$7:B27)+1&gt;MAX('Res.Aux.'!$AG$23:$AG$722),"-",MAX(B$7:B27)+1)</f>
        <v>-</v>
      </c>
      <c r="C28" s="401" t="str">
        <f>IF($B28="-","",INDEX('Res.Aux.'!$AG$12:$BG$722,MATCH($B28,'Res.Aux.'!$AG$12:$AG$722,0),MATCH(C$6,'Res.Aux.'!$AG$15:$BG$15,0)))</f>
        <v/>
      </c>
      <c r="D28" s="402" t="str">
        <f t="shared" si="4"/>
        <v/>
      </c>
      <c r="E28" s="403" t="str">
        <f>IF($B28="-","",INDEX('Res.Aux.'!$AG$12:$BG$722,MATCH($B28,'Res.Aux.'!$AG$12:$AG$722,0),MATCH(E$6,'Res.Aux.'!$AG$15:$BG$15,0)))</f>
        <v/>
      </c>
      <c r="F28" s="402" t="str">
        <f t="shared" si="5"/>
        <v/>
      </c>
      <c r="G28" s="404" t="str">
        <f>IF($B28="-","",INDEX('Res.Aux.'!$AG$12:$BG$722,MATCH($B28,'Res.Aux.'!$AG$12:$AG$722,0),MATCH(G$6,'Res.Aux.'!$AG$15:$BG$15,0)))</f>
        <v/>
      </c>
      <c r="H28" s="405" t="str">
        <f>IF($B28="-","",Datos!$I$16)</f>
        <v/>
      </c>
      <c r="I28" s="406" t="str">
        <f>IF($C28="","",Datos!$G$16)</f>
        <v/>
      </c>
      <c r="J28" s="407" t="str">
        <f>IF($B28="-","",INDEX('Res.Aux.'!$AG$12:$BG$722,MATCH($B28,'Res.Aux.'!$AG$12:$AG$722,0),MATCH(J$6,'Res.Aux.'!$AG$15:$BG$15,0)))</f>
        <v/>
      </c>
      <c r="K28" s="408" t="str">
        <f>IF($C28="","",Datos!$H$26)</f>
        <v/>
      </c>
      <c r="L28" s="409" t="str">
        <f>IF($I28="","",Datos!$N$27)</f>
        <v/>
      </c>
      <c r="M28" s="407" t="str">
        <f>IF($I28="","",Datos!$O$27)</f>
        <v/>
      </c>
      <c r="N28" s="410" t="str">
        <f>IF($B28="-","",INDEX('Res.Aux.'!$AG$12:$BG$722,MATCH($B28,'Res.Aux.'!$AG$12:$AG$722,0),MATCH(N$6,'Res.Aux.'!$AG$15:$BG$15,0)))</f>
        <v/>
      </c>
      <c r="O28" s="411"/>
      <c r="P28" s="412" t="str">
        <f t="shared" si="6"/>
        <v/>
      </c>
      <c r="Q28" s="413" t="str">
        <f t="shared" si="10"/>
        <v>ù</v>
      </c>
      <c r="R28" s="414" t="str">
        <f>IF($B28="-","",INDEX('Res.Aux.'!$AG$12:$BG$722,MATCH($B28,'Res.Aux.'!$AG$12:$AG$722,0),MATCH(R$6,'Res.Aux.'!$AG$15:$BG$15,0)))</f>
        <v/>
      </c>
      <c r="S28" s="415" t="str">
        <f>IF($B28="-","",INDEX('Res.Aux.'!$AG$12:$BG$722,MATCH($B28,'Res.Aux.'!$AG$12:$AG$722,0),MATCH(S$6,'Res.Aux.'!$AG$15:$BG$15,0)))</f>
        <v/>
      </c>
      <c r="T28" s="415" t="str">
        <f>IF($B28="-","",INDEX('Res.Aux.'!$AG$12:$BG$722,MATCH($B28,'Res.Aux.'!$AG$12:$AG$722,0),MATCH(T$6,'Res.Aux.'!$AG$15:$BG$15,0)))</f>
        <v/>
      </c>
      <c r="U28" s="416" t="str">
        <f>IF($B28="-","",INDEX('Res.Aux.'!$AG$12:$BG$722,MATCH($B28,'Res.Aux.'!$AG$12:$AG$722,0),MATCH(U$6,'Res.Aux.'!$AG$15:$BG$15,0)))</f>
        <v/>
      </c>
      <c r="V28" s="417"/>
      <c r="W28" s="414" t="str">
        <f t="shared" si="13"/>
        <v>-</v>
      </c>
      <c r="X28" s="415" t="str">
        <f t="shared" si="13"/>
        <v>-</v>
      </c>
      <c r="Y28" s="415" t="str">
        <f t="shared" si="13"/>
        <v>-</v>
      </c>
      <c r="Z28" s="416" t="str">
        <f t="shared" si="13"/>
        <v>-</v>
      </c>
      <c r="AA28" s="417"/>
      <c r="AB28" s="414" t="str">
        <f t="shared" si="12"/>
        <v>-</v>
      </c>
      <c r="AC28" s="415" t="str">
        <f t="shared" si="12"/>
        <v>-</v>
      </c>
      <c r="AD28" s="415" t="str">
        <f t="shared" si="12"/>
        <v>-</v>
      </c>
      <c r="AE28" s="416" t="str">
        <f t="shared" si="12"/>
        <v>-</v>
      </c>
      <c r="AF28" s="417"/>
      <c r="AG28" s="410" t="str">
        <f t="shared" si="1"/>
        <v>-</v>
      </c>
      <c r="AH28" s="417"/>
      <c r="AI28" s="418" t="str">
        <f t="shared" si="2"/>
        <v>ù</v>
      </c>
      <c r="AJ28" s="419" t="str">
        <f t="shared" si="3"/>
        <v>~</v>
      </c>
      <c r="AK28" s="417"/>
      <c r="AL28" s="414" t="str">
        <f t="shared" si="11"/>
        <v>-</v>
      </c>
      <c r="AM28" s="416" t="str">
        <f t="shared" si="9"/>
        <v>-</v>
      </c>
    </row>
    <row r="29" spans="2:39" ht="15" x14ac:dyDescent="0.3">
      <c r="B29" s="400" t="str">
        <f>IF(MAX(B$7:B28)+1&gt;MAX('Res.Aux.'!$AG$23:$AG$722),"-",MAX(B$7:B28)+1)</f>
        <v>-</v>
      </c>
      <c r="C29" s="401" t="str">
        <f>IF($B29="-","",INDEX('Res.Aux.'!$AG$12:$BG$722,MATCH($B29,'Res.Aux.'!$AG$12:$AG$722,0),MATCH(C$6,'Res.Aux.'!$AG$15:$BG$15,0)))</f>
        <v/>
      </c>
      <c r="D29" s="402" t="str">
        <f t="shared" si="4"/>
        <v/>
      </c>
      <c r="E29" s="403" t="str">
        <f>IF($B29="-","",INDEX('Res.Aux.'!$AG$12:$BG$722,MATCH($B29,'Res.Aux.'!$AG$12:$AG$722,0),MATCH(E$6,'Res.Aux.'!$AG$15:$BG$15,0)))</f>
        <v/>
      </c>
      <c r="F29" s="402" t="str">
        <f t="shared" si="5"/>
        <v/>
      </c>
      <c r="G29" s="404" t="str">
        <f>IF($B29="-","",INDEX('Res.Aux.'!$AG$12:$BG$722,MATCH($B29,'Res.Aux.'!$AG$12:$AG$722,0),MATCH(G$6,'Res.Aux.'!$AG$15:$BG$15,0)))</f>
        <v/>
      </c>
      <c r="H29" s="405" t="str">
        <f>IF($B29="-","",Datos!$I$16)</f>
        <v/>
      </c>
      <c r="I29" s="406" t="str">
        <f>IF($C29="","",Datos!$G$16)</f>
        <v/>
      </c>
      <c r="J29" s="407" t="str">
        <f>IF($B29="-","",INDEX('Res.Aux.'!$AG$12:$BG$722,MATCH($B29,'Res.Aux.'!$AG$12:$AG$722,0),MATCH(J$6,'Res.Aux.'!$AG$15:$BG$15,0)))</f>
        <v/>
      </c>
      <c r="K29" s="408" t="str">
        <f>IF($C29="","",Datos!$H$26)</f>
        <v/>
      </c>
      <c r="L29" s="409" t="str">
        <f>IF($I29="","",Datos!$N$27)</f>
        <v/>
      </c>
      <c r="M29" s="407" t="str">
        <f>IF($I29="","",Datos!$O$27)</f>
        <v/>
      </c>
      <c r="N29" s="410" t="str">
        <f>IF($B29="-","",INDEX('Res.Aux.'!$AG$12:$BG$722,MATCH($B29,'Res.Aux.'!$AG$12:$AG$722,0),MATCH(N$6,'Res.Aux.'!$AG$15:$BG$15,0)))</f>
        <v/>
      </c>
      <c r="O29" s="411"/>
      <c r="P29" s="412" t="str">
        <f t="shared" si="6"/>
        <v/>
      </c>
      <c r="Q29" s="413" t="str">
        <f t="shared" si="10"/>
        <v>ù</v>
      </c>
      <c r="R29" s="414" t="str">
        <f>IF($B29="-","",INDEX('Res.Aux.'!$AG$12:$BG$722,MATCH($B29,'Res.Aux.'!$AG$12:$AG$722,0),MATCH(R$6,'Res.Aux.'!$AG$15:$BG$15,0)))</f>
        <v/>
      </c>
      <c r="S29" s="415" t="str">
        <f>IF($B29="-","",INDEX('Res.Aux.'!$AG$12:$BG$722,MATCH($B29,'Res.Aux.'!$AG$12:$AG$722,0),MATCH(S$6,'Res.Aux.'!$AG$15:$BG$15,0)))</f>
        <v/>
      </c>
      <c r="T29" s="415" t="str">
        <f>IF($B29="-","",INDEX('Res.Aux.'!$AG$12:$BG$722,MATCH($B29,'Res.Aux.'!$AG$12:$AG$722,0),MATCH(T$6,'Res.Aux.'!$AG$15:$BG$15,0)))</f>
        <v/>
      </c>
      <c r="U29" s="416" t="str">
        <f>IF($B29="-","",INDEX('Res.Aux.'!$AG$12:$BG$722,MATCH($B29,'Res.Aux.'!$AG$12:$AG$722,0),MATCH(U$6,'Res.Aux.'!$AG$15:$BG$15,0)))</f>
        <v/>
      </c>
      <c r="V29" s="417"/>
      <c r="W29" s="414" t="str">
        <f t="shared" si="13"/>
        <v>-</v>
      </c>
      <c r="X29" s="415" t="str">
        <f t="shared" si="13"/>
        <v>-</v>
      </c>
      <c r="Y29" s="415" t="str">
        <f t="shared" si="13"/>
        <v>-</v>
      </c>
      <c r="Z29" s="416" t="str">
        <f t="shared" si="13"/>
        <v>-</v>
      </c>
      <c r="AA29" s="417"/>
      <c r="AB29" s="414" t="str">
        <f t="shared" si="12"/>
        <v>-</v>
      </c>
      <c r="AC29" s="415" t="str">
        <f t="shared" si="12"/>
        <v>-</v>
      </c>
      <c r="AD29" s="415" t="str">
        <f t="shared" si="12"/>
        <v>-</v>
      </c>
      <c r="AE29" s="416" t="str">
        <f t="shared" si="12"/>
        <v>-</v>
      </c>
      <c r="AF29" s="417"/>
      <c r="AG29" s="410" t="str">
        <f t="shared" si="1"/>
        <v>-</v>
      </c>
      <c r="AH29" s="417"/>
      <c r="AI29" s="418" t="str">
        <f t="shared" si="2"/>
        <v>ù</v>
      </c>
      <c r="AJ29" s="419" t="str">
        <f t="shared" si="3"/>
        <v>~</v>
      </c>
      <c r="AK29" s="417"/>
      <c r="AL29" s="414" t="str">
        <f t="shared" si="11"/>
        <v>-</v>
      </c>
      <c r="AM29" s="416" t="str">
        <f t="shared" si="9"/>
        <v>-</v>
      </c>
    </row>
    <row r="30" spans="2:39" ht="15" x14ac:dyDescent="0.3">
      <c r="B30" s="400" t="str">
        <f>IF(MAX(B$7:B29)+1&gt;MAX('Res.Aux.'!$AG$23:$AG$722),"-",MAX(B$7:B29)+1)</f>
        <v>-</v>
      </c>
      <c r="C30" s="401" t="str">
        <f>IF($B30="-","",INDEX('Res.Aux.'!$AG$12:$BG$722,MATCH($B30,'Res.Aux.'!$AG$12:$AG$722,0),MATCH(C$6,'Res.Aux.'!$AG$15:$BG$15,0)))</f>
        <v/>
      </c>
      <c r="D30" s="402" t="str">
        <f t="shared" si="4"/>
        <v/>
      </c>
      <c r="E30" s="403" t="str">
        <f>IF($B30="-","",INDEX('Res.Aux.'!$AG$12:$BG$722,MATCH($B30,'Res.Aux.'!$AG$12:$AG$722,0),MATCH(E$6,'Res.Aux.'!$AG$15:$BG$15,0)))</f>
        <v/>
      </c>
      <c r="F30" s="402" t="str">
        <f t="shared" si="5"/>
        <v/>
      </c>
      <c r="G30" s="404" t="str">
        <f>IF($B30="-","",INDEX('Res.Aux.'!$AG$12:$BG$722,MATCH($B30,'Res.Aux.'!$AG$12:$AG$722,0),MATCH(G$6,'Res.Aux.'!$AG$15:$BG$15,0)))</f>
        <v/>
      </c>
      <c r="H30" s="405" t="str">
        <f>IF($B30="-","",Datos!$I$16)</f>
        <v/>
      </c>
      <c r="I30" s="406" t="str">
        <f>IF($C30="","",Datos!$G$16)</f>
        <v/>
      </c>
      <c r="J30" s="407" t="str">
        <f>IF($B30="-","",INDEX('Res.Aux.'!$AG$12:$BG$722,MATCH($B30,'Res.Aux.'!$AG$12:$AG$722,0),MATCH(J$6,'Res.Aux.'!$AG$15:$BG$15,0)))</f>
        <v/>
      </c>
      <c r="K30" s="408" t="str">
        <f>IF($C30="","",Datos!$H$26)</f>
        <v/>
      </c>
      <c r="L30" s="409" t="str">
        <f>IF($I30="","",Datos!$N$27)</f>
        <v/>
      </c>
      <c r="M30" s="407" t="str">
        <f>IF($I30="","",Datos!$O$27)</f>
        <v/>
      </c>
      <c r="N30" s="410" t="str">
        <f>IF($B30="-","",INDEX('Res.Aux.'!$AG$12:$BG$722,MATCH($B30,'Res.Aux.'!$AG$12:$AG$722,0),MATCH(N$6,'Res.Aux.'!$AG$15:$BG$15,0)))</f>
        <v/>
      </c>
      <c r="O30" s="411"/>
      <c r="P30" s="412" t="str">
        <f t="shared" si="6"/>
        <v/>
      </c>
      <c r="Q30" s="413" t="str">
        <f t="shared" si="10"/>
        <v>ù</v>
      </c>
      <c r="R30" s="414" t="str">
        <f>IF($B30="-","",INDEX('Res.Aux.'!$AG$12:$BG$722,MATCH($B30,'Res.Aux.'!$AG$12:$AG$722,0),MATCH(R$6,'Res.Aux.'!$AG$15:$BG$15,0)))</f>
        <v/>
      </c>
      <c r="S30" s="415" t="str">
        <f>IF($B30="-","",INDEX('Res.Aux.'!$AG$12:$BG$722,MATCH($B30,'Res.Aux.'!$AG$12:$AG$722,0),MATCH(S$6,'Res.Aux.'!$AG$15:$BG$15,0)))</f>
        <v/>
      </c>
      <c r="T30" s="415" t="str">
        <f>IF($B30="-","",INDEX('Res.Aux.'!$AG$12:$BG$722,MATCH($B30,'Res.Aux.'!$AG$12:$AG$722,0),MATCH(T$6,'Res.Aux.'!$AG$15:$BG$15,0)))</f>
        <v/>
      </c>
      <c r="U30" s="416" t="str">
        <f>IF($B30="-","",INDEX('Res.Aux.'!$AG$12:$BG$722,MATCH($B30,'Res.Aux.'!$AG$12:$AG$722,0),MATCH(U$6,'Res.Aux.'!$AG$15:$BG$15,0)))</f>
        <v/>
      </c>
      <c r="V30" s="417"/>
      <c r="W30" s="414" t="str">
        <f t="shared" si="13"/>
        <v>-</v>
      </c>
      <c r="X30" s="415" t="str">
        <f t="shared" si="13"/>
        <v>-</v>
      </c>
      <c r="Y30" s="415" t="str">
        <f t="shared" si="13"/>
        <v>-</v>
      </c>
      <c r="Z30" s="416" t="str">
        <f t="shared" si="13"/>
        <v>-</v>
      </c>
      <c r="AA30" s="417"/>
      <c r="AB30" s="414" t="str">
        <f t="shared" si="12"/>
        <v>-</v>
      </c>
      <c r="AC30" s="415" t="str">
        <f t="shared" si="12"/>
        <v>-</v>
      </c>
      <c r="AD30" s="415" t="str">
        <f t="shared" si="12"/>
        <v>-</v>
      </c>
      <c r="AE30" s="416" t="str">
        <f t="shared" si="12"/>
        <v>-</v>
      </c>
      <c r="AF30" s="417"/>
      <c r="AG30" s="410" t="str">
        <f t="shared" si="1"/>
        <v>-</v>
      </c>
      <c r="AH30" s="417"/>
      <c r="AI30" s="418" t="str">
        <f t="shared" si="2"/>
        <v>ù</v>
      </c>
      <c r="AJ30" s="419" t="str">
        <f t="shared" si="3"/>
        <v>~</v>
      </c>
      <c r="AK30" s="417"/>
      <c r="AL30" s="414" t="str">
        <f t="shared" si="11"/>
        <v>-</v>
      </c>
      <c r="AM30" s="416" t="str">
        <f t="shared" si="9"/>
        <v>-</v>
      </c>
    </row>
    <row r="31" spans="2:39" ht="15" x14ac:dyDescent="0.3">
      <c r="B31" s="400" t="str">
        <f>IF(MAX(B$7:B30)+1&gt;MAX('Res.Aux.'!$AG$23:$AG$722),"-",MAX(B$7:B30)+1)</f>
        <v>-</v>
      </c>
      <c r="C31" s="401" t="str">
        <f>IF($B31="-","",INDEX('Res.Aux.'!$AG$12:$BG$722,MATCH($B31,'Res.Aux.'!$AG$12:$AG$722,0),MATCH(C$6,'Res.Aux.'!$AG$15:$BG$15,0)))</f>
        <v/>
      </c>
      <c r="D31" s="402" t="str">
        <f t="shared" si="4"/>
        <v/>
      </c>
      <c r="E31" s="403" t="str">
        <f>IF($B31="-","",INDEX('Res.Aux.'!$AG$12:$BG$722,MATCH($B31,'Res.Aux.'!$AG$12:$AG$722,0),MATCH(E$6,'Res.Aux.'!$AG$15:$BG$15,0)))</f>
        <v/>
      </c>
      <c r="F31" s="402" t="str">
        <f t="shared" si="5"/>
        <v/>
      </c>
      <c r="G31" s="404" t="str">
        <f>IF($B31="-","",INDEX('Res.Aux.'!$AG$12:$BG$722,MATCH($B31,'Res.Aux.'!$AG$12:$AG$722,0),MATCH(G$6,'Res.Aux.'!$AG$15:$BG$15,0)))</f>
        <v/>
      </c>
      <c r="H31" s="405" t="str">
        <f>IF($B31="-","",Datos!$I$16)</f>
        <v/>
      </c>
      <c r="I31" s="406" t="str">
        <f>IF($C31="","",Datos!$G$16)</f>
        <v/>
      </c>
      <c r="J31" s="407" t="str">
        <f>IF($B31="-","",INDEX('Res.Aux.'!$AG$12:$BG$722,MATCH($B31,'Res.Aux.'!$AG$12:$AG$722,0),MATCH(J$6,'Res.Aux.'!$AG$15:$BG$15,0)))</f>
        <v/>
      </c>
      <c r="K31" s="408" t="str">
        <f>IF($C31="","",Datos!$H$26)</f>
        <v/>
      </c>
      <c r="L31" s="409" t="str">
        <f>IF($I31="","",Datos!$N$27)</f>
        <v/>
      </c>
      <c r="M31" s="407" t="str">
        <f>IF($I31="","",Datos!$O$27)</f>
        <v/>
      </c>
      <c r="N31" s="410" t="str">
        <f>IF($B31="-","",INDEX('Res.Aux.'!$AG$12:$BG$722,MATCH($B31,'Res.Aux.'!$AG$12:$AG$722,0),MATCH(N$6,'Res.Aux.'!$AG$15:$BG$15,0)))</f>
        <v/>
      </c>
      <c r="O31" s="411"/>
      <c r="P31" s="412" t="str">
        <f t="shared" si="6"/>
        <v/>
      </c>
      <c r="Q31" s="413" t="str">
        <f t="shared" si="10"/>
        <v>ù</v>
      </c>
      <c r="R31" s="414" t="str">
        <f>IF($B31="-","",INDEX('Res.Aux.'!$AG$12:$BG$722,MATCH($B31,'Res.Aux.'!$AG$12:$AG$722,0),MATCH(R$6,'Res.Aux.'!$AG$15:$BG$15,0)))</f>
        <v/>
      </c>
      <c r="S31" s="415" t="str">
        <f>IF($B31="-","",INDEX('Res.Aux.'!$AG$12:$BG$722,MATCH($B31,'Res.Aux.'!$AG$12:$AG$722,0),MATCH(S$6,'Res.Aux.'!$AG$15:$BG$15,0)))</f>
        <v/>
      </c>
      <c r="T31" s="415" t="str">
        <f>IF($B31="-","",INDEX('Res.Aux.'!$AG$12:$BG$722,MATCH($B31,'Res.Aux.'!$AG$12:$AG$722,0),MATCH(T$6,'Res.Aux.'!$AG$15:$BG$15,0)))</f>
        <v/>
      </c>
      <c r="U31" s="416" t="str">
        <f>IF($B31="-","",INDEX('Res.Aux.'!$AG$12:$BG$722,MATCH($B31,'Res.Aux.'!$AG$12:$AG$722,0),MATCH(U$6,'Res.Aux.'!$AG$15:$BG$15,0)))</f>
        <v/>
      </c>
      <c r="V31" s="417"/>
      <c r="W31" s="414" t="str">
        <f t="shared" si="13"/>
        <v>-</v>
      </c>
      <c r="X31" s="415" t="str">
        <f t="shared" si="13"/>
        <v>-</v>
      </c>
      <c r="Y31" s="415" t="str">
        <f t="shared" si="13"/>
        <v>-</v>
      </c>
      <c r="Z31" s="416" t="str">
        <f t="shared" si="13"/>
        <v>-</v>
      </c>
      <c r="AA31" s="417"/>
      <c r="AB31" s="414" t="str">
        <f t="shared" si="12"/>
        <v>-</v>
      </c>
      <c r="AC31" s="415" t="str">
        <f t="shared" si="12"/>
        <v>-</v>
      </c>
      <c r="AD31" s="415" t="str">
        <f t="shared" si="12"/>
        <v>-</v>
      </c>
      <c r="AE31" s="416" t="str">
        <f t="shared" si="12"/>
        <v>-</v>
      </c>
      <c r="AF31" s="417"/>
      <c r="AG31" s="410" t="str">
        <f t="shared" si="1"/>
        <v>-</v>
      </c>
      <c r="AH31" s="417"/>
      <c r="AI31" s="418" t="str">
        <f t="shared" si="2"/>
        <v>ù</v>
      </c>
      <c r="AJ31" s="419" t="str">
        <f t="shared" si="3"/>
        <v>~</v>
      </c>
      <c r="AK31" s="417"/>
      <c r="AL31" s="414" t="str">
        <f t="shared" si="11"/>
        <v>-</v>
      </c>
      <c r="AM31" s="416" t="str">
        <f t="shared" si="9"/>
        <v>-</v>
      </c>
    </row>
    <row r="32" spans="2:39" ht="15" x14ac:dyDescent="0.3">
      <c r="B32" s="400" t="str">
        <f>IF(MAX(B$7:B31)+1&gt;MAX('Res.Aux.'!$AG$23:$AG$722),"-",MAX(B$7:B31)+1)</f>
        <v>-</v>
      </c>
      <c r="C32" s="401" t="str">
        <f>IF($B32="-","",INDEX('Res.Aux.'!$AG$12:$BG$722,MATCH($B32,'Res.Aux.'!$AG$12:$AG$722,0),MATCH(C$6,'Res.Aux.'!$AG$15:$BG$15,0)))</f>
        <v/>
      </c>
      <c r="D32" s="402" t="str">
        <f t="shared" si="4"/>
        <v/>
      </c>
      <c r="E32" s="403" t="str">
        <f>IF($B32="-","",INDEX('Res.Aux.'!$AG$12:$BG$722,MATCH($B32,'Res.Aux.'!$AG$12:$AG$722,0),MATCH(E$6,'Res.Aux.'!$AG$15:$BG$15,0)))</f>
        <v/>
      </c>
      <c r="F32" s="402" t="str">
        <f t="shared" si="5"/>
        <v/>
      </c>
      <c r="G32" s="404" t="str">
        <f>IF($B32="-","",INDEX('Res.Aux.'!$AG$12:$BG$722,MATCH($B32,'Res.Aux.'!$AG$12:$AG$722,0),MATCH(G$6,'Res.Aux.'!$AG$15:$BG$15,0)))</f>
        <v/>
      </c>
      <c r="H32" s="405" t="str">
        <f>IF($B32="-","",Datos!$I$16)</f>
        <v/>
      </c>
      <c r="I32" s="406" t="str">
        <f>IF($C32="","",Datos!$G$16)</f>
        <v/>
      </c>
      <c r="J32" s="407" t="str">
        <f>IF($B32="-","",INDEX('Res.Aux.'!$AG$12:$BG$722,MATCH($B32,'Res.Aux.'!$AG$12:$AG$722,0),MATCH(J$6,'Res.Aux.'!$AG$15:$BG$15,0)))</f>
        <v/>
      </c>
      <c r="K32" s="408" t="str">
        <f>IF($C32="","",Datos!$H$26)</f>
        <v/>
      </c>
      <c r="L32" s="409" t="str">
        <f>IF($I32="","",Datos!$N$27)</f>
        <v/>
      </c>
      <c r="M32" s="407" t="str">
        <f>IF($I32="","",Datos!$O$27)</f>
        <v/>
      </c>
      <c r="N32" s="410" t="str">
        <f>IF($B32="-","",INDEX('Res.Aux.'!$AG$12:$BG$722,MATCH($B32,'Res.Aux.'!$AG$12:$AG$722,0),MATCH(N$6,'Res.Aux.'!$AG$15:$BG$15,0)))</f>
        <v/>
      </c>
      <c r="O32" s="411"/>
      <c r="P32" s="412" t="str">
        <f t="shared" si="6"/>
        <v/>
      </c>
      <c r="Q32" s="413" t="str">
        <f t="shared" si="10"/>
        <v>ù</v>
      </c>
      <c r="R32" s="414" t="str">
        <f>IF($B32="-","",INDEX('Res.Aux.'!$AG$12:$BG$722,MATCH($B32,'Res.Aux.'!$AG$12:$AG$722,0),MATCH(R$6,'Res.Aux.'!$AG$15:$BG$15,0)))</f>
        <v/>
      </c>
      <c r="S32" s="415" t="str">
        <f>IF($B32="-","",INDEX('Res.Aux.'!$AG$12:$BG$722,MATCH($B32,'Res.Aux.'!$AG$12:$AG$722,0),MATCH(S$6,'Res.Aux.'!$AG$15:$BG$15,0)))</f>
        <v/>
      </c>
      <c r="T32" s="415" t="str">
        <f>IF($B32="-","",INDEX('Res.Aux.'!$AG$12:$BG$722,MATCH($B32,'Res.Aux.'!$AG$12:$AG$722,0),MATCH(T$6,'Res.Aux.'!$AG$15:$BG$15,0)))</f>
        <v/>
      </c>
      <c r="U32" s="416" t="str">
        <f>IF($B32="-","",INDEX('Res.Aux.'!$AG$12:$BG$722,MATCH($B32,'Res.Aux.'!$AG$12:$AG$722,0),MATCH(U$6,'Res.Aux.'!$AG$15:$BG$15,0)))</f>
        <v/>
      </c>
      <c r="V32" s="417"/>
      <c r="W32" s="414" t="str">
        <f t="shared" si="13"/>
        <v>-</v>
      </c>
      <c r="X32" s="415" t="str">
        <f t="shared" si="13"/>
        <v>-</v>
      </c>
      <c r="Y32" s="415" t="str">
        <f t="shared" si="13"/>
        <v>-</v>
      </c>
      <c r="Z32" s="416" t="str">
        <f t="shared" si="13"/>
        <v>-</v>
      </c>
      <c r="AA32" s="417"/>
      <c r="AB32" s="414" t="str">
        <f t="shared" si="12"/>
        <v>-</v>
      </c>
      <c r="AC32" s="415" t="str">
        <f t="shared" si="12"/>
        <v>-</v>
      </c>
      <c r="AD32" s="415" t="str">
        <f t="shared" si="12"/>
        <v>-</v>
      </c>
      <c r="AE32" s="416" t="str">
        <f t="shared" si="12"/>
        <v>-</v>
      </c>
      <c r="AF32" s="417"/>
      <c r="AG32" s="410" t="str">
        <f t="shared" si="1"/>
        <v>-</v>
      </c>
      <c r="AH32" s="417"/>
      <c r="AI32" s="418" t="str">
        <f t="shared" si="2"/>
        <v>ù</v>
      </c>
      <c r="AJ32" s="419" t="str">
        <f t="shared" si="3"/>
        <v>~</v>
      </c>
      <c r="AK32" s="417"/>
      <c r="AL32" s="414" t="str">
        <f t="shared" si="11"/>
        <v>-</v>
      </c>
      <c r="AM32" s="416" t="str">
        <f t="shared" si="9"/>
        <v>-</v>
      </c>
    </row>
    <row r="33" spans="2:39" ht="15" x14ac:dyDescent="0.3">
      <c r="B33" s="400" t="str">
        <f>IF(MAX(B$7:B32)+1&gt;MAX('Res.Aux.'!$AG$23:$AG$722),"-",MAX(B$7:B32)+1)</f>
        <v>-</v>
      </c>
      <c r="C33" s="401" t="str">
        <f>IF($B33="-","",INDEX('Res.Aux.'!$AG$12:$BG$722,MATCH($B33,'Res.Aux.'!$AG$12:$AG$722,0),MATCH(C$6,'Res.Aux.'!$AG$15:$BG$15,0)))</f>
        <v/>
      </c>
      <c r="D33" s="402" t="str">
        <f t="shared" si="4"/>
        <v/>
      </c>
      <c r="E33" s="403" t="str">
        <f>IF($B33="-","",INDEX('Res.Aux.'!$AG$12:$BG$722,MATCH($B33,'Res.Aux.'!$AG$12:$AG$722,0),MATCH(E$6,'Res.Aux.'!$AG$15:$BG$15,0)))</f>
        <v/>
      </c>
      <c r="F33" s="402" t="str">
        <f t="shared" si="5"/>
        <v/>
      </c>
      <c r="G33" s="404" t="str">
        <f>IF($B33="-","",INDEX('Res.Aux.'!$AG$12:$BG$722,MATCH($B33,'Res.Aux.'!$AG$12:$AG$722,0),MATCH(G$6,'Res.Aux.'!$AG$15:$BG$15,0)))</f>
        <v/>
      </c>
      <c r="H33" s="405" t="str">
        <f>IF($B33="-","",Datos!$I$16)</f>
        <v/>
      </c>
      <c r="I33" s="406" t="str">
        <f>IF($C33="","",Datos!$G$16)</f>
        <v/>
      </c>
      <c r="J33" s="407" t="str">
        <f>IF($B33="-","",INDEX('Res.Aux.'!$AG$12:$BG$722,MATCH($B33,'Res.Aux.'!$AG$12:$AG$722,0),MATCH(J$6,'Res.Aux.'!$AG$15:$BG$15,0)))</f>
        <v/>
      </c>
      <c r="K33" s="408" t="str">
        <f>IF($C33="","",Datos!$H$26)</f>
        <v/>
      </c>
      <c r="L33" s="409" t="str">
        <f>IF($I33="","",Datos!$N$27)</f>
        <v/>
      </c>
      <c r="M33" s="407" t="str">
        <f>IF($I33="","",Datos!$O$27)</f>
        <v/>
      </c>
      <c r="N33" s="410" t="str">
        <f>IF($B33="-","",INDEX('Res.Aux.'!$AG$12:$BG$722,MATCH($B33,'Res.Aux.'!$AG$12:$AG$722,0),MATCH(N$6,'Res.Aux.'!$AG$15:$BG$15,0)))</f>
        <v/>
      </c>
      <c r="O33" s="411"/>
      <c r="P33" s="412" t="str">
        <f t="shared" si="6"/>
        <v/>
      </c>
      <c r="Q33" s="413" t="str">
        <f t="shared" si="10"/>
        <v>ù</v>
      </c>
      <c r="R33" s="414" t="str">
        <f>IF($B33="-","",INDEX('Res.Aux.'!$AG$12:$BG$722,MATCH($B33,'Res.Aux.'!$AG$12:$AG$722,0),MATCH(R$6,'Res.Aux.'!$AG$15:$BG$15,0)))</f>
        <v/>
      </c>
      <c r="S33" s="415" t="str">
        <f>IF($B33="-","",INDEX('Res.Aux.'!$AG$12:$BG$722,MATCH($B33,'Res.Aux.'!$AG$12:$AG$722,0),MATCH(S$6,'Res.Aux.'!$AG$15:$BG$15,0)))</f>
        <v/>
      </c>
      <c r="T33" s="415" t="str">
        <f>IF($B33="-","",INDEX('Res.Aux.'!$AG$12:$BG$722,MATCH($B33,'Res.Aux.'!$AG$12:$AG$722,0),MATCH(T$6,'Res.Aux.'!$AG$15:$BG$15,0)))</f>
        <v/>
      </c>
      <c r="U33" s="416" t="str">
        <f>IF($B33="-","",INDEX('Res.Aux.'!$AG$12:$BG$722,MATCH($B33,'Res.Aux.'!$AG$12:$AG$722,0),MATCH(U$6,'Res.Aux.'!$AG$15:$BG$15,0)))</f>
        <v/>
      </c>
      <c r="V33" s="417"/>
      <c r="W33" s="414" t="str">
        <f t="shared" si="13"/>
        <v>-</v>
      </c>
      <c r="X33" s="415" t="str">
        <f t="shared" si="13"/>
        <v>-</v>
      </c>
      <c r="Y33" s="415" t="str">
        <f t="shared" si="13"/>
        <v>-</v>
      </c>
      <c r="Z33" s="416" t="str">
        <f t="shared" si="13"/>
        <v>-</v>
      </c>
      <c r="AA33" s="417"/>
      <c r="AB33" s="414" t="str">
        <f t="shared" si="12"/>
        <v>-</v>
      </c>
      <c r="AC33" s="415" t="str">
        <f t="shared" si="12"/>
        <v>-</v>
      </c>
      <c r="AD33" s="415" t="str">
        <f t="shared" si="12"/>
        <v>-</v>
      </c>
      <c r="AE33" s="416" t="str">
        <f t="shared" si="12"/>
        <v>-</v>
      </c>
      <c r="AF33" s="417"/>
      <c r="AG33" s="410" t="str">
        <f t="shared" si="1"/>
        <v>-</v>
      </c>
      <c r="AH33" s="417"/>
      <c r="AI33" s="418" t="str">
        <f t="shared" si="2"/>
        <v>ù</v>
      </c>
      <c r="AJ33" s="419" t="str">
        <f t="shared" si="3"/>
        <v>~</v>
      </c>
      <c r="AK33" s="417"/>
      <c r="AL33" s="414" t="str">
        <f t="shared" si="11"/>
        <v>-</v>
      </c>
      <c r="AM33" s="416" t="str">
        <f t="shared" si="9"/>
        <v>-</v>
      </c>
    </row>
    <row r="34" spans="2:39" ht="15" x14ac:dyDescent="0.3">
      <c r="B34" s="400" t="str">
        <f>IF(MAX(B$7:B33)+1&gt;MAX('Res.Aux.'!$AG$23:$AG$722),"-",MAX(B$7:B33)+1)</f>
        <v>-</v>
      </c>
      <c r="C34" s="401" t="str">
        <f>IF($B34="-","",INDEX('Res.Aux.'!$AG$12:$BG$722,MATCH($B34,'Res.Aux.'!$AG$12:$AG$722,0),MATCH(C$6,'Res.Aux.'!$AG$15:$BG$15,0)))</f>
        <v/>
      </c>
      <c r="D34" s="402" t="str">
        <f t="shared" si="4"/>
        <v/>
      </c>
      <c r="E34" s="403" t="str">
        <f>IF($B34="-","",INDEX('Res.Aux.'!$AG$12:$BG$722,MATCH($B34,'Res.Aux.'!$AG$12:$AG$722,0),MATCH(E$6,'Res.Aux.'!$AG$15:$BG$15,0)))</f>
        <v/>
      </c>
      <c r="F34" s="402" t="str">
        <f t="shared" si="5"/>
        <v/>
      </c>
      <c r="G34" s="404" t="str">
        <f>IF($B34="-","",INDEX('Res.Aux.'!$AG$12:$BG$722,MATCH($B34,'Res.Aux.'!$AG$12:$AG$722,0),MATCH(G$6,'Res.Aux.'!$AG$15:$BG$15,0)))</f>
        <v/>
      </c>
      <c r="H34" s="405" t="str">
        <f>IF($B34="-","",Datos!$I$16)</f>
        <v/>
      </c>
      <c r="I34" s="406" t="str">
        <f>IF($C34="","",Datos!$G$16)</f>
        <v/>
      </c>
      <c r="J34" s="407" t="str">
        <f>IF($B34="-","",INDEX('Res.Aux.'!$AG$12:$BG$722,MATCH($B34,'Res.Aux.'!$AG$12:$AG$722,0),MATCH(J$6,'Res.Aux.'!$AG$15:$BG$15,0)))</f>
        <v/>
      </c>
      <c r="K34" s="408" t="str">
        <f>IF($C34="","",Datos!$H$26)</f>
        <v/>
      </c>
      <c r="L34" s="409" t="str">
        <f>IF($I34="","",Datos!$N$27)</f>
        <v/>
      </c>
      <c r="M34" s="407" t="str">
        <f>IF($I34="","",Datos!$O$27)</f>
        <v/>
      </c>
      <c r="N34" s="410" t="str">
        <f>IF($B34="-","",INDEX('Res.Aux.'!$AG$12:$BG$722,MATCH($B34,'Res.Aux.'!$AG$12:$AG$722,0),MATCH(N$6,'Res.Aux.'!$AG$15:$BG$15,0)))</f>
        <v/>
      </c>
      <c r="O34" s="411"/>
      <c r="P34" s="412" t="str">
        <f t="shared" si="6"/>
        <v/>
      </c>
      <c r="Q34" s="413" t="str">
        <f t="shared" si="10"/>
        <v>ù</v>
      </c>
      <c r="R34" s="414" t="str">
        <f>IF($B34="-","",INDEX('Res.Aux.'!$AG$12:$BG$722,MATCH($B34,'Res.Aux.'!$AG$12:$AG$722,0),MATCH(R$6,'Res.Aux.'!$AG$15:$BG$15,0)))</f>
        <v/>
      </c>
      <c r="S34" s="415" t="str">
        <f>IF($B34="-","",INDEX('Res.Aux.'!$AG$12:$BG$722,MATCH($B34,'Res.Aux.'!$AG$12:$AG$722,0),MATCH(S$6,'Res.Aux.'!$AG$15:$BG$15,0)))</f>
        <v/>
      </c>
      <c r="T34" s="415" t="str">
        <f>IF($B34="-","",INDEX('Res.Aux.'!$AG$12:$BG$722,MATCH($B34,'Res.Aux.'!$AG$12:$AG$722,0),MATCH(T$6,'Res.Aux.'!$AG$15:$BG$15,0)))</f>
        <v/>
      </c>
      <c r="U34" s="416" t="str">
        <f>IF($B34="-","",INDEX('Res.Aux.'!$AG$12:$BG$722,MATCH($B34,'Res.Aux.'!$AG$12:$AG$722,0),MATCH(U$6,'Res.Aux.'!$AG$15:$BG$15,0)))</f>
        <v/>
      </c>
      <c r="V34" s="417"/>
      <c r="W34" s="414" t="str">
        <f t="shared" si="13"/>
        <v>-</v>
      </c>
      <c r="X34" s="415" t="str">
        <f t="shared" si="13"/>
        <v>-</v>
      </c>
      <c r="Y34" s="415" t="str">
        <f t="shared" si="13"/>
        <v>-</v>
      </c>
      <c r="Z34" s="416" t="str">
        <f t="shared" si="13"/>
        <v>-</v>
      </c>
      <c r="AA34" s="417"/>
      <c r="AB34" s="414" t="str">
        <f t="shared" si="12"/>
        <v>-</v>
      </c>
      <c r="AC34" s="415" t="str">
        <f t="shared" si="12"/>
        <v>-</v>
      </c>
      <c r="AD34" s="415" t="str">
        <f t="shared" si="12"/>
        <v>-</v>
      </c>
      <c r="AE34" s="416" t="str">
        <f t="shared" si="12"/>
        <v>-</v>
      </c>
      <c r="AF34" s="417"/>
      <c r="AG34" s="410" t="str">
        <f t="shared" si="1"/>
        <v>-</v>
      </c>
      <c r="AH34" s="417"/>
      <c r="AI34" s="418" t="str">
        <f t="shared" si="2"/>
        <v>ù</v>
      </c>
      <c r="AJ34" s="419" t="str">
        <f t="shared" si="3"/>
        <v>~</v>
      </c>
      <c r="AK34" s="417"/>
      <c r="AL34" s="414" t="str">
        <f t="shared" si="11"/>
        <v>-</v>
      </c>
      <c r="AM34" s="416" t="str">
        <f t="shared" si="9"/>
        <v>-</v>
      </c>
    </row>
    <row r="35" spans="2:39" ht="15" x14ac:dyDescent="0.3">
      <c r="B35" s="400" t="str">
        <f>IF(MAX(B$7:B34)+1&gt;MAX('Res.Aux.'!$AG$23:$AG$722),"-",MAX(B$7:B34)+1)</f>
        <v>-</v>
      </c>
      <c r="C35" s="401" t="str">
        <f>IF($B35="-","",INDEX('Res.Aux.'!$AG$12:$BG$722,MATCH($B35,'Res.Aux.'!$AG$12:$AG$722,0),MATCH(C$6,'Res.Aux.'!$AG$15:$BG$15,0)))</f>
        <v/>
      </c>
      <c r="D35" s="402" t="str">
        <f t="shared" si="4"/>
        <v/>
      </c>
      <c r="E35" s="403" t="str">
        <f>IF($B35="-","",INDEX('Res.Aux.'!$AG$12:$BG$722,MATCH($B35,'Res.Aux.'!$AG$12:$AG$722,0),MATCH(E$6,'Res.Aux.'!$AG$15:$BG$15,0)))</f>
        <v/>
      </c>
      <c r="F35" s="402" t="str">
        <f t="shared" si="5"/>
        <v/>
      </c>
      <c r="G35" s="404" t="str">
        <f>IF($B35="-","",INDEX('Res.Aux.'!$AG$12:$BG$722,MATCH($B35,'Res.Aux.'!$AG$12:$AG$722,0),MATCH(G$6,'Res.Aux.'!$AG$15:$BG$15,0)))</f>
        <v/>
      </c>
      <c r="H35" s="405" t="str">
        <f>IF($B35="-","",Datos!$I$16)</f>
        <v/>
      </c>
      <c r="I35" s="406" t="str">
        <f>IF($C35="","",Datos!$G$16)</f>
        <v/>
      </c>
      <c r="J35" s="407" t="str">
        <f>IF($B35="-","",INDEX('Res.Aux.'!$AG$12:$BG$722,MATCH($B35,'Res.Aux.'!$AG$12:$AG$722,0),MATCH(J$6,'Res.Aux.'!$AG$15:$BG$15,0)))</f>
        <v/>
      </c>
      <c r="K35" s="408" t="str">
        <f>IF($C35="","",Datos!$H$26)</f>
        <v/>
      </c>
      <c r="L35" s="409" t="str">
        <f>IF($I35="","",Datos!$N$27)</f>
        <v/>
      </c>
      <c r="M35" s="407" t="str">
        <f>IF($I35="","",Datos!$O$27)</f>
        <v/>
      </c>
      <c r="N35" s="410" t="str">
        <f>IF($B35="-","",INDEX('Res.Aux.'!$AG$12:$BG$722,MATCH($B35,'Res.Aux.'!$AG$12:$AG$722,0),MATCH(N$6,'Res.Aux.'!$AG$15:$BG$15,0)))</f>
        <v/>
      </c>
      <c r="O35" s="411"/>
      <c r="P35" s="412" t="str">
        <f t="shared" si="6"/>
        <v/>
      </c>
      <c r="Q35" s="413" t="str">
        <f t="shared" si="10"/>
        <v>ù</v>
      </c>
      <c r="R35" s="414" t="str">
        <f>IF($B35="-","",INDEX('Res.Aux.'!$AG$12:$BG$722,MATCH($B35,'Res.Aux.'!$AG$12:$AG$722,0),MATCH(R$6,'Res.Aux.'!$AG$15:$BG$15,0)))</f>
        <v/>
      </c>
      <c r="S35" s="415" t="str">
        <f>IF($B35="-","",INDEX('Res.Aux.'!$AG$12:$BG$722,MATCH($B35,'Res.Aux.'!$AG$12:$AG$722,0),MATCH(S$6,'Res.Aux.'!$AG$15:$BG$15,0)))</f>
        <v/>
      </c>
      <c r="T35" s="415" t="str">
        <f>IF($B35="-","",INDEX('Res.Aux.'!$AG$12:$BG$722,MATCH($B35,'Res.Aux.'!$AG$12:$AG$722,0),MATCH(T$6,'Res.Aux.'!$AG$15:$BG$15,0)))</f>
        <v/>
      </c>
      <c r="U35" s="416" t="str">
        <f>IF($B35="-","",INDEX('Res.Aux.'!$AG$12:$BG$722,MATCH($B35,'Res.Aux.'!$AG$12:$AG$722,0),MATCH(U$6,'Res.Aux.'!$AG$15:$BG$15,0)))</f>
        <v/>
      </c>
      <c r="V35" s="417"/>
      <c r="W35" s="414" t="str">
        <f t="shared" si="13"/>
        <v>-</v>
      </c>
      <c r="X35" s="415" t="str">
        <f t="shared" si="13"/>
        <v>-</v>
      </c>
      <c r="Y35" s="415" t="str">
        <f t="shared" si="13"/>
        <v>-</v>
      </c>
      <c r="Z35" s="416" t="str">
        <f t="shared" si="13"/>
        <v>-</v>
      </c>
      <c r="AA35" s="417"/>
      <c r="AB35" s="414" t="str">
        <f t="shared" si="12"/>
        <v>-</v>
      </c>
      <c r="AC35" s="415" t="str">
        <f t="shared" si="12"/>
        <v>-</v>
      </c>
      <c r="AD35" s="415" t="str">
        <f t="shared" si="12"/>
        <v>-</v>
      </c>
      <c r="AE35" s="416" t="str">
        <f t="shared" si="12"/>
        <v>-</v>
      </c>
      <c r="AF35" s="417"/>
      <c r="AG35" s="410" t="str">
        <f t="shared" si="1"/>
        <v>-</v>
      </c>
      <c r="AH35" s="417"/>
      <c r="AI35" s="418" t="str">
        <f t="shared" si="2"/>
        <v>ù</v>
      </c>
      <c r="AJ35" s="419" t="str">
        <f t="shared" si="3"/>
        <v>~</v>
      </c>
      <c r="AK35" s="417"/>
      <c r="AL35" s="414" t="str">
        <f t="shared" si="11"/>
        <v>-</v>
      </c>
      <c r="AM35" s="416" t="str">
        <f t="shared" si="9"/>
        <v>-</v>
      </c>
    </row>
    <row r="36" spans="2:39" ht="15" x14ac:dyDescent="0.3">
      <c r="B36" s="400" t="str">
        <f>IF(MAX(B$7:B35)+1&gt;MAX('Res.Aux.'!$AG$23:$AG$722),"-",MAX(B$7:B35)+1)</f>
        <v>-</v>
      </c>
      <c r="C36" s="401" t="str">
        <f>IF($B36="-","",INDEX('Res.Aux.'!$AG$12:$BG$722,MATCH($B36,'Res.Aux.'!$AG$12:$AG$722,0),MATCH(C$6,'Res.Aux.'!$AG$15:$BG$15,0)))</f>
        <v/>
      </c>
      <c r="D36" s="402" t="str">
        <f t="shared" si="4"/>
        <v/>
      </c>
      <c r="E36" s="403" t="str">
        <f>IF($B36="-","",INDEX('Res.Aux.'!$AG$12:$BG$722,MATCH($B36,'Res.Aux.'!$AG$12:$AG$722,0),MATCH(E$6,'Res.Aux.'!$AG$15:$BG$15,0)))</f>
        <v/>
      </c>
      <c r="F36" s="402" t="str">
        <f t="shared" si="5"/>
        <v/>
      </c>
      <c r="G36" s="404" t="str">
        <f>IF($B36="-","",INDEX('Res.Aux.'!$AG$12:$BG$722,MATCH($B36,'Res.Aux.'!$AG$12:$AG$722,0),MATCH(G$6,'Res.Aux.'!$AG$15:$BG$15,0)))</f>
        <v/>
      </c>
      <c r="H36" s="405" t="str">
        <f>IF($B36="-","",Datos!$I$16)</f>
        <v/>
      </c>
      <c r="I36" s="406" t="str">
        <f>IF($C36="","",Datos!$G$16)</f>
        <v/>
      </c>
      <c r="J36" s="407" t="str">
        <f>IF($B36="-","",INDEX('Res.Aux.'!$AG$12:$BG$722,MATCH($B36,'Res.Aux.'!$AG$12:$AG$722,0),MATCH(J$6,'Res.Aux.'!$AG$15:$BG$15,0)))</f>
        <v/>
      </c>
      <c r="K36" s="408" t="str">
        <f>IF($C36="","",Datos!$H$26)</f>
        <v/>
      </c>
      <c r="L36" s="409" t="str">
        <f>IF($I36="","",Datos!$N$27)</f>
        <v/>
      </c>
      <c r="M36" s="407" t="str">
        <f>IF($I36="","",Datos!$O$27)</f>
        <v/>
      </c>
      <c r="N36" s="410" t="str">
        <f>IF($B36="-","",INDEX('Res.Aux.'!$AG$12:$BG$722,MATCH($B36,'Res.Aux.'!$AG$12:$AG$722,0),MATCH(N$6,'Res.Aux.'!$AG$15:$BG$15,0)))</f>
        <v/>
      </c>
      <c r="O36" s="411"/>
      <c r="P36" s="412" t="str">
        <f t="shared" si="6"/>
        <v/>
      </c>
      <c r="Q36" s="413" t="str">
        <f t="shared" si="10"/>
        <v>ù</v>
      </c>
      <c r="R36" s="414" t="str">
        <f>IF($B36="-","",INDEX('Res.Aux.'!$AG$12:$BG$722,MATCH($B36,'Res.Aux.'!$AG$12:$AG$722,0),MATCH(R$6,'Res.Aux.'!$AG$15:$BG$15,0)))</f>
        <v/>
      </c>
      <c r="S36" s="415" t="str">
        <f>IF($B36="-","",INDEX('Res.Aux.'!$AG$12:$BG$722,MATCH($B36,'Res.Aux.'!$AG$12:$AG$722,0),MATCH(S$6,'Res.Aux.'!$AG$15:$BG$15,0)))</f>
        <v/>
      </c>
      <c r="T36" s="415" t="str">
        <f>IF($B36="-","",INDEX('Res.Aux.'!$AG$12:$BG$722,MATCH($B36,'Res.Aux.'!$AG$12:$AG$722,0),MATCH(T$6,'Res.Aux.'!$AG$15:$BG$15,0)))</f>
        <v/>
      </c>
      <c r="U36" s="416" t="str">
        <f>IF($B36="-","",INDEX('Res.Aux.'!$AG$12:$BG$722,MATCH($B36,'Res.Aux.'!$AG$12:$AG$722,0),MATCH(U$6,'Res.Aux.'!$AG$15:$BG$15,0)))</f>
        <v/>
      </c>
      <c r="V36" s="417"/>
      <c r="W36" s="414" t="str">
        <f t="shared" si="13"/>
        <v>-</v>
      </c>
      <c r="X36" s="415" t="str">
        <f t="shared" si="13"/>
        <v>-</v>
      </c>
      <c r="Y36" s="415" t="str">
        <f t="shared" si="13"/>
        <v>-</v>
      </c>
      <c r="Z36" s="416" t="str">
        <f t="shared" si="13"/>
        <v>-</v>
      </c>
      <c r="AA36" s="417"/>
      <c r="AB36" s="414" t="str">
        <f t="shared" si="12"/>
        <v>-</v>
      </c>
      <c r="AC36" s="415" t="str">
        <f t="shared" si="12"/>
        <v>-</v>
      </c>
      <c r="AD36" s="415" t="str">
        <f t="shared" si="12"/>
        <v>-</v>
      </c>
      <c r="AE36" s="416" t="str">
        <f t="shared" si="12"/>
        <v>-</v>
      </c>
      <c r="AF36" s="417"/>
      <c r="AG36" s="410" t="str">
        <f t="shared" si="1"/>
        <v>-</v>
      </c>
      <c r="AH36" s="417"/>
      <c r="AI36" s="418" t="str">
        <f t="shared" si="2"/>
        <v>ù</v>
      </c>
      <c r="AJ36" s="419" t="str">
        <f t="shared" si="3"/>
        <v>~</v>
      </c>
      <c r="AK36" s="417"/>
      <c r="AL36" s="414" t="str">
        <f t="shared" si="11"/>
        <v>-</v>
      </c>
      <c r="AM36" s="416" t="str">
        <f t="shared" si="9"/>
        <v>-</v>
      </c>
    </row>
    <row r="37" spans="2:39" ht="15" x14ac:dyDescent="0.3">
      <c r="B37" s="400" t="str">
        <f>IF(MAX(B$7:B36)+1&gt;MAX('Res.Aux.'!$AG$23:$AG$722),"-",MAX(B$7:B36)+1)</f>
        <v>-</v>
      </c>
      <c r="C37" s="401" t="str">
        <f>IF($B37="-","",INDEX('Res.Aux.'!$AG$12:$BG$722,MATCH($B37,'Res.Aux.'!$AG$12:$AG$722,0),MATCH(C$6,'Res.Aux.'!$AG$15:$BG$15,0)))</f>
        <v/>
      </c>
      <c r="D37" s="402" t="str">
        <f t="shared" si="4"/>
        <v/>
      </c>
      <c r="E37" s="403" t="str">
        <f>IF($B37="-","",INDEX('Res.Aux.'!$AG$12:$BG$722,MATCH($B37,'Res.Aux.'!$AG$12:$AG$722,0),MATCH(E$6,'Res.Aux.'!$AG$15:$BG$15,0)))</f>
        <v/>
      </c>
      <c r="F37" s="402" t="str">
        <f t="shared" si="5"/>
        <v/>
      </c>
      <c r="G37" s="404" t="str">
        <f>IF($B37="-","",INDEX('Res.Aux.'!$AG$12:$BG$722,MATCH($B37,'Res.Aux.'!$AG$12:$AG$722,0),MATCH(G$6,'Res.Aux.'!$AG$15:$BG$15,0)))</f>
        <v/>
      </c>
      <c r="H37" s="405" t="str">
        <f>IF($B37="-","",Datos!$I$16)</f>
        <v/>
      </c>
      <c r="I37" s="406" t="str">
        <f>IF($C37="","",Datos!$G$16)</f>
        <v/>
      </c>
      <c r="J37" s="407" t="str">
        <f>IF($B37="-","",INDEX('Res.Aux.'!$AG$12:$BG$722,MATCH($B37,'Res.Aux.'!$AG$12:$AG$722,0),MATCH(J$6,'Res.Aux.'!$AG$15:$BG$15,0)))</f>
        <v/>
      </c>
      <c r="K37" s="408" t="str">
        <f>IF($C37="","",Datos!$H$26)</f>
        <v/>
      </c>
      <c r="L37" s="409" t="str">
        <f>IF($I37="","",Datos!$N$27)</f>
        <v/>
      </c>
      <c r="M37" s="407" t="str">
        <f>IF($I37="","",Datos!$O$27)</f>
        <v/>
      </c>
      <c r="N37" s="410" t="str">
        <f>IF($B37="-","",INDEX('Res.Aux.'!$AG$12:$BG$722,MATCH($B37,'Res.Aux.'!$AG$12:$AG$722,0),MATCH(N$6,'Res.Aux.'!$AG$15:$BG$15,0)))</f>
        <v/>
      </c>
      <c r="O37" s="411"/>
      <c r="P37" s="412" t="str">
        <f t="shared" si="6"/>
        <v/>
      </c>
      <c r="Q37" s="413" t="str">
        <f t="shared" si="10"/>
        <v>ù</v>
      </c>
      <c r="R37" s="414" t="str">
        <f>IF($B37="-","",INDEX('Res.Aux.'!$AG$12:$BG$722,MATCH($B37,'Res.Aux.'!$AG$12:$AG$722,0),MATCH(R$6,'Res.Aux.'!$AG$15:$BG$15,0)))</f>
        <v/>
      </c>
      <c r="S37" s="415" t="str">
        <f>IF($B37="-","",INDEX('Res.Aux.'!$AG$12:$BG$722,MATCH($B37,'Res.Aux.'!$AG$12:$AG$722,0),MATCH(S$6,'Res.Aux.'!$AG$15:$BG$15,0)))</f>
        <v/>
      </c>
      <c r="T37" s="415" t="str">
        <f>IF($B37="-","",INDEX('Res.Aux.'!$AG$12:$BG$722,MATCH($B37,'Res.Aux.'!$AG$12:$AG$722,0),MATCH(T$6,'Res.Aux.'!$AG$15:$BG$15,0)))</f>
        <v/>
      </c>
      <c r="U37" s="416" t="str">
        <f>IF($B37="-","",INDEX('Res.Aux.'!$AG$12:$BG$722,MATCH($B37,'Res.Aux.'!$AG$12:$AG$722,0),MATCH(U$6,'Res.Aux.'!$AG$15:$BG$15,0)))</f>
        <v/>
      </c>
      <c r="V37" s="417"/>
      <c r="W37" s="414" t="str">
        <f t="shared" si="13"/>
        <v>-</v>
      </c>
      <c r="X37" s="415" t="str">
        <f t="shared" si="13"/>
        <v>-</v>
      </c>
      <c r="Y37" s="415" t="str">
        <f t="shared" si="13"/>
        <v>-</v>
      </c>
      <c r="Z37" s="416" t="str">
        <f t="shared" si="13"/>
        <v>-</v>
      </c>
      <c r="AA37" s="417"/>
      <c r="AB37" s="414" t="str">
        <f t="shared" si="12"/>
        <v>-</v>
      </c>
      <c r="AC37" s="415" t="str">
        <f t="shared" si="12"/>
        <v>-</v>
      </c>
      <c r="AD37" s="415" t="str">
        <f t="shared" si="12"/>
        <v>-</v>
      </c>
      <c r="AE37" s="416" t="str">
        <f t="shared" si="12"/>
        <v>-</v>
      </c>
      <c r="AF37" s="417"/>
      <c r="AG37" s="410" t="str">
        <f t="shared" si="1"/>
        <v>-</v>
      </c>
      <c r="AH37" s="417"/>
      <c r="AI37" s="418" t="str">
        <f t="shared" si="2"/>
        <v>ù</v>
      </c>
      <c r="AJ37" s="419" t="str">
        <f t="shared" si="3"/>
        <v>~</v>
      </c>
      <c r="AK37" s="417"/>
      <c r="AL37" s="414" t="str">
        <f t="shared" si="11"/>
        <v>-</v>
      </c>
      <c r="AM37" s="416" t="str">
        <f t="shared" si="9"/>
        <v>-</v>
      </c>
    </row>
    <row r="38" spans="2:39" ht="15" x14ac:dyDescent="0.3">
      <c r="B38" s="400" t="str">
        <f>IF(MAX(B$7:B37)+1&gt;MAX('Res.Aux.'!$AG$23:$AG$722),"-",MAX(B$7:B37)+1)</f>
        <v>-</v>
      </c>
      <c r="C38" s="401" t="str">
        <f>IF($B38="-","",INDEX('Res.Aux.'!$AG$12:$BG$722,MATCH($B38,'Res.Aux.'!$AG$12:$AG$722,0),MATCH(C$6,'Res.Aux.'!$AG$15:$BG$15,0)))</f>
        <v/>
      </c>
      <c r="D38" s="402" t="str">
        <f t="shared" si="4"/>
        <v/>
      </c>
      <c r="E38" s="403" t="str">
        <f>IF($B38="-","",INDEX('Res.Aux.'!$AG$12:$BG$722,MATCH($B38,'Res.Aux.'!$AG$12:$AG$722,0),MATCH(E$6,'Res.Aux.'!$AG$15:$BG$15,0)))</f>
        <v/>
      </c>
      <c r="F38" s="402" t="str">
        <f t="shared" si="5"/>
        <v/>
      </c>
      <c r="G38" s="404" t="str">
        <f>IF($B38="-","",INDEX('Res.Aux.'!$AG$12:$BG$722,MATCH($B38,'Res.Aux.'!$AG$12:$AG$722,0),MATCH(G$6,'Res.Aux.'!$AG$15:$BG$15,0)))</f>
        <v/>
      </c>
      <c r="H38" s="405" t="str">
        <f>IF($B38="-","",Datos!$I$16)</f>
        <v/>
      </c>
      <c r="I38" s="406" t="str">
        <f>IF($C38="","",Datos!$G$16)</f>
        <v/>
      </c>
      <c r="J38" s="407" t="str">
        <f>IF($B38="-","",INDEX('Res.Aux.'!$AG$12:$BG$722,MATCH($B38,'Res.Aux.'!$AG$12:$AG$722,0),MATCH(J$6,'Res.Aux.'!$AG$15:$BG$15,0)))</f>
        <v/>
      </c>
      <c r="K38" s="408" t="str">
        <f>IF($C38="","",Datos!$H$26)</f>
        <v/>
      </c>
      <c r="L38" s="409" t="str">
        <f>IF($I38="","",Datos!$N$27)</f>
        <v/>
      </c>
      <c r="M38" s="407" t="str">
        <f>IF($I38="","",Datos!$O$27)</f>
        <v/>
      </c>
      <c r="N38" s="410" t="str">
        <f>IF($B38="-","",INDEX('Res.Aux.'!$AG$12:$BG$722,MATCH($B38,'Res.Aux.'!$AG$12:$AG$722,0),MATCH(N$6,'Res.Aux.'!$AG$15:$BG$15,0)))</f>
        <v/>
      </c>
      <c r="O38" s="411"/>
      <c r="P38" s="412" t="str">
        <f t="shared" si="6"/>
        <v/>
      </c>
      <c r="Q38" s="413" t="str">
        <f t="shared" si="10"/>
        <v>ù</v>
      </c>
      <c r="R38" s="414" t="str">
        <f>IF($B38="-","",INDEX('Res.Aux.'!$AG$12:$BG$722,MATCH($B38,'Res.Aux.'!$AG$12:$AG$722,0),MATCH(R$6,'Res.Aux.'!$AG$15:$BG$15,0)))</f>
        <v/>
      </c>
      <c r="S38" s="415" t="str">
        <f>IF($B38="-","",INDEX('Res.Aux.'!$AG$12:$BG$722,MATCH($B38,'Res.Aux.'!$AG$12:$AG$722,0),MATCH(S$6,'Res.Aux.'!$AG$15:$BG$15,0)))</f>
        <v/>
      </c>
      <c r="T38" s="415" t="str">
        <f>IF($B38="-","",INDEX('Res.Aux.'!$AG$12:$BG$722,MATCH($B38,'Res.Aux.'!$AG$12:$AG$722,0),MATCH(T$6,'Res.Aux.'!$AG$15:$BG$15,0)))</f>
        <v/>
      </c>
      <c r="U38" s="416" t="str">
        <f>IF($B38="-","",INDEX('Res.Aux.'!$AG$12:$BG$722,MATCH($B38,'Res.Aux.'!$AG$12:$AG$722,0),MATCH(U$6,'Res.Aux.'!$AG$15:$BG$15,0)))</f>
        <v/>
      </c>
      <c r="V38" s="417"/>
      <c r="W38" s="414" t="str">
        <f t="shared" si="13"/>
        <v>-</v>
      </c>
      <c r="X38" s="415" t="str">
        <f t="shared" si="13"/>
        <v>-</v>
      </c>
      <c r="Y38" s="415" t="str">
        <f t="shared" si="13"/>
        <v>-</v>
      </c>
      <c r="Z38" s="416" t="str">
        <f t="shared" si="13"/>
        <v>-</v>
      </c>
      <c r="AA38" s="417"/>
      <c r="AB38" s="414" t="str">
        <f t="shared" si="12"/>
        <v>-</v>
      </c>
      <c r="AC38" s="415" t="str">
        <f t="shared" si="12"/>
        <v>-</v>
      </c>
      <c r="AD38" s="415" t="str">
        <f t="shared" si="12"/>
        <v>-</v>
      </c>
      <c r="AE38" s="416" t="str">
        <f t="shared" si="12"/>
        <v>-</v>
      </c>
      <c r="AF38" s="417"/>
      <c r="AG38" s="410" t="str">
        <f t="shared" si="1"/>
        <v>-</v>
      </c>
      <c r="AH38" s="417"/>
      <c r="AI38" s="418" t="str">
        <f t="shared" si="2"/>
        <v>ù</v>
      </c>
      <c r="AJ38" s="419" t="str">
        <f t="shared" si="3"/>
        <v>~</v>
      </c>
      <c r="AK38" s="417"/>
      <c r="AL38" s="414" t="str">
        <f t="shared" si="11"/>
        <v>-</v>
      </c>
      <c r="AM38" s="416" t="str">
        <f t="shared" si="9"/>
        <v>-</v>
      </c>
    </row>
    <row r="39" spans="2:39" ht="15" x14ac:dyDescent="0.3">
      <c r="B39" s="400" t="str">
        <f>IF(MAX(B$7:B38)+1&gt;MAX('Res.Aux.'!$AG$23:$AG$722),"-",MAX(B$7:B38)+1)</f>
        <v>-</v>
      </c>
      <c r="C39" s="401" t="str">
        <f>IF($B39="-","",INDEX('Res.Aux.'!$AG$12:$BG$722,MATCH($B39,'Res.Aux.'!$AG$12:$AG$722,0),MATCH(C$6,'Res.Aux.'!$AG$15:$BG$15,0)))</f>
        <v/>
      </c>
      <c r="D39" s="402" t="str">
        <f t="shared" si="4"/>
        <v/>
      </c>
      <c r="E39" s="403" t="str">
        <f>IF($B39="-","",INDEX('Res.Aux.'!$AG$12:$BG$722,MATCH($B39,'Res.Aux.'!$AG$12:$AG$722,0),MATCH(E$6,'Res.Aux.'!$AG$15:$BG$15,0)))</f>
        <v/>
      </c>
      <c r="F39" s="402" t="str">
        <f t="shared" si="5"/>
        <v/>
      </c>
      <c r="G39" s="404" t="str">
        <f>IF($B39="-","",INDEX('Res.Aux.'!$AG$12:$BG$722,MATCH($B39,'Res.Aux.'!$AG$12:$AG$722,0),MATCH(G$6,'Res.Aux.'!$AG$15:$BG$15,0)))</f>
        <v/>
      </c>
      <c r="H39" s="405" t="str">
        <f>IF($B39="-","",Datos!$I$16)</f>
        <v/>
      </c>
      <c r="I39" s="406" t="str">
        <f>IF($C39="","",Datos!$G$16)</f>
        <v/>
      </c>
      <c r="J39" s="407" t="str">
        <f>IF($B39="-","",INDEX('Res.Aux.'!$AG$12:$BG$722,MATCH($B39,'Res.Aux.'!$AG$12:$AG$722,0),MATCH(J$6,'Res.Aux.'!$AG$15:$BG$15,0)))</f>
        <v/>
      </c>
      <c r="K39" s="408" t="str">
        <f>IF($C39="","",Datos!$H$26)</f>
        <v/>
      </c>
      <c r="L39" s="409" t="str">
        <f>IF($I39="","",Datos!$N$27)</f>
        <v/>
      </c>
      <c r="M39" s="407" t="str">
        <f>IF($I39="","",Datos!$O$27)</f>
        <v/>
      </c>
      <c r="N39" s="410" t="str">
        <f>IF($B39="-","",INDEX('Res.Aux.'!$AG$12:$BG$722,MATCH($B39,'Res.Aux.'!$AG$12:$AG$722,0),MATCH(N$6,'Res.Aux.'!$AG$15:$BG$15,0)))</f>
        <v/>
      </c>
      <c r="O39" s="411"/>
      <c r="P39" s="412" t="str">
        <f t="shared" si="6"/>
        <v/>
      </c>
      <c r="Q39" s="413" t="str">
        <f t="shared" si="10"/>
        <v>ù</v>
      </c>
      <c r="R39" s="414" t="str">
        <f>IF($B39="-","",INDEX('Res.Aux.'!$AG$12:$BG$722,MATCH($B39,'Res.Aux.'!$AG$12:$AG$722,0),MATCH(R$6,'Res.Aux.'!$AG$15:$BG$15,0)))</f>
        <v/>
      </c>
      <c r="S39" s="415" t="str">
        <f>IF($B39="-","",INDEX('Res.Aux.'!$AG$12:$BG$722,MATCH($B39,'Res.Aux.'!$AG$12:$AG$722,0),MATCH(S$6,'Res.Aux.'!$AG$15:$BG$15,0)))</f>
        <v/>
      </c>
      <c r="T39" s="415" t="str">
        <f>IF($B39="-","",INDEX('Res.Aux.'!$AG$12:$BG$722,MATCH($B39,'Res.Aux.'!$AG$12:$AG$722,0),MATCH(T$6,'Res.Aux.'!$AG$15:$BG$15,0)))</f>
        <v/>
      </c>
      <c r="U39" s="416" t="str">
        <f>IF($B39="-","",INDEX('Res.Aux.'!$AG$12:$BG$722,MATCH($B39,'Res.Aux.'!$AG$12:$AG$722,0),MATCH(U$6,'Res.Aux.'!$AG$15:$BG$15,0)))</f>
        <v/>
      </c>
      <c r="V39" s="417"/>
      <c r="W39" s="414" t="str">
        <f t="shared" si="13"/>
        <v>-</v>
      </c>
      <c r="X39" s="415" t="str">
        <f t="shared" si="13"/>
        <v>-</v>
      </c>
      <c r="Y39" s="415" t="str">
        <f t="shared" si="13"/>
        <v>-</v>
      </c>
      <c r="Z39" s="416" t="str">
        <f t="shared" si="13"/>
        <v>-</v>
      </c>
      <c r="AA39" s="417"/>
      <c r="AB39" s="414" t="str">
        <f t="shared" si="12"/>
        <v>-</v>
      </c>
      <c r="AC39" s="415" t="str">
        <f t="shared" si="12"/>
        <v>-</v>
      </c>
      <c r="AD39" s="415" t="str">
        <f t="shared" si="12"/>
        <v>-</v>
      </c>
      <c r="AE39" s="416" t="str">
        <f t="shared" si="12"/>
        <v>-</v>
      </c>
      <c r="AF39" s="417"/>
      <c r="AG39" s="410" t="str">
        <f t="shared" si="1"/>
        <v>-</v>
      </c>
      <c r="AH39" s="417"/>
      <c r="AI39" s="418" t="str">
        <f t="shared" si="2"/>
        <v>ù</v>
      </c>
      <c r="AJ39" s="419" t="str">
        <f t="shared" si="3"/>
        <v>~</v>
      </c>
      <c r="AK39" s="417"/>
      <c r="AL39" s="414" t="str">
        <f t="shared" si="11"/>
        <v>-</v>
      </c>
      <c r="AM39" s="416" t="str">
        <f t="shared" si="9"/>
        <v>-</v>
      </c>
    </row>
    <row r="40" spans="2:39" ht="15" x14ac:dyDescent="0.3">
      <c r="B40" s="400" t="str">
        <f>IF(MAX(B$7:B39)+1&gt;MAX('Res.Aux.'!$AG$23:$AG$722),"-",MAX(B$7:B39)+1)</f>
        <v>-</v>
      </c>
      <c r="C40" s="401" t="str">
        <f>IF($B40="-","",INDEX('Res.Aux.'!$AG$12:$BG$722,MATCH($B40,'Res.Aux.'!$AG$12:$AG$722,0),MATCH(C$6,'Res.Aux.'!$AG$15:$BG$15,0)))</f>
        <v/>
      </c>
      <c r="D40" s="402" t="str">
        <f t="shared" si="4"/>
        <v/>
      </c>
      <c r="E40" s="403" t="str">
        <f>IF($B40="-","",INDEX('Res.Aux.'!$AG$12:$BG$722,MATCH($B40,'Res.Aux.'!$AG$12:$AG$722,0),MATCH(E$6,'Res.Aux.'!$AG$15:$BG$15,0)))</f>
        <v/>
      </c>
      <c r="F40" s="402" t="str">
        <f t="shared" si="5"/>
        <v/>
      </c>
      <c r="G40" s="404" t="str">
        <f>IF($B40="-","",INDEX('Res.Aux.'!$AG$12:$BG$722,MATCH($B40,'Res.Aux.'!$AG$12:$AG$722,0),MATCH(G$6,'Res.Aux.'!$AG$15:$BG$15,0)))</f>
        <v/>
      </c>
      <c r="H40" s="405" t="str">
        <f>IF($B40="-","",Datos!$I$16)</f>
        <v/>
      </c>
      <c r="I40" s="406" t="str">
        <f>IF($C40="","",Datos!$G$16)</f>
        <v/>
      </c>
      <c r="J40" s="407" t="str">
        <f>IF($B40="-","",INDEX('Res.Aux.'!$AG$12:$BG$722,MATCH($B40,'Res.Aux.'!$AG$12:$AG$722,0),MATCH(J$6,'Res.Aux.'!$AG$15:$BG$15,0)))</f>
        <v/>
      </c>
      <c r="K40" s="408" t="str">
        <f>IF($C40="","",Datos!$H$26)</f>
        <v/>
      </c>
      <c r="L40" s="409" t="str">
        <f>IF($I40="","",Datos!$N$27)</f>
        <v/>
      </c>
      <c r="M40" s="407" t="str">
        <f>IF($I40="","",Datos!$O$27)</f>
        <v/>
      </c>
      <c r="N40" s="410" t="str">
        <f>IF($B40="-","",INDEX('Res.Aux.'!$AG$12:$BG$722,MATCH($B40,'Res.Aux.'!$AG$12:$AG$722,0),MATCH(N$6,'Res.Aux.'!$AG$15:$BG$15,0)))</f>
        <v/>
      </c>
      <c r="O40" s="411"/>
      <c r="P40" s="412" t="str">
        <f t="shared" si="6"/>
        <v/>
      </c>
      <c r="Q40" s="413" t="str">
        <f t="shared" si="10"/>
        <v>ù</v>
      </c>
      <c r="R40" s="414" t="str">
        <f>IF($B40="-","",INDEX('Res.Aux.'!$AG$12:$BG$722,MATCH($B40,'Res.Aux.'!$AG$12:$AG$722,0),MATCH(R$6,'Res.Aux.'!$AG$15:$BG$15,0)))</f>
        <v/>
      </c>
      <c r="S40" s="415" t="str">
        <f>IF($B40="-","",INDEX('Res.Aux.'!$AG$12:$BG$722,MATCH($B40,'Res.Aux.'!$AG$12:$AG$722,0),MATCH(S$6,'Res.Aux.'!$AG$15:$BG$15,0)))</f>
        <v/>
      </c>
      <c r="T40" s="415" t="str">
        <f>IF($B40="-","",INDEX('Res.Aux.'!$AG$12:$BG$722,MATCH($B40,'Res.Aux.'!$AG$12:$AG$722,0),MATCH(T$6,'Res.Aux.'!$AG$15:$BG$15,0)))</f>
        <v/>
      </c>
      <c r="U40" s="416" t="str">
        <f>IF($B40="-","",INDEX('Res.Aux.'!$AG$12:$BG$722,MATCH($B40,'Res.Aux.'!$AG$12:$AG$722,0),MATCH(U$6,'Res.Aux.'!$AG$15:$BG$15,0)))</f>
        <v/>
      </c>
      <c r="V40" s="417"/>
      <c r="W40" s="414" t="str">
        <f t="shared" si="13"/>
        <v>-</v>
      </c>
      <c r="X40" s="415" t="str">
        <f t="shared" si="13"/>
        <v>-</v>
      </c>
      <c r="Y40" s="415" t="str">
        <f t="shared" si="13"/>
        <v>-</v>
      </c>
      <c r="Z40" s="416" t="str">
        <f t="shared" si="13"/>
        <v>-</v>
      </c>
      <c r="AA40" s="417"/>
      <c r="AB40" s="414" t="str">
        <f t="shared" si="12"/>
        <v>-</v>
      </c>
      <c r="AC40" s="415" t="str">
        <f t="shared" si="12"/>
        <v>-</v>
      </c>
      <c r="AD40" s="415" t="str">
        <f t="shared" si="12"/>
        <v>-</v>
      </c>
      <c r="AE40" s="416" t="str">
        <f t="shared" si="12"/>
        <v>-</v>
      </c>
      <c r="AF40" s="417"/>
      <c r="AG40" s="410" t="str">
        <f t="shared" si="1"/>
        <v>-</v>
      </c>
      <c r="AH40" s="417"/>
      <c r="AI40" s="418" t="str">
        <f t="shared" si="2"/>
        <v>ù</v>
      </c>
      <c r="AJ40" s="419" t="str">
        <f t="shared" si="3"/>
        <v>~</v>
      </c>
      <c r="AK40" s="417"/>
      <c r="AL40" s="414" t="str">
        <f t="shared" si="11"/>
        <v>-</v>
      </c>
      <c r="AM40" s="416" t="str">
        <f t="shared" si="9"/>
        <v>-</v>
      </c>
    </row>
    <row r="41" spans="2:39" ht="15" x14ac:dyDescent="0.3">
      <c r="B41" s="400" t="str">
        <f>IF(MAX(B$7:B40)+1&gt;MAX('Res.Aux.'!$AG$23:$AG$722),"-",MAX(B$7:B40)+1)</f>
        <v>-</v>
      </c>
      <c r="C41" s="401" t="str">
        <f>IF($B41="-","",INDEX('Res.Aux.'!$AG$12:$BG$722,MATCH($B41,'Res.Aux.'!$AG$12:$AG$722,0),MATCH(C$6,'Res.Aux.'!$AG$15:$BG$15,0)))</f>
        <v/>
      </c>
      <c r="D41" s="402" t="str">
        <f t="shared" si="4"/>
        <v/>
      </c>
      <c r="E41" s="403" t="str">
        <f>IF($B41="-","",INDEX('Res.Aux.'!$AG$12:$BG$722,MATCH($B41,'Res.Aux.'!$AG$12:$AG$722,0),MATCH(E$6,'Res.Aux.'!$AG$15:$BG$15,0)))</f>
        <v/>
      </c>
      <c r="F41" s="402" t="str">
        <f t="shared" si="5"/>
        <v/>
      </c>
      <c r="G41" s="404" t="str">
        <f>IF($B41="-","",INDEX('Res.Aux.'!$AG$12:$BG$722,MATCH($B41,'Res.Aux.'!$AG$12:$AG$722,0),MATCH(G$6,'Res.Aux.'!$AG$15:$BG$15,0)))</f>
        <v/>
      </c>
      <c r="H41" s="405" t="str">
        <f>IF($B41="-","",Datos!$I$16)</f>
        <v/>
      </c>
      <c r="I41" s="406" t="str">
        <f>IF($C41="","",Datos!$G$16)</f>
        <v/>
      </c>
      <c r="J41" s="407" t="str">
        <f>IF($B41="-","",INDEX('Res.Aux.'!$AG$12:$BG$722,MATCH($B41,'Res.Aux.'!$AG$12:$AG$722,0),MATCH(J$6,'Res.Aux.'!$AG$15:$BG$15,0)))</f>
        <v/>
      </c>
      <c r="K41" s="408" t="str">
        <f>IF($C41="","",Datos!$H$26)</f>
        <v/>
      </c>
      <c r="L41" s="409" t="str">
        <f>IF($I41="","",Datos!$N$27)</f>
        <v/>
      </c>
      <c r="M41" s="407" t="str">
        <f>IF($I41="","",Datos!$O$27)</f>
        <v/>
      </c>
      <c r="N41" s="410" t="str">
        <f>IF($B41="-","",INDEX('Res.Aux.'!$AG$12:$BG$722,MATCH($B41,'Res.Aux.'!$AG$12:$AG$722,0),MATCH(N$6,'Res.Aux.'!$AG$15:$BG$15,0)))</f>
        <v/>
      </c>
      <c r="O41" s="411"/>
      <c r="P41" s="412" t="str">
        <f t="shared" si="6"/>
        <v/>
      </c>
      <c r="Q41" s="413" t="str">
        <f t="shared" si="10"/>
        <v>ù</v>
      </c>
      <c r="R41" s="414" t="str">
        <f>IF($B41="-","",INDEX('Res.Aux.'!$AG$12:$BG$722,MATCH($B41,'Res.Aux.'!$AG$12:$AG$722,0),MATCH(R$6,'Res.Aux.'!$AG$15:$BG$15,0)))</f>
        <v/>
      </c>
      <c r="S41" s="415" t="str">
        <f>IF($B41="-","",INDEX('Res.Aux.'!$AG$12:$BG$722,MATCH($B41,'Res.Aux.'!$AG$12:$AG$722,0),MATCH(S$6,'Res.Aux.'!$AG$15:$BG$15,0)))</f>
        <v/>
      </c>
      <c r="T41" s="415" t="str">
        <f>IF($B41="-","",INDEX('Res.Aux.'!$AG$12:$BG$722,MATCH($B41,'Res.Aux.'!$AG$12:$AG$722,0),MATCH(T$6,'Res.Aux.'!$AG$15:$BG$15,0)))</f>
        <v/>
      </c>
      <c r="U41" s="416" t="str">
        <f>IF($B41="-","",INDEX('Res.Aux.'!$AG$12:$BG$722,MATCH($B41,'Res.Aux.'!$AG$12:$AG$722,0),MATCH(U$6,'Res.Aux.'!$AG$15:$BG$15,0)))</f>
        <v/>
      </c>
      <c r="V41" s="417"/>
      <c r="W41" s="414" t="str">
        <f t="shared" si="13"/>
        <v>-</v>
      </c>
      <c r="X41" s="415" t="str">
        <f t="shared" si="13"/>
        <v>-</v>
      </c>
      <c r="Y41" s="415" t="str">
        <f t="shared" si="13"/>
        <v>-</v>
      </c>
      <c r="Z41" s="416" t="str">
        <f t="shared" si="13"/>
        <v>-</v>
      </c>
      <c r="AA41" s="417"/>
      <c r="AB41" s="414" t="str">
        <f t="shared" si="12"/>
        <v>-</v>
      </c>
      <c r="AC41" s="415" t="str">
        <f t="shared" si="12"/>
        <v>-</v>
      </c>
      <c r="AD41" s="415" t="str">
        <f t="shared" si="12"/>
        <v>-</v>
      </c>
      <c r="AE41" s="416" t="str">
        <f t="shared" si="12"/>
        <v>-</v>
      </c>
      <c r="AF41" s="417"/>
      <c r="AG41" s="410" t="str">
        <f t="shared" si="1"/>
        <v>-</v>
      </c>
      <c r="AH41" s="417"/>
      <c r="AI41" s="418" t="str">
        <f t="shared" si="2"/>
        <v>ù</v>
      </c>
      <c r="AJ41" s="419" t="str">
        <f t="shared" si="3"/>
        <v>~</v>
      </c>
      <c r="AK41" s="417"/>
      <c r="AL41" s="414" t="str">
        <f t="shared" si="11"/>
        <v>-</v>
      </c>
      <c r="AM41" s="416" t="str">
        <f t="shared" si="9"/>
        <v>-</v>
      </c>
    </row>
    <row r="42" spans="2:39" ht="15" x14ac:dyDescent="0.3">
      <c r="B42" s="400" t="str">
        <f>IF(MAX(B$7:B41)+1&gt;MAX('Res.Aux.'!$AG$23:$AG$722),"-",MAX(B$7:B41)+1)</f>
        <v>-</v>
      </c>
      <c r="C42" s="401" t="str">
        <f>IF($B42="-","",INDEX('Res.Aux.'!$AG$12:$BG$722,MATCH($B42,'Res.Aux.'!$AG$12:$AG$722,0),MATCH(C$6,'Res.Aux.'!$AG$15:$BG$15,0)))</f>
        <v/>
      </c>
      <c r="D42" s="402" t="str">
        <f t="shared" si="4"/>
        <v/>
      </c>
      <c r="E42" s="403" t="str">
        <f>IF($B42="-","",INDEX('Res.Aux.'!$AG$12:$BG$722,MATCH($B42,'Res.Aux.'!$AG$12:$AG$722,0),MATCH(E$6,'Res.Aux.'!$AG$15:$BG$15,0)))</f>
        <v/>
      </c>
      <c r="F42" s="402" t="str">
        <f t="shared" si="5"/>
        <v/>
      </c>
      <c r="G42" s="404" t="str">
        <f>IF($B42="-","",INDEX('Res.Aux.'!$AG$12:$BG$722,MATCH($B42,'Res.Aux.'!$AG$12:$AG$722,0),MATCH(G$6,'Res.Aux.'!$AG$15:$BG$15,0)))</f>
        <v/>
      </c>
      <c r="H42" s="405" t="str">
        <f>IF($B42="-","",Datos!$I$16)</f>
        <v/>
      </c>
      <c r="I42" s="406" t="str">
        <f>IF($C42="","",Datos!$G$16)</f>
        <v/>
      </c>
      <c r="J42" s="407" t="str">
        <f>IF($B42="-","",INDEX('Res.Aux.'!$AG$12:$BG$722,MATCH($B42,'Res.Aux.'!$AG$12:$AG$722,0),MATCH(J$6,'Res.Aux.'!$AG$15:$BG$15,0)))</f>
        <v/>
      </c>
      <c r="K42" s="408" t="str">
        <f>IF($C42="","",Datos!$H$26)</f>
        <v/>
      </c>
      <c r="L42" s="409" t="str">
        <f>IF($I42="","",Datos!$N$27)</f>
        <v/>
      </c>
      <c r="M42" s="407" t="str">
        <f>IF($I42="","",Datos!$O$27)</f>
        <v/>
      </c>
      <c r="N42" s="410" t="str">
        <f>IF($B42="-","",INDEX('Res.Aux.'!$AG$12:$BG$722,MATCH($B42,'Res.Aux.'!$AG$12:$AG$722,0),MATCH(N$6,'Res.Aux.'!$AG$15:$BG$15,0)))</f>
        <v/>
      </c>
      <c r="O42" s="411"/>
      <c r="P42" s="412" t="str">
        <f t="shared" si="6"/>
        <v/>
      </c>
      <c r="Q42" s="413" t="str">
        <f t="shared" si="10"/>
        <v>ù</v>
      </c>
      <c r="R42" s="414" t="str">
        <f>IF($B42="-","",INDEX('Res.Aux.'!$AG$12:$BG$722,MATCH($B42,'Res.Aux.'!$AG$12:$AG$722,0),MATCH(R$6,'Res.Aux.'!$AG$15:$BG$15,0)))</f>
        <v/>
      </c>
      <c r="S42" s="415" t="str">
        <f>IF($B42="-","",INDEX('Res.Aux.'!$AG$12:$BG$722,MATCH($B42,'Res.Aux.'!$AG$12:$AG$722,0),MATCH(S$6,'Res.Aux.'!$AG$15:$BG$15,0)))</f>
        <v/>
      </c>
      <c r="T42" s="415" t="str">
        <f>IF($B42="-","",INDEX('Res.Aux.'!$AG$12:$BG$722,MATCH($B42,'Res.Aux.'!$AG$12:$AG$722,0),MATCH(T$6,'Res.Aux.'!$AG$15:$BG$15,0)))</f>
        <v/>
      </c>
      <c r="U42" s="416" t="str">
        <f>IF($B42="-","",INDEX('Res.Aux.'!$AG$12:$BG$722,MATCH($B42,'Res.Aux.'!$AG$12:$AG$722,0),MATCH(U$6,'Res.Aux.'!$AG$15:$BG$15,0)))</f>
        <v/>
      </c>
      <c r="V42" s="417"/>
      <c r="W42" s="414" t="str">
        <f t="shared" si="13"/>
        <v>-</v>
      </c>
      <c r="X42" s="415" t="str">
        <f t="shared" si="13"/>
        <v>-</v>
      </c>
      <c r="Y42" s="415" t="str">
        <f t="shared" si="13"/>
        <v>-</v>
      </c>
      <c r="Z42" s="416" t="str">
        <f t="shared" si="13"/>
        <v>-</v>
      </c>
      <c r="AA42" s="417"/>
      <c r="AB42" s="414" t="str">
        <f t="shared" si="12"/>
        <v>-</v>
      </c>
      <c r="AC42" s="415" t="str">
        <f t="shared" si="12"/>
        <v>-</v>
      </c>
      <c r="AD42" s="415" t="str">
        <f t="shared" si="12"/>
        <v>-</v>
      </c>
      <c r="AE42" s="416" t="str">
        <f t="shared" si="12"/>
        <v>-</v>
      </c>
      <c r="AF42" s="417"/>
      <c r="AG42" s="410" t="str">
        <f t="shared" si="1"/>
        <v>-</v>
      </c>
      <c r="AH42" s="417"/>
      <c r="AI42" s="418" t="str">
        <f t="shared" si="2"/>
        <v>ù</v>
      </c>
      <c r="AJ42" s="419" t="str">
        <f t="shared" si="3"/>
        <v>~</v>
      </c>
      <c r="AK42" s="417"/>
      <c r="AL42" s="414" t="str">
        <f t="shared" si="11"/>
        <v>-</v>
      </c>
      <c r="AM42" s="416" t="str">
        <f t="shared" si="9"/>
        <v>-</v>
      </c>
    </row>
    <row r="43" spans="2:39" ht="15" x14ac:dyDescent="0.3">
      <c r="B43" s="400" t="str">
        <f>IF(MAX(B$7:B42)+1&gt;MAX('Res.Aux.'!$AG$23:$AG$722),"-",MAX(B$7:B42)+1)</f>
        <v>-</v>
      </c>
      <c r="C43" s="401" t="str">
        <f>IF($B43="-","",INDEX('Res.Aux.'!$AG$12:$BG$722,MATCH($B43,'Res.Aux.'!$AG$12:$AG$722,0),MATCH(C$6,'Res.Aux.'!$AG$15:$BG$15,0)))</f>
        <v/>
      </c>
      <c r="D43" s="402" t="str">
        <f t="shared" si="4"/>
        <v/>
      </c>
      <c r="E43" s="403" t="str">
        <f>IF($B43="-","",INDEX('Res.Aux.'!$AG$12:$BG$722,MATCH($B43,'Res.Aux.'!$AG$12:$AG$722,0),MATCH(E$6,'Res.Aux.'!$AG$15:$BG$15,0)))</f>
        <v/>
      </c>
      <c r="F43" s="402" t="str">
        <f t="shared" si="5"/>
        <v/>
      </c>
      <c r="G43" s="404" t="str">
        <f>IF($B43="-","",INDEX('Res.Aux.'!$AG$12:$BG$722,MATCH($B43,'Res.Aux.'!$AG$12:$AG$722,0),MATCH(G$6,'Res.Aux.'!$AG$15:$BG$15,0)))</f>
        <v/>
      </c>
      <c r="H43" s="405" t="str">
        <f>IF($B43="-","",Datos!$I$16)</f>
        <v/>
      </c>
      <c r="I43" s="406" t="str">
        <f>IF($C43="","",Datos!$G$16)</f>
        <v/>
      </c>
      <c r="J43" s="407" t="str">
        <f>IF($B43="-","",INDEX('Res.Aux.'!$AG$12:$BG$722,MATCH($B43,'Res.Aux.'!$AG$12:$AG$722,0),MATCH(J$6,'Res.Aux.'!$AG$15:$BG$15,0)))</f>
        <v/>
      </c>
      <c r="K43" s="408" t="str">
        <f>IF($C43="","",Datos!$H$26)</f>
        <v/>
      </c>
      <c r="L43" s="409" t="str">
        <f>IF($I43="","",Datos!$N$27)</f>
        <v/>
      </c>
      <c r="M43" s="407" t="str">
        <f>IF($I43="","",Datos!$O$27)</f>
        <v/>
      </c>
      <c r="N43" s="410" t="str">
        <f>IF($B43="-","",INDEX('Res.Aux.'!$AG$12:$BG$722,MATCH($B43,'Res.Aux.'!$AG$12:$AG$722,0),MATCH(N$6,'Res.Aux.'!$AG$15:$BG$15,0)))</f>
        <v/>
      </c>
      <c r="O43" s="411"/>
      <c r="P43" s="412" t="str">
        <f t="shared" si="6"/>
        <v/>
      </c>
      <c r="Q43" s="413" t="str">
        <f t="shared" si="10"/>
        <v>ù</v>
      </c>
      <c r="R43" s="414" t="str">
        <f>IF($B43="-","",INDEX('Res.Aux.'!$AG$12:$BG$722,MATCH($B43,'Res.Aux.'!$AG$12:$AG$722,0),MATCH(R$6,'Res.Aux.'!$AG$15:$BG$15,0)))</f>
        <v/>
      </c>
      <c r="S43" s="415" t="str">
        <f>IF($B43="-","",INDEX('Res.Aux.'!$AG$12:$BG$722,MATCH($B43,'Res.Aux.'!$AG$12:$AG$722,0),MATCH(S$6,'Res.Aux.'!$AG$15:$BG$15,0)))</f>
        <v/>
      </c>
      <c r="T43" s="415" t="str">
        <f>IF($B43="-","",INDEX('Res.Aux.'!$AG$12:$BG$722,MATCH($B43,'Res.Aux.'!$AG$12:$AG$722,0),MATCH(T$6,'Res.Aux.'!$AG$15:$BG$15,0)))</f>
        <v/>
      </c>
      <c r="U43" s="416" t="str">
        <f>IF($B43="-","",INDEX('Res.Aux.'!$AG$12:$BG$722,MATCH($B43,'Res.Aux.'!$AG$12:$AG$722,0),MATCH(U$6,'Res.Aux.'!$AG$15:$BG$15,0)))</f>
        <v/>
      </c>
      <c r="V43" s="417"/>
      <c r="W43" s="414" t="str">
        <f t="shared" si="13"/>
        <v>-</v>
      </c>
      <c r="X43" s="415" t="str">
        <f t="shared" si="13"/>
        <v>-</v>
      </c>
      <c r="Y43" s="415" t="str">
        <f t="shared" si="13"/>
        <v>-</v>
      </c>
      <c r="Z43" s="416" t="str">
        <f t="shared" si="13"/>
        <v>-</v>
      </c>
      <c r="AA43" s="417"/>
      <c r="AB43" s="414" t="str">
        <f t="shared" si="12"/>
        <v>-</v>
      </c>
      <c r="AC43" s="415" t="str">
        <f t="shared" si="12"/>
        <v>-</v>
      </c>
      <c r="AD43" s="415" t="str">
        <f t="shared" si="12"/>
        <v>-</v>
      </c>
      <c r="AE43" s="416" t="str">
        <f t="shared" si="12"/>
        <v>-</v>
      </c>
      <c r="AF43" s="417"/>
      <c r="AG43" s="410" t="str">
        <f t="shared" si="1"/>
        <v>-</v>
      </c>
      <c r="AH43" s="417"/>
      <c r="AI43" s="418" t="str">
        <f t="shared" si="2"/>
        <v>ù</v>
      </c>
      <c r="AJ43" s="419" t="str">
        <f t="shared" si="3"/>
        <v>~</v>
      </c>
      <c r="AK43" s="417"/>
      <c r="AL43" s="414" t="str">
        <f t="shared" si="11"/>
        <v>-</v>
      </c>
      <c r="AM43" s="416" t="str">
        <f t="shared" si="9"/>
        <v>-</v>
      </c>
    </row>
    <row r="44" spans="2:39" ht="15" x14ac:dyDescent="0.3">
      <c r="B44" s="400" t="str">
        <f>IF(MAX(B$7:B43)+1&gt;MAX('Res.Aux.'!$AG$23:$AG$722),"-",MAX(B$7:B43)+1)</f>
        <v>-</v>
      </c>
      <c r="C44" s="401" t="str">
        <f>IF($B44="-","",INDEX('Res.Aux.'!$AG$12:$BG$722,MATCH($B44,'Res.Aux.'!$AG$12:$AG$722,0),MATCH(C$6,'Res.Aux.'!$AG$15:$BG$15,0)))</f>
        <v/>
      </c>
      <c r="D44" s="402" t="str">
        <f t="shared" si="4"/>
        <v/>
      </c>
      <c r="E44" s="403" t="str">
        <f>IF($B44="-","",INDEX('Res.Aux.'!$AG$12:$BG$722,MATCH($B44,'Res.Aux.'!$AG$12:$AG$722,0),MATCH(E$6,'Res.Aux.'!$AG$15:$BG$15,0)))</f>
        <v/>
      </c>
      <c r="F44" s="402" t="str">
        <f t="shared" si="5"/>
        <v/>
      </c>
      <c r="G44" s="404" t="str">
        <f>IF($B44="-","",INDEX('Res.Aux.'!$AG$12:$BG$722,MATCH($B44,'Res.Aux.'!$AG$12:$AG$722,0),MATCH(G$6,'Res.Aux.'!$AG$15:$BG$15,0)))</f>
        <v/>
      </c>
      <c r="H44" s="405" t="str">
        <f>IF($B44="-","",Datos!$I$16)</f>
        <v/>
      </c>
      <c r="I44" s="406" t="str">
        <f>IF($C44="","",Datos!$G$16)</f>
        <v/>
      </c>
      <c r="J44" s="407" t="str">
        <f>IF($B44="-","",INDEX('Res.Aux.'!$AG$12:$BG$722,MATCH($B44,'Res.Aux.'!$AG$12:$AG$722,0),MATCH(J$6,'Res.Aux.'!$AG$15:$BG$15,0)))</f>
        <v/>
      </c>
      <c r="K44" s="408" t="str">
        <f>IF($C44="","",Datos!$H$26)</f>
        <v/>
      </c>
      <c r="L44" s="409" t="str">
        <f>IF($I44="","",Datos!$N$27)</f>
        <v/>
      </c>
      <c r="M44" s="407" t="str">
        <f>IF($I44="","",Datos!$O$27)</f>
        <v/>
      </c>
      <c r="N44" s="410" t="str">
        <f>IF($B44="-","",INDEX('Res.Aux.'!$AG$12:$BG$722,MATCH($B44,'Res.Aux.'!$AG$12:$AG$722,0),MATCH(N$6,'Res.Aux.'!$AG$15:$BG$15,0)))</f>
        <v/>
      </c>
      <c r="O44" s="411"/>
      <c r="P44" s="412" t="str">
        <f t="shared" si="6"/>
        <v/>
      </c>
      <c r="Q44" s="413" t="str">
        <f t="shared" si="10"/>
        <v>ù</v>
      </c>
      <c r="R44" s="414" t="str">
        <f>IF($B44="-","",INDEX('Res.Aux.'!$AG$12:$BG$722,MATCH($B44,'Res.Aux.'!$AG$12:$AG$722,0),MATCH(R$6,'Res.Aux.'!$AG$15:$BG$15,0)))</f>
        <v/>
      </c>
      <c r="S44" s="415" t="str">
        <f>IF($B44="-","",INDEX('Res.Aux.'!$AG$12:$BG$722,MATCH($B44,'Res.Aux.'!$AG$12:$AG$722,0),MATCH(S$6,'Res.Aux.'!$AG$15:$BG$15,0)))</f>
        <v/>
      </c>
      <c r="T44" s="415" t="str">
        <f>IF($B44="-","",INDEX('Res.Aux.'!$AG$12:$BG$722,MATCH($B44,'Res.Aux.'!$AG$12:$AG$722,0),MATCH(T$6,'Res.Aux.'!$AG$15:$BG$15,0)))</f>
        <v/>
      </c>
      <c r="U44" s="416" t="str">
        <f>IF($B44="-","",INDEX('Res.Aux.'!$AG$12:$BG$722,MATCH($B44,'Res.Aux.'!$AG$12:$AG$722,0),MATCH(U$6,'Res.Aux.'!$AG$15:$BG$15,0)))</f>
        <v/>
      </c>
      <c r="V44" s="417"/>
      <c r="W44" s="414" t="str">
        <f t="shared" si="13"/>
        <v>-</v>
      </c>
      <c r="X44" s="415" t="str">
        <f t="shared" si="13"/>
        <v>-</v>
      </c>
      <c r="Y44" s="415" t="str">
        <f t="shared" si="13"/>
        <v>-</v>
      </c>
      <c r="Z44" s="416" t="str">
        <f t="shared" si="13"/>
        <v>-</v>
      </c>
      <c r="AA44" s="417"/>
      <c r="AB44" s="414" t="str">
        <f t="shared" si="12"/>
        <v>-</v>
      </c>
      <c r="AC44" s="415" t="str">
        <f t="shared" si="12"/>
        <v>-</v>
      </c>
      <c r="AD44" s="415" t="str">
        <f t="shared" si="12"/>
        <v>-</v>
      </c>
      <c r="AE44" s="416" t="str">
        <f t="shared" si="12"/>
        <v>-</v>
      </c>
      <c r="AF44" s="417"/>
      <c r="AG44" s="410" t="str">
        <f t="shared" si="1"/>
        <v>-</v>
      </c>
      <c r="AH44" s="417"/>
      <c r="AI44" s="418" t="str">
        <f t="shared" si="2"/>
        <v>ù</v>
      </c>
      <c r="AJ44" s="419" t="str">
        <f t="shared" si="3"/>
        <v>~</v>
      </c>
      <c r="AK44" s="417"/>
      <c r="AL44" s="414" t="str">
        <f t="shared" si="11"/>
        <v>-</v>
      </c>
      <c r="AM44" s="416" t="str">
        <f t="shared" si="9"/>
        <v>-</v>
      </c>
    </row>
    <row r="45" spans="2:39" ht="15" x14ac:dyDescent="0.3">
      <c r="B45" s="400" t="str">
        <f>IF(MAX(B$7:B44)+1&gt;MAX('Res.Aux.'!$AG$23:$AG$722),"-",MAX(B$7:B44)+1)</f>
        <v>-</v>
      </c>
      <c r="C45" s="401" t="str">
        <f>IF($B45="-","",INDEX('Res.Aux.'!$AG$12:$BG$722,MATCH($B45,'Res.Aux.'!$AG$12:$AG$722,0),MATCH(C$6,'Res.Aux.'!$AG$15:$BG$15,0)))</f>
        <v/>
      </c>
      <c r="D45" s="402" t="str">
        <f t="shared" si="4"/>
        <v/>
      </c>
      <c r="E45" s="403" t="str">
        <f>IF($B45="-","",INDEX('Res.Aux.'!$AG$12:$BG$722,MATCH($B45,'Res.Aux.'!$AG$12:$AG$722,0),MATCH(E$6,'Res.Aux.'!$AG$15:$BG$15,0)))</f>
        <v/>
      </c>
      <c r="F45" s="402" t="str">
        <f t="shared" si="5"/>
        <v/>
      </c>
      <c r="G45" s="404" t="str">
        <f>IF($B45="-","",INDEX('Res.Aux.'!$AG$12:$BG$722,MATCH($B45,'Res.Aux.'!$AG$12:$AG$722,0),MATCH(G$6,'Res.Aux.'!$AG$15:$BG$15,0)))</f>
        <v/>
      </c>
      <c r="H45" s="405" t="str">
        <f>IF($B45="-","",Datos!$I$16)</f>
        <v/>
      </c>
      <c r="I45" s="406" t="str">
        <f>IF($C45="","",Datos!$G$16)</f>
        <v/>
      </c>
      <c r="J45" s="407" t="str">
        <f>IF($B45="-","",INDEX('Res.Aux.'!$AG$12:$BG$722,MATCH($B45,'Res.Aux.'!$AG$12:$AG$722,0),MATCH(J$6,'Res.Aux.'!$AG$15:$BG$15,0)))</f>
        <v/>
      </c>
      <c r="K45" s="408" t="str">
        <f>IF($C45="","",Datos!$H$26)</f>
        <v/>
      </c>
      <c r="L45" s="409" t="str">
        <f>IF($I45="","",Datos!$N$27)</f>
        <v/>
      </c>
      <c r="M45" s="407" t="str">
        <f>IF($I45="","",Datos!$O$27)</f>
        <v/>
      </c>
      <c r="N45" s="410" t="str">
        <f>IF($B45="-","",INDEX('Res.Aux.'!$AG$12:$BG$722,MATCH($B45,'Res.Aux.'!$AG$12:$AG$722,0),MATCH(N$6,'Res.Aux.'!$AG$15:$BG$15,0)))</f>
        <v/>
      </c>
      <c r="O45" s="411"/>
      <c r="P45" s="412" t="str">
        <f t="shared" si="6"/>
        <v/>
      </c>
      <c r="Q45" s="413" t="str">
        <f t="shared" si="10"/>
        <v>ù</v>
      </c>
      <c r="R45" s="414" t="str">
        <f>IF($B45="-","",INDEX('Res.Aux.'!$AG$12:$BG$722,MATCH($B45,'Res.Aux.'!$AG$12:$AG$722,0),MATCH(R$6,'Res.Aux.'!$AG$15:$BG$15,0)))</f>
        <v/>
      </c>
      <c r="S45" s="415" t="str">
        <f>IF($B45="-","",INDEX('Res.Aux.'!$AG$12:$BG$722,MATCH($B45,'Res.Aux.'!$AG$12:$AG$722,0),MATCH(S$6,'Res.Aux.'!$AG$15:$BG$15,0)))</f>
        <v/>
      </c>
      <c r="T45" s="415" t="str">
        <f>IF($B45="-","",INDEX('Res.Aux.'!$AG$12:$BG$722,MATCH($B45,'Res.Aux.'!$AG$12:$AG$722,0),MATCH(T$6,'Res.Aux.'!$AG$15:$BG$15,0)))</f>
        <v/>
      </c>
      <c r="U45" s="416" t="str">
        <f>IF($B45="-","",INDEX('Res.Aux.'!$AG$12:$BG$722,MATCH($B45,'Res.Aux.'!$AG$12:$AG$722,0),MATCH(U$6,'Res.Aux.'!$AG$15:$BG$15,0)))</f>
        <v/>
      </c>
      <c r="V45" s="417"/>
      <c r="W45" s="414" t="str">
        <f t="shared" si="13"/>
        <v>-</v>
      </c>
      <c r="X45" s="415" t="str">
        <f t="shared" si="13"/>
        <v>-</v>
      </c>
      <c r="Y45" s="415" t="str">
        <f t="shared" si="13"/>
        <v>-</v>
      </c>
      <c r="Z45" s="416" t="str">
        <f t="shared" si="13"/>
        <v>-</v>
      </c>
      <c r="AA45" s="417"/>
      <c r="AB45" s="414" t="str">
        <f t="shared" si="12"/>
        <v>-</v>
      </c>
      <c r="AC45" s="415" t="str">
        <f t="shared" si="12"/>
        <v>-</v>
      </c>
      <c r="AD45" s="415" t="str">
        <f t="shared" si="12"/>
        <v>-</v>
      </c>
      <c r="AE45" s="416" t="str">
        <f t="shared" si="12"/>
        <v>-</v>
      </c>
      <c r="AF45" s="417"/>
      <c r="AG45" s="410" t="str">
        <f t="shared" si="1"/>
        <v>-</v>
      </c>
      <c r="AH45" s="417"/>
      <c r="AI45" s="418" t="str">
        <f t="shared" si="2"/>
        <v>ù</v>
      </c>
      <c r="AJ45" s="419" t="str">
        <f t="shared" si="3"/>
        <v>~</v>
      </c>
      <c r="AK45" s="417"/>
      <c r="AL45" s="414" t="str">
        <f t="shared" si="11"/>
        <v>-</v>
      </c>
      <c r="AM45" s="416" t="str">
        <f t="shared" si="9"/>
        <v>-</v>
      </c>
    </row>
    <row r="46" spans="2:39" ht="15" x14ac:dyDescent="0.3">
      <c r="B46" s="400" t="str">
        <f>IF(MAX(B$7:B45)+1&gt;MAX('Res.Aux.'!$AG$23:$AG$722),"-",MAX(B$7:B45)+1)</f>
        <v>-</v>
      </c>
      <c r="C46" s="401" t="str">
        <f>IF($B46="-","",INDEX('Res.Aux.'!$AG$12:$BG$722,MATCH($B46,'Res.Aux.'!$AG$12:$AG$722,0),MATCH(C$6,'Res.Aux.'!$AG$15:$BG$15,0)))</f>
        <v/>
      </c>
      <c r="D46" s="402" t="str">
        <f t="shared" si="4"/>
        <v/>
      </c>
      <c r="E46" s="403" t="str">
        <f>IF($B46="-","",INDEX('Res.Aux.'!$AG$12:$BG$722,MATCH($B46,'Res.Aux.'!$AG$12:$AG$722,0),MATCH(E$6,'Res.Aux.'!$AG$15:$BG$15,0)))</f>
        <v/>
      </c>
      <c r="F46" s="402" t="str">
        <f t="shared" si="5"/>
        <v/>
      </c>
      <c r="G46" s="404" t="str">
        <f>IF($B46="-","",INDEX('Res.Aux.'!$AG$12:$BG$722,MATCH($B46,'Res.Aux.'!$AG$12:$AG$722,0),MATCH(G$6,'Res.Aux.'!$AG$15:$BG$15,0)))</f>
        <v/>
      </c>
      <c r="H46" s="405" t="str">
        <f>IF($B46="-","",Datos!$I$16)</f>
        <v/>
      </c>
      <c r="I46" s="406" t="str">
        <f>IF($C46="","",Datos!$G$16)</f>
        <v/>
      </c>
      <c r="J46" s="407" t="str">
        <f>IF($B46="-","",INDEX('Res.Aux.'!$AG$12:$BG$722,MATCH($B46,'Res.Aux.'!$AG$12:$AG$722,0),MATCH(J$6,'Res.Aux.'!$AG$15:$BG$15,0)))</f>
        <v/>
      </c>
      <c r="K46" s="408" t="str">
        <f>IF($C46="","",Datos!$H$26)</f>
        <v/>
      </c>
      <c r="L46" s="409" t="str">
        <f>IF($I46="","",Datos!$N$27)</f>
        <v/>
      </c>
      <c r="M46" s="407" t="str">
        <f>IF($I46="","",Datos!$O$27)</f>
        <v/>
      </c>
      <c r="N46" s="410" t="str">
        <f>IF($B46="-","",INDEX('Res.Aux.'!$AG$12:$BG$722,MATCH($B46,'Res.Aux.'!$AG$12:$AG$722,0),MATCH(N$6,'Res.Aux.'!$AG$15:$BG$15,0)))</f>
        <v/>
      </c>
      <c r="O46" s="411"/>
      <c r="P46" s="412" t="str">
        <f t="shared" si="6"/>
        <v/>
      </c>
      <c r="Q46" s="413" t="str">
        <f t="shared" si="10"/>
        <v>ù</v>
      </c>
      <c r="R46" s="414" t="str">
        <f>IF($B46="-","",INDEX('Res.Aux.'!$AG$12:$BG$722,MATCH($B46,'Res.Aux.'!$AG$12:$AG$722,0),MATCH(R$6,'Res.Aux.'!$AG$15:$BG$15,0)))</f>
        <v/>
      </c>
      <c r="S46" s="415" t="str">
        <f>IF($B46="-","",INDEX('Res.Aux.'!$AG$12:$BG$722,MATCH($B46,'Res.Aux.'!$AG$12:$AG$722,0),MATCH(S$6,'Res.Aux.'!$AG$15:$BG$15,0)))</f>
        <v/>
      </c>
      <c r="T46" s="415" t="str">
        <f>IF($B46="-","",INDEX('Res.Aux.'!$AG$12:$BG$722,MATCH($B46,'Res.Aux.'!$AG$12:$AG$722,0),MATCH(T$6,'Res.Aux.'!$AG$15:$BG$15,0)))</f>
        <v/>
      </c>
      <c r="U46" s="416" t="str">
        <f>IF($B46="-","",INDEX('Res.Aux.'!$AG$12:$BG$722,MATCH($B46,'Res.Aux.'!$AG$12:$AG$722,0),MATCH(U$6,'Res.Aux.'!$AG$15:$BG$15,0)))</f>
        <v/>
      </c>
      <c r="V46" s="417"/>
      <c r="W46" s="414" t="str">
        <f t="shared" si="13"/>
        <v>-</v>
      </c>
      <c r="X46" s="415" t="str">
        <f t="shared" si="13"/>
        <v>-</v>
      </c>
      <c r="Y46" s="415" t="str">
        <f t="shared" si="13"/>
        <v>-</v>
      </c>
      <c r="Z46" s="416" t="str">
        <f t="shared" si="13"/>
        <v>-</v>
      </c>
      <c r="AA46" s="417"/>
      <c r="AB46" s="414" t="str">
        <f t="shared" si="12"/>
        <v>-</v>
      </c>
      <c r="AC46" s="415" t="str">
        <f t="shared" si="12"/>
        <v>-</v>
      </c>
      <c r="AD46" s="415" t="str">
        <f t="shared" si="12"/>
        <v>-</v>
      </c>
      <c r="AE46" s="416" t="str">
        <f t="shared" si="12"/>
        <v>-</v>
      </c>
      <c r="AF46" s="417"/>
      <c r="AG46" s="410" t="str">
        <f t="shared" si="1"/>
        <v>-</v>
      </c>
      <c r="AH46" s="417"/>
      <c r="AI46" s="418" t="str">
        <f t="shared" si="2"/>
        <v>ù</v>
      </c>
      <c r="AJ46" s="419" t="str">
        <f t="shared" si="3"/>
        <v>~</v>
      </c>
      <c r="AK46" s="417"/>
      <c r="AL46" s="414" t="str">
        <f t="shared" si="11"/>
        <v>-</v>
      </c>
      <c r="AM46" s="416" t="str">
        <f t="shared" si="9"/>
        <v>-</v>
      </c>
    </row>
    <row r="47" spans="2:39" ht="15" x14ac:dyDescent="0.3">
      <c r="B47" s="400" t="str">
        <f>IF(MAX(B$7:B46)+1&gt;MAX('Res.Aux.'!$AG$23:$AG$722),"-",MAX(B$7:B46)+1)</f>
        <v>-</v>
      </c>
      <c r="C47" s="401" t="str">
        <f>IF($B47="-","",INDEX('Res.Aux.'!$AG$12:$BG$722,MATCH($B47,'Res.Aux.'!$AG$12:$AG$722,0),MATCH(C$6,'Res.Aux.'!$AG$15:$BG$15,0)))</f>
        <v/>
      </c>
      <c r="D47" s="402" t="str">
        <f t="shared" si="4"/>
        <v/>
      </c>
      <c r="E47" s="403" t="str">
        <f>IF($B47="-","",INDEX('Res.Aux.'!$AG$12:$BG$722,MATCH($B47,'Res.Aux.'!$AG$12:$AG$722,0),MATCH(E$6,'Res.Aux.'!$AG$15:$BG$15,0)))</f>
        <v/>
      </c>
      <c r="F47" s="402" t="str">
        <f t="shared" si="5"/>
        <v/>
      </c>
      <c r="G47" s="404" t="str">
        <f>IF($B47="-","",INDEX('Res.Aux.'!$AG$12:$BG$722,MATCH($B47,'Res.Aux.'!$AG$12:$AG$722,0),MATCH(G$6,'Res.Aux.'!$AG$15:$BG$15,0)))</f>
        <v/>
      </c>
      <c r="H47" s="405" t="str">
        <f>IF($B47="-","",Datos!$I$16)</f>
        <v/>
      </c>
      <c r="I47" s="406" t="str">
        <f>IF($C47="","",Datos!$G$16)</f>
        <v/>
      </c>
      <c r="J47" s="407" t="str">
        <f>IF($B47="-","",INDEX('Res.Aux.'!$AG$12:$BG$722,MATCH($B47,'Res.Aux.'!$AG$12:$AG$722,0),MATCH(J$6,'Res.Aux.'!$AG$15:$BG$15,0)))</f>
        <v/>
      </c>
      <c r="K47" s="408" t="str">
        <f>IF($C47="","",Datos!$H$26)</f>
        <v/>
      </c>
      <c r="L47" s="409" t="str">
        <f>IF($I47="","",Datos!$N$27)</f>
        <v/>
      </c>
      <c r="M47" s="407" t="str">
        <f>IF($I47="","",Datos!$O$27)</f>
        <v/>
      </c>
      <c r="N47" s="410" t="str">
        <f>IF($B47="-","",INDEX('Res.Aux.'!$AG$12:$BG$722,MATCH($B47,'Res.Aux.'!$AG$12:$AG$722,0),MATCH(N$6,'Res.Aux.'!$AG$15:$BG$15,0)))</f>
        <v/>
      </c>
      <c r="O47" s="411"/>
      <c r="P47" s="412" t="str">
        <f t="shared" si="6"/>
        <v/>
      </c>
      <c r="Q47" s="413" t="str">
        <f t="shared" si="10"/>
        <v>ù</v>
      </c>
      <c r="R47" s="414" t="str">
        <f>IF($B47="-","",INDEX('Res.Aux.'!$AG$12:$BG$722,MATCH($B47,'Res.Aux.'!$AG$12:$AG$722,0),MATCH(R$6,'Res.Aux.'!$AG$15:$BG$15,0)))</f>
        <v/>
      </c>
      <c r="S47" s="415" t="str">
        <f>IF($B47="-","",INDEX('Res.Aux.'!$AG$12:$BG$722,MATCH($B47,'Res.Aux.'!$AG$12:$AG$722,0),MATCH(S$6,'Res.Aux.'!$AG$15:$BG$15,0)))</f>
        <v/>
      </c>
      <c r="T47" s="415" t="str">
        <f>IF($B47="-","",INDEX('Res.Aux.'!$AG$12:$BG$722,MATCH($B47,'Res.Aux.'!$AG$12:$AG$722,0),MATCH(T$6,'Res.Aux.'!$AG$15:$BG$15,0)))</f>
        <v/>
      </c>
      <c r="U47" s="416" t="str">
        <f>IF($B47="-","",INDEX('Res.Aux.'!$AG$12:$BG$722,MATCH($B47,'Res.Aux.'!$AG$12:$AG$722,0),MATCH(U$6,'Res.Aux.'!$AG$15:$BG$15,0)))</f>
        <v/>
      </c>
      <c r="V47" s="417"/>
      <c r="W47" s="414" t="str">
        <f t="shared" si="13"/>
        <v>-</v>
      </c>
      <c r="X47" s="415" t="str">
        <f t="shared" si="13"/>
        <v>-</v>
      </c>
      <c r="Y47" s="415" t="str">
        <f t="shared" si="13"/>
        <v>-</v>
      </c>
      <c r="Z47" s="416" t="str">
        <f t="shared" si="13"/>
        <v>-</v>
      </c>
      <c r="AA47" s="417"/>
      <c r="AB47" s="414" t="str">
        <f t="shared" si="12"/>
        <v>-</v>
      </c>
      <c r="AC47" s="415" t="str">
        <f t="shared" si="12"/>
        <v>-</v>
      </c>
      <c r="AD47" s="415" t="str">
        <f t="shared" si="12"/>
        <v>-</v>
      </c>
      <c r="AE47" s="416" t="str">
        <f t="shared" si="12"/>
        <v>-</v>
      </c>
      <c r="AF47" s="417"/>
      <c r="AG47" s="410" t="str">
        <f t="shared" si="1"/>
        <v>-</v>
      </c>
      <c r="AH47" s="417"/>
      <c r="AI47" s="418" t="str">
        <f t="shared" si="2"/>
        <v>ù</v>
      </c>
      <c r="AJ47" s="419" t="str">
        <f t="shared" si="3"/>
        <v>~</v>
      </c>
      <c r="AK47" s="417"/>
      <c r="AL47" s="414" t="str">
        <f t="shared" si="11"/>
        <v>-</v>
      </c>
      <c r="AM47" s="416" t="str">
        <f t="shared" si="9"/>
        <v>-</v>
      </c>
    </row>
    <row r="48" spans="2:39" ht="15" x14ac:dyDescent="0.3">
      <c r="B48" s="400" t="str">
        <f>IF(MAX(B$7:B47)+1&gt;MAX('Res.Aux.'!$AG$23:$AG$722),"-",MAX(B$7:B47)+1)</f>
        <v>-</v>
      </c>
      <c r="C48" s="401" t="str">
        <f>IF($B48="-","",INDEX('Res.Aux.'!$AG$12:$BG$722,MATCH($B48,'Res.Aux.'!$AG$12:$AG$722,0),MATCH(C$6,'Res.Aux.'!$AG$15:$BG$15,0)))</f>
        <v/>
      </c>
      <c r="D48" s="402" t="str">
        <f t="shared" si="4"/>
        <v/>
      </c>
      <c r="E48" s="403" t="str">
        <f>IF($B48="-","",INDEX('Res.Aux.'!$AG$12:$BG$722,MATCH($B48,'Res.Aux.'!$AG$12:$AG$722,0),MATCH(E$6,'Res.Aux.'!$AG$15:$BG$15,0)))</f>
        <v/>
      </c>
      <c r="F48" s="402" t="str">
        <f t="shared" si="5"/>
        <v/>
      </c>
      <c r="G48" s="404" t="str">
        <f>IF($B48="-","",INDEX('Res.Aux.'!$AG$12:$BG$722,MATCH($B48,'Res.Aux.'!$AG$12:$AG$722,0),MATCH(G$6,'Res.Aux.'!$AG$15:$BG$15,0)))</f>
        <v/>
      </c>
      <c r="H48" s="405" t="str">
        <f>IF($B48="-","",Datos!$I$16)</f>
        <v/>
      </c>
      <c r="I48" s="406" t="str">
        <f>IF($C48="","",Datos!$G$16)</f>
        <v/>
      </c>
      <c r="J48" s="407" t="str">
        <f>IF($B48="-","",INDEX('Res.Aux.'!$AG$12:$BG$722,MATCH($B48,'Res.Aux.'!$AG$12:$AG$722,0),MATCH(J$6,'Res.Aux.'!$AG$15:$BG$15,0)))</f>
        <v/>
      </c>
      <c r="K48" s="408" t="str">
        <f>IF($C48="","",Datos!$H$26)</f>
        <v/>
      </c>
      <c r="L48" s="409" t="str">
        <f>IF($I48="","",Datos!$N$27)</f>
        <v/>
      </c>
      <c r="M48" s="407" t="str">
        <f>IF($I48="","",Datos!$O$27)</f>
        <v/>
      </c>
      <c r="N48" s="410" t="str">
        <f>IF($B48="-","",INDEX('Res.Aux.'!$AG$12:$BG$722,MATCH($B48,'Res.Aux.'!$AG$12:$AG$722,0),MATCH(N$6,'Res.Aux.'!$AG$15:$BG$15,0)))</f>
        <v/>
      </c>
      <c r="O48" s="411"/>
      <c r="P48" s="412" t="str">
        <f t="shared" si="6"/>
        <v/>
      </c>
      <c r="Q48" s="413" t="str">
        <f t="shared" si="10"/>
        <v>ù</v>
      </c>
      <c r="R48" s="414" t="str">
        <f>IF($B48="-","",INDEX('Res.Aux.'!$AG$12:$BG$722,MATCH($B48,'Res.Aux.'!$AG$12:$AG$722,0),MATCH(R$6,'Res.Aux.'!$AG$15:$BG$15,0)))</f>
        <v/>
      </c>
      <c r="S48" s="415" t="str">
        <f>IF($B48="-","",INDEX('Res.Aux.'!$AG$12:$BG$722,MATCH($B48,'Res.Aux.'!$AG$12:$AG$722,0),MATCH(S$6,'Res.Aux.'!$AG$15:$BG$15,0)))</f>
        <v/>
      </c>
      <c r="T48" s="415" t="str">
        <f>IF($B48="-","",INDEX('Res.Aux.'!$AG$12:$BG$722,MATCH($B48,'Res.Aux.'!$AG$12:$AG$722,0),MATCH(T$6,'Res.Aux.'!$AG$15:$BG$15,0)))</f>
        <v/>
      </c>
      <c r="U48" s="416" t="str">
        <f>IF($B48="-","",INDEX('Res.Aux.'!$AG$12:$BG$722,MATCH($B48,'Res.Aux.'!$AG$12:$AG$722,0),MATCH(U$6,'Res.Aux.'!$AG$15:$BG$15,0)))</f>
        <v/>
      </c>
      <c r="V48" s="417"/>
      <c r="W48" s="414" t="str">
        <f t="shared" si="13"/>
        <v>-</v>
      </c>
      <c r="X48" s="415" t="str">
        <f t="shared" si="13"/>
        <v>-</v>
      </c>
      <c r="Y48" s="415" t="str">
        <f t="shared" si="13"/>
        <v>-</v>
      </c>
      <c r="Z48" s="416" t="str">
        <f t="shared" si="13"/>
        <v>-</v>
      </c>
      <c r="AA48" s="417"/>
      <c r="AB48" s="414" t="str">
        <f t="shared" si="12"/>
        <v>-</v>
      </c>
      <c r="AC48" s="415" t="str">
        <f t="shared" si="12"/>
        <v>-</v>
      </c>
      <c r="AD48" s="415" t="str">
        <f t="shared" si="12"/>
        <v>-</v>
      </c>
      <c r="AE48" s="416" t="str">
        <f t="shared" si="12"/>
        <v>-</v>
      </c>
      <c r="AF48" s="417"/>
      <c r="AG48" s="410" t="str">
        <f t="shared" si="1"/>
        <v>-</v>
      </c>
      <c r="AH48" s="417"/>
      <c r="AI48" s="418" t="str">
        <f t="shared" si="2"/>
        <v>ù</v>
      </c>
      <c r="AJ48" s="419" t="str">
        <f t="shared" si="3"/>
        <v>~</v>
      </c>
      <c r="AK48" s="417"/>
      <c r="AL48" s="414" t="str">
        <f t="shared" si="11"/>
        <v>-</v>
      </c>
      <c r="AM48" s="416" t="str">
        <f t="shared" si="9"/>
        <v>-</v>
      </c>
    </row>
    <row r="49" spans="2:39" ht="15" x14ac:dyDescent="0.3">
      <c r="B49" s="400" t="str">
        <f>IF(MAX(B$7:B48)+1&gt;MAX('Res.Aux.'!$AG$23:$AG$722),"-",MAX(B$7:B48)+1)</f>
        <v>-</v>
      </c>
      <c r="C49" s="401" t="str">
        <f>IF($B49="-","",INDEX('Res.Aux.'!$AG$12:$BG$722,MATCH($B49,'Res.Aux.'!$AG$12:$AG$722,0),MATCH(C$6,'Res.Aux.'!$AG$15:$BG$15,0)))</f>
        <v/>
      </c>
      <c r="D49" s="402" t="str">
        <f t="shared" si="4"/>
        <v/>
      </c>
      <c r="E49" s="403" t="str">
        <f>IF($B49="-","",INDEX('Res.Aux.'!$AG$12:$BG$722,MATCH($B49,'Res.Aux.'!$AG$12:$AG$722,0),MATCH(E$6,'Res.Aux.'!$AG$15:$BG$15,0)))</f>
        <v/>
      </c>
      <c r="F49" s="402" t="str">
        <f t="shared" si="5"/>
        <v/>
      </c>
      <c r="G49" s="404" t="str">
        <f>IF($B49="-","",INDEX('Res.Aux.'!$AG$12:$BG$722,MATCH($B49,'Res.Aux.'!$AG$12:$AG$722,0),MATCH(G$6,'Res.Aux.'!$AG$15:$BG$15,0)))</f>
        <v/>
      </c>
      <c r="H49" s="405" t="str">
        <f>IF($B49="-","",Datos!$I$16)</f>
        <v/>
      </c>
      <c r="I49" s="406" t="str">
        <f>IF($C49="","",Datos!$G$16)</f>
        <v/>
      </c>
      <c r="J49" s="407" t="str">
        <f>IF($B49="-","",INDEX('Res.Aux.'!$AG$12:$BG$722,MATCH($B49,'Res.Aux.'!$AG$12:$AG$722,0),MATCH(J$6,'Res.Aux.'!$AG$15:$BG$15,0)))</f>
        <v/>
      </c>
      <c r="K49" s="408" t="str">
        <f>IF($C49="","",Datos!$H$26)</f>
        <v/>
      </c>
      <c r="L49" s="409" t="str">
        <f>IF($I49="","",Datos!$N$27)</f>
        <v/>
      </c>
      <c r="M49" s="407" t="str">
        <f>IF($I49="","",Datos!$O$27)</f>
        <v/>
      </c>
      <c r="N49" s="410" t="str">
        <f>IF($B49="-","",INDEX('Res.Aux.'!$AG$12:$BG$722,MATCH($B49,'Res.Aux.'!$AG$12:$AG$722,0),MATCH(N$6,'Res.Aux.'!$AG$15:$BG$15,0)))</f>
        <v/>
      </c>
      <c r="O49" s="411"/>
      <c r="P49" s="412" t="str">
        <f t="shared" si="6"/>
        <v/>
      </c>
      <c r="Q49" s="413" t="str">
        <f t="shared" si="10"/>
        <v>ù</v>
      </c>
      <c r="R49" s="414" t="str">
        <f>IF($B49="-","",INDEX('Res.Aux.'!$AG$12:$BG$722,MATCH($B49,'Res.Aux.'!$AG$12:$AG$722,0),MATCH(R$6,'Res.Aux.'!$AG$15:$BG$15,0)))</f>
        <v/>
      </c>
      <c r="S49" s="415" t="str">
        <f>IF($B49="-","",INDEX('Res.Aux.'!$AG$12:$BG$722,MATCH($B49,'Res.Aux.'!$AG$12:$AG$722,0),MATCH(S$6,'Res.Aux.'!$AG$15:$BG$15,0)))</f>
        <v/>
      </c>
      <c r="T49" s="415" t="str">
        <f>IF($B49="-","",INDEX('Res.Aux.'!$AG$12:$BG$722,MATCH($B49,'Res.Aux.'!$AG$12:$AG$722,0),MATCH(T$6,'Res.Aux.'!$AG$15:$BG$15,0)))</f>
        <v/>
      </c>
      <c r="U49" s="416" t="str">
        <f>IF($B49="-","",INDEX('Res.Aux.'!$AG$12:$BG$722,MATCH($B49,'Res.Aux.'!$AG$12:$AG$722,0),MATCH(U$6,'Res.Aux.'!$AG$15:$BG$15,0)))</f>
        <v/>
      </c>
      <c r="V49" s="417"/>
      <c r="W49" s="414" t="str">
        <f t="shared" si="13"/>
        <v>-</v>
      </c>
      <c r="X49" s="415" t="str">
        <f t="shared" si="13"/>
        <v>-</v>
      </c>
      <c r="Y49" s="415" t="str">
        <f t="shared" si="13"/>
        <v>-</v>
      </c>
      <c r="Z49" s="416" t="str">
        <f t="shared" si="13"/>
        <v>-</v>
      </c>
      <c r="AA49" s="417"/>
      <c r="AB49" s="414" t="str">
        <f t="shared" si="12"/>
        <v>-</v>
      </c>
      <c r="AC49" s="415" t="str">
        <f t="shared" si="12"/>
        <v>-</v>
      </c>
      <c r="AD49" s="415" t="str">
        <f t="shared" si="12"/>
        <v>-</v>
      </c>
      <c r="AE49" s="416" t="str">
        <f t="shared" si="12"/>
        <v>-</v>
      </c>
      <c r="AF49" s="417"/>
      <c r="AG49" s="410" t="str">
        <f t="shared" si="1"/>
        <v>-</v>
      </c>
      <c r="AH49" s="417"/>
      <c r="AI49" s="418" t="str">
        <f t="shared" si="2"/>
        <v>ù</v>
      </c>
      <c r="AJ49" s="419" t="str">
        <f t="shared" si="3"/>
        <v>~</v>
      </c>
      <c r="AK49" s="417"/>
      <c r="AL49" s="414" t="str">
        <f t="shared" si="11"/>
        <v>-</v>
      </c>
      <c r="AM49" s="416" t="str">
        <f t="shared" si="9"/>
        <v>-</v>
      </c>
    </row>
    <row r="50" spans="2:39" ht="15" x14ac:dyDescent="0.3">
      <c r="B50" s="400" t="str">
        <f>IF(MAX(B$7:B49)+1&gt;MAX('Res.Aux.'!$AG$23:$AG$722),"-",MAX(B$7:B49)+1)</f>
        <v>-</v>
      </c>
      <c r="C50" s="401" t="str">
        <f>IF($B50="-","",INDEX('Res.Aux.'!$AG$12:$BG$722,MATCH($B50,'Res.Aux.'!$AG$12:$AG$722,0),MATCH(C$6,'Res.Aux.'!$AG$15:$BG$15,0)))</f>
        <v/>
      </c>
      <c r="D50" s="402" t="str">
        <f t="shared" si="4"/>
        <v/>
      </c>
      <c r="E50" s="403" t="str">
        <f>IF($B50="-","",INDEX('Res.Aux.'!$AG$12:$BG$722,MATCH($B50,'Res.Aux.'!$AG$12:$AG$722,0),MATCH(E$6,'Res.Aux.'!$AG$15:$BG$15,0)))</f>
        <v/>
      </c>
      <c r="F50" s="402" t="str">
        <f t="shared" si="5"/>
        <v/>
      </c>
      <c r="G50" s="404" t="str">
        <f>IF($B50="-","",INDEX('Res.Aux.'!$AG$12:$BG$722,MATCH($B50,'Res.Aux.'!$AG$12:$AG$722,0),MATCH(G$6,'Res.Aux.'!$AG$15:$BG$15,0)))</f>
        <v/>
      </c>
      <c r="H50" s="405" t="str">
        <f>IF($B50="-","",Datos!$I$16)</f>
        <v/>
      </c>
      <c r="I50" s="406" t="str">
        <f>IF($C50="","",Datos!$G$16)</f>
        <v/>
      </c>
      <c r="J50" s="407" t="str">
        <f>IF($B50="-","",INDEX('Res.Aux.'!$AG$12:$BG$722,MATCH($B50,'Res.Aux.'!$AG$12:$AG$722,0),MATCH(J$6,'Res.Aux.'!$AG$15:$BG$15,0)))</f>
        <v/>
      </c>
      <c r="K50" s="408" t="str">
        <f>IF($C50="","",Datos!$H$26)</f>
        <v/>
      </c>
      <c r="L50" s="409" t="str">
        <f>IF($I50="","",Datos!$N$27)</f>
        <v/>
      </c>
      <c r="M50" s="407" t="str">
        <f>IF($I50="","",Datos!$O$27)</f>
        <v/>
      </c>
      <c r="N50" s="410" t="str">
        <f>IF($B50="-","",INDEX('Res.Aux.'!$AG$12:$BG$722,MATCH($B50,'Res.Aux.'!$AG$12:$AG$722,0),MATCH(N$6,'Res.Aux.'!$AG$15:$BG$15,0)))</f>
        <v/>
      </c>
      <c r="O50" s="411"/>
      <c r="P50" s="412" t="str">
        <f t="shared" si="6"/>
        <v/>
      </c>
      <c r="Q50" s="413" t="str">
        <f t="shared" si="10"/>
        <v>ù</v>
      </c>
      <c r="R50" s="414" t="str">
        <f>IF($B50="-","",INDEX('Res.Aux.'!$AG$12:$BG$722,MATCH($B50,'Res.Aux.'!$AG$12:$AG$722,0),MATCH(R$6,'Res.Aux.'!$AG$15:$BG$15,0)))</f>
        <v/>
      </c>
      <c r="S50" s="415" t="str">
        <f>IF($B50="-","",INDEX('Res.Aux.'!$AG$12:$BG$722,MATCH($B50,'Res.Aux.'!$AG$12:$AG$722,0),MATCH(S$6,'Res.Aux.'!$AG$15:$BG$15,0)))</f>
        <v/>
      </c>
      <c r="T50" s="415" t="str">
        <f>IF($B50="-","",INDEX('Res.Aux.'!$AG$12:$BG$722,MATCH($B50,'Res.Aux.'!$AG$12:$AG$722,0),MATCH(T$6,'Res.Aux.'!$AG$15:$BG$15,0)))</f>
        <v/>
      </c>
      <c r="U50" s="416" t="str">
        <f>IF($B50="-","",INDEX('Res.Aux.'!$AG$12:$BG$722,MATCH($B50,'Res.Aux.'!$AG$12:$AG$722,0),MATCH(U$6,'Res.Aux.'!$AG$15:$BG$15,0)))</f>
        <v/>
      </c>
      <c r="V50" s="417"/>
      <c r="W50" s="414" t="str">
        <f t="shared" si="13"/>
        <v>-</v>
      </c>
      <c r="X50" s="415" t="str">
        <f t="shared" si="13"/>
        <v>-</v>
      </c>
      <c r="Y50" s="415" t="str">
        <f t="shared" si="13"/>
        <v>-</v>
      </c>
      <c r="Z50" s="416" t="str">
        <f t="shared" si="13"/>
        <v>-</v>
      </c>
      <c r="AA50" s="417"/>
      <c r="AB50" s="414" t="str">
        <f t="shared" si="12"/>
        <v>-</v>
      </c>
      <c r="AC50" s="415" t="str">
        <f t="shared" si="12"/>
        <v>-</v>
      </c>
      <c r="AD50" s="415" t="str">
        <f t="shared" si="12"/>
        <v>-</v>
      </c>
      <c r="AE50" s="416" t="str">
        <f t="shared" si="12"/>
        <v>-</v>
      </c>
      <c r="AF50" s="417"/>
      <c r="AG50" s="410" t="str">
        <f t="shared" si="1"/>
        <v>-</v>
      </c>
      <c r="AH50" s="417"/>
      <c r="AI50" s="418" t="str">
        <f t="shared" si="2"/>
        <v>ù</v>
      </c>
      <c r="AJ50" s="419" t="str">
        <f t="shared" si="3"/>
        <v>~</v>
      </c>
      <c r="AK50" s="417"/>
      <c r="AL50" s="414" t="str">
        <f t="shared" si="11"/>
        <v>-</v>
      </c>
      <c r="AM50" s="416" t="str">
        <f t="shared" si="9"/>
        <v>-</v>
      </c>
    </row>
    <row r="51" spans="2:39" ht="15" x14ac:dyDescent="0.3">
      <c r="B51" s="400" t="str">
        <f>IF(MAX(B$7:B50)+1&gt;MAX('Res.Aux.'!$AG$23:$AG$722),"-",MAX(B$7:B50)+1)</f>
        <v>-</v>
      </c>
      <c r="C51" s="401" t="str">
        <f>IF($B51="-","",INDEX('Res.Aux.'!$AG$12:$BG$722,MATCH($B51,'Res.Aux.'!$AG$12:$AG$722,0),MATCH(C$6,'Res.Aux.'!$AG$15:$BG$15,0)))</f>
        <v/>
      </c>
      <c r="D51" s="402" t="str">
        <f t="shared" si="4"/>
        <v/>
      </c>
      <c r="E51" s="403" t="str">
        <f>IF($B51="-","",INDEX('Res.Aux.'!$AG$12:$BG$722,MATCH($B51,'Res.Aux.'!$AG$12:$AG$722,0),MATCH(E$6,'Res.Aux.'!$AG$15:$BG$15,0)))</f>
        <v/>
      </c>
      <c r="F51" s="402" t="str">
        <f t="shared" si="5"/>
        <v/>
      </c>
      <c r="G51" s="404" t="str">
        <f>IF($B51="-","",INDEX('Res.Aux.'!$AG$12:$BG$722,MATCH($B51,'Res.Aux.'!$AG$12:$AG$722,0),MATCH(G$6,'Res.Aux.'!$AG$15:$BG$15,0)))</f>
        <v/>
      </c>
      <c r="H51" s="405" t="str">
        <f>IF($B51="-","",Datos!$I$16)</f>
        <v/>
      </c>
      <c r="I51" s="406" t="str">
        <f>IF($C51="","",Datos!$G$16)</f>
        <v/>
      </c>
      <c r="J51" s="407" t="str">
        <f>IF($B51="-","",INDEX('Res.Aux.'!$AG$12:$BG$722,MATCH($B51,'Res.Aux.'!$AG$12:$AG$722,0),MATCH(J$6,'Res.Aux.'!$AG$15:$BG$15,0)))</f>
        <v/>
      </c>
      <c r="K51" s="408" t="str">
        <f>IF($C51="","",Datos!$H$26)</f>
        <v/>
      </c>
      <c r="L51" s="409" t="str">
        <f>IF($I51="","",Datos!$N$27)</f>
        <v/>
      </c>
      <c r="M51" s="407" t="str">
        <f>IF($I51="","",Datos!$O$27)</f>
        <v/>
      </c>
      <c r="N51" s="410" t="str">
        <f>IF($B51="-","",INDEX('Res.Aux.'!$AG$12:$BG$722,MATCH($B51,'Res.Aux.'!$AG$12:$AG$722,0),MATCH(N$6,'Res.Aux.'!$AG$15:$BG$15,0)))</f>
        <v/>
      </c>
      <c r="O51" s="411"/>
      <c r="P51" s="412" t="str">
        <f t="shared" si="6"/>
        <v/>
      </c>
      <c r="Q51" s="413" t="str">
        <f t="shared" si="10"/>
        <v>ù</v>
      </c>
      <c r="R51" s="414" t="str">
        <f>IF($B51="-","",INDEX('Res.Aux.'!$AG$12:$BG$722,MATCH($B51,'Res.Aux.'!$AG$12:$AG$722,0),MATCH(R$6,'Res.Aux.'!$AG$15:$BG$15,0)))</f>
        <v/>
      </c>
      <c r="S51" s="415" t="str">
        <f>IF($B51="-","",INDEX('Res.Aux.'!$AG$12:$BG$722,MATCH($B51,'Res.Aux.'!$AG$12:$AG$722,0),MATCH(S$6,'Res.Aux.'!$AG$15:$BG$15,0)))</f>
        <v/>
      </c>
      <c r="T51" s="415" t="str">
        <f>IF($B51="-","",INDEX('Res.Aux.'!$AG$12:$BG$722,MATCH($B51,'Res.Aux.'!$AG$12:$AG$722,0),MATCH(T$6,'Res.Aux.'!$AG$15:$BG$15,0)))</f>
        <v/>
      </c>
      <c r="U51" s="416" t="str">
        <f>IF($B51="-","",INDEX('Res.Aux.'!$AG$12:$BG$722,MATCH($B51,'Res.Aux.'!$AG$12:$AG$722,0),MATCH(U$6,'Res.Aux.'!$AG$15:$BG$15,0)))</f>
        <v/>
      </c>
      <c r="V51" s="417"/>
      <c r="W51" s="414" t="str">
        <f t="shared" si="13"/>
        <v>-</v>
      </c>
      <c r="X51" s="415" t="str">
        <f t="shared" si="13"/>
        <v>-</v>
      </c>
      <c r="Y51" s="415" t="str">
        <f t="shared" si="13"/>
        <v>-</v>
      </c>
      <c r="Z51" s="416" t="str">
        <f t="shared" si="13"/>
        <v>-</v>
      </c>
      <c r="AA51" s="417"/>
      <c r="AB51" s="414" t="str">
        <f t="shared" si="12"/>
        <v>-</v>
      </c>
      <c r="AC51" s="415" t="str">
        <f t="shared" si="12"/>
        <v>-</v>
      </c>
      <c r="AD51" s="415" t="str">
        <f t="shared" si="12"/>
        <v>-</v>
      </c>
      <c r="AE51" s="416" t="str">
        <f t="shared" si="12"/>
        <v>-</v>
      </c>
      <c r="AF51" s="417"/>
      <c r="AG51" s="410" t="str">
        <f t="shared" si="1"/>
        <v>-</v>
      </c>
      <c r="AH51" s="417"/>
      <c r="AI51" s="418" t="str">
        <f t="shared" si="2"/>
        <v>ù</v>
      </c>
      <c r="AJ51" s="419" t="str">
        <f t="shared" si="3"/>
        <v>~</v>
      </c>
      <c r="AK51" s="417"/>
      <c r="AL51" s="414" t="str">
        <f t="shared" si="11"/>
        <v>-</v>
      </c>
      <c r="AM51" s="416" t="str">
        <f t="shared" si="9"/>
        <v>-</v>
      </c>
    </row>
    <row r="52" spans="2:39" ht="15" x14ac:dyDescent="0.3">
      <c r="B52" s="400" t="str">
        <f>IF(MAX(B$7:B51)+1&gt;MAX('Res.Aux.'!$AG$23:$AG$722),"-",MAX(B$7:B51)+1)</f>
        <v>-</v>
      </c>
      <c r="C52" s="401" t="str">
        <f>IF($B52="-","",INDEX('Res.Aux.'!$AG$12:$BG$722,MATCH($B52,'Res.Aux.'!$AG$12:$AG$722,0),MATCH(C$6,'Res.Aux.'!$AG$15:$BG$15,0)))</f>
        <v/>
      </c>
      <c r="D52" s="402" t="str">
        <f t="shared" si="4"/>
        <v/>
      </c>
      <c r="E52" s="403" t="str">
        <f>IF($B52="-","",INDEX('Res.Aux.'!$AG$12:$BG$722,MATCH($B52,'Res.Aux.'!$AG$12:$AG$722,0),MATCH(E$6,'Res.Aux.'!$AG$15:$BG$15,0)))</f>
        <v/>
      </c>
      <c r="F52" s="402" t="str">
        <f t="shared" si="5"/>
        <v/>
      </c>
      <c r="G52" s="404" t="str">
        <f>IF($B52="-","",INDEX('Res.Aux.'!$AG$12:$BG$722,MATCH($B52,'Res.Aux.'!$AG$12:$AG$722,0),MATCH(G$6,'Res.Aux.'!$AG$15:$BG$15,0)))</f>
        <v/>
      </c>
      <c r="H52" s="405" t="str">
        <f>IF($B52="-","",Datos!$I$16)</f>
        <v/>
      </c>
      <c r="I52" s="406" t="str">
        <f>IF($C52="","",Datos!$G$16)</f>
        <v/>
      </c>
      <c r="J52" s="407" t="str">
        <f>IF($B52="-","",INDEX('Res.Aux.'!$AG$12:$BG$722,MATCH($B52,'Res.Aux.'!$AG$12:$AG$722,0),MATCH(J$6,'Res.Aux.'!$AG$15:$BG$15,0)))</f>
        <v/>
      </c>
      <c r="K52" s="408" t="str">
        <f>IF($C52="","",Datos!$H$26)</f>
        <v/>
      </c>
      <c r="L52" s="409" t="str">
        <f>IF($I52="","",Datos!$N$27)</f>
        <v/>
      </c>
      <c r="M52" s="407" t="str">
        <f>IF($I52="","",Datos!$O$27)</f>
        <v/>
      </c>
      <c r="N52" s="410" t="str">
        <f>IF($B52="-","",INDEX('Res.Aux.'!$AG$12:$BG$722,MATCH($B52,'Res.Aux.'!$AG$12:$AG$722,0),MATCH(N$6,'Res.Aux.'!$AG$15:$BG$15,0)))</f>
        <v/>
      </c>
      <c r="O52" s="411"/>
      <c r="P52" s="412" t="str">
        <f t="shared" si="6"/>
        <v/>
      </c>
      <c r="Q52" s="413" t="str">
        <f t="shared" si="10"/>
        <v>ù</v>
      </c>
      <c r="R52" s="414" t="str">
        <f>IF($B52="-","",INDEX('Res.Aux.'!$AG$12:$BG$722,MATCH($B52,'Res.Aux.'!$AG$12:$AG$722,0),MATCH(R$6,'Res.Aux.'!$AG$15:$BG$15,0)))</f>
        <v/>
      </c>
      <c r="S52" s="415" t="str">
        <f>IF($B52="-","",INDEX('Res.Aux.'!$AG$12:$BG$722,MATCH($B52,'Res.Aux.'!$AG$12:$AG$722,0),MATCH(S$6,'Res.Aux.'!$AG$15:$BG$15,0)))</f>
        <v/>
      </c>
      <c r="T52" s="415" t="str">
        <f>IF($B52="-","",INDEX('Res.Aux.'!$AG$12:$BG$722,MATCH($B52,'Res.Aux.'!$AG$12:$AG$722,0),MATCH(T$6,'Res.Aux.'!$AG$15:$BG$15,0)))</f>
        <v/>
      </c>
      <c r="U52" s="416" t="str">
        <f>IF($B52="-","",INDEX('Res.Aux.'!$AG$12:$BG$722,MATCH($B52,'Res.Aux.'!$AG$12:$AG$722,0),MATCH(U$6,'Res.Aux.'!$AG$15:$BG$15,0)))</f>
        <v/>
      </c>
      <c r="V52" s="417"/>
      <c r="W52" s="414" t="str">
        <f t="shared" si="13"/>
        <v>-</v>
      </c>
      <c r="X52" s="415" t="str">
        <f t="shared" si="13"/>
        <v>-</v>
      </c>
      <c r="Y52" s="415" t="str">
        <f t="shared" si="13"/>
        <v>-</v>
      </c>
      <c r="Z52" s="416" t="str">
        <f t="shared" si="13"/>
        <v>-</v>
      </c>
      <c r="AA52" s="417"/>
      <c r="AB52" s="414" t="str">
        <f t="shared" si="12"/>
        <v>-</v>
      </c>
      <c r="AC52" s="415" t="str">
        <f t="shared" si="12"/>
        <v>-</v>
      </c>
      <c r="AD52" s="415" t="str">
        <f t="shared" si="12"/>
        <v>-</v>
      </c>
      <c r="AE52" s="416" t="str">
        <f t="shared" si="12"/>
        <v>-</v>
      </c>
      <c r="AF52" s="417"/>
      <c r="AG52" s="410" t="str">
        <f t="shared" si="1"/>
        <v>-</v>
      </c>
      <c r="AH52" s="417"/>
      <c r="AI52" s="418" t="str">
        <f t="shared" si="2"/>
        <v>ù</v>
      </c>
      <c r="AJ52" s="419" t="str">
        <f t="shared" si="3"/>
        <v>~</v>
      </c>
      <c r="AK52" s="417"/>
      <c r="AL52" s="414" t="str">
        <f t="shared" si="11"/>
        <v>-</v>
      </c>
      <c r="AM52" s="416" t="str">
        <f t="shared" si="9"/>
        <v>-</v>
      </c>
    </row>
    <row r="53" spans="2:39" ht="15" x14ac:dyDescent="0.3">
      <c r="B53" s="400" t="str">
        <f>IF(MAX(B$7:B52)+1&gt;MAX('Res.Aux.'!$AG$23:$AG$722),"-",MAX(B$7:B52)+1)</f>
        <v>-</v>
      </c>
      <c r="C53" s="401" t="str">
        <f>IF($B53="-","",INDEX('Res.Aux.'!$AG$12:$BG$722,MATCH($B53,'Res.Aux.'!$AG$12:$AG$722,0),MATCH(C$6,'Res.Aux.'!$AG$15:$BG$15,0)))</f>
        <v/>
      </c>
      <c r="D53" s="402" t="str">
        <f t="shared" si="4"/>
        <v/>
      </c>
      <c r="E53" s="403" t="str">
        <f>IF($B53="-","",INDEX('Res.Aux.'!$AG$12:$BG$722,MATCH($B53,'Res.Aux.'!$AG$12:$AG$722,0),MATCH(E$6,'Res.Aux.'!$AG$15:$BG$15,0)))</f>
        <v/>
      </c>
      <c r="F53" s="402" t="str">
        <f t="shared" si="5"/>
        <v/>
      </c>
      <c r="G53" s="404" t="str">
        <f>IF($B53="-","",INDEX('Res.Aux.'!$AG$12:$BG$722,MATCH($B53,'Res.Aux.'!$AG$12:$AG$722,0),MATCH(G$6,'Res.Aux.'!$AG$15:$BG$15,0)))</f>
        <v/>
      </c>
      <c r="H53" s="405" t="str">
        <f>IF($B53="-","",Datos!$I$16)</f>
        <v/>
      </c>
      <c r="I53" s="406" t="str">
        <f>IF($C53="","",Datos!$G$16)</f>
        <v/>
      </c>
      <c r="J53" s="407" t="str">
        <f>IF($B53="-","",INDEX('Res.Aux.'!$AG$12:$BG$722,MATCH($B53,'Res.Aux.'!$AG$12:$AG$722,0),MATCH(J$6,'Res.Aux.'!$AG$15:$BG$15,0)))</f>
        <v/>
      </c>
      <c r="K53" s="408" t="str">
        <f>IF($C53="","",Datos!$H$26)</f>
        <v/>
      </c>
      <c r="L53" s="409" t="str">
        <f>IF($I53="","",Datos!$N$27)</f>
        <v/>
      </c>
      <c r="M53" s="407" t="str">
        <f>IF($I53="","",Datos!$O$27)</f>
        <v/>
      </c>
      <c r="N53" s="410" t="str">
        <f>IF($B53="-","",INDEX('Res.Aux.'!$AG$12:$BG$722,MATCH($B53,'Res.Aux.'!$AG$12:$AG$722,0),MATCH(N$6,'Res.Aux.'!$AG$15:$BG$15,0)))</f>
        <v/>
      </c>
      <c r="O53" s="411"/>
      <c r="P53" s="412" t="str">
        <f t="shared" si="6"/>
        <v/>
      </c>
      <c r="Q53" s="413" t="str">
        <f t="shared" si="10"/>
        <v>ù</v>
      </c>
      <c r="R53" s="414" t="str">
        <f>IF($B53="-","",INDEX('Res.Aux.'!$AG$12:$BG$722,MATCH($B53,'Res.Aux.'!$AG$12:$AG$722,0),MATCH(R$6,'Res.Aux.'!$AG$15:$BG$15,0)))</f>
        <v/>
      </c>
      <c r="S53" s="415" t="str">
        <f>IF($B53="-","",INDEX('Res.Aux.'!$AG$12:$BG$722,MATCH($B53,'Res.Aux.'!$AG$12:$AG$722,0),MATCH(S$6,'Res.Aux.'!$AG$15:$BG$15,0)))</f>
        <v/>
      </c>
      <c r="T53" s="415" t="str">
        <f>IF($B53="-","",INDEX('Res.Aux.'!$AG$12:$BG$722,MATCH($B53,'Res.Aux.'!$AG$12:$AG$722,0),MATCH(T$6,'Res.Aux.'!$AG$15:$BG$15,0)))</f>
        <v/>
      </c>
      <c r="U53" s="416" t="str">
        <f>IF($B53="-","",INDEX('Res.Aux.'!$AG$12:$BG$722,MATCH($B53,'Res.Aux.'!$AG$12:$AG$722,0),MATCH(U$6,'Res.Aux.'!$AG$15:$BG$15,0)))</f>
        <v/>
      </c>
      <c r="V53" s="417"/>
      <c r="W53" s="414" t="str">
        <f t="shared" si="13"/>
        <v>-</v>
      </c>
      <c r="X53" s="415" t="str">
        <f t="shared" si="13"/>
        <v>-</v>
      </c>
      <c r="Y53" s="415" t="str">
        <f t="shared" si="13"/>
        <v>-</v>
      </c>
      <c r="Z53" s="416" t="str">
        <f t="shared" si="13"/>
        <v>-</v>
      </c>
      <c r="AA53" s="417"/>
      <c r="AB53" s="414" t="str">
        <f t="shared" si="12"/>
        <v>-</v>
      </c>
      <c r="AC53" s="415" t="str">
        <f t="shared" si="12"/>
        <v>-</v>
      </c>
      <c r="AD53" s="415" t="str">
        <f t="shared" si="12"/>
        <v>-</v>
      </c>
      <c r="AE53" s="416" t="str">
        <f t="shared" si="12"/>
        <v>-</v>
      </c>
      <c r="AF53" s="417"/>
      <c r="AG53" s="410" t="str">
        <f t="shared" si="1"/>
        <v>-</v>
      </c>
      <c r="AH53" s="417"/>
      <c r="AI53" s="418" t="str">
        <f t="shared" si="2"/>
        <v>ù</v>
      </c>
      <c r="AJ53" s="419" t="str">
        <f t="shared" si="3"/>
        <v>~</v>
      </c>
      <c r="AK53" s="417"/>
      <c r="AL53" s="414" t="str">
        <f t="shared" si="11"/>
        <v>-</v>
      </c>
      <c r="AM53" s="416" t="str">
        <f t="shared" si="9"/>
        <v>-</v>
      </c>
    </row>
    <row r="54" spans="2:39" ht="15" x14ac:dyDescent="0.3">
      <c r="B54" s="400" t="str">
        <f>IF(MAX(B$7:B53)+1&gt;MAX('Res.Aux.'!$AG$23:$AG$722),"-",MAX(B$7:B53)+1)</f>
        <v>-</v>
      </c>
      <c r="C54" s="401" t="str">
        <f>IF($B54="-","",INDEX('Res.Aux.'!$AG$12:$BG$722,MATCH($B54,'Res.Aux.'!$AG$12:$AG$722,0),MATCH(C$6,'Res.Aux.'!$AG$15:$BG$15,0)))</f>
        <v/>
      </c>
      <c r="D54" s="402" t="str">
        <f t="shared" si="4"/>
        <v/>
      </c>
      <c r="E54" s="403" t="str">
        <f>IF($B54="-","",INDEX('Res.Aux.'!$AG$12:$BG$722,MATCH($B54,'Res.Aux.'!$AG$12:$AG$722,0),MATCH(E$6,'Res.Aux.'!$AG$15:$BG$15,0)))</f>
        <v/>
      </c>
      <c r="F54" s="402" t="str">
        <f t="shared" si="5"/>
        <v/>
      </c>
      <c r="G54" s="404" t="str">
        <f>IF($B54="-","",INDEX('Res.Aux.'!$AG$12:$BG$722,MATCH($B54,'Res.Aux.'!$AG$12:$AG$722,0),MATCH(G$6,'Res.Aux.'!$AG$15:$BG$15,0)))</f>
        <v/>
      </c>
      <c r="H54" s="405" t="str">
        <f>IF($B54="-","",Datos!$I$16)</f>
        <v/>
      </c>
      <c r="I54" s="406" t="str">
        <f>IF($C54="","",Datos!$G$16)</f>
        <v/>
      </c>
      <c r="J54" s="407" t="str">
        <f>IF($B54="-","",INDEX('Res.Aux.'!$AG$12:$BG$722,MATCH($B54,'Res.Aux.'!$AG$12:$AG$722,0),MATCH(J$6,'Res.Aux.'!$AG$15:$BG$15,0)))</f>
        <v/>
      </c>
      <c r="K54" s="408" t="str">
        <f>IF($C54="","",Datos!$H$26)</f>
        <v/>
      </c>
      <c r="L54" s="409" t="str">
        <f>IF($I54="","",Datos!$N$27)</f>
        <v/>
      </c>
      <c r="M54" s="407" t="str">
        <f>IF($I54="","",Datos!$O$27)</f>
        <v/>
      </c>
      <c r="N54" s="410" t="str">
        <f>IF($B54="-","",INDEX('Res.Aux.'!$AG$12:$BG$722,MATCH($B54,'Res.Aux.'!$AG$12:$AG$722,0),MATCH(N$6,'Res.Aux.'!$AG$15:$BG$15,0)))</f>
        <v/>
      </c>
      <c r="O54" s="411"/>
      <c r="P54" s="412" t="str">
        <f t="shared" si="6"/>
        <v/>
      </c>
      <c r="Q54" s="413" t="str">
        <f t="shared" si="10"/>
        <v>ù</v>
      </c>
      <c r="R54" s="414" t="str">
        <f>IF($B54="-","",INDEX('Res.Aux.'!$AG$12:$BG$722,MATCH($B54,'Res.Aux.'!$AG$12:$AG$722,0),MATCH(R$6,'Res.Aux.'!$AG$15:$BG$15,0)))</f>
        <v/>
      </c>
      <c r="S54" s="415" t="str">
        <f>IF($B54="-","",INDEX('Res.Aux.'!$AG$12:$BG$722,MATCH($B54,'Res.Aux.'!$AG$12:$AG$722,0),MATCH(S$6,'Res.Aux.'!$AG$15:$BG$15,0)))</f>
        <v/>
      </c>
      <c r="T54" s="415" t="str">
        <f>IF($B54="-","",INDEX('Res.Aux.'!$AG$12:$BG$722,MATCH($B54,'Res.Aux.'!$AG$12:$AG$722,0),MATCH(T$6,'Res.Aux.'!$AG$15:$BG$15,0)))</f>
        <v/>
      </c>
      <c r="U54" s="416" t="str">
        <f>IF($B54="-","",INDEX('Res.Aux.'!$AG$12:$BG$722,MATCH($B54,'Res.Aux.'!$AG$12:$AG$722,0),MATCH(U$6,'Res.Aux.'!$AG$15:$BG$15,0)))</f>
        <v/>
      </c>
      <c r="V54" s="417"/>
      <c r="W54" s="414" t="str">
        <f t="shared" si="13"/>
        <v>-</v>
      </c>
      <c r="X54" s="415" t="str">
        <f t="shared" si="13"/>
        <v>-</v>
      </c>
      <c r="Y54" s="415" t="str">
        <f t="shared" si="13"/>
        <v>-</v>
      </c>
      <c r="Z54" s="416" t="str">
        <f t="shared" si="13"/>
        <v>-</v>
      </c>
      <c r="AA54" s="417"/>
      <c r="AB54" s="414" t="str">
        <f t="shared" si="12"/>
        <v>-</v>
      </c>
      <c r="AC54" s="415" t="str">
        <f t="shared" si="12"/>
        <v>-</v>
      </c>
      <c r="AD54" s="415" t="str">
        <f t="shared" si="12"/>
        <v>-</v>
      </c>
      <c r="AE54" s="416" t="str">
        <f t="shared" si="12"/>
        <v>-</v>
      </c>
      <c r="AF54" s="417"/>
      <c r="AG54" s="410" t="str">
        <f t="shared" si="1"/>
        <v>-</v>
      </c>
      <c r="AH54" s="417"/>
      <c r="AI54" s="418" t="str">
        <f t="shared" si="2"/>
        <v>ù</v>
      </c>
      <c r="AJ54" s="419" t="str">
        <f t="shared" si="3"/>
        <v>~</v>
      </c>
      <c r="AK54" s="417"/>
      <c r="AL54" s="414" t="str">
        <f t="shared" si="11"/>
        <v>-</v>
      </c>
      <c r="AM54" s="416" t="str">
        <f t="shared" si="9"/>
        <v>-</v>
      </c>
    </row>
    <row r="55" spans="2:39" ht="15" x14ac:dyDescent="0.3">
      <c r="B55" s="400" t="str">
        <f>IF(MAX(B$7:B54)+1&gt;MAX('Res.Aux.'!$AG$23:$AG$722),"-",MAX(B$7:B54)+1)</f>
        <v>-</v>
      </c>
      <c r="C55" s="401" t="str">
        <f>IF($B55="-","",INDEX('Res.Aux.'!$AG$12:$BG$722,MATCH($B55,'Res.Aux.'!$AG$12:$AG$722,0),MATCH(C$6,'Res.Aux.'!$AG$15:$BG$15,0)))</f>
        <v/>
      </c>
      <c r="D55" s="402" t="str">
        <f t="shared" si="4"/>
        <v/>
      </c>
      <c r="E55" s="403" t="str">
        <f>IF($B55="-","",INDEX('Res.Aux.'!$AG$12:$BG$722,MATCH($B55,'Res.Aux.'!$AG$12:$AG$722,0),MATCH(E$6,'Res.Aux.'!$AG$15:$BG$15,0)))</f>
        <v/>
      </c>
      <c r="F55" s="402" t="str">
        <f t="shared" si="5"/>
        <v/>
      </c>
      <c r="G55" s="404" t="str">
        <f>IF($B55="-","",INDEX('Res.Aux.'!$AG$12:$BG$722,MATCH($B55,'Res.Aux.'!$AG$12:$AG$722,0),MATCH(G$6,'Res.Aux.'!$AG$15:$BG$15,0)))</f>
        <v/>
      </c>
      <c r="H55" s="405" t="str">
        <f>IF($B55="-","",Datos!$I$16)</f>
        <v/>
      </c>
      <c r="I55" s="406" t="str">
        <f>IF($C55="","",Datos!$G$16)</f>
        <v/>
      </c>
      <c r="J55" s="407" t="str">
        <f>IF($B55="-","",INDEX('Res.Aux.'!$AG$12:$BG$722,MATCH($B55,'Res.Aux.'!$AG$12:$AG$722,0),MATCH(J$6,'Res.Aux.'!$AG$15:$BG$15,0)))</f>
        <v/>
      </c>
      <c r="K55" s="408" t="str">
        <f>IF($C55="","",Datos!$H$26)</f>
        <v/>
      </c>
      <c r="L55" s="409" t="str">
        <f>IF($I55="","",Datos!$N$27)</f>
        <v/>
      </c>
      <c r="M55" s="407" t="str">
        <f>IF($I55="","",Datos!$O$27)</f>
        <v/>
      </c>
      <c r="N55" s="410" t="str">
        <f>IF($B55="-","",INDEX('Res.Aux.'!$AG$12:$BG$722,MATCH($B55,'Res.Aux.'!$AG$12:$AG$722,0),MATCH(N$6,'Res.Aux.'!$AG$15:$BG$15,0)))</f>
        <v/>
      </c>
      <c r="O55" s="411"/>
      <c r="P55" s="412" t="str">
        <f t="shared" si="6"/>
        <v/>
      </c>
      <c r="Q55" s="413" t="str">
        <f t="shared" si="10"/>
        <v>ù</v>
      </c>
      <c r="R55" s="414" t="str">
        <f>IF($B55="-","",INDEX('Res.Aux.'!$AG$12:$BG$722,MATCH($B55,'Res.Aux.'!$AG$12:$AG$722,0),MATCH(R$6,'Res.Aux.'!$AG$15:$BG$15,0)))</f>
        <v/>
      </c>
      <c r="S55" s="415" t="str">
        <f>IF($B55="-","",INDEX('Res.Aux.'!$AG$12:$BG$722,MATCH($B55,'Res.Aux.'!$AG$12:$AG$722,0),MATCH(S$6,'Res.Aux.'!$AG$15:$BG$15,0)))</f>
        <v/>
      </c>
      <c r="T55" s="415" t="str">
        <f>IF($B55="-","",INDEX('Res.Aux.'!$AG$12:$BG$722,MATCH($B55,'Res.Aux.'!$AG$12:$AG$722,0),MATCH(T$6,'Res.Aux.'!$AG$15:$BG$15,0)))</f>
        <v/>
      </c>
      <c r="U55" s="416" t="str">
        <f>IF($B55="-","",INDEX('Res.Aux.'!$AG$12:$BG$722,MATCH($B55,'Res.Aux.'!$AG$12:$AG$722,0),MATCH(U$6,'Res.Aux.'!$AG$15:$BG$15,0)))</f>
        <v/>
      </c>
      <c r="V55" s="417"/>
      <c r="W55" s="414" t="str">
        <f t="shared" si="13"/>
        <v>-</v>
      </c>
      <c r="X55" s="415" t="str">
        <f t="shared" si="13"/>
        <v>-</v>
      </c>
      <c r="Y55" s="415" t="str">
        <f t="shared" si="13"/>
        <v>-</v>
      </c>
      <c r="Z55" s="416" t="str">
        <f t="shared" si="13"/>
        <v>-</v>
      </c>
      <c r="AA55" s="417"/>
      <c r="AB55" s="414" t="str">
        <f t="shared" si="12"/>
        <v>-</v>
      </c>
      <c r="AC55" s="415" t="str">
        <f t="shared" si="12"/>
        <v>-</v>
      </c>
      <c r="AD55" s="415" t="str">
        <f t="shared" si="12"/>
        <v>-</v>
      </c>
      <c r="AE55" s="416" t="str">
        <f t="shared" si="12"/>
        <v>-</v>
      </c>
      <c r="AF55" s="417"/>
      <c r="AG55" s="410" t="str">
        <f t="shared" si="1"/>
        <v>-</v>
      </c>
      <c r="AH55" s="417"/>
      <c r="AI55" s="418" t="str">
        <f t="shared" si="2"/>
        <v>ù</v>
      </c>
      <c r="AJ55" s="419" t="str">
        <f t="shared" si="3"/>
        <v>~</v>
      </c>
      <c r="AK55" s="417"/>
      <c r="AL55" s="414" t="str">
        <f t="shared" si="11"/>
        <v>-</v>
      </c>
      <c r="AM55" s="416" t="str">
        <f t="shared" si="9"/>
        <v>-</v>
      </c>
    </row>
    <row r="56" spans="2:39" ht="15" x14ac:dyDescent="0.3">
      <c r="B56" s="400" t="str">
        <f>IF(MAX(B$7:B55)+1&gt;MAX('Res.Aux.'!$AG$23:$AG$722),"-",MAX(B$7:B55)+1)</f>
        <v>-</v>
      </c>
      <c r="C56" s="401" t="str">
        <f>IF($B56="-","",INDEX('Res.Aux.'!$AG$12:$BG$722,MATCH($B56,'Res.Aux.'!$AG$12:$AG$722,0),MATCH(C$6,'Res.Aux.'!$AG$15:$BG$15,0)))</f>
        <v/>
      </c>
      <c r="D56" s="402" t="str">
        <f t="shared" si="4"/>
        <v/>
      </c>
      <c r="E56" s="403" t="str">
        <f>IF($B56="-","",INDEX('Res.Aux.'!$AG$12:$BG$722,MATCH($B56,'Res.Aux.'!$AG$12:$AG$722,0),MATCH(E$6,'Res.Aux.'!$AG$15:$BG$15,0)))</f>
        <v/>
      </c>
      <c r="F56" s="402" t="str">
        <f t="shared" si="5"/>
        <v/>
      </c>
      <c r="G56" s="404" t="str">
        <f>IF($B56="-","",INDEX('Res.Aux.'!$AG$12:$BG$722,MATCH($B56,'Res.Aux.'!$AG$12:$AG$722,0),MATCH(G$6,'Res.Aux.'!$AG$15:$BG$15,0)))</f>
        <v/>
      </c>
      <c r="H56" s="405" t="str">
        <f>IF($B56="-","",Datos!$I$16)</f>
        <v/>
      </c>
      <c r="I56" s="406" t="str">
        <f>IF($C56="","",Datos!$G$16)</f>
        <v/>
      </c>
      <c r="J56" s="407" t="str">
        <f>IF($B56="-","",INDEX('Res.Aux.'!$AG$12:$BG$722,MATCH($B56,'Res.Aux.'!$AG$12:$AG$722,0),MATCH(J$6,'Res.Aux.'!$AG$15:$BG$15,0)))</f>
        <v/>
      </c>
      <c r="K56" s="408" t="str">
        <f>IF($C56="","",Datos!$H$26)</f>
        <v/>
      </c>
      <c r="L56" s="409" t="str">
        <f>IF($I56="","",Datos!$N$27)</f>
        <v/>
      </c>
      <c r="M56" s="407" t="str">
        <f>IF($I56="","",Datos!$O$27)</f>
        <v/>
      </c>
      <c r="N56" s="410" t="str">
        <f>IF($B56="-","",INDEX('Res.Aux.'!$AG$12:$BG$722,MATCH($B56,'Res.Aux.'!$AG$12:$AG$722,0),MATCH(N$6,'Res.Aux.'!$AG$15:$BG$15,0)))</f>
        <v/>
      </c>
      <c r="O56" s="411"/>
      <c r="P56" s="412" t="str">
        <f t="shared" si="6"/>
        <v/>
      </c>
      <c r="Q56" s="413" t="str">
        <f t="shared" si="10"/>
        <v>ù</v>
      </c>
      <c r="R56" s="414" t="str">
        <f>IF($B56="-","",INDEX('Res.Aux.'!$AG$12:$BG$722,MATCH($B56,'Res.Aux.'!$AG$12:$AG$722,0),MATCH(R$6,'Res.Aux.'!$AG$15:$BG$15,0)))</f>
        <v/>
      </c>
      <c r="S56" s="415" t="str">
        <f>IF($B56="-","",INDEX('Res.Aux.'!$AG$12:$BG$722,MATCH($B56,'Res.Aux.'!$AG$12:$AG$722,0),MATCH(S$6,'Res.Aux.'!$AG$15:$BG$15,0)))</f>
        <v/>
      </c>
      <c r="T56" s="415" t="str">
        <f>IF($B56="-","",INDEX('Res.Aux.'!$AG$12:$BG$722,MATCH($B56,'Res.Aux.'!$AG$12:$AG$722,0),MATCH(T$6,'Res.Aux.'!$AG$15:$BG$15,0)))</f>
        <v/>
      </c>
      <c r="U56" s="416" t="str">
        <f>IF($B56="-","",INDEX('Res.Aux.'!$AG$12:$BG$722,MATCH($B56,'Res.Aux.'!$AG$12:$AG$722,0),MATCH(U$6,'Res.Aux.'!$AG$15:$BG$15,0)))</f>
        <v/>
      </c>
      <c r="V56" s="417"/>
      <c r="W56" s="414" t="str">
        <f t="shared" si="13"/>
        <v>-</v>
      </c>
      <c r="X56" s="415" t="str">
        <f t="shared" si="13"/>
        <v>-</v>
      </c>
      <c r="Y56" s="415" t="str">
        <f t="shared" si="13"/>
        <v>-</v>
      </c>
      <c r="Z56" s="416" t="str">
        <f t="shared" si="13"/>
        <v>-</v>
      </c>
      <c r="AA56" s="417"/>
      <c r="AB56" s="414" t="str">
        <f t="shared" si="12"/>
        <v>-</v>
      </c>
      <c r="AC56" s="415" t="str">
        <f t="shared" si="12"/>
        <v>-</v>
      </c>
      <c r="AD56" s="415" t="str">
        <f t="shared" si="12"/>
        <v>-</v>
      </c>
      <c r="AE56" s="416" t="str">
        <f t="shared" si="12"/>
        <v>-</v>
      </c>
      <c r="AF56" s="417"/>
      <c r="AG56" s="410" t="str">
        <f t="shared" si="1"/>
        <v>-</v>
      </c>
      <c r="AH56" s="417"/>
      <c r="AI56" s="418" t="str">
        <f t="shared" si="2"/>
        <v>ù</v>
      </c>
      <c r="AJ56" s="419" t="str">
        <f t="shared" si="3"/>
        <v>~</v>
      </c>
      <c r="AK56" s="417"/>
      <c r="AL56" s="414" t="str">
        <f t="shared" si="11"/>
        <v>-</v>
      </c>
      <c r="AM56" s="416" t="str">
        <f t="shared" si="9"/>
        <v>-</v>
      </c>
    </row>
    <row r="57" spans="2:39" ht="15" x14ac:dyDescent="0.3">
      <c r="B57" s="400" t="str">
        <f>IF(MAX(B$7:B56)+1&gt;MAX('Res.Aux.'!$AG$23:$AG$722),"-",MAX(B$7:B56)+1)</f>
        <v>-</v>
      </c>
      <c r="C57" s="401" t="str">
        <f>IF($B57="-","",INDEX('Res.Aux.'!$AG$12:$BG$722,MATCH($B57,'Res.Aux.'!$AG$12:$AG$722,0),MATCH(C$6,'Res.Aux.'!$AG$15:$BG$15,0)))</f>
        <v/>
      </c>
      <c r="D57" s="402" t="str">
        <f t="shared" si="4"/>
        <v/>
      </c>
      <c r="E57" s="403" t="str">
        <f>IF($B57="-","",INDEX('Res.Aux.'!$AG$12:$BG$722,MATCH($B57,'Res.Aux.'!$AG$12:$AG$722,0),MATCH(E$6,'Res.Aux.'!$AG$15:$BG$15,0)))</f>
        <v/>
      </c>
      <c r="F57" s="402" t="str">
        <f t="shared" si="5"/>
        <v/>
      </c>
      <c r="G57" s="404" t="str">
        <f>IF($B57="-","",INDEX('Res.Aux.'!$AG$12:$BG$722,MATCH($B57,'Res.Aux.'!$AG$12:$AG$722,0),MATCH(G$6,'Res.Aux.'!$AG$15:$BG$15,0)))</f>
        <v/>
      </c>
      <c r="H57" s="405" t="str">
        <f>IF($B57="-","",Datos!$I$16)</f>
        <v/>
      </c>
      <c r="I57" s="406" t="str">
        <f>IF($C57="","",Datos!$G$16)</f>
        <v/>
      </c>
      <c r="J57" s="407" t="str">
        <f>IF($B57="-","",INDEX('Res.Aux.'!$AG$12:$BG$722,MATCH($B57,'Res.Aux.'!$AG$12:$AG$722,0),MATCH(J$6,'Res.Aux.'!$AG$15:$BG$15,0)))</f>
        <v/>
      </c>
      <c r="K57" s="408" t="str">
        <f>IF($C57="","",Datos!$H$26)</f>
        <v/>
      </c>
      <c r="L57" s="409" t="str">
        <f>IF($I57="","",Datos!$N$27)</f>
        <v/>
      </c>
      <c r="M57" s="407" t="str">
        <f>IF($I57="","",Datos!$O$27)</f>
        <v/>
      </c>
      <c r="N57" s="410" t="str">
        <f>IF($B57="-","",INDEX('Res.Aux.'!$AG$12:$BG$722,MATCH($B57,'Res.Aux.'!$AG$12:$AG$722,0),MATCH(N$6,'Res.Aux.'!$AG$15:$BG$15,0)))</f>
        <v/>
      </c>
      <c r="O57" s="411"/>
      <c r="P57" s="412" t="str">
        <f t="shared" si="6"/>
        <v/>
      </c>
      <c r="Q57" s="413" t="str">
        <f t="shared" si="10"/>
        <v>ù</v>
      </c>
      <c r="R57" s="414" t="str">
        <f>IF($B57="-","",INDEX('Res.Aux.'!$AG$12:$BG$722,MATCH($B57,'Res.Aux.'!$AG$12:$AG$722,0),MATCH(R$6,'Res.Aux.'!$AG$15:$BG$15,0)))</f>
        <v/>
      </c>
      <c r="S57" s="415" t="str">
        <f>IF($B57="-","",INDEX('Res.Aux.'!$AG$12:$BG$722,MATCH($B57,'Res.Aux.'!$AG$12:$AG$722,0),MATCH(S$6,'Res.Aux.'!$AG$15:$BG$15,0)))</f>
        <v/>
      </c>
      <c r="T57" s="415" t="str">
        <f>IF($B57="-","",INDEX('Res.Aux.'!$AG$12:$BG$722,MATCH($B57,'Res.Aux.'!$AG$12:$AG$722,0),MATCH(T$6,'Res.Aux.'!$AG$15:$BG$15,0)))</f>
        <v/>
      </c>
      <c r="U57" s="416" t="str">
        <f>IF($B57="-","",INDEX('Res.Aux.'!$AG$12:$BG$722,MATCH($B57,'Res.Aux.'!$AG$12:$AG$722,0),MATCH(U$6,'Res.Aux.'!$AG$15:$BG$15,0)))</f>
        <v/>
      </c>
      <c r="V57" s="417"/>
      <c r="W57" s="414" t="str">
        <f t="shared" si="13"/>
        <v>-</v>
      </c>
      <c r="X57" s="415" t="str">
        <f t="shared" si="13"/>
        <v>-</v>
      </c>
      <c r="Y57" s="415" t="str">
        <f t="shared" si="13"/>
        <v>-</v>
      </c>
      <c r="Z57" s="416" t="str">
        <f t="shared" si="13"/>
        <v>-</v>
      </c>
      <c r="AA57" s="417"/>
      <c r="AB57" s="414" t="str">
        <f t="shared" si="12"/>
        <v>-</v>
      </c>
      <c r="AC57" s="415" t="str">
        <f t="shared" si="12"/>
        <v>-</v>
      </c>
      <c r="AD57" s="415" t="str">
        <f t="shared" si="12"/>
        <v>-</v>
      </c>
      <c r="AE57" s="416" t="str">
        <f t="shared" si="12"/>
        <v>-</v>
      </c>
      <c r="AF57" s="417"/>
      <c r="AG57" s="410" t="str">
        <f t="shared" si="1"/>
        <v>-</v>
      </c>
      <c r="AH57" s="417"/>
      <c r="AI57" s="418" t="str">
        <f t="shared" si="2"/>
        <v>ù</v>
      </c>
      <c r="AJ57" s="419" t="str">
        <f t="shared" si="3"/>
        <v>~</v>
      </c>
      <c r="AK57" s="417"/>
      <c r="AL57" s="414" t="str">
        <f t="shared" si="11"/>
        <v>-</v>
      </c>
      <c r="AM57" s="416" t="str">
        <f t="shared" si="9"/>
        <v>-</v>
      </c>
    </row>
    <row r="58" spans="2:39" ht="15" x14ac:dyDescent="0.3">
      <c r="B58" s="400" t="str">
        <f>IF(MAX(B$7:B57)+1&gt;MAX('Res.Aux.'!$AG$23:$AG$722),"-",MAX(B$7:B57)+1)</f>
        <v>-</v>
      </c>
      <c r="C58" s="401" t="str">
        <f>IF($B58="-","",INDEX('Res.Aux.'!$AG$12:$BG$722,MATCH($B58,'Res.Aux.'!$AG$12:$AG$722,0),MATCH(C$6,'Res.Aux.'!$AG$15:$BG$15,0)))</f>
        <v/>
      </c>
      <c r="D58" s="402" t="str">
        <f t="shared" si="4"/>
        <v/>
      </c>
      <c r="E58" s="403" t="str">
        <f>IF($B58="-","",INDEX('Res.Aux.'!$AG$12:$BG$722,MATCH($B58,'Res.Aux.'!$AG$12:$AG$722,0),MATCH(E$6,'Res.Aux.'!$AG$15:$BG$15,0)))</f>
        <v/>
      </c>
      <c r="F58" s="402" t="str">
        <f t="shared" si="5"/>
        <v/>
      </c>
      <c r="G58" s="404" t="str">
        <f>IF($B58="-","",INDEX('Res.Aux.'!$AG$12:$BG$722,MATCH($B58,'Res.Aux.'!$AG$12:$AG$722,0),MATCH(G$6,'Res.Aux.'!$AG$15:$BG$15,0)))</f>
        <v/>
      </c>
      <c r="H58" s="405" t="str">
        <f>IF($B58="-","",Datos!$I$16)</f>
        <v/>
      </c>
      <c r="I58" s="406" t="str">
        <f>IF($C58="","",Datos!$G$16)</f>
        <v/>
      </c>
      <c r="J58" s="407" t="str">
        <f>IF($B58="-","",INDEX('Res.Aux.'!$AG$12:$BG$722,MATCH($B58,'Res.Aux.'!$AG$12:$AG$722,0),MATCH(J$6,'Res.Aux.'!$AG$15:$BG$15,0)))</f>
        <v/>
      </c>
      <c r="K58" s="408" t="str">
        <f>IF($C58="","",Datos!$H$26)</f>
        <v/>
      </c>
      <c r="L58" s="409" t="str">
        <f>IF($I58="","",Datos!$N$27)</f>
        <v/>
      </c>
      <c r="M58" s="407" t="str">
        <f>IF($I58="","",Datos!$O$27)</f>
        <v/>
      </c>
      <c r="N58" s="410" t="str">
        <f>IF($B58="-","",INDEX('Res.Aux.'!$AG$12:$BG$722,MATCH($B58,'Res.Aux.'!$AG$12:$AG$722,0),MATCH(N$6,'Res.Aux.'!$AG$15:$BG$15,0)))</f>
        <v/>
      </c>
      <c r="O58" s="411"/>
      <c r="P58" s="412" t="str">
        <f t="shared" si="6"/>
        <v/>
      </c>
      <c r="Q58" s="413" t="str">
        <f t="shared" si="10"/>
        <v>ù</v>
      </c>
      <c r="R58" s="414" t="str">
        <f>IF($B58="-","",INDEX('Res.Aux.'!$AG$12:$BG$722,MATCH($B58,'Res.Aux.'!$AG$12:$AG$722,0),MATCH(R$6,'Res.Aux.'!$AG$15:$BG$15,0)))</f>
        <v/>
      </c>
      <c r="S58" s="415" t="str">
        <f>IF($B58="-","",INDEX('Res.Aux.'!$AG$12:$BG$722,MATCH($B58,'Res.Aux.'!$AG$12:$AG$722,0),MATCH(S$6,'Res.Aux.'!$AG$15:$BG$15,0)))</f>
        <v/>
      </c>
      <c r="T58" s="415" t="str">
        <f>IF($B58="-","",INDEX('Res.Aux.'!$AG$12:$BG$722,MATCH($B58,'Res.Aux.'!$AG$12:$AG$722,0),MATCH(T$6,'Res.Aux.'!$AG$15:$BG$15,0)))</f>
        <v/>
      </c>
      <c r="U58" s="416" t="str">
        <f>IF($B58="-","",INDEX('Res.Aux.'!$AG$12:$BG$722,MATCH($B58,'Res.Aux.'!$AG$12:$AG$722,0),MATCH(U$6,'Res.Aux.'!$AG$15:$BG$15,0)))</f>
        <v/>
      </c>
      <c r="V58" s="417"/>
      <c r="W58" s="414" t="str">
        <f t="shared" si="13"/>
        <v>-</v>
      </c>
      <c r="X58" s="415" t="str">
        <f t="shared" si="13"/>
        <v>-</v>
      </c>
      <c r="Y58" s="415" t="str">
        <f t="shared" si="13"/>
        <v>-</v>
      </c>
      <c r="Z58" s="416" t="str">
        <f t="shared" si="13"/>
        <v>-</v>
      </c>
      <c r="AA58" s="417"/>
      <c r="AB58" s="414" t="str">
        <f t="shared" si="12"/>
        <v>-</v>
      </c>
      <c r="AC58" s="415" t="str">
        <f t="shared" si="12"/>
        <v>-</v>
      </c>
      <c r="AD58" s="415" t="str">
        <f t="shared" si="12"/>
        <v>-</v>
      </c>
      <c r="AE58" s="416" t="str">
        <f t="shared" si="12"/>
        <v>-</v>
      </c>
      <c r="AF58" s="417"/>
      <c r="AG58" s="410" t="str">
        <f t="shared" si="1"/>
        <v>-</v>
      </c>
      <c r="AH58" s="417"/>
      <c r="AI58" s="418" t="str">
        <f t="shared" si="2"/>
        <v>ù</v>
      </c>
      <c r="AJ58" s="419" t="str">
        <f t="shared" si="3"/>
        <v>~</v>
      </c>
      <c r="AK58" s="417"/>
      <c r="AL58" s="414" t="str">
        <f t="shared" si="11"/>
        <v>-</v>
      </c>
      <c r="AM58" s="416" t="str">
        <f t="shared" si="9"/>
        <v>-</v>
      </c>
    </row>
    <row r="59" spans="2:39" ht="15" x14ac:dyDescent="0.3">
      <c r="B59" s="400" t="str">
        <f>IF(MAX(B$7:B58)+1&gt;MAX('Res.Aux.'!$AG$23:$AG$722),"-",MAX(B$7:B58)+1)</f>
        <v>-</v>
      </c>
      <c r="C59" s="401" t="str">
        <f>IF($B59="-","",INDEX('Res.Aux.'!$AG$12:$BG$722,MATCH($B59,'Res.Aux.'!$AG$12:$AG$722,0),MATCH(C$6,'Res.Aux.'!$AG$15:$BG$15,0)))</f>
        <v/>
      </c>
      <c r="D59" s="402" t="str">
        <f t="shared" si="4"/>
        <v/>
      </c>
      <c r="E59" s="403" t="str">
        <f>IF($B59="-","",INDEX('Res.Aux.'!$AG$12:$BG$722,MATCH($B59,'Res.Aux.'!$AG$12:$AG$722,0),MATCH(E$6,'Res.Aux.'!$AG$15:$BG$15,0)))</f>
        <v/>
      </c>
      <c r="F59" s="402" t="str">
        <f t="shared" si="5"/>
        <v/>
      </c>
      <c r="G59" s="404" t="str">
        <f>IF($B59="-","",INDEX('Res.Aux.'!$AG$12:$BG$722,MATCH($B59,'Res.Aux.'!$AG$12:$AG$722,0),MATCH(G$6,'Res.Aux.'!$AG$15:$BG$15,0)))</f>
        <v/>
      </c>
      <c r="H59" s="405" t="str">
        <f>IF($B59="-","",Datos!$I$16)</f>
        <v/>
      </c>
      <c r="I59" s="406" t="str">
        <f>IF($C59="","",Datos!$G$16)</f>
        <v/>
      </c>
      <c r="J59" s="407" t="str">
        <f>IF($B59="-","",INDEX('Res.Aux.'!$AG$12:$BG$722,MATCH($B59,'Res.Aux.'!$AG$12:$AG$722,0),MATCH(J$6,'Res.Aux.'!$AG$15:$BG$15,0)))</f>
        <v/>
      </c>
      <c r="K59" s="408" t="str">
        <f>IF($C59="","",Datos!$H$26)</f>
        <v/>
      </c>
      <c r="L59" s="409" t="str">
        <f>IF($I59="","",Datos!$N$27)</f>
        <v/>
      </c>
      <c r="M59" s="407" t="str">
        <f>IF($I59="","",Datos!$O$27)</f>
        <v/>
      </c>
      <c r="N59" s="410" t="str">
        <f>IF($B59="-","",INDEX('Res.Aux.'!$AG$12:$BG$722,MATCH($B59,'Res.Aux.'!$AG$12:$AG$722,0),MATCH(N$6,'Res.Aux.'!$AG$15:$BG$15,0)))</f>
        <v/>
      </c>
      <c r="O59" s="411"/>
      <c r="P59" s="412" t="str">
        <f t="shared" si="6"/>
        <v/>
      </c>
      <c r="Q59" s="413" t="str">
        <f t="shared" si="10"/>
        <v>ù</v>
      </c>
      <c r="R59" s="414" t="str">
        <f>IF($B59="-","",INDEX('Res.Aux.'!$AG$12:$BG$722,MATCH($B59,'Res.Aux.'!$AG$12:$AG$722,0),MATCH(R$6,'Res.Aux.'!$AG$15:$BG$15,0)))</f>
        <v/>
      </c>
      <c r="S59" s="415" t="str">
        <f>IF($B59="-","",INDEX('Res.Aux.'!$AG$12:$BG$722,MATCH($B59,'Res.Aux.'!$AG$12:$AG$722,0),MATCH(S$6,'Res.Aux.'!$AG$15:$BG$15,0)))</f>
        <v/>
      </c>
      <c r="T59" s="415" t="str">
        <f>IF($B59="-","",INDEX('Res.Aux.'!$AG$12:$BG$722,MATCH($B59,'Res.Aux.'!$AG$12:$AG$722,0),MATCH(T$6,'Res.Aux.'!$AG$15:$BG$15,0)))</f>
        <v/>
      </c>
      <c r="U59" s="416" t="str">
        <f>IF($B59="-","",INDEX('Res.Aux.'!$AG$12:$BG$722,MATCH($B59,'Res.Aux.'!$AG$12:$AG$722,0),MATCH(U$6,'Res.Aux.'!$AG$15:$BG$15,0)))</f>
        <v/>
      </c>
      <c r="V59" s="417"/>
      <c r="W59" s="414" t="str">
        <f t="shared" si="13"/>
        <v>-</v>
      </c>
      <c r="X59" s="415" t="str">
        <f t="shared" si="13"/>
        <v>-</v>
      </c>
      <c r="Y59" s="415" t="str">
        <f t="shared" si="13"/>
        <v>-</v>
      </c>
      <c r="Z59" s="416" t="str">
        <f t="shared" si="13"/>
        <v>-</v>
      </c>
      <c r="AA59" s="417"/>
      <c r="AB59" s="414" t="str">
        <f t="shared" si="12"/>
        <v>-</v>
      </c>
      <c r="AC59" s="415" t="str">
        <f t="shared" si="12"/>
        <v>-</v>
      </c>
      <c r="AD59" s="415" t="str">
        <f t="shared" si="12"/>
        <v>-</v>
      </c>
      <c r="AE59" s="416" t="str">
        <f t="shared" si="12"/>
        <v>-</v>
      </c>
      <c r="AF59" s="417"/>
      <c r="AG59" s="410" t="str">
        <f t="shared" si="1"/>
        <v>-</v>
      </c>
      <c r="AH59" s="417"/>
      <c r="AI59" s="418" t="str">
        <f t="shared" si="2"/>
        <v>ù</v>
      </c>
      <c r="AJ59" s="419" t="str">
        <f t="shared" si="3"/>
        <v>~</v>
      </c>
      <c r="AK59" s="417"/>
      <c r="AL59" s="414" t="str">
        <f t="shared" si="11"/>
        <v>-</v>
      </c>
      <c r="AM59" s="416" t="str">
        <f t="shared" si="9"/>
        <v>-</v>
      </c>
    </row>
    <row r="60" spans="2:39" ht="15" x14ac:dyDescent="0.3">
      <c r="B60" s="400" t="str">
        <f>IF(MAX(B$7:B59)+1&gt;MAX('Res.Aux.'!$AG$23:$AG$722),"-",MAX(B$7:B59)+1)</f>
        <v>-</v>
      </c>
      <c r="C60" s="401" t="str">
        <f>IF($B60="-","",INDEX('Res.Aux.'!$AG$12:$BG$722,MATCH($B60,'Res.Aux.'!$AG$12:$AG$722,0),MATCH(C$6,'Res.Aux.'!$AG$15:$BG$15,0)))</f>
        <v/>
      </c>
      <c r="D60" s="402" t="str">
        <f t="shared" si="4"/>
        <v/>
      </c>
      <c r="E60" s="403" t="str">
        <f>IF($B60="-","",INDEX('Res.Aux.'!$AG$12:$BG$722,MATCH($B60,'Res.Aux.'!$AG$12:$AG$722,0),MATCH(E$6,'Res.Aux.'!$AG$15:$BG$15,0)))</f>
        <v/>
      </c>
      <c r="F60" s="402" t="str">
        <f t="shared" si="5"/>
        <v/>
      </c>
      <c r="G60" s="404" t="str">
        <f>IF($B60="-","",INDEX('Res.Aux.'!$AG$12:$BG$722,MATCH($B60,'Res.Aux.'!$AG$12:$AG$722,0),MATCH(G$6,'Res.Aux.'!$AG$15:$BG$15,0)))</f>
        <v/>
      </c>
      <c r="H60" s="405" t="str">
        <f>IF($B60="-","",Datos!$I$16)</f>
        <v/>
      </c>
      <c r="I60" s="406" t="str">
        <f>IF($C60="","",Datos!$G$16)</f>
        <v/>
      </c>
      <c r="J60" s="407" t="str">
        <f>IF($B60="-","",INDEX('Res.Aux.'!$AG$12:$BG$722,MATCH($B60,'Res.Aux.'!$AG$12:$AG$722,0),MATCH(J$6,'Res.Aux.'!$AG$15:$BG$15,0)))</f>
        <v/>
      </c>
      <c r="K60" s="408" t="str">
        <f>IF($C60="","",Datos!$H$26)</f>
        <v/>
      </c>
      <c r="L60" s="409" t="str">
        <f>IF($I60="","",Datos!$N$27)</f>
        <v/>
      </c>
      <c r="M60" s="407" t="str">
        <f>IF($I60="","",Datos!$O$27)</f>
        <v/>
      </c>
      <c r="N60" s="410" t="str">
        <f>IF($B60="-","",INDEX('Res.Aux.'!$AG$12:$BG$722,MATCH($B60,'Res.Aux.'!$AG$12:$AG$722,0),MATCH(N$6,'Res.Aux.'!$AG$15:$BG$15,0)))</f>
        <v/>
      </c>
      <c r="O60" s="411"/>
      <c r="P60" s="412" t="str">
        <f t="shared" si="6"/>
        <v/>
      </c>
      <c r="Q60" s="413" t="str">
        <f t="shared" si="10"/>
        <v>ù</v>
      </c>
      <c r="R60" s="414" t="str">
        <f>IF($B60="-","",INDEX('Res.Aux.'!$AG$12:$BG$722,MATCH($B60,'Res.Aux.'!$AG$12:$AG$722,0),MATCH(R$6,'Res.Aux.'!$AG$15:$BG$15,0)))</f>
        <v/>
      </c>
      <c r="S60" s="415" t="str">
        <f>IF($B60="-","",INDEX('Res.Aux.'!$AG$12:$BG$722,MATCH($B60,'Res.Aux.'!$AG$12:$AG$722,0),MATCH(S$6,'Res.Aux.'!$AG$15:$BG$15,0)))</f>
        <v/>
      </c>
      <c r="T60" s="415" t="str">
        <f>IF($B60="-","",INDEX('Res.Aux.'!$AG$12:$BG$722,MATCH($B60,'Res.Aux.'!$AG$12:$AG$722,0),MATCH(T$6,'Res.Aux.'!$AG$15:$BG$15,0)))</f>
        <v/>
      </c>
      <c r="U60" s="416" t="str">
        <f>IF($B60="-","",INDEX('Res.Aux.'!$AG$12:$BG$722,MATCH($B60,'Res.Aux.'!$AG$12:$AG$722,0),MATCH(U$6,'Res.Aux.'!$AG$15:$BG$15,0)))</f>
        <v/>
      </c>
      <c r="V60" s="417"/>
      <c r="W60" s="414" t="str">
        <f t="shared" si="13"/>
        <v>-</v>
      </c>
      <c r="X60" s="415" t="str">
        <f t="shared" si="13"/>
        <v>-</v>
      </c>
      <c r="Y60" s="415" t="str">
        <f t="shared" si="13"/>
        <v>-</v>
      </c>
      <c r="Z60" s="416" t="str">
        <f t="shared" si="13"/>
        <v>-</v>
      </c>
      <c r="AA60" s="417"/>
      <c r="AB60" s="414" t="str">
        <f t="shared" si="12"/>
        <v>-</v>
      </c>
      <c r="AC60" s="415" t="str">
        <f t="shared" si="12"/>
        <v>-</v>
      </c>
      <c r="AD60" s="415" t="str">
        <f t="shared" si="12"/>
        <v>-</v>
      </c>
      <c r="AE60" s="416" t="str">
        <f t="shared" si="12"/>
        <v>-</v>
      </c>
      <c r="AF60" s="417"/>
      <c r="AG60" s="410" t="str">
        <f t="shared" si="1"/>
        <v>-</v>
      </c>
      <c r="AH60" s="417"/>
      <c r="AI60" s="418" t="str">
        <f t="shared" si="2"/>
        <v>ù</v>
      </c>
      <c r="AJ60" s="419" t="str">
        <f t="shared" si="3"/>
        <v>~</v>
      </c>
      <c r="AK60" s="417"/>
      <c r="AL60" s="414" t="str">
        <f t="shared" si="11"/>
        <v>-</v>
      </c>
      <c r="AM60" s="416" t="str">
        <f t="shared" si="9"/>
        <v>-</v>
      </c>
    </row>
    <row r="61" spans="2:39" ht="15" x14ac:dyDescent="0.3">
      <c r="B61" s="400" t="str">
        <f>IF(MAX(B$7:B60)+1&gt;MAX('Res.Aux.'!$AG$23:$AG$722),"-",MAX(B$7:B60)+1)</f>
        <v>-</v>
      </c>
      <c r="C61" s="401" t="str">
        <f>IF($B61="-","",INDEX('Res.Aux.'!$AG$12:$BG$722,MATCH($B61,'Res.Aux.'!$AG$12:$AG$722,0),MATCH(C$6,'Res.Aux.'!$AG$15:$BG$15,0)))</f>
        <v/>
      </c>
      <c r="D61" s="402" t="str">
        <f t="shared" si="4"/>
        <v/>
      </c>
      <c r="E61" s="403" t="str">
        <f>IF($B61="-","",INDEX('Res.Aux.'!$AG$12:$BG$722,MATCH($B61,'Res.Aux.'!$AG$12:$AG$722,0),MATCH(E$6,'Res.Aux.'!$AG$15:$BG$15,0)))</f>
        <v/>
      </c>
      <c r="F61" s="402" t="str">
        <f t="shared" si="5"/>
        <v/>
      </c>
      <c r="G61" s="404" t="str">
        <f>IF($B61="-","",INDEX('Res.Aux.'!$AG$12:$BG$722,MATCH($B61,'Res.Aux.'!$AG$12:$AG$722,0),MATCH(G$6,'Res.Aux.'!$AG$15:$BG$15,0)))</f>
        <v/>
      </c>
      <c r="H61" s="405" t="str">
        <f>IF($B61="-","",Datos!$I$16)</f>
        <v/>
      </c>
      <c r="I61" s="406" t="str">
        <f>IF($C61="","",Datos!$G$16)</f>
        <v/>
      </c>
      <c r="J61" s="407" t="str">
        <f>IF($B61="-","",INDEX('Res.Aux.'!$AG$12:$BG$722,MATCH($B61,'Res.Aux.'!$AG$12:$AG$722,0),MATCH(J$6,'Res.Aux.'!$AG$15:$BG$15,0)))</f>
        <v/>
      </c>
      <c r="K61" s="408" t="str">
        <f>IF($C61="","",Datos!$H$26)</f>
        <v/>
      </c>
      <c r="L61" s="409" t="str">
        <f>IF($I61="","",Datos!$N$27)</f>
        <v/>
      </c>
      <c r="M61" s="407" t="str">
        <f>IF($I61="","",Datos!$O$27)</f>
        <v/>
      </c>
      <c r="N61" s="410" t="str">
        <f>IF($B61="-","",INDEX('Res.Aux.'!$AG$12:$BG$722,MATCH($B61,'Res.Aux.'!$AG$12:$AG$722,0),MATCH(N$6,'Res.Aux.'!$AG$15:$BG$15,0)))</f>
        <v/>
      </c>
      <c r="O61" s="411"/>
      <c r="P61" s="412" t="str">
        <f t="shared" si="6"/>
        <v/>
      </c>
      <c r="Q61" s="413" t="str">
        <f t="shared" si="10"/>
        <v>ù</v>
      </c>
      <c r="R61" s="414" t="str">
        <f>IF($B61="-","",INDEX('Res.Aux.'!$AG$12:$BG$722,MATCH($B61,'Res.Aux.'!$AG$12:$AG$722,0),MATCH(R$6,'Res.Aux.'!$AG$15:$BG$15,0)))</f>
        <v/>
      </c>
      <c r="S61" s="415" t="str">
        <f>IF($B61="-","",INDEX('Res.Aux.'!$AG$12:$BG$722,MATCH($B61,'Res.Aux.'!$AG$12:$AG$722,0),MATCH(S$6,'Res.Aux.'!$AG$15:$BG$15,0)))</f>
        <v/>
      </c>
      <c r="T61" s="415" t="str">
        <f>IF($B61="-","",INDEX('Res.Aux.'!$AG$12:$BG$722,MATCH($B61,'Res.Aux.'!$AG$12:$AG$722,0),MATCH(T$6,'Res.Aux.'!$AG$15:$BG$15,0)))</f>
        <v/>
      </c>
      <c r="U61" s="416" t="str">
        <f>IF($B61="-","",INDEX('Res.Aux.'!$AG$12:$BG$722,MATCH($B61,'Res.Aux.'!$AG$12:$AG$722,0),MATCH(U$6,'Res.Aux.'!$AG$15:$BG$15,0)))</f>
        <v/>
      </c>
      <c r="V61" s="417"/>
      <c r="W61" s="414" t="str">
        <f t="shared" si="13"/>
        <v>-</v>
      </c>
      <c r="X61" s="415" t="str">
        <f t="shared" si="13"/>
        <v>-</v>
      </c>
      <c r="Y61" s="415" t="str">
        <f t="shared" si="13"/>
        <v>-</v>
      </c>
      <c r="Z61" s="416" t="str">
        <f t="shared" si="13"/>
        <v>-</v>
      </c>
      <c r="AA61" s="417"/>
      <c r="AB61" s="414" t="str">
        <f t="shared" si="12"/>
        <v>-</v>
      </c>
      <c r="AC61" s="415" t="str">
        <f t="shared" si="12"/>
        <v>-</v>
      </c>
      <c r="AD61" s="415" t="str">
        <f t="shared" si="12"/>
        <v>-</v>
      </c>
      <c r="AE61" s="416" t="str">
        <f t="shared" si="12"/>
        <v>-</v>
      </c>
      <c r="AF61" s="417"/>
      <c r="AG61" s="410" t="str">
        <f t="shared" si="1"/>
        <v>-</v>
      </c>
      <c r="AH61" s="417"/>
      <c r="AI61" s="418" t="str">
        <f t="shared" si="2"/>
        <v>ù</v>
      </c>
      <c r="AJ61" s="419" t="str">
        <f t="shared" si="3"/>
        <v>~</v>
      </c>
      <c r="AK61" s="417"/>
      <c r="AL61" s="414" t="str">
        <f t="shared" si="11"/>
        <v>-</v>
      </c>
      <c r="AM61" s="416" t="str">
        <f t="shared" si="9"/>
        <v>-</v>
      </c>
    </row>
    <row r="62" spans="2:39" ht="15" x14ac:dyDescent="0.3">
      <c r="B62" s="400" t="str">
        <f>IF(MAX(B$7:B61)+1&gt;MAX('Res.Aux.'!$AG$23:$AG$722),"-",MAX(B$7:B61)+1)</f>
        <v>-</v>
      </c>
      <c r="C62" s="401" t="str">
        <f>IF($B62="-","",INDEX('Res.Aux.'!$AG$12:$BG$722,MATCH($B62,'Res.Aux.'!$AG$12:$AG$722,0),MATCH(C$6,'Res.Aux.'!$AG$15:$BG$15,0)))</f>
        <v/>
      </c>
      <c r="D62" s="402" t="str">
        <f t="shared" si="4"/>
        <v/>
      </c>
      <c r="E62" s="403" t="str">
        <f>IF($B62="-","",INDEX('Res.Aux.'!$AG$12:$BG$722,MATCH($B62,'Res.Aux.'!$AG$12:$AG$722,0),MATCH(E$6,'Res.Aux.'!$AG$15:$BG$15,0)))</f>
        <v/>
      </c>
      <c r="F62" s="402" t="str">
        <f t="shared" si="5"/>
        <v/>
      </c>
      <c r="G62" s="404" t="str">
        <f>IF($B62="-","",INDEX('Res.Aux.'!$AG$12:$BG$722,MATCH($B62,'Res.Aux.'!$AG$12:$AG$722,0),MATCH(G$6,'Res.Aux.'!$AG$15:$BG$15,0)))</f>
        <v/>
      </c>
      <c r="H62" s="405" t="str">
        <f>IF($B62="-","",Datos!$I$16)</f>
        <v/>
      </c>
      <c r="I62" s="406" t="str">
        <f>IF($C62="","",Datos!$G$16)</f>
        <v/>
      </c>
      <c r="J62" s="407" t="str">
        <f>IF($B62="-","",INDEX('Res.Aux.'!$AG$12:$BG$722,MATCH($B62,'Res.Aux.'!$AG$12:$AG$722,0),MATCH(J$6,'Res.Aux.'!$AG$15:$BG$15,0)))</f>
        <v/>
      </c>
      <c r="K62" s="408" t="str">
        <f>IF($C62="","",Datos!$H$26)</f>
        <v/>
      </c>
      <c r="L62" s="409" t="str">
        <f>IF($I62="","",Datos!$N$27)</f>
        <v/>
      </c>
      <c r="M62" s="407" t="str">
        <f>IF($I62="","",Datos!$O$27)</f>
        <v/>
      </c>
      <c r="N62" s="410" t="str">
        <f>IF($B62="-","",INDEX('Res.Aux.'!$AG$12:$BG$722,MATCH($B62,'Res.Aux.'!$AG$12:$AG$722,0),MATCH(N$6,'Res.Aux.'!$AG$15:$BG$15,0)))</f>
        <v/>
      </c>
      <c r="O62" s="411"/>
      <c r="P62" s="412" t="str">
        <f t="shared" si="6"/>
        <v/>
      </c>
      <c r="Q62" s="413" t="str">
        <f t="shared" si="10"/>
        <v>ù</v>
      </c>
      <c r="R62" s="414" t="str">
        <f>IF($B62="-","",INDEX('Res.Aux.'!$AG$12:$BG$722,MATCH($B62,'Res.Aux.'!$AG$12:$AG$722,0),MATCH(R$6,'Res.Aux.'!$AG$15:$BG$15,0)))</f>
        <v/>
      </c>
      <c r="S62" s="415" t="str">
        <f>IF($B62="-","",INDEX('Res.Aux.'!$AG$12:$BG$722,MATCH($B62,'Res.Aux.'!$AG$12:$AG$722,0),MATCH(S$6,'Res.Aux.'!$AG$15:$BG$15,0)))</f>
        <v/>
      </c>
      <c r="T62" s="415" t="str">
        <f>IF($B62="-","",INDEX('Res.Aux.'!$AG$12:$BG$722,MATCH($B62,'Res.Aux.'!$AG$12:$AG$722,0),MATCH(T$6,'Res.Aux.'!$AG$15:$BG$15,0)))</f>
        <v/>
      </c>
      <c r="U62" s="416" t="str">
        <f>IF($B62="-","",INDEX('Res.Aux.'!$AG$12:$BG$722,MATCH($B62,'Res.Aux.'!$AG$12:$AG$722,0),MATCH(U$6,'Res.Aux.'!$AG$15:$BG$15,0)))</f>
        <v/>
      </c>
      <c r="V62" s="417"/>
      <c r="W62" s="414" t="str">
        <f t="shared" si="13"/>
        <v>-</v>
      </c>
      <c r="X62" s="415" t="str">
        <f t="shared" si="13"/>
        <v>-</v>
      </c>
      <c r="Y62" s="415" t="str">
        <f t="shared" si="13"/>
        <v>-</v>
      </c>
      <c r="Z62" s="416" t="str">
        <f t="shared" si="13"/>
        <v>-</v>
      </c>
      <c r="AA62" s="417"/>
      <c r="AB62" s="414" t="str">
        <f t="shared" si="12"/>
        <v>-</v>
      </c>
      <c r="AC62" s="415" t="str">
        <f t="shared" si="12"/>
        <v>-</v>
      </c>
      <c r="AD62" s="415" t="str">
        <f t="shared" si="12"/>
        <v>-</v>
      </c>
      <c r="AE62" s="416" t="str">
        <f t="shared" si="12"/>
        <v>-</v>
      </c>
      <c r="AF62" s="417"/>
      <c r="AG62" s="410" t="str">
        <f t="shared" si="1"/>
        <v>-</v>
      </c>
      <c r="AH62" s="417"/>
      <c r="AI62" s="418" t="str">
        <f t="shared" si="2"/>
        <v>ù</v>
      </c>
      <c r="AJ62" s="419" t="str">
        <f t="shared" si="3"/>
        <v>~</v>
      </c>
      <c r="AK62" s="417"/>
      <c r="AL62" s="414" t="str">
        <f t="shared" si="11"/>
        <v>-</v>
      </c>
      <c r="AM62" s="416" t="str">
        <f t="shared" si="9"/>
        <v>-</v>
      </c>
    </row>
    <row r="63" spans="2:39" ht="15" x14ac:dyDescent="0.3">
      <c r="B63" s="400" t="str">
        <f>IF(MAX(B$7:B62)+1&gt;MAX('Res.Aux.'!$AG$23:$AG$722),"-",MAX(B$7:B62)+1)</f>
        <v>-</v>
      </c>
      <c r="C63" s="401" t="str">
        <f>IF($B63="-","",INDEX('Res.Aux.'!$AG$12:$BG$722,MATCH($B63,'Res.Aux.'!$AG$12:$AG$722,0),MATCH(C$6,'Res.Aux.'!$AG$15:$BG$15,0)))</f>
        <v/>
      </c>
      <c r="D63" s="402" t="str">
        <f t="shared" si="4"/>
        <v/>
      </c>
      <c r="E63" s="403" t="str">
        <f>IF($B63="-","",INDEX('Res.Aux.'!$AG$12:$BG$722,MATCH($B63,'Res.Aux.'!$AG$12:$AG$722,0),MATCH(E$6,'Res.Aux.'!$AG$15:$BG$15,0)))</f>
        <v/>
      </c>
      <c r="F63" s="402" t="str">
        <f t="shared" si="5"/>
        <v/>
      </c>
      <c r="G63" s="404" t="str">
        <f>IF($B63="-","",INDEX('Res.Aux.'!$AG$12:$BG$722,MATCH($B63,'Res.Aux.'!$AG$12:$AG$722,0),MATCH(G$6,'Res.Aux.'!$AG$15:$BG$15,0)))</f>
        <v/>
      </c>
      <c r="H63" s="405" t="str">
        <f>IF($B63="-","",Datos!$I$16)</f>
        <v/>
      </c>
      <c r="I63" s="406" t="str">
        <f>IF($C63="","",Datos!$G$16)</f>
        <v/>
      </c>
      <c r="J63" s="407" t="str">
        <f>IF($B63="-","",INDEX('Res.Aux.'!$AG$12:$BG$722,MATCH($B63,'Res.Aux.'!$AG$12:$AG$722,0),MATCH(J$6,'Res.Aux.'!$AG$15:$BG$15,0)))</f>
        <v/>
      </c>
      <c r="K63" s="408" t="str">
        <f>IF($C63="","",Datos!$H$26)</f>
        <v/>
      </c>
      <c r="L63" s="409" t="str">
        <f>IF($I63="","",Datos!$N$27)</f>
        <v/>
      </c>
      <c r="M63" s="407" t="str">
        <f>IF($I63="","",Datos!$O$27)</f>
        <v/>
      </c>
      <c r="N63" s="410" t="str">
        <f>IF($B63="-","",INDEX('Res.Aux.'!$AG$12:$BG$722,MATCH($B63,'Res.Aux.'!$AG$12:$AG$722,0),MATCH(N$6,'Res.Aux.'!$AG$15:$BG$15,0)))</f>
        <v/>
      </c>
      <c r="O63" s="411"/>
      <c r="P63" s="412" t="str">
        <f t="shared" si="6"/>
        <v/>
      </c>
      <c r="Q63" s="413" t="str">
        <f t="shared" si="10"/>
        <v>ù</v>
      </c>
      <c r="R63" s="414" t="str">
        <f>IF($B63="-","",INDEX('Res.Aux.'!$AG$12:$BG$722,MATCH($B63,'Res.Aux.'!$AG$12:$AG$722,0),MATCH(R$6,'Res.Aux.'!$AG$15:$BG$15,0)))</f>
        <v/>
      </c>
      <c r="S63" s="415" t="str">
        <f>IF($B63="-","",INDEX('Res.Aux.'!$AG$12:$BG$722,MATCH($B63,'Res.Aux.'!$AG$12:$AG$722,0),MATCH(S$6,'Res.Aux.'!$AG$15:$BG$15,0)))</f>
        <v/>
      </c>
      <c r="T63" s="415" t="str">
        <f>IF($B63="-","",INDEX('Res.Aux.'!$AG$12:$BG$722,MATCH($B63,'Res.Aux.'!$AG$12:$AG$722,0),MATCH(T$6,'Res.Aux.'!$AG$15:$BG$15,0)))</f>
        <v/>
      </c>
      <c r="U63" s="416" t="str">
        <f>IF($B63="-","",INDEX('Res.Aux.'!$AG$12:$BG$722,MATCH($B63,'Res.Aux.'!$AG$12:$AG$722,0),MATCH(U$6,'Res.Aux.'!$AG$15:$BG$15,0)))</f>
        <v/>
      </c>
      <c r="V63" s="417"/>
      <c r="W63" s="414" t="str">
        <f t="shared" si="13"/>
        <v>-</v>
      </c>
      <c r="X63" s="415" t="str">
        <f t="shared" si="13"/>
        <v>-</v>
      </c>
      <c r="Y63" s="415" t="str">
        <f t="shared" si="13"/>
        <v>-</v>
      </c>
      <c r="Z63" s="416" t="str">
        <f t="shared" si="13"/>
        <v>-</v>
      </c>
      <c r="AA63" s="417"/>
      <c r="AB63" s="414" t="str">
        <f t="shared" si="12"/>
        <v>-</v>
      </c>
      <c r="AC63" s="415" t="str">
        <f t="shared" si="12"/>
        <v>-</v>
      </c>
      <c r="AD63" s="415" t="str">
        <f t="shared" si="12"/>
        <v>-</v>
      </c>
      <c r="AE63" s="416" t="str">
        <f t="shared" si="12"/>
        <v>-</v>
      </c>
      <c r="AF63" s="417"/>
      <c r="AG63" s="410" t="str">
        <f t="shared" si="1"/>
        <v>-</v>
      </c>
      <c r="AH63" s="417"/>
      <c r="AI63" s="418" t="str">
        <f t="shared" si="2"/>
        <v>ù</v>
      </c>
      <c r="AJ63" s="419" t="str">
        <f t="shared" si="3"/>
        <v>~</v>
      </c>
      <c r="AK63" s="417"/>
      <c r="AL63" s="414" t="str">
        <f t="shared" si="11"/>
        <v>-</v>
      </c>
      <c r="AM63" s="416" t="str">
        <f t="shared" si="9"/>
        <v>-</v>
      </c>
    </row>
    <row r="64" spans="2:39" ht="15" x14ac:dyDescent="0.3">
      <c r="B64" s="400" t="str">
        <f>IF(MAX(B$7:B63)+1&gt;MAX('Res.Aux.'!$AG$23:$AG$722),"-",MAX(B$7:B63)+1)</f>
        <v>-</v>
      </c>
      <c r="C64" s="401" t="str">
        <f>IF($B64="-","",INDEX('Res.Aux.'!$AG$12:$BG$722,MATCH($B64,'Res.Aux.'!$AG$12:$AG$722,0),MATCH(C$6,'Res.Aux.'!$AG$15:$BG$15,0)))</f>
        <v/>
      </c>
      <c r="D64" s="402" t="str">
        <f t="shared" si="4"/>
        <v/>
      </c>
      <c r="E64" s="403" t="str">
        <f>IF($B64="-","",INDEX('Res.Aux.'!$AG$12:$BG$722,MATCH($B64,'Res.Aux.'!$AG$12:$AG$722,0),MATCH(E$6,'Res.Aux.'!$AG$15:$BG$15,0)))</f>
        <v/>
      </c>
      <c r="F64" s="402" t="str">
        <f t="shared" si="5"/>
        <v/>
      </c>
      <c r="G64" s="404" t="str">
        <f>IF($B64="-","",INDEX('Res.Aux.'!$AG$12:$BG$722,MATCH($B64,'Res.Aux.'!$AG$12:$AG$722,0),MATCH(G$6,'Res.Aux.'!$AG$15:$BG$15,0)))</f>
        <v/>
      </c>
      <c r="H64" s="405" t="str">
        <f>IF($B64="-","",Datos!$I$16)</f>
        <v/>
      </c>
      <c r="I64" s="406" t="str">
        <f>IF($C64="","",Datos!$G$16)</f>
        <v/>
      </c>
      <c r="J64" s="407" t="str">
        <f>IF($B64="-","",INDEX('Res.Aux.'!$AG$12:$BG$722,MATCH($B64,'Res.Aux.'!$AG$12:$AG$722,0),MATCH(J$6,'Res.Aux.'!$AG$15:$BG$15,0)))</f>
        <v/>
      </c>
      <c r="K64" s="408" t="str">
        <f>IF($C64="","",Datos!$H$26)</f>
        <v/>
      </c>
      <c r="L64" s="409" t="str">
        <f>IF($I64="","",Datos!$N$27)</f>
        <v/>
      </c>
      <c r="M64" s="407" t="str">
        <f>IF($I64="","",Datos!$O$27)</f>
        <v/>
      </c>
      <c r="N64" s="410" t="str">
        <f>IF($B64="-","",INDEX('Res.Aux.'!$AG$12:$BG$722,MATCH($B64,'Res.Aux.'!$AG$12:$AG$722,0),MATCH(N$6,'Res.Aux.'!$AG$15:$BG$15,0)))</f>
        <v/>
      </c>
      <c r="O64" s="411"/>
      <c r="P64" s="412" t="str">
        <f t="shared" si="6"/>
        <v/>
      </c>
      <c r="Q64" s="413" t="str">
        <f t="shared" si="10"/>
        <v>ù</v>
      </c>
      <c r="R64" s="414" t="str">
        <f>IF($B64="-","",INDEX('Res.Aux.'!$AG$12:$BG$722,MATCH($B64,'Res.Aux.'!$AG$12:$AG$722,0),MATCH(R$6,'Res.Aux.'!$AG$15:$BG$15,0)))</f>
        <v/>
      </c>
      <c r="S64" s="415" t="str">
        <f>IF($B64="-","",INDEX('Res.Aux.'!$AG$12:$BG$722,MATCH($B64,'Res.Aux.'!$AG$12:$AG$722,0),MATCH(S$6,'Res.Aux.'!$AG$15:$BG$15,0)))</f>
        <v/>
      </c>
      <c r="T64" s="415" t="str">
        <f>IF($B64="-","",INDEX('Res.Aux.'!$AG$12:$BG$722,MATCH($B64,'Res.Aux.'!$AG$12:$AG$722,0),MATCH(T$6,'Res.Aux.'!$AG$15:$BG$15,0)))</f>
        <v/>
      </c>
      <c r="U64" s="416" t="str">
        <f>IF($B64="-","",INDEX('Res.Aux.'!$AG$12:$BG$722,MATCH($B64,'Res.Aux.'!$AG$12:$AG$722,0),MATCH(U$6,'Res.Aux.'!$AG$15:$BG$15,0)))</f>
        <v/>
      </c>
      <c r="V64" s="417"/>
      <c r="W64" s="414" t="str">
        <f t="shared" si="13"/>
        <v>-</v>
      </c>
      <c r="X64" s="415" t="str">
        <f t="shared" si="13"/>
        <v>-</v>
      </c>
      <c r="Y64" s="415" t="str">
        <f t="shared" si="13"/>
        <v>-</v>
      </c>
      <c r="Z64" s="416" t="str">
        <f t="shared" si="13"/>
        <v>-</v>
      </c>
      <c r="AA64" s="417"/>
      <c r="AB64" s="414" t="str">
        <f t="shared" si="12"/>
        <v>-</v>
      </c>
      <c r="AC64" s="415" t="str">
        <f t="shared" si="12"/>
        <v>-</v>
      </c>
      <c r="AD64" s="415" t="str">
        <f t="shared" si="12"/>
        <v>-</v>
      </c>
      <c r="AE64" s="416" t="str">
        <f t="shared" si="12"/>
        <v>-</v>
      </c>
      <c r="AF64" s="417"/>
      <c r="AG64" s="410" t="str">
        <f t="shared" si="1"/>
        <v>-</v>
      </c>
      <c r="AH64" s="417"/>
      <c r="AI64" s="418" t="str">
        <f t="shared" si="2"/>
        <v>ù</v>
      </c>
      <c r="AJ64" s="419" t="str">
        <f t="shared" si="3"/>
        <v>~</v>
      </c>
      <c r="AK64" s="417"/>
      <c r="AL64" s="414" t="str">
        <f t="shared" si="11"/>
        <v>-</v>
      </c>
      <c r="AM64" s="416" t="str">
        <f t="shared" si="9"/>
        <v>-</v>
      </c>
    </row>
    <row r="65" spans="2:39" ht="15" x14ac:dyDescent="0.3">
      <c r="B65" s="400" t="str">
        <f>IF(MAX(B$7:B64)+1&gt;MAX('Res.Aux.'!$AG$23:$AG$722),"-",MAX(B$7:B64)+1)</f>
        <v>-</v>
      </c>
      <c r="C65" s="401" t="str">
        <f>IF($B65="-","",INDEX('Res.Aux.'!$AG$12:$BG$722,MATCH($B65,'Res.Aux.'!$AG$12:$AG$722,0),MATCH(C$6,'Res.Aux.'!$AG$15:$BG$15,0)))</f>
        <v/>
      </c>
      <c r="D65" s="402" t="str">
        <f t="shared" si="4"/>
        <v/>
      </c>
      <c r="E65" s="403" t="str">
        <f>IF($B65="-","",INDEX('Res.Aux.'!$AG$12:$BG$722,MATCH($B65,'Res.Aux.'!$AG$12:$AG$722,0),MATCH(E$6,'Res.Aux.'!$AG$15:$BG$15,0)))</f>
        <v/>
      </c>
      <c r="F65" s="402" t="str">
        <f t="shared" si="5"/>
        <v/>
      </c>
      <c r="G65" s="404" t="str">
        <f>IF($B65="-","",INDEX('Res.Aux.'!$AG$12:$BG$722,MATCH($B65,'Res.Aux.'!$AG$12:$AG$722,0),MATCH(G$6,'Res.Aux.'!$AG$15:$BG$15,0)))</f>
        <v/>
      </c>
      <c r="H65" s="405" t="str">
        <f>IF($B65="-","",Datos!$I$16)</f>
        <v/>
      </c>
      <c r="I65" s="406" t="str">
        <f>IF($C65="","",Datos!$G$16)</f>
        <v/>
      </c>
      <c r="J65" s="407" t="str">
        <f>IF($B65="-","",INDEX('Res.Aux.'!$AG$12:$BG$722,MATCH($B65,'Res.Aux.'!$AG$12:$AG$722,0),MATCH(J$6,'Res.Aux.'!$AG$15:$BG$15,0)))</f>
        <v/>
      </c>
      <c r="K65" s="408" t="str">
        <f>IF($C65="","",Datos!$H$26)</f>
        <v/>
      </c>
      <c r="L65" s="409" t="str">
        <f>IF($I65="","",Datos!$N$27)</f>
        <v/>
      </c>
      <c r="M65" s="407" t="str">
        <f>IF($I65="","",Datos!$O$27)</f>
        <v/>
      </c>
      <c r="N65" s="410" t="str">
        <f>IF($B65="-","",INDEX('Res.Aux.'!$AG$12:$BG$722,MATCH($B65,'Res.Aux.'!$AG$12:$AG$722,0),MATCH(N$6,'Res.Aux.'!$AG$15:$BG$15,0)))</f>
        <v/>
      </c>
      <c r="O65" s="411"/>
      <c r="P65" s="412" t="str">
        <f t="shared" si="6"/>
        <v/>
      </c>
      <c r="Q65" s="413" t="str">
        <f t="shared" si="10"/>
        <v>ù</v>
      </c>
      <c r="R65" s="414" t="str">
        <f>IF($B65="-","",INDEX('Res.Aux.'!$AG$12:$BG$722,MATCH($B65,'Res.Aux.'!$AG$12:$AG$722,0),MATCH(R$6,'Res.Aux.'!$AG$15:$BG$15,0)))</f>
        <v/>
      </c>
      <c r="S65" s="415" t="str">
        <f>IF($B65="-","",INDEX('Res.Aux.'!$AG$12:$BG$722,MATCH($B65,'Res.Aux.'!$AG$12:$AG$722,0),MATCH(S$6,'Res.Aux.'!$AG$15:$BG$15,0)))</f>
        <v/>
      </c>
      <c r="T65" s="415" t="str">
        <f>IF($B65="-","",INDEX('Res.Aux.'!$AG$12:$BG$722,MATCH($B65,'Res.Aux.'!$AG$12:$AG$722,0),MATCH(T$6,'Res.Aux.'!$AG$15:$BG$15,0)))</f>
        <v/>
      </c>
      <c r="U65" s="416" t="str">
        <f>IF($B65="-","",INDEX('Res.Aux.'!$AG$12:$BG$722,MATCH($B65,'Res.Aux.'!$AG$12:$AG$722,0),MATCH(U$6,'Res.Aux.'!$AG$15:$BG$15,0)))</f>
        <v/>
      </c>
      <c r="V65" s="417"/>
      <c r="W65" s="414" t="str">
        <f t="shared" si="13"/>
        <v>-</v>
      </c>
      <c r="X65" s="415" t="str">
        <f t="shared" si="13"/>
        <v>-</v>
      </c>
      <c r="Y65" s="415" t="str">
        <f t="shared" si="13"/>
        <v>-</v>
      </c>
      <c r="Z65" s="416" t="str">
        <f t="shared" si="13"/>
        <v>-</v>
      </c>
      <c r="AA65" s="417"/>
      <c r="AB65" s="414" t="str">
        <f t="shared" si="12"/>
        <v>-</v>
      </c>
      <c r="AC65" s="415" t="str">
        <f t="shared" si="12"/>
        <v>-</v>
      </c>
      <c r="AD65" s="415" t="str">
        <f t="shared" si="12"/>
        <v>-</v>
      </c>
      <c r="AE65" s="416" t="str">
        <f t="shared" si="12"/>
        <v>-</v>
      </c>
      <c r="AF65" s="417"/>
      <c r="AG65" s="410" t="str">
        <f t="shared" si="1"/>
        <v>-</v>
      </c>
      <c r="AH65" s="417"/>
      <c r="AI65" s="418" t="str">
        <f t="shared" si="2"/>
        <v>ù</v>
      </c>
      <c r="AJ65" s="419" t="str">
        <f t="shared" si="3"/>
        <v>~</v>
      </c>
      <c r="AK65" s="417"/>
      <c r="AL65" s="414" t="str">
        <f t="shared" si="11"/>
        <v>-</v>
      </c>
      <c r="AM65" s="416" t="str">
        <f t="shared" si="9"/>
        <v>-</v>
      </c>
    </row>
    <row r="66" spans="2:39" ht="15" x14ac:dyDescent="0.3">
      <c r="B66" s="400" t="str">
        <f>IF(MAX(B$7:B65)+1&gt;MAX('Res.Aux.'!$AG$23:$AG$722),"-",MAX(B$7:B65)+1)</f>
        <v>-</v>
      </c>
      <c r="C66" s="401" t="str">
        <f>IF($B66="-","",INDEX('Res.Aux.'!$AG$12:$BG$722,MATCH($B66,'Res.Aux.'!$AG$12:$AG$722,0),MATCH(C$6,'Res.Aux.'!$AG$15:$BG$15,0)))</f>
        <v/>
      </c>
      <c r="D66" s="402" t="str">
        <f t="shared" si="4"/>
        <v/>
      </c>
      <c r="E66" s="403" t="str">
        <f>IF($B66="-","",INDEX('Res.Aux.'!$AG$12:$BG$722,MATCH($B66,'Res.Aux.'!$AG$12:$AG$722,0),MATCH(E$6,'Res.Aux.'!$AG$15:$BG$15,0)))</f>
        <v/>
      </c>
      <c r="F66" s="402" t="str">
        <f t="shared" si="5"/>
        <v/>
      </c>
      <c r="G66" s="404" t="str">
        <f>IF($B66="-","",INDEX('Res.Aux.'!$AG$12:$BG$722,MATCH($B66,'Res.Aux.'!$AG$12:$AG$722,0),MATCH(G$6,'Res.Aux.'!$AG$15:$BG$15,0)))</f>
        <v/>
      </c>
      <c r="H66" s="405" t="str">
        <f>IF($B66="-","",Datos!$I$16)</f>
        <v/>
      </c>
      <c r="I66" s="406" t="str">
        <f>IF($C66="","",Datos!$G$16)</f>
        <v/>
      </c>
      <c r="J66" s="407" t="str">
        <f>IF($B66="-","",INDEX('Res.Aux.'!$AG$12:$BG$722,MATCH($B66,'Res.Aux.'!$AG$12:$AG$722,0),MATCH(J$6,'Res.Aux.'!$AG$15:$BG$15,0)))</f>
        <v/>
      </c>
      <c r="K66" s="408" t="str">
        <f>IF($C66="","",Datos!$H$26)</f>
        <v/>
      </c>
      <c r="L66" s="409" t="str">
        <f>IF($I66="","",Datos!$N$27)</f>
        <v/>
      </c>
      <c r="M66" s="407" t="str">
        <f>IF($I66="","",Datos!$O$27)</f>
        <v/>
      </c>
      <c r="N66" s="410" t="str">
        <f>IF($B66="-","",INDEX('Res.Aux.'!$AG$12:$BG$722,MATCH($B66,'Res.Aux.'!$AG$12:$AG$722,0),MATCH(N$6,'Res.Aux.'!$AG$15:$BG$15,0)))</f>
        <v/>
      </c>
      <c r="O66" s="411"/>
      <c r="P66" s="412" t="str">
        <f t="shared" si="6"/>
        <v/>
      </c>
      <c r="Q66" s="413" t="str">
        <f t="shared" si="10"/>
        <v>ù</v>
      </c>
      <c r="R66" s="414" t="str">
        <f>IF($B66="-","",INDEX('Res.Aux.'!$AG$12:$BG$722,MATCH($B66,'Res.Aux.'!$AG$12:$AG$722,0),MATCH(R$6,'Res.Aux.'!$AG$15:$BG$15,0)))</f>
        <v/>
      </c>
      <c r="S66" s="415" t="str">
        <f>IF($B66="-","",INDEX('Res.Aux.'!$AG$12:$BG$722,MATCH($B66,'Res.Aux.'!$AG$12:$AG$722,0),MATCH(S$6,'Res.Aux.'!$AG$15:$BG$15,0)))</f>
        <v/>
      </c>
      <c r="T66" s="415" t="str">
        <f>IF($B66="-","",INDEX('Res.Aux.'!$AG$12:$BG$722,MATCH($B66,'Res.Aux.'!$AG$12:$AG$722,0),MATCH(T$6,'Res.Aux.'!$AG$15:$BG$15,0)))</f>
        <v/>
      </c>
      <c r="U66" s="416" t="str">
        <f>IF($B66="-","",INDEX('Res.Aux.'!$AG$12:$BG$722,MATCH($B66,'Res.Aux.'!$AG$12:$AG$722,0),MATCH(U$6,'Res.Aux.'!$AG$15:$BG$15,0)))</f>
        <v/>
      </c>
      <c r="V66" s="417"/>
      <c r="W66" s="414" t="str">
        <f t="shared" si="13"/>
        <v>-</v>
      </c>
      <c r="X66" s="415" t="str">
        <f t="shared" si="13"/>
        <v>-</v>
      </c>
      <c r="Y66" s="415" t="str">
        <f t="shared" si="13"/>
        <v>-</v>
      </c>
      <c r="Z66" s="416" t="str">
        <f t="shared" si="13"/>
        <v>-</v>
      </c>
      <c r="AA66" s="417"/>
      <c r="AB66" s="414" t="str">
        <f t="shared" si="12"/>
        <v>-</v>
      </c>
      <c r="AC66" s="415" t="str">
        <f t="shared" si="12"/>
        <v>-</v>
      </c>
      <c r="AD66" s="415" t="str">
        <f t="shared" si="12"/>
        <v>-</v>
      </c>
      <c r="AE66" s="416" t="str">
        <f t="shared" si="12"/>
        <v>-</v>
      </c>
      <c r="AF66" s="417"/>
      <c r="AG66" s="410" t="str">
        <f t="shared" si="1"/>
        <v>-</v>
      </c>
      <c r="AH66" s="417"/>
      <c r="AI66" s="418" t="str">
        <f t="shared" si="2"/>
        <v>ù</v>
      </c>
      <c r="AJ66" s="419" t="str">
        <f t="shared" si="3"/>
        <v>~</v>
      </c>
      <c r="AK66" s="417"/>
      <c r="AL66" s="414" t="str">
        <f t="shared" si="11"/>
        <v>-</v>
      </c>
      <c r="AM66" s="416" t="str">
        <f t="shared" si="9"/>
        <v>-</v>
      </c>
    </row>
    <row r="67" spans="2:39" ht="15" x14ac:dyDescent="0.3">
      <c r="B67" s="400" t="str">
        <f>IF(MAX(B$7:B66)+1&gt;MAX('Res.Aux.'!$AG$23:$AG$722),"-",MAX(B$7:B66)+1)</f>
        <v>-</v>
      </c>
      <c r="C67" s="401" t="str">
        <f>IF($B67="-","",INDEX('Res.Aux.'!$AG$12:$BG$722,MATCH($B67,'Res.Aux.'!$AG$12:$AG$722,0),MATCH(C$6,'Res.Aux.'!$AG$15:$BG$15,0)))</f>
        <v/>
      </c>
      <c r="D67" s="402" t="str">
        <f t="shared" si="4"/>
        <v/>
      </c>
      <c r="E67" s="403" t="str">
        <f>IF($B67="-","",INDEX('Res.Aux.'!$AG$12:$BG$722,MATCH($B67,'Res.Aux.'!$AG$12:$AG$722,0),MATCH(E$6,'Res.Aux.'!$AG$15:$BG$15,0)))</f>
        <v/>
      </c>
      <c r="F67" s="402" t="str">
        <f t="shared" si="5"/>
        <v/>
      </c>
      <c r="G67" s="404" t="str">
        <f>IF($B67="-","",INDEX('Res.Aux.'!$AG$12:$BG$722,MATCH($B67,'Res.Aux.'!$AG$12:$AG$722,0),MATCH(G$6,'Res.Aux.'!$AG$15:$BG$15,0)))</f>
        <v/>
      </c>
      <c r="H67" s="405" t="str">
        <f>IF($B67="-","",Datos!$I$16)</f>
        <v/>
      </c>
      <c r="I67" s="406" t="str">
        <f>IF($C67="","",Datos!$G$16)</f>
        <v/>
      </c>
      <c r="J67" s="407" t="str">
        <f>IF($B67="-","",INDEX('Res.Aux.'!$AG$12:$BG$722,MATCH($B67,'Res.Aux.'!$AG$12:$AG$722,0),MATCH(J$6,'Res.Aux.'!$AG$15:$BG$15,0)))</f>
        <v/>
      </c>
      <c r="K67" s="408" t="str">
        <f>IF($C67="","",Datos!$H$26)</f>
        <v/>
      </c>
      <c r="L67" s="409" t="str">
        <f>IF($I67="","",Datos!$N$27)</f>
        <v/>
      </c>
      <c r="M67" s="407" t="str">
        <f>IF($I67="","",Datos!$O$27)</f>
        <v/>
      </c>
      <c r="N67" s="410" t="str">
        <f>IF($B67="-","",INDEX('Res.Aux.'!$AG$12:$BG$722,MATCH($B67,'Res.Aux.'!$AG$12:$AG$722,0),MATCH(N$6,'Res.Aux.'!$AG$15:$BG$15,0)))</f>
        <v/>
      </c>
      <c r="O67" s="411"/>
      <c r="P67" s="412" t="str">
        <f t="shared" si="6"/>
        <v/>
      </c>
      <c r="Q67" s="413" t="str">
        <f t="shared" si="10"/>
        <v>ù</v>
      </c>
      <c r="R67" s="414" t="str">
        <f>IF($B67="-","",INDEX('Res.Aux.'!$AG$12:$BG$722,MATCH($B67,'Res.Aux.'!$AG$12:$AG$722,0),MATCH(R$6,'Res.Aux.'!$AG$15:$BG$15,0)))</f>
        <v/>
      </c>
      <c r="S67" s="415" t="str">
        <f>IF($B67="-","",INDEX('Res.Aux.'!$AG$12:$BG$722,MATCH($B67,'Res.Aux.'!$AG$12:$AG$722,0),MATCH(S$6,'Res.Aux.'!$AG$15:$BG$15,0)))</f>
        <v/>
      </c>
      <c r="T67" s="415" t="str">
        <f>IF($B67="-","",INDEX('Res.Aux.'!$AG$12:$BG$722,MATCH($B67,'Res.Aux.'!$AG$12:$AG$722,0),MATCH(T$6,'Res.Aux.'!$AG$15:$BG$15,0)))</f>
        <v/>
      </c>
      <c r="U67" s="416" t="str">
        <f>IF($B67="-","",INDEX('Res.Aux.'!$AG$12:$BG$722,MATCH($B67,'Res.Aux.'!$AG$12:$AG$722,0),MATCH(U$6,'Res.Aux.'!$AG$15:$BG$15,0)))</f>
        <v/>
      </c>
      <c r="V67" s="417"/>
      <c r="W67" s="414" t="str">
        <f t="shared" si="13"/>
        <v>-</v>
      </c>
      <c r="X67" s="415" t="str">
        <f t="shared" si="13"/>
        <v>-</v>
      </c>
      <c r="Y67" s="415" t="str">
        <f t="shared" si="13"/>
        <v>-</v>
      </c>
      <c r="Z67" s="416" t="str">
        <f t="shared" si="13"/>
        <v>-</v>
      </c>
      <c r="AA67" s="417"/>
      <c r="AB67" s="414" t="str">
        <f t="shared" si="12"/>
        <v>-</v>
      </c>
      <c r="AC67" s="415" t="str">
        <f t="shared" si="12"/>
        <v>-</v>
      </c>
      <c r="AD67" s="415" t="str">
        <f t="shared" si="12"/>
        <v>-</v>
      </c>
      <c r="AE67" s="416" t="str">
        <f t="shared" si="12"/>
        <v>-</v>
      </c>
      <c r="AF67" s="417"/>
      <c r="AG67" s="410" t="str">
        <f t="shared" si="1"/>
        <v>-</v>
      </c>
      <c r="AH67" s="417"/>
      <c r="AI67" s="418" t="str">
        <f t="shared" si="2"/>
        <v>ù</v>
      </c>
      <c r="AJ67" s="419" t="str">
        <f t="shared" si="3"/>
        <v>~</v>
      </c>
      <c r="AK67" s="417"/>
      <c r="AL67" s="414" t="str">
        <f t="shared" si="11"/>
        <v>-</v>
      </c>
      <c r="AM67" s="416" t="str">
        <f t="shared" si="9"/>
        <v>-</v>
      </c>
    </row>
    <row r="68" spans="2:39" ht="15" x14ac:dyDescent="0.3">
      <c r="B68" s="400" t="str">
        <f>IF(MAX(B$7:B67)+1&gt;MAX('Res.Aux.'!$AG$23:$AG$722),"-",MAX(B$7:B67)+1)</f>
        <v>-</v>
      </c>
      <c r="C68" s="401" t="str">
        <f>IF($B68="-","",INDEX('Res.Aux.'!$AG$12:$BG$722,MATCH($B68,'Res.Aux.'!$AG$12:$AG$722,0),MATCH(C$6,'Res.Aux.'!$AG$15:$BG$15,0)))</f>
        <v/>
      </c>
      <c r="D68" s="402" t="str">
        <f t="shared" si="4"/>
        <v/>
      </c>
      <c r="E68" s="403" t="str">
        <f>IF($B68="-","",INDEX('Res.Aux.'!$AG$12:$BG$722,MATCH($B68,'Res.Aux.'!$AG$12:$AG$722,0),MATCH(E$6,'Res.Aux.'!$AG$15:$BG$15,0)))</f>
        <v/>
      </c>
      <c r="F68" s="402" t="str">
        <f t="shared" si="5"/>
        <v/>
      </c>
      <c r="G68" s="404" t="str">
        <f>IF($B68="-","",INDEX('Res.Aux.'!$AG$12:$BG$722,MATCH($B68,'Res.Aux.'!$AG$12:$AG$722,0),MATCH(G$6,'Res.Aux.'!$AG$15:$BG$15,0)))</f>
        <v/>
      </c>
      <c r="H68" s="405" t="str">
        <f>IF($B68="-","",Datos!$I$16)</f>
        <v/>
      </c>
      <c r="I68" s="406" t="str">
        <f>IF($C68="","",Datos!$G$16)</f>
        <v/>
      </c>
      <c r="J68" s="407" t="str">
        <f>IF($B68="-","",INDEX('Res.Aux.'!$AG$12:$BG$722,MATCH($B68,'Res.Aux.'!$AG$12:$AG$722,0),MATCH(J$6,'Res.Aux.'!$AG$15:$BG$15,0)))</f>
        <v/>
      </c>
      <c r="K68" s="408" t="str">
        <f>IF($C68="","",Datos!$H$26)</f>
        <v/>
      </c>
      <c r="L68" s="409" t="str">
        <f>IF($I68="","",Datos!$N$27)</f>
        <v/>
      </c>
      <c r="M68" s="407" t="str">
        <f>IF($I68="","",Datos!$O$27)</f>
        <v/>
      </c>
      <c r="N68" s="410" t="str">
        <f>IF($B68="-","",INDEX('Res.Aux.'!$AG$12:$BG$722,MATCH($B68,'Res.Aux.'!$AG$12:$AG$722,0),MATCH(N$6,'Res.Aux.'!$AG$15:$BG$15,0)))</f>
        <v/>
      </c>
      <c r="O68" s="411"/>
      <c r="P68" s="412" t="str">
        <f t="shared" si="6"/>
        <v/>
      </c>
      <c r="Q68" s="413" t="str">
        <f t="shared" si="10"/>
        <v>ù</v>
      </c>
      <c r="R68" s="414" t="str">
        <f>IF($B68="-","",INDEX('Res.Aux.'!$AG$12:$BG$722,MATCH($B68,'Res.Aux.'!$AG$12:$AG$722,0),MATCH(R$6,'Res.Aux.'!$AG$15:$BG$15,0)))</f>
        <v/>
      </c>
      <c r="S68" s="415" t="str">
        <f>IF($B68="-","",INDEX('Res.Aux.'!$AG$12:$BG$722,MATCH($B68,'Res.Aux.'!$AG$12:$AG$722,0),MATCH(S$6,'Res.Aux.'!$AG$15:$BG$15,0)))</f>
        <v/>
      </c>
      <c r="T68" s="415" t="str">
        <f>IF($B68="-","",INDEX('Res.Aux.'!$AG$12:$BG$722,MATCH($B68,'Res.Aux.'!$AG$12:$AG$722,0),MATCH(T$6,'Res.Aux.'!$AG$15:$BG$15,0)))</f>
        <v/>
      </c>
      <c r="U68" s="416" t="str">
        <f>IF($B68="-","",INDEX('Res.Aux.'!$AG$12:$BG$722,MATCH($B68,'Res.Aux.'!$AG$12:$AG$722,0),MATCH(U$6,'Res.Aux.'!$AG$15:$BG$15,0)))</f>
        <v/>
      </c>
      <c r="V68" s="417"/>
      <c r="W68" s="414" t="str">
        <f t="shared" si="13"/>
        <v>-</v>
      </c>
      <c r="X68" s="415" t="str">
        <f t="shared" si="13"/>
        <v>-</v>
      </c>
      <c r="Y68" s="415" t="str">
        <f t="shared" si="13"/>
        <v>-</v>
      </c>
      <c r="Z68" s="416" t="str">
        <f t="shared" si="13"/>
        <v>-</v>
      </c>
      <c r="AA68" s="417"/>
      <c r="AB68" s="414" t="str">
        <f t="shared" si="12"/>
        <v>-</v>
      </c>
      <c r="AC68" s="415" t="str">
        <f t="shared" si="12"/>
        <v>-</v>
      </c>
      <c r="AD68" s="415" t="str">
        <f t="shared" si="12"/>
        <v>-</v>
      </c>
      <c r="AE68" s="416" t="str">
        <f t="shared" si="12"/>
        <v>-</v>
      </c>
      <c r="AF68" s="417"/>
      <c r="AG68" s="410" t="str">
        <f t="shared" si="1"/>
        <v>-</v>
      </c>
      <c r="AH68" s="417"/>
      <c r="AI68" s="418" t="str">
        <f t="shared" si="2"/>
        <v>ù</v>
      </c>
      <c r="AJ68" s="419" t="str">
        <f t="shared" si="3"/>
        <v>~</v>
      </c>
      <c r="AK68" s="417"/>
      <c r="AL68" s="414" t="str">
        <f t="shared" si="11"/>
        <v>-</v>
      </c>
      <c r="AM68" s="416" t="str">
        <f t="shared" si="9"/>
        <v>-</v>
      </c>
    </row>
    <row r="69" spans="2:39" ht="15" x14ac:dyDescent="0.3">
      <c r="B69" s="400" t="str">
        <f>IF(MAX(B$7:B68)+1&gt;MAX('Res.Aux.'!$AG$23:$AG$722),"-",MAX(B$7:B68)+1)</f>
        <v>-</v>
      </c>
      <c r="C69" s="401" t="str">
        <f>IF($B69="-","",INDEX('Res.Aux.'!$AG$12:$BG$722,MATCH($B69,'Res.Aux.'!$AG$12:$AG$722,0),MATCH(C$6,'Res.Aux.'!$AG$15:$BG$15,0)))</f>
        <v/>
      </c>
      <c r="D69" s="402" t="str">
        <f t="shared" si="4"/>
        <v/>
      </c>
      <c r="E69" s="403" t="str">
        <f>IF($B69="-","",INDEX('Res.Aux.'!$AG$12:$BG$722,MATCH($B69,'Res.Aux.'!$AG$12:$AG$722,0),MATCH(E$6,'Res.Aux.'!$AG$15:$BG$15,0)))</f>
        <v/>
      </c>
      <c r="F69" s="402" t="str">
        <f t="shared" si="5"/>
        <v/>
      </c>
      <c r="G69" s="404" t="str">
        <f>IF($B69="-","",INDEX('Res.Aux.'!$AG$12:$BG$722,MATCH($B69,'Res.Aux.'!$AG$12:$AG$722,0),MATCH(G$6,'Res.Aux.'!$AG$15:$BG$15,0)))</f>
        <v/>
      </c>
      <c r="H69" s="405" t="str">
        <f>IF($B69="-","",Datos!$I$16)</f>
        <v/>
      </c>
      <c r="I69" s="406" t="str">
        <f>IF($C69="","",Datos!$G$16)</f>
        <v/>
      </c>
      <c r="J69" s="407" t="str">
        <f>IF($B69="-","",INDEX('Res.Aux.'!$AG$12:$BG$722,MATCH($B69,'Res.Aux.'!$AG$12:$AG$722,0),MATCH(J$6,'Res.Aux.'!$AG$15:$BG$15,0)))</f>
        <v/>
      </c>
      <c r="K69" s="408" t="str">
        <f>IF($C69="","",Datos!$H$26)</f>
        <v/>
      </c>
      <c r="L69" s="409" t="str">
        <f>IF($I69="","",Datos!$N$27)</f>
        <v/>
      </c>
      <c r="M69" s="407" t="str">
        <f>IF($I69="","",Datos!$O$27)</f>
        <v/>
      </c>
      <c r="N69" s="410" t="str">
        <f>IF($B69="-","",INDEX('Res.Aux.'!$AG$12:$BG$722,MATCH($B69,'Res.Aux.'!$AG$12:$AG$722,0),MATCH(N$6,'Res.Aux.'!$AG$15:$BG$15,0)))</f>
        <v/>
      </c>
      <c r="O69" s="411"/>
      <c r="P69" s="412" t="str">
        <f t="shared" si="6"/>
        <v/>
      </c>
      <c r="Q69" s="413" t="str">
        <f t="shared" si="10"/>
        <v>ù</v>
      </c>
      <c r="R69" s="414" t="str">
        <f>IF($B69="-","",INDEX('Res.Aux.'!$AG$12:$BG$722,MATCH($B69,'Res.Aux.'!$AG$12:$AG$722,0),MATCH(R$6,'Res.Aux.'!$AG$15:$BG$15,0)))</f>
        <v/>
      </c>
      <c r="S69" s="415" t="str">
        <f>IF($B69="-","",INDEX('Res.Aux.'!$AG$12:$BG$722,MATCH($B69,'Res.Aux.'!$AG$12:$AG$722,0),MATCH(S$6,'Res.Aux.'!$AG$15:$BG$15,0)))</f>
        <v/>
      </c>
      <c r="T69" s="415" t="str">
        <f>IF($B69="-","",INDEX('Res.Aux.'!$AG$12:$BG$722,MATCH($B69,'Res.Aux.'!$AG$12:$AG$722,0),MATCH(T$6,'Res.Aux.'!$AG$15:$BG$15,0)))</f>
        <v/>
      </c>
      <c r="U69" s="416" t="str">
        <f>IF($B69="-","",INDEX('Res.Aux.'!$AG$12:$BG$722,MATCH($B69,'Res.Aux.'!$AG$12:$AG$722,0),MATCH(U$6,'Res.Aux.'!$AG$15:$BG$15,0)))</f>
        <v/>
      </c>
      <c r="V69" s="417"/>
      <c r="W69" s="414" t="str">
        <f t="shared" si="13"/>
        <v>-</v>
      </c>
      <c r="X69" s="415" t="str">
        <f t="shared" si="13"/>
        <v>-</v>
      </c>
      <c r="Y69" s="415" t="str">
        <f t="shared" si="13"/>
        <v>-</v>
      </c>
      <c r="Z69" s="416" t="str">
        <f t="shared" si="13"/>
        <v>-</v>
      </c>
      <c r="AA69" s="417"/>
      <c r="AB69" s="414" t="str">
        <f t="shared" si="12"/>
        <v>-</v>
      </c>
      <c r="AC69" s="415" t="str">
        <f t="shared" si="12"/>
        <v>-</v>
      </c>
      <c r="AD69" s="415" t="str">
        <f t="shared" si="12"/>
        <v>-</v>
      </c>
      <c r="AE69" s="416" t="str">
        <f t="shared" si="12"/>
        <v>-</v>
      </c>
      <c r="AF69" s="417"/>
      <c r="AG69" s="410" t="str">
        <f t="shared" si="1"/>
        <v>-</v>
      </c>
      <c r="AH69" s="417"/>
      <c r="AI69" s="418" t="str">
        <f t="shared" si="2"/>
        <v>ù</v>
      </c>
      <c r="AJ69" s="419" t="str">
        <f t="shared" si="3"/>
        <v>~</v>
      </c>
      <c r="AK69" s="417"/>
      <c r="AL69" s="414" t="str">
        <f t="shared" si="11"/>
        <v>-</v>
      </c>
      <c r="AM69" s="416" t="str">
        <f t="shared" si="9"/>
        <v>-</v>
      </c>
    </row>
    <row r="70" spans="2:39" ht="15" x14ac:dyDescent="0.3">
      <c r="B70" s="400" t="str">
        <f>IF(MAX(B$7:B69)+1&gt;MAX('Res.Aux.'!$AG$23:$AG$722),"-",MAX(B$7:B69)+1)</f>
        <v>-</v>
      </c>
      <c r="C70" s="401" t="str">
        <f>IF($B70="-","",INDEX('Res.Aux.'!$AG$12:$BG$722,MATCH($B70,'Res.Aux.'!$AG$12:$AG$722,0),MATCH(C$6,'Res.Aux.'!$AG$15:$BG$15,0)))</f>
        <v/>
      </c>
      <c r="D70" s="402" t="str">
        <f t="shared" si="4"/>
        <v/>
      </c>
      <c r="E70" s="403" t="str">
        <f>IF($B70="-","",INDEX('Res.Aux.'!$AG$12:$BG$722,MATCH($B70,'Res.Aux.'!$AG$12:$AG$722,0),MATCH(E$6,'Res.Aux.'!$AG$15:$BG$15,0)))</f>
        <v/>
      </c>
      <c r="F70" s="402" t="str">
        <f t="shared" si="5"/>
        <v/>
      </c>
      <c r="G70" s="404" t="str">
        <f>IF($B70="-","",INDEX('Res.Aux.'!$AG$12:$BG$722,MATCH($B70,'Res.Aux.'!$AG$12:$AG$722,0),MATCH(G$6,'Res.Aux.'!$AG$15:$BG$15,0)))</f>
        <v/>
      </c>
      <c r="H70" s="405" t="str">
        <f>IF($B70="-","",Datos!$I$16)</f>
        <v/>
      </c>
      <c r="I70" s="406" t="str">
        <f>IF($C70="","",Datos!$G$16)</f>
        <v/>
      </c>
      <c r="J70" s="407" t="str">
        <f>IF($B70="-","",INDEX('Res.Aux.'!$AG$12:$BG$722,MATCH($B70,'Res.Aux.'!$AG$12:$AG$722,0),MATCH(J$6,'Res.Aux.'!$AG$15:$BG$15,0)))</f>
        <v/>
      </c>
      <c r="K70" s="408" t="str">
        <f>IF($C70="","",Datos!$H$26)</f>
        <v/>
      </c>
      <c r="L70" s="409" t="str">
        <f>IF($I70="","",Datos!$N$27)</f>
        <v/>
      </c>
      <c r="M70" s="407" t="str">
        <f>IF($I70="","",Datos!$O$27)</f>
        <v/>
      </c>
      <c r="N70" s="410" t="str">
        <f>IF($B70="-","",INDEX('Res.Aux.'!$AG$12:$BG$722,MATCH($B70,'Res.Aux.'!$AG$12:$AG$722,0),MATCH(N$6,'Res.Aux.'!$AG$15:$BG$15,0)))</f>
        <v/>
      </c>
      <c r="O70" s="411"/>
      <c r="P70" s="412" t="str">
        <f t="shared" si="6"/>
        <v/>
      </c>
      <c r="Q70" s="413" t="str">
        <f t="shared" si="10"/>
        <v>ù</v>
      </c>
      <c r="R70" s="414" t="str">
        <f>IF($B70="-","",INDEX('Res.Aux.'!$AG$12:$BG$722,MATCH($B70,'Res.Aux.'!$AG$12:$AG$722,0),MATCH(R$6,'Res.Aux.'!$AG$15:$BG$15,0)))</f>
        <v/>
      </c>
      <c r="S70" s="415" t="str">
        <f>IF($B70="-","",INDEX('Res.Aux.'!$AG$12:$BG$722,MATCH($B70,'Res.Aux.'!$AG$12:$AG$722,0),MATCH(S$6,'Res.Aux.'!$AG$15:$BG$15,0)))</f>
        <v/>
      </c>
      <c r="T70" s="415" t="str">
        <f>IF($B70="-","",INDEX('Res.Aux.'!$AG$12:$BG$722,MATCH($B70,'Res.Aux.'!$AG$12:$AG$722,0),MATCH(T$6,'Res.Aux.'!$AG$15:$BG$15,0)))</f>
        <v/>
      </c>
      <c r="U70" s="416" t="str">
        <f>IF($B70="-","",INDEX('Res.Aux.'!$AG$12:$BG$722,MATCH($B70,'Res.Aux.'!$AG$12:$AG$722,0),MATCH(U$6,'Res.Aux.'!$AG$15:$BG$15,0)))</f>
        <v/>
      </c>
      <c r="V70" s="417"/>
      <c r="W70" s="414" t="str">
        <f t="shared" si="13"/>
        <v>-</v>
      </c>
      <c r="X70" s="415" t="str">
        <f t="shared" si="13"/>
        <v>-</v>
      </c>
      <c r="Y70" s="415" t="str">
        <f t="shared" si="13"/>
        <v>-</v>
      </c>
      <c r="Z70" s="416" t="str">
        <f t="shared" si="13"/>
        <v>-</v>
      </c>
      <c r="AA70" s="417"/>
      <c r="AB70" s="414" t="str">
        <f t="shared" si="12"/>
        <v>-</v>
      </c>
      <c r="AC70" s="415" t="str">
        <f t="shared" si="12"/>
        <v>-</v>
      </c>
      <c r="AD70" s="415" t="str">
        <f t="shared" si="12"/>
        <v>-</v>
      </c>
      <c r="AE70" s="416" t="str">
        <f t="shared" si="12"/>
        <v>-</v>
      </c>
      <c r="AF70" s="417"/>
      <c r="AG70" s="410" t="str">
        <f t="shared" si="1"/>
        <v>-</v>
      </c>
      <c r="AH70" s="417"/>
      <c r="AI70" s="418" t="str">
        <f t="shared" si="2"/>
        <v>ù</v>
      </c>
      <c r="AJ70" s="419" t="str">
        <f t="shared" si="3"/>
        <v>~</v>
      </c>
      <c r="AK70" s="417"/>
      <c r="AL70" s="414" t="str">
        <f t="shared" si="11"/>
        <v>-</v>
      </c>
      <c r="AM70" s="416" t="str">
        <f t="shared" si="9"/>
        <v>-</v>
      </c>
    </row>
    <row r="71" spans="2:39" ht="15" x14ac:dyDescent="0.3">
      <c r="B71" s="400" t="str">
        <f>IF(MAX(B$7:B70)+1&gt;MAX('Res.Aux.'!$AG$23:$AG$722),"-",MAX(B$7:B70)+1)</f>
        <v>-</v>
      </c>
      <c r="C71" s="401" t="str">
        <f>IF($B71="-","",INDEX('Res.Aux.'!$AG$12:$BG$722,MATCH($B71,'Res.Aux.'!$AG$12:$AG$722,0),MATCH(C$6,'Res.Aux.'!$AG$15:$BG$15,0)))</f>
        <v/>
      </c>
      <c r="D71" s="402" t="str">
        <f t="shared" si="4"/>
        <v/>
      </c>
      <c r="E71" s="403" t="str">
        <f>IF($B71="-","",INDEX('Res.Aux.'!$AG$12:$BG$722,MATCH($B71,'Res.Aux.'!$AG$12:$AG$722,0),MATCH(E$6,'Res.Aux.'!$AG$15:$BG$15,0)))</f>
        <v/>
      </c>
      <c r="F71" s="402" t="str">
        <f t="shared" si="5"/>
        <v/>
      </c>
      <c r="G71" s="404" t="str">
        <f>IF($B71="-","",INDEX('Res.Aux.'!$AG$12:$BG$722,MATCH($B71,'Res.Aux.'!$AG$12:$AG$722,0),MATCH(G$6,'Res.Aux.'!$AG$15:$BG$15,0)))</f>
        <v/>
      </c>
      <c r="H71" s="405" t="str">
        <f>IF($B71="-","",Datos!$I$16)</f>
        <v/>
      </c>
      <c r="I71" s="406" t="str">
        <f>IF($C71="","",Datos!$G$16)</f>
        <v/>
      </c>
      <c r="J71" s="407" t="str">
        <f>IF($B71="-","",INDEX('Res.Aux.'!$AG$12:$BG$722,MATCH($B71,'Res.Aux.'!$AG$12:$AG$722,0),MATCH(J$6,'Res.Aux.'!$AG$15:$BG$15,0)))</f>
        <v/>
      </c>
      <c r="K71" s="408" t="str">
        <f>IF($C71="","",Datos!$H$26)</f>
        <v/>
      </c>
      <c r="L71" s="409" t="str">
        <f>IF($I71="","",Datos!$N$27)</f>
        <v/>
      </c>
      <c r="M71" s="407" t="str">
        <f>IF($I71="","",Datos!$O$27)</f>
        <v/>
      </c>
      <c r="N71" s="410" t="str">
        <f>IF($B71="-","",INDEX('Res.Aux.'!$AG$12:$BG$722,MATCH($B71,'Res.Aux.'!$AG$12:$AG$722,0),MATCH(N$6,'Res.Aux.'!$AG$15:$BG$15,0)))</f>
        <v/>
      </c>
      <c r="O71" s="411"/>
      <c r="P71" s="412" t="str">
        <f t="shared" si="6"/>
        <v/>
      </c>
      <c r="Q71" s="413" t="str">
        <f t="shared" si="10"/>
        <v>ù</v>
      </c>
      <c r="R71" s="414" t="str">
        <f>IF($B71="-","",INDEX('Res.Aux.'!$AG$12:$BG$722,MATCH($B71,'Res.Aux.'!$AG$12:$AG$722,0),MATCH(R$6,'Res.Aux.'!$AG$15:$BG$15,0)))</f>
        <v/>
      </c>
      <c r="S71" s="415" t="str">
        <f>IF($B71="-","",INDEX('Res.Aux.'!$AG$12:$BG$722,MATCH($B71,'Res.Aux.'!$AG$12:$AG$722,0),MATCH(S$6,'Res.Aux.'!$AG$15:$BG$15,0)))</f>
        <v/>
      </c>
      <c r="T71" s="415" t="str">
        <f>IF($B71="-","",INDEX('Res.Aux.'!$AG$12:$BG$722,MATCH($B71,'Res.Aux.'!$AG$12:$AG$722,0),MATCH(T$6,'Res.Aux.'!$AG$15:$BG$15,0)))</f>
        <v/>
      </c>
      <c r="U71" s="416" t="str">
        <f>IF($B71="-","",INDEX('Res.Aux.'!$AG$12:$BG$722,MATCH($B71,'Res.Aux.'!$AG$12:$AG$722,0),MATCH(U$6,'Res.Aux.'!$AG$15:$BG$15,0)))</f>
        <v/>
      </c>
      <c r="V71" s="417"/>
      <c r="W71" s="414" t="str">
        <f t="shared" si="13"/>
        <v>-</v>
      </c>
      <c r="X71" s="415" t="str">
        <f t="shared" si="13"/>
        <v>-</v>
      </c>
      <c r="Y71" s="415" t="str">
        <f t="shared" si="13"/>
        <v>-</v>
      </c>
      <c r="Z71" s="416" t="str">
        <f t="shared" si="13"/>
        <v>-</v>
      </c>
      <c r="AA71" s="417"/>
      <c r="AB71" s="414" t="str">
        <f t="shared" si="12"/>
        <v>-</v>
      </c>
      <c r="AC71" s="415" t="str">
        <f t="shared" si="12"/>
        <v>-</v>
      </c>
      <c r="AD71" s="415" t="str">
        <f t="shared" si="12"/>
        <v>-</v>
      </c>
      <c r="AE71" s="416" t="str">
        <f t="shared" si="12"/>
        <v>-</v>
      </c>
      <c r="AF71" s="417"/>
      <c r="AG71" s="410" t="str">
        <f t="shared" ref="AG71:AG134" si="14">IF(SUM(AB71:AE71)=0,"-",SUM(AB71:AE71))</f>
        <v>-</v>
      </c>
      <c r="AH71" s="417"/>
      <c r="AI71" s="418" t="str">
        <f t="shared" ref="AI71:AI134" si="15">IF(AND(N71&lt;&gt;"",AG71&lt;&gt;"-"),IF(AG71=N71,"ü","û"),IF(OR(N71=0,N71="",N71="-"),"ù","$"))</f>
        <v>ù</v>
      </c>
      <c r="AJ71" s="419" t="str">
        <f t="shared" ref="AJ71:AJ134" si="16">IF(AI71="ü","-",IF(AI71="ù","~",IF(AI71="$","???",AG71-N71)))</f>
        <v>~</v>
      </c>
      <c r="AK71" s="417"/>
      <c r="AL71" s="414" t="str">
        <f t="shared" si="11"/>
        <v>-</v>
      </c>
      <c r="AM71" s="416" t="str">
        <f t="shared" si="9"/>
        <v>-</v>
      </c>
    </row>
    <row r="72" spans="2:39" ht="15" x14ac:dyDescent="0.3">
      <c r="B72" s="400" t="str">
        <f>IF(MAX(B$7:B71)+1&gt;MAX('Res.Aux.'!$AG$23:$AG$722),"-",MAX(B$7:B71)+1)</f>
        <v>-</v>
      </c>
      <c r="C72" s="401" t="str">
        <f>IF($B72="-","",INDEX('Res.Aux.'!$AG$12:$BG$722,MATCH($B72,'Res.Aux.'!$AG$12:$AG$722,0),MATCH(C$6,'Res.Aux.'!$AG$15:$BG$15,0)))</f>
        <v/>
      </c>
      <c r="D72" s="402" t="str">
        <f t="shared" ref="D72:D135" si="17">IF(C72="","","/")</f>
        <v/>
      </c>
      <c r="E72" s="403" t="str">
        <f>IF($B72="-","",INDEX('Res.Aux.'!$AG$12:$BG$722,MATCH($B72,'Res.Aux.'!$AG$12:$AG$722,0),MATCH(E$6,'Res.Aux.'!$AG$15:$BG$15,0)))</f>
        <v/>
      </c>
      <c r="F72" s="402" t="str">
        <f t="shared" ref="F72:F135" si="18">IF(E72="","","/")</f>
        <v/>
      </c>
      <c r="G72" s="404" t="str">
        <f>IF($B72="-","",INDEX('Res.Aux.'!$AG$12:$BG$722,MATCH($B72,'Res.Aux.'!$AG$12:$AG$722,0),MATCH(G$6,'Res.Aux.'!$AG$15:$BG$15,0)))</f>
        <v/>
      </c>
      <c r="H72" s="405" t="str">
        <f>IF($B72="-","",Datos!$I$16)</f>
        <v/>
      </c>
      <c r="I72" s="406" t="str">
        <f>IF($C72="","",Datos!$G$16)</f>
        <v/>
      </c>
      <c r="J72" s="407" t="str">
        <f>IF($B72="-","",INDEX('Res.Aux.'!$AG$12:$BG$722,MATCH($B72,'Res.Aux.'!$AG$12:$AG$722,0),MATCH(J$6,'Res.Aux.'!$AG$15:$BG$15,0)))</f>
        <v/>
      </c>
      <c r="K72" s="408" t="str">
        <f>IF($C72="","",Datos!$H$26)</f>
        <v/>
      </c>
      <c r="L72" s="409" t="str">
        <f>IF($I72="","",Datos!$N$27)</f>
        <v/>
      </c>
      <c r="M72" s="407" t="str">
        <f>IF($I72="","",Datos!$O$27)</f>
        <v/>
      </c>
      <c r="N72" s="410" t="str">
        <f>IF($B72="-","",INDEX('Res.Aux.'!$AG$12:$BG$722,MATCH($B72,'Res.Aux.'!$AG$12:$AG$722,0),MATCH(N$6,'Res.Aux.'!$AG$15:$BG$15,0)))</f>
        <v/>
      </c>
      <c r="O72" s="411"/>
      <c r="P72" s="412" t="str">
        <f t="shared" ref="P72:P135" si="19">IF($B72="-","","C")</f>
        <v/>
      </c>
      <c r="Q72" s="413" t="str">
        <f t="shared" si="10"/>
        <v>ù</v>
      </c>
      <c r="R72" s="414" t="str">
        <f>IF($B72="-","",INDEX('Res.Aux.'!$AG$12:$BG$722,MATCH($B72,'Res.Aux.'!$AG$12:$AG$722,0),MATCH(R$6,'Res.Aux.'!$AG$15:$BG$15,0)))</f>
        <v/>
      </c>
      <c r="S72" s="415" t="str">
        <f>IF($B72="-","",INDEX('Res.Aux.'!$AG$12:$BG$722,MATCH($B72,'Res.Aux.'!$AG$12:$AG$722,0),MATCH(S$6,'Res.Aux.'!$AG$15:$BG$15,0)))</f>
        <v/>
      </c>
      <c r="T72" s="415" t="str">
        <f>IF($B72="-","",INDEX('Res.Aux.'!$AG$12:$BG$722,MATCH($B72,'Res.Aux.'!$AG$12:$AG$722,0),MATCH(T$6,'Res.Aux.'!$AG$15:$BG$15,0)))</f>
        <v/>
      </c>
      <c r="U72" s="416" t="str">
        <f>IF($B72="-","",INDEX('Res.Aux.'!$AG$12:$BG$722,MATCH($B72,'Res.Aux.'!$AG$12:$AG$722,0),MATCH(U$6,'Res.Aux.'!$AG$15:$BG$15,0)))</f>
        <v/>
      </c>
      <c r="V72" s="417"/>
      <c r="W72" s="414" t="str">
        <f t="shared" si="13"/>
        <v>-</v>
      </c>
      <c r="X72" s="415" t="str">
        <f t="shared" si="13"/>
        <v>-</v>
      </c>
      <c r="Y72" s="415" t="str">
        <f t="shared" si="13"/>
        <v>-</v>
      </c>
      <c r="Z72" s="416" t="str">
        <f t="shared" si="13"/>
        <v>-</v>
      </c>
      <c r="AA72" s="417"/>
      <c r="AB72" s="414" t="str">
        <f t="shared" si="12"/>
        <v>-</v>
      </c>
      <c r="AC72" s="415" t="str">
        <f t="shared" si="12"/>
        <v>-</v>
      </c>
      <c r="AD72" s="415" t="str">
        <f t="shared" si="12"/>
        <v>-</v>
      </c>
      <c r="AE72" s="416" t="str">
        <f t="shared" si="12"/>
        <v>-</v>
      </c>
      <c r="AF72" s="417"/>
      <c r="AG72" s="410" t="str">
        <f t="shared" si="14"/>
        <v>-</v>
      </c>
      <c r="AH72" s="417"/>
      <c r="AI72" s="418" t="str">
        <f t="shared" si="15"/>
        <v>ù</v>
      </c>
      <c r="AJ72" s="419" t="str">
        <f t="shared" si="16"/>
        <v>~</v>
      </c>
      <c r="AK72" s="417"/>
      <c r="AL72" s="414" t="str">
        <f t="shared" si="11"/>
        <v>-</v>
      </c>
      <c r="AM72" s="416" t="str">
        <f t="shared" ref="AM72:AM135" si="20">IF(SUM(W72:Z72)=0,"-",SUM(W72:Z72))</f>
        <v>-</v>
      </c>
    </row>
    <row r="73" spans="2:39" ht="15" x14ac:dyDescent="0.3">
      <c r="B73" s="400" t="str">
        <f>IF(MAX(B$7:B72)+1&gt;MAX('Res.Aux.'!$AG$23:$AG$722),"-",MAX(B$7:B72)+1)</f>
        <v>-</v>
      </c>
      <c r="C73" s="401" t="str">
        <f>IF($B73="-","",INDEX('Res.Aux.'!$AG$12:$BG$722,MATCH($B73,'Res.Aux.'!$AG$12:$AG$722,0),MATCH(C$6,'Res.Aux.'!$AG$15:$BG$15,0)))</f>
        <v/>
      </c>
      <c r="D73" s="402" t="str">
        <f t="shared" si="17"/>
        <v/>
      </c>
      <c r="E73" s="403" t="str">
        <f>IF($B73="-","",INDEX('Res.Aux.'!$AG$12:$BG$722,MATCH($B73,'Res.Aux.'!$AG$12:$AG$722,0),MATCH(E$6,'Res.Aux.'!$AG$15:$BG$15,0)))</f>
        <v/>
      </c>
      <c r="F73" s="402" t="str">
        <f t="shared" si="18"/>
        <v/>
      </c>
      <c r="G73" s="404" t="str">
        <f>IF($B73="-","",INDEX('Res.Aux.'!$AG$12:$BG$722,MATCH($B73,'Res.Aux.'!$AG$12:$AG$722,0),MATCH(G$6,'Res.Aux.'!$AG$15:$BG$15,0)))</f>
        <v/>
      </c>
      <c r="H73" s="405" t="str">
        <f>IF($B73="-","",Datos!$I$16)</f>
        <v/>
      </c>
      <c r="I73" s="406" t="str">
        <f>IF($C73="","",Datos!$G$16)</f>
        <v/>
      </c>
      <c r="J73" s="407" t="str">
        <f>IF($B73="-","",INDEX('Res.Aux.'!$AG$12:$BG$722,MATCH($B73,'Res.Aux.'!$AG$12:$AG$722,0),MATCH(J$6,'Res.Aux.'!$AG$15:$BG$15,0)))</f>
        <v/>
      </c>
      <c r="K73" s="408" t="str">
        <f>IF($C73="","",Datos!$H$26)</f>
        <v/>
      </c>
      <c r="L73" s="409" t="str">
        <f>IF($I73="","",Datos!$N$27)</f>
        <v/>
      </c>
      <c r="M73" s="407" t="str">
        <f>IF($I73="","",Datos!$O$27)</f>
        <v/>
      </c>
      <c r="N73" s="410" t="str">
        <f>IF($B73="-","",INDEX('Res.Aux.'!$AG$12:$BG$722,MATCH($B73,'Res.Aux.'!$AG$12:$AG$722,0),MATCH(N$6,'Res.Aux.'!$AG$15:$BG$15,0)))</f>
        <v/>
      </c>
      <c r="O73" s="411"/>
      <c r="P73" s="412" t="str">
        <f t="shared" si="19"/>
        <v/>
      </c>
      <c r="Q73" s="413" t="str">
        <f t="shared" ref="Q73:Q136" si="21">AI73</f>
        <v>ù</v>
      </c>
      <c r="R73" s="414" t="str">
        <f>IF($B73="-","",INDEX('Res.Aux.'!$AG$12:$BG$722,MATCH($B73,'Res.Aux.'!$AG$12:$AG$722,0),MATCH(R$6,'Res.Aux.'!$AG$15:$BG$15,0)))</f>
        <v/>
      </c>
      <c r="S73" s="415" t="str">
        <f>IF($B73="-","",INDEX('Res.Aux.'!$AG$12:$BG$722,MATCH($B73,'Res.Aux.'!$AG$12:$AG$722,0),MATCH(S$6,'Res.Aux.'!$AG$15:$BG$15,0)))</f>
        <v/>
      </c>
      <c r="T73" s="415" t="str">
        <f>IF($B73="-","",INDEX('Res.Aux.'!$AG$12:$BG$722,MATCH($B73,'Res.Aux.'!$AG$12:$AG$722,0),MATCH(T$6,'Res.Aux.'!$AG$15:$BG$15,0)))</f>
        <v/>
      </c>
      <c r="U73" s="416" t="str">
        <f>IF($B73="-","",INDEX('Res.Aux.'!$AG$12:$BG$722,MATCH($B73,'Res.Aux.'!$AG$12:$AG$722,0),MATCH(U$6,'Res.Aux.'!$AG$15:$BG$15,0)))</f>
        <v/>
      </c>
      <c r="V73" s="417"/>
      <c r="W73" s="414" t="str">
        <f t="shared" si="13"/>
        <v>-</v>
      </c>
      <c r="X73" s="415" t="str">
        <f t="shared" si="13"/>
        <v>-</v>
      </c>
      <c r="Y73" s="415" t="str">
        <f t="shared" si="13"/>
        <v>-</v>
      </c>
      <c r="Z73" s="416" t="str">
        <f t="shared" si="13"/>
        <v>-</v>
      </c>
      <c r="AA73" s="417"/>
      <c r="AB73" s="414" t="str">
        <f t="shared" si="12"/>
        <v>-</v>
      </c>
      <c r="AC73" s="415" t="str">
        <f t="shared" si="12"/>
        <v>-</v>
      </c>
      <c r="AD73" s="415" t="str">
        <f t="shared" si="12"/>
        <v>-</v>
      </c>
      <c r="AE73" s="416" t="str">
        <f t="shared" si="12"/>
        <v>-</v>
      </c>
      <c r="AF73" s="417"/>
      <c r="AG73" s="410" t="str">
        <f t="shared" si="14"/>
        <v>-</v>
      </c>
      <c r="AH73" s="417"/>
      <c r="AI73" s="418" t="str">
        <f t="shared" si="15"/>
        <v>ù</v>
      </c>
      <c r="AJ73" s="419" t="str">
        <f t="shared" si="16"/>
        <v>~</v>
      </c>
      <c r="AK73" s="417"/>
      <c r="AL73" s="414" t="str">
        <f t="shared" si="11"/>
        <v>-</v>
      </c>
      <c r="AM73" s="416" t="str">
        <f t="shared" si="20"/>
        <v>-</v>
      </c>
    </row>
    <row r="74" spans="2:39" ht="15" x14ac:dyDescent="0.3">
      <c r="B74" s="400" t="str">
        <f>IF(MAX(B$7:B73)+1&gt;MAX('Res.Aux.'!$AG$23:$AG$722),"-",MAX(B$7:B73)+1)</f>
        <v>-</v>
      </c>
      <c r="C74" s="401" t="str">
        <f>IF($B74="-","",INDEX('Res.Aux.'!$AG$12:$BG$722,MATCH($B74,'Res.Aux.'!$AG$12:$AG$722,0),MATCH(C$6,'Res.Aux.'!$AG$15:$BG$15,0)))</f>
        <v/>
      </c>
      <c r="D74" s="402" t="str">
        <f t="shared" si="17"/>
        <v/>
      </c>
      <c r="E74" s="403" t="str">
        <f>IF($B74="-","",INDEX('Res.Aux.'!$AG$12:$BG$722,MATCH($B74,'Res.Aux.'!$AG$12:$AG$722,0),MATCH(E$6,'Res.Aux.'!$AG$15:$BG$15,0)))</f>
        <v/>
      </c>
      <c r="F74" s="402" t="str">
        <f t="shared" si="18"/>
        <v/>
      </c>
      <c r="G74" s="404" t="str">
        <f>IF($B74="-","",INDEX('Res.Aux.'!$AG$12:$BG$722,MATCH($B74,'Res.Aux.'!$AG$12:$AG$722,0),MATCH(G$6,'Res.Aux.'!$AG$15:$BG$15,0)))</f>
        <v/>
      </c>
      <c r="H74" s="405" t="str">
        <f>IF($B74="-","",Datos!$I$16)</f>
        <v/>
      </c>
      <c r="I74" s="406" t="str">
        <f>IF($C74="","",Datos!$G$16)</f>
        <v/>
      </c>
      <c r="J74" s="407" t="str">
        <f>IF($B74="-","",INDEX('Res.Aux.'!$AG$12:$BG$722,MATCH($B74,'Res.Aux.'!$AG$12:$AG$722,0),MATCH(J$6,'Res.Aux.'!$AG$15:$BG$15,0)))</f>
        <v/>
      </c>
      <c r="K74" s="408" t="str">
        <f>IF($C74="","",Datos!$H$26)</f>
        <v/>
      </c>
      <c r="L74" s="409" t="str">
        <f>IF($I74="","",Datos!$N$27)</f>
        <v/>
      </c>
      <c r="M74" s="407" t="str">
        <f>IF($I74="","",Datos!$O$27)</f>
        <v/>
      </c>
      <c r="N74" s="410" t="str">
        <f>IF($B74="-","",INDEX('Res.Aux.'!$AG$12:$BG$722,MATCH($B74,'Res.Aux.'!$AG$12:$AG$722,0),MATCH(N$6,'Res.Aux.'!$AG$15:$BG$15,0)))</f>
        <v/>
      </c>
      <c r="O74" s="411"/>
      <c r="P74" s="412" t="str">
        <f t="shared" si="19"/>
        <v/>
      </c>
      <c r="Q74" s="413" t="str">
        <f t="shared" si="21"/>
        <v>ù</v>
      </c>
      <c r="R74" s="414" t="str">
        <f>IF($B74="-","",INDEX('Res.Aux.'!$AG$12:$BG$722,MATCH($B74,'Res.Aux.'!$AG$12:$AG$722,0),MATCH(R$6,'Res.Aux.'!$AG$15:$BG$15,0)))</f>
        <v/>
      </c>
      <c r="S74" s="415" t="str">
        <f>IF($B74="-","",INDEX('Res.Aux.'!$AG$12:$BG$722,MATCH($B74,'Res.Aux.'!$AG$12:$AG$722,0),MATCH(S$6,'Res.Aux.'!$AG$15:$BG$15,0)))</f>
        <v/>
      </c>
      <c r="T74" s="415" t="str">
        <f>IF($B74="-","",INDEX('Res.Aux.'!$AG$12:$BG$722,MATCH($B74,'Res.Aux.'!$AG$12:$AG$722,0),MATCH(T$6,'Res.Aux.'!$AG$15:$BG$15,0)))</f>
        <v/>
      </c>
      <c r="U74" s="416" t="str">
        <f>IF($B74="-","",INDEX('Res.Aux.'!$AG$12:$BG$722,MATCH($B74,'Res.Aux.'!$AG$12:$AG$722,0),MATCH(U$6,'Res.Aux.'!$AG$15:$BG$15,0)))</f>
        <v/>
      </c>
      <c r="V74" s="417"/>
      <c r="W74" s="414" t="str">
        <f t="shared" si="13"/>
        <v>-</v>
      </c>
      <c r="X74" s="415" t="str">
        <f t="shared" si="13"/>
        <v>-</v>
      </c>
      <c r="Y74" s="415" t="str">
        <f t="shared" si="13"/>
        <v>-</v>
      </c>
      <c r="Z74" s="416" t="str">
        <f t="shared" si="13"/>
        <v>-</v>
      </c>
      <c r="AA74" s="417"/>
      <c r="AB74" s="414" t="str">
        <f t="shared" si="12"/>
        <v>-</v>
      </c>
      <c r="AC74" s="415" t="str">
        <f t="shared" si="12"/>
        <v>-</v>
      </c>
      <c r="AD74" s="415" t="str">
        <f t="shared" si="12"/>
        <v>-</v>
      </c>
      <c r="AE74" s="416" t="str">
        <f t="shared" si="12"/>
        <v>-</v>
      </c>
      <c r="AF74" s="417"/>
      <c r="AG74" s="410" t="str">
        <f t="shared" si="14"/>
        <v>-</v>
      </c>
      <c r="AH74" s="417"/>
      <c r="AI74" s="418" t="str">
        <f t="shared" si="15"/>
        <v>ù</v>
      </c>
      <c r="AJ74" s="419" t="str">
        <f t="shared" si="16"/>
        <v>~</v>
      </c>
      <c r="AK74" s="417"/>
      <c r="AL74" s="414" t="str">
        <f t="shared" si="11"/>
        <v>-</v>
      </c>
      <c r="AM74" s="416" t="str">
        <f t="shared" si="20"/>
        <v>-</v>
      </c>
    </row>
    <row r="75" spans="2:39" ht="15" x14ac:dyDescent="0.3">
      <c r="B75" s="400" t="str">
        <f>IF(MAX(B$7:B74)+1&gt;MAX('Res.Aux.'!$AG$23:$AG$722),"-",MAX(B$7:B74)+1)</f>
        <v>-</v>
      </c>
      <c r="C75" s="401" t="str">
        <f>IF($B75="-","",INDEX('Res.Aux.'!$AG$12:$BG$722,MATCH($B75,'Res.Aux.'!$AG$12:$AG$722,0),MATCH(C$6,'Res.Aux.'!$AG$15:$BG$15,0)))</f>
        <v/>
      </c>
      <c r="D75" s="402" t="str">
        <f t="shared" si="17"/>
        <v/>
      </c>
      <c r="E75" s="403" t="str">
        <f>IF($B75="-","",INDEX('Res.Aux.'!$AG$12:$BG$722,MATCH($B75,'Res.Aux.'!$AG$12:$AG$722,0),MATCH(E$6,'Res.Aux.'!$AG$15:$BG$15,0)))</f>
        <v/>
      </c>
      <c r="F75" s="402" t="str">
        <f t="shared" si="18"/>
        <v/>
      </c>
      <c r="G75" s="404" t="str">
        <f>IF($B75="-","",INDEX('Res.Aux.'!$AG$12:$BG$722,MATCH($B75,'Res.Aux.'!$AG$12:$AG$722,0),MATCH(G$6,'Res.Aux.'!$AG$15:$BG$15,0)))</f>
        <v/>
      </c>
      <c r="H75" s="405" t="str">
        <f>IF($B75="-","",Datos!$I$16)</f>
        <v/>
      </c>
      <c r="I75" s="406" t="str">
        <f>IF($C75="","",Datos!$G$16)</f>
        <v/>
      </c>
      <c r="J75" s="407" t="str">
        <f>IF($B75="-","",INDEX('Res.Aux.'!$AG$12:$BG$722,MATCH($B75,'Res.Aux.'!$AG$12:$AG$722,0),MATCH(J$6,'Res.Aux.'!$AG$15:$BG$15,0)))</f>
        <v/>
      </c>
      <c r="K75" s="408" t="str">
        <f>IF($C75="","",Datos!$H$26)</f>
        <v/>
      </c>
      <c r="L75" s="409" t="str">
        <f>IF($I75="","",Datos!$N$27)</f>
        <v/>
      </c>
      <c r="M75" s="407" t="str">
        <f>IF($I75="","",Datos!$O$27)</f>
        <v/>
      </c>
      <c r="N75" s="410" t="str">
        <f>IF($B75="-","",INDEX('Res.Aux.'!$AG$12:$BG$722,MATCH($B75,'Res.Aux.'!$AG$12:$AG$722,0),MATCH(N$6,'Res.Aux.'!$AG$15:$BG$15,0)))</f>
        <v/>
      </c>
      <c r="O75" s="411"/>
      <c r="P75" s="412" t="str">
        <f t="shared" si="19"/>
        <v/>
      </c>
      <c r="Q75" s="413" t="str">
        <f t="shared" si="21"/>
        <v>ù</v>
      </c>
      <c r="R75" s="414" t="str">
        <f>IF($B75="-","",INDEX('Res.Aux.'!$AG$12:$BG$722,MATCH($B75,'Res.Aux.'!$AG$12:$AG$722,0),MATCH(R$6,'Res.Aux.'!$AG$15:$BG$15,0)))</f>
        <v/>
      </c>
      <c r="S75" s="415" t="str">
        <f>IF($B75="-","",INDEX('Res.Aux.'!$AG$12:$BG$722,MATCH($B75,'Res.Aux.'!$AG$12:$AG$722,0),MATCH(S$6,'Res.Aux.'!$AG$15:$BG$15,0)))</f>
        <v/>
      </c>
      <c r="T75" s="415" t="str">
        <f>IF($B75="-","",INDEX('Res.Aux.'!$AG$12:$BG$722,MATCH($B75,'Res.Aux.'!$AG$12:$AG$722,0),MATCH(T$6,'Res.Aux.'!$AG$15:$BG$15,0)))</f>
        <v/>
      </c>
      <c r="U75" s="416" t="str">
        <f>IF($B75="-","",INDEX('Res.Aux.'!$AG$12:$BG$722,MATCH($B75,'Res.Aux.'!$AG$12:$AG$722,0),MATCH(U$6,'Res.Aux.'!$AG$15:$BG$15,0)))</f>
        <v/>
      </c>
      <c r="V75" s="417"/>
      <c r="W75" s="414" t="str">
        <f t="shared" si="13"/>
        <v>-</v>
      </c>
      <c r="X75" s="415" t="str">
        <f t="shared" si="13"/>
        <v>-</v>
      </c>
      <c r="Y75" s="415" t="str">
        <f t="shared" si="13"/>
        <v>-</v>
      </c>
      <c r="Z75" s="416" t="str">
        <f t="shared" si="13"/>
        <v>-</v>
      </c>
      <c r="AA75" s="417"/>
      <c r="AB75" s="414" t="str">
        <f t="shared" si="12"/>
        <v>-</v>
      </c>
      <c r="AC75" s="415" t="str">
        <f t="shared" si="12"/>
        <v>-</v>
      </c>
      <c r="AD75" s="415" t="str">
        <f t="shared" si="12"/>
        <v>-</v>
      </c>
      <c r="AE75" s="416" t="str">
        <f t="shared" si="12"/>
        <v>-</v>
      </c>
      <c r="AF75" s="417"/>
      <c r="AG75" s="410" t="str">
        <f t="shared" si="14"/>
        <v>-</v>
      </c>
      <c r="AH75" s="417"/>
      <c r="AI75" s="418" t="str">
        <f t="shared" si="15"/>
        <v>ù</v>
      </c>
      <c r="AJ75" s="419" t="str">
        <f t="shared" si="16"/>
        <v>~</v>
      </c>
      <c r="AK75" s="417"/>
      <c r="AL75" s="414" t="str">
        <f t="shared" si="11"/>
        <v>-</v>
      </c>
      <c r="AM75" s="416" t="str">
        <f t="shared" si="20"/>
        <v>-</v>
      </c>
    </row>
    <row r="76" spans="2:39" ht="15" x14ac:dyDescent="0.3">
      <c r="B76" s="400" t="str">
        <f>IF(MAX(B$7:B75)+1&gt;MAX('Res.Aux.'!$AG$23:$AG$722),"-",MAX(B$7:B75)+1)</f>
        <v>-</v>
      </c>
      <c r="C76" s="401" t="str">
        <f>IF($B76="-","",INDEX('Res.Aux.'!$AG$12:$BG$722,MATCH($B76,'Res.Aux.'!$AG$12:$AG$722,0),MATCH(C$6,'Res.Aux.'!$AG$15:$BG$15,0)))</f>
        <v/>
      </c>
      <c r="D76" s="402" t="str">
        <f t="shared" si="17"/>
        <v/>
      </c>
      <c r="E76" s="403" t="str">
        <f>IF($B76="-","",INDEX('Res.Aux.'!$AG$12:$BG$722,MATCH($B76,'Res.Aux.'!$AG$12:$AG$722,0),MATCH(E$6,'Res.Aux.'!$AG$15:$BG$15,0)))</f>
        <v/>
      </c>
      <c r="F76" s="402" t="str">
        <f t="shared" si="18"/>
        <v/>
      </c>
      <c r="G76" s="404" t="str">
        <f>IF($B76="-","",INDEX('Res.Aux.'!$AG$12:$BG$722,MATCH($B76,'Res.Aux.'!$AG$12:$AG$722,0),MATCH(G$6,'Res.Aux.'!$AG$15:$BG$15,0)))</f>
        <v/>
      </c>
      <c r="H76" s="405" t="str">
        <f>IF($B76="-","",Datos!$I$16)</f>
        <v/>
      </c>
      <c r="I76" s="406" t="str">
        <f>IF($C76="","",Datos!$G$16)</f>
        <v/>
      </c>
      <c r="J76" s="407" t="str">
        <f>IF($B76="-","",INDEX('Res.Aux.'!$AG$12:$BG$722,MATCH($B76,'Res.Aux.'!$AG$12:$AG$722,0),MATCH(J$6,'Res.Aux.'!$AG$15:$BG$15,0)))</f>
        <v/>
      </c>
      <c r="K76" s="408" t="str">
        <f>IF($C76="","",Datos!$H$26)</f>
        <v/>
      </c>
      <c r="L76" s="409" t="str">
        <f>IF($I76="","",Datos!$N$27)</f>
        <v/>
      </c>
      <c r="M76" s="407" t="str">
        <f>IF($I76="","",Datos!$O$27)</f>
        <v/>
      </c>
      <c r="N76" s="410" t="str">
        <f>IF($B76="-","",INDEX('Res.Aux.'!$AG$12:$BG$722,MATCH($B76,'Res.Aux.'!$AG$12:$AG$722,0),MATCH(N$6,'Res.Aux.'!$AG$15:$BG$15,0)))</f>
        <v/>
      </c>
      <c r="O76" s="411"/>
      <c r="P76" s="412" t="str">
        <f t="shared" si="19"/>
        <v/>
      </c>
      <c r="Q76" s="413" t="str">
        <f t="shared" si="21"/>
        <v>ù</v>
      </c>
      <c r="R76" s="414" t="str">
        <f>IF($B76="-","",INDEX('Res.Aux.'!$AG$12:$BG$722,MATCH($B76,'Res.Aux.'!$AG$12:$AG$722,0),MATCH(R$6,'Res.Aux.'!$AG$15:$BG$15,0)))</f>
        <v/>
      </c>
      <c r="S76" s="415" t="str">
        <f>IF($B76="-","",INDEX('Res.Aux.'!$AG$12:$BG$722,MATCH($B76,'Res.Aux.'!$AG$12:$AG$722,0),MATCH(S$6,'Res.Aux.'!$AG$15:$BG$15,0)))</f>
        <v/>
      </c>
      <c r="T76" s="415" t="str">
        <f>IF($B76="-","",INDEX('Res.Aux.'!$AG$12:$BG$722,MATCH($B76,'Res.Aux.'!$AG$12:$AG$722,0),MATCH(T$6,'Res.Aux.'!$AG$15:$BG$15,0)))</f>
        <v/>
      </c>
      <c r="U76" s="416" t="str">
        <f>IF($B76="-","",INDEX('Res.Aux.'!$AG$12:$BG$722,MATCH($B76,'Res.Aux.'!$AG$12:$AG$722,0),MATCH(U$6,'Res.Aux.'!$AG$15:$BG$15,0)))</f>
        <v/>
      </c>
      <c r="V76" s="417"/>
      <c r="W76" s="414" t="str">
        <f t="shared" si="13"/>
        <v>-</v>
      </c>
      <c r="X76" s="415" t="str">
        <f t="shared" si="13"/>
        <v>-</v>
      </c>
      <c r="Y76" s="415" t="str">
        <f t="shared" si="13"/>
        <v>-</v>
      </c>
      <c r="Z76" s="416" t="str">
        <f t="shared" si="13"/>
        <v>-</v>
      </c>
      <c r="AA76" s="417"/>
      <c r="AB76" s="414" t="str">
        <f t="shared" si="12"/>
        <v>-</v>
      </c>
      <c r="AC76" s="415" t="str">
        <f t="shared" si="12"/>
        <v>-</v>
      </c>
      <c r="AD76" s="415" t="str">
        <f t="shared" si="12"/>
        <v>-</v>
      </c>
      <c r="AE76" s="416" t="str">
        <f t="shared" si="12"/>
        <v>-</v>
      </c>
      <c r="AF76" s="417"/>
      <c r="AG76" s="410" t="str">
        <f t="shared" si="14"/>
        <v>-</v>
      </c>
      <c r="AH76" s="417"/>
      <c r="AI76" s="418" t="str">
        <f t="shared" si="15"/>
        <v>ù</v>
      </c>
      <c r="AJ76" s="419" t="str">
        <f t="shared" si="16"/>
        <v>~</v>
      </c>
      <c r="AK76" s="417"/>
      <c r="AL76" s="414" t="str">
        <f t="shared" si="11"/>
        <v>-</v>
      </c>
      <c r="AM76" s="416" t="str">
        <f t="shared" si="20"/>
        <v>-</v>
      </c>
    </row>
    <row r="77" spans="2:39" ht="15" x14ac:dyDescent="0.3">
      <c r="B77" s="400" t="str">
        <f>IF(MAX(B$7:B76)+1&gt;MAX('Res.Aux.'!$AG$23:$AG$722),"-",MAX(B$7:B76)+1)</f>
        <v>-</v>
      </c>
      <c r="C77" s="401" t="str">
        <f>IF($B77="-","",INDEX('Res.Aux.'!$AG$12:$BG$722,MATCH($B77,'Res.Aux.'!$AG$12:$AG$722,0),MATCH(C$6,'Res.Aux.'!$AG$15:$BG$15,0)))</f>
        <v/>
      </c>
      <c r="D77" s="402" t="str">
        <f t="shared" si="17"/>
        <v/>
      </c>
      <c r="E77" s="403" t="str">
        <f>IF($B77="-","",INDEX('Res.Aux.'!$AG$12:$BG$722,MATCH($B77,'Res.Aux.'!$AG$12:$AG$722,0),MATCH(E$6,'Res.Aux.'!$AG$15:$BG$15,0)))</f>
        <v/>
      </c>
      <c r="F77" s="402" t="str">
        <f t="shared" si="18"/>
        <v/>
      </c>
      <c r="G77" s="404" t="str">
        <f>IF($B77="-","",INDEX('Res.Aux.'!$AG$12:$BG$722,MATCH($B77,'Res.Aux.'!$AG$12:$AG$722,0),MATCH(G$6,'Res.Aux.'!$AG$15:$BG$15,0)))</f>
        <v/>
      </c>
      <c r="H77" s="405" t="str">
        <f>IF($B77="-","",Datos!$I$16)</f>
        <v/>
      </c>
      <c r="I77" s="406" t="str">
        <f>IF($C77="","",Datos!$G$16)</f>
        <v/>
      </c>
      <c r="J77" s="407" t="str">
        <f>IF($B77="-","",INDEX('Res.Aux.'!$AG$12:$BG$722,MATCH($B77,'Res.Aux.'!$AG$12:$AG$722,0),MATCH(J$6,'Res.Aux.'!$AG$15:$BG$15,0)))</f>
        <v/>
      </c>
      <c r="K77" s="408" t="str">
        <f>IF($C77="","",Datos!$H$26)</f>
        <v/>
      </c>
      <c r="L77" s="409" t="str">
        <f>IF($I77="","",Datos!$N$27)</f>
        <v/>
      </c>
      <c r="M77" s="407" t="str">
        <f>IF($I77="","",Datos!$O$27)</f>
        <v/>
      </c>
      <c r="N77" s="410" t="str">
        <f>IF($B77="-","",INDEX('Res.Aux.'!$AG$12:$BG$722,MATCH($B77,'Res.Aux.'!$AG$12:$AG$722,0),MATCH(N$6,'Res.Aux.'!$AG$15:$BG$15,0)))</f>
        <v/>
      </c>
      <c r="O77" s="411"/>
      <c r="P77" s="412" t="str">
        <f t="shared" si="19"/>
        <v/>
      </c>
      <c r="Q77" s="413" t="str">
        <f t="shared" si="21"/>
        <v>ù</v>
      </c>
      <c r="R77" s="414" t="str">
        <f>IF($B77="-","",INDEX('Res.Aux.'!$AG$12:$BG$722,MATCH($B77,'Res.Aux.'!$AG$12:$AG$722,0),MATCH(R$6,'Res.Aux.'!$AG$15:$BG$15,0)))</f>
        <v/>
      </c>
      <c r="S77" s="415" t="str">
        <f>IF($B77="-","",INDEX('Res.Aux.'!$AG$12:$BG$722,MATCH($B77,'Res.Aux.'!$AG$12:$AG$722,0),MATCH(S$6,'Res.Aux.'!$AG$15:$BG$15,0)))</f>
        <v/>
      </c>
      <c r="T77" s="415" t="str">
        <f>IF($B77="-","",INDEX('Res.Aux.'!$AG$12:$BG$722,MATCH($B77,'Res.Aux.'!$AG$12:$AG$722,0),MATCH(T$6,'Res.Aux.'!$AG$15:$BG$15,0)))</f>
        <v/>
      </c>
      <c r="U77" s="416" t="str">
        <f>IF($B77="-","",INDEX('Res.Aux.'!$AG$12:$BG$722,MATCH($B77,'Res.Aux.'!$AG$12:$AG$722,0),MATCH(U$6,'Res.Aux.'!$AG$15:$BG$15,0)))</f>
        <v/>
      </c>
      <c r="V77" s="417"/>
      <c r="W77" s="414" t="str">
        <f t="shared" si="13"/>
        <v>-</v>
      </c>
      <c r="X77" s="415" t="str">
        <f t="shared" si="13"/>
        <v>-</v>
      </c>
      <c r="Y77" s="415" t="str">
        <f t="shared" si="13"/>
        <v>-</v>
      </c>
      <c r="Z77" s="416" t="str">
        <f t="shared" si="13"/>
        <v>-</v>
      </c>
      <c r="AA77" s="417"/>
      <c r="AB77" s="414" t="str">
        <f t="shared" si="12"/>
        <v>-</v>
      </c>
      <c r="AC77" s="415" t="str">
        <f t="shared" si="12"/>
        <v>-</v>
      </c>
      <c r="AD77" s="415" t="str">
        <f t="shared" si="12"/>
        <v>-</v>
      </c>
      <c r="AE77" s="416" t="str">
        <f t="shared" si="12"/>
        <v>-</v>
      </c>
      <c r="AF77" s="417"/>
      <c r="AG77" s="410" t="str">
        <f t="shared" si="14"/>
        <v>-</v>
      </c>
      <c r="AH77" s="417"/>
      <c r="AI77" s="418" t="str">
        <f t="shared" si="15"/>
        <v>ù</v>
      </c>
      <c r="AJ77" s="419" t="str">
        <f t="shared" si="16"/>
        <v>~</v>
      </c>
      <c r="AK77" s="417"/>
      <c r="AL77" s="414" t="str">
        <f t="shared" si="11"/>
        <v>-</v>
      </c>
      <c r="AM77" s="416" t="str">
        <f t="shared" si="20"/>
        <v>-</v>
      </c>
    </row>
    <row r="78" spans="2:39" ht="15" x14ac:dyDescent="0.3">
      <c r="B78" s="400" t="str">
        <f>IF(MAX(B$7:B77)+1&gt;MAX('Res.Aux.'!$AG$23:$AG$722),"-",MAX(B$7:B77)+1)</f>
        <v>-</v>
      </c>
      <c r="C78" s="401" t="str">
        <f>IF($B78="-","",INDEX('Res.Aux.'!$AG$12:$BG$722,MATCH($B78,'Res.Aux.'!$AG$12:$AG$722,0),MATCH(C$6,'Res.Aux.'!$AG$15:$BG$15,0)))</f>
        <v/>
      </c>
      <c r="D78" s="402" t="str">
        <f t="shared" si="17"/>
        <v/>
      </c>
      <c r="E78" s="403" t="str">
        <f>IF($B78="-","",INDEX('Res.Aux.'!$AG$12:$BG$722,MATCH($B78,'Res.Aux.'!$AG$12:$AG$722,0),MATCH(E$6,'Res.Aux.'!$AG$15:$BG$15,0)))</f>
        <v/>
      </c>
      <c r="F78" s="402" t="str">
        <f t="shared" si="18"/>
        <v/>
      </c>
      <c r="G78" s="404" t="str">
        <f>IF($B78="-","",INDEX('Res.Aux.'!$AG$12:$BG$722,MATCH($B78,'Res.Aux.'!$AG$12:$AG$722,0),MATCH(G$6,'Res.Aux.'!$AG$15:$BG$15,0)))</f>
        <v/>
      </c>
      <c r="H78" s="405" t="str">
        <f>IF($B78="-","",Datos!$I$16)</f>
        <v/>
      </c>
      <c r="I78" s="406" t="str">
        <f>IF($C78="","",Datos!$G$16)</f>
        <v/>
      </c>
      <c r="J78" s="407" t="str">
        <f>IF($B78="-","",INDEX('Res.Aux.'!$AG$12:$BG$722,MATCH($B78,'Res.Aux.'!$AG$12:$AG$722,0),MATCH(J$6,'Res.Aux.'!$AG$15:$BG$15,0)))</f>
        <v/>
      </c>
      <c r="K78" s="408" t="str">
        <f>IF($C78="","",Datos!$H$26)</f>
        <v/>
      </c>
      <c r="L78" s="409" t="str">
        <f>IF($I78="","",Datos!$N$27)</f>
        <v/>
      </c>
      <c r="M78" s="407" t="str">
        <f>IF($I78="","",Datos!$O$27)</f>
        <v/>
      </c>
      <c r="N78" s="410" t="str">
        <f>IF($B78="-","",INDEX('Res.Aux.'!$AG$12:$BG$722,MATCH($B78,'Res.Aux.'!$AG$12:$AG$722,0),MATCH(N$6,'Res.Aux.'!$AG$15:$BG$15,0)))</f>
        <v/>
      </c>
      <c r="O78" s="411"/>
      <c r="P78" s="412" t="str">
        <f t="shared" si="19"/>
        <v/>
      </c>
      <c r="Q78" s="413" t="str">
        <f t="shared" si="21"/>
        <v>ù</v>
      </c>
      <c r="R78" s="414" t="str">
        <f>IF($B78="-","",INDEX('Res.Aux.'!$AG$12:$BG$722,MATCH($B78,'Res.Aux.'!$AG$12:$AG$722,0),MATCH(R$6,'Res.Aux.'!$AG$15:$BG$15,0)))</f>
        <v/>
      </c>
      <c r="S78" s="415" t="str">
        <f>IF($B78="-","",INDEX('Res.Aux.'!$AG$12:$BG$722,MATCH($B78,'Res.Aux.'!$AG$12:$AG$722,0),MATCH(S$6,'Res.Aux.'!$AG$15:$BG$15,0)))</f>
        <v/>
      </c>
      <c r="T78" s="415" t="str">
        <f>IF($B78="-","",INDEX('Res.Aux.'!$AG$12:$BG$722,MATCH($B78,'Res.Aux.'!$AG$12:$AG$722,0),MATCH(T$6,'Res.Aux.'!$AG$15:$BG$15,0)))</f>
        <v/>
      </c>
      <c r="U78" s="416" t="str">
        <f>IF($B78="-","",INDEX('Res.Aux.'!$AG$12:$BG$722,MATCH($B78,'Res.Aux.'!$AG$12:$AG$722,0),MATCH(U$6,'Res.Aux.'!$AG$15:$BG$15,0)))</f>
        <v/>
      </c>
      <c r="V78" s="417"/>
      <c r="W78" s="414" t="str">
        <f t="shared" si="13"/>
        <v>-</v>
      </c>
      <c r="X78" s="415" t="str">
        <f t="shared" si="13"/>
        <v>-</v>
      </c>
      <c r="Y78" s="415" t="str">
        <f t="shared" si="13"/>
        <v>-</v>
      </c>
      <c r="Z78" s="416" t="str">
        <f t="shared" si="13"/>
        <v>-</v>
      </c>
      <c r="AA78" s="417"/>
      <c r="AB78" s="414" t="str">
        <f t="shared" si="12"/>
        <v>-</v>
      </c>
      <c r="AC78" s="415" t="str">
        <f t="shared" si="12"/>
        <v>-</v>
      </c>
      <c r="AD78" s="415" t="str">
        <f t="shared" si="12"/>
        <v>-</v>
      </c>
      <c r="AE78" s="416" t="str">
        <f t="shared" si="12"/>
        <v>-</v>
      </c>
      <c r="AF78" s="417"/>
      <c r="AG78" s="410" t="str">
        <f t="shared" si="14"/>
        <v>-</v>
      </c>
      <c r="AH78" s="417"/>
      <c r="AI78" s="418" t="str">
        <f t="shared" si="15"/>
        <v>ù</v>
      </c>
      <c r="AJ78" s="419" t="str">
        <f t="shared" si="16"/>
        <v>~</v>
      </c>
      <c r="AK78" s="417"/>
      <c r="AL78" s="414" t="str">
        <f t="shared" ref="AL78:AL141" si="22">IF(SUM(R78:U78)=0,"-",SUM(R78:U78))</f>
        <v>-</v>
      </c>
      <c r="AM78" s="416" t="str">
        <f t="shared" si="20"/>
        <v>-</v>
      </c>
    </row>
    <row r="79" spans="2:39" ht="15" x14ac:dyDescent="0.3">
      <c r="B79" s="400" t="str">
        <f>IF(MAX(B$7:B78)+1&gt;MAX('Res.Aux.'!$AG$23:$AG$722),"-",MAX(B$7:B78)+1)</f>
        <v>-</v>
      </c>
      <c r="C79" s="401" t="str">
        <f>IF($B79="-","",INDEX('Res.Aux.'!$AG$12:$BG$722,MATCH($B79,'Res.Aux.'!$AG$12:$AG$722,0),MATCH(C$6,'Res.Aux.'!$AG$15:$BG$15,0)))</f>
        <v/>
      </c>
      <c r="D79" s="402" t="str">
        <f t="shared" si="17"/>
        <v/>
      </c>
      <c r="E79" s="403" t="str">
        <f>IF($B79="-","",INDEX('Res.Aux.'!$AG$12:$BG$722,MATCH($B79,'Res.Aux.'!$AG$12:$AG$722,0),MATCH(E$6,'Res.Aux.'!$AG$15:$BG$15,0)))</f>
        <v/>
      </c>
      <c r="F79" s="402" t="str">
        <f t="shared" si="18"/>
        <v/>
      </c>
      <c r="G79" s="404" t="str">
        <f>IF($B79="-","",INDEX('Res.Aux.'!$AG$12:$BG$722,MATCH($B79,'Res.Aux.'!$AG$12:$AG$722,0),MATCH(G$6,'Res.Aux.'!$AG$15:$BG$15,0)))</f>
        <v/>
      </c>
      <c r="H79" s="405" t="str">
        <f>IF($B79="-","",Datos!$I$16)</f>
        <v/>
      </c>
      <c r="I79" s="406" t="str">
        <f>IF($C79="","",Datos!$G$16)</f>
        <v/>
      </c>
      <c r="J79" s="407" t="str">
        <f>IF($B79="-","",INDEX('Res.Aux.'!$AG$12:$BG$722,MATCH($B79,'Res.Aux.'!$AG$12:$AG$722,0),MATCH(J$6,'Res.Aux.'!$AG$15:$BG$15,0)))</f>
        <v/>
      </c>
      <c r="K79" s="408" t="str">
        <f>IF($C79="","",Datos!$H$26)</f>
        <v/>
      </c>
      <c r="L79" s="409" t="str">
        <f>IF($I79="","",Datos!$N$27)</f>
        <v/>
      </c>
      <c r="M79" s="407" t="str">
        <f>IF($I79="","",Datos!$O$27)</f>
        <v/>
      </c>
      <c r="N79" s="410" t="str">
        <f>IF($B79="-","",INDEX('Res.Aux.'!$AG$12:$BG$722,MATCH($B79,'Res.Aux.'!$AG$12:$AG$722,0),MATCH(N$6,'Res.Aux.'!$AG$15:$BG$15,0)))</f>
        <v/>
      </c>
      <c r="O79" s="411"/>
      <c r="P79" s="412" t="str">
        <f t="shared" si="19"/>
        <v/>
      </c>
      <c r="Q79" s="413" t="str">
        <f t="shared" si="21"/>
        <v>ù</v>
      </c>
      <c r="R79" s="414" t="str">
        <f>IF($B79="-","",INDEX('Res.Aux.'!$AG$12:$BG$722,MATCH($B79,'Res.Aux.'!$AG$12:$AG$722,0),MATCH(R$6,'Res.Aux.'!$AG$15:$BG$15,0)))</f>
        <v/>
      </c>
      <c r="S79" s="415" t="str">
        <f>IF($B79="-","",INDEX('Res.Aux.'!$AG$12:$BG$722,MATCH($B79,'Res.Aux.'!$AG$12:$AG$722,0),MATCH(S$6,'Res.Aux.'!$AG$15:$BG$15,0)))</f>
        <v/>
      </c>
      <c r="T79" s="415" t="str">
        <f>IF($B79="-","",INDEX('Res.Aux.'!$AG$12:$BG$722,MATCH($B79,'Res.Aux.'!$AG$12:$AG$722,0),MATCH(T$6,'Res.Aux.'!$AG$15:$BG$15,0)))</f>
        <v/>
      </c>
      <c r="U79" s="416" t="str">
        <f>IF($B79="-","",INDEX('Res.Aux.'!$AG$12:$BG$722,MATCH($B79,'Res.Aux.'!$AG$12:$AG$722,0),MATCH(U$6,'Res.Aux.'!$AG$15:$BG$15,0)))</f>
        <v/>
      </c>
      <c r="V79" s="417"/>
      <c r="W79" s="414" t="str">
        <f t="shared" si="13"/>
        <v>-</v>
      </c>
      <c r="X79" s="415" t="str">
        <f t="shared" si="13"/>
        <v>-</v>
      </c>
      <c r="Y79" s="415" t="str">
        <f t="shared" si="13"/>
        <v>-</v>
      </c>
      <c r="Z79" s="416" t="str">
        <f t="shared" si="13"/>
        <v>-</v>
      </c>
      <c r="AA79" s="417"/>
      <c r="AB79" s="414" t="str">
        <f t="shared" si="12"/>
        <v>-</v>
      </c>
      <c r="AC79" s="415" t="str">
        <f t="shared" si="12"/>
        <v>-</v>
      </c>
      <c r="AD79" s="415" t="str">
        <f t="shared" si="12"/>
        <v>-</v>
      </c>
      <c r="AE79" s="416" t="str">
        <f t="shared" si="12"/>
        <v>-</v>
      </c>
      <c r="AF79" s="417"/>
      <c r="AG79" s="410" t="str">
        <f t="shared" si="14"/>
        <v>-</v>
      </c>
      <c r="AH79" s="417"/>
      <c r="AI79" s="418" t="str">
        <f t="shared" si="15"/>
        <v>ù</v>
      </c>
      <c r="AJ79" s="419" t="str">
        <f t="shared" si="16"/>
        <v>~</v>
      </c>
      <c r="AK79" s="417"/>
      <c r="AL79" s="414" t="str">
        <f t="shared" si="22"/>
        <v>-</v>
      </c>
      <c r="AM79" s="416" t="str">
        <f t="shared" si="20"/>
        <v>-</v>
      </c>
    </row>
    <row r="80" spans="2:39" ht="15" x14ac:dyDescent="0.3">
      <c r="B80" s="400" t="str">
        <f>IF(MAX(B$7:B79)+1&gt;MAX('Res.Aux.'!$AG$23:$AG$722),"-",MAX(B$7:B79)+1)</f>
        <v>-</v>
      </c>
      <c r="C80" s="401" t="str">
        <f>IF($B80="-","",INDEX('Res.Aux.'!$AG$12:$BG$722,MATCH($B80,'Res.Aux.'!$AG$12:$AG$722,0),MATCH(C$6,'Res.Aux.'!$AG$15:$BG$15,0)))</f>
        <v/>
      </c>
      <c r="D80" s="402" t="str">
        <f t="shared" si="17"/>
        <v/>
      </c>
      <c r="E80" s="403" t="str">
        <f>IF($B80="-","",INDEX('Res.Aux.'!$AG$12:$BG$722,MATCH($B80,'Res.Aux.'!$AG$12:$AG$722,0),MATCH(E$6,'Res.Aux.'!$AG$15:$BG$15,0)))</f>
        <v/>
      </c>
      <c r="F80" s="402" t="str">
        <f t="shared" si="18"/>
        <v/>
      </c>
      <c r="G80" s="404" t="str">
        <f>IF($B80="-","",INDEX('Res.Aux.'!$AG$12:$BG$722,MATCH($B80,'Res.Aux.'!$AG$12:$AG$722,0),MATCH(G$6,'Res.Aux.'!$AG$15:$BG$15,0)))</f>
        <v/>
      </c>
      <c r="H80" s="405" t="str">
        <f>IF($B80="-","",Datos!$I$16)</f>
        <v/>
      </c>
      <c r="I80" s="406" t="str">
        <f>IF($C80="","",Datos!$G$16)</f>
        <v/>
      </c>
      <c r="J80" s="407" t="str">
        <f>IF($B80="-","",INDEX('Res.Aux.'!$AG$12:$BG$722,MATCH($B80,'Res.Aux.'!$AG$12:$AG$722,0),MATCH(J$6,'Res.Aux.'!$AG$15:$BG$15,0)))</f>
        <v/>
      </c>
      <c r="K80" s="408" t="str">
        <f>IF($C80="","",Datos!$H$26)</f>
        <v/>
      </c>
      <c r="L80" s="409" t="str">
        <f>IF($I80="","",Datos!$N$27)</f>
        <v/>
      </c>
      <c r="M80" s="407" t="str">
        <f>IF($I80="","",Datos!$O$27)</f>
        <v/>
      </c>
      <c r="N80" s="410" t="str">
        <f>IF($B80="-","",INDEX('Res.Aux.'!$AG$12:$BG$722,MATCH($B80,'Res.Aux.'!$AG$12:$AG$722,0),MATCH(N$6,'Res.Aux.'!$AG$15:$BG$15,0)))</f>
        <v/>
      </c>
      <c r="O80" s="411"/>
      <c r="P80" s="412" t="str">
        <f t="shared" si="19"/>
        <v/>
      </c>
      <c r="Q80" s="413" t="str">
        <f t="shared" si="21"/>
        <v>ù</v>
      </c>
      <c r="R80" s="414" t="str">
        <f>IF($B80="-","",INDEX('Res.Aux.'!$AG$12:$BG$722,MATCH($B80,'Res.Aux.'!$AG$12:$AG$722,0),MATCH(R$6,'Res.Aux.'!$AG$15:$BG$15,0)))</f>
        <v/>
      </c>
      <c r="S80" s="415" t="str">
        <f>IF($B80="-","",INDEX('Res.Aux.'!$AG$12:$BG$722,MATCH($B80,'Res.Aux.'!$AG$12:$AG$722,0),MATCH(S$6,'Res.Aux.'!$AG$15:$BG$15,0)))</f>
        <v/>
      </c>
      <c r="T80" s="415" t="str">
        <f>IF($B80="-","",INDEX('Res.Aux.'!$AG$12:$BG$722,MATCH($B80,'Res.Aux.'!$AG$12:$AG$722,0),MATCH(T$6,'Res.Aux.'!$AG$15:$BG$15,0)))</f>
        <v/>
      </c>
      <c r="U80" s="416" t="str">
        <f>IF($B80="-","",INDEX('Res.Aux.'!$AG$12:$BG$722,MATCH($B80,'Res.Aux.'!$AG$12:$AG$722,0),MATCH(U$6,'Res.Aux.'!$AG$15:$BG$15,0)))</f>
        <v/>
      </c>
      <c r="V80" s="417"/>
      <c r="W80" s="414" t="str">
        <f t="shared" si="13"/>
        <v>-</v>
      </c>
      <c r="X80" s="415" t="str">
        <f t="shared" si="13"/>
        <v>-</v>
      </c>
      <c r="Y80" s="415" t="str">
        <f t="shared" si="13"/>
        <v>-</v>
      </c>
      <c r="Z80" s="416" t="str">
        <f t="shared" si="13"/>
        <v>-</v>
      </c>
      <c r="AA80" s="417"/>
      <c r="AB80" s="414" t="str">
        <f t="shared" si="12"/>
        <v>-</v>
      </c>
      <c r="AC80" s="415" t="str">
        <f t="shared" si="12"/>
        <v>-</v>
      </c>
      <c r="AD80" s="415" t="str">
        <f t="shared" si="12"/>
        <v>-</v>
      </c>
      <c r="AE80" s="416" t="str">
        <f t="shared" si="12"/>
        <v>-</v>
      </c>
      <c r="AF80" s="417"/>
      <c r="AG80" s="410" t="str">
        <f t="shared" si="14"/>
        <v>-</v>
      </c>
      <c r="AH80" s="417"/>
      <c r="AI80" s="418" t="str">
        <f t="shared" si="15"/>
        <v>ù</v>
      </c>
      <c r="AJ80" s="419" t="str">
        <f t="shared" si="16"/>
        <v>~</v>
      </c>
      <c r="AK80" s="417"/>
      <c r="AL80" s="414" t="str">
        <f t="shared" si="22"/>
        <v>-</v>
      </c>
      <c r="AM80" s="416" t="str">
        <f t="shared" si="20"/>
        <v>-</v>
      </c>
    </row>
    <row r="81" spans="2:39" ht="15" x14ac:dyDescent="0.3">
      <c r="B81" s="400" t="str">
        <f>IF(MAX(B$7:B80)+1&gt;MAX('Res.Aux.'!$AG$23:$AG$722),"-",MAX(B$7:B80)+1)</f>
        <v>-</v>
      </c>
      <c r="C81" s="401" t="str">
        <f>IF($B81="-","",INDEX('Res.Aux.'!$AG$12:$BG$722,MATCH($B81,'Res.Aux.'!$AG$12:$AG$722,0),MATCH(C$6,'Res.Aux.'!$AG$15:$BG$15,0)))</f>
        <v/>
      </c>
      <c r="D81" s="402" t="str">
        <f t="shared" si="17"/>
        <v/>
      </c>
      <c r="E81" s="403" t="str">
        <f>IF($B81="-","",INDEX('Res.Aux.'!$AG$12:$BG$722,MATCH($B81,'Res.Aux.'!$AG$12:$AG$722,0),MATCH(E$6,'Res.Aux.'!$AG$15:$BG$15,0)))</f>
        <v/>
      </c>
      <c r="F81" s="402" t="str">
        <f t="shared" si="18"/>
        <v/>
      </c>
      <c r="G81" s="404" t="str">
        <f>IF($B81="-","",INDEX('Res.Aux.'!$AG$12:$BG$722,MATCH($B81,'Res.Aux.'!$AG$12:$AG$722,0),MATCH(G$6,'Res.Aux.'!$AG$15:$BG$15,0)))</f>
        <v/>
      </c>
      <c r="H81" s="405" t="str">
        <f>IF($B81="-","",Datos!$I$16)</f>
        <v/>
      </c>
      <c r="I81" s="406" t="str">
        <f>IF($C81="","",Datos!$G$16)</f>
        <v/>
      </c>
      <c r="J81" s="407" t="str">
        <f>IF($B81="-","",INDEX('Res.Aux.'!$AG$12:$BG$722,MATCH($B81,'Res.Aux.'!$AG$12:$AG$722,0),MATCH(J$6,'Res.Aux.'!$AG$15:$BG$15,0)))</f>
        <v/>
      </c>
      <c r="K81" s="408" t="str">
        <f>IF($C81="","",Datos!$H$26)</f>
        <v/>
      </c>
      <c r="L81" s="409" t="str">
        <f>IF($I81="","",Datos!$N$27)</f>
        <v/>
      </c>
      <c r="M81" s="407" t="str">
        <f>IF($I81="","",Datos!$O$27)</f>
        <v/>
      </c>
      <c r="N81" s="410" t="str">
        <f>IF($B81="-","",INDEX('Res.Aux.'!$AG$12:$BG$722,MATCH($B81,'Res.Aux.'!$AG$12:$AG$722,0),MATCH(N$6,'Res.Aux.'!$AG$15:$BG$15,0)))</f>
        <v/>
      </c>
      <c r="O81" s="411"/>
      <c r="P81" s="412" t="str">
        <f t="shared" si="19"/>
        <v/>
      </c>
      <c r="Q81" s="413" t="str">
        <f t="shared" si="21"/>
        <v>ù</v>
      </c>
      <c r="R81" s="414" t="str">
        <f>IF($B81="-","",INDEX('Res.Aux.'!$AG$12:$BG$722,MATCH($B81,'Res.Aux.'!$AG$12:$AG$722,0),MATCH(R$6,'Res.Aux.'!$AG$15:$BG$15,0)))</f>
        <v/>
      </c>
      <c r="S81" s="415" t="str">
        <f>IF($B81="-","",INDEX('Res.Aux.'!$AG$12:$BG$722,MATCH($B81,'Res.Aux.'!$AG$12:$AG$722,0),MATCH(S$6,'Res.Aux.'!$AG$15:$BG$15,0)))</f>
        <v/>
      </c>
      <c r="T81" s="415" t="str">
        <f>IF($B81="-","",INDEX('Res.Aux.'!$AG$12:$BG$722,MATCH($B81,'Res.Aux.'!$AG$12:$AG$722,0),MATCH(T$6,'Res.Aux.'!$AG$15:$BG$15,0)))</f>
        <v/>
      </c>
      <c r="U81" s="416" t="str">
        <f>IF($B81="-","",INDEX('Res.Aux.'!$AG$12:$BG$722,MATCH($B81,'Res.Aux.'!$AG$12:$AG$722,0),MATCH(U$6,'Res.Aux.'!$AG$15:$BG$15,0)))</f>
        <v/>
      </c>
      <c r="V81" s="417"/>
      <c r="W81" s="414" t="str">
        <f t="shared" si="13"/>
        <v>-</v>
      </c>
      <c r="X81" s="415" t="str">
        <f t="shared" si="13"/>
        <v>-</v>
      </c>
      <c r="Y81" s="415" t="str">
        <f t="shared" si="13"/>
        <v>-</v>
      </c>
      <c r="Z81" s="416" t="str">
        <f t="shared" si="13"/>
        <v>-</v>
      </c>
      <c r="AA81" s="417"/>
      <c r="AB81" s="414" t="str">
        <f t="shared" si="12"/>
        <v>-</v>
      </c>
      <c r="AC81" s="415" t="str">
        <f t="shared" si="12"/>
        <v>-</v>
      </c>
      <c r="AD81" s="415" t="str">
        <f t="shared" si="12"/>
        <v>-</v>
      </c>
      <c r="AE81" s="416" t="str">
        <f t="shared" si="12"/>
        <v>-</v>
      </c>
      <c r="AF81" s="417"/>
      <c r="AG81" s="410" t="str">
        <f t="shared" si="14"/>
        <v>-</v>
      </c>
      <c r="AH81" s="417"/>
      <c r="AI81" s="418" t="str">
        <f t="shared" si="15"/>
        <v>ù</v>
      </c>
      <c r="AJ81" s="419" t="str">
        <f t="shared" si="16"/>
        <v>~</v>
      </c>
      <c r="AK81" s="417"/>
      <c r="AL81" s="414" t="str">
        <f t="shared" si="22"/>
        <v>-</v>
      </c>
      <c r="AM81" s="416" t="str">
        <f t="shared" si="20"/>
        <v>-</v>
      </c>
    </row>
    <row r="82" spans="2:39" ht="15" x14ac:dyDescent="0.3">
      <c r="B82" s="400" t="str">
        <f>IF(MAX(B$7:B81)+1&gt;MAX('Res.Aux.'!$AG$23:$AG$722),"-",MAX(B$7:B81)+1)</f>
        <v>-</v>
      </c>
      <c r="C82" s="401" t="str">
        <f>IF($B82="-","",INDEX('Res.Aux.'!$AG$12:$BG$722,MATCH($B82,'Res.Aux.'!$AG$12:$AG$722,0),MATCH(C$6,'Res.Aux.'!$AG$15:$BG$15,0)))</f>
        <v/>
      </c>
      <c r="D82" s="402" t="str">
        <f t="shared" si="17"/>
        <v/>
      </c>
      <c r="E82" s="403" t="str">
        <f>IF($B82="-","",INDEX('Res.Aux.'!$AG$12:$BG$722,MATCH($B82,'Res.Aux.'!$AG$12:$AG$722,0),MATCH(E$6,'Res.Aux.'!$AG$15:$BG$15,0)))</f>
        <v/>
      </c>
      <c r="F82" s="402" t="str">
        <f t="shared" si="18"/>
        <v/>
      </c>
      <c r="G82" s="404" t="str">
        <f>IF($B82="-","",INDEX('Res.Aux.'!$AG$12:$BG$722,MATCH($B82,'Res.Aux.'!$AG$12:$AG$722,0),MATCH(G$6,'Res.Aux.'!$AG$15:$BG$15,0)))</f>
        <v/>
      </c>
      <c r="H82" s="405" t="str">
        <f>IF($B82="-","",Datos!$I$16)</f>
        <v/>
      </c>
      <c r="I82" s="406" t="str">
        <f>IF($C82="","",Datos!$G$16)</f>
        <v/>
      </c>
      <c r="J82" s="407" t="str">
        <f>IF($B82="-","",INDEX('Res.Aux.'!$AG$12:$BG$722,MATCH($B82,'Res.Aux.'!$AG$12:$AG$722,0),MATCH(J$6,'Res.Aux.'!$AG$15:$BG$15,0)))</f>
        <v/>
      </c>
      <c r="K82" s="408" t="str">
        <f>IF($C82="","",Datos!$H$26)</f>
        <v/>
      </c>
      <c r="L82" s="409" t="str">
        <f>IF($I82="","",Datos!$N$27)</f>
        <v/>
      </c>
      <c r="M82" s="407" t="str">
        <f>IF($I82="","",Datos!$O$27)</f>
        <v/>
      </c>
      <c r="N82" s="410" t="str">
        <f>IF($B82="-","",INDEX('Res.Aux.'!$AG$12:$BG$722,MATCH($B82,'Res.Aux.'!$AG$12:$AG$722,0),MATCH(N$6,'Res.Aux.'!$AG$15:$BG$15,0)))</f>
        <v/>
      </c>
      <c r="O82" s="411"/>
      <c r="P82" s="412" t="str">
        <f t="shared" si="19"/>
        <v/>
      </c>
      <c r="Q82" s="413" t="str">
        <f t="shared" si="21"/>
        <v>ù</v>
      </c>
      <c r="R82" s="414" t="str">
        <f>IF($B82="-","",INDEX('Res.Aux.'!$AG$12:$BG$722,MATCH($B82,'Res.Aux.'!$AG$12:$AG$722,0),MATCH(R$6,'Res.Aux.'!$AG$15:$BG$15,0)))</f>
        <v/>
      </c>
      <c r="S82" s="415" t="str">
        <f>IF($B82="-","",INDEX('Res.Aux.'!$AG$12:$BG$722,MATCH($B82,'Res.Aux.'!$AG$12:$AG$722,0),MATCH(S$6,'Res.Aux.'!$AG$15:$BG$15,0)))</f>
        <v/>
      </c>
      <c r="T82" s="415" t="str">
        <f>IF($B82="-","",INDEX('Res.Aux.'!$AG$12:$BG$722,MATCH($B82,'Res.Aux.'!$AG$12:$AG$722,0),MATCH(T$6,'Res.Aux.'!$AG$15:$BG$15,0)))</f>
        <v/>
      </c>
      <c r="U82" s="416" t="str">
        <f>IF($B82="-","",INDEX('Res.Aux.'!$AG$12:$BG$722,MATCH($B82,'Res.Aux.'!$AG$12:$AG$722,0),MATCH(U$6,'Res.Aux.'!$AG$15:$BG$15,0)))</f>
        <v/>
      </c>
      <c r="V82" s="417"/>
      <c r="W82" s="414" t="str">
        <f t="shared" si="13"/>
        <v>-</v>
      </c>
      <c r="X82" s="415" t="str">
        <f t="shared" si="13"/>
        <v>-</v>
      </c>
      <c r="Y82" s="415" t="str">
        <f t="shared" si="13"/>
        <v>-</v>
      </c>
      <c r="Z82" s="416" t="str">
        <f t="shared" si="13"/>
        <v>-</v>
      </c>
      <c r="AA82" s="417"/>
      <c r="AB82" s="414" t="str">
        <f t="shared" si="12"/>
        <v>-</v>
      </c>
      <c r="AC82" s="415" t="str">
        <f t="shared" si="12"/>
        <v>-</v>
      </c>
      <c r="AD82" s="415" t="str">
        <f t="shared" si="12"/>
        <v>-</v>
      </c>
      <c r="AE82" s="416" t="str">
        <f t="shared" si="12"/>
        <v>-</v>
      </c>
      <c r="AF82" s="417"/>
      <c r="AG82" s="410" t="str">
        <f t="shared" si="14"/>
        <v>-</v>
      </c>
      <c r="AH82" s="417"/>
      <c r="AI82" s="418" t="str">
        <f t="shared" si="15"/>
        <v>ù</v>
      </c>
      <c r="AJ82" s="419" t="str">
        <f t="shared" si="16"/>
        <v>~</v>
      </c>
      <c r="AK82" s="417"/>
      <c r="AL82" s="414" t="str">
        <f t="shared" si="22"/>
        <v>-</v>
      </c>
      <c r="AM82" s="416" t="str">
        <f t="shared" si="20"/>
        <v>-</v>
      </c>
    </row>
    <row r="83" spans="2:39" ht="15" x14ac:dyDescent="0.3">
      <c r="B83" s="400" t="str">
        <f>IF(MAX(B$7:B82)+1&gt;MAX('Res.Aux.'!$AG$23:$AG$722),"-",MAX(B$7:B82)+1)</f>
        <v>-</v>
      </c>
      <c r="C83" s="401" t="str">
        <f>IF($B83="-","",INDEX('Res.Aux.'!$AG$12:$BG$722,MATCH($B83,'Res.Aux.'!$AG$12:$AG$722,0),MATCH(C$6,'Res.Aux.'!$AG$15:$BG$15,0)))</f>
        <v/>
      </c>
      <c r="D83" s="402" t="str">
        <f t="shared" si="17"/>
        <v/>
      </c>
      <c r="E83" s="403" t="str">
        <f>IF($B83="-","",INDEX('Res.Aux.'!$AG$12:$BG$722,MATCH($B83,'Res.Aux.'!$AG$12:$AG$722,0),MATCH(E$6,'Res.Aux.'!$AG$15:$BG$15,0)))</f>
        <v/>
      </c>
      <c r="F83" s="402" t="str">
        <f t="shared" si="18"/>
        <v/>
      </c>
      <c r="G83" s="404" t="str">
        <f>IF($B83="-","",INDEX('Res.Aux.'!$AG$12:$BG$722,MATCH($B83,'Res.Aux.'!$AG$12:$AG$722,0),MATCH(G$6,'Res.Aux.'!$AG$15:$BG$15,0)))</f>
        <v/>
      </c>
      <c r="H83" s="405" t="str">
        <f>IF($B83="-","",Datos!$I$16)</f>
        <v/>
      </c>
      <c r="I83" s="406" t="str">
        <f>IF($C83="","",Datos!$G$16)</f>
        <v/>
      </c>
      <c r="J83" s="407" t="str">
        <f>IF($B83="-","",INDEX('Res.Aux.'!$AG$12:$BG$722,MATCH($B83,'Res.Aux.'!$AG$12:$AG$722,0),MATCH(J$6,'Res.Aux.'!$AG$15:$BG$15,0)))</f>
        <v/>
      </c>
      <c r="K83" s="408" t="str">
        <f>IF($C83="","",Datos!$H$26)</f>
        <v/>
      </c>
      <c r="L83" s="409" t="str">
        <f>IF($I83="","",Datos!$N$27)</f>
        <v/>
      </c>
      <c r="M83" s="407" t="str">
        <f>IF($I83="","",Datos!$O$27)</f>
        <v/>
      </c>
      <c r="N83" s="410" t="str">
        <f>IF($B83="-","",INDEX('Res.Aux.'!$AG$12:$BG$722,MATCH($B83,'Res.Aux.'!$AG$12:$AG$722,0),MATCH(N$6,'Res.Aux.'!$AG$15:$BG$15,0)))</f>
        <v/>
      </c>
      <c r="O83" s="411"/>
      <c r="P83" s="412" t="str">
        <f t="shared" si="19"/>
        <v/>
      </c>
      <c r="Q83" s="413" t="str">
        <f t="shared" si="21"/>
        <v>ù</v>
      </c>
      <c r="R83" s="414" t="str">
        <f>IF($B83="-","",INDEX('Res.Aux.'!$AG$12:$BG$722,MATCH($B83,'Res.Aux.'!$AG$12:$AG$722,0),MATCH(R$6,'Res.Aux.'!$AG$15:$BG$15,0)))</f>
        <v/>
      </c>
      <c r="S83" s="415" t="str">
        <f>IF($B83="-","",INDEX('Res.Aux.'!$AG$12:$BG$722,MATCH($B83,'Res.Aux.'!$AG$12:$AG$722,0),MATCH(S$6,'Res.Aux.'!$AG$15:$BG$15,0)))</f>
        <v/>
      </c>
      <c r="T83" s="415" t="str">
        <f>IF($B83="-","",INDEX('Res.Aux.'!$AG$12:$BG$722,MATCH($B83,'Res.Aux.'!$AG$12:$AG$722,0),MATCH(T$6,'Res.Aux.'!$AG$15:$BG$15,0)))</f>
        <v/>
      </c>
      <c r="U83" s="416" t="str">
        <f>IF($B83="-","",INDEX('Res.Aux.'!$AG$12:$BG$722,MATCH($B83,'Res.Aux.'!$AG$12:$AG$722,0),MATCH(U$6,'Res.Aux.'!$AG$15:$BG$15,0)))</f>
        <v/>
      </c>
      <c r="V83" s="417"/>
      <c r="W83" s="414" t="str">
        <f t="shared" si="13"/>
        <v>-</v>
      </c>
      <c r="X83" s="415" t="str">
        <f t="shared" si="13"/>
        <v>-</v>
      </c>
      <c r="Y83" s="415" t="str">
        <f t="shared" si="13"/>
        <v>-</v>
      </c>
      <c r="Z83" s="416" t="str">
        <f t="shared" si="13"/>
        <v>-</v>
      </c>
      <c r="AA83" s="417"/>
      <c r="AB83" s="414" t="str">
        <f t="shared" si="12"/>
        <v>-</v>
      </c>
      <c r="AC83" s="415" t="str">
        <f t="shared" si="12"/>
        <v>-</v>
      </c>
      <c r="AD83" s="415" t="str">
        <f t="shared" si="12"/>
        <v>-</v>
      </c>
      <c r="AE83" s="416" t="str">
        <f t="shared" si="12"/>
        <v>-</v>
      </c>
      <c r="AF83" s="417"/>
      <c r="AG83" s="410" t="str">
        <f t="shared" si="14"/>
        <v>-</v>
      </c>
      <c r="AH83" s="417"/>
      <c r="AI83" s="418" t="str">
        <f t="shared" si="15"/>
        <v>ù</v>
      </c>
      <c r="AJ83" s="419" t="str">
        <f t="shared" si="16"/>
        <v>~</v>
      </c>
      <c r="AK83" s="417"/>
      <c r="AL83" s="414" t="str">
        <f t="shared" si="22"/>
        <v>-</v>
      </c>
      <c r="AM83" s="416" t="str">
        <f t="shared" si="20"/>
        <v>-</v>
      </c>
    </row>
    <row r="84" spans="2:39" ht="15" x14ac:dyDescent="0.3">
      <c r="B84" s="400" t="str">
        <f>IF(MAX(B$7:B83)+1&gt;MAX('Res.Aux.'!$AG$23:$AG$722),"-",MAX(B$7:B83)+1)</f>
        <v>-</v>
      </c>
      <c r="C84" s="401" t="str">
        <f>IF($B84="-","",INDEX('Res.Aux.'!$AG$12:$BG$722,MATCH($B84,'Res.Aux.'!$AG$12:$AG$722,0),MATCH(C$6,'Res.Aux.'!$AG$15:$BG$15,0)))</f>
        <v/>
      </c>
      <c r="D84" s="402" t="str">
        <f t="shared" si="17"/>
        <v/>
      </c>
      <c r="E84" s="403" t="str">
        <f>IF($B84="-","",INDEX('Res.Aux.'!$AG$12:$BG$722,MATCH($B84,'Res.Aux.'!$AG$12:$AG$722,0),MATCH(E$6,'Res.Aux.'!$AG$15:$BG$15,0)))</f>
        <v/>
      </c>
      <c r="F84" s="402" t="str">
        <f t="shared" si="18"/>
        <v/>
      </c>
      <c r="G84" s="404" t="str">
        <f>IF($B84="-","",INDEX('Res.Aux.'!$AG$12:$BG$722,MATCH($B84,'Res.Aux.'!$AG$12:$AG$722,0),MATCH(G$6,'Res.Aux.'!$AG$15:$BG$15,0)))</f>
        <v/>
      </c>
      <c r="H84" s="405" t="str">
        <f>IF($B84="-","",Datos!$I$16)</f>
        <v/>
      </c>
      <c r="I84" s="406" t="str">
        <f>IF($C84="","",Datos!$G$16)</f>
        <v/>
      </c>
      <c r="J84" s="407" t="str">
        <f>IF($B84="-","",INDEX('Res.Aux.'!$AG$12:$BG$722,MATCH($B84,'Res.Aux.'!$AG$12:$AG$722,0),MATCH(J$6,'Res.Aux.'!$AG$15:$BG$15,0)))</f>
        <v/>
      </c>
      <c r="K84" s="408" t="str">
        <f>IF($C84="","",Datos!$H$26)</f>
        <v/>
      </c>
      <c r="L84" s="409" t="str">
        <f>IF($I84="","",Datos!$N$27)</f>
        <v/>
      </c>
      <c r="M84" s="407" t="str">
        <f>IF($I84="","",Datos!$O$27)</f>
        <v/>
      </c>
      <c r="N84" s="410" t="str">
        <f>IF($B84="-","",INDEX('Res.Aux.'!$AG$12:$BG$722,MATCH($B84,'Res.Aux.'!$AG$12:$AG$722,0),MATCH(N$6,'Res.Aux.'!$AG$15:$BG$15,0)))</f>
        <v/>
      </c>
      <c r="O84" s="411"/>
      <c r="P84" s="412" t="str">
        <f t="shared" si="19"/>
        <v/>
      </c>
      <c r="Q84" s="413" t="str">
        <f t="shared" si="21"/>
        <v>ù</v>
      </c>
      <c r="R84" s="414" t="str">
        <f>IF($B84="-","",INDEX('Res.Aux.'!$AG$12:$BG$722,MATCH($B84,'Res.Aux.'!$AG$12:$AG$722,0),MATCH(R$6,'Res.Aux.'!$AG$15:$BG$15,0)))</f>
        <v/>
      </c>
      <c r="S84" s="415" t="str">
        <f>IF($B84="-","",INDEX('Res.Aux.'!$AG$12:$BG$722,MATCH($B84,'Res.Aux.'!$AG$12:$AG$722,0),MATCH(S$6,'Res.Aux.'!$AG$15:$BG$15,0)))</f>
        <v/>
      </c>
      <c r="T84" s="415" t="str">
        <f>IF($B84="-","",INDEX('Res.Aux.'!$AG$12:$BG$722,MATCH($B84,'Res.Aux.'!$AG$12:$AG$722,0),MATCH(T$6,'Res.Aux.'!$AG$15:$BG$15,0)))</f>
        <v/>
      </c>
      <c r="U84" s="416" t="str">
        <f>IF($B84="-","",INDEX('Res.Aux.'!$AG$12:$BG$722,MATCH($B84,'Res.Aux.'!$AG$12:$AG$722,0),MATCH(U$6,'Res.Aux.'!$AG$15:$BG$15,0)))</f>
        <v/>
      </c>
      <c r="V84" s="417"/>
      <c r="W84" s="414" t="str">
        <f t="shared" si="13"/>
        <v>-</v>
      </c>
      <c r="X84" s="415" t="str">
        <f t="shared" si="13"/>
        <v>-</v>
      </c>
      <c r="Y84" s="415" t="str">
        <f t="shared" si="13"/>
        <v>-</v>
      </c>
      <c r="Z84" s="416" t="str">
        <f t="shared" si="13"/>
        <v>-</v>
      </c>
      <c r="AA84" s="417"/>
      <c r="AB84" s="414" t="str">
        <f t="shared" si="12"/>
        <v>-</v>
      </c>
      <c r="AC84" s="415" t="str">
        <f t="shared" si="12"/>
        <v>-</v>
      </c>
      <c r="AD84" s="415" t="str">
        <f t="shared" si="12"/>
        <v>-</v>
      </c>
      <c r="AE84" s="416" t="str">
        <f t="shared" si="12"/>
        <v>-</v>
      </c>
      <c r="AF84" s="417"/>
      <c r="AG84" s="410" t="str">
        <f t="shared" si="14"/>
        <v>-</v>
      </c>
      <c r="AH84" s="417"/>
      <c r="AI84" s="418" t="str">
        <f t="shared" si="15"/>
        <v>ù</v>
      </c>
      <c r="AJ84" s="419" t="str">
        <f t="shared" si="16"/>
        <v>~</v>
      </c>
      <c r="AK84" s="417"/>
      <c r="AL84" s="414" t="str">
        <f t="shared" si="22"/>
        <v>-</v>
      </c>
      <c r="AM84" s="416" t="str">
        <f t="shared" si="20"/>
        <v>-</v>
      </c>
    </row>
    <row r="85" spans="2:39" ht="15" x14ac:dyDescent="0.3">
      <c r="B85" s="400" t="str">
        <f>IF(MAX(B$7:B84)+1&gt;MAX('Res.Aux.'!$AG$23:$AG$722),"-",MAX(B$7:B84)+1)</f>
        <v>-</v>
      </c>
      <c r="C85" s="401" t="str">
        <f>IF($B85="-","",INDEX('Res.Aux.'!$AG$12:$BG$722,MATCH($B85,'Res.Aux.'!$AG$12:$AG$722,0),MATCH(C$6,'Res.Aux.'!$AG$15:$BG$15,0)))</f>
        <v/>
      </c>
      <c r="D85" s="402" t="str">
        <f t="shared" si="17"/>
        <v/>
      </c>
      <c r="E85" s="403" t="str">
        <f>IF($B85="-","",INDEX('Res.Aux.'!$AG$12:$BG$722,MATCH($B85,'Res.Aux.'!$AG$12:$AG$722,0),MATCH(E$6,'Res.Aux.'!$AG$15:$BG$15,0)))</f>
        <v/>
      </c>
      <c r="F85" s="402" t="str">
        <f t="shared" si="18"/>
        <v/>
      </c>
      <c r="G85" s="404" t="str">
        <f>IF($B85="-","",INDEX('Res.Aux.'!$AG$12:$BG$722,MATCH($B85,'Res.Aux.'!$AG$12:$AG$722,0),MATCH(G$6,'Res.Aux.'!$AG$15:$BG$15,0)))</f>
        <v/>
      </c>
      <c r="H85" s="405" t="str">
        <f>IF($B85="-","",Datos!$I$16)</f>
        <v/>
      </c>
      <c r="I85" s="406" t="str">
        <f>IF($C85="","",Datos!$G$16)</f>
        <v/>
      </c>
      <c r="J85" s="407" t="str">
        <f>IF($B85="-","",INDEX('Res.Aux.'!$AG$12:$BG$722,MATCH($B85,'Res.Aux.'!$AG$12:$AG$722,0),MATCH(J$6,'Res.Aux.'!$AG$15:$BG$15,0)))</f>
        <v/>
      </c>
      <c r="K85" s="408" t="str">
        <f>IF($C85="","",Datos!$H$26)</f>
        <v/>
      </c>
      <c r="L85" s="409" t="str">
        <f>IF($I85="","",Datos!$N$27)</f>
        <v/>
      </c>
      <c r="M85" s="407" t="str">
        <f>IF($I85="","",Datos!$O$27)</f>
        <v/>
      </c>
      <c r="N85" s="410" t="str">
        <f>IF($B85="-","",INDEX('Res.Aux.'!$AG$12:$BG$722,MATCH($B85,'Res.Aux.'!$AG$12:$AG$722,0),MATCH(N$6,'Res.Aux.'!$AG$15:$BG$15,0)))</f>
        <v/>
      </c>
      <c r="O85" s="411"/>
      <c r="P85" s="412" t="str">
        <f t="shared" si="19"/>
        <v/>
      </c>
      <c r="Q85" s="413" t="str">
        <f t="shared" si="21"/>
        <v>ù</v>
      </c>
      <c r="R85" s="414" t="str">
        <f>IF($B85="-","",INDEX('Res.Aux.'!$AG$12:$BG$722,MATCH($B85,'Res.Aux.'!$AG$12:$AG$722,0),MATCH(R$6,'Res.Aux.'!$AG$15:$BG$15,0)))</f>
        <v/>
      </c>
      <c r="S85" s="415" t="str">
        <f>IF($B85="-","",INDEX('Res.Aux.'!$AG$12:$BG$722,MATCH($B85,'Res.Aux.'!$AG$12:$AG$722,0),MATCH(S$6,'Res.Aux.'!$AG$15:$BG$15,0)))</f>
        <v/>
      </c>
      <c r="T85" s="415" t="str">
        <f>IF($B85="-","",INDEX('Res.Aux.'!$AG$12:$BG$722,MATCH($B85,'Res.Aux.'!$AG$12:$AG$722,0),MATCH(T$6,'Res.Aux.'!$AG$15:$BG$15,0)))</f>
        <v/>
      </c>
      <c r="U85" s="416" t="str">
        <f>IF($B85="-","",INDEX('Res.Aux.'!$AG$12:$BG$722,MATCH($B85,'Res.Aux.'!$AG$12:$AG$722,0),MATCH(U$6,'Res.Aux.'!$AG$15:$BG$15,0)))</f>
        <v/>
      </c>
      <c r="V85" s="417"/>
      <c r="W85" s="414" t="str">
        <f t="shared" si="13"/>
        <v>-</v>
      </c>
      <c r="X85" s="415" t="str">
        <f t="shared" si="13"/>
        <v>-</v>
      </c>
      <c r="Y85" s="415" t="str">
        <f t="shared" si="13"/>
        <v>-</v>
      </c>
      <c r="Z85" s="416" t="str">
        <f t="shared" si="13"/>
        <v>-</v>
      </c>
      <c r="AA85" s="417"/>
      <c r="AB85" s="414" t="str">
        <f t="shared" si="12"/>
        <v>-</v>
      </c>
      <c r="AC85" s="415" t="str">
        <f t="shared" si="12"/>
        <v>-</v>
      </c>
      <c r="AD85" s="415" t="str">
        <f t="shared" si="12"/>
        <v>-</v>
      </c>
      <c r="AE85" s="416" t="str">
        <f t="shared" si="12"/>
        <v>-</v>
      </c>
      <c r="AF85" s="417"/>
      <c r="AG85" s="410" t="str">
        <f t="shared" si="14"/>
        <v>-</v>
      </c>
      <c r="AH85" s="417"/>
      <c r="AI85" s="418" t="str">
        <f t="shared" si="15"/>
        <v>ù</v>
      </c>
      <c r="AJ85" s="419" t="str">
        <f t="shared" si="16"/>
        <v>~</v>
      </c>
      <c r="AK85" s="417"/>
      <c r="AL85" s="414" t="str">
        <f t="shared" si="22"/>
        <v>-</v>
      </c>
      <c r="AM85" s="416" t="str">
        <f t="shared" si="20"/>
        <v>-</v>
      </c>
    </row>
    <row r="86" spans="2:39" ht="15" x14ac:dyDescent="0.3">
      <c r="B86" s="400" t="str">
        <f>IF(MAX(B$7:B85)+1&gt;MAX('Res.Aux.'!$AG$23:$AG$722),"-",MAX(B$7:B85)+1)</f>
        <v>-</v>
      </c>
      <c r="C86" s="401" t="str">
        <f>IF($B86="-","",INDEX('Res.Aux.'!$AG$12:$BG$722,MATCH($B86,'Res.Aux.'!$AG$12:$AG$722,0),MATCH(C$6,'Res.Aux.'!$AG$15:$BG$15,0)))</f>
        <v/>
      </c>
      <c r="D86" s="402" t="str">
        <f t="shared" si="17"/>
        <v/>
      </c>
      <c r="E86" s="403" t="str">
        <f>IF($B86="-","",INDEX('Res.Aux.'!$AG$12:$BG$722,MATCH($B86,'Res.Aux.'!$AG$12:$AG$722,0),MATCH(E$6,'Res.Aux.'!$AG$15:$BG$15,0)))</f>
        <v/>
      </c>
      <c r="F86" s="402" t="str">
        <f t="shared" si="18"/>
        <v/>
      </c>
      <c r="G86" s="404" t="str">
        <f>IF($B86="-","",INDEX('Res.Aux.'!$AG$12:$BG$722,MATCH($B86,'Res.Aux.'!$AG$12:$AG$722,0),MATCH(G$6,'Res.Aux.'!$AG$15:$BG$15,0)))</f>
        <v/>
      </c>
      <c r="H86" s="405" t="str">
        <f>IF($B86="-","",Datos!$I$16)</f>
        <v/>
      </c>
      <c r="I86" s="406" t="str">
        <f>IF($C86="","",Datos!$G$16)</f>
        <v/>
      </c>
      <c r="J86" s="407" t="str">
        <f>IF($B86="-","",INDEX('Res.Aux.'!$AG$12:$BG$722,MATCH($B86,'Res.Aux.'!$AG$12:$AG$722,0),MATCH(J$6,'Res.Aux.'!$AG$15:$BG$15,0)))</f>
        <v/>
      </c>
      <c r="K86" s="408" t="str">
        <f>IF($C86="","",Datos!$H$26)</f>
        <v/>
      </c>
      <c r="L86" s="409" t="str">
        <f>IF($I86="","",Datos!$N$27)</f>
        <v/>
      </c>
      <c r="M86" s="407" t="str">
        <f>IF($I86="","",Datos!$O$27)</f>
        <v/>
      </c>
      <c r="N86" s="410" t="str">
        <f>IF($B86="-","",INDEX('Res.Aux.'!$AG$12:$BG$722,MATCH($B86,'Res.Aux.'!$AG$12:$AG$722,0),MATCH(N$6,'Res.Aux.'!$AG$15:$BG$15,0)))</f>
        <v/>
      </c>
      <c r="O86" s="411"/>
      <c r="P86" s="412" t="str">
        <f t="shared" si="19"/>
        <v/>
      </c>
      <c r="Q86" s="413" t="str">
        <f t="shared" si="21"/>
        <v>ù</v>
      </c>
      <c r="R86" s="414" t="str">
        <f>IF($B86="-","",INDEX('Res.Aux.'!$AG$12:$BG$722,MATCH($B86,'Res.Aux.'!$AG$12:$AG$722,0),MATCH(R$6,'Res.Aux.'!$AG$15:$BG$15,0)))</f>
        <v/>
      </c>
      <c r="S86" s="415" t="str">
        <f>IF($B86="-","",INDEX('Res.Aux.'!$AG$12:$BG$722,MATCH($B86,'Res.Aux.'!$AG$12:$AG$722,0),MATCH(S$6,'Res.Aux.'!$AG$15:$BG$15,0)))</f>
        <v/>
      </c>
      <c r="T86" s="415" t="str">
        <f>IF($B86="-","",INDEX('Res.Aux.'!$AG$12:$BG$722,MATCH($B86,'Res.Aux.'!$AG$12:$AG$722,0),MATCH(T$6,'Res.Aux.'!$AG$15:$BG$15,0)))</f>
        <v/>
      </c>
      <c r="U86" s="416" t="str">
        <f>IF($B86="-","",INDEX('Res.Aux.'!$AG$12:$BG$722,MATCH($B86,'Res.Aux.'!$AG$12:$AG$722,0),MATCH(U$6,'Res.Aux.'!$AG$15:$BG$15,0)))</f>
        <v/>
      </c>
      <c r="V86" s="417"/>
      <c r="W86" s="414" t="str">
        <f t="shared" si="13"/>
        <v>-</v>
      </c>
      <c r="X86" s="415" t="str">
        <f t="shared" si="13"/>
        <v>-</v>
      </c>
      <c r="Y86" s="415" t="str">
        <f t="shared" si="13"/>
        <v>-</v>
      </c>
      <c r="Z86" s="416" t="str">
        <f t="shared" si="13"/>
        <v>-</v>
      </c>
      <c r="AA86" s="417"/>
      <c r="AB86" s="414" t="str">
        <f t="shared" si="12"/>
        <v>-</v>
      </c>
      <c r="AC86" s="415" t="str">
        <f t="shared" si="12"/>
        <v>-</v>
      </c>
      <c r="AD86" s="415" t="str">
        <f t="shared" si="12"/>
        <v>-</v>
      </c>
      <c r="AE86" s="416" t="str">
        <f t="shared" ref="AE86:AE149" si="23">IF(SUM(U86,Z86)=0,"-",SUM(U86,Z86))</f>
        <v>-</v>
      </c>
      <c r="AF86" s="417"/>
      <c r="AG86" s="410" t="str">
        <f t="shared" si="14"/>
        <v>-</v>
      </c>
      <c r="AH86" s="417"/>
      <c r="AI86" s="418" t="str">
        <f t="shared" si="15"/>
        <v>ù</v>
      </c>
      <c r="AJ86" s="419" t="str">
        <f t="shared" si="16"/>
        <v>~</v>
      </c>
      <c r="AK86" s="417"/>
      <c r="AL86" s="414" t="str">
        <f t="shared" si="22"/>
        <v>-</v>
      </c>
      <c r="AM86" s="416" t="str">
        <f t="shared" si="20"/>
        <v>-</v>
      </c>
    </row>
    <row r="87" spans="2:39" ht="15" x14ac:dyDescent="0.3">
      <c r="B87" s="400" t="str">
        <f>IF(MAX(B$7:B86)+1&gt;MAX('Res.Aux.'!$AG$23:$AG$722),"-",MAX(B$7:B86)+1)</f>
        <v>-</v>
      </c>
      <c r="C87" s="401" t="str">
        <f>IF($B87="-","",INDEX('Res.Aux.'!$AG$12:$BG$722,MATCH($B87,'Res.Aux.'!$AG$12:$AG$722,0),MATCH(C$6,'Res.Aux.'!$AG$15:$BG$15,0)))</f>
        <v/>
      </c>
      <c r="D87" s="402" t="str">
        <f t="shared" si="17"/>
        <v/>
      </c>
      <c r="E87" s="403" t="str">
        <f>IF($B87="-","",INDEX('Res.Aux.'!$AG$12:$BG$722,MATCH($B87,'Res.Aux.'!$AG$12:$AG$722,0),MATCH(E$6,'Res.Aux.'!$AG$15:$BG$15,0)))</f>
        <v/>
      </c>
      <c r="F87" s="402" t="str">
        <f t="shared" si="18"/>
        <v/>
      </c>
      <c r="G87" s="404" t="str">
        <f>IF($B87="-","",INDEX('Res.Aux.'!$AG$12:$BG$722,MATCH($B87,'Res.Aux.'!$AG$12:$AG$722,0),MATCH(G$6,'Res.Aux.'!$AG$15:$BG$15,0)))</f>
        <v/>
      </c>
      <c r="H87" s="405" t="str">
        <f>IF($B87="-","",Datos!$I$16)</f>
        <v/>
      </c>
      <c r="I87" s="406" t="str">
        <f>IF($C87="","",Datos!$G$16)</f>
        <v/>
      </c>
      <c r="J87" s="407" t="str">
        <f>IF($B87="-","",INDEX('Res.Aux.'!$AG$12:$BG$722,MATCH($B87,'Res.Aux.'!$AG$12:$AG$722,0),MATCH(J$6,'Res.Aux.'!$AG$15:$BG$15,0)))</f>
        <v/>
      </c>
      <c r="K87" s="408" t="str">
        <f>IF($C87="","",Datos!$H$26)</f>
        <v/>
      </c>
      <c r="L87" s="409" t="str">
        <f>IF($I87="","",Datos!$N$27)</f>
        <v/>
      </c>
      <c r="M87" s="407" t="str">
        <f>IF($I87="","",Datos!$O$27)</f>
        <v/>
      </c>
      <c r="N87" s="410" t="str">
        <f>IF($B87="-","",INDEX('Res.Aux.'!$AG$12:$BG$722,MATCH($B87,'Res.Aux.'!$AG$12:$AG$722,0),MATCH(N$6,'Res.Aux.'!$AG$15:$BG$15,0)))</f>
        <v/>
      </c>
      <c r="O87" s="411"/>
      <c r="P87" s="412" t="str">
        <f t="shared" si="19"/>
        <v/>
      </c>
      <c r="Q87" s="413" t="str">
        <f t="shared" si="21"/>
        <v>ù</v>
      </c>
      <c r="R87" s="414" t="str">
        <f>IF($B87="-","",INDEX('Res.Aux.'!$AG$12:$BG$722,MATCH($B87,'Res.Aux.'!$AG$12:$AG$722,0),MATCH(R$6,'Res.Aux.'!$AG$15:$BG$15,0)))</f>
        <v/>
      </c>
      <c r="S87" s="415" t="str">
        <f>IF($B87="-","",INDEX('Res.Aux.'!$AG$12:$BG$722,MATCH($B87,'Res.Aux.'!$AG$12:$AG$722,0),MATCH(S$6,'Res.Aux.'!$AG$15:$BG$15,0)))</f>
        <v/>
      </c>
      <c r="T87" s="415" t="str">
        <f>IF($B87="-","",INDEX('Res.Aux.'!$AG$12:$BG$722,MATCH($B87,'Res.Aux.'!$AG$12:$AG$722,0),MATCH(T$6,'Res.Aux.'!$AG$15:$BG$15,0)))</f>
        <v/>
      </c>
      <c r="U87" s="416" t="str">
        <f>IF($B87="-","",INDEX('Res.Aux.'!$AG$12:$BG$722,MATCH($B87,'Res.Aux.'!$AG$12:$AG$722,0),MATCH(U$6,'Res.Aux.'!$AG$15:$BG$15,0)))</f>
        <v/>
      </c>
      <c r="V87" s="417"/>
      <c r="W87" s="414" t="str">
        <f t="shared" si="13"/>
        <v>-</v>
      </c>
      <c r="X87" s="415" t="str">
        <f t="shared" si="13"/>
        <v>-</v>
      </c>
      <c r="Y87" s="415" t="str">
        <f t="shared" si="13"/>
        <v>-</v>
      </c>
      <c r="Z87" s="416" t="str">
        <f t="shared" ref="Z87:Z150" si="24">IF(OR(U87="-",U87=0,U87=""),"-",(U87*Z$1))</f>
        <v>-</v>
      </c>
      <c r="AA87" s="417"/>
      <c r="AB87" s="414" t="str">
        <f t="shared" ref="AB87:AE150" si="25">IF(SUM(R87,W87)=0,"-",SUM(R87,W87))</f>
        <v>-</v>
      </c>
      <c r="AC87" s="415" t="str">
        <f t="shared" si="25"/>
        <v>-</v>
      </c>
      <c r="AD87" s="415" t="str">
        <f t="shared" si="25"/>
        <v>-</v>
      </c>
      <c r="AE87" s="416" t="str">
        <f t="shared" si="23"/>
        <v>-</v>
      </c>
      <c r="AF87" s="417"/>
      <c r="AG87" s="410" t="str">
        <f t="shared" si="14"/>
        <v>-</v>
      </c>
      <c r="AH87" s="417"/>
      <c r="AI87" s="418" t="str">
        <f t="shared" si="15"/>
        <v>ù</v>
      </c>
      <c r="AJ87" s="419" t="str">
        <f t="shared" si="16"/>
        <v>~</v>
      </c>
      <c r="AK87" s="417"/>
      <c r="AL87" s="414" t="str">
        <f t="shared" si="22"/>
        <v>-</v>
      </c>
      <c r="AM87" s="416" t="str">
        <f t="shared" si="20"/>
        <v>-</v>
      </c>
    </row>
    <row r="88" spans="2:39" ht="15" x14ac:dyDescent="0.3">
      <c r="B88" s="400" t="str">
        <f>IF(MAX(B$7:B87)+1&gt;MAX('Res.Aux.'!$AG$23:$AG$722),"-",MAX(B$7:B87)+1)</f>
        <v>-</v>
      </c>
      <c r="C88" s="401" t="str">
        <f>IF($B88="-","",INDEX('Res.Aux.'!$AG$12:$BG$722,MATCH($B88,'Res.Aux.'!$AG$12:$AG$722,0),MATCH(C$6,'Res.Aux.'!$AG$15:$BG$15,0)))</f>
        <v/>
      </c>
      <c r="D88" s="402" t="str">
        <f t="shared" si="17"/>
        <v/>
      </c>
      <c r="E88" s="403" t="str">
        <f>IF($B88="-","",INDEX('Res.Aux.'!$AG$12:$BG$722,MATCH($B88,'Res.Aux.'!$AG$12:$AG$722,0),MATCH(E$6,'Res.Aux.'!$AG$15:$BG$15,0)))</f>
        <v/>
      </c>
      <c r="F88" s="402" t="str">
        <f t="shared" si="18"/>
        <v/>
      </c>
      <c r="G88" s="404" t="str">
        <f>IF($B88="-","",INDEX('Res.Aux.'!$AG$12:$BG$722,MATCH($B88,'Res.Aux.'!$AG$12:$AG$722,0),MATCH(G$6,'Res.Aux.'!$AG$15:$BG$15,0)))</f>
        <v/>
      </c>
      <c r="H88" s="405" t="str">
        <f>IF($B88="-","",Datos!$I$16)</f>
        <v/>
      </c>
      <c r="I88" s="406" t="str">
        <f>IF($C88="","",Datos!$G$16)</f>
        <v/>
      </c>
      <c r="J88" s="407" t="str">
        <f>IF($B88="-","",INDEX('Res.Aux.'!$AG$12:$BG$722,MATCH($B88,'Res.Aux.'!$AG$12:$AG$722,0),MATCH(J$6,'Res.Aux.'!$AG$15:$BG$15,0)))</f>
        <v/>
      </c>
      <c r="K88" s="408" t="str">
        <f>IF($C88="","",Datos!$H$26)</f>
        <v/>
      </c>
      <c r="L88" s="409" t="str">
        <f>IF($I88="","",Datos!$N$27)</f>
        <v/>
      </c>
      <c r="M88" s="407" t="str">
        <f>IF($I88="","",Datos!$O$27)</f>
        <v/>
      </c>
      <c r="N88" s="410" t="str">
        <f>IF($B88="-","",INDEX('Res.Aux.'!$AG$12:$BG$722,MATCH($B88,'Res.Aux.'!$AG$12:$AG$722,0),MATCH(N$6,'Res.Aux.'!$AG$15:$BG$15,0)))</f>
        <v/>
      </c>
      <c r="O88" s="411"/>
      <c r="P88" s="412" t="str">
        <f t="shared" si="19"/>
        <v/>
      </c>
      <c r="Q88" s="413" t="str">
        <f t="shared" si="21"/>
        <v>ù</v>
      </c>
      <c r="R88" s="414" t="str">
        <f>IF($B88="-","",INDEX('Res.Aux.'!$AG$12:$BG$722,MATCH($B88,'Res.Aux.'!$AG$12:$AG$722,0),MATCH(R$6,'Res.Aux.'!$AG$15:$BG$15,0)))</f>
        <v/>
      </c>
      <c r="S88" s="415" t="str">
        <f>IF($B88="-","",INDEX('Res.Aux.'!$AG$12:$BG$722,MATCH($B88,'Res.Aux.'!$AG$12:$AG$722,0),MATCH(S$6,'Res.Aux.'!$AG$15:$BG$15,0)))</f>
        <v/>
      </c>
      <c r="T88" s="415" t="str">
        <f>IF($B88="-","",INDEX('Res.Aux.'!$AG$12:$BG$722,MATCH($B88,'Res.Aux.'!$AG$12:$AG$722,0),MATCH(T$6,'Res.Aux.'!$AG$15:$BG$15,0)))</f>
        <v/>
      </c>
      <c r="U88" s="416" t="str">
        <f>IF($B88="-","",INDEX('Res.Aux.'!$AG$12:$BG$722,MATCH($B88,'Res.Aux.'!$AG$12:$AG$722,0),MATCH(U$6,'Res.Aux.'!$AG$15:$BG$15,0)))</f>
        <v/>
      </c>
      <c r="V88" s="417"/>
      <c r="W88" s="414" t="str">
        <f t="shared" ref="W88:Z151" si="26">IF(OR(R88="-",R88=0,R88=""),"-",(R88*W$1))</f>
        <v>-</v>
      </c>
      <c r="X88" s="415" t="str">
        <f t="shared" si="26"/>
        <v>-</v>
      </c>
      <c r="Y88" s="415" t="str">
        <f t="shared" si="26"/>
        <v>-</v>
      </c>
      <c r="Z88" s="416" t="str">
        <f t="shared" si="24"/>
        <v>-</v>
      </c>
      <c r="AA88" s="417"/>
      <c r="AB88" s="414" t="str">
        <f t="shared" si="25"/>
        <v>-</v>
      </c>
      <c r="AC88" s="415" t="str">
        <f t="shared" si="25"/>
        <v>-</v>
      </c>
      <c r="AD88" s="415" t="str">
        <f t="shared" si="25"/>
        <v>-</v>
      </c>
      <c r="AE88" s="416" t="str">
        <f t="shared" si="23"/>
        <v>-</v>
      </c>
      <c r="AF88" s="417"/>
      <c r="AG88" s="410" t="str">
        <f t="shared" si="14"/>
        <v>-</v>
      </c>
      <c r="AH88" s="417"/>
      <c r="AI88" s="418" t="str">
        <f t="shared" si="15"/>
        <v>ù</v>
      </c>
      <c r="AJ88" s="419" t="str">
        <f t="shared" si="16"/>
        <v>~</v>
      </c>
      <c r="AK88" s="417"/>
      <c r="AL88" s="414" t="str">
        <f t="shared" si="22"/>
        <v>-</v>
      </c>
      <c r="AM88" s="416" t="str">
        <f t="shared" si="20"/>
        <v>-</v>
      </c>
    </row>
    <row r="89" spans="2:39" ht="15" x14ac:dyDescent="0.3">
      <c r="B89" s="400" t="str">
        <f>IF(MAX(B$7:B88)+1&gt;MAX('Res.Aux.'!$AG$23:$AG$722),"-",MAX(B$7:B88)+1)</f>
        <v>-</v>
      </c>
      <c r="C89" s="401" t="str">
        <f>IF($B89="-","",INDEX('Res.Aux.'!$AG$12:$BG$722,MATCH($B89,'Res.Aux.'!$AG$12:$AG$722,0),MATCH(C$6,'Res.Aux.'!$AG$15:$BG$15,0)))</f>
        <v/>
      </c>
      <c r="D89" s="402" t="str">
        <f t="shared" si="17"/>
        <v/>
      </c>
      <c r="E89" s="403" t="str">
        <f>IF($B89="-","",INDEX('Res.Aux.'!$AG$12:$BG$722,MATCH($B89,'Res.Aux.'!$AG$12:$AG$722,0),MATCH(E$6,'Res.Aux.'!$AG$15:$BG$15,0)))</f>
        <v/>
      </c>
      <c r="F89" s="402" t="str">
        <f t="shared" si="18"/>
        <v/>
      </c>
      <c r="G89" s="404" t="str">
        <f>IF($B89="-","",INDEX('Res.Aux.'!$AG$12:$BG$722,MATCH($B89,'Res.Aux.'!$AG$12:$AG$722,0),MATCH(G$6,'Res.Aux.'!$AG$15:$BG$15,0)))</f>
        <v/>
      </c>
      <c r="H89" s="405" t="str">
        <f>IF($B89="-","",Datos!$I$16)</f>
        <v/>
      </c>
      <c r="I89" s="406" t="str">
        <f>IF($C89="","",Datos!$G$16)</f>
        <v/>
      </c>
      <c r="J89" s="407" t="str">
        <f>IF($B89="-","",INDEX('Res.Aux.'!$AG$12:$BG$722,MATCH($B89,'Res.Aux.'!$AG$12:$AG$722,0),MATCH(J$6,'Res.Aux.'!$AG$15:$BG$15,0)))</f>
        <v/>
      </c>
      <c r="K89" s="408" t="str">
        <f>IF($C89="","",Datos!$H$26)</f>
        <v/>
      </c>
      <c r="L89" s="409" t="str">
        <f>IF($I89="","",Datos!$N$27)</f>
        <v/>
      </c>
      <c r="M89" s="407" t="str">
        <f>IF($I89="","",Datos!$O$27)</f>
        <v/>
      </c>
      <c r="N89" s="410" t="str">
        <f>IF($B89="-","",INDEX('Res.Aux.'!$AG$12:$BG$722,MATCH($B89,'Res.Aux.'!$AG$12:$AG$722,0),MATCH(N$6,'Res.Aux.'!$AG$15:$BG$15,0)))</f>
        <v/>
      </c>
      <c r="O89" s="411"/>
      <c r="P89" s="412" t="str">
        <f t="shared" si="19"/>
        <v/>
      </c>
      <c r="Q89" s="413" t="str">
        <f t="shared" si="21"/>
        <v>ù</v>
      </c>
      <c r="R89" s="414" t="str">
        <f>IF($B89="-","",INDEX('Res.Aux.'!$AG$12:$BG$722,MATCH($B89,'Res.Aux.'!$AG$12:$AG$722,0),MATCH(R$6,'Res.Aux.'!$AG$15:$BG$15,0)))</f>
        <v/>
      </c>
      <c r="S89" s="415" t="str">
        <f>IF($B89="-","",INDEX('Res.Aux.'!$AG$12:$BG$722,MATCH($B89,'Res.Aux.'!$AG$12:$AG$722,0),MATCH(S$6,'Res.Aux.'!$AG$15:$BG$15,0)))</f>
        <v/>
      </c>
      <c r="T89" s="415" t="str">
        <f>IF($B89="-","",INDEX('Res.Aux.'!$AG$12:$BG$722,MATCH($B89,'Res.Aux.'!$AG$12:$AG$722,0),MATCH(T$6,'Res.Aux.'!$AG$15:$BG$15,0)))</f>
        <v/>
      </c>
      <c r="U89" s="416" t="str">
        <f>IF($B89="-","",INDEX('Res.Aux.'!$AG$12:$BG$722,MATCH($B89,'Res.Aux.'!$AG$12:$AG$722,0),MATCH(U$6,'Res.Aux.'!$AG$15:$BG$15,0)))</f>
        <v/>
      </c>
      <c r="V89" s="417"/>
      <c r="W89" s="414" t="str">
        <f t="shared" si="26"/>
        <v>-</v>
      </c>
      <c r="X89" s="415" t="str">
        <f t="shared" si="26"/>
        <v>-</v>
      </c>
      <c r="Y89" s="415" t="str">
        <f t="shared" si="26"/>
        <v>-</v>
      </c>
      <c r="Z89" s="416" t="str">
        <f t="shared" si="24"/>
        <v>-</v>
      </c>
      <c r="AA89" s="417"/>
      <c r="AB89" s="414" t="str">
        <f t="shared" si="25"/>
        <v>-</v>
      </c>
      <c r="AC89" s="415" t="str">
        <f t="shared" si="25"/>
        <v>-</v>
      </c>
      <c r="AD89" s="415" t="str">
        <f t="shared" si="25"/>
        <v>-</v>
      </c>
      <c r="AE89" s="416" t="str">
        <f t="shared" si="23"/>
        <v>-</v>
      </c>
      <c r="AF89" s="417"/>
      <c r="AG89" s="410" t="str">
        <f t="shared" si="14"/>
        <v>-</v>
      </c>
      <c r="AH89" s="417"/>
      <c r="AI89" s="418" t="str">
        <f t="shared" si="15"/>
        <v>ù</v>
      </c>
      <c r="AJ89" s="419" t="str">
        <f t="shared" si="16"/>
        <v>~</v>
      </c>
      <c r="AK89" s="417"/>
      <c r="AL89" s="414" t="str">
        <f t="shared" si="22"/>
        <v>-</v>
      </c>
      <c r="AM89" s="416" t="str">
        <f t="shared" si="20"/>
        <v>-</v>
      </c>
    </row>
    <row r="90" spans="2:39" ht="15" x14ac:dyDescent="0.3">
      <c r="B90" s="400" t="str">
        <f>IF(MAX(B$7:B89)+1&gt;MAX('Res.Aux.'!$AG$23:$AG$722),"-",MAX(B$7:B89)+1)</f>
        <v>-</v>
      </c>
      <c r="C90" s="401" t="str">
        <f>IF($B90="-","",INDEX('Res.Aux.'!$AG$12:$BG$722,MATCH($B90,'Res.Aux.'!$AG$12:$AG$722,0),MATCH(C$6,'Res.Aux.'!$AG$15:$BG$15,0)))</f>
        <v/>
      </c>
      <c r="D90" s="402" t="str">
        <f t="shared" si="17"/>
        <v/>
      </c>
      <c r="E90" s="403" t="str">
        <f>IF($B90="-","",INDEX('Res.Aux.'!$AG$12:$BG$722,MATCH($B90,'Res.Aux.'!$AG$12:$AG$722,0),MATCH(E$6,'Res.Aux.'!$AG$15:$BG$15,0)))</f>
        <v/>
      </c>
      <c r="F90" s="402" t="str">
        <f t="shared" si="18"/>
        <v/>
      </c>
      <c r="G90" s="404" t="str">
        <f>IF($B90="-","",INDEX('Res.Aux.'!$AG$12:$BG$722,MATCH($B90,'Res.Aux.'!$AG$12:$AG$722,0),MATCH(G$6,'Res.Aux.'!$AG$15:$BG$15,0)))</f>
        <v/>
      </c>
      <c r="H90" s="405" t="str">
        <f>IF($B90="-","",Datos!$I$16)</f>
        <v/>
      </c>
      <c r="I90" s="406" t="str">
        <f>IF($C90="","",Datos!$G$16)</f>
        <v/>
      </c>
      <c r="J90" s="407" t="str">
        <f>IF($B90="-","",INDEX('Res.Aux.'!$AG$12:$BG$722,MATCH($B90,'Res.Aux.'!$AG$12:$AG$722,0),MATCH(J$6,'Res.Aux.'!$AG$15:$BG$15,0)))</f>
        <v/>
      </c>
      <c r="K90" s="408" t="str">
        <f>IF($C90="","",Datos!$H$26)</f>
        <v/>
      </c>
      <c r="L90" s="409" t="str">
        <f>IF($I90="","",Datos!$N$27)</f>
        <v/>
      </c>
      <c r="M90" s="407" t="str">
        <f>IF($I90="","",Datos!$O$27)</f>
        <v/>
      </c>
      <c r="N90" s="410" t="str">
        <f>IF($B90="-","",INDEX('Res.Aux.'!$AG$12:$BG$722,MATCH($B90,'Res.Aux.'!$AG$12:$AG$722,0),MATCH(N$6,'Res.Aux.'!$AG$15:$BG$15,0)))</f>
        <v/>
      </c>
      <c r="O90" s="411"/>
      <c r="P90" s="412" t="str">
        <f t="shared" si="19"/>
        <v/>
      </c>
      <c r="Q90" s="413" t="str">
        <f t="shared" si="21"/>
        <v>ù</v>
      </c>
      <c r="R90" s="414" t="str">
        <f>IF($B90="-","",INDEX('Res.Aux.'!$AG$12:$BG$722,MATCH($B90,'Res.Aux.'!$AG$12:$AG$722,0),MATCH(R$6,'Res.Aux.'!$AG$15:$BG$15,0)))</f>
        <v/>
      </c>
      <c r="S90" s="415" t="str">
        <f>IF($B90="-","",INDEX('Res.Aux.'!$AG$12:$BG$722,MATCH($B90,'Res.Aux.'!$AG$12:$AG$722,0),MATCH(S$6,'Res.Aux.'!$AG$15:$BG$15,0)))</f>
        <v/>
      </c>
      <c r="T90" s="415" t="str">
        <f>IF($B90="-","",INDEX('Res.Aux.'!$AG$12:$BG$722,MATCH($B90,'Res.Aux.'!$AG$12:$AG$722,0),MATCH(T$6,'Res.Aux.'!$AG$15:$BG$15,0)))</f>
        <v/>
      </c>
      <c r="U90" s="416" t="str">
        <f>IF($B90="-","",INDEX('Res.Aux.'!$AG$12:$BG$722,MATCH($B90,'Res.Aux.'!$AG$12:$AG$722,0),MATCH(U$6,'Res.Aux.'!$AG$15:$BG$15,0)))</f>
        <v/>
      </c>
      <c r="V90" s="417"/>
      <c r="W90" s="414" t="str">
        <f t="shared" si="26"/>
        <v>-</v>
      </c>
      <c r="X90" s="415" t="str">
        <f t="shared" si="26"/>
        <v>-</v>
      </c>
      <c r="Y90" s="415" t="str">
        <f t="shared" si="26"/>
        <v>-</v>
      </c>
      <c r="Z90" s="416" t="str">
        <f t="shared" si="24"/>
        <v>-</v>
      </c>
      <c r="AA90" s="417"/>
      <c r="AB90" s="414" t="str">
        <f t="shared" si="25"/>
        <v>-</v>
      </c>
      <c r="AC90" s="415" t="str">
        <f t="shared" si="25"/>
        <v>-</v>
      </c>
      <c r="AD90" s="415" t="str">
        <f t="shared" si="25"/>
        <v>-</v>
      </c>
      <c r="AE90" s="416" t="str">
        <f t="shared" si="23"/>
        <v>-</v>
      </c>
      <c r="AF90" s="417"/>
      <c r="AG90" s="410" t="str">
        <f t="shared" si="14"/>
        <v>-</v>
      </c>
      <c r="AH90" s="417"/>
      <c r="AI90" s="418" t="str">
        <f t="shared" si="15"/>
        <v>ù</v>
      </c>
      <c r="AJ90" s="419" t="str">
        <f t="shared" si="16"/>
        <v>~</v>
      </c>
      <c r="AK90" s="417"/>
      <c r="AL90" s="414" t="str">
        <f t="shared" si="22"/>
        <v>-</v>
      </c>
      <c r="AM90" s="416" t="str">
        <f t="shared" si="20"/>
        <v>-</v>
      </c>
    </row>
    <row r="91" spans="2:39" ht="15" x14ac:dyDescent="0.3">
      <c r="B91" s="400" t="str">
        <f>IF(MAX(B$7:B90)+1&gt;MAX('Res.Aux.'!$AG$23:$AG$722),"-",MAX(B$7:B90)+1)</f>
        <v>-</v>
      </c>
      <c r="C91" s="401" t="str">
        <f>IF($B91="-","",INDEX('Res.Aux.'!$AG$12:$BG$722,MATCH($B91,'Res.Aux.'!$AG$12:$AG$722,0),MATCH(C$6,'Res.Aux.'!$AG$15:$BG$15,0)))</f>
        <v/>
      </c>
      <c r="D91" s="402" t="str">
        <f t="shared" si="17"/>
        <v/>
      </c>
      <c r="E91" s="403" t="str">
        <f>IF($B91="-","",INDEX('Res.Aux.'!$AG$12:$BG$722,MATCH($B91,'Res.Aux.'!$AG$12:$AG$722,0),MATCH(E$6,'Res.Aux.'!$AG$15:$BG$15,0)))</f>
        <v/>
      </c>
      <c r="F91" s="402" t="str">
        <f t="shared" si="18"/>
        <v/>
      </c>
      <c r="G91" s="404" t="str">
        <f>IF($B91="-","",INDEX('Res.Aux.'!$AG$12:$BG$722,MATCH($B91,'Res.Aux.'!$AG$12:$AG$722,0),MATCH(G$6,'Res.Aux.'!$AG$15:$BG$15,0)))</f>
        <v/>
      </c>
      <c r="H91" s="405" t="str">
        <f>IF($B91="-","",Datos!$I$16)</f>
        <v/>
      </c>
      <c r="I91" s="406" t="str">
        <f>IF($C91="","",Datos!$G$16)</f>
        <v/>
      </c>
      <c r="J91" s="407" t="str">
        <f>IF($B91="-","",INDEX('Res.Aux.'!$AG$12:$BG$722,MATCH($B91,'Res.Aux.'!$AG$12:$AG$722,0),MATCH(J$6,'Res.Aux.'!$AG$15:$BG$15,0)))</f>
        <v/>
      </c>
      <c r="K91" s="408" t="str">
        <f>IF($C91="","",Datos!$H$26)</f>
        <v/>
      </c>
      <c r="L91" s="409" t="str">
        <f>IF($I91="","",Datos!$N$27)</f>
        <v/>
      </c>
      <c r="M91" s="407" t="str">
        <f>IF($I91="","",Datos!$O$27)</f>
        <v/>
      </c>
      <c r="N91" s="410" t="str">
        <f>IF($B91="-","",INDEX('Res.Aux.'!$AG$12:$BG$722,MATCH($B91,'Res.Aux.'!$AG$12:$AG$722,0),MATCH(N$6,'Res.Aux.'!$AG$15:$BG$15,0)))</f>
        <v/>
      </c>
      <c r="O91" s="411"/>
      <c r="P91" s="412" t="str">
        <f t="shared" si="19"/>
        <v/>
      </c>
      <c r="Q91" s="413" t="str">
        <f t="shared" si="21"/>
        <v>ù</v>
      </c>
      <c r="R91" s="414" t="str">
        <f>IF($B91="-","",INDEX('Res.Aux.'!$AG$12:$BG$722,MATCH($B91,'Res.Aux.'!$AG$12:$AG$722,0),MATCH(R$6,'Res.Aux.'!$AG$15:$BG$15,0)))</f>
        <v/>
      </c>
      <c r="S91" s="415" t="str">
        <f>IF($B91="-","",INDEX('Res.Aux.'!$AG$12:$BG$722,MATCH($B91,'Res.Aux.'!$AG$12:$AG$722,0),MATCH(S$6,'Res.Aux.'!$AG$15:$BG$15,0)))</f>
        <v/>
      </c>
      <c r="T91" s="415" t="str">
        <f>IF($B91="-","",INDEX('Res.Aux.'!$AG$12:$BG$722,MATCH($B91,'Res.Aux.'!$AG$12:$AG$722,0),MATCH(T$6,'Res.Aux.'!$AG$15:$BG$15,0)))</f>
        <v/>
      </c>
      <c r="U91" s="416" t="str">
        <f>IF($B91="-","",INDEX('Res.Aux.'!$AG$12:$BG$722,MATCH($B91,'Res.Aux.'!$AG$12:$AG$722,0),MATCH(U$6,'Res.Aux.'!$AG$15:$BG$15,0)))</f>
        <v/>
      </c>
      <c r="V91" s="417"/>
      <c r="W91" s="414" t="str">
        <f t="shared" si="26"/>
        <v>-</v>
      </c>
      <c r="X91" s="415" t="str">
        <f t="shared" si="26"/>
        <v>-</v>
      </c>
      <c r="Y91" s="415" t="str">
        <f t="shared" si="26"/>
        <v>-</v>
      </c>
      <c r="Z91" s="416" t="str">
        <f t="shared" si="24"/>
        <v>-</v>
      </c>
      <c r="AA91" s="417"/>
      <c r="AB91" s="414" t="str">
        <f t="shared" si="25"/>
        <v>-</v>
      </c>
      <c r="AC91" s="415" t="str">
        <f t="shared" si="25"/>
        <v>-</v>
      </c>
      <c r="AD91" s="415" t="str">
        <f t="shared" si="25"/>
        <v>-</v>
      </c>
      <c r="AE91" s="416" t="str">
        <f t="shared" si="23"/>
        <v>-</v>
      </c>
      <c r="AF91" s="417"/>
      <c r="AG91" s="410" t="str">
        <f t="shared" si="14"/>
        <v>-</v>
      </c>
      <c r="AH91" s="417"/>
      <c r="AI91" s="418" t="str">
        <f t="shared" si="15"/>
        <v>ù</v>
      </c>
      <c r="AJ91" s="419" t="str">
        <f t="shared" si="16"/>
        <v>~</v>
      </c>
      <c r="AK91" s="417"/>
      <c r="AL91" s="414" t="str">
        <f t="shared" si="22"/>
        <v>-</v>
      </c>
      <c r="AM91" s="416" t="str">
        <f t="shared" si="20"/>
        <v>-</v>
      </c>
    </row>
    <row r="92" spans="2:39" ht="15" x14ac:dyDescent="0.3">
      <c r="B92" s="400" t="str">
        <f>IF(MAX(B$7:B91)+1&gt;MAX('Res.Aux.'!$AG$23:$AG$722),"-",MAX(B$7:B91)+1)</f>
        <v>-</v>
      </c>
      <c r="C92" s="401" t="str">
        <f>IF($B92="-","",INDEX('Res.Aux.'!$AG$12:$BG$722,MATCH($B92,'Res.Aux.'!$AG$12:$AG$722,0),MATCH(C$6,'Res.Aux.'!$AG$15:$BG$15,0)))</f>
        <v/>
      </c>
      <c r="D92" s="402" t="str">
        <f t="shared" si="17"/>
        <v/>
      </c>
      <c r="E92" s="403" t="str">
        <f>IF($B92="-","",INDEX('Res.Aux.'!$AG$12:$BG$722,MATCH($B92,'Res.Aux.'!$AG$12:$AG$722,0),MATCH(E$6,'Res.Aux.'!$AG$15:$BG$15,0)))</f>
        <v/>
      </c>
      <c r="F92" s="402" t="str">
        <f t="shared" si="18"/>
        <v/>
      </c>
      <c r="G92" s="404" t="str">
        <f>IF($B92="-","",INDEX('Res.Aux.'!$AG$12:$BG$722,MATCH($B92,'Res.Aux.'!$AG$12:$AG$722,0),MATCH(G$6,'Res.Aux.'!$AG$15:$BG$15,0)))</f>
        <v/>
      </c>
      <c r="H92" s="405" t="str">
        <f>IF($B92="-","",Datos!$I$16)</f>
        <v/>
      </c>
      <c r="I92" s="406" t="str">
        <f>IF($C92="","",Datos!$G$16)</f>
        <v/>
      </c>
      <c r="J92" s="407" t="str">
        <f>IF($B92="-","",INDEX('Res.Aux.'!$AG$12:$BG$722,MATCH($B92,'Res.Aux.'!$AG$12:$AG$722,0),MATCH(J$6,'Res.Aux.'!$AG$15:$BG$15,0)))</f>
        <v/>
      </c>
      <c r="K92" s="408" t="str">
        <f>IF($C92="","",Datos!$H$26)</f>
        <v/>
      </c>
      <c r="L92" s="409" t="str">
        <f>IF($I92="","",Datos!$N$27)</f>
        <v/>
      </c>
      <c r="M92" s="407" t="str">
        <f>IF($I92="","",Datos!$O$27)</f>
        <v/>
      </c>
      <c r="N92" s="410" t="str">
        <f>IF($B92="-","",INDEX('Res.Aux.'!$AG$12:$BG$722,MATCH($B92,'Res.Aux.'!$AG$12:$AG$722,0),MATCH(N$6,'Res.Aux.'!$AG$15:$BG$15,0)))</f>
        <v/>
      </c>
      <c r="O92" s="411"/>
      <c r="P92" s="412" t="str">
        <f t="shared" si="19"/>
        <v/>
      </c>
      <c r="Q92" s="413" t="str">
        <f t="shared" si="21"/>
        <v>ù</v>
      </c>
      <c r="R92" s="414" t="str">
        <f>IF($B92="-","",INDEX('Res.Aux.'!$AG$12:$BG$722,MATCH($B92,'Res.Aux.'!$AG$12:$AG$722,0),MATCH(R$6,'Res.Aux.'!$AG$15:$BG$15,0)))</f>
        <v/>
      </c>
      <c r="S92" s="415" t="str">
        <f>IF($B92="-","",INDEX('Res.Aux.'!$AG$12:$BG$722,MATCH($B92,'Res.Aux.'!$AG$12:$AG$722,0),MATCH(S$6,'Res.Aux.'!$AG$15:$BG$15,0)))</f>
        <v/>
      </c>
      <c r="T92" s="415" t="str">
        <f>IF($B92="-","",INDEX('Res.Aux.'!$AG$12:$BG$722,MATCH($B92,'Res.Aux.'!$AG$12:$AG$722,0),MATCH(T$6,'Res.Aux.'!$AG$15:$BG$15,0)))</f>
        <v/>
      </c>
      <c r="U92" s="416" t="str">
        <f>IF($B92="-","",INDEX('Res.Aux.'!$AG$12:$BG$722,MATCH($B92,'Res.Aux.'!$AG$12:$AG$722,0),MATCH(U$6,'Res.Aux.'!$AG$15:$BG$15,0)))</f>
        <v/>
      </c>
      <c r="V92" s="417"/>
      <c r="W92" s="414" t="str">
        <f t="shared" si="26"/>
        <v>-</v>
      </c>
      <c r="X92" s="415" t="str">
        <f t="shared" si="26"/>
        <v>-</v>
      </c>
      <c r="Y92" s="415" t="str">
        <f t="shared" si="26"/>
        <v>-</v>
      </c>
      <c r="Z92" s="416" t="str">
        <f t="shared" si="24"/>
        <v>-</v>
      </c>
      <c r="AA92" s="417"/>
      <c r="AB92" s="414" t="str">
        <f t="shared" si="25"/>
        <v>-</v>
      </c>
      <c r="AC92" s="415" t="str">
        <f t="shared" si="25"/>
        <v>-</v>
      </c>
      <c r="AD92" s="415" t="str">
        <f t="shared" si="25"/>
        <v>-</v>
      </c>
      <c r="AE92" s="416" t="str">
        <f t="shared" si="23"/>
        <v>-</v>
      </c>
      <c r="AF92" s="417"/>
      <c r="AG92" s="410" t="str">
        <f t="shared" si="14"/>
        <v>-</v>
      </c>
      <c r="AH92" s="417"/>
      <c r="AI92" s="418" t="str">
        <f t="shared" si="15"/>
        <v>ù</v>
      </c>
      <c r="AJ92" s="419" t="str">
        <f t="shared" si="16"/>
        <v>~</v>
      </c>
      <c r="AK92" s="417"/>
      <c r="AL92" s="414" t="str">
        <f t="shared" si="22"/>
        <v>-</v>
      </c>
      <c r="AM92" s="416" t="str">
        <f t="shared" si="20"/>
        <v>-</v>
      </c>
    </row>
    <row r="93" spans="2:39" ht="15" x14ac:dyDescent="0.3">
      <c r="B93" s="400" t="str">
        <f>IF(MAX(B$7:B92)+1&gt;MAX('Res.Aux.'!$AG$23:$AG$722),"-",MAX(B$7:B92)+1)</f>
        <v>-</v>
      </c>
      <c r="C93" s="401" t="str">
        <f>IF($B93="-","",INDEX('Res.Aux.'!$AG$12:$BG$722,MATCH($B93,'Res.Aux.'!$AG$12:$AG$722,0),MATCH(C$6,'Res.Aux.'!$AG$15:$BG$15,0)))</f>
        <v/>
      </c>
      <c r="D93" s="402" t="str">
        <f t="shared" si="17"/>
        <v/>
      </c>
      <c r="E93" s="403" t="str">
        <f>IF($B93="-","",INDEX('Res.Aux.'!$AG$12:$BG$722,MATCH($B93,'Res.Aux.'!$AG$12:$AG$722,0),MATCH(E$6,'Res.Aux.'!$AG$15:$BG$15,0)))</f>
        <v/>
      </c>
      <c r="F93" s="402" t="str">
        <f t="shared" si="18"/>
        <v/>
      </c>
      <c r="G93" s="404" t="str">
        <f>IF($B93="-","",INDEX('Res.Aux.'!$AG$12:$BG$722,MATCH($B93,'Res.Aux.'!$AG$12:$AG$722,0),MATCH(G$6,'Res.Aux.'!$AG$15:$BG$15,0)))</f>
        <v/>
      </c>
      <c r="H93" s="405" t="str">
        <f>IF($B93="-","",Datos!$I$16)</f>
        <v/>
      </c>
      <c r="I93" s="406" t="str">
        <f>IF($C93="","",Datos!$G$16)</f>
        <v/>
      </c>
      <c r="J93" s="407" t="str">
        <f>IF($B93="-","",INDEX('Res.Aux.'!$AG$12:$BG$722,MATCH($B93,'Res.Aux.'!$AG$12:$AG$722,0),MATCH(J$6,'Res.Aux.'!$AG$15:$BG$15,0)))</f>
        <v/>
      </c>
      <c r="K93" s="408" t="str">
        <f>IF($C93="","",Datos!$H$26)</f>
        <v/>
      </c>
      <c r="L93" s="409" t="str">
        <f>IF($I93="","",Datos!$N$27)</f>
        <v/>
      </c>
      <c r="M93" s="407" t="str">
        <f>IF($I93="","",Datos!$O$27)</f>
        <v/>
      </c>
      <c r="N93" s="410" t="str">
        <f>IF($B93="-","",INDEX('Res.Aux.'!$AG$12:$BG$722,MATCH($B93,'Res.Aux.'!$AG$12:$AG$722,0),MATCH(N$6,'Res.Aux.'!$AG$15:$BG$15,0)))</f>
        <v/>
      </c>
      <c r="O93" s="411"/>
      <c r="P93" s="412" t="str">
        <f t="shared" si="19"/>
        <v/>
      </c>
      <c r="Q93" s="413" t="str">
        <f t="shared" si="21"/>
        <v>ù</v>
      </c>
      <c r="R93" s="414" t="str">
        <f>IF($B93="-","",INDEX('Res.Aux.'!$AG$12:$BG$722,MATCH($B93,'Res.Aux.'!$AG$12:$AG$722,0),MATCH(R$6,'Res.Aux.'!$AG$15:$BG$15,0)))</f>
        <v/>
      </c>
      <c r="S93" s="415" t="str">
        <f>IF($B93="-","",INDEX('Res.Aux.'!$AG$12:$BG$722,MATCH($B93,'Res.Aux.'!$AG$12:$AG$722,0),MATCH(S$6,'Res.Aux.'!$AG$15:$BG$15,0)))</f>
        <v/>
      </c>
      <c r="T93" s="415" t="str">
        <f>IF($B93="-","",INDEX('Res.Aux.'!$AG$12:$BG$722,MATCH($B93,'Res.Aux.'!$AG$12:$AG$722,0),MATCH(T$6,'Res.Aux.'!$AG$15:$BG$15,0)))</f>
        <v/>
      </c>
      <c r="U93" s="416" t="str">
        <f>IF($B93="-","",INDEX('Res.Aux.'!$AG$12:$BG$722,MATCH($B93,'Res.Aux.'!$AG$12:$AG$722,0),MATCH(U$6,'Res.Aux.'!$AG$15:$BG$15,0)))</f>
        <v/>
      </c>
      <c r="V93" s="417"/>
      <c r="W93" s="414" t="str">
        <f t="shared" si="26"/>
        <v>-</v>
      </c>
      <c r="X93" s="415" t="str">
        <f t="shared" si="26"/>
        <v>-</v>
      </c>
      <c r="Y93" s="415" t="str">
        <f t="shared" si="26"/>
        <v>-</v>
      </c>
      <c r="Z93" s="416" t="str">
        <f t="shared" si="24"/>
        <v>-</v>
      </c>
      <c r="AA93" s="417"/>
      <c r="AB93" s="414" t="str">
        <f t="shared" si="25"/>
        <v>-</v>
      </c>
      <c r="AC93" s="415" t="str">
        <f t="shared" si="25"/>
        <v>-</v>
      </c>
      <c r="AD93" s="415" t="str">
        <f t="shared" si="25"/>
        <v>-</v>
      </c>
      <c r="AE93" s="416" t="str">
        <f t="shared" si="23"/>
        <v>-</v>
      </c>
      <c r="AF93" s="417"/>
      <c r="AG93" s="410" t="str">
        <f t="shared" si="14"/>
        <v>-</v>
      </c>
      <c r="AH93" s="417"/>
      <c r="AI93" s="418" t="str">
        <f t="shared" si="15"/>
        <v>ù</v>
      </c>
      <c r="AJ93" s="419" t="str">
        <f t="shared" si="16"/>
        <v>~</v>
      </c>
      <c r="AK93" s="417"/>
      <c r="AL93" s="414" t="str">
        <f t="shared" si="22"/>
        <v>-</v>
      </c>
      <c r="AM93" s="416" t="str">
        <f t="shared" si="20"/>
        <v>-</v>
      </c>
    </row>
    <row r="94" spans="2:39" ht="15" x14ac:dyDescent="0.3">
      <c r="B94" s="400" t="str">
        <f>IF(MAX(B$7:B93)+1&gt;MAX('Res.Aux.'!$AG$23:$AG$722),"-",MAX(B$7:B93)+1)</f>
        <v>-</v>
      </c>
      <c r="C94" s="401" t="str">
        <f>IF($B94="-","",INDEX('Res.Aux.'!$AG$12:$BG$722,MATCH($B94,'Res.Aux.'!$AG$12:$AG$722,0),MATCH(C$6,'Res.Aux.'!$AG$15:$BG$15,0)))</f>
        <v/>
      </c>
      <c r="D94" s="402" t="str">
        <f t="shared" si="17"/>
        <v/>
      </c>
      <c r="E94" s="403" t="str">
        <f>IF($B94="-","",INDEX('Res.Aux.'!$AG$12:$BG$722,MATCH($B94,'Res.Aux.'!$AG$12:$AG$722,0),MATCH(E$6,'Res.Aux.'!$AG$15:$BG$15,0)))</f>
        <v/>
      </c>
      <c r="F94" s="402" t="str">
        <f t="shared" si="18"/>
        <v/>
      </c>
      <c r="G94" s="404" t="str">
        <f>IF($B94="-","",INDEX('Res.Aux.'!$AG$12:$BG$722,MATCH($B94,'Res.Aux.'!$AG$12:$AG$722,0),MATCH(G$6,'Res.Aux.'!$AG$15:$BG$15,0)))</f>
        <v/>
      </c>
      <c r="H94" s="405" t="str">
        <f>IF($B94="-","",Datos!$I$16)</f>
        <v/>
      </c>
      <c r="I94" s="406" t="str">
        <f>IF($C94="","",Datos!$G$16)</f>
        <v/>
      </c>
      <c r="J94" s="407" t="str">
        <f>IF($B94="-","",INDEX('Res.Aux.'!$AG$12:$BG$722,MATCH($B94,'Res.Aux.'!$AG$12:$AG$722,0),MATCH(J$6,'Res.Aux.'!$AG$15:$BG$15,0)))</f>
        <v/>
      </c>
      <c r="K94" s="408" t="str">
        <f>IF($C94="","",Datos!$H$26)</f>
        <v/>
      </c>
      <c r="L94" s="409" t="str">
        <f>IF($I94="","",Datos!$N$27)</f>
        <v/>
      </c>
      <c r="M94" s="407" t="str">
        <f>IF($I94="","",Datos!$O$27)</f>
        <v/>
      </c>
      <c r="N94" s="410" t="str">
        <f>IF($B94="-","",INDEX('Res.Aux.'!$AG$12:$BG$722,MATCH($B94,'Res.Aux.'!$AG$12:$AG$722,0),MATCH(N$6,'Res.Aux.'!$AG$15:$BG$15,0)))</f>
        <v/>
      </c>
      <c r="O94" s="411"/>
      <c r="P94" s="412" t="str">
        <f t="shared" si="19"/>
        <v/>
      </c>
      <c r="Q94" s="413" t="str">
        <f t="shared" si="21"/>
        <v>ù</v>
      </c>
      <c r="R94" s="414" t="str">
        <f>IF($B94="-","",INDEX('Res.Aux.'!$AG$12:$BG$722,MATCH($B94,'Res.Aux.'!$AG$12:$AG$722,0),MATCH(R$6,'Res.Aux.'!$AG$15:$BG$15,0)))</f>
        <v/>
      </c>
      <c r="S94" s="415" t="str">
        <f>IF($B94="-","",INDEX('Res.Aux.'!$AG$12:$BG$722,MATCH($B94,'Res.Aux.'!$AG$12:$AG$722,0),MATCH(S$6,'Res.Aux.'!$AG$15:$BG$15,0)))</f>
        <v/>
      </c>
      <c r="T94" s="415" t="str">
        <f>IF($B94="-","",INDEX('Res.Aux.'!$AG$12:$BG$722,MATCH($B94,'Res.Aux.'!$AG$12:$AG$722,0),MATCH(T$6,'Res.Aux.'!$AG$15:$BG$15,0)))</f>
        <v/>
      </c>
      <c r="U94" s="416" t="str">
        <f>IF($B94="-","",INDEX('Res.Aux.'!$AG$12:$BG$722,MATCH($B94,'Res.Aux.'!$AG$12:$AG$722,0),MATCH(U$6,'Res.Aux.'!$AG$15:$BG$15,0)))</f>
        <v/>
      </c>
      <c r="V94" s="417"/>
      <c r="W94" s="414" t="str">
        <f t="shared" si="26"/>
        <v>-</v>
      </c>
      <c r="X94" s="415" t="str">
        <f t="shared" si="26"/>
        <v>-</v>
      </c>
      <c r="Y94" s="415" t="str">
        <f t="shared" si="26"/>
        <v>-</v>
      </c>
      <c r="Z94" s="416" t="str">
        <f t="shared" si="24"/>
        <v>-</v>
      </c>
      <c r="AA94" s="417"/>
      <c r="AB94" s="414" t="str">
        <f t="shared" si="25"/>
        <v>-</v>
      </c>
      <c r="AC94" s="415" t="str">
        <f t="shared" si="25"/>
        <v>-</v>
      </c>
      <c r="AD94" s="415" t="str">
        <f t="shared" si="25"/>
        <v>-</v>
      </c>
      <c r="AE94" s="416" t="str">
        <f t="shared" si="23"/>
        <v>-</v>
      </c>
      <c r="AF94" s="417"/>
      <c r="AG94" s="410" t="str">
        <f t="shared" si="14"/>
        <v>-</v>
      </c>
      <c r="AH94" s="417"/>
      <c r="AI94" s="418" t="str">
        <f t="shared" si="15"/>
        <v>ù</v>
      </c>
      <c r="AJ94" s="419" t="str">
        <f t="shared" si="16"/>
        <v>~</v>
      </c>
      <c r="AK94" s="417"/>
      <c r="AL94" s="414" t="str">
        <f t="shared" si="22"/>
        <v>-</v>
      </c>
      <c r="AM94" s="416" t="str">
        <f t="shared" si="20"/>
        <v>-</v>
      </c>
    </row>
    <row r="95" spans="2:39" ht="15" x14ac:dyDescent="0.3">
      <c r="B95" s="400" t="str">
        <f>IF(MAX(B$7:B94)+1&gt;MAX('Res.Aux.'!$AG$23:$AG$722),"-",MAX(B$7:B94)+1)</f>
        <v>-</v>
      </c>
      <c r="C95" s="401" t="str">
        <f>IF($B95="-","",INDEX('Res.Aux.'!$AG$12:$BG$722,MATCH($B95,'Res.Aux.'!$AG$12:$AG$722,0),MATCH(C$6,'Res.Aux.'!$AG$15:$BG$15,0)))</f>
        <v/>
      </c>
      <c r="D95" s="402" t="str">
        <f t="shared" si="17"/>
        <v/>
      </c>
      <c r="E95" s="403" t="str">
        <f>IF($B95="-","",INDEX('Res.Aux.'!$AG$12:$BG$722,MATCH($B95,'Res.Aux.'!$AG$12:$AG$722,0),MATCH(E$6,'Res.Aux.'!$AG$15:$BG$15,0)))</f>
        <v/>
      </c>
      <c r="F95" s="402" t="str">
        <f t="shared" si="18"/>
        <v/>
      </c>
      <c r="G95" s="404" t="str">
        <f>IF($B95="-","",INDEX('Res.Aux.'!$AG$12:$BG$722,MATCH($B95,'Res.Aux.'!$AG$12:$AG$722,0),MATCH(G$6,'Res.Aux.'!$AG$15:$BG$15,0)))</f>
        <v/>
      </c>
      <c r="H95" s="405" t="str">
        <f>IF($B95="-","",Datos!$I$16)</f>
        <v/>
      </c>
      <c r="I95" s="406" t="str">
        <f>IF($C95="","",Datos!$G$16)</f>
        <v/>
      </c>
      <c r="J95" s="407" t="str">
        <f>IF($B95="-","",INDEX('Res.Aux.'!$AG$12:$BG$722,MATCH($B95,'Res.Aux.'!$AG$12:$AG$722,0),MATCH(J$6,'Res.Aux.'!$AG$15:$BG$15,0)))</f>
        <v/>
      </c>
      <c r="K95" s="408" t="str">
        <f>IF($C95="","",Datos!$H$26)</f>
        <v/>
      </c>
      <c r="L95" s="409" t="str">
        <f>IF($I95="","",Datos!$N$27)</f>
        <v/>
      </c>
      <c r="M95" s="407" t="str">
        <f>IF($I95="","",Datos!$O$27)</f>
        <v/>
      </c>
      <c r="N95" s="410" t="str">
        <f>IF($B95="-","",INDEX('Res.Aux.'!$AG$12:$BG$722,MATCH($B95,'Res.Aux.'!$AG$12:$AG$722,0),MATCH(N$6,'Res.Aux.'!$AG$15:$BG$15,0)))</f>
        <v/>
      </c>
      <c r="O95" s="411"/>
      <c r="P95" s="412" t="str">
        <f t="shared" si="19"/>
        <v/>
      </c>
      <c r="Q95" s="413" t="str">
        <f t="shared" si="21"/>
        <v>ù</v>
      </c>
      <c r="R95" s="414" t="str">
        <f>IF($B95="-","",INDEX('Res.Aux.'!$AG$12:$BG$722,MATCH($B95,'Res.Aux.'!$AG$12:$AG$722,0),MATCH(R$6,'Res.Aux.'!$AG$15:$BG$15,0)))</f>
        <v/>
      </c>
      <c r="S95" s="415" t="str">
        <f>IF($B95="-","",INDEX('Res.Aux.'!$AG$12:$BG$722,MATCH($B95,'Res.Aux.'!$AG$12:$AG$722,0),MATCH(S$6,'Res.Aux.'!$AG$15:$BG$15,0)))</f>
        <v/>
      </c>
      <c r="T95" s="415" t="str">
        <f>IF($B95="-","",INDEX('Res.Aux.'!$AG$12:$BG$722,MATCH($B95,'Res.Aux.'!$AG$12:$AG$722,0),MATCH(T$6,'Res.Aux.'!$AG$15:$BG$15,0)))</f>
        <v/>
      </c>
      <c r="U95" s="416" t="str">
        <f>IF($B95="-","",INDEX('Res.Aux.'!$AG$12:$BG$722,MATCH($B95,'Res.Aux.'!$AG$12:$AG$722,0),MATCH(U$6,'Res.Aux.'!$AG$15:$BG$15,0)))</f>
        <v/>
      </c>
      <c r="V95" s="417"/>
      <c r="W95" s="414" t="str">
        <f t="shared" si="26"/>
        <v>-</v>
      </c>
      <c r="X95" s="415" t="str">
        <f t="shared" si="26"/>
        <v>-</v>
      </c>
      <c r="Y95" s="415" t="str">
        <f t="shared" si="26"/>
        <v>-</v>
      </c>
      <c r="Z95" s="416" t="str">
        <f t="shared" si="24"/>
        <v>-</v>
      </c>
      <c r="AA95" s="417"/>
      <c r="AB95" s="414" t="str">
        <f t="shared" si="25"/>
        <v>-</v>
      </c>
      <c r="AC95" s="415" t="str">
        <f t="shared" si="25"/>
        <v>-</v>
      </c>
      <c r="AD95" s="415" t="str">
        <f t="shared" si="25"/>
        <v>-</v>
      </c>
      <c r="AE95" s="416" t="str">
        <f t="shared" si="23"/>
        <v>-</v>
      </c>
      <c r="AF95" s="417"/>
      <c r="AG95" s="410" t="str">
        <f t="shared" si="14"/>
        <v>-</v>
      </c>
      <c r="AH95" s="417"/>
      <c r="AI95" s="418" t="str">
        <f t="shared" si="15"/>
        <v>ù</v>
      </c>
      <c r="AJ95" s="419" t="str">
        <f t="shared" si="16"/>
        <v>~</v>
      </c>
      <c r="AK95" s="417"/>
      <c r="AL95" s="414" t="str">
        <f t="shared" si="22"/>
        <v>-</v>
      </c>
      <c r="AM95" s="416" t="str">
        <f t="shared" si="20"/>
        <v>-</v>
      </c>
    </row>
    <row r="96" spans="2:39" ht="15" x14ac:dyDescent="0.3">
      <c r="B96" s="400" t="str">
        <f>IF(MAX(B$7:B95)+1&gt;MAX('Res.Aux.'!$AG$23:$AG$722),"-",MAX(B$7:B95)+1)</f>
        <v>-</v>
      </c>
      <c r="C96" s="401" t="str">
        <f>IF($B96="-","",INDEX('Res.Aux.'!$AG$12:$BG$722,MATCH($B96,'Res.Aux.'!$AG$12:$AG$722,0),MATCH(C$6,'Res.Aux.'!$AG$15:$BG$15,0)))</f>
        <v/>
      </c>
      <c r="D96" s="402" t="str">
        <f t="shared" si="17"/>
        <v/>
      </c>
      <c r="E96" s="403" t="str">
        <f>IF($B96="-","",INDEX('Res.Aux.'!$AG$12:$BG$722,MATCH($B96,'Res.Aux.'!$AG$12:$AG$722,0),MATCH(E$6,'Res.Aux.'!$AG$15:$BG$15,0)))</f>
        <v/>
      </c>
      <c r="F96" s="402" t="str">
        <f t="shared" si="18"/>
        <v/>
      </c>
      <c r="G96" s="404" t="str">
        <f>IF($B96="-","",INDEX('Res.Aux.'!$AG$12:$BG$722,MATCH($B96,'Res.Aux.'!$AG$12:$AG$722,0),MATCH(G$6,'Res.Aux.'!$AG$15:$BG$15,0)))</f>
        <v/>
      </c>
      <c r="H96" s="405" t="str">
        <f>IF($B96="-","",Datos!$I$16)</f>
        <v/>
      </c>
      <c r="I96" s="406" t="str">
        <f>IF($C96="","",Datos!$G$16)</f>
        <v/>
      </c>
      <c r="J96" s="407" t="str">
        <f>IF($B96="-","",INDEX('Res.Aux.'!$AG$12:$BG$722,MATCH($B96,'Res.Aux.'!$AG$12:$AG$722,0),MATCH(J$6,'Res.Aux.'!$AG$15:$BG$15,0)))</f>
        <v/>
      </c>
      <c r="K96" s="408" t="str">
        <f>IF($C96="","",Datos!$H$26)</f>
        <v/>
      </c>
      <c r="L96" s="409" t="str">
        <f>IF($I96="","",Datos!$N$27)</f>
        <v/>
      </c>
      <c r="M96" s="407" t="str">
        <f>IF($I96="","",Datos!$O$27)</f>
        <v/>
      </c>
      <c r="N96" s="410" t="str">
        <f>IF($B96="-","",INDEX('Res.Aux.'!$AG$12:$BG$722,MATCH($B96,'Res.Aux.'!$AG$12:$AG$722,0),MATCH(N$6,'Res.Aux.'!$AG$15:$BG$15,0)))</f>
        <v/>
      </c>
      <c r="O96" s="411"/>
      <c r="P96" s="412" t="str">
        <f t="shared" si="19"/>
        <v/>
      </c>
      <c r="Q96" s="413" t="str">
        <f t="shared" si="21"/>
        <v>ù</v>
      </c>
      <c r="R96" s="414" t="str">
        <f>IF($B96="-","",INDEX('Res.Aux.'!$AG$12:$BG$722,MATCH($B96,'Res.Aux.'!$AG$12:$AG$722,0),MATCH(R$6,'Res.Aux.'!$AG$15:$BG$15,0)))</f>
        <v/>
      </c>
      <c r="S96" s="415" t="str">
        <f>IF($B96="-","",INDEX('Res.Aux.'!$AG$12:$BG$722,MATCH($B96,'Res.Aux.'!$AG$12:$AG$722,0),MATCH(S$6,'Res.Aux.'!$AG$15:$BG$15,0)))</f>
        <v/>
      </c>
      <c r="T96" s="415" t="str">
        <f>IF($B96="-","",INDEX('Res.Aux.'!$AG$12:$BG$722,MATCH($B96,'Res.Aux.'!$AG$12:$AG$722,0),MATCH(T$6,'Res.Aux.'!$AG$15:$BG$15,0)))</f>
        <v/>
      </c>
      <c r="U96" s="416" t="str">
        <f>IF($B96="-","",INDEX('Res.Aux.'!$AG$12:$BG$722,MATCH($B96,'Res.Aux.'!$AG$12:$AG$722,0),MATCH(U$6,'Res.Aux.'!$AG$15:$BG$15,0)))</f>
        <v/>
      </c>
      <c r="V96" s="417"/>
      <c r="W96" s="414" t="str">
        <f t="shared" si="26"/>
        <v>-</v>
      </c>
      <c r="X96" s="415" t="str">
        <f t="shared" si="26"/>
        <v>-</v>
      </c>
      <c r="Y96" s="415" t="str">
        <f t="shared" si="26"/>
        <v>-</v>
      </c>
      <c r="Z96" s="416" t="str">
        <f t="shared" si="24"/>
        <v>-</v>
      </c>
      <c r="AA96" s="417"/>
      <c r="AB96" s="414" t="str">
        <f t="shared" si="25"/>
        <v>-</v>
      </c>
      <c r="AC96" s="415" t="str">
        <f t="shared" si="25"/>
        <v>-</v>
      </c>
      <c r="AD96" s="415" t="str">
        <f t="shared" si="25"/>
        <v>-</v>
      </c>
      <c r="AE96" s="416" t="str">
        <f t="shared" si="23"/>
        <v>-</v>
      </c>
      <c r="AF96" s="417"/>
      <c r="AG96" s="410" t="str">
        <f t="shared" si="14"/>
        <v>-</v>
      </c>
      <c r="AH96" s="417"/>
      <c r="AI96" s="418" t="str">
        <f t="shared" si="15"/>
        <v>ù</v>
      </c>
      <c r="AJ96" s="419" t="str">
        <f t="shared" si="16"/>
        <v>~</v>
      </c>
      <c r="AK96" s="417"/>
      <c r="AL96" s="414" t="str">
        <f t="shared" si="22"/>
        <v>-</v>
      </c>
      <c r="AM96" s="416" t="str">
        <f t="shared" si="20"/>
        <v>-</v>
      </c>
    </row>
    <row r="97" spans="2:39" ht="15" x14ac:dyDescent="0.3">
      <c r="B97" s="400" t="str">
        <f>IF(MAX(B$7:B96)+1&gt;MAX('Res.Aux.'!$AG$23:$AG$722),"-",MAX(B$7:B96)+1)</f>
        <v>-</v>
      </c>
      <c r="C97" s="401" t="str">
        <f>IF($B97="-","",INDEX('Res.Aux.'!$AG$12:$BG$722,MATCH($B97,'Res.Aux.'!$AG$12:$AG$722,0),MATCH(C$6,'Res.Aux.'!$AG$15:$BG$15,0)))</f>
        <v/>
      </c>
      <c r="D97" s="402" t="str">
        <f t="shared" si="17"/>
        <v/>
      </c>
      <c r="E97" s="403" t="str">
        <f>IF($B97="-","",INDEX('Res.Aux.'!$AG$12:$BG$722,MATCH($B97,'Res.Aux.'!$AG$12:$AG$722,0),MATCH(E$6,'Res.Aux.'!$AG$15:$BG$15,0)))</f>
        <v/>
      </c>
      <c r="F97" s="402" t="str">
        <f t="shared" si="18"/>
        <v/>
      </c>
      <c r="G97" s="404" t="str">
        <f>IF($B97="-","",INDEX('Res.Aux.'!$AG$12:$BG$722,MATCH($B97,'Res.Aux.'!$AG$12:$AG$722,0),MATCH(G$6,'Res.Aux.'!$AG$15:$BG$15,0)))</f>
        <v/>
      </c>
      <c r="H97" s="405" t="str">
        <f>IF($B97="-","",Datos!$I$16)</f>
        <v/>
      </c>
      <c r="I97" s="406" t="str">
        <f>IF($C97="","",Datos!$G$16)</f>
        <v/>
      </c>
      <c r="J97" s="407" t="str">
        <f>IF($B97="-","",INDEX('Res.Aux.'!$AG$12:$BG$722,MATCH($B97,'Res.Aux.'!$AG$12:$AG$722,0),MATCH(J$6,'Res.Aux.'!$AG$15:$BG$15,0)))</f>
        <v/>
      </c>
      <c r="K97" s="408" t="str">
        <f>IF($C97="","",Datos!$H$26)</f>
        <v/>
      </c>
      <c r="L97" s="409" t="str">
        <f>IF($I97="","",Datos!$N$27)</f>
        <v/>
      </c>
      <c r="M97" s="407" t="str">
        <f>IF($I97="","",Datos!$O$27)</f>
        <v/>
      </c>
      <c r="N97" s="410" t="str">
        <f>IF($B97="-","",INDEX('Res.Aux.'!$AG$12:$BG$722,MATCH($B97,'Res.Aux.'!$AG$12:$AG$722,0),MATCH(N$6,'Res.Aux.'!$AG$15:$BG$15,0)))</f>
        <v/>
      </c>
      <c r="O97" s="411"/>
      <c r="P97" s="412" t="str">
        <f t="shared" si="19"/>
        <v/>
      </c>
      <c r="Q97" s="413" t="str">
        <f t="shared" si="21"/>
        <v>ù</v>
      </c>
      <c r="R97" s="414" t="str">
        <f>IF($B97="-","",INDEX('Res.Aux.'!$AG$12:$BG$722,MATCH($B97,'Res.Aux.'!$AG$12:$AG$722,0),MATCH(R$6,'Res.Aux.'!$AG$15:$BG$15,0)))</f>
        <v/>
      </c>
      <c r="S97" s="415" t="str">
        <f>IF($B97="-","",INDEX('Res.Aux.'!$AG$12:$BG$722,MATCH($B97,'Res.Aux.'!$AG$12:$AG$722,0),MATCH(S$6,'Res.Aux.'!$AG$15:$BG$15,0)))</f>
        <v/>
      </c>
      <c r="T97" s="415" t="str">
        <f>IF($B97="-","",INDEX('Res.Aux.'!$AG$12:$BG$722,MATCH($B97,'Res.Aux.'!$AG$12:$AG$722,0),MATCH(T$6,'Res.Aux.'!$AG$15:$BG$15,0)))</f>
        <v/>
      </c>
      <c r="U97" s="416" t="str">
        <f>IF($B97="-","",INDEX('Res.Aux.'!$AG$12:$BG$722,MATCH($B97,'Res.Aux.'!$AG$12:$AG$722,0),MATCH(U$6,'Res.Aux.'!$AG$15:$BG$15,0)))</f>
        <v/>
      </c>
      <c r="V97" s="417"/>
      <c r="W97" s="414" t="str">
        <f t="shared" si="26"/>
        <v>-</v>
      </c>
      <c r="X97" s="415" t="str">
        <f t="shared" si="26"/>
        <v>-</v>
      </c>
      <c r="Y97" s="415" t="str">
        <f t="shared" si="26"/>
        <v>-</v>
      </c>
      <c r="Z97" s="416" t="str">
        <f t="shared" si="24"/>
        <v>-</v>
      </c>
      <c r="AA97" s="417"/>
      <c r="AB97" s="414" t="str">
        <f t="shared" si="25"/>
        <v>-</v>
      </c>
      <c r="AC97" s="415" t="str">
        <f t="shared" si="25"/>
        <v>-</v>
      </c>
      <c r="AD97" s="415" t="str">
        <f t="shared" si="25"/>
        <v>-</v>
      </c>
      <c r="AE97" s="416" t="str">
        <f t="shared" si="23"/>
        <v>-</v>
      </c>
      <c r="AF97" s="417"/>
      <c r="AG97" s="410" t="str">
        <f t="shared" si="14"/>
        <v>-</v>
      </c>
      <c r="AH97" s="417"/>
      <c r="AI97" s="418" t="str">
        <f t="shared" si="15"/>
        <v>ù</v>
      </c>
      <c r="AJ97" s="419" t="str">
        <f t="shared" si="16"/>
        <v>~</v>
      </c>
      <c r="AK97" s="417"/>
      <c r="AL97" s="414" t="str">
        <f t="shared" si="22"/>
        <v>-</v>
      </c>
      <c r="AM97" s="416" t="str">
        <f t="shared" si="20"/>
        <v>-</v>
      </c>
    </row>
    <row r="98" spans="2:39" ht="15" x14ac:dyDescent="0.3">
      <c r="B98" s="400" t="str">
        <f>IF(MAX(B$7:B97)+1&gt;MAX('Res.Aux.'!$AG$23:$AG$722),"-",MAX(B$7:B97)+1)</f>
        <v>-</v>
      </c>
      <c r="C98" s="401" t="str">
        <f>IF($B98="-","",INDEX('Res.Aux.'!$AG$12:$BG$722,MATCH($B98,'Res.Aux.'!$AG$12:$AG$722,0),MATCH(C$6,'Res.Aux.'!$AG$15:$BG$15,0)))</f>
        <v/>
      </c>
      <c r="D98" s="402" t="str">
        <f t="shared" si="17"/>
        <v/>
      </c>
      <c r="E98" s="403" t="str">
        <f>IF($B98="-","",INDEX('Res.Aux.'!$AG$12:$BG$722,MATCH($B98,'Res.Aux.'!$AG$12:$AG$722,0),MATCH(E$6,'Res.Aux.'!$AG$15:$BG$15,0)))</f>
        <v/>
      </c>
      <c r="F98" s="402" t="str">
        <f t="shared" si="18"/>
        <v/>
      </c>
      <c r="G98" s="404" t="str">
        <f>IF($B98="-","",INDEX('Res.Aux.'!$AG$12:$BG$722,MATCH($B98,'Res.Aux.'!$AG$12:$AG$722,0),MATCH(G$6,'Res.Aux.'!$AG$15:$BG$15,0)))</f>
        <v/>
      </c>
      <c r="H98" s="405" t="str">
        <f>IF($B98="-","",Datos!$I$16)</f>
        <v/>
      </c>
      <c r="I98" s="406" t="str">
        <f>IF($C98="","",Datos!$G$16)</f>
        <v/>
      </c>
      <c r="J98" s="407" t="str">
        <f>IF($B98="-","",INDEX('Res.Aux.'!$AG$12:$BG$722,MATCH($B98,'Res.Aux.'!$AG$12:$AG$722,0),MATCH(J$6,'Res.Aux.'!$AG$15:$BG$15,0)))</f>
        <v/>
      </c>
      <c r="K98" s="408" t="str">
        <f>IF($C98="","",Datos!$H$26)</f>
        <v/>
      </c>
      <c r="L98" s="409" t="str">
        <f>IF($I98="","",Datos!$N$27)</f>
        <v/>
      </c>
      <c r="M98" s="407" t="str">
        <f>IF($I98="","",Datos!$O$27)</f>
        <v/>
      </c>
      <c r="N98" s="410" t="str">
        <f>IF($B98="-","",INDEX('Res.Aux.'!$AG$12:$BG$722,MATCH($B98,'Res.Aux.'!$AG$12:$AG$722,0),MATCH(N$6,'Res.Aux.'!$AG$15:$BG$15,0)))</f>
        <v/>
      </c>
      <c r="O98" s="411"/>
      <c r="P98" s="412" t="str">
        <f t="shared" si="19"/>
        <v/>
      </c>
      <c r="Q98" s="413" t="str">
        <f t="shared" si="21"/>
        <v>ù</v>
      </c>
      <c r="R98" s="414" t="str">
        <f>IF($B98="-","",INDEX('Res.Aux.'!$AG$12:$BG$722,MATCH($B98,'Res.Aux.'!$AG$12:$AG$722,0),MATCH(R$6,'Res.Aux.'!$AG$15:$BG$15,0)))</f>
        <v/>
      </c>
      <c r="S98" s="415" t="str">
        <f>IF($B98="-","",INDEX('Res.Aux.'!$AG$12:$BG$722,MATCH($B98,'Res.Aux.'!$AG$12:$AG$722,0),MATCH(S$6,'Res.Aux.'!$AG$15:$BG$15,0)))</f>
        <v/>
      </c>
      <c r="T98" s="415" t="str">
        <f>IF($B98="-","",INDEX('Res.Aux.'!$AG$12:$BG$722,MATCH($B98,'Res.Aux.'!$AG$12:$AG$722,0),MATCH(T$6,'Res.Aux.'!$AG$15:$BG$15,0)))</f>
        <v/>
      </c>
      <c r="U98" s="416" t="str">
        <f>IF($B98="-","",INDEX('Res.Aux.'!$AG$12:$BG$722,MATCH($B98,'Res.Aux.'!$AG$12:$AG$722,0),MATCH(U$6,'Res.Aux.'!$AG$15:$BG$15,0)))</f>
        <v/>
      </c>
      <c r="V98" s="417"/>
      <c r="W98" s="414" t="str">
        <f t="shared" si="26"/>
        <v>-</v>
      </c>
      <c r="X98" s="415" t="str">
        <f t="shared" si="26"/>
        <v>-</v>
      </c>
      <c r="Y98" s="415" t="str">
        <f t="shared" si="26"/>
        <v>-</v>
      </c>
      <c r="Z98" s="416" t="str">
        <f t="shared" si="24"/>
        <v>-</v>
      </c>
      <c r="AA98" s="417"/>
      <c r="AB98" s="414" t="str">
        <f t="shared" si="25"/>
        <v>-</v>
      </c>
      <c r="AC98" s="415" t="str">
        <f t="shared" si="25"/>
        <v>-</v>
      </c>
      <c r="AD98" s="415" t="str">
        <f t="shared" si="25"/>
        <v>-</v>
      </c>
      <c r="AE98" s="416" t="str">
        <f t="shared" si="23"/>
        <v>-</v>
      </c>
      <c r="AF98" s="417"/>
      <c r="AG98" s="410" t="str">
        <f t="shared" si="14"/>
        <v>-</v>
      </c>
      <c r="AH98" s="417"/>
      <c r="AI98" s="418" t="str">
        <f t="shared" si="15"/>
        <v>ù</v>
      </c>
      <c r="AJ98" s="419" t="str">
        <f t="shared" si="16"/>
        <v>~</v>
      </c>
      <c r="AK98" s="417"/>
      <c r="AL98" s="414" t="str">
        <f t="shared" si="22"/>
        <v>-</v>
      </c>
      <c r="AM98" s="416" t="str">
        <f t="shared" si="20"/>
        <v>-</v>
      </c>
    </row>
    <row r="99" spans="2:39" ht="15" x14ac:dyDescent="0.3">
      <c r="B99" s="400" t="str">
        <f>IF(MAX(B$7:B98)+1&gt;MAX('Res.Aux.'!$AG$23:$AG$722),"-",MAX(B$7:B98)+1)</f>
        <v>-</v>
      </c>
      <c r="C99" s="401" t="str">
        <f>IF($B99="-","",INDEX('Res.Aux.'!$AG$12:$BG$722,MATCH($B99,'Res.Aux.'!$AG$12:$AG$722,0),MATCH(C$6,'Res.Aux.'!$AG$15:$BG$15,0)))</f>
        <v/>
      </c>
      <c r="D99" s="402" t="str">
        <f t="shared" si="17"/>
        <v/>
      </c>
      <c r="E99" s="403" t="str">
        <f>IF($B99="-","",INDEX('Res.Aux.'!$AG$12:$BG$722,MATCH($B99,'Res.Aux.'!$AG$12:$AG$722,0),MATCH(E$6,'Res.Aux.'!$AG$15:$BG$15,0)))</f>
        <v/>
      </c>
      <c r="F99" s="402" t="str">
        <f t="shared" si="18"/>
        <v/>
      </c>
      <c r="G99" s="404" t="str">
        <f>IF($B99="-","",INDEX('Res.Aux.'!$AG$12:$BG$722,MATCH($B99,'Res.Aux.'!$AG$12:$AG$722,0),MATCH(G$6,'Res.Aux.'!$AG$15:$BG$15,0)))</f>
        <v/>
      </c>
      <c r="H99" s="405" t="str">
        <f>IF($B99="-","",Datos!$I$16)</f>
        <v/>
      </c>
      <c r="I99" s="406" t="str">
        <f>IF($C99="","",Datos!$G$16)</f>
        <v/>
      </c>
      <c r="J99" s="407" t="str">
        <f>IF($B99="-","",INDEX('Res.Aux.'!$AG$12:$BG$722,MATCH($B99,'Res.Aux.'!$AG$12:$AG$722,0),MATCH(J$6,'Res.Aux.'!$AG$15:$BG$15,0)))</f>
        <v/>
      </c>
      <c r="K99" s="408" t="str">
        <f>IF($C99="","",Datos!$H$26)</f>
        <v/>
      </c>
      <c r="L99" s="409" t="str">
        <f>IF($I99="","",Datos!$N$27)</f>
        <v/>
      </c>
      <c r="M99" s="407" t="str">
        <f>IF($I99="","",Datos!$O$27)</f>
        <v/>
      </c>
      <c r="N99" s="410" t="str">
        <f>IF($B99="-","",INDEX('Res.Aux.'!$AG$12:$BG$722,MATCH($B99,'Res.Aux.'!$AG$12:$AG$722,0),MATCH(N$6,'Res.Aux.'!$AG$15:$BG$15,0)))</f>
        <v/>
      </c>
      <c r="O99" s="411"/>
      <c r="P99" s="412" t="str">
        <f t="shared" si="19"/>
        <v/>
      </c>
      <c r="Q99" s="413" t="str">
        <f t="shared" si="21"/>
        <v>ù</v>
      </c>
      <c r="R99" s="414" t="str">
        <f>IF($B99="-","",INDEX('Res.Aux.'!$AG$12:$BG$722,MATCH($B99,'Res.Aux.'!$AG$12:$AG$722,0),MATCH(R$6,'Res.Aux.'!$AG$15:$BG$15,0)))</f>
        <v/>
      </c>
      <c r="S99" s="415" t="str">
        <f>IF($B99="-","",INDEX('Res.Aux.'!$AG$12:$BG$722,MATCH($B99,'Res.Aux.'!$AG$12:$AG$722,0),MATCH(S$6,'Res.Aux.'!$AG$15:$BG$15,0)))</f>
        <v/>
      </c>
      <c r="T99" s="415" t="str">
        <f>IF($B99="-","",INDEX('Res.Aux.'!$AG$12:$BG$722,MATCH($B99,'Res.Aux.'!$AG$12:$AG$722,0),MATCH(T$6,'Res.Aux.'!$AG$15:$BG$15,0)))</f>
        <v/>
      </c>
      <c r="U99" s="416" t="str">
        <f>IF($B99="-","",INDEX('Res.Aux.'!$AG$12:$BG$722,MATCH($B99,'Res.Aux.'!$AG$12:$AG$722,0),MATCH(U$6,'Res.Aux.'!$AG$15:$BG$15,0)))</f>
        <v/>
      </c>
      <c r="V99" s="417"/>
      <c r="W99" s="414" t="str">
        <f t="shared" si="26"/>
        <v>-</v>
      </c>
      <c r="X99" s="415" t="str">
        <f t="shared" si="26"/>
        <v>-</v>
      </c>
      <c r="Y99" s="415" t="str">
        <f t="shared" si="26"/>
        <v>-</v>
      </c>
      <c r="Z99" s="416" t="str">
        <f t="shared" si="24"/>
        <v>-</v>
      </c>
      <c r="AA99" s="417"/>
      <c r="AB99" s="414" t="str">
        <f t="shared" si="25"/>
        <v>-</v>
      </c>
      <c r="AC99" s="415" t="str">
        <f t="shared" si="25"/>
        <v>-</v>
      </c>
      <c r="AD99" s="415" t="str">
        <f t="shared" si="25"/>
        <v>-</v>
      </c>
      <c r="AE99" s="416" t="str">
        <f t="shared" si="23"/>
        <v>-</v>
      </c>
      <c r="AF99" s="417"/>
      <c r="AG99" s="410" t="str">
        <f t="shared" si="14"/>
        <v>-</v>
      </c>
      <c r="AH99" s="417"/>
      <c r="AI99" s="418" t="str">
        <f t="shared" si="15"/>
        <v>ù</v>
      </c>
      <c r="AJ99" s="419" t="str">
        <f t="shared" si="16"/>
        <v>~</v>
      </c>
      <c r="AK99" s="417"/>
      <c r="AL99" s="414" t="str">
        <f t="shared" si="22"/>
        <v>-</v>
      </c>
      <c r="AM99" s="416" t="str">
        <f t="shared" si="20"/>
        <v>-</v>
      </c>
    </row>
    <row r="100" spans="2:39" ht="15" x14ac:dyDescent="0.3">
      <c r="B100" s="400" t="str">
        <f>IF(MAX(B$7:B99)+1&gt;MAX('Res.Aux.'!$AG$23:$AG$722),"-",MAX(B$7:B99)+1)</f>
        <v>-</v>
      </c>
      <c r="C100" s="401" t="str">
        <f>IF($B100="-","",INDEX('Res.Aux.'!$AG$12:$BG$722,MATCH($B100,'Res.Aux.'!$AG$12:$AG$722,0),MATCH(C$6,'Res.Aux.'!$AG$15:$BG$15,0)))</f>
        <v/>
      </c>
      <c r="D100" s="402" t="str">
        <f t="shared" si="17"/>
        <v/>
      </c>
      <c r="E100" s="403" t="str">
        <f>IF($B100="-","",INDEX('Res.Aux.'!$AG$12:$BG$722,MATCH($B100,'Res.Aux.'!$AG$12:$AG$722,0),MATCH(E$6,'Res.Aux.'!$AG$15:$BG$15,0)))</f>
        <v/>
      </c>
      <c r="F100" s="402" t="str">
        <f t="shared" si="18"/>
        <v/>
      </c>
      <c r="G100" s="404" t="str">
        <f>IF($B100="-","",INDEX('Res.Aux.'!$AG$12:$BG$722,MATCH($B100,'Res.Aux.'!$AG$12:$AG$722,0),MATCH(G$6,'Res.Aux.'!$AG$15:$BG$15,0)))</f>
        <v/>
      </c>
      <c r="H100" s="405" t="str">
        <f>IF($B100="-","",Datos!$I$16)</f>
        <v/>
      </c>
      <c r="I100" s="406" t="str">
        <f>IF($C100="","",Datos!$G$16)</f>
        <v/>
      </c>
      <c r="J100" s="407" t="str">
        <f>IF($B100="-","",INDEX('Res.Aux.'!$AG$12:$BG$722,MATCH($B100,'Res.Aux.'!$AG$12:$AG$722,0),MATCH(J$6,'Res.Aux.'!$AG$15:$BG$15,0)))</f>
        <v/>
      </c>
      <c r="K100" s="408" t="str">
        <f>IF($C100="","",Datos!$H$26)</f>
        <v/>
      </c>
      <c r="L100" s="409" t="str">
        <f>IF($I100="","",Datos!$N$27)</f>
        <v/>
      </c>
      <c r="M100" s="407" t="str">
        <f>IF($I100="","",Datos!$O$27)</f>
        <v/>
      </c>
      <c r="N100" s="410" t="str">
        <f>IF($B100="-","",INDEX('Res.Aux.'!$AG$12:$BG$722,MATCH($B100,'Res.Aux.'!$AG$12:$AG$722,0),MATCH(N$6,'Res.Aux.'!$AG$15:$BG$15,0)))</f>
        <v/>
      </c>
      <c r="O100" s="411"/>
      <c r="P100" s="412" t="str">
        <f t="shared" si="19"/>
        <v/>
      </c>
      <c r="Q100" s="413" t="str">
        <f t="shared" si="21"/>
        <v>ù</v>
      </c>
      <c r="R100" s="414" t="str">
        <f>IF($B100="-","",INDEX('Res.Aux.'!$AG$12:$BG$722,MATCH($B100,'Res.Aux.'!$AG$12:$AG$722,0),MATCH(R$6,'Res.Aux.'!$AG$15:$BG$15,0)))</f>
        <v/>
      </c>
      <c r="S100" s="415" t="str">
        <f>IF($B100="-","",INDEX('Res.Aux.'!$AG$12:$BG$722,MATCH($B100,'Res.Aux.'!$AG$12:$AG$722,0),MATCH(S$6,'Res.Aux.'!$AG$15:$BG$15,0)))</f>
        <v/>
      </c>
      <c r="T100" s="415" t="str">
        <f>IF($B100="-","",INDEX('Res.Aux.'!$AG$12:$BG$722,MATCH($B100,'Res.Aux.'!$AG$12:$AG$722,0),MATCH(T$6,'Res.Aux.'!$AG$15:$BG$15,0)))</f>
        <v/>
      </c>
      <c r="U100" s="416" t="str">
        <f>IF($B100="-","",INDEX('Res.Aux.'!$AG$12:$BG$722,MATCH($B100,'Res.Aux.'!$AG$12:$AG$722,0),MATCH(U$6,'Res.Aux.'!$AG$15:$BG$15,0)))</f>
        <v/>
      </c>
      <c r="V100" s="417"/>
      <c r="W100" s="414" t="str">
        <f t="shared" si="26"/>
        <v>-</v>
      </c>
      <c r="X100" s="415" t="str">
        <f t="shared" si="26"/>
        <v>-</v>
      </c>
      <c r="Y100" s="415" t="str">
        <f t="shared" si="26"/>
        <v>-</v>
      </c>
      <c r="Z100" s="416" t="str">
        <f t="shared" si="24"/>
        <v>-</v>
      </c>
      <c r="AA100" s="417"/>
      <c r="AB100" s="414" t="str">
        <f t="shared" si="25"/>
        <v>-</v>
      </c>
      <c r="AC100" s="415" t="str">
        <f t="shared" si="25"/>
        <v>-</v>
      </c>
      <c r="AD100" s="415" t="str">
        <f t="shared" si="25"/>
        <v>-</v>
      </c>
      <c r="AE100" s="416" t="str">
        <f t="shared" si="23"/>
        <v>-</v>
      </c>
      <c r="AF100" s="417"/>
      <c r="AG100" s="410" t="str">
        <f t="shared" si="14"/>
        <v>-</v>
      </c>
      <c r="AH100" s="417"/>
      <c r="AI100" s="418" t="str">
        <f t="shared" si="15"/>
        <v>ù</v>
      </c>
      <c r="AJ100" s="419" t="str">
        <f t="shared" si="16"/>
        <v>~</v>
      </c>
      <c r="AK100" s="417"/>
      <c r="AL100" s="414" t="str">
        <f t="shared" si="22"/>
        <v>-</v>
      </c>
      <c r="AM100" s="416" t="str">
        <f t="shared" si="20"/>
        <v>-</v>
      </c>
    </row>
    <row r="101" spans="2:39" ht="15" x14ac:dyDescent="0.3">
      <c r="B101" s="400" t="str">
        <f>IF(MAX(B$7:B100)+1&gt;MAX('Res.Aux.'!$AG$23:$AG$722),"-",MAX(B$7:B100)+1)</f>
        <v>-</v>
      </c>
      <c r="C101" s="401" t="str">
        <f>IF($B101="-","",INDEX('Res.Aux.'!$AG$12:$BG$722,MATCH($B101,'Res.Aux.'!$AG$12:$AG$722,0),MATCH(C$6,'Res.Aux.'!$AG$15:$BG$15,0)))</f>
        <v/>
      </c>
      <c r="D101" s="402" t="str">
        <f t="shared" si="17"/>
        <v/>
      </c>
      <c r="E101" s="403" t="str">
        <f>IF($B101="-","",INDEX('Res.Aux.'!$AG$12:$BG$722,MATCH($B101,'Res.Aux.'!$AG$12:$AG$722,0),MATCH(E$6,'Res.Aux.'!$AG$15:$BG$15,0)))</f>
        <v/>
      </c>
      <c r="F101" s="402" t="str">
        <f t="shared" si="18"/>
        <v/>
      </c>
      <c r="G101" s="404" t="str">
        <f>IF($B101="-","",INDEX('Res.Aux.'!$AG$12:$BG$722,MATCH($B101,'Res.Aux.'!$AG$12:$AG$722,0),MATCH(G$6,'Res.Aux.'!$AG$15:$BG$15,0)))</f>
        <v/>
      </c>
      <c r="H101" s="405" t="str">
        <f>IF($B101="-","",Datos!$I$16)</f>
        <v/>
      </c>
      <c r="I101" s="406" t="str">
        <f>IF($C101="","",Datos!$G$16)</f>
        <v/>
      </c>
      <c r="J101" s="407" t="str">
        <f>IF($B101="-","",INDEX('Res.Aux.'!$AG$12:$BG$722,MATCH($B101,'Res.Aux.'!$AG$12:$AG$722,0),MATCH(J$6,'Res.Aux.'!$AG$15:$BG$15,0)))</f>
        <v/>
      </c>
      <c r="K101" s="408" t="str">
        <f>IF($C101="","",Datos!$H$26)</f>
        <v/>
      </c>
      <c r="L101" s="409" t="str">
        <f>IF($I101="","",Datos!$N$27)</f>
        <v/>
      </c>
      <c r="M101" s="407" t="str">
        <f>IF($I101="","",Datos!$O$27)</f>
        <v/>
      </c>
      <c r="N101" s="410" t="str">
        <f>IF($B101="-","",INDEX('Res.Aux.'!$AG$12:$BG$722,MATCH($B101,'Res.Aux.'!$AG$12:$AG$722,0),MATCH(N$6,'Res.Aux.'!$AG$15:$BG$15,0)))</f>
        <v/>
      </c>
      <c r="O101" s="411"/>
      <c r="P101" s="412" t="str">
        <f t="shared" si="19"/>
        <v/>
      </c>
      <c r="Q101" s="413" t="str">
        <f t="shared" si="21"/>
        <v>ù</v>
      </c>
      <c r="R101" s="414" t="str">
        <f>IF($B101="-","",INDEX('Res.Aux.'!$AG$12:$BG$722,MATCH($B101,'Res.Aux.'!$AG$12:$AG$722,0),MATCH(R$6,'Res.Aux.'!$AG$15:$BG$15,0)))</f>
        <v/>
      </c>
      <c r="S101" s="415" t="str">
        <f>IF($B101="-","",INDEX('Res.Aux.'!$AG$12:$BG$722,MATCH($B101,'Res.Aux.'!$AG$12:$AG$722,0),MATCH(S$6,'Res.Aux.'!$AG$15:$BG$15,0)))</f>
        <v/>
      </c>
      <c r="T101" s="415" t="str">
        <f>IF($B101="-","",INDEX('Res.Aux.'!$AG$12:$BG$722,MATCH($B101,'Res.Aux.'!$AG$12:$AG$722,0),MATCH(T$6,'Res.Aux.'!$AG$15:$BG$15,0)))</f>
        <v/>
      </c>
      <c r="U101" s="416" t="str">
        <f>IF($B101="-","",INDEX('Res.Aux.'!$AG$12:$BG$722,MATCH($B101,'Res.Aux.'!$AG$12:$AG$722,0),MATCH(U$6,'Res.Aux.'!$AG$15:$BG$15,0)))</f>
        <v/>
      </c>
      <c r="V101" s="417"/>
      <c r="W101" s="414" t="str">
        <f t="shared" si="26"/>
        <v>-</v>
      </c>
      <c r="X101" s="415" t="str">
        <f t="shared" si="26"/>
        <v>-</v>
      </c>
      <c r="Y101" s="415" t="str">
        <f t="shared" si="26"/>
        <v>-</v>
      </c>
      <c r="Z101" s="416" t="str">
        <f t="shared" si="24"/>
        <v>-</v>
      </c>
      <c r="AA101" s="417"/>
      <c r="AB101" s="414" t="str">
        <f t="shared" si="25"/>
        <v>-</v>
      </c>
      <c r="AC101" s="415" t="str">
        <f t="shared" si="25"/>
        <v>-</v>
      </c>
      <c r="AD101" s="415" t="str">
        <f t="shared" si="25"/>
        <v>-</v>
      </c>
      <c r="AE101" s="416" t="str">
        <f t="shared" si="23"/>
        <v>-</v>
      </c>
      <c r="AF101" s="417"/>
      <c r="AG101" s="410" t="str">
        <f t="shared" si="14"/>
        <v>-</v>
      </c>
      <c r="AH101" s="417"/>
      <c r="AI101" s="418" t="str">
        <f t="shared" si="15"/>
        <v>ù</v>
      </c>
      <c r="AJ101" s="419" t="str">
        <f t="shared" si="16"/>
        <v>~</v>
      </c>
      <c r="AK101" s="417"/>
      <c r="AL101" s="414" t="str">
        <f t="shared" si="22"/>
        <v>-</v>
      </c>
      <c r="AM101" s="416" t="str">
        <f t="shared" si="20"/>
        <v>-</v>
      </c>
    </row>
    <row r="102" spans="2:39" ht="15" x14ac:dyDescent="0.3">
      <c r="B102" s="400" t="str">
        <f>IF(MAX(B$7:B101)+1&gt;MAX('Res.Aux.'!$AG$23:$AG$722),"-",MAX(B$7:B101)+1)</f>
        <v>-</v>
      </c>
      <c r="C102" s="401" t="str">
        <f>IF($B102="-","",INDEX('Res.Aux.'!$AG$12:$BG$722,MATCH($B102,'Res.Aux.'!$AG$12:$AG$722,0),MATCH(C$6,'Res.Aux.'!$AG$15:$BG$15,0)))</f>
        <v/>
      </c>
      <c r="D102" s="402" t="str">
        <f t="shared" si="17"/>
        <v/>
      </c>
      <c r="E102" s="403" t="str">
        <f>IF($B102="-","",INDEX('Res.Aux.'!$AG$12:$BG$722,MATCH($B102,'Res.Aux.'!$AG$12:$AG$722,0),MATCH(E$6,'Res.Aux.'!$AG$15:$BG$15,0)))</f>
        <v/>
      </c>
      <c r="F102" s="402" t="str">
        <f t="shared" si="18"/>
        <v/>
      </c>
      <c r="G102" s="404" t="str">
        <f>IF($B102="-","",INDEX('Res.Aux.'!$AG$12:$BG$722,MATCH($B102,'Res.Aux.'!$AG$12:$AG$722,0),MATCH(G$6,'Res.Aux.'!$AG$15:$BG$15,0)))</f>
        <v/>
      </c>
      <c r="H102" s="405" t="str">
        <f>IF($B102="-","",Datos!$I$16)</f>
        <v/>
      </c>
      <c r="I102" s="406" t="str">
        <f>IF($C102="","",Datos!$G$16)</f>
        <v/>
      </c>
      <c r="J102" s="407" t="str">
        <f>IF($B102="-","",INDEX('Res.Aux.'!$AG$12:$BG$722,MATCH($B102,'Res.Aux.'!$AG$12:$AG$722,0),MATCH(J$6,'Res.Aux.'!$AG$15:$BG$15,0)))</f>
        <v/>
      </c>
      <c r="K102" s="408" t="str">
        <f>IF($C102="","",Datos!$H$26)</f>
        <v/>
      </c>
      <c r="L102" s="409" t="str">
        <f>IF($I102="","",Datos!$N$27)</f>
        <v/>
      </c>
      <c r="M102" s="407" t="str">
        <f>IF($I102="","",Datos!$O$27)</f>
        <v/>
      </c>
      <c r="N102" s="410" t="str">
        <f>IF($B102="-","",INDEX('Res.Aux.'!$AG$12:$BG$722,MATCH($B102,'Res.Aux.'!$AG$12:$AG$722,0),MATCH(N$6,'Res.Aux.'!$AG$15:$BG$15,0)))</f>
        <v/>
      </c>
      <c r="O102" s="411"/>
      <c r="P102" s="412" t="str">
        <f t="shared" si="19"/>
        <v/>
      </c>
      <c r="Q102" s="413" t="str">
        <f t="shared" si="21"/>
        <v>ù</v>
      </c>
      <c r="R102" s="414" t="str">
        <f>IF($B102="-","",INDEX('Res.Aux.'!$AG$12:$BG$722,MATCH($B102,'Res.Aux.'!$AG$12:$AG$722,0),MATCH(R$6,'Res.Aux.'!$AG$15:$BG$15,0)))</f>
        <v/>
      </c>
      <c r="S102" s="415" t="str">
        <f>IF($B102="-","",INDEX('Res.Aux.'!$AG$12:$BG$722,MATCH($B102,'Res.Aux.'!$AG$12:$AG$722,0),MATCH(S$6,'Res.Aux.'!$AG$15:$BG$15,0)))</f>
        <v/>
      </c>
      <c r="T102" s="415" t="str">
        <f>IF($B102="-","",INDEX('Res.Aux.'!$AG$12:$BG$722,MATCH($B102,'Res.Aux.'!$AG$12:$AG$722,0),MATCH(T$6,'Res.Aux.'!$AG$15:$BG$15,0)))</f>
        <v/>
      </c>
      <c r="U102" s="416" t="str">
        <f>IF($B102="-","",INDEX('Res.Aux.'!$AG$12:$BG$722,MATCH($B102,'Res.Aux.'!$AG$12:$AG$722,0),MATCH(U$6,'Res.Aux.'!$AG$15:$BG$15,0)))</f>
        <v/>
      </c>
      <c r="V102" s="417"/>
      <c r="W102" s="414" t="str">
        <f t="shared" si="26"/>
        <v>-</v>
      </c>
      <c r="X102" s="415" t="str">
        <f t="shared" si="26"/>
        <v>-</v>
      </c>
      <c r="Y102" s="415" t="str">
        <f t="shared" si="26"/>
        <v>-</v>
      </c>
      <c r="Z102" s="416" t="str">
        <f t="shared" si="24"/>
        <v>-</v>
      </c>
      <c r="AA102" s="417"/>
      <c r="AB102" s="414" t="str">
        <f t="shared" si="25"/>
        <v>-</v>
      </c>
      <c r="AC102" s="415" t="str">
        <f t="shared" si="25"/>
        <v>-</v>
      </c>
      <c r="AD102" s="415" t="str">
        <f t="shared" si="25"/>
        <v>-</v>
      </c>
      <c r="AE102" s="416" t="str">
        <f t="shared" si="23"/>
        <v>-</v>
      </c>
      <c r="AF102" s="417"/>
      <c r="AG102" s="410" t="str">
        <f t="shared" si="14"/>
        <v>-</v>
      </c>
      <c r="AH102" s="417"/>
      <c r="AI102" s="418" t="str">
        <f t="shared" si="15"/>
        <v>ù</v>
      </c>
      <c r="AJ102" s="419" t="str">
        <f t="shared" si="16"/>
        <v>~</v>
      </c>
      <c r="AK102" s="417"/>
      <c r="AL102" s="414" t="str">
        <f t="shared" si="22"/>
        <v>-</v>
      </c>
      <c r="AM102" s="416" t="str">
        <f t="shared" si="20"/>
        <v>-</v>
      </c>
    </row>
    <row r="103" spans="2:39" ht="15" x14ac:dyDescent="0.3">
      <c r="B103" s="400" t="str">
        <f>IF(MAX(B$7:B102)+1&gt;MAX('Res.Aux.'!$AG$23:$AG$722),"-",MAX(B$7:B102)+1)</f>
        <v>-</v>
      </c>
      <c r="C103" s="401" t="str">
        <f>IF($B103="-","",INDEX('Res.Aux.'!$AG$12:$BG$722,MATCH($B103,'Res.Aux.'!$AG$12:$AG$722,0),MATCH(C$6,'Res.Aux.'!$AG$15:$BG$15,0)))</f>
        <v/>
      </c>
      <c r="D103" s="402" t="str">
        <f t="shared" si="17"/>
        <v/>
      </c>
      <c r="E103" s="403" t="str">
        <f>IF($B103="-","",INDEX('Res.Aux.'!$AG$12:$BG$722,MATCH($B103,'Res.Aux.'!$AG$12:$AG$722,0),MATCH(E$6,'Res.Aux.'!$AG$15:$BG$15,0)))</f>
        <v/>
      </c>
      <c r="F103" s="402" t="str">
        <f t="shared" si="18"/>
        <v/>
      </c>
      <c r="G103" s="404" t="str">
        <f>IF($B103="-","",INDEX('Res.Aux.'!$AG$12:$BG$722,MATCH($B103,'Res.Aux.'!$AG$12:$AG$722,0),MATCH(G$6,'Res.Aux.'!$AG$15:$BG$15,0)))</f>
        <v/>
      </c>
      <c r="H103" s="405" t="str">
        <f>IF($B103="-","",Datos!$I$16)</f>
        <v/>
      </c>
      <c r="I103" s="406" t="str">
        <f>IF($C103="","",Datos!$G$16)</f>
        <v/>
      </c>
      <c r="J103" s="407" t="str">
        <f>IF($B103="-","",INDEX('Res.Aux.'!$AG$12:$BG$722,MATCH($B103,'Res.Aux.'!$AG$12:$AG$722,0),MATCH(J$6,'Res.Aux.'!$AG$15:$BG$15,0)))</f>
        <v/>
      </c>
      <c r="K103" s="408" t="str">
        <f>IF($C103="","",Datos!$H$26)</f>
        <v/>
      </c>
      <c r="L103" s="409" t="str">
        <f>IF($I103="","",Datos!$N$27)</f>
        <v/>
      </c>
      <c r="M103" s="407" t="str">
        <f>IF($I103="","",Datos!$O$27)</f>
        <v/>
      </c>
      <c r="N103" s="410" t="str">
        <f>IF($B103="-","",INDEX('Res.Aux.'!$AG$12:$BG$722,MATCH($B103,'Res.Aux.'!$AG$12:$AG$722,0),MATCH(N$6,'Res.Aux.'!$AG$15:$BG$15,0)))</f>
        <v/>
      </c>
      <c r="O103" s="411"/>
      <c r="P103" s="412" t="str">
        <f t="shared" si="19"/>
        <v/>
      </c>
      <c r="Q103" s="413" t="str">
        <f t="shared" si="21"/>
        <v>ù</v>
      </c>
      <c r="R103" s="414" t="str">
        <f>IF($B103="-","",INDEX('Res.Aux.'!$AG$12:$BG$722,MATCH($B103,'Res.Aux.'!$AG$12:$AG$722,0),MATCH(R$6,'Res.Aux.'!$AG$15:$BG$15,0)))</f>
        <v/>
      </c>
      <c r="S103" s="415" t="str">
        <f>IF($B103="-","",INDEX('Res.Aux.'!$AG$12:$BG$722,MATCH($B103,'Res.Aux.'!$AG$12:$AG$722,0),MATCH(S$6,'Res.Aux.'!$AG$15:$BG$15,0)))</f>
        <v/>
      </c>
      <c r="T103" s="415" t="str">
        <f>IF($B103="-","",INDEX('Res.Aux.'!$AG$12:$BG$722,MATCH($B103,'Res.Aux.'!$AG$12:$AG$722,0),MATCH(T$6,'Res.Aux.'!$AG$15:$BG$15,0)))</f>
        <v/>
      </c>
      <c r="U103" s="416" t="str">
        <f>IF($B103="-","",INDEX('Res.Aux.'!$AG$12:$BG$722,MATCH($B103,'Res.Aux.'!$AG$12:$AG$722,0),MATCH(U$6,'Res.Aux.'!$AG$15:$BG$15,0)))</f>
        <v/>
      </c>
      <c r="V103" s="417"/>
      <c r="W103" s="414" t="str">
        <f t="shared" si="26"/>
        <v>-</v>
      </c>
      <c r="X103" s="415" t="str">
        <f t="shared" si="26"/>
        <v>-</v>
      </c>
      <c r="Y103" s="415" t="str">
        <f t="shared" si="26"/>
        <v>-</v>
      </c>
      <c r="Z103" s="416" t="str">
        <f t="shared" si="24"/>
        <v>-</v>
      </c>
      <c r="AA103" s="417"/>
      <c r="AB103" s="414" t="str">
        <f t="shared" si="25"/>
        <v>-</v>
      </c>
      <c r="AC103" s="415" t="str">
        <f t="shared" si="25"/>
        <v>-</v>
      </c>
      <c r="AD103" s="415" t="str">
        <f t="shared" si="25"/>
        <v>-</v>
      </c>
      <c r="AE103" s="416" t="str">
        <f t="shared" si="23"/>
        <v>-</v>
      </c>
      <c r="AF103" s="417"/>
      <c r="AG103" s="410" t="str">
        <f t="shared" si="14"/>
        <v>-</v>
      </c>
      <c r="AH103" s="417"/>
      <c r="AI103" s="418" t="str">
        <f t="shared" si="15"/>
        <v>ù</v>
      </c>
      <c r="AJ103" s="419" t="str">
        <f t="shared" si="16"/>
        <v>~</v>
      </c>
      <c r="AK103" s="417"/>
      <c r="AL103" s="414" t="str">
        <f t="shared" si="22"/>
        <v>-</v>
      </c>
      <c r="AM103" s="416" t="str">
        <f t="shared" si="20"/>
        <v>-</v>
      </c>
    </row>
    <row r="104" spans="2:39" ht="15" x14ac:dyDescent="0.3">
      <c r="B104" s="400" t="str">
        <f>IF(MAX(B$7:B103)+1&gt;MAX('Res.Aux.'!$AG$23:$AG$722),"-",MAX(B$7:B103)+1)</f>
        <v>-</v>
      </c>
      <c r="C104" s="401" t="str">
        <f>IF($B104="-","",INDEX('Res.Aux.'!$AG$12:$BG$722,MATCH($B104,'Res.Aux.'!$AG$12:$AG$722,0),MATCH(C$6,'Res.Aux.'!$AG$15:$BG$15,0)))</f>
        <v/>
      </c>
      <c r="D104" s="402" t="str">
        <f t="shared" si="17"/>
        <v/>
      </c>
      <c r="E104" s="403" t="str">
        <f>IF($B104="-","",INDEX('Res.Aux.'!$AG$12:$BG$722,MATCH($B104,'Res.Aux.'!$AG$12:$AG$722,0),MATCH(E$6,'Res.Aux.'!$AG$15:$BG$15,0)))</f>
        <v/>
      </c>
      <c r="F104" s="402" t="str">
        <f t="shared" si="18"/>
        <v/>
      </c>
      <c r="G104" s="404" t="str">
        <f>IF($B104="-","",INDEX('Res.Aux.'!$AG$12:$BG$722,MATCH($B104,'Res.Aux.'!$AG$12:$AG$722,0),MATCH(G$6,'Res.Aux.'!$AG$15:$BG$15,0)))</f>
        <v/>
      </c>
      <c r="H104" s="405" t="str">
        <f>IF($B104="-","",Datos!$I$16)</f>
        <v/>
      </c>
      <c r="I104" s="406" t="str">
        <f>IF($C104="","",Datos!$G$16)</f>
        <v/>
      </c>
      <c r="J104" s="407" t="str">
        <f>IF($B104="-","",INDEX('Res.Aux.'!$AG$12:$BG$722,MATCH($B104,'Res.Aux.'!$AG$12:$AG$722,0),MATCH(J$6,'Res.Aux.'!$AG$15:$BG$15,0)))</f>
        <v/>
      </c>
      <c r="K104" s="408" t="str">
        <f>IF($C104="","",Datos!$H$26)</f>
        <v/>
      </c>
      <c r="L104" s="409" t="str">
        <f>IF($I104="","",Datos!$N$27)</f>
        <v/>
      </c>
      <c r="M104" s="407" t="str">
        <f>IF($I104="","",Datos!$O$27)</f>
        <v/>
      </c>
      <c r="N104" s="410" t="str">
        <f>IF($B104="-","",INDEX('Res.Aux.'!$AG$12:$BG$722,MATCH($B104,'Res.Aux.'!$AG$12:$AG$722,0),MATCH(N$6,'Res.Aux.'!$AG$15:$BG$15,0)))</f>
        <v/>
      </c>
      <c r="O104" s="411"/>
      <c r="P104" s="412" t="str">
        <f t="shared" si="19"/>
        <v/>
      </c>
      <c r="Q104" s="413" t="str">
        <f t="shared" si="21"/>
        <v>ù</v>
      </c>
      <c r="R104" s="414" t="str">
        <f>IF($B104="-","",INDEX('Res.Aux.'!$AG$12:$BG$722,MATCH($B104,'Res.Aux.'!$AG$12:$AG$722,0),MATCH(R$6,'Res.Aux.'!$AG$15:$BG$15,0)))</f>
        <v/>
      </c>
      <c r="S104" s="415" t="str">
        <f>IF($B104="-","",INDEX('Res.Aux.'!$AG$12:$BG$722,MATCH($B104,'Res.Aux.'!$AG$12:$AG$722,0),MATCH(S$6,'Res.Aux.'!$AG$15:$BG$15,0)))</f>
        <v/>
      </c>
      <c r="T104" s="415" t="str">
        <f>IF($B104="-","",INDEX('Res.Aux.'!$AG$12:$BG$722,MATCH($B104,'Res.Aux.'!$AG$12:$AG$722,0),MATCH(T$6,'Res.Aux.'!$AG$15:$BG$15,0)))</f>
        <v/>
      </c>
      <c r="U104" s="416" t="str">
        <f>IF($B104="-","",INDEX('Res.Aux.'!$AG$12:$BG$722,MATCH($B104,'Res.Aux.'!$AG$12:$AG$722,0),MATCH(U$6,'Res.Aux.'!$AG$15:$BG$15,0)))</f>
        <v/>
      </c>
      <c r="V104" s="417"/>
      <c r="W104" s="414" t="str">
        <f t="shared" si="26"/>
        <v>-</v>
      </c>
      <c r="X104" s="415" t="str">
        <f t="shared" si="26"/>
        <v>-</v>
      </c>
      <c r="Y104" s="415" t="str">
        <f t="shared" si="26"/>
        <v>-</v>
      </c>
      <c r="Z104" s="416" t="str">
        <f t="shared" si="24"/>
        <v>-</v>
      </c>
      <c r="AA104" s="417"/>
      <c r="AB104" s="414" t="str">
        <f t="shared" si="25"/>
        <v>-</v>
      </c>
      <c r="AC104" s="415" t="str">
        <f t="shared" si="25"/>
        <v>-</v>
      </c>
      <c r="AD104" s="415" t="str">
        <f t="shared" si="25"/>
        <v>-</v>
      </c>
      <c r="AE104" s="416" t="str">
        <f t="shared" si="23"/>
        <v>-</v>
      </c>
      <c r="AF104" s="417"/>
      <c r="AG104" s="410" t="str">
        <f t="shared" si="14"/>
        <v>-</v>
      </c>
      <c r="AH104" s="417"/>
      <c r="AI104" s="418" t="str">
        <f t="shared" si="15"/>
        <v>ù</v>
      </c>
      <c r="AJ104" s="419" t="str">
        <f t="shared" si="16"/>
        <v>~</v>
      </c>
      <c r="AK104" s="417"/>
      <c r="AL104" s="414" t="str">
        <f t="shared" si="22"/>
        <v>-</v>
      </c>
      <c r="AM104" s="416" t="str">
        <f t="shared" si="20"/>
        <v>-</v>
      </c>
    </row>
    <row r="105" spans="2:39" ht="15" x14ac:dyDescent="0.3">
      <c r="B105" s="400" t="str">
        <f>IF(MAX(B$7:B104)+1&gt;MAX('Res.Aux.'!$AG$23:$AG$722),"-",MAX(B$7:B104)+1)</f>
        <v>-</v>
      </c>
      <c r="C105" s="401" t="str">
        <f>IF($B105="-","",INDEX('Res.Aux.'!$AG$12:$BG$722,MATCH($B105,'Res.Aux.'!$AG$12:$AG$722,0),MATCH(C$6,'Res.Aux.'!$AG$15:$BG$15,0)))</f>
        <v/>
      </c>
      <c r="D105" s="402" t="str">
        <f t="shared" si="17"/>
        <v/>
      </c>
      <c r="E105" s="403" t="str">
        <f>IF($B105="-","",INDEX('Res.Aux.'!$AG$12:$BG$722,MATCH($B105,'Res.Aux.'!$AG$12:$AG$722,0),MATCH(E$6,'Res.Aux.'!$AG$15:$BG$15,0)))</f>
        <v/>
      </c>
      <c r="F105" s="402" t="str">
        <f t="shared" si="18"/>
        <v/>
      </c>
      <c r="G105" s="404" t="str">
        <f>IF($B105="-","",INDEX('Res.Aux.'!$AG$12:$BG$722,MATCH($B105,'Res.Aux.'!$AG$12:$AG$722,0),MATCH(G$6,'Res.Aux.'!$AG$15:$BG$15,0)))</f>
        <v/>
      </c>
      <c r="H105" s="405" t="str">
        <f>IF($B105="-","",Datos!$I$16)</f>
        <v/>
      </c>
      <c r="I105" s="406" t="str">
        <f>IF($C105="","",Datos!$G$16)</f>
        <v/>
      </c>
      <c r="J105" s="407" t="str">
        <f>IF($B105="-","",INDEX('Res.Aux.'!$AG$12:$BG$722,MATCH($B105,'Res.Aux.'!$AG$12:$AG$722,0),MATCH(J$6,'Res.Aux.'!$AG$15:$BG$15,0)))</f>
        <v/>
      </c>
      <c r="K105" s="408" t="str">
        <f>IF($C105="","",Datos!$H$26)</f>
        <v/>
      </c>
      <c r="L105" s="409" t="str">
        <f>IF($I105="","",Datos!$N$27)</f>
        <v/>
      </c>
      <c r="M105" s="407" t="str">
        <f>IF($I105="","",Datos!$O$27)</f>
        <v/>
      </c>
      <c r="N105" s="410" t="str">
        <f>IF($B105="-","",INDEX('Res.Aux.'!$AG$12:$BG$722,MATCH($B105,'Res.Aux.'!$AG$12:$AG$722,0),MATCH(N$6,'Res.Aux.'!$AG$15:$BG$15,0)))</f>
        <v/>
      </c>
      <c r="O105" s="411"/>
      <c r="P105" s="412" t="str">
        <f t="shared" si="19"/>
        <v/>
      </c>
      <c r="Q105" s="413" t="str">
        <f t="shared" si="21"/>
        <v>ù</v>
      </c>
      <c r="R105" s="414" t="str">
        <f>IF($B105="-","",INDEX('Res.Aux.'!$AG$12:$BG$722,MATCH($B105,'Res.Aux.'!$AG$12:$AG$722,0),MATCH(R$6,'Res.Aux.'!$AG$15:$BG$15,0)))</f>
        <v/>
      </c>
      <c r="S105" s="415" t="str">
        <f>IF($B105="-","",INDEX('Res.Aux.'!$AG$12:$BG$722,MATCH($B105,'Res.Aux.'!$AG$12:$AG$722,0),MATCH(S$6,'Res.Aux.'!$AG$15:$BG$15,0)))</f>
        <v/>
      </c>
      <c r="T105" s="415" t="str">
        <f>IF($B105="-","",INDEX('Res.Aux.'!$AG$12:$BG$722,MATCH($B105,'Res.Aux.'!$AG$12:$AG$722,0),MATCH(T$6,'Res.Aux.'!$AG$15:$BG$15,0)))</f>
        <v/>
      </c>
      <c r="U105" s="416" t="str">
        <f>IF($B105="-","",INDEX('Res.Aux.'!$AG$12:$BG$722,MATCH($B105,'Res.Aux.'!$AG$12:$AG$722,0),MATCH(U$6,'Res.Aux.'!$AG$15:$BG$15,0)))</f>
        <v/>
      </c>
      <c r="V105" s="417"/>
      <c r="W105" s="414" t="str">
        <f t="shared" si="26"/>
        <v>-</v>
      </c>
      <c r="X105" s="415" t="str">
        <f t="shared" si="26"/>
        <v>-</v>
      </c>
      <c r="Y105" s="415" t="str">
        <f t="shared" si="26"/>
        <v>-</v>
      </c>
      <c r="Z105" s="416" t="str">
        <f t="shared" si="24"/>
        <v>-</v>
      </c>
      <c r="AA105" s="417"/>
      <c r="AB105" s="414" t="str">
        <f t="shared" si="25"/>
        <v>-</v>
      </c>
      <c r="AC105" s="415" t="str">
        <f t="shared" si="25"/>
        <v>-</v>
      </c>
      <c r="AD105" s="415" t="str">
        <f t="shared" si="25"/>
        <v>-</v>
      </c>
      <c r="AE105" s="416" t="str">
        <f t="shared" si="23"/>
        <v>-</v>
      </c>
      <c r="AF105" s="417"/>
      <c r="AG105" s="410" t="str">
        <f t="shared" si="14"/>
        <v>-</v>
      </c>
      <c r="AH105" s="417"/>
      <c r="AI105" s="418" t="str">
        <f t="shared" si="15"/>
        <v>ù</v>
      </c>
      <c r="AJ105" s="419" t="str">
        <f t="shared" si="16"/>
        <v>~</v>
      </c>
      <c r="AK105" s="417"/>
      <c r="AL105" s="414" t="str">
        <f t="shared" si="22"/>
        <v>-</v>
      </c>
      <c r="AM105" s="416" t="str">
        <f t="shared" si="20"/>
        <v>-</v>
      </c>
    </row>
    <row r="106" spans="2:39" ht="15" x14ac:dyDescent="0.3">
      <c r="B106" s="400" t="str">
        <f>IF(MAX(B$7:B105)+1&gt;MAX('Res.Aux.'!$AG$23:$AG$722),"-",MAX(B$7:B105)+1)</f>
        <v>-</v>
      </c>
      <c r="C106" s="401" t="str">
        <f>IF($B106="-","",INDEX('Res.Aux.'!$AG$12:$BG$722,MATCH($B106,'Res.Aux.'!$AG$12:$AG$722,0),MATCH(C$6,'Res.Aux.'!$AG$15:$BG$15,0)))</f>
        <v/>
      </c>
      <c r="D106" s="402" t="str">
        <f t="shared" si="17"/>
        <v/>
      </c>
      <c r="E106" s="403" t="str">
        <f>IF($B106="-","",INDEX('Res.Aux.'!$AG$12:$BG$722,MATCH($B106,'Res.Aux.'!$AG$12:$AG$722,0),MATCH(E$6,'Res.Aux.'!$AG$15:$BG$15,0)))</f>
        <v/>
      </c>
      <c r="F106" s="402" t="str">
        <f t="shared" si="18"/>
        <v/>
      </c>
      <c r="G106" s="404" t="str">
        <f>IF($B106="-","",INDEX('Res.Aux.'!$AG$12:$BG$722,MATCH($B106,'Res.Aux.'!$AG$12:$AG$722,0),MATCH(G$6,'Res.Aux.'!$AG$15:$BG$15,0)))</f>
        <v/>
      </c>
      <c r="H106" s="405" t="str">
        <f>IF($B106="-","",Datos!$I$16)</f>
        <v/>
      </c>
      <c r="I106" s="406" t="str">
        <f>IF($C106="","",Datos!$G$16)</f>
        <v/>
      </c>
      <c r="J106" s="407" t="str">
        <f>IF($B106="-","",INDEX('Res.Aux.'!$AG$12:$BG$722,MATCH($B106,'Res.Aux.'!$AG$12:$AG$722,0),MATCH(J$6,'Res.Aux.'!$AG$15:$BG$15,0)))</f>
        <v/>
      </c>
      <c r="K106" s="408" t="str">
        <f>IF($C106="","",Datos!$H$26)</f>
        <v/>
      </c>
      <c r="L106" s="409" t="str">
        <f>IF($I106="","",Datos!$N$27)</f>
        <v/>
      </c>
      <c r="M106" s="407" t="str">
        <f>IF($I106="","",Datos!$O$27)</f>
        <v/>
      </c>
      <c r="N106" s="410" t="str">
        <f>IF($B106="-","",INDEX('Res.Aux.'!$AG$12:$BG$722,MATCH($B106,'Res.Aux.'!$AG$12:$AG$722,0),MATCH(N$6,'Res.Aux.'!$AG$15:$BG$15,0)))</f>
        <v/>
      </c>
      <c r="O106" s="411"/>
      <c r="P106" s="412" t="str">
        <f t="shared" si="19"/>
        <v/>
      </c>
      <c r="Q106" s="413" t="str">
        <f t="shared" si="21"/>
        <v>ù</v>
      </c>
      <c r="R106" s="414" t="str">
        <f>IF($B106="-","",INDEX('Res.Aux.'!$AG$12:$BG$722,MATCH($B106,'Res.Aux.'!$AG$12:$AG$722,0),MATCH(R$6,'Res.Aux.'!$AG$15:$BG$15,0)))</f>
        <v/>
      </c>
      <c r="S106" s="415" t="str">
        <f>IF($B106="-","",INDEX('Res.Aux.'!$AG$12:$BG$722,MATCH($B106,'Res.Aux.'!$AG$12:$AG$722,0),MATCH(S$6,'Res.Aux.'!$AG$15:$BG$15,0)))</f>
        <v/>
      </c>
      <c r="T106" s="415" t="str">
        <f>IF($B106="-","",INDEX('Res.Aux.'!$AG$12:$BG$722,MATCH($B106,'Res.Aux.'!$AG$12:$AG$722,0),MATCH(T$6,'Res.Aux.'!$AG$15:$BG$15,0)))</f>
        <v/>
      </c>
      <c r="U106" s="416" t="str">
        <f>IF($B106="-","",INDEX('Res.Aux.'!$AG$12:$BG$722,MATCH($B106,'Res.Aux.'!$AG$12:$AG$722,0),MATCH(U$6,'Res.Aux.'!$AG$15:$BG$15,0)))</f>
        <v/>
      </c>
      <c r="V106" s="417"/>
      <c r="W106" s="414" t="str">
        <f t="shared" si="26"/>
        <v>-</v>
      </c>
      <c r="X106" s="415" t="str">
        <f t="shared" si="26"/>
        <v>-</v>
      </c>
      <c r="Y106" s="415" t="str">
        <f t="shared" si="26"/>
        <v>-</v>
      </c>
      <c r="Z106" s="416" t="str">
        <f t="shared" si="24"/>
        <v>-</v>
      </c>
      <c r="AA106" s="417"/>
      <c r="AB106" s="414" t="str">
        <f t="shared" si="25"/>
        <v>-</v>
      </c>
      <c r="AC106" s="415" t="str">
        <f t="shared" si="25"/>
        <v>-</v>
      </c>
      <c r="AD106" s="415" t="str">
        <f t="shared" si="25"/>
        <v>-</v>
      </c>
      <c r="AE106" s="416" t="str">
        <f t="shared" si="23"/>
        <v>-</v>
      </c>
      <c r="AF106" s="417"/>
      <c r="AG106" s="410" t="str">
        <f t="shared" si="14"/>
        <v>-</v>
      </c>
      <c r="AH106" s="417"/>
      <c r="AI106" s="418" t="str">
        <f t="shared" si="15"/>
        <v>ù</v>
      </c>
      <c r="AJ106" s="419" t="str">
        <f t="shared" si="16"/>
        <v>~</v>
      </c>
      <c r="AK106" s="417"/>
      <c r="AL106" s="414" t="str">
        <f t="shared" si="22"/>
        <v>-</v>
      </c>
      <c r="AM106" s="416" t="str">
        <f t="shared" si="20"/>
        <v>-</v>
      </c>
    </row>
    <row r="107" spans="2:39" ht="15" x14ac:dyDescent="0.3">
      <c r="B107" s="400" t="str">
        <f>IF(MAX(B$7:B106)+1&gt;MAX('Res.Aux.'!$AG$23:$AG$722),"-",MAX(B$7:B106)+1)</f>
        <v>-</v>
      </c>
      <c r="C107" s="401" t="str">
        <f>IF($B107="-","",INDEX('Res.Aux.'!$AG$12:$BG$722,MATCH($B107,'Res.Aux.'!$AG$12:$AG$722,0),MATCH(C$6,'Res.Aux.'!$AG$15:$BG$15,0)))</f>
        <v/>
      </c>
      <c r="D107" s="402" t="str">
        <f t="shared" si="17"/>
        <v/>
      </c>
      <c r="E107" s="403" t="str">
        <f>IF($B107="-","",INDEX('Res.Aux.'!$AG$12:$BG$722,MATCH($B107,'Res.Aux.'!$AG$12:$AG$722,0),MATCH(E$6,'Res.Aux.'!$AG$15:$BG$15,0)))</f>
        <v/>
      </c>
      <c r="F107" s="402" t="str">
        <f t="shared" si="18"/>
        <v/>
      </c>
      <c r="G107" s="404" t="str">
        <f>IF($B107="-","",INDEX('Res.Aux.'!$AG$12:$BG$722,MATCH($B107,'Res.Aux.'!$AG$12:$AG$722,0),MATCH(G$6,'Res.Aux.'!$AG$15:$BG$15,0)))</f>
        <v/>
      </c>
      <c r="H107" s="405" t="str">
        <f>IF($B107="-","",Datos!$I$16)</f>
        <v/>
      </c>
      <c r="I107" s="406" t="str">
        <f>IF($C107="","",Datos!$G$16)</f>
        <v/>
      </c>
      <c r="J107" s="407" t="str">
        <f>IF($B107="-","",INDEX('Res.Aux.'!$AG$12:$BG$722,MATCH($B107,'Res.Aux.'!$AG$12:$AG$722,0),MATCH(J$6,'Res.Aux.'!$AG$15:$BG$15,0)))</f>
        <v/>
      </c>
      <c r="K107" s="408" t="str">
        <f>IF($C107="","",Datos!$H$26)</f>
        <v/>
      </c>
      <c r="L107" s="409" t="str">
        <f>IF($I107="","",Datos!$N$27)</f>
        <v/>
      </c>
      <c r="M107" s="407" t="str">
        <f>IF($I107="","",Datos!$O$27)</f>
        <v/>
      </c>
      <c r="N107" s="410" t="str">
        <f>IF($B107="-","",INDEX('Res.Aux.'!$AG$12:$BG$722,MATCH($B107,'Res.Aux.'!$AG$12:$AG$722,0),MATCH(N$6,'Res.Aux.'!$AG$15:$BG$15,0)))</f>
        <v/>
      </c>
      <c r="O107" s="411"/>
      <c r="P107" s="412" t="str">
        <f t="shared" si="19"/>
        <v/>
      </c>
      <c r="Q107" s="413" t="str">
        <f t="shared" si="21"/>
        <v>ù</v>
      </c>
      <c r="R107" s="414" t="str">
        <f>IF($B107="-","",INDEX('Res.Aux.'!$AG$12:$BG$722,MATCH($B107,'Res.Aux.'!$AG$12:$AG$722,0),MATCH(R$6,'Res.Aux.'!$AG$15:$BG$15,0)))</f>
        <v/>
      </c>
      <c r="S107" s="415" t="str">
        <f>IF($B107="-","",INDEX('Res.Aux.'!$AG$12:$BG$722,MATCH($B107,'Res.Aux.'!$AG$12:$AG$722,0),MATCH(S$6,'Res.Aux.'!$AG$15:$BG$15,0)))</f>
        <v/>
      </c>
      <c r="T107" s="415" t="str">
        <f>IF($B107="-","",INDEX('Res.Aux.'!$AG$12:$BG$722,MATCH($B107,'Res.Aux.'!$AG$12:$AG$722,0),MATCH(T$6,'Res.Aux.'!$AG$15:$BG$15,0)))</f>
        <v/>
      </c>
      <c r="U107" s="416" t="str">
        <f>IF($B107="-","",INDEX('Res.Aux.'!$AG$12:$BG$722,MATCH($B107,'Res.Aux.'!$AG$12:$AG$722,0),MATCH(U$6,'Res.Aux.'!$AG$15:$BG$15,0)))</f>
        <v/>
      </c>
      <c r="V107" s="417"/>
      <c r="W107" s="414" t="str">
        <f t="shared" si="26"/>
        <v>-</v>
      </c>
      <c r="X107" s="415" t="str">
        <f t="shared" si="26"/>
        <v>-</v>
      </c>
      <c r="Y107" s="415" t="str">
        <f t="shared" si="26"/>
        <v>-</v>
      </c>
      <c r="Z107" s="416" t="str">
        <f t="shared" si="24"/>
        <v>-</v>
      </c>
      <c r="AA107" s="417"/>
      <c r="AB107" s="414" t="str">
        <f t="shared" si="25"/>
        <v>-</v>
      </c>
      <c r="AC107" s="415" t="str">
        <f t="shared" si="25"/>
        <v>-</v>
      </c>
      <c r="AD107" s="415" t="str">
        <f t="shared" si="25"/>
        <v>-</v>
      </c>
      <c r="AE107" s="416" t="str">
        <f t="shared" si="23"/>
        <v>-</v>
      </c>
      <c r="AF107" s="417"/>
      <c r="AG107" s="410" t="str">
        <f t="shared" si="14"/>
        <v>-</v>
      </c>
      <c r="AH107" s="417"/>
      <c r="AI107" s="418" t="str">
        <f t="shared" si="15"/>
        <v>ù</v>
      </c>
      <c r="AJ107" s="419" t="str">
        <f t="shared" si="16"/>
        <v>~</v>
      </c>
      <c r="AK107" s="417"/>
      <c r="AL107" s="414" t="str">
        <f t="shared" si="22"/>
        <v>-</v>
      </c>
      <c r="AM107" s="416" t="str">
        <f t="shared" si="20"/>
        <v>-</v>
      </c>
    </row>
    <row r="108" spans="2:39" ht="15" x14ac:dyDescent="0.3">
      <c r="B108" s="400" t="str">
        <f>IF(MAX(B$7:B107)+1&gt;MAX('Res.Aux.'!$AG$23:$AG$722),"-",MAX(B$7:B107)+1)</f>
        <v>-</v>
      </c>
      <c r="C108" s="401" t="str">
        <f>IF($B108="-","",INDEX('Res.Aux.'!$AG$12:$BG$722,MATCH($B108,'Res.Aux.'!$AG$12:$AG$722,0),MATCH(C$6,'Res.Aux.'!$AG$15:$BG$15,0)))</f>
        <v/>
      </c>
      <c r="D108" s="402" t="str">
        <f t="shared" si="17"/>
        <v/>
      </c>
      <c r="E108" s="403" t="str">
        <f>IF($B108="-","",INDEX('Res.Aux.'!$AG$12:$BG$722,MATCH($B108,'Res.Aux.'!$AG$12:$AG$722,0),MATCH(E$6,'Res.Aux.'!$AG$15:$BG$15,0)))</f>
        <v/>
      </c>
      <c r="F108" s="402" t="str">
        <f t="shared" si="18"/>
        <v/>
      </c>
      <c r="G108" s="404" t="str">
        <f>IF($B108="-","",INDEX('Res.Aux.'!$AG$12:$BG$722,MATCH($B108,'Res.Aux.'!$AG$12:$AG$722,0),MATCH(G$6,'Res.Aux.'!$AG$15:$BG$15,0)))</f>
        <v/>
      </c>
      <c r="H108" s="405" t="str">
        <f>IF($B108="-","",Datos!$I$16)</f>
        <v/>
      </c>
      <c r="I108" s="406" t="str">
        <f>IF($C108="","",Datos!$G$16)</f>
        <v/>
      </c>
      <c r="J108" s="407" t="str">
        <f>IF($B108="-","",INDEX('Res.Aux.'!$AG$12:$BG$722,MATCH($B108,'Res.Aux.'!$AG$12:$AG$722,0),MATCH(J$6,'Res.Aux.'!$AG$15:$BG$15,0)))</f>
        <v/>
      </c>
      <c r="K108" s="408" t="str">
        <f>IF($C108="","",Datos!$H$26)</f>
        <v/>
      </c>
      <c r="L108" s="409" t="str">
        <f>IF($I108="","",Datos!$N$27)</f>
        <v/>
      </c>
      <c r="M108" s="407" t="str">
        <f>IF($I108="","",Datos!$O$27)</f>
        <v/>
      </c>
      <c r="N108" s="410" t="str">
        <f>IF($B108="-","",INDEX('Res.Aux.'!$AG$12:$BG$722,MATCH($B108,'Res.Aux.'!$AG$12:$AG$722,0),MATCH(N$6,'Res.Aux.'!$AG$15:$BG$15,0)))</f>
        <v/>
      </c>
      <c r="O108" s="411"/>
      <c r="P108" s="412" t="str">
        <f t="shared" si="19"/>
        <v/>
      </c>
      <c r="Q108" s="413" t="str">
        <f t="shared" si="21"/>
        <v>ù</v>
      </c>
      <c r="R108" s="414" t="str">
        <f>IF($B108="-","",INDEX('Res.Aux.'!$AG$12:$BG$722,MATCH($B108,'Res.Aux.'!$AG$12:$AG$722,0),MATCH(R$6,'Res.Aux.'!$AG$15:$BG$15,0)))</f>
        <v/>
      </c>
      <c r="S108" s="415" t="str">
        <f>IF($B108="-","",INDEX('Res.Aux.'!$AG$12:$BG$722,MATCH($B108,'Res.Aux.'!$AG$12:$AG$722,0),MATCH(S$6,'Res.Aux.'!$AG$15:$BG$15,0)))</f>
        <v/>
      </c>
      <c r="T108" s="415" t="str">
        <f>IF($B108="-","",INDEX('Res.Aux.'!$AG$12:$BG$722,MATCH($B108,'Res.Aux.'!$AG$12:$AG$722,0),MATCH(T$6,'Res.Aux.'!$AG$15:$BG$15,0)))</f>
        <v/>
      </c>
      <c r="U108" s="416" t="str">
        <f>IF($B108="-","",INDEX('Res.Aux.'!$AG$12:$BG$722,MATCH($B108,'Res.Aux.'!$AG$12:$AG$722,0),MATCH(U$6,'Res.Aux.'!$AG$15:$BG$15,0)))</f>
        <v/>
      </c>
      <c r="V108" s="417"/>
      <c r="W108" s="414" t="str">
        <f t="shared" si="26"/>
        <v>-</v>
      </c>
      <c r="X108" s="415" t="str">
        <f t="shared" si="26"/>
        <v>-</v>
      </c>
      <c r="Y108" s="415" t="str">
        <f t="shared" si="26"/>
        <v>-</v>
      </c>
      <c r="Z108" s="416" t="str">
        <f t="shared" si="24"/>
        <v>-</v>
      </c>
      <c r="AA108" s="417"/>
      <c r="AB108" s="414" t="str">
        <f t="shared" si="25"/>
        <v>-</v>
      </c>
      <c r="AC108" s="415" t="str">
        <f t="shared" si="25"/>
        <v>-</v>
      </c>
      <c r="AD108" s="415" t="str">
        <f t="shared" si="25"/>
        <v>-</v>
      </c>
      <c r="AE108" s="416" t="str">
        <f t="shared" si="23"/>
        <v>-</v>
      </c>
      <c r="AF108" s="417"/>
      <c r="AG108" s="410" t="str">
        <f t="shared" si="14"/>
        <v>-</v>
      </c>
      <c r="AH108" s="417"/>
      <c r="AI108" s="418" t="str">
        <f t="shared" si="15"/>
        <v>ù</v>
      </c>
      <c r="AJ108" s="419" t="str">
        <f t="shared" si="16"/>
        <v>~</v>
      </c>
      <c r="AK108" s="417"/>
      <c r="AL108" s="414" t="str">
        <f t="shared" si="22"/>
        <v>-</v>
      </c>
      <c r="AM108" s="416" t="str">
        <f t="shared" si="20"/>
        <v>-</v>
      </c>
    </row>
    <row r="109" spans="2:39" ht="15" x14ac:dyDescent="0.3">
      <c r="B109" s="400" t="str">
        <f>IF(MAX(B$7:B108)+1&gt;MAX('Res.Aux.'!$AG$23:$AG$722),"-",MAX(B$7:B108)+1)</f>
        <v>-</v>
      </c>
      <c r="C109" s="401" t="str">
        <f>IF($B109="-","",INDEX('Res.Aux.'!$AG$12:$BG$722,MATCH($B109,'Res.Aux.'!$AG$12:$AG$722,0),MATCH(C$6,'Res.Aux.'!$AG$15:$BG$15,0)))</f>
        <v/>
      </c>
      <c r="D109" s="402" t="str">
        <f t="shared" si="17"/>
        <v/>
      </c>
      <c r="E109" s="403" t="str">
        <f>IF($B109="-","",INDEX('Res.Aux.'!$AG$12:$BG$722,MATCH($B109,'Res.Aux.'!$AG$12:$AG$722,0),MATCH(E$6,'Res.Aux.'!$AG$15:$BG$15,0)))</f>
        <v/>
      </c>
      <c r="F109" s="402" t="str">
        <f t="shared" si="18"/>
        <v/>
      </c>
      <c r="G109" s="404" t="str">
        <f>IF($B109="-","",INDEX('Res.Aux.'!$AG$12:$BG$722,MATCH($B109,'Res.Aux.'!$AG$12:$AG$722,0),MATCH(G$6,'Res.Aux.'!$AG$15:$BG$15,0)))</f>
        <v/>
      </c>
      <c r="H109" s="405" t="str">
        <f>IF($B109="-","",Datos!$I$16)</f>
        <v/>
      </c>
      <c r="I109" s="406" t="str">
        <f>IF($C109="","",Datos!$G$16)</f>
        <v/>
      </c>
      <c r="J109" s="407" t="str">
        <f>IF($B109="-","",INDEX('Res.Aux.'!$AG$12:$BG$722,MATCH($B109,'Res.Aux.'!$AG$12:$AG$722,0),MATCH(J$6,'Res.Aux.'!$AG$15:$BG$15,0)))</f>
        <v/>
      </c>
      <c r="K109" s="408" t="str">
        <f>IF($C109="","",Datos!$H$26)</f>
        <v/>
      </c>
      <c r="L109" s="409" t="str">
        <f>IF($I109="","",Datos!$N$27)</f>
        <v/>
      </c>
      <c r="M109" s="407" t="str">
        <f>IF($I109="","",Datos!$O$27)</f>
        <v/>
      </c>
      <c r="N109" s="410" t="str">
        <f>IF($B109="-","",INDEX('Res.Aux.'!$AG$12:$BG$722,MATCH($B109,'Res.Aux.'!$AG$12:$AG$722,0),MATCH(N$6,'Res.Aux.'!$AG$15:$BG$15,0)))</f>
        <v/>
      </c>
      <c r="O109" s="411"/>
      <c r="P109" s="412" t="str">
        <f t="shared" si="19"/>
        <v/>
      </c>
      <c r="Q109" s="413" t="str">
        <f t="shared" si="21"/>
        <v>ù</v>
      </c>
      <c r="R109" s="414" t="str">
        <f>IF($B109="-","",INDEX('Res.Aux.'!$AG$12:$BG$722,MATCH($B109,'Res.Aux.'!$AG$12:$AG$722,0),MATCH(R$6,'Res.Aux.'!$AG$15:$BG$15,0)))</f>
        <v/>
      </c>
      <c r="S109" s="415" t="str">
        <f>IF($B109="-","",INDEX('Res.Aux.'!$AG$12:$BG$722,MATCH($B109,'Res.Aux.'!$AG$12:$AG$722,0),MATCH(S$6,'Res.Aux.'!$AG$15:$BG$15,0)))</f>
        <v/>
      </c>
      <c r="T109" s="415" t="str">
        <f>IF($B109="-","",INDEX('Res.Aux.'!$AG$12:$BG$722,MATCH($B109,'Res.Aux.'!$AG$12:$AG$722,0),MATCH(T$6,'Res.Aux.'!$AG$15:$BG$15,0)))</f>
        <v/>
      </c>
      <c r="U109" s="416" t="str">
        <f>IF($B109="-","",INDEX('Res.Aux.'!$AG$12:$BG$722,MATCH($B109,'Res.Aux.'!$AG$12:$AG$722,0),MATCH(U$6,'Res.Aux.'!$AG$15:$BG$15,0)))</f>
        <v/>
      </c>
      <c r="V109" s="417"/>
      <c r="W109" s="414" t="str">
        <f t="shared" si="26"/>
        <v>-</v>
      </c>
      <c r="X109" s="415" t="str">
        <f t="shared" si="26"/>
        <v>-</v>
      </c>
      <c r="Y109" s="415" t="str">
        <f t="shared" si="26"/>
        <v>-</v>
      </c>
      <c r="Z109" s="416" t="str">
        <f t="shared" si="24"/>
        <v>-</v>
      </c>
      <c r="AA109" s="417"/>
      <c r="AB109" s="414" t="str">
        <f t="shared" si="25"/>
        <v>-</v>
      </c>
      <c r="AC109" s="415" t="str">
        <f t="shared" si="25"/>
        <v>-</v>
      </c>
      <c r="AD109" s="415" t="str">
        <f t="shared" si="25"/>
        <v>-</v>
      </c>
      <c r="AE109" s="416" t="str">
        <f t="shared" si="23"/>
        <v>-</v>
      </c>
      <c r="AF109" s="417"/>
      <c r="AG109" s="410" t="str">
        <f t="shared" si="14"/>
        <v>-</v>
      </c>
      <c r="AH109" s="417"/>
      <c r="AI109" s="418" t="str">
        <f t="shared" si="15"/>
        <v>ù</v>
      </c>
      <c r="AJ109" s="419" t="str">
        <f t="shared" si="16"/>
        <v>~</v>
      </c>
      <c r="AK109" s="417"/>
      <c r="AL109" s="414" t="str">
        <f t="shared" si="22"/>
        <v>-</v>
      </c>
      <c r="AM109" s="416" t="str">
        <f t="shared" si="20"/>
        <v>-</v>
      </c>
    </row>
    <row r="110" spans="2:39" ht="15" x14ac:dyDescent="0.3">
      <c r="B110" s="400" t="str">
        <f>IF(MAX(B$7:B109)+1&gt;MAX('Res.Aux.'!$AG$23:$AG$722),"-",MAX(B$7:B109)+1)</f>
        <v>-</v>
      </c>
      <c r="C110" s="401" t="str">
        <f>IF($B110="-","",INDEX('Res.Aux.'!$AG$12:$BG$722,MATCH($B110,'Res.Aux.'!$AG$12:$AG$722,0),MATCH(C$6,'Res.Aux.'!$AG$15:$BG$15,0)))</f>
        <v/>
      </c>
      <c r="D110" s="402" t="str">
        <f t="shared" si="17"/>
        <v/>
      </c>
      <c r="E110" s="403" t="str">
        <f>IF($B110="-","",INDEX('Res.Aux.'!$AG$12:$BG$722,MATCH($B110,'Res.Aux.'!$AG$12:$AG$722,0),MATCH(E$6,'Res.Aux.'!$AG$15:$BG$15,0)))</f>
        <v/>
      </c>
      <c r="F110" s="402" t="str">
        <f t="shared" si="18"/>
        <v/>
      </c>
      <c r="G110" s="404" t="str">
        <f>IF($B110="-","",INDEX('Res.Aux.'!$AG$12:$BG$722,MATCH($B110,'Res.Aux.'!$AG$12:$AG$722,0),MATCH(G$6,'Res.Aux.'!$AG$15:$BG$15,0)))</f>
        <v/>
      </c>
      <c r="H110" s="405" t="str">
        <f>IF($B110="-","",Datos!$I$16)</f>
        <v/>
      </c>
      <c r="I110" s="406" t="str">
        <f>IF($C110="","",Datos!$G$16)</f>
        <v/>
      </c>
      <c r="J110" s="407" t="str">
        <f>IF($B110="-","",INDEX('Res.Aux.'!$AG$12:$BG$722,MATCH($B110,'Res.Aux.'!$AG$12:$AG$722,0),MATCH(J$6,'Res.Aux.'!$AG$15:$BG$15,0)))</f>
        <v/>
      </c>
      <c r="K110" s="408" t="str">
        <f>IF($C110="","",Datos!$H$26)</f>
        <v/>
      </c>
      <c r="L110" s="409" t="str">
        <f>IF($I110="","",Datos!$N$27)</f>
        <v/>
      </c>
      <c r="M110" s="407" t="str">
        <f>IF($I110="","",Datos!$O$27)</f>
        <v/>
      </c>
      <c r="N110" s="410" t="str">
        <f>IF($B110="-","",INDEX('Res.Aux.'!$AG$12:$BG$722,MATCH($B110,'Res.Aux.'!$AG$12:$AG$722,0),MATCH(N$6,'Res.Aux.'!$AG$15:$BG$15,0)))</f>
        <v/>
      </c>
      <c r="O110" s="411"/>
      <c r="P110" s="412" t="str">
        <f t="shared" si="19"/>
        <v/>
      </c>
      <c r="Q110" s="413" t="str">
        <f t="shared" si="21"/>
        <v>ù</v>
      </c>
      <c r="R110" s="414" t="str">
        <f>IF($B110="-","",INDEX('Res.Aux.'!$AG$12:$BG$722,MATCH($B110,'Res.Aux.'!$AG$12:$AG$722,0),MATCH(R$6,'Res.Aux.'!$AG$15:$BG$15,0)))</f>
        <v/>
      </c>
      <c r="S110" s="415" t="str">
        <f>IF($B110="-","",INDEX('Res.Aux.'!$AG$12:$BG$722,MATCH($B110,'Res.Aux.'!$AG$12:$AG$722,0),MATCH(S$6,'Res.Aux.'!$AG$15:$BG$15,0)))</f>
        <v/>
      </c>
      <c r="T110" s="415" t="str">
        <f>IF($B110="-","",INDEX('Res.Aux.'!$AG$12:$BG$722,MATCH($B110,'Res.Aux.'!$AG$12:$AG$722,0),MATCH(T$6,'Res.Aux.'!$AG$15:$BG$15,0)))</f>
        <v/>
      </c>
      <c r="U110" s="416" t="str">
        <f>IF($B110="-","",INDEX('Res.Aux.'!$AG$12:$BG$722,MATCH($B110,'Res.Aux.'!$AG$12:$AG$722,0),MATCH(U$6,'Res.Aux.'!$AG$15:$BG$15,0)))</f>
        <v/>
      </c>
      <c r="V110" s="417"/>
      <c r="W110" s="414" t="str">
        <f t="shared" si="26"/>
        <v>-</v>
      </c>
      <c r="X110" s="415" t="str">
        <f t="shared" si="26"/>
        <v>-</v>
      </c>
      <c r="Y110" s="415" t="str">
        <f t="shared" si="26"/>
        <v>-</v>
      </c>
      <c r="Z110" s="416" t="str">
        <f t="shared" si="24"/>
        <v>-</v>
      </c>
      <c r="AA110" s="417"/>
      <c r="AB110" s="414" t="str">
        <f t="shared" si="25"/>
        <v>-</v>
      </c>
      <c r="AC110" s="415" t="str">
        <f t="shared" si="25"/>
        <v>-</v>
      </c>
      <c r="AD110" s="415" t="str">
        <f t="shared" si="25"/>
        <v>-</v>
      </c>
      <c r="AE110" s="416" t="str">
        <f t="shared" si="23"/>
        <v>-</v>
      </c>
      <c r="AF110" s="417"/>
      <c r="AG110" s="410" t="str">
        <f t="shared" si="14"/>
        <v>-</v>
      </c>
      <c r="AH110" s="417"/>
      <c r="AI110" s="418" t="str">
        <f t="shared" si="15"/>
        <v>ù</v>
      </c>
      <c r="AJ110" s="419" t="str">
        <f t="shared" si="16"/>
        <v>~</v>
      </c>
      <c r="AK110" s="417"/>
      <c r="AL110" s="414" t="str">
        <f t="shared" si="22"/>
        <v>-</v>
      </c>
      <c r="AM110" s="416" t="str">
        <f t="shared" si="20"/>
        <v>-</v>
      </c>
    </row>
    <row r="111" spans="2:39" ht="15" x14ac:dyDescent="0.3">
      <c r="B111" s="400" t="str">
        <f>IF(MAX(B$7:B110)+1&gt;MAX('Res.Aux.'!$AG$23:$AG$722),"-",MAX(B$7:B110)+1)</f>
        <v>-</v>
      </c>
      <c r="C111" s="401" t="str">
        <f>IF($B111="-","",INDEX('Res.Aux.'!$AG$12:$BG$722,MATCH($B111,'Res.Aux.'!$AG$12:$AG$722,0),MATCH(C$6,'Res.Aux.'!$AG$15:$BG$15,0)))</f>
        <v/>
      </c>
      <c r="D111" s="402" t="str">
        <f t="shared" si="17"/>
        <v/>
      </c>
      <c r="E111" s="403" t="str">
        <f>IF($B111="-","",INDEX('Res.Aux.'!$AG$12:$BG$722,MATCH($B111,'Res.Aux.'!$AG$12:$AG$722,0),MATCH(E$6,'Res.Aux.'!$AG$15:$BG$15,0)))</f>
        <v/>
      </c>
      <c r="F111" s="402" t="str">
        <f t="shared" si="18"/>
        <v/>
      </c>
      <c r="G111" s="404" t="str">
        <f>IF($B111="-","",INDEX('Res.Aux.'!$AG$12:$BG$722,MATCH($B111,'Res.Aux.'!$AG$12:$AG$722,0),MATCH(G$6,'Res.Aux.'!$AG$15:$BG$15,0)))</f>
        <v/>
      </c>
      <c r="H111" s="405" t="str">
        <f>IF($B111="-","",Datos!$I$16)</f>
        <v/>
      </c>
      <c r="I111" s="406" t="str">
        <f>IF($C111="","",Datos!$G$16)</f>
        <v/>
      </c>
      <c r="J111" s="407" t="str">
        <f>IF($B111="-","",INDEX('Res.Aux.'!$AG$12:$BG$722,MATCH($B111,'Res.Aux.'!$AG$12:$AG$722,0),MATCH(J$6,'Res.Aux.'!$AG$15:$BG$15,0)))</f>
        <v/>
      </c>
      <c r="K111" s="408" t="str">
        <f>IF($C111="","",Datos!$H$26)</f>
        <v/>
      </c>
      <c r="L111" s="409" t="str">
        <f>IF($I111="","",Datos!$N$27)</f>
        <v/>
      </c>
      <c r="M111" s="407" t="str">
        <f>IF($I111="","",Datos!$O$27)</f>
        <v/>
      </c>
      <c r="N111" s="410" t="str">
        <f>IF($B111="-","",INDEX('Res.Aux.'!$AG$12:$BG$722,MATCH($B111,'Res.Aux.'!$AG$12:$AG$722,0),MATCH(N$6,'Res.Aux.'!$AG$15:$BG$15,0)))</f>
        <v/>
      </c>
      <c r="O111" s="411"/>
      <c r="P111" s="412" t="str">
        <f t="shared" si="19"/>
        <v/>
      </c>
      <c r="Q111" s="413" t="str">
        <f t="shared" si="21"/>
        <v>ù</v>
      </c>
      <c r="R111" s="414" t="str">
        <f>IF($B111="-","",INDEX('Res.Aux.'!$AG$12:$BG$722,MATCH($B111,'Res.Aux.'!$AG$12:$AG$722,0),MATCH(R$6,'Res.Aux.'!$AG$15:$BG$15,0)))</f>
        <v/>
      </c>
      <c r="S111" s="415" t="str">
        <f>IF($B111="-","",INDEX('Res.Aux.'!$AG$12:$BG$722,MATCH($B111,'Res.Aux.'!$AG$12:$AG$722,0),MATCH(S$6,'Res.Aux.'!$AG$15:$BG$15,0)))</f>
        <v/>
      </c>
      <c r="T111" s="415" t="str">
        <f>IF($B111="-","",INDEX('Res.Aux.'!$AG$12:$BG$722,MATCH($B111,'Res.Aux.'!$AG$12:$AG$722,0),MATCH(T$6,'Res.Aux.'!$AG$15:$BG$15,0)))</f>
        <v/>
      </c>
      <c r="U111" s="416" t="str">
        <f>IF($B111="-","",INDEX('Res.Aux.'!$AG$12:$BG$722,MATCH($B111,'Res.Aux.'!$AG$12:$AG$722,0),MATCH(U$6,'Res.Aux.'!$AG$15:$BG$15,0)))</f>
        <v/>
      </c>
      <c r="V111" s="417"/>
      <c r="W111" s="414" t="str">
        <f t="shared" si="26"/>
        <v>-</v>
      </c>
      <c r="X111" s="415" t="str">
        <f t="shared" si="26"/>
        <v>-</v>
      </c>
      <c r="Y111" s="415" t="str">
        <f t="shared" si="26"/>
        <v>-</v>
      </c>
      <c r="Z111" s="416" t="str">
        <f t="shared" si="24"/>
        <v>-</v>
      </c>
      <c r="AA111" s="417"/>
      <c r="AB111" s="414" t="str">
        <f t="shared" si="25"/>
        <v>-</v>
      </c>
      <c r="AC111" s="415" t="str">
        <f t="shared" si="25"/>
        <v>-</v>
      </c>
      <c r="AD111" s="415" t="str">
        <f t="shared" si="25"/>
        <v>-</v>
      </c>
      <c r="AE111" s="416" t="str">
        <f t="shared" si="23"/>
        <v>-</v>
      </c>
      <c r="AF111" s="417"/>
      <c r="AG111" s="410" t="str">
        <f t="shared" si="14"/>
        <v>-</v>
      </c>
      <c r="AH111" s="417"/>
      <c r="AI111" s="418" t="str">
        <f t="shared" si="15"/>
        <v>ù</v>
      </c>
      <c r="AJ111" s="419" t="str">
        <f t="shared" si="16"/>
        <v>~</v>
      </c>
      <c r="AK111" s="417"/>
      <c r="AL111" s="414" t="str">
        <f t="shared" si="22"/>
        <v>-</v>
      </c>
      <c r="AM111" s="416" t="str">
        <f t="shared" si="20"/>
        <v>-</v>
      </c>
    </row>
    <row r="112" spans="2:39" ht="15" x14ac:dyDescent="0.3">
      <c r="B112" s="400" t="str">
        <f>IF(MAX(B$7:B111)+1&gt;MAX('Res.Aux.'!$AG$23:$AG$722),"-",MAX(B$7:B111)+1)</f>
        <v>-</v>
      </c>
      <c r="C112" s="401" t="str">
        <f>IF($B112="-","",INDEX('Res.Aux.'!$AG$12:$BG$722,MATCH($B112,'Res.Aux.'!$AG$12:$AG$722,0),MATCH(C$6,'Res.Aux.'!$AG$15:$BG$15,0)))</f>
        <v/>
      </c>
      <c r="D112" s="402" t="str">
        <f t="shared" si="17"/>
        <v/>
      </c>
      <c r="E112" s="403" t="str">
        <f>IF($B112="-","",INDEX('Res.Aux.'!$AG$12:$BG$722,MATCH($B112,'Res.Aux.'!$AG$12:$AG$722,0),MATCH(E$6,'Res.Aux.'!$AG$15:$BG$15,0)))</f>
        <v/>
      </c>
      <c r="F112" s="402" t="str">
        <f t="shared" si="18"/>
        <v/>
      </c>
      <c r="G112" s="404" t="str">
        <f>IF($B112="-","",INDEX('Res.Aux.'!$AG$12:$BG$722,MATCH($B112,'Res.Aux.'!$AG$12:$AG$722,0),MATCH(G$6,'Res.Aux.'!$AG$15:$BG$15,0)))</f>
        <v/>
      </c>
      <c r="H112" s="405" t="str">
        <f>IF($B112="-","",Datos!$I$16)</f>
        <v/>
      </c>
      <c r="I112" s="406" t="str">
        <f>IF($C112="","",Datos!$G$16)</f>
        <v/>
      </c>
      <c r="J112" s="407" t="str">
        <f>IF($B112="-","",INDEX('Res.Aux.'!$AG$12:$BG$722,MATCH($B112,'Res.Aux.'!$AG$12:$AG$722,0),MATCH(J$6,'Res.Aux.'!$AG$15:$BG$15,0)))</f>
        <v/>
      </c>
      <c r="K112" s="408" t="str">
        <f>IF($C112="","",Datos!$H$26)</f>
        <v/>
      </c>
      <c r="L112" s="409" t="str">
        <f>IF($I112="","",Datos!$N$27)</f>
        <v/>
      </c>
      <c r="M112" s="407" t="str">
        <f>IF($I112="","",Datos!$O$27)</f>
        <v/>
      </c>
      <c r="N112" s="410" t="str">
        <f>IF($B112="-","",INDEX('Res.Aux.'!$AG$12:$BG$722,MATCH($B112,'Res.Aux.'!$AG$12:$AG$722,0),MATCH(N$6,'Res.Aux.'!$AG$15:$BG$15,0)))</f>
        <v/>
      </c>
      <c r="O112" s="411"/>
      <c r="P112" s="412" t="str">
        <f t="shared" si="19"/>
        <v/>
      </c>
      <c r="Q112" s="413" t="str">
        <f t="shared" si="21"/>
        <v>ù</v>
      </c>
      <c r="R112" s="414" t="str">
        <f>IF($B112="-","",INDEX('Res.Aux.'!$AG$12:$BG$722,MATCH($B112,'Res.Aux.'!$AG$12:$AG$722,0),MATCH(R$6,'Res.Aux.'!$AG$15:$BG$15,0)))</f>
        <v/>
      </c>
      <c r="S112" s="415" t="str">
        <f>IF($B112="-","",INDEX('Res.Aux.'!$AG$12:$BG$722,MATCH($B112,'Res.Aux.'!$AG$12:$AG$722,0),MATCH(S$6,'Res.Aux.'!$AG$15:$BG$15,0)))</f>
        <v/>
      </c>
      <c r="T112" s="415" t="str">
        <f>IF($B112="-","",INDEX('Res.Aux.'!$AG$12:$BG$722,MATCH($B112,'Res.Aux.'!$AG$12:$AG$722,0),MATCH(T$6,'Res.Aux.'!$AG$15:$BG$15,0)))</f>
        <v/>
      </c>
      <c r="U112" s="416" t="str">
        <f>IF($B112="-","",INDEX('Res.Aux.'!$AG$12:$BG$722,MATCH($B112,'Res.Aux.'!$AG$12:$AG$722,0),MATCH(U$6,'Res.Aux.'!$AG$15:$BG$15,0)))</f>
        <v/>
      </c>
      <c r="V112" s="417"/>
      <c r="W112" s="414" t="str">
        <f t="shared" si="26"/>
        <v>-</v>
      </c>
      <c r="X112" s="415" t="str">
        <f t="shared" si="26"/>
        <v>-</v>
      </c>
      <c r="Y112" s="415" t="str">
        <f t="shared" si="26"/>
        <v>-</v>
      </c>
      <c r="Z112" s="416" t="str">
        <f t="shared" si="24"/>
        <v>-</v>
      </c>
      <c r="AA112" s="417"/>
      <c r="AB112" s="414" t="str">
        <f t="shared" si="25"/>
        <v>-</v>
      </c>
      <c r="AC112" s="415" t="str">
        <f t="shared" si="25"/>
        <v>-</v>
      </c>
      <c r="AD112" s="415" t="str">
        <f t="shared" si="25"/>
        <v>-</v>
      </c>
      <c r="AE112" s="416" t="str">
        <f t="shared" si="23"/>
        <v>-</v>
      </c>
      <c r="AF112" s="417"/>
      <c r="AG112" s="410" t="str">
        <f t="shared" si="14"/>
        <v>-</v>
      </c>
      <c r="AH112" s="417"/>
      <c r="AI112" s="418" t="str">
        <f t="shared" si="15"/>
        <v>ù</v>
      </c>
      <c r="AJ112" s="419" t="str">
        <f t="shared" si="16"/>
        <v>~</v>
      </c>
      <c r="AK112" s="417"/>
      <c r="AL112" s="414" t="str">
        <f t="shared" si="22"/>
        <v>-</v>
      </c>
      <c r="AM112" s="416" t="str">
        <f t="shared" si="20"/>
        <v>-</v>
      </c>
    </row>
    <row r="113" spans="2:39" ht="15" x14ac:dyDescent="0.3">
      <c r="B113" s="400" t="str">
        <f>IF(MAX(B$7:B112)+1&gt;MAX('Res.Aux.'!$AG$23:$AG$722),"-",MAX(B$7:B112)+1)</f>
        <v>-</v>
      </c>
      <c r="C113" s="401" t="str">
        <f>IF($B113="-","",INDEX('Res.Aux.'!$AG$12:$BG$722,MATCH($B113,'Res.Aux.'!$AG$12:$AG$722,0),MATCH(C$6,'Res.Aux.'!$AG$15:$BG$15,0)))</f>
        <v/>
      </c>
      <c r="D113" s="402" t="str">
        <f t="shared" si="17"/>
        <v/>
      </c>
      <c r="E113" s="403" t="str">
        <f>IF($B113="-","",INDEX('Res.Aux.'!$AG$12:$BG$722,MATCH($B113,'Res.Aux.'!$AG$12:$AG$722,0),MATCH(E$6,'Res.Aux.'!$AG$15:$BG$15,0)))</f>
        <v/>
      </c>
      <c r="F113" s="402" t="str">
        <f t="shared" si="18"/>
        <v/>
      </c>
      <c r="G113" s="404" t="str">
        <f>IF($B113="-","",INDEX('Res.Aux.'!$AG$12:$BG$722,MATCH($B113,'Res.Aux.'!$AG$12:$AG$722,0),MATCH(G$6,'Res.Aux.'!$AG$15:$BG$15,0)))</f>
        <v/>
      </c>
      <c r="H113" s="405" t="str">
        <f>IF($B113="-","",Datos!$I$16)</f>
        <v/>
      </c>
      <c r="I113" s="406" t="str">
        <f>IF($C113="","",Datos!$G$16)</f>
        <v/>
      </c>
      <c r="J113" s="407" t="str">
        <f>IF($B113="-","",INDEX('Res.Aux.'!$AG$12:$BG$722,MATCH($B113,'Res.Aux.'!$AG$12:$AG$722,0),MATCH(J$6,'Res.Aux.'!$AG$15:$BG$15,0)))</f>
        <v/>
      </c>
      <c r="K113" s="408" t="str">
        <f>IF($C113="","",Datos!$H$26)</f>
        <v/>
      </c>
      <c r="L113" s="409" t="str">
        <f>IF($I113="","",Datos!$N$27)</f>
        <v/>
      </c>
      <c r="M113" s="407" t="str">
        <f>IF($I113="","",Datos!$O$27)</f>
        <v/>
      </c>
      <c r="N113" s="410" t="str">
        <f>IF($B113="-","",INDEX('Res.Aux.'!$AG$12:$BG$722,MATCH($B113,'Res.Aux.'!$AG$12:$AG$722,0),MATCH(N$6,'Res.Aux.'!$AG$15:$BG$15,0)))</f>
        <v/>
      </c>
      <c r="O113" s="411"/>
      <c r="P113" s="412" t="str">
        <f t="shared" si="19"/>
        <v/>
      </c>
      <c r="Q113" s="413" t="str">
        <f t="shared" si="21"/>
        <v>ù</v>
      </c>
      <c r="R113" s="414" t="str">
        <f>IF($B113="-","",INDEX('Res.Aux.'!$AG$12:$BG$722,MATCH($B113,'Res.Aux.'!$AG$12:$AG$722,0),MATCH(R$6,'Res.Aux.'!$AG$15:$BG$15,0)))</f>
        <v/>
      </c>
      <c r="S113" s="415" t="str">
        <f>IF($B113="-","",INDEX('Res.Aux.'!$AG$12:$BG$722,MATCH($B113,'Res.Aux.'!$AG$12:$AG$722,0),MATCH(S$6,'Res.Aux.'!$AG$15:$BG$15,0)))</f>
        <v/>
      </c>
      <c r="T113" s="415" t="str">
        <f>IF($B113="-","",INDEX('Res.Aux.'!$AG$12:$BG$722,MATCH($B113,'Res.Aux.'!$AG$12:$AG$722,0),MATCH(T$6,'Res.Aux.'!$AG$15:$BG$15,0)))</f>
        <v/>
      </c>
      <c r="U113" s="416" t="str">
        <f>IF($B113="-","",INDEX('Res.Aux.'!$AG$12:$BG$722,MATCH($B113,'Res.Aux.'!$AG$12:$AG$722,0),MATCH(U$6,'Res.Aux.'!$AG$15:$BG$15,0)))</f>
        <v/>
      </c>
      <c r="V113" s="417"/>
      <c r="W113" s="414" t="str">
        <f t="shared" si="26"/>
        <v>-</v>
      </c>
      <c r="X113" s="415" t="str">
        <f t="shared" si="26"/>
        <v>-</v>
      </c>
      <c r="Y113" s="415" t="str">
        <f t="shared" si="26"/>
        <v>-</v>
      </c>
      <c r="Z113" s="416" t="str">
        <f t="shared" si="24"/>
        <v>-</v>
      </c>
      <c r="AA113" s="417"/>
      <c r="AB113" s="414" t="str">
        <f t="shared" si="25"/>
        <v>-</v>
      </c>
      <c r="AC113" s="415" t="str">
        <f t="shared" si="25"/>
        <v>-</v>
      </c>
      <c r="AD113" s="415" t="str">
        <f t="shared" si="25"/>
        <v>-</v>
      </c>
      <c r="AE113" s="416" t="str">
        <f t="shared" si="23"/>
        <v>-</v>
      </c>
      <c r="AF113" s="417"/>
      <c r="AG113" s="410" t="str">
        <f t="shared" si="14"/>
        <v>-</v>
      </c>
      <c r="AH113" s="417"/>
      <c r="AI113" s="418" t="str">
        <f t="shared" si="15"/>
        <v>ù</v>
      </c>
      <c r="AJ113" s="419" t="str">
        <f t="shared" si="16"/>
        <v>~</v>
      </c>
      <c r="AK113" s="417"/>
      <c r="AL113" s="414" t="str">
        <f t="shared" si="22"/>
        <v>-</v>
      </c>
      <c r="AM113" s="416" t="str">
        <f t="shared" si="20"/>
        <v>-</v>
      </c>
    </row>
    <row r="114" spans="2:39" ht="15" x14ac:dyDescent="0.3">
      <c r="B114" s="400" t="str">
        <f>IF(MAX(B$7:B113)+1&gt;MAX('Res.Aux.'!$AG$23:$AG$722),"-",MAX(B$7:B113)+1)</f>
        <v>-</v>
      </c>
      <c r="C114" s="401" t="str">
        <f>IF($B114="-","",INDEX('Res.Aux.'!$AG$12:$BG$722,MATCH($B114,'Res.Aux.'!$AG$12:$AG$722,0),MATCH(C$6,'Res.Aux.'!$AG$15:$BG$15,0)))</f>
        <v/>
      </c>
      <c r="D114" s="402" t="str">
        <f t="shared" si="17"/>
        <v/>
      </c>
      <c r="E114" s="403" t="str">
        <f>IF($B114="-","",INDEX('Res.Aux.'!$AG$12:$BG$722,MATCH($B114,'Res.Aux.'!$AG$12:$AG$722,0),MATCH(E$6,'Res.Aux.'!$AG$15:$BG$15,0)))</f>
        <v/>
      </c>
      <c r="F114" s="402" t="str">
        <f t="shared" si="18"/>
        <v/>
      </c>
      <c r="G114" s="404" t="str">
        <f>IF($B114="-","",INDEX('Res.Aux.'!$AG$12:$BG$722,MATCH($B114,'Res.Aux.'!$AG$12:$AG$722,0),MATCH(G$6,'Res.Aux.'!$AG$15:$BG$15,0)))</f>
        <v/>
      </c>
      <c r="H114" s="405" t="str">
        <f>IF($B114="-","",Datos!$I$16)</f>
        <v/>
      </c>
      <c r="I114" s="406" t="str">
        <f>IF($C114="","",Datos!$G$16)</f>
        <v/>
      </c>
      <c r="J114" s="407" t="str">
        <f>IF($B114="-","",INDEX('Res.Aux.'!$AG$12:$BG$722,MATCH($B114,'Res.Aux.'!$AG$12:$AG$722,0),MATCH(J$6,'Res.Aux.'!$AG$15:$BG$15,0)))</f>
        <v/>
      </c>
      <c r="K114" s="408" t="str">
        <f>IF($C114="","",Datos!$H$26)</f>
        <v/>
      </c>
      <c r="L114" s="409" t="str">
        <f>IF($I114="","",Datos!$N$27)</f>
        <v/>
      </c>
      <c r="M114" s="407" t="str">
        <f>IF($I114="","",Datos!$O$27)</f>
        <v/>
      </c>
      <c r="N114" s="410" t="str">
        <f>IF($B114="-","",INDEX('Res.Aux.'!$AG$12:$BG$722,MATCH($B114,'Res.Aux.'!$AG$12:$AG$722,0),MATCH(N$6,'Res.Aux.'!$AG$15:$BG$15,0)))</f>
        <v/>
      </c>
      <c r="O114" s="411"/>
      <c r="P114" s="412" t="str">
        <f t="shared" si="19"/>
        <v/>
      </c>
      <c r="Q114" s="413" t="str">
        <f t="shared" si="21"/>
        <v>ù</v>
      </c>
      <c r="R114" s="414" t="str">
        <f>IF($B114="-","",INDEX('Res.Aux.'!$AG$12:$BG$722,MATCH($B114,'Res.Aux.'!$AG$12:$AG$722,0),MATCH(R$6,'Res.Aux.'!$AG$15:$BG$15,0)))</f>
        <v/>
      </c>
      <c r="S114" s="415" t="str">
        <f>IF($B114="-","",INDEX('Res.Aux.'!$AG$12:$BG$722,MATCH($B114,'Res.Aux.'!$AG$12:$AG$722,0),MATCH(S$6,'Res.Aux.'!$AG$15:$BG$15,0)))</f>
        <v/>
      </c>
      <c r="T114" s="415" t="str">
        <f>IF($B114="-","",INDEX('Res.Aux.'!$AG$12:$BG$722,MATCH($B114,'Res.Aux.'!$AG$12:$AG$722,0),MATCH(T$6,'Res.Aux.'!$AG$15:$BG$15,0)))</f>
        <v/>
      </c>
      <c r="U114" s="416" t="str">
        <f>IF($B114="-","",INDEX('Res.Aux.'!$AG$12:$BG$722,MATCH($B114,'Res.Aux.'!$AG$12:$AG$722,0),MATCH(U$6,'Res.Aux.'!$AG$15:$BG$15,0)))</f>
        <v/>
      </c>
      <c r="V114" s="417"/>
      <c r="W114" s="414" t="str">
        <f t="shared" si="26"/>
        <v>-</v>
      </c>
      <c r="X114" s="415" t="str">
        <f t="shared" si="26"/>
        <v>-</v>
      </c>
      <c r="Y114" s="415" t="str">
        <f t="shared" si="26"/>
        <v>-</v>
      </c>
      <c r="Z114" s="416" t="str">
        <f t="shared" si="24"/>
        <v>-</v>
      </c>
      <c r="AA114" s="417"/>
      <c r="AB114" s="414" t="str">
        <f t="shared" si="25"/>
        <v>-</v>
      </c>
      <c r="AC114" s="415" t="str">
        <f t="shared" si="25"/>
        <v>-</v>
      </c>
      <c r="AD114" s="415" t="str">
        <f t="shared" si="25"/>
        <v>-</v>
      </c>
      <c r="AE114" s="416" t="str">
        <f t="shared" si="23"/>
        <v>-</v>
      </c>
      <c r="AF114" s="417"/>
      <c r="AG114" s="410" t="str">
        <f t="shared" si="14"/>
        <v>-</v>
      </c>
      <c r="AH114" s="417"/>
      <c r="AI114" s="418" t="str">
        <f t="shared" si="15"/>
        <v>ù</v>
      </c>
      <c r="AJ114" s="419" t="str">
        <f t="shared" si="16"/>
        <v>~</v>
      </c>
      <c r="AK114" s="417"/>
      <c r="AL114" s="414" t="str">
        <f t="shared" si="22"/>
        <v>-</v>
      </c>
      <c r="AM114" s="416" t="str">
        <f t="shared" si="20"/>
        <v>-</v>
      </c>
    </row>
    <row r="115" spans="2:39" ht="15" x14ac:dyDescent="0.3">
      <c r="B115" s="400" t="str">
        <f>IF(MAX(B$7:B114)+1&gt;MAX('Res.Aux.'!$AG$23:$AG$722),"-",MAX(B$7:B114)+1)</f>
        <v>-</v>
      </c>
      <c r="C115" s="401" t="str">
        <f>IF($B115="-","",INDEX('Res.Aux.'!$AG$12:$BG$722,MATCH($B115,'Res.Aux.'!$AG$12:$AG$722,0),MATCH(C$6,'Res.Aux.'!$AG$15:$BG$15,0)))</f>
        <v/>
      </c>
      <c r="D115" s="402" t="str">
        <f t="shared" si="17"/>
        <v/>
      </c>
      <c r="E115" s="403" t="str">
        <f>IF($B115="-","",INDEX('Res.Aux.'!$AG$12:$BG$722,MATCH($B115,'Res.Aux.'!$AG$12:$AG$722,0),MATCH(E$6,'Res.Aux.'!$AG$15:$BG$15,0)))</f>
        <v/>
      </c>
      <c r="F115" s="402" t="str">
        <f t="shared" si="18"/>
        <v/>
      </c>
      <c r="G115" s="404" t="str">
        <f>IF($B115="-","",INDEX('Res.Aux.'!$AG$12:$BG$722,MATCH($B115,'Res.Aux.'!$AG$12:$AG$722,0),MATCH(G$6,'Res.Aux.'!$AG$15:$BG$15,0)))</f>
        <v/>
      </c>
      <c r="H115" s="405" t="str">
        <f>IF($B115="-","",Datos!$I$16)</f>
        <v/>
      </c>
      <c r="I115" s="406" t="str">
        <f>IF($C115="","",Datos!$G$16)</f>
        <v/>
      </c>
      <c r="J115" s="407" t="str">
        <f>IF($B115="-","",INDEX('Res.Aux.'!$AG$12:$BG$722,MATCH($B115,'Res.Aux.'!$AG$12:$AG$722,0),MATCH(J$6,'Res.Aux.'!$AG$15:$BG$15,0)))</f>
        <v/>
      </c>
      <c r="K115" s="408" t="str">
        <f>IF($C115="","",Datos!$H$26)</f>
        <v/>
      </c>
      <c r="L115" s="409" t="str">
        <f>IF($I115="","",Datos!$N$27)</f>
        <v/>
      </c>
      <c r="M115" s="407" t="str">
        <f>IF($I115="","",Datos!$O$27)</f>
        <v/>
      </c>
      <c r="N115" s="410" t="str">
        <f>IF($B115="-","",INDEX('Res.Aux.'!$AG$12:$BG$722,MATCH($B115,'Res.Aux.'!$AG$12:$AG$722,0),MATCH(N$6,'Res.Aux.'!$AG$15:$BG$15,0)))</f>
        <v/>
      </c>
      <c r="O115" s="411"/>
      <c r="P115" s="412" t="str">
        <f t="shared" si="19"/>
        <v/>
      </c>
      <c r="Q115" s="413" t="str">
        <f t="shared" si="21"/>
        <v>ù</v>
      </c>
      <c r="R115" s="414" t="str">
        <f>IF($B115="-","",INDEX('Res.Aux.'!$AG$12:$BG$722,MATCH($B115,'Res.Aux.'!$AG$12:$AG$722,0),MATCH(R$6,'Res.Aux.'!$AG$15:$BG$15,0)))</f>
        <v/>
      </c>
      <c r="S115" s="415" t="str">
        <f>IF($B115="-","",INDEX('Res.Aux.'!$AG$12:$BG$722,MATCH($B115,'Res.Aux.'!$AG$12:$AG$722,0),MATCH(S$6,'Res.Aux.'!$AG$15:$BG$15,0)))</f>
        <v/>
      </c>
      <c r="T115" s="415" t="str">
        <f>IF($B115="-","",INDEX('Res.Aux.'!$AG$12:$BG$722,MATCH($B115,'Res.Aux.'!$AG$12:$AG$722,0),MATCH(T$6,'Res.Aux.'!$AG$15:$BG$15,0)))</f>
        <v/>
      </c>
      <c r="U115" s="416" t="str">
        <f>IF($B115="-","",INDEX('Res.Aux.'!$AG$12:$BG$722,MATCH($B115,'Res.Aux.'!$AG$12:$AG$722,0),MATCH(U$6,'Res.Aux.'!$AG$15:$BG$15,0)))</f>
        <v/>
      </c>
      <c r="V115" s="417"/>
      <c r="W115" s="414" t="str">
        <f t="shared" si="26"/>
        <v>-</v>
      </c>
      <c r="X115" s="415" t="str">
        <f t="shared" si="26"/>
        <v>-</v>
      </c>
      <c r="Y115" s="415" t="str">
        <f t="shared" si="26"/>
        <v>-</v>
      </c>
      <c r="Z115" s="416" t="str">
        <f t="shared" si="24"/>
        <v>-</v>
      </c>
      <c r="AA115" s="417"/>
      <c r="AB115" s="414" t="str">
        <f t="shared" si="25"/>
        <v>-</v>
      </c>
      <c r="AC115" s="415" t="str">
        <f t="shared" si="25"/>
        <v>-</v>
      </c>
      <c r="AD115" s="415" t="str">
        <f t="shared" si="25"/>
        <v>-</v>
      </c>
      <c r="AE115" s="416" t="str">
        <f t="shared" si="23"/>
        <v>-</v>
      </c>
      <c r="AF115" s="417"/>
      <c r="AG115" s="410" t="str">
        <f t="shared" si="14"/>
        <v>-</v>
      </c>
      <c r="AH115" s="417"/>
      <c r="AI115" s="418" t="str">
        <f t="shared" si="15"/>
        <v>ù</v>
      </c>
      <c r="AJ115" s="419" t="str">
        <f t="shared" si="16"/>
        <v>~</v>
      </c>
      <c r="AK115" s="417"/>
      <c r="AL115" s="414" t="str">
        <f t="shared" si="22"/>
        <v>-</v>
      </c>
      <c r="AM115" s="416" t="str">
        <f t="shared" si="20"/>
        <v>-</v>
      </c>
    </row>
    <row r="116" spans="2:39" ht="15" x14ac:dyDescent="0.3">
      <c r="B116" s="400" t="str">
        <f>IF(MAX(B$7:B115)+1&gt;MAX('Res.Aux.'!$AG$23:$AG$722),"-",MAX(B$7:B115)+1)</f>
        <v>-</v>
      </c>
      <c r="C116" s="401" t="str">
        <f>IF($B116="-","",INDEX('Res.Aux.'!$AG$12:$BG$722,MATCH($B116,'Res.Aux.'!$AG$12:$AG$722,0),MATCH(C$6,'Res.Aux.'!$AG$15:$BG$15,0)))</f>
        <v/>
      </c>
      <c r="D116" s="402" t="str">
        <f t="shared" si="17"/>
        <v/>
      </c>
      <c r="E116" s="403" t="str">
        <f>IF($B116="-","",INDEX('Res.Aux.'!$AG$12:$BG$722,MATCH($B116,'Res.Aux.'!$AG$12:$AG$722,0),MATCH(E$6,'Res.Aux.'!$AG$15:$BG$15,0)))</f>
        <v/>
      </c>
      <c r="F116" s="402" t="str">
        <f t="shared" si="18"/>
        <v/>
      </c>
      <c r="G116" s="404" t="str">
        <f>IF($B116="-","",INDEX('Res.Aux.'!$AG$12:$BG$722,MATCH($B116,'Res.Aux.'!$AG$12:$AG$722,0),MATCH(G$6,'Res.Aux.'!$AG$15:$BG$15,0)))</f>
        <v/>
      </c>
      <c r="H116" s="405" t="str">
        <f>IF($B116="-","",Datos!$I$16)</f>
        <v/>
      </c>
      <c r="I116" s="406" t="str">
        <f>IF($C116="","",Datos!$G$16)</f>
        <v/>
      </c>
      <c r="J116" s="407" t="str">
        <f>IF($B116="-","",INDEX('Res.Aux.'!$AG$12:$BG$722,MATCH($B116,'Res.Aux.'!$AG$12:$AG$722,0),MATCH(J$6,'Res.Aux.'!$AG$15:$BG$15,0)))</f>
        <v/>
      </c>
      <c r="K116" s="408" t="str">
        <f>IF($C116="","",Datos!$H$26)</f>
        <v/>
      </c>
      <c r="L116" s="409" t="str">
        <f>IF($I116="","",Datos!$N$27)</f>
        <v/>
      </c>
      <c r="M116" s="407" t="str">
        <f>IF($I116="","",Datos!$O$27)</f>
        <v/>
      </c>
      <c r="N116" s="410" t="str">
        <f>IF($B116="-","",INDEX('Res.Aux.'!$AG$12:$BG$722,MATCH($B116,'Res.Aux.'!$AG$12:$AG$722,0),MATCH(N$6,'Res.Aux.'!$AG$15:$BG$15,0)))</f>
        <v/>
      </c>
      <c r="O116" s="411"/>
      <c r="P116" s="412" t="str">
        <f t="shared" si="19"/>
        <v/>
      </c>
      <c r="Q116" s="413" t="str">
        <f t="shared" si="21"/>
        <v>ù</v>
      </c>
      <c r="R116" s="414" t="str">
        <f>IF($B116="-","",INDEX('Res.Aux.'!$AG$12:$BG$722,MATCH($B116,'Res.Aux.'!$AG$12:$AG$722,0),MATCH(R$6,'Res.Aux.'!$AG$15:$BG$15,0)))</f>
        <v/>
      </c>
      <c r="S116" s="415" t="str">
        <f>IF($B116="-","",INDEX('Res.Aux.'!$AG$12:$BG$722,MATCH($B116,'Res.Aux.'!$AG$12:$AG$722,0),MATCH(S$6,'Res.Aux.'!$AG$15:$BG$15,0)))</f>
        <v/>
      </c>
      <c r="T116" s="415" t="str">
        <f>IF($B116="-","",INDEX('Res.Aux.'!$AG$12:$BG$722,MATCH($B116,'Res.Aux.'!$AG$12:$AG$722,0),MATCH(T$6,'Res.Aux.'!$AG$15:$BG$15,0)))</f>
        <v/>
      </c>
      <c r="U116" s="416" t="str">
        <f>IF($B116="-","",INDEX('Res.Aux.'!$AG$12:$BG$722,MATCH($B116,'Res.Aux.'!$AG$12:$AG$722,0),MATCH(U$6,'Res.Aux.'!$AG$15:$BG$15,0)))</f>
        <v/>
      </c>
      <c r="V116" s="417"/>
      <c r="W116" s="414" t="str">
        <f t="shared" si="26"/>
        <v>-</v>
      </c>
      <c r="X116" s="415" t="str">
        <f t="shared" si="26"/>
        <v>-</v>
      </c>
      <c r="Y116" s="415" t="str">
        <f t="shared" si="26"/>
        <v>-</v>
      </c>
      <c r="Z116" s="416" t="str">
        <f t="shared" si="24"/>
        <v>-</v>
      </c>
      <c r="AA116" s="417"/>
      <c r="AB116" s="414" t="str">
        <f t="shared" si="25"/>
        <v>-</v>
      </c>
      <c r="AC116" s="415" t="str">
        <f t="shared" si="25"/>
        <v>-</v>
      </c>
      <c r="AD116" s="415" t="str">
        <f t="shared" si="25"/>
        <v>-</v>
      </c>
      <c r="AE116" s="416" t="str">
        <f t="shared" si="23"/>
        <v>-</v>
      </c>
      <c r="AF116" s="417"/>
      <c r="AG116" s="410" t="str">
        <f t="shared" si="14"/>
        <v>-</v>
      </c>
      <c r="AH116" s="417"/>
      <c r="AI116" s="418" t="str">
        <f t="shared" si="15"/>
        <v>ù</v>
      </c>
      <c r="AJ116" s="419" t="str">
        <f t="shared" si="16"/>
        <v>~</v>
      </c>
      <c r="AK116" s="417"/>
      <c r="AL116" s="414" t="str">
        <f t="shared" si="22"/>
        <v>-</v>
      </c>
      <c r="AM116" s="416" t="str">
        <f t="shared" si="20"/>
        <v>-</v>
      </c>
    </row>
    <row r="117" spans="2:39" ht="15" x14ac:dyDescent="0.3">
      <c r="B117" s="400" t="str">
        <f>IF(MAX(B$7:B116)+1&gt;MAX('Res.Aux.'!$AG$23:$AG$722),"-",MAX(B$7:B116)+1)</f>
        <v>-</v>
      </c>
      <c r="C117" s="401" t="str">
        <f>IF($B117="-","",INDEX('Res.Aux.'!$AG$12:$BG$722,MATCH($B117,'Res.Aux.'!$AG$12:$AG$722,0),MATCH(C$6,'Res.Aux.'!$AG$15:$BG$15,0)))</f>
        <v/>
      </c>
      <c r="D117" s="402" t="str">
        <f t="shared" si="17"/>
        <v/>
      </c>
      <c r="E117" s="403" t="str">
        <f>IF($B117="-","",INDEX('Res.Aux.'!$AG$12:$BG$722,MATCH($B117,'Res.Aux.'!$AG$12:$AG$722,0),MATCH(E$6,'Res.Aux.'!$AG$15:$BG$15,0)))</f>
        <v/>
      </c>
      <c r="F117" s="402" t="str">
        <f t="shared" si="18"/>
        <v/>
      </c>
      <c r="G117" s="404" t="str">
        <f>IF($B117="-","",INDEX('Res.Aux.'!$AG$12:$BG$722,MATCH($B117,'Res.Aux.'!$AG$12:$AG$722,0),MATCH(G$6,'Res.Aux.'!$AG$15:$BG$15,0)))</f>
        <v/>
      </c>
      <c r="H117" s="405" t="str">
        <f>IF($B117="-","",Datos!$I$16)</f>
        <v/>
      </c>
      <c r="I117" s="406" t="str">
        <f>IF($C117="","",Datos!$G$16)</f>
        <v/>
      </c>
      <c r="J117" s="407" t="str">
        <f>IF($B117="-","",INDEX('Res.Aux.'!$AG$12:$BG$722,MATCH($B117,'Res.Aux.'!$AG$12:$AG$722,0),MATCH(J$6,'Res.Aux.'!$AG$15:$BG$15,0)))</f>
        <v/>
      </c>
      <c r="K117" s="408" t="str">
        <f>IF($C117="","",Datos!$H$26)</f>
        <v/>
      </c>
      <c r="L117" s="409" t="str">
        <f>IF($I117="","",Datos!$N$27)</f>
        <v/>
      </c>
      <c r="M117" s="407" t="str">
        <f>IF($I117="","",Datos!$O$27)</f>
        <v/>
      </c>
      <c r="N117" s="410" t="str">
        <f>IF($B117="-","",INDEX('Res.Aux.'!$AG$12:$BG$722,MATCH($B117,'Res.Aux.'!$AG$12:$AG$722,0),MATCH(N$6,'Res.Aux.'!$AG$15:$BG$15,0)))</f>
        <v/>
      </c>
      <c r="O117" s="411"/>
      <c r="P117" s="412" t="str">
        <f t="shared" si="19"/>
        <v/>
      </c>
      <c r="Q117" s="413" t="str">
        <f t="shared" si="21"/>
        <v>ù</v>
      </c>
      <c r="R117" s="414" t="str">
        <f>IF($B117="-","",INDEX('Res.Aux.'!$AG$12:$BG$722,MATCH($B117,'Res.Aux.'!$AG$12:$AG$722,0),MATCH(R$6,'Res.Aux.'!$AG$15:$BG$15,0)))</f>
        <v/>
      </c>
      <c r="S117" s="415" t="str">
        <f>IF($B117="-","",INDEX('Res.Aux.'!$AG$12:$BG$722,MATCH($B117,'Res.Aux.'!$AG$12:$AG$722,0),MATCH(S$6,'Res.Aux.'!$AG$15:$BG$15,0)))</f>
        <v/>
      </c>
      <c r="T117" s="415" t="str">
        <f>IF($B117="-","",INDEX('Res.Aux.'!$AG$12:$BG$722,MATCH($B117,'Res.Aux.'!$AG$12:$AG$722,0),MATCH(T$6,'Res.Aux.'!$AG$15:$BG$15,0)))</f>
        <v/>
      </c>
      <c r="U117" s="416" t="str">
        <f>IF($B117="-","",INDEX('Res.Aux.'!$AG$12:$BG$722,MATCH($B117,'Res.Aux.'!$AG$12:$AG$722,0),MATCH(U$6,'Res.Aux.'!$AG$15:$BG$15,0)))</f>
        <v/>
      </c>
      <c r="V117" s="417"/>
      <c r="W117" s="414" t="str">
        <f t="shared" si="26"/>
        <v>-</v>
      </c>
      <c r="X117" s="415" t="str">
        <f t="shared" si="26"/>
        <v>-</v>
      </c>
      <c r="Y117" s="415" t="str">
        <f t="shared" si="26"/>
        <v>-</v>
      </c>
      <c r="Z117" s="416" t="str">
        <f t="shared" si="24"/>
        <v>-</v>
      </c>
      <c r="AA117" s="417"/>
      <c r="AB117" s="414" t="str">
        <f t="shared" si="25"/>
        <v>-</v>
      </c>
      <c r="AC117" s="415" t="str">
        <f t="shared" si="25"/>
        <v>-</v>
      </c>
      <c r="AD117" s="415" t="str">
        <f t="shared" si="25"/>
        <v>-</v>
      </c>
      <c r="AE117" s="416" t="str">
        <f t="shared" si="23"/>
        <v>-</v>
      </c>
      <c r="AF117" s="417"/>
      <c r="AG117" s="410" t="str">
        <f t="shared" si="14"/>
        <v>-</v>
      </c>
      <c r="AH117" s="417"/>
      <c r="AI117" s="418" t="str">
        <f t="shared" si="15"/>
        <v>ù</v>
      </c>
      <c r="AJ117" s="419" t="str">
        <f t="shared" si="16"/>
        <v>~</v>
      </c>
      <c r="AK117" s="417"/>
      <c r="AL117" s="414" t="str">
        <f t="shared" si="22"/>
        <v>-</v>
      </c>
      <c r="AM117" s="416" t="str">
        <f t="shared" si="20"/>
        <v>-</v>
      </c>
    </row>
    <row r="118" spans="2:39" ht="15" x14ac:dyDescent="0.3">
      <c r="B118" s="400" t="str">
        <f>IF(MAX(B$7:B117)+1&gt;MAX('Res.Aux.'!$AG$23:$AG$722),"-",MAX(B$7:B117)+1)</f>
        <v>-</v>
      </c>
      <c r="C118" s="401" t="str">
        <f>IF($B118="-","",INDEX('Res.Aux.'!$AG$12:$BG$722,MATCH($B118,'Res.Aux.'!$AG$12:$AG$722,0),MATCH(C$6,'Res.Aux.'!$AG$15:$BG$15,0)))</f>
        <v/>
      </c>
      <c r="D118" s="402" t="str">
        <f t="shared" si="17"/>
        <v/>
      </c>
      <c r="E118" s="403" t="str">
        <f>IF($B118="-","",INDEX('Res.Aux.'!$AG$12:$BG$722,MATCH($B118,'Res.Aux.'!$AG$12:$AG$722,0),MATCH(E$6,'Res.Aux.'!$AG$15:$BG$15,0)))</f>
        <v/>
      </c>
      <c r="F118" s="402" t="str">
        <f t="shared" si="18"/>
        <v/>
      </c>
      <c r="G118" s="404" t="str">
        <f>IF($B118="-","",INDEX('Res.Aux.'!$AG$12:$BG$722,MATCH($B118,'Res.Aux.'!$AG$12:$AG$722,0),MATCH(G$6,'Res.Aux.'!$AG$15:$BG$15,0)))</f>
        <v/>
      </c>
      <c r="H118" s="405" t="str">
        <f>IF($B118="-","",Datos!$I$16)</f>
        <v/>
      </c>
      <c r="I118" s="406" t="str">
        <f>IF($C118="","",Datos!$G$16)</f>
        <v/>
      </c>
      <c r="J118" s="407" t="str">
        <f>IF($B118="-","",INDEX('Res.Aux.'!$AG$12:$BG$722,MATCH($B118,'Res.Aux.'!$AG$12:$AG$722,0),MATCH(J$6,'Res.Aux.'!$AG$15:$BG$15,0)))</f>
        <v/>
      </c>
      <c r="K118" s="408" t="str">
        <f>IF($C118="","",Datos!$H$26)</f>
        <v/>
      </c>
      <c r="L118" s="409" t="str">
        <f>IF($I118="","",Datos!$N$27)</f>
        <v/>
      </c>
      <c r="M118" s="407" t="str">
        <f>IF($I118="","",Datos!$O$27)</f>
        <v/>
      </c>
      <c r="N118" s="410" t="str">
        <f>IF($B118="-","",INDEX('Res.Aux.'!$AG$12:$BG$722,MATCH($B118,'Res.Aux.'!$AG$12:$AG$722,0),MATCH(N$6,'Res.Aux.'!$AG$15:$BG$15,0)))</f>
        <v/>
      </c>
      <c r="O118" s="411"/>
      <c r="P118" s="412" t="str">
        <f t="shared" si="19"/>
        <v/>
      </c>
      <c r="Q118" s="413" t="str">
        <f t="shared" si="21"/>
        <v>ù</v>
      </c>
      <c r="R118" s="414" t="str">
        <f>IF($B118="-","",INDEX('Res.Aux.'!$AG$12:$BG$722,MATCH($B118,'Res.Aux.'!$AG$12:$AG$722,0),MATCH(R$6,'Res.Aux.'!$AG$15:$BG$15,0)))</f>
        <v/>
      </c>
      <c r="S118" s="415" t="str">
        <f>IF($B118="-","",INDEX('Res.Aux.'!$AG$12:$BG$722,MATCH($B118,'Res.Aux.'!$AG$12:$AG$722,0),MATCH(S$6,'Res.Aux.'!$AG$15:$BG$15,0)))</f>
        <v/>
      </c>
      <c r="T118" s="415" t="str">
        <f>IF($B118="-","",INDEX('Res.Aux.'!$AG$12:$BG$722,MATCH($B118,'Res.Aux.'!$AG$12:$AG$722,0),MATCH(T$6,'Res.Aux.'!$AG$15:$BG$15,0)))</f>
        <v/>
      </c>
      <c r="U118" s="416" t="str">
        <f>IF($B118="-","",INDEX('Res.Aux.'!$AG$12:$BG$722,MATCH($B118,'Res.Aux.'!$AG$12:$AG$722,0),MATCH(U$6,'Res.Aux.'!$AG$15:$BG$15,0)))</f>
        <v/>
      </c>
      <c r="V118" s="417"/>
      <c r="W118" s="414" t="str">
        <f t="shared" si="26"/>
        <v>-</v>
      </c>
      <c r="X118" s="415" t="str">
        <f t="shared" si="26"/>
        <v>-</v>
      </c>
      <c r="Y118" s="415" t="str">
        <f t="shared" si="26"/>
        <v>-</v>
      </c>
      <c r="Z118" s="416" t="str">
        <f t="shared" si="24"/>
        <v>-</v>
      </c>
      <c r="AA118" s="417"/>
      <c r="AB118" s="414" t="str">
        <f t="shared" si="25"/>
        <v>-</v>
      </c>
      <c r="AC118" s="415" t="str">
        <f t="shared" si="25"/>
        <v>-</v>
      </c>
      <c r="AD118" s="415" t="str">
        <f t="shared" si="25"/>
        <v>-</v>
      </c>
      <c r="AE118" s="416" t="str">
        <f t="shared" si="23"/>
        <v>-</v>
      </c>
      <c r="AF118" s="417"/>
      <c r="AG118" s="410" t="str">
        <f t="shared" si="14"/>
        <v>-</v>
      </c>
      <c r="AH118" s="417"/>
      <c r="AI118" s="418" t="str">
        <f t="shared" si="15"/>
        <v>ù</v>
      </c>
      <c r="AJ118" s="419" t="str">
        <f t="shared" si="16"/>
        <v>~</v>
      </c>
      <c r="AK118" s="417"/>
      <c r="AL118" s="414" t="str">
        <f t="shared" si="22"/>
        <v>-</v>
      </c>
      <c r="AM118" s="416" t="str">
        <f t="shared" si="20"/>
        <v>-</v>
      </c>
    </row>
    <row r="119" spans="2:39" ht="15" x14ac:dyDescent="0.3">
      <c r="B119" s="400" t="str">
        <f>IF(MAX(B$7:B118)+1&gt;MAX('Res.Aux.'!$AG$23:$AG$722),"-",MAX(B$7:B118)+1)</f>
        <v>-</v>
      </c>
      <c r="C119" s="401" t="str">
        <f>IF($B119="-","",INDEX('Res.Aux.'!$AG$12:$BG$722,MATCH($B119,'Res.Aux.'!$AG$12:$AG$722,0),MATCH(C$6,'Res.Aux.'!$AG$15:$BG$15,0)))</f>
        <v/>
      </c>
      <c r="D119" s="402" t="str">
        <f t="shared" si="17"/>
        <v/>
      </c>
      <c r="E119" s="403" t="str">
        <f>IF($B119="-","",INDEX('Res.Aux.'!$AG$12:$BG$722,MATCH($B119,'Res.Aux.'!$AG$12:$AG$722,0),MATCH(E$6,'Res.Aux.'!$AG$15:$BG$15,0)))</f>
        <v/>
      </c>
      <c r="F119" s="402" t="str">
        <f t="shared" si="18"/>
        <v/>
      </c>
      <c r="G119" s="404" t="str">
        <f>IF($B119="-","",INDEX('Res.Aux.'!$AG$12:$BG$722,MATCH($B119,'Res.Aux.'!$AG$12:$AG$722,0),MATCH(G$6,'Res.Aux.'!$AG$15:$BG$15,0)))</f>
        <v/>
      </c>
      <c r="H119" s="405" t="str">
        <f>IF($B119="-","",Datos!$I$16)</f>
        <v/>
      </c>
      <c r="I119" s="406" t="str">
        <f>IF($C119="","",Datos!$G$16)</f>
        <v/>
      </c>
      <c r="J119" s="407" t="str">
        <f>IF($B119="-","",INDEX('Res.Aux.'!$AG$12:$BG$722,MATCH($B119,'Res.Aux.'!$AG$12:$AG$722,0),MATCH(J$6,'Res.Aux.'!$AG$15:$BG$15,0)))</f>
        <v/>
      </c>
      <c r="K119" s="408" t="str">
        <f>IF($C119="","",Datos!$H$26)</f>
        <v/>
      </c>
      <c r="L119" s="409" t="str">
        <f>IF($I119="","",Datos!$N$27)</f>
        <v/>
      </c>
      <c r="M119" s="407" t="str">
        <f>IF($I119="","",Datos!$O$27)</f>
        <v/>
      </c>
      <c r="N119" s="410" t="str">
        <f>IF($B119="-","",INDEX('Res.Aux.'!$AG$12:$BG$722,MATCH($B119,'Res.Aux.'!$AG$12:$AG$722,0),MATCH(N$6,'Res.Aux.'!$AG$15:$BG$15,0)))</f>
        <v/>
      </c>
      <c r="O119" s="411"/>
      <c r="P119" s="412" t="str">
        <f t="shared" si="19"/>
        <v/>
      </c>
      <c r="Q119" s="413" t="str">
        <f t="shared" si="21"/>
        <v>ù</v>
      </c>
      <c r="R119" s="414" t="str">
        <f>IF($B119="-","",INDEX('Res.Aux.'!$AG$12:$BG$722,MATCH($B119,'Res.Aux.'!$AG$12:$AG$722,0),MATCH(R$6,'Res.Aux.'!$AG$15:$BG$15,0)))</f>
        <v/>
      </c>
      <c r="S119" s="415" t="str">
        <f>IF($B119="-","",INDEX('Res.Aux.'!$AG$12:$BG$722,MATCH($B119,'Res.Aux.'!$AG$12:$AG$722,0),MATCH(S$6,'Res.Aux.'!$AG$15:$BG$15,0)))</f>
        <v/>
      </c>
      <c r="T119" s="415" t="str">
        <f>IF($B119="-","",INDEX('Res.Aux.'!$AG$12:$BG$722,MATCH($B119,'Res.Aux.'!$AG$12:$AG$722,0),MATCH(T$6,'Res.Aux.'!$AG$15:$BG$15,0)))</f>
        <v/>
      </c>
      <c r="U119" s="416" t="str">
        <f>IF($B119="-","",INDEX('Res.Aux.'!$AG$12:$BG$722,MATCH($B119,'Res.Aux.'!$AG$12:$AG$722,0),MATCH(U$6,'Res.Aux.'!$AG$15:$BG$15,0)))</f>
        <v/>
      </c>
      <c r="V119" s="417"/>
      <c r="W119" s="414" t="str">
        <f t="shared" si="26"/>
        <v>-</v>
      </c>
      <c r="X119" s="415" t="str">
        <f t="shared" si="26"/>
        <v>-</v>
      </c>
      <c r="Y119" s="415" t="str">
        <f t="shared" si="26"/>
        <v>-</v>
      </c>
      <c r="Z119" s="416" t="str">
        <f t="shared" si="24"/>
        <v>-</v>
      </c>
      <c r="AA119" s="417"/>
      <c r="AB119" s="414" t="str">
        <f t="shared" si="25"/>
        <v>-</v>
      </c>
      <c r="AC119" s="415" t="str">
        <f t="shared" si="25"/>
        <v>-</v>
      </c>
      <c r="AD119" s="415" t="str">
        <f t="shared" si="25"/>
        <v>-</v>
      </c>
      <c r="AE119" s="416" t="str">
        <f t="shared" si="23"/>
        <v>-</v>
      </c>
      <c r="AF119" s="417"/>
      <c r="AG119" s="410" t="str">
        <f t="shared" si="14"/>
        <v>-</v>
      </c>
      <c r="AH119" s="417"/>
      <c r="AI119" s="418" t="str">
        <f t="shared" si="15"/>
        <v>ù</v>
      </c>
      <c r="AJ119" s="419" t="str">
        <f t="shared" si="16"/>
        <v>~</v>
      </c>
      <c r="AK119" s="417"/>
      <c r="AL119" s="414" t="str">
        <f t="shared" si="22"/>
        <v>-</v>
      </c>
      <c r="AM119" s="416" t="str">
        <f t="shared" si="20"/>
        <v>-</v>
      </c>
    </row>
    <row r="120" spans="2:39" ht="15" x14ac:dyDescent="0.3">
      <c r="B120" s="400" t="str">
        <f>IF(MAX(B$7:B119)+1&gt;MAX('Res.Aux.'!$AG$23:$AG$722),"-",MAX(B$7:B119)+1)</f>
        <v>-</v>
      </c>
      <c r="C120" s="401" t="str">
        <f>IF($B120="-","",INDEX('Res.Aux.'!$AG$12:$BG$722,MATCH($B120,'Res.Aux.'!$AG$12:$AG$722,0),MATCH(C$6,'Res.Aux.'!$AG$15:$BG$15,0)))</f>
        <v/>
      </c>
      <c r="D120" s="402" t="str">
        <f t="shared" si="17"/>
        <v/>
      </c>
      <c r="E120" s="403" t="str">
        <f>IF($B120="-","",INDEX('Res.Aux.'!$AG$12:$BG$722,MATCH($B120,'Res.Aux.'!$AG$12:$AG$722,0),MATCH(E$6,'Res.Aux.'!$AG$15:$BG$15,0)))</f>
        <v/>
      </c>
      <c r="F120" s="402" t="str">
        <f t="shared" si="18"/>
        <v/>
      </c>
      <c r="G120" s="404" t="str">
        <f>IF($B120="-","",INDEX('Res.Aux.'!$AG$12:$BG$722,MATCH($B120,'Res.Aux.'!$AG$12:$AG$722,0),MATCH(G$6,'Res.Aux.'!$AG$15:$BG$15,0)))</f>
        <v/>
      </c>
      <c r="H120" s="405" t="str">
        <f>IF($B120="-","",Datos!$I$16)</f>
        <v/>
      </c>
      <c r="I120" s="406" t="str">
        <f>IF($C120="","",Datos!$G$16)</f>
        <v/>
      </c>
      <c r="J120" s="407" t="str">
        <f>IF($B120="-","",INDEX('Res.Aux.'!$AG$12:$BG$722,MATCH($B120,'Res.Aux.'!$AG$12:$AG$722,0),MATCH(J$6,'Res.Aux.'!$AG$15:$BG$15,0)))</f>
        <v/>
      </c>
      <c r="K120" s="408" t="str">
        <f>IF($C120="","",Datos!$H$26)</f>
        <v/>
      </c>
      <c r="L120" s="409" t="str">
        <f>IF($I120="","",Datos!$N$27)</f>
        <v/>
      </c>
      <c r="M120" s="407" t="str">
        <f>IF($I120="","",Datos!$O$27)</f>
        <v/>
      </c>
      <c r="N120" s="410" t="str">
        <f>IF($B120="-","",INDEX('Res.Aux.'!$AG$12:$BG$722,MATCH($B120,'Res.Aux.'!$AG$12:$AG$722,0),MATCH(N$6,'Res.Aux.'!$AG$15:$BG$15,0)))</f>
        <v/>
      </c>
      <c r="O120" s="411"/>
      <c r="P120" s="412" t="str">
        <f t="shared" si="19"/>
        <v/>
      </c>
      <c r="Q120" s="413" t="str">
        <f t="shared" si="21"/>
        <v>ù</v>
      </c>
      <c r="R120" s="414" t="str">
        <f>IF($B120="-","",INDEX('Res.Aux.'!$AG$12:$BG$722,MATCH($B120,'Res.Aux.'!$AG$12:$AG$722,0),MATCH(R$6,'Res.Aux.'!$AG$15:$BG$15,0)))</f>
        <v/>
      </c>
      <c r="S120" s="415" t="str">
        <f>IF($B120="-","",INDEX('Res.Aux.'!$AG$12:$BG$722,MATCH($B120,'Res.Aux.'!$AG$12:$AG$722,0),MATCH(S$6,'Res.Aux.'!$AG$15:$BG$15,0)))</f>
        <v/>
      </c>
      <c r="T120" s="415" t="str">
        <f>IF($B120="-","",INDEX('Res.Aux.'!$AG$12:$BG$722,MATCH($B120,'Res.Aux.'!$AG$12:$AG$722,0),MATCH(T$6,'Res.Aux.'!$AG$15:$BG$15,0)))</f>
        <v/>
      </c>
      <c r="U120" s="416" t="str">
        <f>IF($B120="-","",INDEX('Res.Aux.'!$AG$12:$BG$722,MATCH($B120,'Res.Aux.'!$AG$12:$AG$722,0),MATCH(U$6,'Res.Aux.'!$AG$15:$BG$15,0)))</f>
        <v/>
      </c>
      <c r="V120" s="417"/>
      <c r="W120" s="414" t="str">
        <f t="shared" si="26"/>
        <v>-</v>
      </c>
      <c r="X120" s="415" t="str">
        <f t="shared" si="26"/>
        <v>-</v>
      </c>
      <c r="Y120" s="415" t="str">
        <f t="shared" si="26"/>
        <v>-</v>
      </c>
      <c r="Z120" s="416" t="str">
        <f t="shared" si="24"/>
        <v>-</v>
      </c>
      <c r="AA120" s="417"/>
      <c r="AB120" s="414" t="str">
        <f t="shared" si="25"/>
        <v>-</v>
      </c>
      <c r="AC120" s="415" t="str">
        <f t="shared" si="25"/>
        <v>-</v>
      </c>
      <c r="AD120" s="415" t="str">
        <f t="shared" si="25"/>
        <v>-</v>
      </c>
      <c r="AE120" s="416" t="str">
        <f t="shared" si="23"/>
        <v>-</v>
      </c>
      <c r="AF120" s="417"/>
      <c r="AG120" s="410" t="str">
        <f t="shared" si="14"/>
        <v>-</v>
      </c>
      <c r="AH120" s="417"/>
      <c r="AI120" s="418" t="str">
        <f t="shared" si="15"/>
        <v>ù</v>
      </c>
      <c r="AJ120" s="419" t="str">
        <f t="shared" si="16"/>
        <v>~</v>
      </c>
      <c r="AK120" s="417"/>
      <c r="AL120" s="414" t="str">
        <f t="shared" si="22"/>
        <v>-</v>
      </c>
      <c r="AM120" s="416" t="str">
        <f t="shared" si="20"/>
        <v>-</v>
      </c>
    </row>
    <row r="121" spans="2:39" ht="15" x14ac:dyDescent="0.3">
      <c r="B121" s="400" t="str">
        <f>IF(MAX(B$7:B120)+1&gt;MAX('Res.Aux.'!$AG$23:$AG$722),"-",MAX(B$7:B120)+1)</f>
        <v>-</v>
      </c>
      <c r="C121" s="401" t="str">
        <f>IF($B121="-","",INDEX('Res.Aux.'!$AG$12:$BG$722,MATCH($B121,'Res.Aux.'!$AG$12:$AG$722,0),MATCH(C$6,'Res.Aux.'!$AG$15:$BG$15,0)))</f>
        <v/>
      </c>
      <c r="D121" s="402" t="str">
        <f t="shared" si="17"/>
        <v/>
      </c>
      <c r="E121" s="403" t="str">
        <f>IF($B121="-","",INDEX('Res.Aux.'!$AG$12:$BG$722,MATCH($B121,'Res.Aux.'!$AG$12:$AG$722,0),MATCH(E$6,'Res.Aux.'!$AG$15:$BG$15,0)))</f>
        <v/>
      </c>
      <c r="F121" s="402" t="str">
        <f t="shared" si="18"/>
        <v/>
      </c>
      <c r="G121" s="404" t="str">
        <f>IF($B121="-","",INDEX('Res.Aux.'!$AG$12:$BG$722,MATCH($B121,'Res.Aux.'!$AG$12:$AG$722,0),MATCH(G$6,'Res.Aux.'!$AG$15:$BG$15,0)))</f>
        <v/>
      </c>
      <c r="H121" s="405" t="str">
        <f>IF($B121="-","",Datos!$I$16)</f>
        <v/>
      </c>
      <c r="I121" s="406" t="str">
        <f>IF($C121="","",Datos!$G$16)</f>
        <v/>
      </c>
      <c r="J121" s="407" t="str">
        <f>IF($B121="-","",INDEX('Res.Aux.'!$AG$12:$BG$722,MATCH($B121,'Res.Aux.'!$AG$12:$AG$722,0),MATCH(J$6,'Res.Aux.'!$AG$15:$BG$15,0)))</f>
        <v/>
      </c>
      <c r="K121" s="408" t="str">
        <f>IF($C121="","",Datos!$H$26)</f>
        <v/>
      </c>
      <c r="L121" s="409" t="str">
        <f>IF($I121="","",Datos!$N$27)</f>
        <v/>
      </c>
      <c r="M121" s="407" t="str">
        <f>IF($I121="","",Datos!$O$27)</f>
        <v/>
      </c>
      <c r="N121" s="410" t="str">
        <f>IF($B121="-","",INDEX('Res.Aux.'!$AG$12:$BG$722,MATCH($B121,'Res.Aux.'!$AG$12:$AG$722,0),MATCH(N$6,'Res.Aux.'!$AG$15:$BG$15,0)))</f>
        <v/>
      </c>
      <c r="O121" s="411"/>
      <c r="P121" s="412" t="str">
        <f t="shared" si="19"/>
        <v/>
      </c>
      <c r="Q121" s="413" t="str">
        <f t="shared" si="21"/>
        <v>ù</v>
      </c>
      <c r="R121" s="414" t="str">
        <f>IF($B121="-","",INDEX('Res.Aux.'!$AG$12:$BG$722,MATCH($B121,'Res.Aux.'!$AG$12:$AG$722,0),MATCH(R$6,'Res.Aux.'!$AG$15:$BG$15,0)))</f>
        <v/>
      </c>
      <c r="S121" s="415" t="str">
        <f>IF($B121="-","",INDEX('Res.Aux.'!$AG$12:$BG$722,MATCH($B121,'Res.Aux.'!$AG$12:$AG$722,0),MATCH(S$6,'Res.Aux.'!$AG$15:$BG$15,0)))</f>
        <v/>
      </c>
      <c r="T121" s="415" t="str">
        <f>IF($B121="-","",INDEX('Res.Aux.'!$AG$12:$BG$722,MATCH($B121,'Res.Aux.'!$AG$12:$AG$722,0),MATCH(T$6,'Res.Aux.'!$AG$15:$BG$15,0)))</f>
        <v/>
      </c>
      <c r="U121" s="416" t="str">
        <f>IF($B121="-","",INDEX('Res.Aux.'!$AG$12:$BG$722,MATCH($B121,'Res.Aux.'!$AG$12:$AG$722,0),MATCH(U$6,'Res.Aux.'!$AG$15:$BG$15,0)))</f>
        <v/>
      </c>
      <c r="V121" s="417"/>
      <c r="W121" s="414" t="str">
        <f t="shared" si="26"/>
        <v>-</v>
      </c>
      <c r="X121" s="415" t="str">
        <f t="shared" si="26"/>
        <v>-</v>
      </c>
      <c r="Y121" s="415" t="str">
        <f t="shared" si="26"/>
        <v>-</v>
      </c>
      <c r="Z121" s="416" t="str">
        <f t="shared" si="24"/>
        <v>-</v>
      </c>
      <c r="AA121" s="417"/>
      <c r="AB121" s="414" t="str">
        <f t="shared" si="25"/>
        <v>-</v>
      </c>
      <c r="AC121" s="415" t="str">
        <f t="shared" si="25"/>
        <v>-</v>
      </c>
      <c r="AD121" s="415" t="str">
        <f t="shared" si="25"/>
        <v>-</v>
      </c>
      <c r="AE121" s="416" t="str">
        <f t="shared" si="23"/>
        <v>-</v>
      </c>
      <c r="AF121" s="417"/>
      <c r="AG121" s="410" t="str">
        <f t="shared" si="14"/>
        <v>-</v>
      </c>
      <c r="AH121" s="417"/>
      <c r="AI121" s="418" t="str">
        <f t="shared" si="15"/>
        <v>ù</v>
      </c>
      <c r="AJ121" s="419" t="str">
        <f t="shared" si="16"/>
        <v>~</v>
      </c>
      <c r="AK121" s="417"/>
      <c r="AL121" s="414" t="str">
        <f t="shared" si="22"/>
        <v>-</v>
      </c>
      <c r="AM121" s="416" t="str">
        <f t="shared" si="20"/>
        <v>-</v>
      </c>
    </row>
    <row r="122" spans="2:39" ht="15" x14ac:dyDescent="0.3">
      <c r="B122" s="400" t="str">
        <f>IF(MAX(B$7:B121)+1&gt;MAX('Res.Aux.'!$AG$23:$AG$722),"-",MAX(B$7:B121)+1)</f>
        <v>-</v>
      </c>
      <c r="C122" s="401" t="str">
        <f>IF($B122="-","",INDEX('Res.Aux.'!$AG$12:$BG$722,MATCH($B122,'Res.Aux.'!$AG$12:$AG$722,0),MATCH(C$6,'Res.Aux.'!$AG$15:$BG$15,0)))</f>
        <v/>
      </c>
      <c r="D122" s="402" t="str">
        <f t="shared" si="17"/>
        <v/>
      </c>
      <c r="E122" s="403" t="str">
        <f>IF($B122="-","",INDEX('Res.Aux.'!$AG$12:$BG$722,MATCH($B122,'Res.Aux.'!$AG$12:$AG$722,0),MATCH(E$6,'Res.Aux.'!$AG$15:$BG$15,0)))</f>
        <v/>
      </c>
      <c r="F122" s="402" t="str">
        <f t="shared" si="18"/>
        <v/>
      </c>
      <c r="G122" s="404" t="str">
        <f>IF($B122="-","",INDEX('Res.Aux.'!$AG$12:$BG$722,MATCH($B122,'Res.Aux.'!$AG$12:$AG$722,0),MATCH(G$6,'Res.Aux.'!$AG$15:$BG$15,0)))</f>
        <v/>
      </c>
      <c r="H122" s="405" t="str">
        <f>IF($B122="-","",Datos!$I$16)</f>
        <v/>
      </c>
      <c r="I122" s="406" t="str">
        <f>IF($C122="","",Datos!$G$16)</f>
        <v/>
      </c>
      <c r="J122" s="407" t="str">
        <f>IF($B122="-","",INDEX('Res.Aux.'!$AG$12:$BG$722,MATCH($B122,'Res.Aux.'!$AG$12:$AG$722,0),MATCH(J$6,'Res.Aux.'!$AG$15:$BG$15,0)))</f>
        <v/>
      </c>
      <c r="K122" s="408" t="str">
        <f>IF($C122="","",Datos!$H$26)</f>
        <v/>
      </c>
      <c r="L122" s="409" t="str">
        <f>IF($I122="","",Datos!$N$27)</f>
        <v/>
      </c>
      <c r="M122" s="407" t="str">
        <f>IF($I122="","",Datos!$O$27)</f>
        <v/>
      </c>
      <c r="N122" s="410" t="str">
        <f>IF($B122="-","",INDEX('Res.Aux.'!$AG$12:$BG$722,MATCH($B122,'Res.Aux.'!$AG$12:$AG$722,0),MATCH(N$6,'Res.Aux.'!$AG$15:$BG$15,0)))</f>
        <v/>
      </c>
      <c r="O122" s="411"/>
      <c r="P122" s="412" t="str">
        <f t="shared" si="19"/>
        <v/>
      </c>
      <c r="Q122" s="413" t="str">
        <f t="shared" si="21"/>
        <v>ù</v>
      </c>
      <c r="R122" s="414" t="str">
        <f>IF($B122="-","",INDEX('Res.Aux.'!$AG$12:$BG$722,MATCH($B122,'Res.Aux.'!$AG$12:$AG$722,0),MATCH(R$6,'Res.Aux.'!$AG$15:$BG$15,0)))</f>
        <v/>
      </c>
      <c r="S122" s="415" t="str">
        <f>IF($B122="-","",INDEX('Res.Aux.'!$AG$12:$BG$722,MATCH($B122,'Res.Aux.'!$AG$12:$AG$722,0),MATCH(S$6,'Res.Aux.'!$AG$15:$BG$15,0)))</f>
        <v/>
      </c>
      <c r="T122" s="415" t="str">
        <f>IF($B122="-","",INDEX('Res.Aux.'!$AG$12:$BG$722,MATCH($B122,'Res.Aux.'!$AG$12:$AG$722,0),MATCH(T$6,'Res.Aux.'!$AG$15:$BG$15,0)))</f>
        <v/>
      </c>
      <c r="U122" s="416" t="str">
        <f>IF($B122="-","",INDEX('Res.Aux.'!$AG$12:$BG$722,MATCH($B122,'Res.Aux.'!$AG$12:$AG$722,0),MATCH(U$6,'Res.Aux.'!$AG$15:$BG$15,0)))</f>
        <v/>
      </c>
      <c r="V122" s="417"/>
      <c r="W122" s="414" t="str">
        <f t="shared" si="26"/>
        <v>-</v>
      </c>
      <c r="X122" s="415" t="str">
        <f t="shared" si="26"/>
        <v>-</v>
      </c>
      <c r="Y122" s="415" t="str">
        <f t="shared" si="26"/>
        <v>-</v>
      </c>
      <c r="Z122" s="416" t="str">
        <f t="shared" si="24"/>
        <v>-</v>
      </c>
      <c r="AA122" s="417"/>
      <c r="AB122" s="414" t="str">
        <f t="shared" si="25"/>
        <v>-</v>
      </c>
      <c r="AC122" s="415" t="str">
        <f t="shared" si="25"/>
        <v>-</v>
      </c>
      <c r="AD122" s="415" t="str">
        <f t="shared" si="25"/>
        <v>-</v>
      </c>
      <c r="AE122" s="416" t="str">
        <f t="shared" si="23"/>
        <v>-</v>
      </c>
      <c r="AF122" s="417"/>
      <c r="AG122" s="410" t="str">
        <f t="shared" si="14"/>
        <v>-</v>
      </c>
      <c r="AH122" s="417"/>
      <c r="AI122" s="418" t="str">
        <f t="shared" si="15"/>
        <v>ù</v>
      </c>
      <c r="AJ122" s="419" t="str">
        <f t="shared" si="16"/>
        <v>~</v>
      </c>
      <c r="AK122" s="417"/>
      <c r="AL122" s="414" t="str">
        <f t="shared" si="22"/>
        <v>-</v>
      </c>
      <c r="AM122" s="416" t="str">
        <f t="shared" si="20"/>
        <v>-</v>
      </c>
    </row>
    <row r="123" spans="2:39" ht="15" x14ac:dyDescent="0.3">
      <c r="B123" s="400" t="str">
        <f>IF(MAX(B$7:B122)+1&gt;MAX('Res.Aux.'!$AG$23:$AG$722),"-",MAX(B$7:B122)+1)</f>
        <v>-</v>
      </c>
      <c r="C123" s="401" t="str">
        <f>IF($B123="-","",INDEX('Res.Aux.'!$AG$12:$BG$722,MATCH($B123,'Res.Aux.'!$AG$12:$AG$722,0),MATCH(C$6,'Res.Aux.'!$AG$15:$BG$15,0)))</f>
        <v/>
      </c>
      <c r="D123" s="402" t="str">
        <f t="shared" si="17"/>
        <v/>
      </c>
      <c r="E123" s="403" t="str">
        <f>IF($B123="-","",INDEX('Res.Aux.'!$AG$12:$BG$722,MATCH($B123,'Res.Aux.'!$AG$12:$AG$722,0),MATCH(E$6,'Res.Aux.'!$AG$15:$BG$15,0)))</f>
        <v/>
      </c>
      <c r="F123" s="402" t="str">
        <f t="shared" si="18"/>
        <v/>
      </c>
      <c r="G123" s="404" t="str">
        <f>IF($B123="-","",INDEX('Res.Aux.'!$AG$12:$BG$722,MATCH($B123,'Res.Aux.'!$AG$12:$AG$722,0),MATCH(G$6,'Res.Aux.'!$AG$15:$BG$15,0)))</f>
        <v/>
      </c>
      <c r="H123" s="405" t="str">
        <f>IF($B123="-","",Datos!$I$16)</f>
        <v/>
      </c>
      <c r="I123" s="406" t="str">
        <f>IF($C123="","",Datos!$G$16)</f>
        <v/>
      </c>
      <c r="J123" s="407" t="str">
        <f>IF($B123="-","",INDEX('Res.Aux.'!$AG$12:$BG$722,MATCH($B123,'Res.Aux.'!$AG$12:$AG$722,0),MATCH(J$6,'Res.Aux.'!$AG$15:$BG$15,0)))</f>
        <v/>
      </c>
      <c r="K123" s="408" t="str">
        <f>IF($C123="","",Datos!$H$26)</f>
        <v/>
      </c>
      <c r="L123" s="409" t="str">
        <f>IF($I123="","",Datos!$N$27)</f>
        <v/>
      </c>
      <c r="M123" s="407" t="str">
        <f>IF($I123="","",Datos!$O$27)</f>
        <v/>
      </c>
      <c r="N123" s="410" t="str">
        <f>IF($B123="-","",INDEX('Res.Aux.'!$AG$12:$BG$722,MATCH($B123,'Res.Aux.'!$AG$12:$AG$722,0),MATCH(N$6,'Res.Aux.'!$AG$15:$BG$15,0)))</f>
        <v/>
      </c>
      <c r="O123" s="411"/>
      <c r="P123" s="412" t="str">
        <f t="shared" si="19"/>
        <v/>
      </c>
      <c r="Q123" s="413" t="str">
        <f t="shared" si="21"/>
        <v>ù</v>
      </c>
      <c r="R123" s="414" t="str">
        <f>IF($B123="-","",INDEX('Res.Aux.'!$AG$12:$BG$722,MATCH($B123,'Res.Aux.'!$AG$12:$AG$722,0),MATCH(R$6,'Res.Aux.'!$AG$15:$BG$15,0)))</f>
        <v/>
      </c>
      <c r="S123" s="415" t="str">
        <f>IF($B123="-","",INDEX('Res.Aux.'!$AG$12:$BG$722,MATCH($B123,'Res.Aux.'!$AG$12:$AG$722,0),MATCH(S$6,'Res.Aux.'!$AG$15:$BG$15,0)))</f>
        <v/>
      </c>
      <c r="T123" s="415" t="str">
        <f>IF($B123="-","",INDEX('Res.Aux.'!$AG$12:$BG$722,MATCH($B123,'Res.Aux.'!$AG$12:$AG$722,0),MATCH(T$6,'Res.Aux.'!$AG$15:$BG$15,0)))</f>
        <v/>
      </c>
      <c r="U123" s="416" t="str">
        <f>IF($B123="-","",INDEX('Res.Aux.'!$AG$12:$BG$722,MATCH($B123,'Res.Aux.'!$AG$12:$AG$722,0),MATCH(U$6,'Res.Aux.'!$AG$15:$BG$15,0)))</f>
        <v/>
      </c>
      <c r="V123" s="417"/>
      <c r="W123" s="414" t="str">
        <f t="shared" si="26"/>
        <v>-</v>
      </c>
      <c r="X123" s="415" t="str">
        <f t="shared" si="26"/>
        <v>-</v>
      </c>
      <c r="Y123" s="415" t="str">
        <f t="shared" si="26"/>
        <v>-</v>
      </c>
      <c r="Z123" s="416" t="str">
        <f t="shared" si="24"/>
        <v>-</v>
      </c>
      <c r="AA123" s="417"/>
      <c r="AB123" s="414" t="str">
        <f t="shared" si="25"/>
        <v>-</v>
      </c>
      <c r="AC123" s="415" t="str">
        <f t="shared" si="25"/>
        <v>-</v>
      </c>
      <c r="AD123" s="415" t="str">
        <f t="shared" si="25"/>
        <v>-</v>
      </c>
      <c r="AE123" s="416" t="str">
        <f t="shared" si="23"/>
        <v>-</v>
      </c>
      <c r="AF123" s="417"/>
      <c r="AG123" s="410" t="str">
        <f t="shared" si="14"/>
        <v>-</v>
      </c>
      <c r="AH123" s="417"/>
      <c r="AI123" s="418" t="str">
        <f t="shared" si="15"/>
        <v>ù</v>
      </c>
      <c r="AJ123" s="419" t="str">
        <f t="shared" si="16"/>
        <v>~</v>
      </c>
      <c r="AK123" s="417"/>
      <c r="AL123" s="414" t="str">
        <f t="shared" si="22"/>
        <v>-</v>
      </c>
      <c r="AM123" s="416" t="str">
        <f t="shared" si="20"/>
        <v>-</v>
      </c>
    </row>
    <row r="124" spans="2:39" ht="15" x14ac:dyDescent="0.3">
      <c r="B124" s="400" t="str">
        <f>IF(MAX(B$7:B123)+1&gt;MAX('Res.Aux.'!$AG$23:$AG$722),"-",MAX(B$7:B123)+1)</f>
        <v>-</v>
      </c>
      <c r="C124" s="401" t="str">
        <f>IF($B124="-","",INDEX('Res.Aux.'!$AG$12:$BG$722,MATCH($B124,'Res.Aux.'!$AG$12:$AG$722,0),MATCH(C$6,'Res.Aux.'!$AG$15:$BG$15,0)))</f>
        <v/>
      </c>
      <c r="D124" s="402" t="str">
        <f t="shared" si="17"/>
        <v/>
      </c>
      <c r="E124" s="403" t="str">
        <f>IF($B124="-","",INDEX('Res.Aux.'!$AG$12:$BG$722,MATCH($B124,'Res.Aux.'!$AG$12:$AG$722,0),MATCH(E$6,'Res.Aux.'!$AG$15:$BG$15,0)))</f>
        <v/>
      </c>
      <c r="F124" s="402" t="str">
        <f t="shared" si="18"/>
        <v/>
      </c>
      <c r="G124" s="404" t="str">
        <f>IF($B124="-","",INDEX('Res.Aux.'!$AG$12:$BG$722,MATCH($B124,'Res.Aux.'!$AG$12:$AG$722,0),MATCH(G$6,'Res.Aux.'!$AG$15:$BG$15,0)))</f>
        <v/>
      </c>
      <c r="H124" s="405" t="str">
        <f>IF($B124="-","",Datos!$I$16)</f>
        <v/>
      </c>
      <c r="I124" s="406" t="str">
        <f>IF($C124="","",Datos!$G$16)</f>
        <v/>
      </c>
      <c r="J124" s="407" t="str">
        <f>IF($B124="-","",INDEX('Res.Aux.'!$AG$12:$BG$722,MATCH($B124,'Res.Aux.'!$AG$12:$AG$722,0),MATCH(J$6,'Res.Aux.'!$AG$15:$BG$15,0)))</f>
        <v/>
      </c>
      <c r="K124" s="408" t="str">
        <f>IF($C124="","",Datos!$H$26)</f>
        <v/>
      </c>
      <c r="L124" s="409" t="str">
        <f>IF($I124="","",Datos!$N$27)</f>
        <v/>
      </c>
      <c r="M124" s="407" t="str">
        <f>IF($I124="","",Datos!$O$27)</f>
        <v/>
      </c>
      <c r="N124" s="410" t="str">
        <f>IF($B124="-","",INDEX('Res.Aux.'!$AG$12:$BG$722,MATCH($B124,'Res.Aux.'!$AG$12:$AG$722,0),MATCH(N$6,'Res.Aux.'!$AG$15:$BG$15,0)))</f>
        <v/>
      </c>
      <c r="O124" s="411"/>
      <c r="P124" s="412" t="str">
        <f t="shared" si="19"/>
        <v/>
      </c>
      <c r="Q124" s="413" t="str">
        <f t="shared" si="21"/>
        <v>ù</v>
      </c>
      <c r="R124" s="414" t="str">
        <f>IF($B124="-","",INDEX('Res.Aux.'!$AG$12:$BG$722,MATCH($B124,'Res.Aux.'!$AG$12:$AG$722,0),MATCH(R$6,'Res.Aux.'!$AG$15:$BG$15,0)))</f>
        <v/>
      </c>
      <c r="S124" s="415" t="str">
        <f>IF($B124="-","",INDEX('Res.Aux.'!$AG$12:$BG$722,MATCH($B124,'Res.Aux.'!$AG$12:$AG$722,0),MATCH(S$6,'Res.Aux.'!$AG$15:$BG$15,0)))</f>
        <v/>
      </c>
      <c r="T124" s="415" t="str">
        <f>IF($B124="-","",INDEX('Res.Aux.'!$AG$12:$BG$722,MATCH($B124,'Res.Aux.'!$AG$12:$AG$722,0),MATCH(T$6,'Res.Aux.'!$AG$15:$BG$15,0)))</f>
        <v/>
      </c>
      <c r="U124" s="416" t="str">
        <f>IF($B124="-","",INDEX('Res.Aux.'!$AG$12:$BG$722,MATCH($B124,'Res.Aux.'!$AG$12:$AG$722,0),MATCH(U$6,'Res.Aux.'!$AG$15:$BG$15,0)))</f>
        <v/>
      </c>
      <c r="V124" s="417"/>
      <c r="W124" s="414" t="str">
        <f t="shared" si="26"/>
        <v>-</v>
      </c>
      <c r="X124" s="415" t="str">
        <f t="shared" si="26"/>
        <v>-</v>
      </c>
      <c r="Y124" s="415" t="str">
        <f t="shared" si="26"/>
        <v>-</v>
      </c>
      <c r="Z124" s="416" t="str">
        <f t="shared" si="24"/>
        <v>-</v>
      </c>
      <c r="AA124" s="417"/>
      <c r="AB124" s="414" t="str">
        <f t="shared" si="25"/>
        <v>-</v>
      </c>
      <c r="AC124" s="415" t="str">
        <f t="shared" si="25"/>
        <v>-</v>
      </c>
      <c r="AD124" s="415" t="str">
        <f t="shared" si="25"/>
        <v>-</v>
      </c>
      <c r="AE124" s="416" t="str">
        <f t="shared" si="23"/>
        <v>-</v>
      </c>
      <c r="AF124" s="417"/>
      <c r="AG124" s="410" t="str">
        <f t="shared" si="14"/>
        <v>-</v>
      </c>
      <c r="AH124" s="417"/>
      <c r="AI124" s="418" t="str">
        <f t="shared" si="15"/>
        <v>ù</v>
      </c>
      <c r="AJ124" s="419" t="str">
        <f t="shared" si="16"/>
        <v>~</v>
      </c>
      <c r="AK124" s="417"/>
      <c r="AL124" s="414" t="str">
        <f t="shared" si="22"/>
        <v>-</v>
      </c>
      <c r="AM124" s="416" t="str">
        <f t="shared" si="20"/>
        <v>-</v>
      </c>
    </row>
    <row r="125" spans="2:39" ht="15" x14ac:dyDescent="0.3">
      <c r="B125" s="400" t="str">
        <f>IF(MAX(B$7:B124)+1&gt;MAX('Res.Aux.'!$AG$23:$AG$722),"-",MAX(B$7:B124)+1)</f>
        <v>-</v>
      </c>
      <c r="C125" s="401" t="str">
        <f>IF($B125="-","",INDEX('Res.Aux.'!$AG$12:$BG$722,MATCH($B125,'Res.Aux.'!$AG$12:$AG$722,0),MATCH(C$6,'Res.Aux.'!$AG$15:$BG$15,0)))</f>
        <v/>
      </c>
      <c r="D125" s="402" t="str">
        <f t="shared" si="17"/>
        <v/>
      </c>
      <c r="E125" s="403" t="str">
        <f>IF($B125="-","",INDEX('Res.Aux.'!$AG$12:$BG$722,MATCH($B125,'Res.Aux.'!$AG$12:$AG$722,0),MATCH(E$6,'Res.Aux.'!$AG$15:$BG$15,0)))</f>
        <v/>
      </c>
      <c r="F125" s="402" t="str">
        <f t="shared" si="18"/>
        <v/>
      </c>
      <c r="G125" s="404" t="str">
        <f>IF($B125="-","",INDEX('Res.Aux.'!$AG$12:$BG$722,MATCH($B125,'Res.Aux.'!$AG$12:$AG$722,0),MATCH(G$6,'Res.Aux.'!$AG$15:$BG$15,0)))</f>
        <v/>
      </c>
      <c r="H125" s="405" t="str">
        <f>IF($B125="-","",Datos!$I$16)</f>
        <v/>
      </c>
      <c r="I125" s="406" t="str">
        <f>IF($C125="","",Datos!$G$16)</f>
        <v/>
      </c>
      <c r="J125" s="407" t="str">
        <f>IF($B125="-","",INDEX('Res.Aux.'!$AG$12:$BG$722,MATCH($B125,'Res.Aux.'!$AG$12:$AG$722,0),MATCH(J$6,'Res.Aux.'!$AG$15:$BG$15,0)))</f>
        <v/>
      </c>
      <c r="K125" s="408" t="str">
        <f>IF($C125="","",Datos!$H$26)</f>
        <v/>
      </c>
      <c r="L125" s="409" t="str">
        <f>IF($I125="","",Datos!$N$27)</f>
        <v/>
      </c>
      <c r="M125" s="407" t="str">
        <f>IF($I125="","",Datos!$O$27)</f>
        <v/>
      </c>
      <c r="N125" s="410" t="str">
        <f>IF($B125="-","",INDEX('Res.Aux.'!$AG$12:$BG$722,MATCH($B125,'Res.Aux.'!$AG$12:$AG$722,0),MATCH(N$6,'Res.Aux.'!$AG$15:$BG$15,0)))</f>
        <v/>
      </c>
      <c r="O125" s="411"/>
      <c r="P125" s="412" t="str">
        <f t="shared" si="19"/>
        <v/>
      </c>
      <c r="Q125" s="413" t="str">
        <f t="shared" si="21"/>
        <v>ù</v>
      </c>
      <c r="R125" s="414" t="str">
        <f>IF($B125="-","",INDEX('Res.Aux.'!$AG$12:$BG$722,MATCH($B125,'Res.Aux.'!$AG$12:$AG$722,0),MATCH(R$6,'Res.Aux.'!$AG$15:$BG$15,0)))</f>
        <v/>
      </c>
      <c r="S125" s="415" t="str">
        <f>IF($B125="-","",INDEX('Res.Aux.'!$AG$12:$BG$722,MATCH($B125,'Res.Aux.'!$AG$12:$AG$722,0),MATCH(S$6,'Res.Aux.'!$AG$15:$BG$15,0)))</f>
        <v/>
      </c>
      <c r="T125" s="415" t="str">
        <f>IF($B125="-","",INDEX('Res.Aux.'!$AG$12:$BG$722,MATCH($B125,'Res.Aux.'!$AG$12:$AG$722,0),MATCH(T$6,'Res.Aux.'!$AG$15:$BG$15,0)))</f>
        <v/>
      </c>
      <c r="U125" s="416" t="str">
        <f>IF($B125="-","",INDEX('Res.Aux.'!$AG$12:$BG$722,MATCH($B125,'Res.Aux.'!$AG$12:$AG$722,0),MATCH(U$6,'Res.Aux.'!$AG$15:$BG$15,0)))</f>
        <v/>
      </c>
      <c r="V125" s="417"/>
      <c r="W125" s="414" t="str">
        <f t="shared" si="26"/>
        <v>-</v>
      </c>
      <c r="X125" s="415" t="str">
        <f t="shared" si="26"/>
        <v>-</v>
      </c>
      <c r="Y125" s="415" t="str">
        <f t="shared" si="26"/>
        <v>-</v>
      </c>
      <c r="Z125" s="416" t="str">
        <f t="shared" si="24"/>
        <v>-</v>
      </c>
      <c r="AA125" s="417"/>
      <c r="AB125" s="414" t="str">
        <f t="shared" si="25"/>
        <v>-</v>
      </c>
      <c r="AC125" s="415" t="str">
        <f t="shared" si="25"/>
        <v>-</v>
      </c>
      <c r="AD125" s="415" t="str">
        <f t="shared" si="25"/>
        <v>-</v>
      </c>
      <c r="AE125" s="416" t="str">
        <f t="shared" si="23"/>
        <v>-</v>
      </c>
      <c r="AF125" s="417"/>
      <c r="AG125" s="410" t="str">
        <f t="shared" si="14"/>
        <v>-</v>
      </c>
      <c r="AH125" s="417"/>
      <c r="AI125" s="418" t="str">
        <f t="shared" si="15"/>
        <v>ù</v>
      </c>
      <c r="AJ125" s="419" t="str">
        <f t="shared" si="16"/>
        <v>~</v>
      </c>
      <c r="AK125" s="417"/>
      <c r="AL125" s="414" t="str">
        <f t="shared" si="22"/>
        <v>-</v>
      </c>
      <c r="AM125" s="416" t="str">
        <f t="shared" si="20"/>
        <v>-</v>
      </c>
    </row>
    <row r="126" spans="2:39" ht="15" x14ac:dyDescent="0.3">
      <c r="B126" s="400" t="str">
        <f>IF(MAX(B$7:B125)+1&gt;MAX('Res.Aux.'!$AG$23:$AG$722),"-",MAX(B$7:B125)+1)</f>
        <v>-</v>
      </c>
      <c r="C126" s="401" t="str">
        <f>IF($B126="-","",INDEX('Res.Aux.'!$AG$12:$BG$722,MATCH($B126,'Res.Aux.'!$AG$12:$AG$722,0),MATCH(C$6,'Res.Aux.'!$AG$15:$BG$15,0)))</f>
        <v/>
      </c>
      <c r="D126" s="402" t="str">
        <f t="shared" si="17"/>
        <v/>
      </c>
      <c r="E126" s="403" t="str">
        <f>IF($B126="-","",INDEX('Res.Aux.'!$AG$12:$BG$722,MATCH($B126,'Res.Aux.'!$AG$12:$AG$722,0),MATCH(E$6,'Res.Aux.'!$AG$15:$BG$15,0)))</f>
        <v/>
      </c>
      <c r="F126" s="402" t="str">
        <f t="shared" si="18"/>
        <v/>
      </c>
      <c r="G126" s="404" t="str">
        <f>IF($B126="-","",INDEX('Res.Aux.'!$AG$12:$BG$722,MATCH($B126,'Res.Aux.'!$AG$12:$AG$722,0),MATCH(G$6,'Res.Aux.'!$AG$15:$BG$15,0)))</f>
        <v/>
      </c>
      <c r="H126" s="405" t="str">
        <f>IF($B126="-","",Datos!$I$16)</f>
        <v/>
      </c>
      <c r="I126" s="406" t="str">
        <f>IF($C126="","",Datos!$G$16)</f>
        <v/>
      </c>
      <c r="J126" s="407" t="str">
        <f>IF($B126="-","",INDEX('Res.Aux.'!$AG$12:$BG$722,MATCH($B126,'Res.Aux.'!$AG$12:$AG$722,0),MATCH(J$6,'Res.Aux.'!$AG$15:$BG$15,0)))</f>
        <v/>
      </c>
      <c r="K126" s="408" t="str">
        <f>IF($C126="","",Datos!$H$26)</f>
        <v/>
      </c>
      <c r="L126" s="409" t="str">
        <f>IF($I126="","",Datos!$N$27)</f>
        <v/>
      </c>
      <c r="M126" s="407" t="str">
        <f>IF($I126="","",Datos!$O$27)</f>
        <v/>
      </c>
      <c r="N126" s="410" t="str">
        <f>IF($B126="-","",INDEX('Res.Aux.'!$AG$12:$BG$722,MATCH($B126,'Res.Aux.'!$AG$12:$AG$722,0),MATCH(N$6,'Res.Aux.'!$AG$15:$BG$15,0)))</f>
        <v/>
      </c>
      <c r="O126" s="411"/>
      <c r="P126" s="412" t="str">
        <f t="shared" si="19"/>
        <v/>
      </c>
      <c r="Q126" s="413" t="str">
        <f t="shared" si="21"/>
        <v>ù</v>
      </c>
      <c r="R126" s="414" t="str">
        <f>IF($B126="-","",INDEX('Res.Aux.'!$AG$12:$BG$722,MATCH($B126,'Res.Aux.'!$AG$12:$AG$722,0),MATCH(R$6,'Res.Aux.'!$AG$15:$BG$15,0)))</f>
        <v/>
      </c>
      <c r="S126" s="415" t="str">
        <f>IF($B126="-","",INDEX('Res.Aux.'!$AG$12:$BG$722,MATCH($B126,'Res.Aux.'!$AG$12:$AG$722,0),MATCH(S$6,'Res.Aux.'!$AG$15:$BG$15,0)))</f>
        <v/>
      </c>
      <c r="T126" s="415" t="str">
        <f>IF($B126="-","",INDEX('Res.Aux.'!$AG$12:$BG$722,MATCH($B126,'Res.Aux.'!$AG$12:$AG$722,0),MATCH(T$6,'Res.Aux.'!$AG$15:$BG$15,0)))</f>
        <v/>
      </c>
      <c r="U126" s="416" t="str">
        <f>IF($B126="-","",INDEX('Res.Aux.'!$AG$12:$BG$722,MATCH($B126,'Res.Aux.'!$AG$12:$AG$722,0),MATCH(U$6,'Res.Aux.'!$AG$15:$BG$15,0)))</f>
        <v/>
      </c>
      <c r="V126" s="417"/>
      <c r="W126" s="414" t="str">
        <f t="shared" si="26"/>
        <v>-</v>
      </c>
      <c r="X126" s="415" t="str">
        <f t="shared" si="26"/>
        <v>-</v>
      </c>
      <c r="Y126" s="415" t="str">
        <f t="shared" si="26"/>
        <v>-</v>
      </c>
      <c r="Z126" s="416" t="str">
        <f t="shared" si="24"/>
        <v>-</v>
      </c>
      <c r="AA126" s="417"/>
      <c r="AB126" s="414" t="str">
        <f t="shared" si="25"/>
        <v>-</v>
      </c>
      <c r="AC126" s="415" t="str">
        <f t="shared" si="25"/>
        <v>-</v>
      </c>
      <c r="AD126" s="415" t="str">
        <f t="shared" si="25"/>
        <v>-</v>
      </c>
      <c r="AE126" s="416" t="str">
        <f t="shared" si="23"/>
        <v>-</v>
      </c>
      <c r="AF126" s="417"/>
      <c r="AG126" s="410" t="str">
        <f t="shared" si="14"/>
        <v>-</v>
      </c>
      <c r="AH126" s="417"/>
      <c r="AI126" s="418" t="str">
        <f t="shared" si="15"/>
        <v>ù</v>
      </c>
      <c r="AJ126" s="419" t="str">
        <f t="shared" si="16"/>
        <v>~</v>
      </c>
      <c r="AK126" s="417"/>
      <c r="AL126" s="414" t="str">
        <f t="shared" si="22"/>
        <v>-</v>
      </c>
      <c r="AM126" s="416" t="str">
        <f t="shared" si="20"/>
        <v>-</v>
      </c>
    </row>
    <row r="127" spans="2:39" ht="15" x14ac:dyDescent="0.3">
      <c r="B127" s="400" t="str">
        <f>IF(MAX(B$7:B126)+1&gt;MAX('Res.Aux.'!$AG$23:$AG$722),"-",MAX(B$7:B126)+1)</f>
        <v>-</v>
      </c>
      <c r="C127" s="401" t="str">
        <f>IF($B127="-","",INDEX('Res.Aux.'!$AG$12:$BG$722,MATCH($B127,'Res.Aux.'!$AG$12:$AG$722,0),MATCH(C$6,'Res.Aux.'!$AG$15:$BG$15,0)))</f>
        <v/>
      </c>
      <c r="D127" s="402" t="str">
        <f t="shared" si="17"/>
        <v/>
      </c>
      <c r="E127" s="403" t="str">
        <f>IF($B127="-","",INDEX('Res.Aux.'!$AG$12:$BG$722,MATCH($B127,'Res.Aux.'!$AG$12:$AG$722,0),MATCH(E$6,'Res.Aux.'!$AG$15:$BG$15,0)))</f>
        <v/>
      </c>
      <c r="F127" s="402" t="str">
        <f t="shared" si="18"/>
        <v/>
      </c>
      <c r="G127" s="404" t="str">
        <f>IF($B127="-","",INDEX('Res.Aux.'!$AG$12:$BG$722,MATCH($B127,'Res.Aux.'!$AG$12:$AG$722,0),MATCH(G$6,'Res.Aux.'!$AG$15:$BG$15,0)))</f>
        <v/>
      </c>
      <c r="H127" s="405" t="str">
        <f>IF($B127="-","",Datos!$I$16)</f>
        <v/>
      </c>
      <c r="I127" s="406" t="str">
        <f>IF($C127="","",Datos!$G$16)</f>
        <v/>
      </c>
      <c r="J127" s="407" t="str">
        <f>IF($B127="-","",INDEX('Res.Aux.'!$AG$12:$BG$722,MATCH($B127,'Res.Aux.'!$AG$12:$AG$722,0),MATCH(J$6,'Res.Aux.'!$AG$15:$BG$15,0)))</f>
        <v/>
      </c>
      <c r="K127" s="408" t="str">
        <f>IF($C127="","",Datos!$H$26)</f>
        <v/>
      </c>
      <c r="L127" s="409" t="str">
        <f>IF($I127="","",Datos!$N$27)</f>
        <v/>
      </c>
      <c r="M127" s="407" t="str">
        <f>IF($I127="","",Datos!$O$27)</f>
        <v/>
      </c>
      <c r="N127" s="410" t="str">
        <f>IF($B127="-","",INDEX('Res.Aux.'!$AG$12:$BG$722,MATCH($B127,'Res.Aux.'!$AG$12:$AG$722,0),MATCH(N$6,'Res.Aux.'!$AG$15:$BG$15,0)))</f>
        <v/>
      </c>
      <c r="O127" s="411"/>
      <c r="P127" s="412" t="str">
        <f t="shared" si="19"/>
        <v/>
      </c>
      <c r="Q127" s="413" t="str">
        <f t="shared" si="21"/>
        <v>ù</v>
      </c>
      <c r="R127" s="414" t="str">
        <f>IF($B127="-","",INDEX('Res.Aux.'!$AG$12:$BG$722,MATCH($B127,'Res.Aux.'!$AG$12:$AG$722,0),MATCH(R$6,'Res.Aux.'!$AG$15:$BG$15,0)))</f>
        <v/>
      </c>
      <c r="S127" s="415" t="str">
        <f>IF($B127="-","",INDEX('Res.Aux.'!$AG$12:$BG$722,MATCH($B127,'Res.Aux.'!$AG$12:$AG$722,0),MATCH(S$6,'Res.Aux.'!$AG$15:$BG$15,0)))</f>
        <v/>
      </c>
      <c r="T127" s="415" t="str">
        <f>IF($B127="-","",INDEX('Res.Aux.'!$AG$12:$BG$722,MATCH($B127,'Res.Aux.'!$AG$12:$AG$722,0),MATCH(T$6,'Res.Aux.'!$AG$15:$BG$15,0)))</f>
        <v/>
      </c>
      <c r="U127" s="416" t="str">
        <f>IF($B127="-","",INDEX('Res.Aux.'!$AG$12:$BG$722,MATCH($B127,'Res.Aux.'!$AG$12:$AG$722,0),MATCH(U$6,'Res.Aux.'!$AG$15:$BG$15,0)))</f>
        <v/>
      </c>
      <c r="V127" s="417"/>
      <c r="W127" s="414" t="str">
        <f t="shared" si="26"/>
        <v>-</v>
      </c>
      <c r="X127" s="415" t="str">
        <f t="shared" si="26"/>
        <v>-</v>
      </c>
      <c r="Y127" s="415" t="str">
        <f t="shared" si="26"/>
        <v>-</v>
      </c>
      <c r="Z127" s="416" t="str">
        <f t="shared" si="24"/>
        <v>-</v>
      </c>
      <c r="AA127" s="417"/>
      <c r="AB127" s="414" t="str">
        <f t="shared" si="25"/>
        <v>-</v>
      </c>
      <c r="AC127" s="415" t="str">
        <f t="shared" si="25"/>
        <v>-</v>
      </c>
      <c r="AD127" s="415" t="str">
        <f t="shared" si="25"/>
        <v>-</v>
      </c>
      <c r="AE127" s="416" t="str">
        <f t="shared" si="23"/>
        <v>-</v>
      </c>
      <c r="AF127" s="417"/>
      <c r="AG127" s="410" t="str">
        <f t="shared" si="14"/>
        <v>-</v>
      </c>
      <c r="AH127" s="417"/>
      <c r="AI127" s="418" t="str">
        <f t="shared" si="15"/>
        <v>ù</v>
      </c>
      <c r="AJ127" s="419" t="str">
        <f t="shared" si="16"/>
        <v>~</v>
      </c>
      <c r="AK127" s="417"/>
      <c r="AL127" s="414" t="str">
        <f t="shared" si="22"/>
        <v>-</v>
      </c>
      <c r="AM127" s="416" t="str">
        <f t="shared" si="20"/>
        <v>-</v>
      </c>
    </row>
    <row r="128" spans="2:39" ht="15" x14ac:dyDescent="0.3">
      <c r="B128" s="400" t="str">
        <f>IF(MAX(B$7:B127)+1&gt;MAX('Res.Aux.'!$AG$23:$AG$722),"-",MAX(B$7:B127)+1)</f>
        <v>-</v>
      </c>
      <c r="C128" s="401" t="str">
        <f>IF($B128="-","",INDEX('Res.Aux.'!$AG$12:$BG$722,MATCH($B128,'Res.Aux.'!$AG$12:$AG$722,0),MATCH(C$6,'Res.Aux.'!$AG$15:$BG$15,0)))</f>
        <v/>
      </c>
      <c r="D128" s="402" t="str">
        <f t="shared" si="17"/>
        <v/>
      </c>
      <c r="E128" s="403" t="str">
        <f>IF($B128="-","",INDEX('Res.Aux.'!$AG$12:$BG$722,MATCH($B128,'Res.Aux.'!$AG$12:$AG$722,0),MATCH(E$6,'Res.Aux.'!$AG$15:$BG$15,0)))</f>
        <v/>
      </c>
      <c r="F128" s="402" t="str">
        <f t="shared" si="18"/>
        <v/>
      </c>
      <c r="G128" s="404" t="str">
        <f>IF($B128="-","",INDEX('Res.Aux.'!$AG$12:$BG$722,MATCH($B128,'Res.Aux.'!$AG$12:$AG$722,0),MATCH(G$6,'Res.Aux.'!$AG$15:$BG$15,0)))</f>
        <v/>
      </c>
      <c r="H128" s="405" t="str">
        <f>IF($B128="-","",Datos!$I$16)</f>
        <v/>
      </c>
      <c r="I128" s="406" t="str">
        <f>IF($C128="","",Datos!$G$16)</f>
        <v/>
      </c>
      <c r="J128" s="407" t="str">
        <f>IF($B128="-","",INDEX('Res.Aux.'!$AG$12:$BG$722,MATCH($B128,'Res.Aux.'!$AG$12:$AG$722,0),MATCH(J$6,'Res.Aux.'!$AG$15:$BG$15,0)))</f>
        <v/>
      </c>
      <c r="K128" s="408" t="str">
        <f>IF($C128="","",Datos!$H$26)</f>
        <v/>
      </c>
      <c r="L128" s="409" t="str">
        <f>IF($I128="","",Datos!$N$27)</f>
        <v/>
      </c>
      <c r="M128" s="407" t="str">
        <f>IF($I128="","",Datos!$O$27)</f>
        <v/>
      </c>
      <c r="N128" s="410" t="str">
        <f>IF($B128="-","",INDEX('Res.Aux.'!$AG$12:$BG$722,MATCH($B128,'Res.Aux.'!$AG$12:$AG$722,0),MATCH(N$6,'Res.Aux.'!$AG$15:$BG$15,0)))</f>
        <v/>
      </c>
      <c r="O128" s="411"/>
      <c r="P128" s="412" t="str">
        <f t="shared" si="19"/>
        <v/>
      </c>
      <c r="Q128" s="413" t="str">
        <f t="shared" si="21"/>
        <v>ù</v>
      </c>
      <c r="R128" s="414" t="str">
        <f>IF($B128="-","",INDEX('Res.Aux.'!$AG$12:$BG$722,MATCH($B128,'Res.Aux.'!$AG$12:$AG$722,0),MATCH(R$6,'Res.Aux.'!$AG$15:$BG$15,0)))</f>
        <v/>
      </c>
      <c r="S128" s="415" t="str">
        <f>IF($B128="-","",INDEX('Res.Aux.'!$AG$12:$BG$722,MATCH($B128,'Res.Aux.'!$AG$12:$AG$722,0),MATCH(S$6,'Res.Aux.'!$AG$15:$BG$15,0)))</f>
        <v/>
      </c>
      <c r="T128" s="415" t="str">
        <f>IF($B128="-","",INDEX('Res.Aux.'!$AG$12:$BG$722,MATCH($B128,'Res.Aux.'!$AG$12:$AG$722,0),MATCH(T$6,'Res.Aux.'!$AG$15:$BG$15,0)))</f>
        <v/>
      </c>
      <c r="U128" s="416" t="str">
        <f>IF($B128="-","",INDEX('Res.Aux.'!$AG$12:$BG$722,MATCH($B128,'Res.Aux.'!$AG$12:$AG$722,0),MATCH(U$6,'Res.Aux.'!$AG$15:$BG$15,0)))</f>
        <v/>
      </c>
      <c r="V128" s="417"/>
      <c r="W128" s="414" t="str">
        <f t="shared" si="26"/>
        <v>-</v>
      </c>
      <c r="X128" s="415" t="str">
        <f t="shared" si="26"/>
        <v>-</v>
      </c>
      <c r="Y128" s="415" t="str">
        <f t="shared" si="26"/>
        <v>-</v>
      </c>
      <c r="Z128" s="416" t="str">
        <f t="shared" si="24"/>
        <v>-</v>
      </c>
      <c r="AA128" s="417"/>
      <c r="AB128" s="414" t="str">
        <f t="shared" si="25"/>
        <v>-</v>
      </c>
      <c r="AC128" s="415" t="str">
        <f t="shared" si="25"/>
        <v>-</v>
      </c>
      <c r="AD128" s="415" t="str">
        <f t="shared" si="25"/>
        <v>-</v>
      </c>
      <c r="AE128" s="416" t="str">
        <f t="shared" si="23"/>
        <v>-</v>
      </c>
      <c r="AF128" s="417"/>
      <c r="AG128" s="410" t="str">
        <f t="shared" si="14"/>
        <v>-</v>
      </c>
      <c r="AH128" s="417"/>
      <c r="AI128" s="418" t="str">
        <f t="shared" si="15"/>
        <v>ù</v>
      </c>
      <c r="AJ128" s="419" t="str">
        <f t="shared" si="16"/>
        <v>~</v>
      </c>
      <c r="AK128" s="417"/>
      <c r="AL128" s="414" t="str">
        <f t="shared" si="22"/>
        <v>-</v>
      </c>
      <c r="AM128" s="416" t="str">
        <f t="shared" si="20"/>
        <v>-</v>
      </c>
    </row>
    <row r="129" spans="2:39" ht="15" x14ac:dyDescent="0.3">
      <c r="B129" s="400" t="str">
        <f>IF(MAX(B$7:B128)+1&gt;MAX('Res.Aux.'!$AG$23:$AG$722),"-",MAX(B$7:B128)+1)</f>
        <v>-</v>
      </c>
      <c r="C129" s="401" t="str">
        <f>IF($B129="-","",INDEX('Res.Aux.'!$AG$12:$BG$722,MATCH($B129,'Res.Aux.'!$AG$12:$AG$722,0),MATCH(C$6,'Res.Aux.'!$AG$15:$BG$15,0)))</f>
        <v/>
      </c>
      <c r="D129" s="402" t="str">
        <f t="shared" si="17"/>
        <v/>
      </c>
      <c r="E129" s="403" t="str">
        <f>IF($B129="-","",INDEX('Res.Aux.'!$AG$12:$BG$722,MATCH($B129,'Res.Aux.'!$AG$12:$AG$722,0),MATCH(E$6,'Res.Aux.'!$AG$15:$BG$15,0)))</f>
        <v/>
      </c>
      <c r="F129" s="402" t="str">
        <f t="shared" si="18"/>
        <v/>
      </c>
      <c r="G129" s="404" t="str">
        <f>IF($B129="-","",INDEX('Res.Aux.'!$AG$12:$BG$722,MATCH($B129,'Res.Aux.'!$AG$12:$AG$722,0),MATCH(G$6,'Res.Aux.'!$AG$15:$BG$15,0)))</f>
        <v/>
      </c>
      <c r="H129" s="405" t="str">
        <f>IF($B129="-","",Datos!$I$16)</f>
        <v/>
      </c>
      <c r="I129" s="406" t="str">
        <f>IF($C129="","",Datos!$G$16)</f>
        <v/>
      </c>
      <c r="J129" s="407" t="str">
        <f>IF($B129="-","",INDEX('Res.Aux.'!$AG$12:$BG$722,MATCH($B129,'Res.Aux.'!$AG$12:$AG$722,0),MATCH(J$6,'Res.Aux.'!$AG$15:$BG$15,0)))</f>
        <v/>
      </c>
      <c r="K129" s="408" t="str">
        <f>IF($C129="","",Datos!$H$26)</f>
        <v/>
      </c>
      <c r="L129" s="409" t="str">
        <f>IF($I129="","",Datos!$N$27)</f>
        <v/>
      </c>
      <c r="M129" s="407" t="str">
        <f>IF($I129="","",Datos!$O$27)</f>
        <v/>
      </c>
      <c r="N129" s="410" t="str">
        <f>IF($B129="-","",INDEX('Res.Aux.'!$AG$12:$BG$722,MATCH($B129,'Res.Aux.'!$AG$12:$AG$722,0),MATCH(N$6,'Res.Aux.'!$AG$15:$BG$15,0)))</f>
        <v/>
      </c>
      <c r="O129" s="411"/>
      <c r="P129" s="412" t="str">
        <f t="shared" si="19"/>
        <v/>
      </c>
      <c r="Q129" s="413" t="str">
        <f t="shared" si="21"/>
        <v>ù</v>
      </c>
      <c r="R129" s="414" t="str">
        <f>IF($B129="-","",INDEX('Res.Aux.'!$AG$12:$BG$722,MATCH($B129,'Res.Aux.'!$AG$12:$AG$722,0),MATCH(R$6,'Res.Aux.'!$AG$15:$BG$15,0)))</f>
        <v/>
      </c>
      <c r="S129" s="415" t="str">
        <f>IF($B129="-","",INDEX('Res.Aux.'!$AG$12:$BG$722,MATCH($B129,'Res.Aux.'!$AG$12:$AG$722,0),MATCH(S$6,'Res.Aux.'!$AG$15:$BG$15,0)))</f>
        <v/>
      </c>
      <c r="T129" s="415" t="str">
        <f>IF($B129="-","",INDEX('Res.Aux.'!$AG$12:$BG$722,MATCH($B129,'Res.Aux.'!$AG$12:$AG$722,0),MATCH(T$6,'Res.Aux.'!$AG$15:$BG$15,0)))</f>
        <v/>
      </c>
      <c r="U129" s="416" t="str">
        <f>IF($B129="-","",INDEX('Res.Aux.'!$AG$12:$BG$722,MATCH($B129,'Res.Aux.'!$AG$12:$AG$722,0),MATCH(U$6,'Res.Aux.'!$AG$15:$BG$15,0)))</f>
        <v/>
      </c>
      <c r="V129" s="417"/>
      <c r="W129" s="414" t="str">
        <f t="shared" si="26"/>
        <v>-</v>
      </c>
      <c r="X129" s="415" t="str">
        <f t="shared" si="26"/>
        <v>-</v>
      </c>
      <c r="Y129" s="415" t="str">
        <f t="shared" si="26"/>
        <v>-</v>
      </c>
      <c r="Z129" s="416" t="str">
        <f t="shared" si="24"/>
        <v>-</v>
      </c>
      <c r="AA129" s="417"/>
      <c r="AB129" s="414" t="str">
        <f t="shared" si="25"/>
        <v>-</v>
      </c>
      <c r="AC129" s="415" t="str">
        <f t="shared" si="25"/>
        <v>-</v>
      </c>
      <c r="AD129" s="415" t="str">
        <f t="shared" si="25"/>
        <v>-</v>
      </c>
      <c r="AE129" s="416" t="str">
        <f t="shared" si="23"/>
        <v>-</v>
      </c>
      <c r="AF129" s="417"/>
      <c r="AG129" s="410" t="str">
        <f t="shared" si="14"/>
        <v>-</v>
      </c>
      <c r="AH129" s="417"/>
      <c r="AI129" s="418" t="str">
        <f t="shared" si="15"/>
        <v>ù</v>
      </c>
      <c r="AJ129" s="419" t="str">
        <f t="shared" si="16"/>
        <v>~</v>
      </c>
      <c r="AK129" s="417"/>
      <c r="AL129" s="414" t="str">
        <f t="shared" si="22"/>
        <v>-</v>
      </c>
      <c r="AM129" s="416" t="str">
        <f t="shared" si="20"/>
        <v>-</v>
      </c>
    </row>
    <row r="130" spans="2:39" ht="15" x14ac:dyDescent="0.3">
      <c r="B130" s="400" t="str">
        <f>IF(MAX(B$7:B129)+1&gt;MAX('Res.Aux.'!$AG$23:$AG$722),"-",MAX(B$7:B129)+1)</f>
        <v>-</v>
      </c>
      <c r="C130" s="401" t="str">
        <f>IF($B130="-","",INDEX('Res.Aux.'!$AG$12:$BG$722,MATCH($B130,'Res.Aux.'!$AG$12:$AG$722,0),MATCH(C$6,'Res.Aux.'!$AG$15:$BG$15,0)))</f>
        <v/>
      </c>
      <c r="D130" s="402" t="str">
        <f t="shared" si="17"/>
        <v/>
      </c>
      <c r="E130" s="403" t="str">
        <f>IF($B130="-","",INDEX('Res.Aux.'!$AG$12:$BG$722,MATCH($B130,'Res.Aux.'!$AG$12:$AG$722,0),MATCH(E$6,'Res.Aux.'!$AG$15:$BG$15,0)))</f>
        <v/>
      </c>
      <c r="F130" s="402" t="str">
        <f t="shared" si="18"/>
        <v/>
      </c>
      <c r="G130" s="404" t="str">
        <f>IF($B130="-","",INDEX('Res.Aux.'!$AG$12:$BG$722,MATCH($B130,'Res.Aux.'!$AG$12:$AG$722,0),MATCH(G$6,'Res.Aux.'!$AG$15:$BG$15,0)))</f>
        <v/>
      </c>
      <c r="H130" s="405" t="str">
        <f>IF($B130="-","",Datos!$I$16)</f>
        <v/>
      </c>
      <c r="I130" s="406" t="str">
        <f>IF($C130="","",Datos!$G$16)</f>
        <v/>
      </c>
      <c r="J130" s="407" t="str">
        <f>IF($B130="-","",INDEX('Res.Aux.'!$AG$12:$BG$722,MATCH($B130,'Res.Aux.'!$AG$12:$AG$722,0),MATCH(J$6,'Res.Aux.'!$AG$15:$BG$15,0)))</f>
        <v/>
      </c>
      <c r="K130" s="408" t="str">
        <f>IF($C130="","",Datos!$H$26)</f>
        <v/>
      </c>
      <c r="L130" s="409" t="str">
        <f>IF($I130="","",Datos!$N$27)</f>
        <v/>
      </c>
      <c r="M130" s="407" t="str">
        <f>IF($I130="","",Datos!$O$27)</f>
        <v/>
      </c>
      <c r="N130" s="410" t="str">
        <f>IF($B130="-","",INDEX('Res.Aux.'!$AG$12:$BG$722,MATCH($B130,'Res.Aux.'!$AG$12:$AG$722,0),MATCH(N$6,'Res.Aux.'!$AG$15:$BG$15,0)))</f>
        <v/>
      </c>
      <c r="O130" s="411"/>
      <c r="P130" s="412" t="str">
        <f t="shared" si="19"/>
        <v/>
      </c>
      <c r="Q130" s="413" t="str">
        <f t="shared" si="21"/>
        <v>ù</v>
      </c>
      <c r="R130" s="414" t="str">
        <f>IF($B130="-","",INDEX('Res.Aux.'!$AG$12:$BG$722,MATCH($B130,'Res.Aux.'!$AG$12:$AG$722,0),MATCH(R$6,'Res.Aux.'!$AG$15:$BG$15,0)))</f>
        <v/>
      </c>
      <c r="S130" s="415" t="str">
        <f>IF($B130="-","",INDEX('Res.Aux.'!$AG$12:$BG$722,MATCH($B130,'Res.Aux.'!$AG$12:$AG$722,0),MATCH(S$6,'Res.Aux.'!$AG$15:$BG$15,0)))</f>
        <v/>
      </c>
      <c r="T130" s="415" t="str">
        <f>IF($B130="-","",INDEX('Res.Aux.'!$AG$12:$BG$722,MATCH($B130,'Res.Aux.'!$AG$12:$AG$722,0),MATCH(T$6,'Res.Aux.'!$AG$15:$BG$15,0)))</f>
        <v/>
      </c>
      <c r="U130" s="416" t="str">
        <f>IF($B130="-","",INDEX('Res.Aux.'!$AG$12:$BG$722,MATCH($B130,'Res.Aux.'!$AG$12:$AG$722,0),MATCH(U$6,'Res.Aux.'!$AG$15:$BG$15,0)))</f>
        <v/>
      </c>
      <c r="V130" s="417"/>
      <c r="W130" s="414" t="str">
        <f t="shared" si="26"/>
        <v>-</v>
      </c>
      <c r="X130" s="415" t="str">
        <f t="shared" si="26"/>
        <v>-</v>
      </c>
      <c r="Y130" s="415" t="str">
        <f t="shared" si="26"/>
        <v>-</v>
      </c>
      <c r="Z130" s="416" t="str">
        <f t="shared" si="24"/>
        <v>-</v>
      </c>
      <c r="AA130" s="417"/>
      <c r="AB130" s="414" t="str">
        <f t="shared" si="25"/>
        <v>-</v>
      </c>
      <c r="AC130" s="415" t="str">
        <f t="shared" si="25"/>
        <v>-</v>
      </c>
      <c r="AD130" s="415" t="str">
        <f t="shared" si="25"/>
        <v>-</v>
      </c>
      <c r="AE130" s="416" t="str">
        <f t="shared" si="23"/>
        <v>-</v>
      </c>
      <c r="AF130" s="417"/>
      <c r="AG130" s="410" t="str">
        <f t="shared" si="14"/>
        <v>-</v>
      </c>
      <c r="AH130" s="417"/>
      <c r="AI130" s="418" t="str">
        <f t="shared" si="15"/>
        <v>ù</v>
      </c>
      <c r="AJ130" s="419" t="str">
        <f t="shared" si="16"/>
        <v>~</v>
      </c>
      <c r="AK130" s="417"/>
      <c r="AL130" s="414" t="str">
        <f t="shared" si="22"/>
        <v>-</v>
      </c>
      <c r="AM130" s="416" t="str">
        <f t="shared" si="20"/>
        <v>-</v>
      </c>
    </row>
    <row r="131" spans="2:39" ht="15" x14ac:dyDescent="0.3">
      <c r="B131" s="400" t="str">
        <f>IF(MAX(B$7:B130)+1&gt;MAX('Res.Aux.'!$AG$23:$AG$722),"-",MAX(B$7:B130)+1)</f>
        <v>-</v>
      </c>
      <c r="C131" s="401" t="str">
        <f>IF($B131="-","",INDEX('Res.Aux.'!$AG$12:$BG$722,MATCH($B131,'Res.Aux.'!$AG$12:$AG$722,0),MATCH(C$6,'Res.Aux.'!$AG$15:$BG$15,0)))</f>
        <v/>
      </c>
      <c r="D131" s="402" t="str">
        <f t="shared" si="17"/>
        <v/>
      </c>
      <c r="E131" s="403" t="str">
        <f>IF($B131="-","",INDEX('Res.Aux.'!$AG$12:$BG$722,MATCH($B131,'Res.Aux.'!$AG$12:$AG$722,0),MATCH(E$6,'Res.Aux.'!$AG$15:$BG$15,0)))</f>
        <v/>
      </c>
      <c r="F131" s="402" t="str">
        <f t="shared" si="18"/>
        <v/>
      </c>
      <c r="G131" s="404" t="str">
        <f>IF($B131="-","",INDEX('Res.Aux.'!$AG$12:$BG$722,MATCH($B131,'Res.Aux.'!$AG$12:$AG$722,0),MATCH(G$6,'Res.Aux.'!$AG$15:$BG$15,0)))</f>
        <v/>
      </c>
      <c r="H131" s="405" t="str">
        <f>IF($B131="-","",Datos!$I$16)</f>
        <v/>
      </c>
      <c r="I131" s="406" t="str">
        <f>IF($C131="","",Datos!$G$16)</f>
        <v/>
      </c>
      <c r="J131" s="407" t="str">
        <f>IF($B131="-","",INDEX('Res.Aux.'!$AG$12:$BG$722,MATCH($B131,'Res.Aux.'!$AG$12:$AG$722,0),MATCH(J$6,'Res.Aux.'!$AG$15:$BG$15,0)))</f>
        <v/>
      </c>
      <c r="K131" s="408" t="str">
        <f>IF($C131="","",Datos!$H$26)</f>
        <v/>
      </c>
      <c r="L131" s="409" t="str">
        <f>IF($I131="","",Datos!$N$27)</f>
        <v/>
      </c>
      <c r="M131" s="407" t="str">
        <f>IF($I131="","",Datos!$O$27)</f>
        <v/>
      </c>
      <c r="N131" s="410" t="str">
        <f>IF($B131="-","",INDEX('Res.Aux.'!$AG$12:$BG$722,MATCH($B131,'Res.Aux.'!$AG$12:$AG$722,0),MATCH(N$6,'Res.Aux.'!$AG$15:$BG$15,0)))</f>
        <v/>
      </c>
      <c r="O131" s="411"/>
      <c r="P131" s="412" t="str">
        <f t="shared" si="19"/>
        <v/>
      </c>
      <c r="Q131" s="413" t="str">
        <f t="shared" si="21"/>
        <v>ù</v>
      </c>
      <c r="R131" s="414" t="str">
        <f>IF($B131="-","",INDEX('Res.Aux.'!$AG$12:$BG$722,MATCH($B131,'Res.Aux.'!$AG$12:$AG$722,0),MATCH(R$6,'Res.Aux.'!$AG$15:$BG$15,0)))</f>
        <v/>
      </c>
      <c r="S131" s="415" t="str">
        <f>IF($B131="-","",INDEX('Res.Aux.'!$AG$12:$BG$722,MATCH($B131,'Res.Aux.'!$AG$12:$AG$722,0),MATCH(S$6,'Res.Aux.'!$AG$15:$BG$15,0)))</f>
        <v/>
      </c>
      <c r="T131" s="415" t="str">
        <f>IF($B131="-","",INDEX('Res.Aux.'!$AG$12:$BG$722,MATCH($B131,'Res.Aux.'!$AG$12:$AG$722,0),MATCH(T$6,'Res.Aux.'!$AG$15:$BG$15,0)))</f>
        <v/>
      </c>
      <c r="U131" s="416" t="str">
        <f>IF($B131="-","",INDEX('Res.Aux.'!$AG$12:$BG$722,MATCH($B131,'Res.Aux.'!$AG$12:$AG$722,0),MATCH(U$6,'Res.Aux.'!$AG$15:$BG$15,0)))</f>
        <v/>
      </c>
      <c r="V131" s="417"/>
      <c r="W131" s="414" t="str">
        <f t="shared" si="26"/>
        <v>-</v>
      </c>
      <c r="X131" s="415" t="str">
        <f t="shared" si="26"/>
        <v>-</v>
      </c>
      <c r="Y131" s="415" t="str">
        <f t="shared" si="26"/>
        <v>-</v>
      </c>
      <c r="Z131" s="416" t="str">
        <f t="shared" si="24"/>
        <v>-</v>
      </c>
      <c r="AA131" s="417"/>
      <c r="AB131" s="414" t="str">
        <f t="shared" si="25"/>
        <v>-</v>
      </c>
      <c r="AC131" s="415" t="str">
        <f t="shared" si="25"/>
        <v>-</v>
      </c>
      <c r="AD131" s="415" t="str">
        <f t="shared" si="25"/>
        <v>-</v>
      </c>
      <c r="AE131" s="416" t="str">
        <f t="shared" si="23"/>
        <v>-</v>
      </c>
      <c r="AF131" s="417"/>
      <c r="AG131" s="410" t="str">
        <f t="shared" si="14"/>
        <v>-</v>
      </c>
      <c r="AH131" s="417"/>
      <c r="AI131" s="418" t="str">
        <f t="shared" si="15"/>
        <v>ù</v>
      </c>
      <c r="AJ131" s="419" t="str">
        <f t="shared" si="16"/>
        <v>~</v>
      </c>
      <c r="AK131" s="417"/>
      <c r="AL131" s="414" t="str">
        <f t="shared" si="22"/>
        <v>-</v>
      </c>
      <c r="AM131" s="416" t="str">
        <f t="shared" si="20"/>
        <v>-</v>
      </c>
    </row>
    <row r="132" spans="2:39" ht="15" x14ac:dyDescent="0.3">
      <c r="B132" s="400" t="str">
        <f>IF(MAX(B$7:B131)+1&gt;MAX('Res.Aux.'!$AG$23:$AG$722),"-",MAX(B$7:B131)+1)</f>
        <v>-</v>
      </c>
      <c r="C132" s="401" t="str">
        <f>IF($B132="-","",INDEX('Res.Aux.'!$AG$12:$BG$722,MATCH($B132,'Res.Aux.'!$AG$12:$AG$722,0),MATCH(C$6,'Res.Aux.'!$AG$15:$BG$15,0)))</f>
        <v/>
      </c>
      <c r="D132" s="402" t="str">
        <f t="shared" si="17"/>
        <v/>
      </c>
      <c r="E132" s="403" t="str">
        <f>IF($B132="-","",INDEX('Res.Aux.'!$AG$12:$BG$722,MATCH($B132,'Res.Aux.'!$AG$12:$AG$722,0),MATCH(E$6,'Res.Aux.'!$AG$15:$BG$15,0)))</f>
        <v/>
      </c>
      <c r="F132" s="402" t="str">
        <f t="shared" si="18"/>
        <v/>
      </c>
      <c r="G132" s="404" t="str">
        <f>IF($B132="-","",INDEX('Res.Aux.'!$AG$12:$BG$722,MATCH($B132,'Res.Aux.'!$AG$12:$AG$722,0),MATCH(G$6,'Res.Aux.'!$AG$15:$BG$15,0)))</f>
        <v/>
      </c>
      <c r="H132" s="405" t="str">
        <f>IF($B132="-","",Datos!$I$16)</f>
        <v/>
      </c>
      <c r="I132" s="406" t="str">
        <f>IF($C132="","",Datos!$G$16)</f>
        <v/>
      </c>
      <c r="J132" s="407" t="str">
        <f>IF($B132="-","",INDEX('Res.Aux.'!$AG$12:$BG$722,MATCH($B132,'Res.Aux.'!$AG$12:$AG$722,0),MATCH(J$6,'Res.Aux.'!$AG$15:$BG$15,0)))</f>
        <v/>
      </c>
      <c r="K132" s="408" t="str">
        <f>IF($C132="","",Datos!$H$26)</f>
        <v/>
      </c>
      <c r="L132" s="409" t="str">
        <f>IF($I132="","",Datos!$N$27)</f>
        <v/>
      </c>
      <c r="M132" s="407" t="str">
        <f>IF($I132="","",Datos!$O$27)</f>
        <v/>
      </c>
      <c r="N132" s="410" t="str">
        <f>IF($B132="-","",INDEX('Res.Aux.'!$AG$12:$BG$722,MATCH($B132,'Res.Aux.'!$AG$12:$AG$722,0),MATCH(N$6,'Res.Aux.'!$AG$15:$BG$15,0)))</f>
        <v/>
      </c>
      <c r="O132" s="411"/>
      <c r="P132" s="412" t="str">
        <f t="shared" si="19"/>
        <v/>
      </c>
      <c r="Q132" s="413" t="str">
        <f t="shared" si="21"/>
        <v>ù</v>
      </c>
      <c r="R132" s="414" t="str">
        <f>IF($B132="-","",INDEX('Res.Aux.'!$AG$12:$BG$722,MATCH($B132,'Res.Aux.'!$AG$12:$AG$722,0),MATCH(R$6,'Res.Aux.'!$AG$15:$BG$15,0)))</f>
        <v/>
      </c>
      <c r="S132" s="415" t="str">
        <f>IF($B132="-","",INDEX('Res.Aux.'!$AG$12:$BG$722,MATCH($B132,'Res.Aux.'!$AG$12:$AG$722,0),MATCH(S$6,'Res.Aux.'!$AG$15:$BG$15,0)))</f>
        <v/>
      </c>
      <c r="T132" s="415" t="str">
        <f>IF($B132="-","",INDEX('Res.Aux.'!$AG$12:$BG$722,MATCH($B132,'Res.Aux.'!$AG$12:$AG$722,0),MATCH(T$6,'Res.Aux.'!$AG$15:$BG$15,0)))</f>
        <v/>
      </c>
      <c r="U132" s="416" t="str">
        <f>IF($B132="-","",INDEX('Res.Aux.'!$AG$12:$BG$722,MATCH($B132,'Res.Aux.'!$AG$12:$AG$722,0),MATCH(U$6,'Res.Aux.'!$AG$15:$BG$15,0)))</f>
        <v/>
      </c>
      <c r="V132" s="417"/>
      <c r="W132" s="414" t="str">
        <f t="shared" si="26"/>
        <v>-</v>
      </c>
      <c r="X132" s="415" t="str">
        <f t="shared" si="26"/>
        <v>-</v>
      </c>
      <c r="Y132" s="415" t="str">
        <f t="shared" si="26"/>
        <v>-</v>
      </c>
      <c r="Z132" s="416" t="str">
        <f t="shared" si="24"/>
        <v>-</v>
      </c>
      <c r="AA132" s="417"/>
      <c r="AB132" s="414" t="str">
        <f t="shared" si="25"/>
        <v>-</v>
      </c>
      <c r="AC132" s="415" t="str">
        <f t="shared" si="25"/>
        <v>-</v>
      </c>
      <c r="AD132" s="415" t="str">
        <f t="shared" si="25"/>
        <v>-</v>
      </c>
      <c r="AE132" s="416" t="str">
        <f t="shared" si="23"/>
        <v>-</v>
      </c>
      <c r="AF132" s="417"/>
      <c r="AG132" s="410" t="str">
        <f t="shared" si="14"/>
        <v>-</v>
      </c>
      <c r="AH132" s="417"/>
      <c r="AI132" s="418" t="str">
        <f t="shared" si="15"/>
        <v>ù</v>
      </c>
      <c r="AJ132" s="419" t="str">
        <f t="shared" si="16"/>
        <v>~</v>
      </c>
      <c r="AK132" s="417"/>
      <c r="AL132" s="414" t="str">
        <f t="shared" si="22"/>
        <v>-</v>
      </c>
      <c r="AM132" s="416" t="str">
        <f t="shared" si="20"/>
        <v>-</v>
      </c>
    </row>
    <row r="133" spans="2:39" ht="15" x14ac:dyDescent="0.3">
      <c r="B133" s="400" t="str">
        <f>IF(MAX(B$7:B132)+1&gt;MAX('Res.Aux.'!$AG$23:$AG$722),"-",MAX(B$7:B132)+1)</f>
        <v>-</v>
      </c>
      <c r="C133" s="401" t="str">
        <f>IF($B133="-","",INDEX('Res.Aux.'!$AG$12:$BG$722,MATCH($B133,'Res.Aux.'!$AG$12:$AG$722,0),MATCH(C$6,'Res.Aux.'!$AG$15:$BG$15,0)))</f>
        <v/>
      </c>
      <c r="D133" s="402" t="str">
        <f t="shared" si="17"/>
        <v/>
      </c>
      <c r="E133" s="403" t="str">
        <f>IF($B133="-","",INDEX('Res.Aux.'!$AG$12:$BG$722,MATCH($B133,'Res.Aux.'!$AG$12:$AG$722,0),MATCH(E$6,'Res.Aux.'!$AG$15:$BG$15,0)))</f>
        <v/>
      </c>
      <c r="F133" s="402" t="str">
        <f t="shared" si="18"/>
        <v/>
      </c>
      <c r="G133" s="404" t="str">
        <f>IF($B133="-","",INDEX('Res.Aux.'!$AG$12:$BG$722,MATCH($B133,'Res.Aux.'!$AG$12:$AG$722,0),MATCH(G$6,'Res.Aux.'!$AG$15:$BG$15,0)))</f>
        <v/>
      </c>
      <c r="H133" s="405" t="str">
        <f>IF($B133="-","",Datos!$I$16)</f>
        <v/>
      </c>
      <c r="I133" s="406" t="str">
        <f>IF($C133="","",Datos!$G$16)</f>
        <v/>
      </c>
      <c r="J133" s="407" t="str">
        <f>IF($B133="-","",INDEX('Res.Aux.'!$AG$12:$BG$722,MATCH($B133,'Res.Aux.'!$AG$12:$AG$722,0),MATCH(J$6,'Res.Aux.'!$AG$15:$BG$15,0)))</f>
        <v/>
      </c>
      <c r="K133" s="408" t="str">
        <f>IF($C133="","",Datos!$H$26)</f>
        <v/>
      </c>
      <c r="L133" s="409" t="str">
        <f>IF($I133="","",Datos!$N$27)</f>
        <v/>
      </c>
      <c r="M133" s="407" t="str">
        <f>IF($I133="","",Datos!$O$27)</f>
        <v/>
      </c>
      <c r="N133" s="410" t="str">
        <f>IF($B133="-","",INDEX('Res.Aux.'!$AG$12:$BG$722,MATCH($B133,'Res.Aux.'!$AG$12:$AG$722,0),MATCH(N$6,'Res.Aux.'!$AG$15:$BG$15,0)))</f>
        <v/>
      </c>
      <c r="O133" s="411"/>
      <c r="P133" s="412" t="str">
        <f t="shared" si="19"/>
        <v/>
      </c>
      <c r="Q133" s="413" t="str">
        <f t="shared" si="21"/>
        <v>ù</v>
      </c>
      <c r="R133" s="414" t="str">
        <f>IF($B133="-","",INDEX('Res.Aux.'!$AG$12:$BG$722,MATCH($B133,'Res.Aux.'!$AG$12:$AG$722,0),MATCH(R$6,'Res.Aux.'!$AG$15:$BG$15,0)))</f>
        <v/>
      </c>
      <c r="S133" s="415" t="str">
        <f>IF($B133="-","",INDEX('Res.Aux.'!$AG$12:$BG$722,MATCH($B133,'Res.Aux.'!$AG$12:$AG$722,0),MATCH(S$6,'Res.Aux.'!$AG$15:$BG$15,0)))</f>
        <v/>
      </c>
      <c r="T133" s="415" t="str">
        <f>IF($B133="-","",INDEX('Res.Aux.'!$AG$12:$BG$722,MATCH($B133,'Res.Aux.'!$AG$12:$AG$722,0),MATCH(T$6,'Res.Aux.'!$AG$15:$BG$15,0)))</f>
        <v/>
      </c>
      <c r="U133" s="416" t="str">
        <f>IF($B133="-","",INDEX('Res.Aux.'!$AG$12:$BG$722,MATCH($B133,'Res.Aux.'!$AG$12:$AG$722,0),MATCH(U$6,'Res.Aux.'!$AG$15:$BG$15,0)))</f>
        <v/>
      </c>
      <c r="V133" s="417"/>
      <c r="W133" s="414" t="str">
        <f t="shared" si="26"/>
        <v>-</v>
      </c>
      <c r="X133" s="415" t="str">
        <f t="shared" si="26"/>
        <v>-</v>
      </c>
      <c r="Y133" s="415" t="str">
        <f t="shared" si="26"/>
        <v>-</v>
      </c>
      <c r="Z133" s="416" t="str">
        <f t="shared" si="24"/>
        <v>-</v>
      </c>
      <c r="AA133" s="417"/>
      <c r="AB133" s="414" t="str">
        <f t="shared" si="25"/>
        <v>-</v>
      </c>
      <c r="AC133" s="415" t="str">
        <f t="shared" si="25"/>
        <v>-</v>
      </c>
      <c r="AD133" s="415" t="str">
        <f t="shared" si="25"/>
        <v>-</v>
      </c>
      <c r="AE133" s="416" t="str">
        <f t="shared" si="23"/>
        <v>-</v>
      </c>
      <c r="AF133" s="417"/>
      <c r="AG133" s="410" t="str">
        <f t="shared" si="14"/>
        <v>-</v>
      </c>
      <c r="AH133" s="417"/>
      <c r="AI133" s="418" t="str">
        <f t="shared" si="15"/>
        <v>ù</v>
      </c>
      <c r="AJ133" s="419" t="str">
        <f t="shared" si="16"/>
        <v>~</v>
      </c>
      <c r="AK133" s="417"/>
      <c r="AL133" s="414" t="str">
        <f t="shared" si="22"/>
        <v>-</v>
      </c>
      <c r="AM133" s="416" t="str">
        <f t="shared" si="20"/>
        <v>-</v>
      </c>
    </row>
    <row r="134" spans="2:39" ht="15" x14ac:dyDescent="0.3">
      <c r="B134" s="400" t="str">
        <f>IF(MAX(B$7:B133)+1&gt;MAX('Res.Aux.'!$AG$23:$AG$722),"-",MAX(B$7:B133)+1)</f>
        <v>-</v>
      </c>
      <c r="C134" s="401" t="str">
        <f>IF($B134="-","",INDEX('Res.Aux.'!$AG$12:$BG$722,MATCH($B134,'Res.Aux.'!$AG$12:$AG$722,0),MATCH(C$6,'Res.Aux.'!$AG$15:$BG$15,0)))</f>
        <v/>
      </c>
      <c r="D134" s="402" t="str">
        <f t="shared" si="17"/>
        <v/>
      </c>
      <c r="E134" s="403" t="str">
        <f>IF($B134="-","",INDEX('Res.Aux.'!$AG$12:$BG$722,MATCH($B134,'Res.Aux.'!$AG$12:$AG$722,0),MATCH(E$6,'Res.Aux.'!$AG$15:$BG$15,0)))</f>
        <v/>
      </c>
      <c r="F134" s="402" t="str">
        <f t="shared" si="18"/>
        <v/>
      </c>
      <c r="G134" s="404" t="str">
        <f>IF($B134="-","",INDEX('Res.Aux.'!$AG$12:$BG$722,MATCH($B134,'Res.Aux.'!$AG$12:$AG$722,0),MATCH(G$6,'Res.Aux.'!$AG$15:$BG$15,0)))</f>
        <v/>
      </c>
      <c r="H134" s="405" t="str">
        <f>IF($B134="-","",Datos!$I$16)</f>
        <v/>
      </c>
      <c r="I134" s="406" t="str">
        <f>IF($C134="","",Datos!$G$16)</f>
        <v/>
      </c>
      <c r="J134" s="407" t="str">
        <f>IF($B134="-","",INDEX('Res.Aux.'!$AG$12:$BG$722,MATCH($B134,'Res.Aux.'!$AG$12:$AG$722,0),MATCH(J$6,'Res.Aux.'!$AG$15:$BG$15,0)))</f>
        <v/>
      </c>
      <c r="K134" s="408" t="str">
        <f>IF($C134="","",Datos!$H$26)</f>
        <v/>
      </c>
      <c r="L134" s="409" t="str">
        <f>IF($I134="","",Datos!$N$27)</f>
        <v/>
      </c>
      <c r="M134" s="407" t="str">
        <f>IF($I134="","",Datos!$O$27)</f>
        <v/>
      </c>
      <c r="N134" s="410" t="str">
        <f>IF($B134="-","",INDEX('Res.Aux.'!$AG$12:$BG$722,MATCH($B134,'Res.Aux.'!$AG$12:$AG$722,0),MATCH(N$6,'Res.Aux.'!$AG$15:$BG$15,0)))</f>
        <v/>
      </c>
      <c r="O134" s="411"/>
      <c r="P134" s="412" t="str">
        <f t="shared" si="19"/>
        <v/>
      </c>
      <c r="Q134" s="413" t="str">
        <f t="shared" si="21"/>
        <v>ù</v>
      </c>
      <c r="R134" s="414" t="str">
        <f>IF($B134="-","",INDEX('Res.Aux.'!$AG$12:$BG$722,MATCH($B134,'Res.Aux.'!$AG$12:$AG$722,0),MATCH(R$6,'Res.Aux.'!$AG$15:$BG$15,0)))</f>
        <v/>
      </c>
      <c r="S134" s="415" t="str">
        <f>IF($B134="-","",INDEX('Res.Aux.'!$AG$12:$BG$722,MATCH($B134,'Res.Aux.'!$AG$12:$AG$722,0),MATCH(S$6,'Res.Aux.'!$AG$15:$BG$15,0)))</f>
        <v/>
      </c>
      <c r="T134" s="415" t="str">
        <f>IF($B134="-","",INDEX('Res.Aux.'!$AG$12:$BG$722,MATCH($B134,'Res.Aux.'!$AG$12:$AG$722,0),MATCH(T$6,'Res.Aux.'!$AG$15:$BG$15,0)))</f>
        <v/>
      </c>
      <c r="U134" s="416" t="str">
        <f>IF($B134="-","",INDEX('Res.Aux.'!$AG$12:$BG$722,MATCH($B134,'Res.Aux.'!$AG$12:$AG$722,0),MATCH(U$6,'Res.Aux.'!$AG$15:$BG$15,0)))</f>
        <v/>
      </c>
      <c r="V134" s="417"/>
      <c r="W134" s="414" t="str">
        <f t="shared" si="26"/>
        <v>-</v>
      </c>
      <c r="X134" s="415" t="str">
        <f t="shared" si="26"/>
        <v>-</v>
      </c>
      <c r="Y134" s="415" t="str">
        <f t="shared" si="26"/>
        <v>-</v>
      </c>
      <c r="Z134" s="416" t="str">
        <f t="shared" si="24"/>
        <v>-</v>
      </c>
      <c r="AA134" s="417"/>
      <c r="AB134" s="414" t="str">
        <f t="shared" si="25"/>
        <v>-</v>
      </c>
      <c r="AC134" s="415" t="str">
        <f t="shared" si="25"/>
        <v>-</v>
      </c>
      <c r="AD134" s="415" t="str">
        <f t="shared" si="25"/>
        <v>-</v>
      </c>
      <c r="AE134" s="416" t="str">
        <f t="shared" si="23"/>
        <v>-</v>
      </c>
      <c r="AF134" s="417"/>
      <c r="AG134" s="410" t="str">
        <f t="shared" si="14"/>
        <v>-</v>
      </c>
      <c r="AH134" s="417"/>
      <c r="AI134" s="418" t="str">
        <f t="shared" si="15"/>
        <v>ù</v>
      </c>
      <c r="AJ134" s="419" t="str">
        <f t="shared" si="16"/>
        <v>~</v>
      </c>
      <c r="AK134" s="417"/>
      <c r="AL134" s="414" t="str">
        <f t="shared" si="22"/>
        <v>-</v>
      </c>
      <c r="AM134" s="416" t="str">
        <f t="shared" si="20"/>
        <v>-</v>
      </c>
    </row>
    <row r="135" spans="2:39" ht="15" x14ac:dyDescent="0.3">
      <c r="B135" s="400" t="str">
        <f>IF(MAX(B$7:B134)+1&gt;MAX('Res.Aux.'!$AG$23:$AG$722),"-",MAX(B$7:B134)+1)</f>
        <v>-</v>
      </c>
      <c r="C135" s="401" t="str">
        <f>IF($B135="-","",INDEX('Res.Aux.'!$AG$12:$BG$722,MATCH($B135,'Res.Aux.'!$AG$12:$AG$722,0),MATCH(C$6,'Res.Aux.'!$AG$15:$BG$15,0)))</f>
        <v/>
      </c>
      <c r="D135" s="402" t="str">
        <f t="shared" si="17"/>
        <v/>
      </c>
      <c r="E135" s="403" t="str">
        <f>IF($B135="-","",INDEX('Res.Aux.'!$AG$12:$BG$722,MATCH($B135,'Res.Aux.'!$AG$12:$AG$722,0),MATCH(E$6,'Res.Aux.'!$AG$15:$BG$15,0)))</f>
        <v/>
      </c>
      <c r="F135" s="402" t="str">
        <f t="shared" si="18"/>
        <v/>
      </c>
      <c r="G135" s="404" t="str">
        <f>IF($B135="-","",INDEX('Res.Aux.'!$AG$12:$BG$722,MATCH($B135,'Res.Aux.'!$AG$12:$AG$722,0),MATCH(G$6,'Res.Aux.'!$AG$15:$BG$15,0)))</f>
        <v/>
      </c>
      <c r="H135" s="405" t="str">
        <f>IF($B135="-","",Datos!$I$16)</f>
        <v/>
      </c>
      <c r="I135" s="406" t="str">
        <f>IF($C135="","",Datos!$G$16)</f>
        <v/>
      </c>
      <c r="J135" s="407" t="str">
        <f>IF($B135="-","",INDEX('Res.Aux.'!$AG$12:$BG$722,MATCH($B135,'Res.Aux.'!$AG$12:$AG$722,0),MATCH(J$6,'Res.Aux.'!$AG$15:$BG$15,0)))</f>
        <v/>
      </c>
      <c r="K135" s="408" t="str">
        <f>IF($C135="","",Datos!$H$26)</f>
        <v/>
      </c>
      <c r="L135" s="409" t="str">
        <f>IF($I135="","",Datos!$N$27)</f>
        <v/>
      </c>
      <c r="M135" s="407" t="str">
        <f>IF($I135="","",Datos!$O$27)</f>
        <v/>
      </c>
      <c r="N135" s="410" t="str">
        <f>IF($B135="-","",INDEX('Res.Aux.'!$AG$12:$BG$722,MATCH($B135,'Res.Aux.'!$AG$12:$AG$722,0),MATCH(N$6,'Res.Aux.'!$AG$15:$BG$15,0)))</f>
        <v/>
      </c>
      <c r="O135" s="411"/>
      <c r="P135" s="412" t="str">
        <f t="shared" si="19"/>
        <v/>
      </c>
      <c r="Q135" s="413" t="str">
        <f t="shared" si="21"/>
        <v>ù</v>
      </c>
      <c r="R135" s="414" t="str">
        <f>IF($B135="-","",INDEX('Res.Aux.'!$AG$12:$BG$722,MATCH($B135,'Res.Aux.'!$AG$12:$AG$722,0),MATCH(R$6,'Res.Aux.'!$AG$15:$BG$15,0)))</f>
        <v/>
      </c>
      <c r="S135" s="415" t="str">
        <f>IF($B135="-","",INDEX('Res.Aux.'!$AG$12:$BG$722,MATCH($B135,'Res.Aux.'!$AG$12:$AG$722,0),MATCH(S$6,'Res.Aux.'!$AG$15:$BG$15,0)))</f>
        <v/>
      </c>
      <c r="T135" s="415" t="str">
        <f>IF($B135="-","",INDEX('Res.Aux.'!$AG$12:$BG$722,MATCH($B135,'Res.Aux.'!$AG$12:$AG$722,0),MATCH(T$6,'Res.Aux.'!$AG$15:$BG$15,0)))</f>
        <v/>
      </c>
      <c r="U135" s="416" t="str">
        <f>IF($B135="-","",INDEX('Res.Aux.'!$AG$12:$BG$722,MATCH($B135,'Res.Aux.'!$AG$12:$AG$722,0),MATCH(U$6,'Res.Aux.'!$AG$15:$BG$15,0)))</f>
        <v/>
      </c>
      <c r="V135" s="417"/>
      <c r="W135" s="414" t="str">
        <f t="shared" si="26"/>
        <v>-</v>
      </c>
      <c r="X135" s="415" t="str">
        <f t="shared" si="26"/>
        <v>-</v>
      </c>
      <c r="Y135" s="415" t="str">
        <f t="shared" si="26"/>
        <v>-</v>
      </c>
      <c r="Z135" s="416" t="str">
        <f t="shared" si="24"/>
        <v>-</v>
      </c>
      <c r="AA135" s="417"/>
      <c r="AB135" s="414" t="str">
        <f t="shared" si="25"/>
        <v>-</v>
      </c>
      <c r="AC135" s="415" t="str">
        <f t="shared" si="25"/>
        <v>-</v>
      </c>
      <c r="AD135" s="415" t="str">
        <f t="shared" si="25"/>
        <v>-</v>
      </c>
      <c r="AE135" s="416" t="str">
        <f t="shared" si="23"/>
        <v>-</v>
      </c>
      <c r="AF135" s="417"/>
      <c r="AG135" s="410" t="str">
        <f t="shared" ref="AG135:AG198" si="27">IF(SUM(AB135:AE135)=0,"-",SUM(AB135:AE135))</f>
        <v>-</v>
      </c>
      <c r="AH135" s="417"/>
      <c r="AI135" s="418" t="str">
        <f t="shared" ref="AI135:AI198" si="28">IF(AND(N135&lt;&gt;"",AG135&lt;&gt;"-"),IF(AG135=N135,"ü","û"),IF(OR(N135=0,N135="",N135="-"),"ù","$"))</f>
        <v>ù</v>
      </c>
      <c r="AJ135" s="419" t="str">
        <f t="shared" ref="AJ135:AJ198" si="29">IF(AI135="ü","-",IF(AI135="ù","~",IF(AI135="$","???",AG135-N135)))</f>
        <v>~</v>
      </c>
      <c r="AK135" s="417"/>
      <c r="AL135" s="414" t="str">
        <f t="shared" si="22"/>
        <v>-</v>
      </c>
      <c r="AM135" s="416" t="str">
        <f t="shared" si="20"/>
        <v>-</v>
      </c>
    </row>
    <row r="136" spans="2:39" ht="15" x14ac:dyDescent="0.3">
      <c r="B136" s="400" t="str">
        <f>IF(MAX(B$7:B135)+1&gt;MAX('Res.Aux.'!$AG$23:$AG$722),"-",MAX(B$7:B135)+1)</f>
        <v>-</v>
      </c>
      <c r="C136" s="401" t="str">
        <f>IF($B136="-","",INDEX('Res.Aux.'!$AG$12:$BG$722,MATCH($B136,'Res.Aux.'!$AG$12:$AG$722,0),MATCH(C$6,'Res.Aux.'!$AG$15:$BG$15,0)))</f>
        <v/>
      </c>
      <c r="D136" s="402" t="str">
        <f t="shared" ref="D136:D199" si="30">IF(C136="","","/")</f>
        <v/>
      </c>
      <c r="E136" s="403" t="str">
        <f>IF($B136="-","",INDEX('Res.Aux.'!$AG$12:$BG$722,MATCH($B136,'Res.Aux.'!$AG$12:$AG$722,0),MATCH(E$6,'Res.Aux.'!$AG$15:$BG$15,0)))</f>
        <v/>
      </c>
      <c r="F136" s="402" t="str">
        <f t="shared" ref="F136:F199" si="31">IF(E136="","","/")</f>
        <v/>
      </c>
      <c r="G136" s="404" t="str">
        <f>IF($B136="-","",INDEX('Res.Aux.'!$AG$12:$BG$722,MATCH($B136,'Res.Aux.'!$AG$12:$AG$722,0),MATCH(G$6,'Res.Aux.'!$AG$15:$BG$15,0)))</f>
        <v/>
      </c>
      <c r="H136" s="405" t="str">
        <f>IF($B136="-","",Datos!$I$16)</f>
        <v/>
      </c>
      <c r="I136" s="406" t="str">
        <f>IF($C136="","",Datos!$G$16)</f>
        <v/>
      </c>
      <c r="J136" s="407" t="str">
        <f>IF($B136="-","",INDEX('Res.Aux.'!$AG$12:$BG$722,MATCH($B136,'Res.Aux.'!$AG$12:$AG$722,0),MATCH(J$6,'Res.Aux.'!$AG$15:$BG$15,0)))</f>
        <v/>
      </c>
      <c r="K136" s="408" t="str">
        <f>IF($C136="","",Datos!$H$26)</f>
        <v/>
      </c>
      <c r="L136" s="409" t="str">
        <f>IF($I136="","",Datos!$N$27)</f>
        <v/>
      </c>
      <c r="M136" s="407" t="str">
        <f>IF($I136="","",Datos!$O$27)</f>
        <v/>
      </c>
      <c r="N136" s="410" t="str">
        <f>IF($B136="-","",INDEX('Res.Aux.'!$AG$12:$BG$722,MATCH($B136,'Res.Aux.'!$AG$12:$AG$722,0),MATCH(N$6,'Res.Aux.'!$AG$15:$BG$15,0)))</f>
        <v/>
      </c>
      <c r="O136" s="411"/>
      <c r="P136" s="412" t="str">
        <f t="shared" ref="P136:P199" si="32">IF($B136="-","","C")</f>
        <v/>
      </c>
      <c r="Q136" s="413" t="str">
        <f t="shared" si="21"/>
        <v>ù</v>
      </c>
      <c r="R136" s="414" t="str">
        <f>IF($B136="-","",INDEX('Res.Aux.'!$AG$12:$BG$722,MATCH($B136,'Res.Aux.'!$AG$12:$AG$722,0),MATCH(R$6,'Res.Aux.'!$AG$15:$BG$15,0)))</f>
        <v/>
      </c>
      <c r="S136" s="415" t="str">
        <f>IF($B136="-","",INDEX('Res.Aux.'!$AG$12:$BG$722,MATCH($B136,'Res.Aux.'!$AG$12:$AG$722,0),MATCH(S$6,'Res.Aux.'!$AG$15:$BG$15,0)))</f>
        <v/>
      </c>
      <c r="T136" s="415" t="str">
        <f>IF($B136="-","",INDEX('Res.Aux.'!$AG$12:$BG$722,MATCH($B136,'Res.Aux.'!$AG$12:$AG$722,0),MATCH(T$6,'Res.Aux.'!$AG$15:$BG$15,0)))</f>
        <v/>
      </c>
      <c r="U136" s="416" t="str">
        <f>IF($B136="-","",INDEX('Res.Aux.'!$AG$12:$BG$722,MATCH($B136,'Res.Aux.'!$AG$12:$AG$722,0),MATCH(U$6,'Res.Aux.'!$AG$15:$BG$15,0)))</f>
        <v/>
      </c>
      <c r="V136" s="417"/>
      <c r="W136" s="414" t="str">
        <f t="shared" si="26"/>
        <v>-</v>
      </c>
      <c r="X136" s="415" t="str">
        <f t="shared" si="26"/>
        <v>-</v>
      </c>
      <c r="Y136" s="415" t="str">
        <f t="shared" si="26"/>
        <v>-</v>
      </c>
      <c r="Z136" s="416" t="str">
        <f t="shared" si="24"/>
        <v>-</v>
      </c>
      <c r="AA136" s="417"/>
      <c r="AB136" s="414" t="str">
        <f t="shared" si="25"/>
        <v>-</v>
      </c>
      <c r="AC136" s="415" t="str">
        <f t="shared" si="25"/>
        <v>-</v>
      </c>
      <c r="AD136" s="415" t="str">
        <f t="shared" si="25"/>
        <v>-</v>
      </c>
      <c r="AE136" s="416" t="str">
        <f t="shared" si="23"/>
        <v>-</v>
      </c>
      <c r="AF136" s="417"/>
      <c r="AG136" s="410" t="str">
        <f t="shared" si="27"/>
        <v>-</v>
      </c>
      <c r="AH136" s="417"/>
      <c r="AI136" s="418" t="str">
        <f t="shared" si="28"/>
        <v>ù</v>
      </c>
      <c r="AJ136" s="419" t="str">
        <f t="shared" si="29"/>
        <v>~</v>
      </c>
      <c r="AK136" s="417"/>
      <c r="AL136" s="414" t="str">
        <f t="shared" si="22"/>
        <v>-</v>
      </c>
      <c r="AM136" s="416" t="str">
        <f t="shared" ref="AM136:AM199" si="33">IF(SUM(W136:Z136)=0,"-",SUM(W136:Z136))</f>
        <v>-</v>
      </c>
    </row>
    <row r="137" spans="2:39" ht="15" x14ac:dyDescent="0.3">
      <c r="B137" s="400" t="str">
        <f>IF(MAX(B$7:B136)+1&gt;MAX('Res.Aux.'!$AG$23:$AG$722),"-",MAX(B$7:B136)+1)</f>
        <v>-</v>
      </c>
      <c r="C137" s="401" t="str">
        <f>IF($B137="-","",INDEX('Res.Aux.'!$AG$12:$BG$722,MATCH($B137,'Res.Aux.'!$AG$12:$AG$722,0),MATCH(C$6,'Res.Aux.'!$AG$15:$BG$15,0)))</f>
        <v/>
      </c>
      <c r="D137" s="402" t="str">
        <f t="shared" si="30"/>
        <v/>
      </c>
      <c r="E137" s="403" t="str">
        <f>IF($B137="-","",INDEX('Res.Aux.'!$AG$12:$BG$722,MATCH($B137,'Res.Aux.'!$AG$12:$AG$722,0),MATCH(E$6,'Res.Aux.'!$AG$15:$BG$15,0)))</f>
        <v/>
      </c>
      <c r="F137" s="402" t="str">
        <f t="shared" si="31"/>
        <v/>
      </c>
      <c r="G137" s="404" t="str">
        <f>IF($B137="-","",INDEX('Res.Aux.'!$AG$12:$BG$722,MATCH($B137,'Res.Aux.'!$AG$12:$AG$722,0),MATCH(G$6,'Res.Aux.'!$AG$15:$BG$15,0)))</f>
        <v/>
      </c>
      <c r="H137" s="405" t="str">
        <f>IF($B137="-","",Datos!$I$16)</f>
        <v/>
      </c>
      <c r="I137" s="406" t="str">
        <f>IF($C137="","",Datos!$G$16)</f>
        <v/>
      </c>
      <c r="J137" s="407" t="str">
        <f>IF($B137="-","",INDEX('Res.Aux.'!$AG$12:$BG$722,MATCH($B137,'Res.Aux.'!$AG$12:$AG$722,0),MATCH(J$6,'Res.Aux.'!$AG$15:$BG$15,0)))</f>
        <v/>
      </c>
      <c r="K137" s="408" t="str">
        <f>IF($C137="","",Datos!$H$26)</f>
        <v/>
      </c>
      <c r="L137" s="409" t="str">
        <f>IF($I137="","",Datos!$N$27)</f>
        <v/>
      </c>
      <c r="M137" s="407" t="str">
        <f>IF($I137="","",Datos!$O$27)</f>
        <v/>
      </c>
      <c r="N137" s="410" t="str">
        <f>IF($B137="-","",INDEX('Res.Aux.'!$AG$12:$BG$722,MATCH($B137,'Res.Aux.'!$AG$12:$AG$722,0),MATCH(N$6,'Res.Aux.'!$AG$15:$BG$15,0)))</f>
        <v/>
      </c>
      <c r="O137" s="411"/>
      <c r="P137" s="412" t="str">
        <f t="shared" si="32"/>
        <v/>
      </c>
      <c r="Q137" s="413" t="str">
        <f t="shared" ref="Q137:Q200" si="34">AI137</f>
        <v>ù</v>
      </c>
      <c r="R137" s="414" t="str">
        <f>IF($B137="-","",INDEX('Res.Aux.'!$AG$12:$BG$722,MATCH($B137,'Res.Aux.'!$AG$12:$AG$722,0),MATCH(R$6,'Res.Aux.'!$AG$15:$BG$15,0)))</f>
        <v/>
      </c>
      <c r="S137" s="415" t="str">
        <f>IF($B137="-","",INDEX('Res.Aux.'!$AG$12:$BG$722,MATCH($B137,'Res.Aux.'!$AG$12:$AG$722,0),MATCH(S$6,'Res.Aux.'!$AG$15:$BG$15,0)))</f>
        <v/>
      </c>
      <c r="T137" s="415" t="str">
        <f>IF($B137="-","",INDEX('Res.Aux.'!$AG$12:$BG$722,MATCH($B137,'Res.Aux.'!$AG$12:$AG$722,0),MATCH(T$6,'Res.Aux.'!$AG$15:$BG$15,0)))</f>
        <v/>
      </c>
      <c r="U137" s="416" t="str">
        <f>IF($B137="-","",INDEX('Res.Aux.'!$AG$12:$BG$722,MATCH($B137,'Res.Aux.'!$AG$12:$AG$722,0),MATCH(U$6,'Res.Aux.'!$AG$15:$BG$15,0)))</f>
        <v/>
      </c>
      <c r="V137" s="417"/>
      <c r="W137" s="414" t="str">
        <f t="shared" si="26"/>
        <v>-</v>
      </c>
      <c r="X137" s="415" t="str">
        <f t="shared" si="26"/>
        <v>-</v>
      </c>
      <c r="Y137" s="415" t="str">
        <f t="shared" si="26"/>
        <v>-</v>
      </c>
      <c r="Z137" s="416" t="str">
        <f t="shared" si="24"/>
        <v>-</v>
      </c>
      <c r="AA137" s="417"/>
      <c r="AB137" s="414" t="str">
        <f t="shared" si="25"/>
        <v>-</v>
      </c>
      <c r="AC137" s="415" t="str">
        <f t="shared" si="25"/>
        <v>-</v>
      </c>
      <c r="AD137" s="415" t="str">
        <f t="shared" si="25"/>
        <v>-</v>
      </c>
      <c r="AE137" s="416" t="str">
        <f t="shared" si="23"/>
        <v>-</v>
      </c>
      <c r="AF137" s="417"/>
      <c r="AG137" s="410" t="str">
        <f t="shared" si="27"/>
        <v>-</v>
      </c>
      <c r="AH137" s="417"/>
      <c r="AI137" s="418" t="str">
        <f t="shared" si="28"/>
        <v>ù</v>
      </c>
      <c r="AJ137" s="419" t="str">
        <f t="shared" si="29"/>
        <v>~</v>
      </c>
      <c r="AK137" s="417"/>
      <c r="AL137" s="414" t="str">
        <f t="shared" si="22"/>
        <v>-</v>
      </c>
      <c r="AM137" s="416" t="str">
        <f t="shared" si="33"/>
        <v>-</v>
      </c>
    </row>
    <row r="138" spans="2:39" ht="15" x14ac:dyDescent="0.3">
      <c r="B138" s="400" t="str">
        <f>IF(MAX(B$7:B137)+1&gt;MAX('Res.Aux.'!$AG$23:$AG$722),"-",MAX(B$7:B137)+1)</f>
        <v>-</v>
      </c>
      <c r="C138" s="401" t="str">
        <f>IF($B138="-","",INDEX('Res.Aux.'!$AG$12:$BG$722,MATCH($B138,'Res.Aux.'!$AG$12:$AG$722,0),MATCH(C$6,'Res.Aux.'!$AG$15:$BG$15,0)))</f>
        <v/>
      </c>
      <c r="D138" s="402" t="str">
        <f t="shared" si="30"/>
        <v/>
      </c>
      <c r="E138" s="403" t="str">
        <f>IF($B138="-","",INDEX('Res.Aux.'!$AG$12:$BG$722,MATCH($B138,'Res.Aux.'!$AG$12:$AG$722,0),MATCH(E$6,'Res.Aux.'!$AG$15:$BG$15,0)))</f>
        <v/>
      </c>
      <c r="F138" s="402" t="str">
        <f t="shared" si="31"/>
        <v/>
      </c>
      <c r="G138" s="404" t="str">
        <f>IF($B138="-","",INDEX('Res.Aux.'!$AG$12:$BG$722,MATCH($B138,'Res.Aux.'!$AG$12:$AG$722,0),MATCH(G$6,'Res.Aux.'!$AG$15:$BG$15,0)))</f>
        <v/>
      </c>
      <c r="H138" s="405" t="str">
        <f>IF($B138="-","",Datos!$I$16)</f>
        <v/>
      </c>
      <c r="I138" s="406" t="str">
        <f>IF($C138="","",Datos!$G$16)</f>
        <v/>
      </c>
      <c r="J138" s="407" t="str">
        <f>IF($B138="-","",INDEX('Res.Aux.'!$AG$12:$BG$722,MATCH($B138,'Res.Aux.'!$AG$12:$AG$722,0),MATCH(J$6,'Res.Aux.'!$AG$15:$BG$15,0)))</f>
        <v/>
      </c>
      <c r="K138" s="408" t="str">
        <f>IF($C138="","",Datos!$H$26)</f>
        <v/>
      </c>
      <c r="L138" s="409" t="str">
        <f>IF($I138="","",Datos!$N$27)</f>
        <v/>
      </c>
      <c r="M138" s="407" t="str">
        <f>IF($I138="","",Datos!$O$27)</f>
        <v/>
      </c>
      <c r="N138" s="410" t="str">
        <f>IF($B138="-","",INDEX('Res.Aux.'!$AG$12:$BG$722,MATCH($B138,'Res.Aux.'!$AG$12:$AG$722,0),MATCH(N$6,'Res.Aux.'!$AG$15:$BG$15,0)))</f>
        <v/>
      </c>
      <c r="O138" s="411"/>
      <c r="P138" s="412" t="str">
        <f t="shared" si="32"/>
        <v/>
      </c>
      <c r="Q138" s="413" t="str">
        <f t="shared" si="34"/>
        <v>ù</v>
      </c>
      <c r="R138" s="414" t="str">
        <f>IF($B138="-","",INDEX('Res.Aux.'!$AG$12:$BG$722,MATCH($B138,'Res.Aux.'!$AG$12:$AG$722,0),MATCH(R$6,'Res.Aux.'!$AG$15:$BG$15,0)))</f>
        <v/>
      </c>
      <c r="S138" s="415" t="str">
        <f>IF($B138="-","",INDEX('Res.Aux.'!$AG$12:$BG$722,MATCH($B138,'Res.Aux.'!$AG$12:$AG$722,0),MATCH(S$6,'Res.Aux.'!$AG$15:$BG$15,0)))</f>
        <v/>
      </c>
      <c r="T138" s="415" t="str">
        <f>IF($B138="-","",INDEX('Res.Aux.'!$AG$12:$BG$722,MATCH($B138,'Res.Aux.'!$AG$12:$AG$722,0),MATCH(T$6,'Res.Aux.'!$AG$15:$BG$15,0)))</f>
        <v/>
      </c>
      <c r="U138" s="416" t="str">
        <f>IF($B138="-","",INDEX('Res.Aux.'!$AG$12:$BG$722,MATCH($B138,'Res.Aux.'!$AG$12:$AG$722,0),MATCH(U$6,'Res.Aux.'!$AG$15:$BG$15,0)))</f>
        <v/>
      </c>
      <c r="V138" s="417"/>
      <c r="W138" s="414" t="str">
        <f t="shared" si="26"/>
        <v>-</v>
      </c>
      <c r="X138" s="415" t="str">
        <f t="shared" si="26"/>
        <v>-</v>
      </c>
      <c r="Y138" s="415" t="str">
        <f t="shared" si="26"/>
        <v>-</v>
      </c>
      <c r="Z138" s="416" t="str">
        <f t="shared" si="24"/>
        <v>-</v>
      </c>
      <c r="AA138" s="417"/>
      <c r="AB138" s="414" t="str">
        <f t="shared" si="25"/>
        <v>-</v>
      </c>
      <c r="AC138" s="415" t="str">
        <f t="shared" si="25"/>
        <v>-</v>
      </c>
      <c r="AD138" s="415" t="str">
        <f t="shared" si="25"/>
        <v>-</v>
      </c>
      <c r="AE138" s="416" t="str">
        <f t="shared" si="23"/>
        <v>-</v>
      </c>
      <c r="AF138" s="417"/>
      <c r="AG138" s="410" t="str">
        <f t="shared" si="27"/>
        <v>-</v>
      </c>
      <c r="AH138" s="417"/>
      <c r="AI138" s="418" t="str">
        <f t="shared" si="28"/>
        <v>ù</v>
      </c>
      <c r="AJ138" s="419" t="str">
        <f t="shared" si="29"/>
        <v>~</v>
      </c>
      <c r="AK138" s="417"/>
      <c r="AL138" s="414" t="str">
        <f t="shared" si="22"/>
        <v>-</v>
      </c>
      <c r="AM138" s="416" t="str">
        <f t="shared" si="33"/>
        <v>-</v>
      </c>
    </row>
    <row r="139" spans="2:39" ht="15" x14ac:dyDescent="0.3">
      <c r="B139" s="400" t="str">
        <f>IF(MAX(B$7:B138)+1&gt;MAX('Res.Aux.'!$AG$23:$AG$722),"-",MAX(B$7:B138)+1)</f>
        <v>-</v>
      </c>
      <c r="C139" s="401" t="str">
        <f>IF($B139="-","",INDEX('Res.Aux.'!$AG$12:$BG$722,MATCH($B139,'Res.Aux.'!$AG$12:$AG$722,0),MATCH(C$6,'Res.Aux.'!$AG$15:$BG$15,0)))</f>
        <v/>
      </c>
      <c r="D139" s="402" t="str">
        <f t="shared" si="30"/>
        <v/>
      </c>
      <c r="E139" s="403" t="str">
        <f>IF($B139="-","",INDEX('Res.Aux.'!$AG$12:$BG$722,MATCH($B139,'Res.Aux.'!$AG$12:$AG$722,0),MATCH(E$6,'Res.Aux.'!$AG$15:$BG$15,0)))</f>
        <v/>
      </c>
      <c r="F139" s="402" t="str">
        <f t="shared" si="31"/>
        <v/>
      </c>
      <c r="G139" s="404" t="str">
        <f>IF($B139="-","",INDEX('Res.Aux.'!$AG$12:$BG$722,MATCH($B139,'Res.Aux.'!$AG$12:$AG$722,0),MATCH(G$6,'Res.Aux.'!$AG$15:$BG$15,0)))</f>
        <v/>
      </c>
      <c r="H139" s="405" t="str">
        <f>IF($B139="-","",Datos!$I$16)</f>
        <v/>
      </c>
      <c r="I139" s="406" t="str">
        <f>IF($C139="","",Datos!$G$16)</f>
        <v/>
      </c>
      <c r="J139" s="407" t="str">
        <f>IF($B139="-","",INDEX('Res.Aux.'!$AG$12:$BG$722,MATCH($B139,'Res.Aux.'!$AG$12:$AG$722,0),MATCH(J$6,'Res.Aux.'!$AG$15:$BG$15,0)))</f>
        <v/>
      </c>
      <c r="K139" s="408" t="str">
        <f>IF($C139="","",Datos!$H$26)</f>
        <v/>
      </c>
      <c r="L139" s="409" t="str">
        <f>IF($I139="","",Datos!$N$27)</f>
        <v/>
      </c>
      <c r="M139" s="407" t="str">
        <f>IF($I139="","",Datos!$O$27)</f>
        <v/>
      </c>
      <c r="N139" s="410" t="str">
        <f>IF($B139="-","",INDEX('Res.Aux.'!$AG$12:$BG$722,MATCH($B139,'Res.Aux.'!$AG$12:$AG$722,0),MATCH(N$6,'Res.Aux.'!$AG$15:$BG$15,0)))</f>
        <v/>
      </c>
      <c r="O139" s="411"/>
      <c r="P139" s="412" t="str">
        <f t="shared" si="32"/>
        <v/>
      </c>
      <c r="Q139" s="413" t="str">
        <f t="shared" si="34"/>
        <v>ù</v>
      </c>
      <c r="R139" s="414" t="str">
        <f>IF($B139="-","",INDEX('Res.Aux.'!$AG$12:$BG$722,MATCH($B139,'Res.Aux.'!$AG$12:$AG$722,0),MATCH(R$6,'Res.Aux.'!$AG$15:$BG$15,0)))</f>
        <v/>
      </c>
      <c r="S139" s="415" t="str">
        <f>IF($B139="-","",INDEX('Res.Aux.'!$AG$12:$BG$722,MATCH($B139,'Res.Aux.'!$AG$12:$AG$722,0),MATCH(S$6,'Res.Aux.'!$AG$15:$BG$15,0)))</f>
        <v/>
      </c>
      <c r="T139" s="415" t="str">
        <f>IF($B139="-","",INDEX('Res.Aux.'!$AG$12:$BG$722,MATCH($B139,'Res.Aux.'!$AG$12:$AG$722,0),MATCH(T$6,'Res.Aux.'!$AG$15:$BG$15,0)))</f>
        <v/>
      </c>
      <c r="U139" s="416" t="str">
        <f>IF($B139="-","",INDEX('Res.Aux.'!$AG$12:$BG$722,MATCH($B139,'Res.Aux.'!$AG$12:$AG$722,0),MATCH(U$6,'Res.Aux.'!$AG$15:$BG$15,0)))</f>
        <v/>
      </c>
      <c r="V139" s="417"/>
      <c r="W139" s="414" t="str">
        <f t="shared" si="26"/>
        <v>-</v>
      </c>
      <c r="X139" s="415" t="str">
        <f t="shared" si="26"/>
        <v>-</v>
      </c>
      <c r="Y139" s="415" t="str">
        <f t="shared" si="26"/>
        <v>-</v>
      </c>
      <c r="Z139" s="416" t="str">
        <f t="shared" si="24"/>
        <v>-</v>
      </c>
      <c r="AA139" s="417"/>
      <c r="AB139" s="414" t="str">
        <f t="shared" si="25"/>
        <v>-</v>
      </c>
      <c r="AC139" s="415" t="str">
        <f t="shared" si="25"/>
        <v>-</v>
      </c>
      <c r="AD139" s="415" t="str">
        <f t="shared" si="25"/>
        <v>-</v>
      </c>
      <c r="AE139" s="416" t="str">
        <f t="shared" si="23"/>
        <v>-</v>
      </c>
      <c r="AF139" s="417"/>
      <c r="AG139" s="410" t="str">
        <f t="shared" si="27"/>
        <v>-</v>
      </c>
      <c r="AH139" s="417"/>
      <c r="AI139" s="418" t="str">
        <f t="shared" si="28"/>
        <v>ù</v>
      </c>
      <c r="AJ139" s="419" t="str">
        <f t="shared" si="29"/>
        <v>~</v>
      </c>
      <c r="AK139" s="417"/>
      <c r="AL139" s="414" t="str">
        <f t="shared" si="22"/>
        <v>-</v>
      </c>
      <c r="AM139" s="416" t="str">
        <f t="shared" si="33"/>
        <v>-</v>
      </c>
    </row>
    <row r="140" spans="2:39" ht="15" x14ac:dyDescent="0.3">
      <c r="B140" s="400" t="str">
        <f>IF(MAX(B$7:B139)+1&gt;MAX('Res.Aux.'!$AG$23:$AG$722),"-",MAX(B$7:B139)+1)</f>
        <v>-</v>
      </c>
      <c r="C140" s="401" t="str">
        <f>IF($B140="-","",INDEX('Res.Aux.'!$AG$12:$BG$722,MATCH($B140,'Res.Aux.'!$AG$12:$AG$722,0),MATCH(C$6,'Res.Aux.'!$AG$15:$BG$15,0)))</f>
        <v/>
      </c>
      <c r="D140" s="402" t="str">
        <f t="shared" si="30"/>
        <v/>
      </c>
      <c r="E140" s="403" t="str">
        <f>IF($B140="-","",INDEX('Res.Aux.'!$AG$12:$BG$722,MATCH($B140,'Res.Aux.'!$AG$12:$AG$722,0),MATCH(E$6,'Res.Aux.'!$AG$15:$BG$15,0)))</f>
        <v/>
      </c>
      <c r="F140" s="402" t="str">
        <f t="shared" si="31"/>
        <v/>
      </c>
      <c r="G140" s="404" t="str">
        <f>IF($B140="-","",INDEX('Res.Aux.'!$AG$12:$BG$722,MATCH($B140,'Res.Aux.'!$AG$12:$AG$722,0),MATCH(G$6,'Res.Aux.'!$AG$15:$BG$15,0)))</f>
        <v/>
      </c>
      <c r="H140" s="405" t="str">
        <f>IF($B140="-","",Datos!$I$16)</f>
        <v/>
      </c>
      <c r="I140" s="406" t="str">
        <f>IF($C140="","",Datos!$G$16)</f>
        <v/>
      </c>
      <c r="J140" s="407" t="str">
        <f>IF($B140="-","",INDEX('Res.Aux.'!$AG$12:$BG$722,MATCH($B140,'Res.Aux.'!$AG$12:$AG$722,0),MATCH(J$6,'Res.Aux.'!$AG$15:$BG$15,0)))</f>
        <v/>
      </c>
      <c r="K140" s="408" t="str">
        <f>IF($C140="","",Datos!$H$26)</f>
        <v/>
      </c>
      <c r="L140" s="409" t="str">
        <f>IF($I140="","",Datos!$N$27)</f>
        <v/>
      </c>
      <c r="M140" s="407" t="str">
        <f>IF($I140="","",Datos!$O$27)</f>
        <v/>
      </c>
      <c r="N140" s="410" t="str">
        <f>IF($B140="-","",INDEX('Res.Aux.'!$AG$12:$BG$722,MATCH($B140,'Res.Aux.'!$AG$12:$AG$722,0),MATCH(N$6,'Res.Aux.'!$AG$15:$BG$15,0)))</f>
        <v/>
      </c>
      <c r="O140" s="411"/>
      <c r="P140" s="412" t="str">
        <f t="shared" si="32"/>
        <v/>
      </c>
      <c r="Q140" s="413" t="str">
        <f t="shared" si="34"/>
        <v>ù</v>
      </c>
      <c r="R140" s="414" t="str">
        <f>IF($B140="-","",INDEX('Res.Aux.'!$AG$12:$BG$722,MATCH($B140,'Res.Aux.'!$AG$12:$AG$722,0),MATCH(R$6,'Res.Aux.'!$AG$15:$BG$15,0)))</f>
        <v/>
      </c>
      <c r="S140" s="415" t="str">
        <f>IF($B140="-","",INDEX('Res.Aux.'!$AG$12:$BG$722,MATCH($B140,'Res.Aux.'!$AG$12:$AG$722,0),MATCH(S$6,'Res.Aux.'!$AG$15:$BG$15,0)))</f>
        <v/>
      </c>
      <c r="T140" s="415" t="str">
        <f>IF($B140="-","",INDEX('Res.Aux.'!$AG$12:$BG$722,MATCH($B140,'Res.Aux.'!$AG$12:$AG$722,0),MATCH(T$6,'Res.Aux.'!$AG$15:$BG$15,0)))</f>
        <v/>
      </c>
      <c r="U140" s="416" t="str">
        <f>IF($B140="-","",INDEX('Res.Aux.'!$AG$12:$BG$722,MATCH($B140,'Res.Aux.'!$AG$12:$AG$722,0),MATCH(U$6,'Res.Aux.'!$AG$15:$BG$15,0)))</f>
        <v/>
      </c>
      <c r="V140" s="417"/>
      <c r="W140" s="414" t="str">
        <f t="shared" si="26"/>
        <v>-</v>
      </c>
      <c r="X140" s="415" t="str">
        <f t="shared" si="26"/>
        <v>-</v>
      </c>
      <c r="Y140" s="415" t="str">
        <f t="shared" si="26"/>
        <v>-</v>
      </c>
      <c r="Z140" s="416" t="str">
        <f t="shared" si="24"/>
        <v>-</v>
      </c>
      <c r="AA140" s="417"/>
      <c r="AB140" s="414" t="str">
        <f t="shared" si="25"/>
        <v>-</v>
      </c>
      <c r="AC140" s="415" t="str">
        <f t="shared" si="25"/>
        <v>-</v>
      </c>
      <c r="AD140" s="415" t="str">
        <f t="shared" si="25"/>
        <v>-</v>
      </c>
      <c r="AE140" s="416" t="str">
        <f t="shared" si="23"/>
        <v>-</v>
      </c>
      <c r="AF140" s="417"/>
      <c r="AG140" s="410" t="str">
        <f t="shared" si="27"/>
        <v>-</v>
      </c>
      <c r="AH140" s="417"/>
      <c r="AI140" s="418" t="str">
        <f t="shared" si="28"/>
        <v>ù</v>
      </c>
      <c r="AJ140" s="419" t="str">
        <f t="shared" si="29"/>
        <v>~</v>
      </c>
      <c r="AK140" s="417"/>
      <c r="AL140" s="414" t="str">
        <f t="shared" si="22"/>
        <v>-</v>
      </c>
      <c r="AM140" s="416" t="str">
        <f t="shared" si="33"/>
        <v>-</v>
      </c>
    </row>
    <row r="141" spans="2:39" ht="15" x14ac:dyDescent="0.3">
      <c r="B141" s="400" t="str">
        <f>IF(MAX(B$7:B140)+1&gt;MAX('Res.Aux.'!$AG$23:$AG$722),"-",MAX(B$7:B140)+1)</f>
        <v>-</v>
      </c>
      <c r="C141" s="401" t="str">
        <f>IF($B141="-","",INDEX('Res.Aux.'!$AG$12:$BG$722,MATCH($B141,'Res.Aux.'!$AG$12:$AG$722,0),MATCH(C$6,'Res.Aux.'!$AG$15:$BG$15,0)))</f>
        <v/>
      </c>
      <c r="D141" s="402" t="str">
        <f t="shared" si="30"/>
        <v/>
      </c>
      <c r="E141" s="403" t="str">
        <f>IF($B141="-","",INDEX('Res.Aux.'!$AG$12:$BG$722,MATCH($B141,'Res.Aux.'!$AG$12:$AG$722,0),MATCH(E$6,'Res.Aux.'!$AG$15:$BG$15,0)))</f>
        <v/>
      </c>
      <c r="F141" s="402" t="str">
        <f t="shared" si="31"/>
        <v/>
      </c>
      <c r="G141" s="404" t="str">
        <f>IF($B141="-","",INDEX('Res.Aux.'!$AG$12:$BG$722,MATCH($B141,'Res.Aux.'!$AG$12:$AG$722,0),MATCH(G$6,'Res.Aux.'!$AG$15:$BG$15,0)))</f>
        <v/>
      </c>
      <c r="H141" s="405" t="str">
        <f>IF($B141="-","",Datos!$I$16)</f>
        <v/>
      </c>
      <c r="I141" s="406" t="str">
        <f>IF($C141="","",Datos!$G$16)</f>
        <v/>
      </c>
      <c r="J141" s="407" t="str">
        <f>IF($B141="-","",INDEX('Res.Aux.'!$AG$12:$BG$722,MATCH($B141,'Res.Aux.'!$AG$12:$AG$722,0),MATCH(J$6,'Res.Aux.'!$AG$15:$BG$15,0)))</f>
        <v/>
      </c>
      <c r="K141" s="408" t="str">
        <f>IF($C141="","",Datos!$H$26)</f>
        <v/>
      </c>
      <c r="L141" s="409" t="str">
        <f>IF($I141="","",Datos!$N$27)</f>
        <v/>
      </c>
      <c r="M141" s="407" t="str">
        <f>IF($I141="","",Datos!$O$27)</f>
        <v/>
      </c>
      <c r="N141" s="410" t="str">
        <f>IF($B141="-","",INDEX('Res.Aux.'!$AG$12:$BG$722,MATCH($B141,'Res.Aux.'!$AG$12:$AG$722,0),MATCH(N$6,'Res.Aux.'!$AG$15:$BG$15,0)))</f>
        <v/>
      </c>
      <c r="O141" s="411"/>
      <c r="P141" s="412" t="str">
        <f t="shared" si="32"/>
        <v/>
      </c>
      <c r="Q141" s="413" t="str">
        <f t="shared" si="34"/>
        <v>ù</v>
      </c>
      <c r="R141" s="414" t="str">
        <f>IF($B141="-","",INDEX('Res.Aux.'!$AG$12:$BG$722,MATCH($B141,'Res.Aux.'!$AG$12:$AG$722,0),MATCH(R$6,'Res.Aux.'!$AG$15:$BG$15,0)))</f>
        <v/>
      </c>
      <c r="S141" s="415" t="str">
        <f>IF($B141="-","",INDEX('Res.Aux.'!$AG$12:$BG$722,MATCH($B141,'Res.Aux.'!$AG$12:$AG$722,0),MATCH(S$6,'Res.Aux.'!$AG$15:$BG$15,0)))</f>
        <v/>
      </c>
      <c r="T141" s="415" t="str">
        <f>IF($B141="-","",INDEX('Res.Aux.'!$AG$12:$BG$722,MATCH($B141,'Res.Aux.'!$AG$12:$AG$722,0),MATCH(T$6,'Res.Aux.'!$AG$15:$BG$15,0)))</f>
        <v/>
      </c>
      <c r="U141" s="416" t="str">
        <f>IF($B141="-","",INDEX('Res.Aux.'!$AG$12:$BG$722,MATCH($B141,'Res.Aux.'!$AG$12:$AG$722,0),MATCH(U$6,'Res.Aux.'!$AG$15:$BG$15,0)))</f>
        <v/>
      </c>
      <c r="V141" s="417"/>
      <c r="W141" s="414" t="str">
        <f t="shared" si="26"/>
        <v>-</v>
      </c>
      <c r="X141" s="415" t="str">
        <f t="shared" si="26"/>
        <v>-</v>
      </c>
      <c r="Y141" s="415" t="str">
        <f t="shared" si="26"/>
        <v>-</v>
      </c>
      <c r="Z141" s="416" t="str">
        <f t="shared" si="24"/>
        <v>-</v>
      </c>
      <c r="AA141" s="417"/>
      <c r="AB141" s="414" t="str">
        <f t="shared" si="25"/>
        <v>-</v>
      </c>
      <c r="AC141" s="415" t="str">
        <f t="shared" si="25"/>
        <v>-</v>
      </c>
      <c r="AD141" s="415" t="str">
        <f t="shared" si="25"/>
        <v>-</v>
      </c>
      <c r="AE141" s="416" t="str">
        <f t="shared" si="23"/>
        <v>-</v>
      </c>
      <c r="AF141" s="417"/>
      <c r="AG141" s="410" t="str">
        <f t="shared" si="27"/>
        <v>-</v>
      </c>
      <c r="AH141" s="417"/>
      <c r="AI141" s="418" t="str">
        <f t="shared" si="28"/>
        <v>ù</v>
      </c>
      <c r="AJ141" s="419" t="str">
        <f t="shared" si="29"/>
        <v>~</v>
      </c>
      <c r="AK141" s="417"/>
      <c r="AL141" s="414" t="str">
        <f t="shared" si="22"/>
        <v>-</v>
      </c>
      <c r="AM141" s="416" t="str">
        <f t="shared" si="33"/>
        <v>-</v>
      </c>
    </row>
    <row r="142" spans="2:39" ht="15" x14ac:dyDescent="0.3">
      <c r="B142" s="400" t="str">
        <f>IF(MAX(B$7:B141)+1&gt;MAX('Res.Aux.'!$AG$23:$AG$722),"-",MAX(B$7:B141)+1)</f>
        <v>-</v>
      </c>
      <c r="C142" s="401" t="str">
        <f>IF($B142="-","",INDEX('Res.Aux.'!$AG$12:$BG$722,MATCH($B142,'Res.Aux.'!$AG$12:$AG$722,0),MATCH(C$6,'Res.Aux.'!$AG$15:$BG$15,0)))</f>
        <v/>
      </c>
      <c r="D142" s="402" t="str">
        <f t="shared" si="30"/>
        <v/>
      </c>
      <c r="E142" s="403" t="str">
        <f>IF($B142="-","",INDEX('Res.Aux.'!$AG$12:$BG$722,MATCH($B142,'Res.Aux.'!$AG$12:$AG$722,0),MATCH(E$6,'Res.Aux.'!$AG$15:$BG$15,0)))</f>
        <v/>
      </c>
      <c r="F142" s="402" t="str">
        <f t="shared" si="31"/>
        <v/>
      </c>
      <c r="G142" s="404" t="str">
        <f>IF($B142="-","",INDEX('Res.Aux.'!$AG$12:$BG$722,MATCH($B142,'Res.Aux.'!$AG$12:$AG$722,0),MATCH(G$6,'Res.Aux.'!$AG$15:$BG$15,0)))</f>
        <v/>
      </c>
      <c r="H142" s="405" t="str">
        <f>IF($B142="-","",Datos!$I$16)</f>
        <v/>
      </c>
      <c r="I142" s="406" t="str">
        <f>IF($C142="","",Datos!$G$16)</f>
        <v/>
      </c>
      <c r="J142" s="407" t="str">
        <f>IF($B142="-","",INDEX('Res.Aux.'!$AG$12:$BG$722,MATCH($B142,'Res.Aux.'!$AG$12:$AG$722,0),MATCH(J$6,'Res.Aux.'!$AG$15:$BG$15,0)))</f>
        <v/>
      </c>
      <c r="K142" s="408" t="str">
        <f>IF($C142="","",Datos!$H$26)</f>
        <v/>
      </c>
      <c r="L142" s="409" t="str">
        <f>IF($I142="","",Datos!$N$27)</f>
        <v/>
      </c>
      <c r="M142" s="407" t="str">
        <f>IF($I142="","",Datos!$O$27)</f>
        <v/>
      </c>
      <c r="N142" s="410" t="str">
        <f>IF($B142="-","",INDEX('Res.Aux.'!$AG$12:$BG$722,MATCH($B142,'Res.Aux.'!$AG$12:$AG$722,0),MATCH(N$6,'Res.Aux.'!$AG$15:$BG$15,0)))</f>
        <v/>
      </c>
      <c r="O142" s="411"/>
      <c r="P142" s="412" t="str">
        <f t="shared" si="32"/>
        <v/>
      </c>
      <c r="Q142" s="413" t="str">
        <f t="shared" si="34"/>
        <v>ù</v>
      </c>
      <c r="R142" s="414" t="str">
        <f>IF($B142="-","",INDEX('Res.Aux.'!$AG$12:$BG$722,MATCH($B142,'Res.Aux.'!$AG$12:$AG$722,0),MATCH(R$6,'Res.Aux.'!$AG$15:$BG$15,0)))</f>
        <v/>
      </c>
      <c r="S142" s="415" t="str">
        <f>IF($B142="-","",INDEX('Res.Aux.'!$AG$12:$BG$722,MATCH($B142,'Res.Aux.'!$AG$12:$AG$722,0),MATCH(S$6,'Res.Aux.'!$AG$15:$BG$15,0)))</f>
        <v/>
      </c>
      <c r="T142" s="415" t="str">
        <f>IF($B142="-","",INDEX('Res.Aux.'!$AG$12:$BG$722,MATCH($B142,'Res.Aux.'!$AG$12:$AG$722,0),MATCH(T$6,'Res.Aux.'!$AG$15:$BG$15,0)))</f>
        <v/>
      </c>
      <c r="U142" s="416" t="str">
        <f>IF($B142="-","",INDEX('Res.Aux.'!$AG$12:$BG$722,MATCH($B142,'Res.Aux.'!$AG$12:$AG$722,0),MATCH(U$6,'Res.Aux.'!$AG$15:$BG$15,0)))</f>
        <v/>
      </c>
      <c r="V142" s="417"/>
      <c r="W142" s="414" t="str">
        <f t="shared" si="26"/>
        <v>-</v>
      </c>
      <c r="X142" s="415" t="str">
        <f t="shared" si="26"/>
        <v>-</v>
      </c>
      <c r="Y142" s="415" t="str">
        <f t="shared" si="26"/>
        <v>-</v>
      </c>
      <c r="Z142" s="416" t="str">
        <f t="shared" si="24"/>
        <v>-</v>
      </c>
      <c r="AA142" s="417"/>
      <c r="AB142" s="414" t="str">
        <f t="shared" si="25"/>
        <v>-</v>
      </c>
      <c r="AC142" s="415" t="str">
        <f t="shared" si="25"/>
        <v>-</v>
      </c>
      <c r="AD142" s="415" t="str">
        <f t="shared" si="25"/>
        <v>-</v>
      </c>
      <c r="AE142" s="416" t="str">
        <f t="shared" si="23"/>
        <v>-</v>
      </c>
      <c r="AF142" s="417"/>
      <c r="AG142" s="410" t="str">
        <f t="shared" si="27"/>
        <v>-</v>
      </c>
      <c r="AH142" s="417"/>
      <c r="AI142" s="418" t="str">
        <f t="shared" si="28"/>
        <v>ù</v>
      </c>
      <c r="AJ142" s="419" t="str">
        <f t="shared" si="29"/>
        <v>~</v>
      </c>
      <c r="AK142" s="417"/>
      <c r="AL142" s="414" t="str">
        <f t="shared" ref="AL142:AL205" si="35">IF(SUM(R142:U142)=0,"-",SUM(R142:U142))</f>
        <v>-</v>
      </c>
      <c r="AM142" s="416" t="str">
        <f t="shared" si="33"/>
        <v>-</v>
      </c>
    </row>
    <row r="143" spans="2:39" ht="15" x14ac:dyDescent="0.3">
      <c r="B143" s="400" t="str">
        <f>IF(MAX(B$7:B142)+1&gt;MAX('Res.Aux.'!$AG$23:$AG$722),"-",MAX(B$7:B142)+1)</f>
        <v>-</v>
      </c>
      <c r="C143" s="401" t="str">
        <f>IF($B143="-","",INDEX('Res.Aux.'!$AG$12:$BG$722,MATCH($B143,'Res.Aux.'!$AG$12:$AG$722,0),MATCH(C$6,'Res.Aux.'!$AG$15:$BG$15,0)))</f>
        <v/>
      </c>
      <c r="D143" s="402" t="str">
        <f t="shared" si="30"/>
        <v/>
      </c>
      <c r="E143" s="403" t="str">
        <f>IF($B143="-","",INDEX('Res.Aux.'!$AG$12:$BG$722,MATCH($B143,'Res.Aux.'!$AG$12:$AG$722,0),MATCH(E$6,'Res.Aux.'!$AG$15:$BG$15,0)))</f>
        <v/>
      </c>
      <c r="F143" s="402" t="str">
        <f t="shared" si="31"/>
        <v/>
      </c>
      <c r="G143" s="404" t="str">
        <f>IF($B143="-","",INDEX('Res.Aux.'!$AG$12:$BG$722,MATCH($B143,'Res.Aux.'!$AG$12:$AG$722,0),MATCH(G$6,'Res.Aux.'!$AG$15:$BG$15,0)))</f>
        <v/>
      </c>
      <c r="H143" s="405" t="str">
        <f>IF($B143="-","",Datos!$I$16)</f>
        <v/>
      </c>
      <c r="I143" s="406" t="str">
        <f>IF($C143="","",Datos!$G$16)</f>
        <v/>
      </c>
      <c r="J143" s="407" t="str">
        <f>IF($B143="-","",INDEX('Res.Aux.'!$AG$12:$BG$722,MATCH($B143,'Res.Aux.'!$AG$12:$AG$722,0),MATCH(J$6,'Res.Aux.'!$AG$15:$BG$15,0)))</f>
        <v/>
      </c>
      <c r="K143" s="408" t="str">
        <f>IF($C143="","",Datos!$H$26)</f>
        <v/>
      </c>
      <c r="L143" s="409" t="str">
        <f>IF($I143="","",Datos!$N$27)</f>
        <v/>
      </c>
      <c r="M143" s="407" t="str">
        <f>IF($I143="","",Datos!$O$27)</f>
        <v/>
      </c>
      <c r="N143" s="410" t="str">
        <f>IF($B143="-","",INDEX('Res.Aux.'!$AG$12:$BG$722,MATCH($B143,'Res.Aux.'!$AG$12:$AG$722,0),MATCH(N$6,'Res.Aux.'!$AG$15:$BG$15,0)))</f>
        <v/>
      </c>
      <c r="O143" s="411"/>
      <c r="P143" s="412" t="str">
        <f t="shared" si="32"/>
        <v/>
      </c>
      <c r="Q143" s="413" t="str">
        <f t="shared" si="34"/>
        <v>ù</v>
      </c>
      <c r="R143" s="414" t="str">
        <f>IF($B143="-","",INDEX('Res.Aux.'!$AG$12:$BG$722,MATCH($B143,'Res.Aux.'!$AG$12:$AG$722,0),MATCH(R$6,'Res.Aux.'!$AG$15:$BG$15,0)))</f>
        <v/>
      </c>
      <c r="S143" s="415" t="str">
        <f>IF($B143="-","",INDEX('Res.Aux.'!$AG$12:$BG$722,MATCH($B143,'Res.Aux.'!$AG$12:$AG$722,0),MATCH(S$6,'Res.Aux.'!$AG$15:$BG$15,0)))</f>
        <v/>
      </c>
      <c r="T143" s="415" t="str">
        <f>IF($B143="-","",INDEX('Res.Aux.'!$AG$12:$BG$722,MATCH($B143,'Res.Aux.'!$AG$12:$AG$722,0),MATCH(T$6,'Res.Aux.'!$AG$15:$BG$15,0)))</f>
        <v/>
      </c>
      <c r="U143" s="416" t="str">
        <f>IF($B143="-","",INDEX('Res.Aux.'!$AG$12:$BG$722,MATCH($B143,'Res.Aux.'!$AG$12:$AG$722,0),MATCH(U$6,'Res.Aux.'!$AG$15:$BG$15,0)))</f>
        <v/>
      </c>
      <c r="V143" s="417"/>
      <c r="W143" s="414" t="str">
        <f t="shared" si="26"/>
        <v>-</v>
      </c>
      <c r="X143" s="415" t="str">
        <f t="shared" si="26"/>
        <v>-</v>
      </c>
      <c r="Y143" s="415" t="str">
        <f t="shared" si="26"/>
        <v>-</v>
      </c>
      <c r="Z143" s="416" t="str">
        <f t="shared" si="24"/>
        <v>-</v>
      </c>
      <c r="AA143" s="417"/>
      <c r="AB143" s="414" t="str">
        <f t="shared" si="25"/>
        <v>-</v>
      </c>
      <c r="AC143" s="415" t="str">
        <f t="shared" si="25"/>
        <v>-</v>
      </c>
      <c r="AD143" s="415" t="str">
        <f t="shared" si="25"/>
        <v>-</v>
      </c>
      <c r="AE143" s="416" t="str">
        <f t="shared" si="23"/>
        <v>-</v>
      </c>
      <c r="AF143" s="417"/>
      <c r="AG143" s="410" t="str">
        <f t="shared" si="27"/>
        <v>-</v>
      </c>
      <c r="AH143" s="417"/>
      <c r="AI143" s="418" t="str">
        <f t="shared" si="28"/>
        <v>ù</v>
      </c>
      <c r="AJ143" s="419" t="str">
        <f t="shared" si="29"/>
        <v>~</v>
      </c>
      <c r="AK143" s="417"/>
      <c r="AL143" s="414" t="str">
        <f t="shared" si="35"/>
        <v>-</v>
      </c>
      <c r="AM143" s="416" t="str">
        <f t="shared" si="33"/>
        <v>-</v>
      </c>
    </row>
    <row r="144" spans="2:39" ht="15" x14ac:dyDescent="0.3">
      <c r="B144" s="400" t="str">
        <f>IF(MAX(B$7:B143)+1&gt;MAX('Res.Aux.'!$AG$23:$AG$722),"-",MAX(B$7:B143)+1)</f>
        <v>-</v>
      </c>
      <c r="C144" s="401" t="str">
        <f>IF($B144="-","",INDEX('Res.Aux.'!$AG$12:$BG$722,MATCH($B144,'Res.Aux.'!$AG$12:$AG$722,0),MATCH(C$6,'Res.Aux.'!$AG$15:$BG$15,0)))</f>
        <v/>
      </c>
      <c r="D144" s="402" t="str">
        <f t="shared" si="30"/>
        <v/>
      </c>
      <c r="E144" s="403" t="str">
        <f>IF($B144="-","",INDEX('Res.Aux.'!$AG$12:$BG$722,MATCH($B144,'Res.Aux.'!$AG$12:$AG$722,0),MATCH(E$6,'Res.Aux.'!$AG$15:$BG$15,0)))</f>
        <v/>
      </c>
      <c r="F144" s="402" t="str">
        <f t="shared" si="31"/>
        <v/>
      </c>
      <c r="G144" s="404" t="str">
        <f>IF($B144="-","",INDEX('Res.Aux.'!$AG$12:$BG$722,MATCH($B144,'Res.Aux.'!$AG$12:$AG$722,0),MATCH(G$6,'Res.Aux.'!$AG$15:$BG$15,0)))</f>
        <v/>
      </c>
      <c r="H144" s="405" t="str">
        <f>IF($B144="-","",Datos!$I$16)</f>
        <v/>
      </c>
      <c r="I144" s="406" t="str">
        <f>IF($C144="","",Datos!$G$16)</f>
        <v/>
      </c>
      <c r="J144" s="407" t="str">
        <f>IF($B144="-","",INDEX('Res.Aux.'!$AG$12:$BG$722,MATCH($B144,'Res.Aux.'!$AG$12:$AG$722,0),MATCH(J$6,'Res.Aux.'!$AG$15:$BG$15,0)))</f>
        <v/>
      </c>
      <c r="K144" s="408" t="str">
        <f>IF($C144="","",Datos!$H$26)</f>
        <v/>
      </c>
      <c r="L144" s="409" t="str">
        <f>IF($I144="","",Datos!$N$27)</f>
        <v/>
      </c>
      <c r="M144" s="407" t="str">
        <f>IF($I144="","",Datos!$O$27)</f>
        <v/>
      </c>
      <c r="N144" s="410" t="str">
        <f>IF($B144="-","",INDEX('Res.Aux.'!$AG$12:$BG$722,MATCH($B144,'Res.Aux.'!$AG$12:$AG$722,0),MATCH(N$6,'Res.Aux.'!$AG$15:$BG$15,0)))</f>
        <v/>
      </c>
      <c r="O144" s="411"/>
      <c r="P144" s="412" t="str">
        <f t="shared" si="32"/>
        <v/>
      </c>
      <c r="Q144" s="413" t="str">
        <f t="shared" si="34"/>
        <v>ù</v>
      </c>
      <c r="R144" s="414" t="str">
        <f>IF($B144="-","",INDEX('Res.Aux.'!$AG$12:$BG$722,MATCH($B144,'Res.Aux.'!$AG$12:$AG$722,0),MATCH(R$6,'Res.Aux.'!$AG$15:$BG$15,0)))</f>
        <v/>
      </c>
      <c r="S144" s="415" t="str">
        <f>IF($B144="-","",INDEX('Res.Aux.'!$AG$12:$BG$722,MATCH($B144,'Res.Aux.'!$AG$12:$AG$722,0),MATCH(S$6,'Res.Aux.'!$AG$15:$BG$15,0)))</f>
        <v/>
      </c>
      <c r="T144" s="415" t="str">
        <f>IF($B144="-","",INDEX('Res.Aux.'!$AG$12:$BG$722,MATCH($B144,'Res.Aux.'!$AG$12:$AG$722,0),MATCH(T$6,'Res.Aux.'!$AG$15:$BG$15,0)))</f>
        <v/>
      </c>
      <c r="U144" s="416" t="str">
        <f>IF($B144="-","",INDEX('Res.Aux.'!$AG$12:$BG$722,MATCH($B144,'Res.Aux.'!$AG$12:$AG$722,0),MATCH(U$6,'Res.Aux.'!$AG$15:$BG$15,0)))</f>
        <v/>
      </c>
      <c r="V144" s="417"/>
      <c r="W144" s="414" t="str">
        <f t="shared" si="26"/>
        <v>-</v>
      </c>
      <c r="X144" s="415" t="str">
        <f t="shared" si="26"/>
        <v>-</v>
      </c>
      <c r="Y144" s="415" t="str">
        <f t="shared" si="26"/>
        <v>-</v>
      </c>
      <c r="Z144" s="416" t="str">
        <f t="shared" si="24"/>
        <v>-</v>
      </c>
      <c r="AA144" s="417"/>
      <c r="AB144" s="414" t="str">
        <f t="shared" si="25"/>
        <v>-</v>
      </c>
      <c r="AC144" s="415" t="str">
        <f t="shared" si="25"/>
        <v>-</v>
      </c>
      <c r="AD144" s="415" t="str">
        <f t="shared" si="25"/>
        <v>-</v>
      </c>
      <c r="AE144" s="416" t="str">
        <f t="shared" si="23"/>
        <v>-</v>
      </c>
      <c r="AF144" s="417"/>
      <c r="AG144" s="410" t="str">
        <f t="shared" si="27"/>
        <v>-</v>
      </c>
      <c r="AH144" s="417"/>
      <c r="AI144" s="418" t="str">
        <f t="shared" si="28"/>
        <v>ù</v>
      </c>
      <c r="AJ144" s="419" t="str">
        <f t="shared" si="29"/>
        <v>~</v>
      </c>
      <c r="AK144" s="417"/>
      <c r="AL144" s="414" t="str">
        <f t="shared" si="35"/>
        <v>-</v>
      </c>
      <c r="AM144" s="416" t="str">
        <f t="shared" si="33"/>
        <v>-</v>
      </c>
    </row>
    <row r="145" spans="2:39" ht="15" x14ac:dyDescent="0.3">
      <c r="B145" s="400" t="str">
        <f>IF(MAX(B$7:B144)+1&gt;MAX('Res.Aux.'!$AG$23:$AG$722),"-",MAX(B$7:B144)+1)</f>
        <v>-</v>
      </c>
      <c r="C145" s="401" t="str">
        <f>IF($B145="-","",INDEX('Res.Aux.'!$AG$12:$BG$722,MATCH($B145,'Res.Aux.'!$AG$12:$AG$722,0),MATCH(C$6,'Res.Aux.'!$AG$15:$BG$15,0)))</f>
        <v/>
      </c>
      <c r="D145" s="402" t="str">
        <f t="shared" si="30"/>
        <v/>
      </c>
      <c r="E145" s="403" t="str">
        <f>IF($B145="-","",INDEX('Res.Aux.'!$AG$12:$BG$722,MATCH($B145,'Res.Aux.'!$AG$12:$AG$722,0),MATCH(E$6,'Res.Aux.'!$AG$15:$BG$15,0)))</f>
        <v/>
      </c>
      <c r="F145" s="402" t="str">
        <f t="shared" si="31"/>
        <v/>
      </c>
      <c r="G145" s="404" t="str">
        <f>IF($B145="-","",INDEX('Res.Aux.'!$AG$12:$BG$722,MATCH($B145,'Res.Aux.'!$AG$12:$AG$722,0),MATCH(G$6,'Res.Aux.'!$AG$15:$BG$15,0)))</f>
        <v/>
      </c>
      <c r="H145" s="405" t="str">
        <f>IF($B145="-","",Datos!$I$16)</f>
        <v/>
      </c>
      <c r="I145" s="406" t="str">
        <f>IF($C145="","",Datos!$G$16)</f>
        <v/>
      </c>
      <c r="J145" s="407" t="str">
        <f>IF($B145="-","",INDEX('Res.Aux.'!$AG$12:$BG$722,MATCH($B145,'Res.Aux.'!$AG$12:$AG$722,0),MATCH(J$6,'Res.Aux.'!$AG$15:$BG$15,0)))</f>
        <v/>
      </c>
      <c r="K145" s="408" t="str">
        <f>IF($C145="","",Datos!$H$26)</f>
        <v/>
      </c>
      <c r="L145" s="409" t="str">
        <f>IF($I145="","",Datos!$N$27)</f>
        <v/>
      </c>
      <c r="M145" s="407" t="str">
        <f>IF($I145="","",Datos!$O$27)</f>
        <v/>
      </c>
      <c r="N145" s="410" t="str">
        <f>IF($B145="-","",INDEX('Res.Aux.'!$AG$12:$BG$722,MATCH($B145,'Res.Aux.'!$AG$12:$AG$722,0),MATCH(N$6,'Res.Aux.'!$AG$15:$BG$15,0)))</f>
        <v/>
      </c>
      <c r="O145" s="411"/>
      <c r="P145" s="412" t="str">
        <f t="shared" si="32"/>
        <v/>
      </c>
      <c r="Q145" s="413" t="str">
        <f t="shared" si="34"/>
        <v>ù</v>
      </c>
      <c r="R145" s="414" t="str">
        <f>IF($B145="-","",INDEX('Res.Aux.'!$AG$12:$BG$722,MATCH($B145,'Res.Aux.'!$AG$12:$AG$722,0),MATCH(R$6,'Res.Aux.'!$AG$15:$BG$15,0)))</f>
        <v/>
      </c>
      <c r="S145" s="415" t="str">
        <f>IF($B145="-","",INDEX('Res.Aux.'!$AG$12:$BG$722,MATCH($B145,'Res.Aux.'!$AG$12:$AG$722,0),MATCH(S$6,'Res.Aux.'!$AG$15:$BG$15,0)))</f>
        <v/>
      </c>
      <c r="T145" s="415" t="str">
        <f>IF($B145="-","",INDEX('Res.Aux.'!$AG$12:$BG$722,MATCH($B145,'Res.Aux.'!$AG$12:$AG$722,0),MATCH(T$6,'Res.Aux.'!$AG$15:$BG$15,0)))</f>
        <v/>
      </c>
      <c r="U145" s="416" t="str">
        <f>IF($B145="-","",INDEX('Res.Aux.'!$AG$12:$BG$722,MATCH($B145,'Res.Aux.'!$AG$12:$AG$722,0),MATCH(U$6,'Res.Aux.'!$AG$15:$BG$15,0)))</f>
        <v/>
      </c>
      <c r="V145" s="417"/>
      <c r="W145" s="414" t="str">
        <f t="shared" si="26"/>
        <v>-</v>
      </c>
      <c r="X145" s="415" t="str">
        <f t="shared" si="26"/>
        <v>-</v>
      </c>
      <c r="Y145" s="415" t="str">
        <f t="shared" si="26"/>
        <v>-</v>
      </c>
      <c r="Z145" s="416" t="str">
        <f t="shared" si="24"/>
        <v>-</v>
      </c>
      <c r="AA145" s="417"/>
      <c r="AB145" s="414" t="str">
        <f t="shared" si="25"/>
        <v>-</v>
      </c>
      <c r="AC145" s="415" t="str">
        <f t="shared" si="25"/>
        <v>-</v>
      </c>
      <c r="AD145" s="415" t="str">
        <f t="shared" si="25"/>
        <v>-</v>
      </c>
      <c r="AE145" s="416" t="str">
        <f t="shared" si="23"/>
        <v>-</v>
      </c>
      <c r="AF145" s="417"/>
      <c r="AG145" s="410" t="str">
        <f t="shared" si="27"/>
        <v>-</v>
      </c>
      <c r="AH145" s="417"/>
      <c r="AI145" s="418" t="str">
        <f t="shared" si="28"/>
        <v>ù</v>
      </c>
      <c r="AJ145" s="419" t="str">
        <f t="shared" si="29"/>
        <v>~</v>
      </c>
      <c r="AK145" s="417"/>
      <c r="AL145" s="414" t="str">
        <f t="shared" si="35"/>
        <v>-</v>
      </c>
      <c r="AM145" s="416" t="str">
        <f t="shared" si="33"/>
        <v>-</v>
      </c>
    </row>
    <row r="146" spans="2:39" ht="15" x14ac:dyDescent="0.3">
      <c r="B146" s="400" t="str">
        <f>IF(MAX(B$7:B145)+1&gt;MAX('Res.Aux.'!$AG$23:$AG$722),"-",MAX(B$7:B145)+1)</f>
        <v>-</v>
      </c>
      <c r="C146" s="401" t="str">
        <f>IF($B146="-","",INDEX('Res.Aux.'!$AG$12:$BG$722,MATCH($B146,'Res.Aux.'!$AG$12:$AG$722,0),MATCH(C$6,'Res.Aux.'!$AG$15:$BG$15,0)))</f>
        <v/>
      </c>
      <c r="D146" s="402" t="str">
        <f t="shared" si="30"/>
        <v/>
      </c>
      <c r="E146" s="403" t="str">
        <f>IF($B146="-","",INDEX('Res.Aux.'!$AG$12:$BG$722,MATCH($B146,'Res.Aux.'!$AG$12:$AG$722,0),MATCH(E$6,'Res.Aux.'!$AG$15:$BG$15,0)))</f>
        <v/>
      </c>
      <c r="F146" s="402" t="str">
        <f t="shared" si="31"/>
        <v/>
      </c>
      <c r="G146" s="404" t="str">
        <f>IF($B146="-","",INDEX('Res.Aux.'!$AG$12:$BG$722,MATCH($B146,'Res.Aux.'!$AG$12:$AG$722,0),MATCH(G$6,'Res.Aux.'!$AG$15:$BG$15,0)))</f>
        <v/>
      </c>
      <c r="H146" s="405" t="str">
        <f>IF($B146="-","",Datos!$I$16)</f>
        <v/>
      </c>
      <c r="I146" s="406" t="str">
        <f>IF($C146="","",Datos!$G$16)</f>
        <v/>
      </c>
      <c r="J146" s="407" t="str">
        <f>IF($B146="-","",INDEX('Res.Aux.'!$AG$12:$BG$722,MATCH($B146,'Res.Aux.'!$AG$12:$AG$722,0),MATCH(J$6,'Res.Aux.'!$AG$15:$BG$15,0)))</f>
        <v/>
      </c>
      <c r="K146" s="408" t="str">
        <f>IF($C146="","",Datos!$H$26)</f>
        <v/>
      </c>
      <c r="L146" s="409" t="str">
        <f>IF($I146="","",Datos!$N$27)</f>
        <v/>
      </c>
      <c r="M146" s="407" t="str">
        <f>IF($I146="","",Datos!$O$27)</f>
        <v/>
      </c>
      <c r="N146" s="410" t="str">
        <f>IF($B146="-","",INDEX('Res.Aux.'!$AG$12:$BG$722,MATCH($B146,'Res.Aux.'!$AG$12:$AG$722,0),MATCH(N$6,'Res.Aux.'!$AG$15:$BG$15,0)))</f>
        <v/>
      </c>
      <c r="O146" s="411"/>
      <c r="P146" s="412" t="str">
        <f t="shared" si="32"/>
        <v/>
      </c>
      <c r="Q146" s="413" t="str">
        <f t="shared" si="34"/>
        <v>ù</v>
      </c>
      <c r="R146" s="414" t="str">
        <f>IF($B146="-","",INDEX('Res.Aux.'!$AG$12:$BG$722,MATCH($B146,'Res.Aux.'!$AG$12:$AG$722,0),MATCH(R$6,'Res.Aux.'!$AG$15:$BG$15,0)))</f>
        <v/>
      </c>
      <c r="S146" s="415" t="str">
        <f>IF($B146="-","",INDEX('Res.Aux.'!$AG$12:$BG$722,MATCH($B146,'Res.Aux.'!$AG$12:$AG$722,0),MATCH(S$6,'Res.Aux.'!$AG$15:$BG$15,0)))</f>
        <v/>
      </c>
      <c r="T146" s="415" t="str">
        <f>IF($B146="-","",INDEX('Res.Aux.'!$AG$12:$BG$722,MATCH($B146,'Res.Aux.'!$AG$12:$AG$722,0),MATCH(T$6,'Res.Aux.'!$AG$15:$BG$15,0)))</f>
        <v/>
      </c>
      <c r="U146" s="416" t="str">
        <f>IF($B146="-","",INDEX('Res.Aux.'!$AG$12:$BG$722,MATCH($B146,'Res.Aux.'!$AG$12:$AG$722,0),MATCH(U$6,'Res.Aux.'!$AG$15:$BG$15,0)))</f>
        <v/>
      </c>
      <c r="V146" s="417"/>
      <c r="W146" s="414" t="str">
        <f t="shared" si="26"/>
        <v>-</v>
      </c>
      <c r="X146" s="415" t="str">
        <f t="shared" si="26"/>
        <v>-</v>
      </c>
      <c r="Y146" s="415" t="str">
        <f t="shared" si="26"/>
        <v>-</v>
      </c>
      <c r="Z146" s="416" t="str">
        <f t="shared" si="24"/>
        <v>-</v>
      </c>
      <c r="AA146" s="417"/>
      <c r="AB146" s="414" t="str">
        <f t="shared" si="25"/>
        <v>-</v>
      </c>
      <c r="AC146" s="415" t="str">
        <f t="shared" si="25"/>
        <v>-</v>
      </c>
      <c r="AD146" s="415" t="str">
        <f t="shared" si="25"/>
        <v>-</v>
      </c>
      <c r="AE146" s="416" t="str">
        <f t="shared" si="23"/>
        <v>-</v>
      </c>
      <c r="AF146" s="417"/>
      <c r="AG146" s="410" t="str">
        <f t="shared" si="27"/>
        <v>-</v>
      </c>
      <c r="AH146" s="417"/>
      <c r="AI146" s="418" t="str">
        <f t="shared" si="28"/>
        <v>ù</v>
      </c>
      <c r="AJ146" s="419" t="str">
        <f t="shared" si="29"/>
        <v>~</v>
      </c>
      <c r="AK146" s="417"/>
      <c r="AL146" s="414" t="str">
        <f t="shared" si="35"/>
        <v>-</v>
      </c>
      <c r="AM146" s="416" t="str">
        <f t="shared" si="33"/>
        <v>-</v>
      </c>
    </row>
    <row r="147" spans="2:39" ht="15" x14ac:dyDescent="0.3">
      <c r="B147" s="400" t="str">
        <f>IF(MAX(B$7:B146)+1&gt;MAX('Res.Aux.'!$AG$23:$AG$722),"-",MAX(B$7:B146)+1)</f>
        <v>-</v>
      </c>
      <c r="C147" s="401" t="str">
        <f>IF($B147="-","",INDEX('Res.Aux.'!$AG$12:$BG$722,MATCH($B147,'Res.Aux.'!$AG$12:$AG$722,0),MATCH(C$6,'Res.Aux.'!$AG$15:$BG$15,0)))</f>
        <v/>
      </c>
      <c r="D147" s="402" t="str">
        <f t="shared" si="30"/>
        <v/>
      </c>
      <c r="E147" s="403" t="str">
        <f>IF($B147="-","",INDEX('Res.Aux.'!$AG$12:$BG$722,MATCH($B147,'Res.Aux.'!$AG$12:$AG$722,0),MATCH(E$6,'Res.Aux.'!$AG$15:$BG$15,0)))</f>
        <v/>
      </c>
      <c r="F147" s="402" t="str">
        <f t="shared" si="31"/>
        <v/>
      </c>
      <c r="G147" s="404" t="str">
        <f>IF($B147="-","",INDEX('Res.Aux.'!$AG$12:$BG$722,MATCH($B147,'Res.Aux.'!$AG$12:$AG$722,0),MATCH(G$6,'Res.Aux.'!$AG$15:$BG$15,0)))</f>
        <v/>
      </c>
      <c r="H147" s="405" t="str">
        <f>IF($B147="-","",Datos!$I$16)</f>
        <v/>
      </c>
      <c r="I147" s="406" t="str">
        <f>IF($C147="","",Datos!$G$16)</f>
        <v/>
      </c>
      <c r="J147" s="407" t="str">
        <f>IF($B147="-","",INDEX('Res.Aux.'!$AG$12:$BG$722,MATCH($B147,'Res.Aux.'!$AG$12:$AG$722,0),MATCH(J$6,'Res.Aux.'!$AG$15:$BG$15,0)))</f>
        <v/>
      </c>
      <c r="K147" s="408" t="str">
        <f>IF($C147="","",Datos!$H$26)</f>
        <v/>
      </c>
      <c r="L147" s="409" t="str">
        <f>IF($I147="","",Datos!$N$27)</f>
        <v/>
      </c>
      <c r="M147" s="407" t="str">
        <f>IF($I147="","",Datos!$O$27)</f>
        <v/>
      </c>
      <c r="N147" s="410" t="str">
        <f>IF($B147="-","",INDEX('Res.Aux.'!$AG$12:$BG$722,MATCH($B147,'Res.Aux.'!$AG$12:$AG$722,0),MATCH(N$6,'Res.Aux.'!$AG$15:$BG$15,0)))</f>
        <v/>
      </c>
      <c r="O147" s="411"/>
      <c r="P147" s="412" t="str">
        <f t="shared" si="32"/>
        <v/>
      </c>
      <c r="Q147" s="413" t="str">
        <f t="shared" si="34"/>
        <v>ù</v>
      </c>
      <c r="R147" s="414" t="str">
        <f>IF($B147="-","",INDEX('Res.Aux.'!$AG$12:$BG$722,MATCH($B147,'Res.Aux.'!$AG$12:$AG$722,0),MATCH(R$6,'Res.Aux.'!$AG$15:$BG$15,0)))</f>
        <v/>
      </c>
      <c r="S147" s="415" t="str">
        <f>IF($B147="-","",INDEX('Res.Aux.'!$AG$12:$BG$722,MATCH($B147,'Res.Aux.'!$AG$12:$AG$722,0),MATCH(S$6,'Res.Aux.'!$AG$15:$BG$15,0)))</f>
        <v/>
      </c>
      <c r="T147" s="415" t="str">
        <f>IF($B147="-","",INDEX('Res.Aux.'!$AG$12:$BG$722,MATCH($B147,'Res.Aux.'!$AG$12:$AG$722,0),MATCH(T$6,'Res.Aux.'!$AG$15:$BG$15,0)))</f>
        <v/>
      </c>
      <c r="U147" s="416" t="str">
        <f>IF($B147="-","",INDEX('Res.Aux.'!$AG$12:$BG$722,MATCH($B147,'Res.Aux.'!$AG$12:$AG$722,0),MATCH(U$6,'Res.Aux.'!$AG$15:$BG$15,0)))</f>
        <v/>
      </c>
      <c r="V147" s="417"/>
      <c r="W147" s="414" t="str">
        <f t="shared" si="26"/>
        <v>-</v>
      </c>
      <c r="X147" s="415" t="str">
        <f t="shared" si="26"/>
        <v>-</v>
      </c>
      <c r="Y147" s="415" t="str">
        <f t="shared" si="26"/>
        <v>-</v>
      </c>
      <c r="Z147" s="416" t="str">
        <f t="shared" si="24"/>
        <v>-</v>
      </c>
      <c r="AA147" s="417"/>
      <c r="AB147" s="414" t="str">
        <f t="shared" si="25"/>
        <v>-</v>
      </c>
      <c r="AC147" s="415" t="str">
        <f t="shared" si="25"/>
        <v>-</v>
      </c>
      <c r="AD147" s="415" t="str">
        <f t="shared" si="25"/>
        <v>-</v>
      </c>
      <c r="AE147" s="416" t="str">
        <f t="shared" si="23"/>
        <v>-</v>
      </c>
      <c r="AF147" s="417"/>
      <c r="AG147" s="410" t="str">
        <f t="shared" si="27"/>
        <v>-</v>
      </c>
      <c r="AH147" s="417"/>
      <c r="AI147" s="418" t="str">
        <f t="shared" si="28"/>
        <v>ù</v>
      </c>
      <c r="AJ147" s="419" t="str">
        <f t="shared" si="29"/>
        <v>~</v>
      </c>
      <c r="AK147" s="417"/>
      <c r="AL147" s="414" t="str">
        <f t="shared" si="35"/>
        <v>-</v>
      </c>
      <c r="AM147" s="416" t="str">
        <f t="shared" si="33"/>
        <v>-</v>
      </c>
    </row>
    <row r="148" spans="2:39" ht="15" x14ac:dyDescent="0.3">
      <c r="B148" s="400" t="str">
        <f>IF(MAX(B$7:B147)+1&gt;MAX('Res.Aux.'!$AG$23:$AG$722),"-",MAX(B$7:B147)+1)</f>
        <v>-</v>
      </c>
      <c r="C148" s="401" t="str">
        <f>IF($B148="-","",INDEX('Res.Aux.'!$AG$12:$BG$722,MATCH($B148,'Res.Aux.'!$AG$12:$AG$722,0),MATCH(C$6,'Res.Aux.'!$AG$15:$BG$15,0)))</f>
        <v/>
      </c>
      <c r="D148" s="402" t="str">
        <f t="shared" si="30"/>
        <v/>
      </c>
      <c r="E148" s="403" t="str">
        <f>IF($B148="-","",INDEX('Res.Aux.'!$AG$12:$BG$722,MATCH($B148,'Res.Aux.'!$AG$12:$AG$722,0),MATCH(E$6,'Res.Aux.'!$AG$15:$BG$15,0)))</f>
        <v/>
      </c>
      <c r="F148" s="402" t="str">
        <f t="shared" si="31"/>
        <v/>
      </c>
      <c r="G148" s="404" t="str">
        <f>IF($B148="-","",INDEX('Res.Aux.'!$AG$12:$BG$722,MATCH($B148,'Res.Aux.'!$AG$12:$AG$722,0),MATCH(G$6,'Res.Aux.'!$AG$15:$BG$15,0)))</f>
        <v/>
      </c>
      <c r="H148" s="405" t="str">
        <f>IF($B148="-","",Datos!$I$16)</f>
        <v/>
      </c>
      <c r="I148" s="406" t="str">
        <f>IF($C148="","",Datos!$G$16)</f>
        <v/>
      </c>
      <c r="J148" s="407" t="str">
        <f>IF($B148="-","",INDEX('Res.Aux.'!$AG$12:$BG$722,MATCH($B148,'Res.Aux.'!$AG$12:$AG$722,0),MATCH(J$6,'Res.Aux.'!$AG$15:$BG$15,0)))</f>
        <v/>
      </c>
      <c r="K148" s="408" t="str">
        <f>IF($C148="","",Datos!$H$26)</f>
        <v/>
      </c>
      <c r="L148" s="409" t="str">
        <f>IF($I148="","",Datos!$N$27)</f>
        <v/>
      </c>
      <c r="M148" s="407" t="str">
        <f>IF($I148="","",Datos!$O$27)</f>
        <v/>
      </c>
      <c r="N148" s="410" t="str">
        <f>IF($B148="-","",INDEX('Res.Aux.'!$AG$12:$BG$722,MATCH($B148,'Res.Aux.'!$AG$12:$AG$722,0),MATCH(N$6,'Res.Aux.'!$AG$15:$BG$15,0)))</f>
        <v/>
      </c>
      <c r="O148" s="411"/>
      <c r="P148" s="412" t="str">
        <f t="shared" si="32"/>
        <v/>
      </c>
      <c r="Q148" s="413" t="str">
        <f t="shared" si="34"/>
        <v>ù</v>
      </c>
      <c r="R148" s="414" t="str">
        <f>IF($B148="-","",INDEX('Res.Aux.'!$AG$12:$BG$722,MATCH($B148,'Res.Aux.'!$AG$12:$AG$722,0),MATCH(R$6,'Res.Aux.'!$AG$15:$BG$15,0)))</f>
        <v/>
      </c>
      <c r="S148" s="415" t="str">
        <f>IF($B148="-","",INDEX('Res.Aux.'!$AG$12:$BG$722,MATCH($B148,'Res.Aux.'!$AG$12:$AG$722,0),MATCH(S$6,'Res.Aux.'!$AG$15:$BG$15,0)))</f>
        <v/>
      </c>
      <c r="T148" s="415" t="str">
        <f>IF($B148="-","",INDEX('Res.Aux.'!$AG$12:$BG$722,MATCH($B148,'Res.Aux.'!$AG$12:$AG$722,0),MATCH(T$6,'Res.Aux.'!$AG$15:$BG$15,0)))</f>
        <v/>
      </c>
      <c r="U148" s="416" t="str">
        <f>IF($B148="-","",INDEX('Res.Aux.'!$AG$12:$BG$722,MATCH($B148,'Res.Aux.'!$AG$12:$AG$722,0),MATCH(U$6,'Res.Aux.'!$AG$15:$BG$15,0)))</f>
        <v/>
      </c>
      <c r="V148" s="417"/>
      <c r="W148" s="414" t="str">
        <f t="shared" si="26"/>
        <v>-</v>
      </c>
      <c r="X148" s="415" t="str">
        <f t="shared" si="26"/>
        <v>-</v>
      </c>
      <c r="Y148" s="415" t="str">
        <f t="shared" si="26"/>
        <v>-</v>
      </c>
      <c r="Z148" s="416" t="str">
        <f t="shared" si="24"/>
        <v>-</v>
      </c>
      <c r="AA148" s="417"/>
      <c r="AB148" s="414" t="str">
        <f t="shared" si="25"/>
        <v>-</v>
      </c>
      <c r="AC148" s="415" t="str">
        <f t="shared" si="25"/>
        <v>-</v>
      </c>
      <c r="AD148" s="415" t="str">
        <f t="shared" si="25"/>
        <v>-</v>
      </c>
      <c r="AE148" s="416" t="str">
        <f t="shared" si="23"/>
        <v>-</v>
      </c>
      <c r="AF148" s="417"/>
      <c r="AG148" s="410" t="str">
        <f t="shared" si="27"/>
        <v>-</v>
      </c>
      <c r="AH148" s="417"/>
      <c r="AI148" s="418" t="str">
        <f t="shared" si="28"/>
        <v>ù</v>
      </c>
      <c r="AJ148" s="419" t="str">
        <f t="shared" si="29"/>
        <v>~</v>
      </c>
      <c r="AK148" s="417"/>
      <c r="AL148" s="414" t="str">
        <f t="shared" si="35"/>
        <v>-</v>
      </c>
      <c r="AM148" s="416" t="str">
        <f t="shared" si="33"/>
        <v>-</v>
      </c>
    </row>
    <row r="149" spans="2:39" ht="15" x14ac:dyDescent="0.3">
      <c r="B149" s="400" t="str">
        <f>IF(MAX(B$7:B148)+1&gt;MAX('Res.Aux.'!$AG$23:$AG$722),"-",MAX(B$7:B148)+1)</f>
        <v>-</v>
      </c>
      <c r="C149" s="401" t="str">
        <f>IF($B149="-","",INDEX('Res.Aux.'!$AG$12:$BG$722,MATCH($B149,'Res.Aux.'!$AG$12:$AG$722,0),MATCH(C$6,'Res.Aux.'!$AG$15:$BG$15,0)))</f>
        <v/>
      </c>
      <c r="D149" s="402" t="str">
        <f t="shared" si="30"/>
        <v/>
      </c>
      <c r="E149" s="403" t="str">
        <f>IF($B149="-","",INDEX('Res.Aux.'!$AG$12:$BG$722,MATCH($B149,'Res.Aux.'!$AG$12:$AG$722,0),MATCH(E$6,'Res.Aux.'!$AG$15:$BG$15,0)))</f>
        <v/>
      </c>
      <c r="F149" s="402" t="str">
        <f t="shared" si="31"/>
        <v/>
      </c>
      <c r="G149" s="404" t="str">
        <f>IF($B149="-","",INDEX('Res.Aux.'!$AG$12:$BG$722,MATCH($B149,'Res.Aux.'!$AG$12:$AG$722,0),MATCH(G$6,'Res.Aux.'!$AG$15:$BG$15,0)))</f>
        <v/>
      </c>
      <c r="H149" s="405" t="str">
        <f>IF($B149="-","",Datos!$I$16)</f>
        <v/>
      </c>
      <c r="I149" s="406" t="str">
        <f>IF($C149="","",Datos!$G$16)</f>
        <v/>
      </c>
      <c r="J149" s="407" t="str">
        <f>IF($B149="-","",INDEX('Res.Aux.'!$AG$12:$BG$722,MATCH($B149,'Res.Aux.'!$AG$12:$AG$722,0),MATCH(J$6,'Res.Aux.'!$AG$15:$BG$15,0)))</f>
        <v/>
      </c>
      <c r="K149" s="408" t="str">
        <f>IF($C149="","",Datos!$H$26)</f>
        <v/>
      </c>
      <c r="L149" s="409" t="str">
        <f>IF($I149="","",Datos!$N$27)</f>
        <v/>
      </c>
      <c r="M149" s="407" t="str">
        <f>IF($I149="","",Datos!$O$27)</f>
        <v/>
      </c>
      <c r="N149" s="410" t="str">
        <f>IF($B149="-","",INDEX('Res.Aux.'!$AG$12:$BG$722,MATCH($B149,'Res.Aux.'!$AG$12:$AG$722,0),MATCH(N$6,'Res.Aux.'!$AG$15:$BG$15,0)))</f>
        <v/>
      </c>
      <c r="O149" s="411"/>
      <c r="P149" s="412" t="str">
        <f t="shared" si="32"/>
        <v/>
      </c>
      <c r="Q149" s="413" t="str">
        <f t="shared" si="34"/>
        <v>ù</v>
      </c>
      <c r="R149" s="414" t="str">
        <f>IF($B149="-","",INDEX('Res.Aux.'!$AG$12:$BG$722,MATCH($B149,'Res.Aux.'!$AG$12:$AG$722,0),MATCH(R$6,'Res.Aux.'!$AG$15:$BG$15,0)))</f>
        <v/>
      </c>
      <c r="S149" s="415" t="str">
        <f>IF($B149="-","",INDEX('Res.Aux.'!$AG$12:$BG$722,MATCH($B149,'Res.Aux.'!$AG$12:$AG$722,0),MATCH(S$6,'Res.Aux.'!$AG$15:$BG$15,0)))</f>
        <v/>
      </c>
      <c r="T149" s="415" t="str">
        <f>IF($B149="-","",INDEX('Res.Aux.'!$AG$12:$BG$722,MATCH($B149,'Res.Aux.'!$AG$12:$AG$722,0),MATCH(T$6,'Res.Aux.'!$AG$15:$BG$15,0)))</f>
        <v/>
      </c>
      <c r="U149" s="416" t="str">
        <f>IF($B149="-","",INDEX('Res.Aux.'!$AG$12:$BG$722,MATCH($B149,'Res.Aux.'!$AG$12:$AG$722,0),MATCH(U$6,'Res.Aux.'!$AG$15:$BG$15,0)))</f>
        <v/>
      </c>
      <c r="V149" s="417"/>
      <c r="W149" s="414" t="str">
        <f t="shared" si="26"/>
        <v>-</v>
      </c>
      <c r="X149" s="415" t="str">
        <f t="shared" si="26"/>
        <v>-</v>
      </c>
      <c r="Y149" s="415" t="str">
        <f t="shared" si="26"/>
        <v>-</v>
      </c>
      <c r="Z149" s="416" t="str">
        <f t="shared" si="24"/>
        <v>-</v>
      </c>
      <c r="AA149" s="417"/>
      <c r="AB149" s="414" t="str">
        <f t="shared" si="25"/>
        <v>-</v>
      </c>
      <c r="AC149" s="415" t="str">
        <f t="shared" si="25"/>
        <v>-</v>
      </c>
      <c r="AD149" s="415" t="str">
        <f t="shared" si="25"/>
        <v>-</v>
      </c>
      <c r="AE149" s="416" t="str">
        <f t="shared" si="23"/>
        <v>-</v>
      </c>
      <c r="AF149" s="417"/>
      <c r="AG149" s="410" t="str">
        <f t="shared" si="27"/>
        <v>-</v>
      </c>
      <c r="AH149" s="417"/>
      <c r="AI149" s="418" t="str">
        <f t="shared" si="28"/>
        <v>ù</v>
      </c>
      <c r="AJ149" s="419" t="str">
        <f t="shared" si="29"/>
        <v>~</v>
      </c>
      <c r="AK149" s="417"/>
      <c r="AL149" s="414" t="str">
        <f t="shared" si="35"/>
        <v>-</v>
      </c>
      <c r="AM149" s="416" t="str">
        <f t="shared" si="33"/>
        <v>-</v>
      </c>
    </row>
    <row r="150" spans="2:39" ht="15" x14ac:dyDescent="0.3">
      <c r="B150" s="400" t="str">
        <f>IF(MAX(B$7:B149)+1&gt;MAX('Res.Aux.'!$AG$23:$AG$722),"-",MAX(B$7:B149)+1)</f>
        <v>-</v>
      </c>
      <c r="C150" s="401" t="str">
        <f>IF($B150="-","",INDEX('Res.Aux.'!$AG$12:$BG$722,MATCH($B150,'Res.Aux.'!$AG$12:$AG$722,0),MATCH(C$6,'Res.Aux.'!$AG$15:$BG$15,0)))</f>
        <v/>
      </c>
      <c r="D150" s="402" t="str">
        <f t="shared" si="30"/>
        <v/>
      </c>
      <c r="E150" s="403" t="str">
        <f>IF($B150="-","",INDEX('Res.Aux.'!$AG$12:$BG$722,MATCH($B150,'Res.Aux.'!$AG$12:$AG$722,0),MATCH(E$6,'Res.Aux.'!$AG$15:$BG$15,0)))</f>
        <v/>
      </c>
      <c r="F150" s="402" t="str">
        <f t="shared" si="31"/>
        <v/>
      </c>
      <c r="G150" s="404" t="str">
        <f>IF($B150="-","",INDEX('Res.Aux.'!$AG$12:$BG$722,MATCH($B150,'Res.Aux.'!$AG$12:$AG$722,0),MATCH(G$6,'Res.Aux.'!$AG$15:$BG$15,0)))</f>
        <v/>
      </c>
      <c r="H150" s="405" t="str">
        <f>IF($B150="-","",Datos!$I$16)</f>
        <v/>
      </c>
      <c r="I150" s="406" t="str">
        <f>IF($C150="","",Datos!$G$16)</f>
        <v/>
      </c>
      <c r="J150" s="407" t="str">
        <f>IF($B150="-","",INDEX('Res.Aux.'!$AG$12:$BG$722,MATCH($B150,'Res.Aux.'!$AG$12:$AG$722,0),MATCH(J$6,'Res.Aux.'!$AG$15:$BG$15,0)))</f>
        <v/>
      </c>
      <c r="K150" s="408" t="str">
        <f>IF($C150="","",Datos!$H$26)</f>
        <v/>
      </c>
      <c r="L150" s="409" t="str">
        <f>IF($I150="","",Datos!$N$27)</f>
        <v/>
      </c>
      <c r="M150" s="407" t="str">
        <f>IF($I150="","",Datos!$O$27)</f>
        <v/>
      </c>
      <c r="N150" s="410" t="str">
        <f>IF($B150="-","",INDEX('Res.Aux.'!$AG$12:$BG$722,MATCH($B150,'Res.Aux.'!$AG$12:$AG$722,0),MATCH(N$6,'Res.Aux.'!$AG$15:$BG$15,0)))</f>
        <v/>
      </c>
      <c r="O150" s="411"/>
      <c r="P150" s="412" t="str">
        <f t="shared" si="32"/>
        <v/>
      </c>
      <c r="Q150" s="413" t="str">
        <f t="shared" si="34"/>
        <v>ù</v>
      </c>
      <c r="R150" s="414" t="str">
        <f>IF($B150="-","",INDEX('Res.Aux.'!$AG$12:$BG$722,MATCH($B150,'Res.Aux.'!$AG$12:$AG$722,0),MATCH(R$6,'Res.Aux.'!$AG$15:$BG$15,0)))</f>
        <v/>
      </c>
      <c r="S150" s="415" t="str">
        <f>IF($B150="-","",INDEX('Res.Aux.'!$AG$12:$BG$722,MATCH($B150,'Res.Aux.'!$AG$12:$AG$722,0),MATCH(S$6,'Res.Aux.'!$AG$15:$BG$15,0)))</f>
        <v/>
      </c>
      <c r="T150" s="415" t="str">
        <f>IF($B150="-","",INDEX('Res.Aux.'!$AG$12:$BG$722,MATCH($B150,'Res.Aux.'!$AG$12:$AG$722,0),MATCH(T$6,'Res.Aux.'!$AG$15:$BG$15,0)))</f>
        <v/>
      </c>
      <c r="U150" s="416" t="str">
        <f>IF($B150="-","",INDEX('Res.Aux.'!$AG$12:$BG$722,MATCH($B150,'Res.Aux.'!$AG$12:$AG$722,0),MATCH(U$6,'Res.Aux.'!$AG$15:$BG$15,0)))</f>
        <v/>
      </c>
      <c r="V150" s="417"/>
      <c r="W150" s="414" t="str">
        <f t="shared" si="26"/>
        <v>-</v>
      </c>
      <c r="X150" s="415" t="str">
        <f t="shared" si="26"/>
        <v>-</v>
      </c>
      <c r="Y150" s="415" t="str">
        <f t="shared" si="26"/>
        <v>-</v>
      </c>
      <c r="Z150" s="416" t="str">
        <f t="shared" si="24"/>
        <v>-</v>
      </c>
      <c r="AA150" s="417"/>
      <c r="AB150" s="414" t="str">
        <f t="shared" si="25"/>
        <v>-</v>
      </c>
      <c r="AC150" s="415" t="str">
        <f t="shared" si="25"/>
        <v>-</v>
      </c>
      <c r="AD150" s="415" t="str">
        <f t="shared" si="25"/>
        <v>-</v>
      </c>
      <c r="AE150" s="416" t="str">
        <f t="shared" si="25"/>
        <v>-</v>
      </c>
      <c r="AF150" s="417"/>
      <c r="AG150" s="410" t="str">
        <f t="shared" si="27"/>
        <v>-</v>
      </c>
      <c r="AH150" s="417"/>
      <c r="AI150" s="418" t="str">
        <f t="shared" si="28"/>
        <v>ù</v>
      </c>
      <c r="AJ150" s="419" t="str">
        <f t="shared" si="29"/>
        <v>~</v>
      </c>
      <c r="AK150" s="417"/>
      <c r="AL150" s="414" t="str">
        <f t="shared" si="35"/>
        <v>-</v>
      </c>
      <c r="AM150" s="416" t="str">
        <f t="shared" si="33"/>
        <v>-</v>
      </c>
    </row>
    <row r="151" spans="2:39" ht="15" x14ac:dyDescent="0.3">
      <c r="B151" s="400" t="str">
        <f>IF(MAX(B$7:B150)+1&gt;MAX('Res.Aux.'!$AG$23:$AG$722),"-",MAX(B$7:B150)+1)</f>
        <v>-</v>
      </c>
      <c r="C151" s="401" t="str">
        <f>IF($B151="-","",INDEX('Res.Aux.'!$AG$12:$BG$722,MATCH($B151,'Res.Aux.'!$AG$12:$AG$722,0),MATCH(C$6,'Res.Aux.'!$AG$15:$BG$15,0)))</f>
        <v/>
      </c>
      <c r="D151" s="402" t="str">
        <f t="shared" si="30"/>
        <v/>
      </c>
      <c r="E151" s="403" t="str">
        <f>IF($B151="-","",INDEX('Res.Aux.'!$AG$12:$BG$722,MATCH($B151,'Res.Aux.'!$AG$12:$AG$722,0),MATCH(E$6,'Res.Aux.'!$AG$15:$BG$15,0)))</f>
        <v/>
      </c>
      <c r="F151" s="402" t="str">
        <f t="shared" si="31"/>
        <v/>
      </c>
      <c r="G151" s="404" t="str">
        <f>IF($B151="-","",INDEX('Res.Aux.'!$AG$12:$BG$722,MATCH($B151,'Res.Aux.'!$AG$12:$AG$722,0),MATCH(G$6,'Res.Aux.'!$AG$15:$BG$15,0)))</f>
        <v/>
      </c>
      <c r="H151" s="405" t="str">
        <f>IF($B151="-","",Datos!$I$16)</f>
        <v/>
      </c>
      <c r="I151" s="406" t="str">
        <f>IF($C151="","",Datos!$G$16)</f>
        <v/>
      </c>
      <c r="J151" s="407" t="str">
        <f>IF($B151="-","",INDEX('Res.Aux.'!$AG$12:$BG$722,MATCH($B151,'Res.Aux.'!$AG$12:$AG$722,0),MATCH(J$6,'Res.Aux.'!$AG$15:$BG$15,0)))</f>
        <v/>
      </c>
      <c r="K151" s="408" t="str">
        <f>IF($C151="","",Datos!$H$26)</f>
        <v/>
      </c>
      <c r="L151" s="409" t="str">
        <f>IF($I151="","",Datos!$N$27)</f>
        <v/>
      </c>
      <c r="M151" s="407" t="str">
        <f>IF($I151="","",Datos!$O$27)</f>
        <v/>
      </c>
      <c r="N151" s="410" t="str">
        <f>IF($B151="-","",INDEX('Res.Aux.'!$AG$12:$BG$722,MATCH($B151,'Res.Aux.'!$AG$12:$AG$722,0),MATCH(N$6,'Res.Aux.'!$AG$15:$BG$15,0)))</f>
        <v/>
      </c>
      <c r="O151" s="411"/>
      <c r="P151" s="412" t="str">
        <f t="shared" si="32"/>
        <v/>
      </c>
      <c r="Q151" s="413" t="str">
        <f t="shared" si="34"/>
        <v>ù</v>
      </c>
      <c r="R151" s="414" t="str">
        <f>IF($B151="-","",INDEX('Res.Aux.'!$AG$12:$BG$722,MATCH($B151,'Res.Aux.'!$AG$12:$AG$722,0),MATCH(R$6,'Res.Aux.'!$AG$15:$BG$15,0)))</f>
        <v/>
      </c>
      <c r="S151" s="415" t="str">
        <f>IF($B151="-","",INDEX('Res.Aux.'!$AG$12:$BG$722,MATCH($B151,'Res.Aux.'!$AG$12:$AG$722,0),MATCH(S$6,'Res.Aux.'!$AG$15:$BG$15,0)))</f>
        <v/>
      </c>
      <c r="T151" s="415" t="str">
        <f>IF($B151="-","",INDEX('Res.Aux.'!$AG$12:$BG$722,MATCH($B151,'Res.Aux.'!$AG$12:$AG$722,0),MATCH(T$6,'Res.Aux.'!$AG$15:$BG$15,0)))</f>
        <v/>
      </c>
      <c r="U151" s="416" t="str">
        <f>IF($B151="-","",INDEX('Res.Aux.'!$AG$12:$BG$722,MATCH($B151,'Res.Aux.'!$AG$12:$AG$722,0),MATCH(U$6,'Res.Aux.'!$AG$15:$BG$15,0)))</f>
        <v/>
      </c>
      <c r="V151" s="417"/>
      <c r="W151" s="414" t="str">
        <f t="shared" si="26"/>
        <v>-</v>
      </c>
      <c r="X151" s="415" t="str">
        <f t="shared" si="26"/>
        <v>-</v>
      </c>
      <c r="Y151" s="415" t="str">
        <f t="shared" si="26"/>
        <v>-</v>
      </c>
      <c r="Z151" s="416" t="str">
        <f t="shared" si="26"/>
        <v>-</v>
      </c>
      <c r="AA151" s="417"/>
      <c r="AB151" s="414" t="str">
        <f t="shared" ref="AB151:AE214" si="36">IF(SUM(R151,W151)=0,"-",SUM(R151,W151))</f>
        <v>-</v>
      </c>
      <c r="AC151" s="415" t="str">
        <f t="shared" si="36"/>
        <v>-</v>
      </c>
      <c r="AD151" s="415" t="str">
        <f t="shared" si="36"/>
        <v>-</v>
      </c>
      <c r="AE151" s="416" t="str">
        <f t="shared" si="36"/>
        <v>-</v>
      </c>
      <c r="AF151" s="417"/>
      <c r="AG151" s="410" t="str">
        <f t="shared" si="27"/>
        <v>-</v>
      </c>
      <c r="AH151" s="417"/>
      <c r="AI151" s="418" t="str">
        <f t="shared" si="28"/>
        <v>ù</v>
      </c>
      <c r="AJ151" s="419" t="str">
        <f t="shared" si="29"/>
        <v>~</v>
      </c>
      <c r="AK151" s="417"/>
      <c r="AL151" s="414" t="str">
        <f t="shared" si="35"/>
        <v>-</v>
      </c>
      <c r="AM151" s="416" t="str">
        <f t="shared" si="33"/>
        <v>-</v>
      </c>
    </row>
    <row r="152" spans="2:39" ht="15" x14ac:dyDescent="0.3">
      <c r="B152" s="400" t="str">
        <f>IF(MAX(B$7:B151)+1&gt;MAX('Res.Aux.'!$AG$23:$AG$722),"-",MAX(B$7:B151)+1)</f>
        <v>-</v>
      </c>
      <c r="C152" s="401" t="str">
        <f>IF($B152="-","",INDEX('Res.Aux.'!$AG$12:$BG$722,MATCH($B152,'Res.Aux.'!$AG$12:$AG$722,0),MATCH(C$6,'Res.Aux.'!$AG$15:$BG$15,0)))</f>
        <v/>
      </c>
      <c r="D152" s="402" t="str">
        <f t="shared" si="30"/>
        <v/>
      </c>
      <c r="E152" s="403" t="str">
        <f>IF($B152="-","",INDEX('Res.Aux.'!$AG$12:$BG$722,MATCH($B152,'Res.Aux.'!$AG$12:$AG$722,0),MATCH(E$6,'Res.Aux.'!$AG$15:$BG$15,0)))</f>
        <v/>
      </c>
      <c r="F152" s="402" t="str">
        <f t="shared" si="31"/>
        <v/>
      </c>
      <c r="G152" s="404" t="str">
        <f>IF($B152="-","",INDEX('Res.Aux.'!$AG$12:$BG$722,MATCH($B152,'Res.Aux.'!$AG$12:$AG$722,0),MATCH(G$6,'Res.Aux.'!$AG$15:$BG$15,0)))</f>
        <v/>
      </c>
      <c r="H152" s="405" t="str">
        <f>IF($B152="-","",Datos!$I$16)</f>
        <v/>
      </c>
      <c r="I152" s="406" t="str">
        <f>IF($C152="","",Datos!$G$16)</f>
        <v/>
      </c>
      <c r="J152" s="407" t="str">
        <f>IF($B152="-","",INDEX('Res.Aux.'!$AG$12:$BG$722,MATCH($B152,'Res.Aux.'!$AG$12:$AG$722,0),MATCH(J$6,'Res.Aux.'!$AG$15:$BG$15,0)))</f>
        <v/>
      </c>
      <c r="K152" s="408" t="str">
        <f>IF($C152="","",Datos!$H$26)</f>
        <v/>
      </c>
      <c r="L152" s="409" t="str">
        <f>IF($I152="","",Datos!$N$27)</f>
        <v/>
      </c>
      <c r="M152" s="407" t="str">
        <f>IF($I152="","",Datos!$O$27)</f>
        <v/>
      </c>
      <c r="N152" s="410" t="str">
        <f>IF($B152="-","",INDEX('Res.Aux.'!$AG$12:$BG$722,MATCH($B152,'Res.Aux.'!$AG$12:$AG$722,0),MATCH(N$6,'Res.Aux.'!$AG$15:$BG$15,0)))</f>
        <v/>
      </c>
      <c r="O152" s="411"/>
      <c r="P152" s="412" t="str">
        <f t="shared" si="32"/>
        <v/>
      </c>
      <c r="Q152" s="413" t="str">
        <f t="shared" si="34"/>
        <v>ù</v>
      </c>
      <c r="R152" s="414" t="str">
        <f>IF($B152="-","",INDEX('Res.Aux.'!$AG$12:$BG$722,MATCH($B152,'Res.Aux.'!$AG$12:$AG$722,0),MATCH(R$6,'Res.Aux.'!$AG$15:$BG$15,0)))</f>
        <v/>
      </c>
      <c r="S152" s="415" t="str">
        <f>IF($B152="-","",INDEX('Res.Aux.'!$AG$12:$BG$722,MATCH($B152,'Res.Aux.'!$AG$12:$AG$722,0),MATCH(S$6,'Res.Aux.'!$AG$15:$BG$15,0)))</f>
        <v/>
      </c>
      <c r="T152" s="415" t="str">
        <f>IF($B152="-","",INDEX('Res.Aux.'!$AG$12:$BG$722,MATCH($B152,'Res.Aux.'!$AG$12:$AG$722,0),MATCH(T$6,'Res.Aux.'!$AG$15:$BG$15,0)))</f>
        <v/>
      </c>
      <c r="U152" s="416" t="str">
        <f>IF($B152="-","",INDEX('Res.Aux.'!$AG$12:$BG$722,MATCH($B152,'Res.Aux.'!$AG$12:$AG$722,0),MATCH(U$6,'Res.Aux.'!$AG$15:$BG$15,0)))</f>
        <v/>
      </c>
      <c r="V152" s="417"/>
      <c r="W152" s="414" t="str">
        <f t="shared" ref="W152:Z215" si="37">IF(OR(R152="-",R152=0,R152=""),"-",(R152*W$1))</f>
        <v>-</v>
      </c>
      <c r="X152" s="415" t="str">
        <f t="shared" si="37"/>
        <v>-</v>
      </c>
      <c r="Y152" s="415" t="str">
        <f t="shared" si="37"/>
        <v>-</v>
      </c>
      <c r="Z152" s="416" t="str">
        <f t="shared" si="37"/>
        <v>-</v>
      </c>
      <c r="AA152" s="417"/>
      <c r="AB152" s="414" t="str">
        <f t="shared" si="36"/>
        <v>-</v>
      </c>
      <c r="AC152" s="415" t="str">
        <f t="shared" si="36"/>
        <v>-</v>
      </c>
      <c r="AD152" s="415" t="str">
        <f t="shared" si="36"/>
        <v>-</v>
      </c>
      <c r="AE152" s="416" t="str">
        <f t="shared" si="36"/>
        <v>-</v>
      </c>
      <c r="AF152" s="417"/>
      <c r="AG152" s="410" t="str">
        <f t="shared" si="27"/>
        <v>-</v>
      </c>
      <c r="AH152" s="417"/>
      <c r="AI152" s="418" t="str">
        <f t="shared" si="28"/>
        <v>ù</v>
      </c>
      <c r="AJ152" s="419" t="str">
        <f t="shared" si="29"/>
        <v>~</v>
      </c>
      <c r="AK152" s="417"/>
      <c r="AL152" s="414" t="str">
        <f t="shared" si="35"/>
        <v>-</v>
      </c>
      <c r="AM152" s="416" t="str">
        <f t="shared" si="33"/>
        <v>-</v>
      </c>
    </row>
    <row r="153" spans="2:39" ht="15" x14ac:dyDescent="0.3">
      <c r="B153" s="400" t="str">
        <f>IF(MAX(B$7:B152)+1&gt;MAX('Res.Aux.'!$AG$23:$AG$722),"-",MAX(B$7:B152)+1)</f>
        <v>-</v>
      </c>
      <c r="C153" s="401" t="str">
        <f>IF($B153="-","",INDEX('Res.Aux.'!$AG$12:$BG$722,MATCH($B153,'Res.Aux.'!$AG$12:$AG$722,0),MATCH(C$6,'Res.Aux.'!$AG$15:$BG$15,0)))</f>
        <v/>
      </c>
      <c r="D153" s="402" t="str">
        <f t="shared" si="30"/>
        <v/>
      </c>
      <c r="E153" s="403" t="str">
        <f>IF($B153="-","",INDEX('Res.Aux.'!$AG$12:$BG$722,MATCH($B153,'Res.Aux.'!$AG$12:$AG$722,0),MATCH(E$6,'Res.Aux.'!$AG$15:$BG$15,0)))</f>
        <v/>
      </c>
      <c r="F153" s="402" t="str">
        <f t="shared" si="31"/>
        <v/>
      </c>
      <c r="G153" s="404" t="str">
        <f>IF($B153="-","",INDEX('Res.Aux.'!$AG$12:$BG$722,MATCH($B153,'Res.Aux.'!$AG$12:$AG$722,0),MATCH(G$6,'Res.Aux.'!$AG$15:$BG$15,0)))</f>
        <v/>
      </c>
      <c r="H153" s="405" t="str">
        <f>IF($B153="-","",Datos!$I$16)</f>
        <v/>
      </c>
      <c r="I153" s="406" t="str">
        <f>IF($C153="","",Datos!$G$16)</f>
        <v/>
      </c>
      <c r="J153" s="407" t="str">
        <f>IF($B153="-","",INDEX('Res.Aux.'!$AG$12:$BG$722,MATCH($B153,'Res.Aux.'!$AG$12:$AG$722,0),MATCH(J$6,'Res.Aux.'!$AG$15:$BG$15,0)))</f>
        <v/>
      </c>
      <c r="K153" s="408" t="str">
        <f>IF($C153="","",Datos!$H$26)</f>
        <v/>
      </c>
      <c r="L153" s="409" t="str">
        <f>IF($I153="","",Datos!$N$27)</f>
        <v/>
      </c>
      <c r="M153" s="407" t="str">
        <f>IF($I153="","",Datos!$O$27)</f>
        <v/>
      </c>
      <c r="N153" s="410" t="str">
        <f>IF($B153="-","",INDEX('Res.Aux.'!$AG$12:$BG$722,MATCH($B153,'Res.Aux.'!$AG$12:$AG$722,0),MATCH(N$6,'Res.Aux.'!$AG$15:$BG$15,0)))</f>
        <v/>
      </c>
      <c r="O153" s="411"/>
      <c r="P153" s="412" t="str">
        <f t="shared" si="32"/>
        <v/>
      </c>
      <c r="Q153" s="413" t="str">
        <f t="shared" si="34"/>
        <v>ù</v>
      </c>
      <c r="R153" s="414" t="str">
        <f>IF($B153="-","",INDEX('Res.Aux.'!$AG$12:$BG$722,MATCH($B153,'Res.Aux.'!$AG$12:$AG$722,0),MATCH(R$6,'Res.Aux.'!$AG$15:$BG$15,0)))</f>
        <v/>
      </c>
      <c r="S153" s="415" t="str">
        <f>IF($B153="-","",INDEX('Res.Aux.'!$AG$12:$BG$722,MATCH($B153,'Res.Aux.'!$AG$12:$AG$722,0),MATCH(S$6,'Res.Aux.'!$AG$15:$BG$15,0)))</f>
        <v/>
      </c>
      <c r="T153" s="415" t="str">
        <f>IF($B153="-","",INDEX('Res.Aux.'!$AG$12:$BG$722,MATCH($B153,'Res.Aux.'!$AG$12:$AG$722,0),MATCH(T$6,'Res.Aux.'!$AG$15:$BG$15,0)))</f>
        <v/>
      </c>
      <c r="U153" s="416" t="str">
        <f>IF($B153="-","",INDEX('Res.Aux.'!$AG$12:$BG$722,MATCH($B153,'Res.Aux.'!$AG$12:$AG$722,0),MATCH(U$6,'Res.Aux.'!$AG$15:$BG$15,0)))</f>
        <v/>
      </c>
      <c r="V153" s="417"/>
      <c r="W153" s="414" t="str">
        <f t="shared" si="37"/>
        <v>-</v>
      </c>
      <c r="X153" s="415" t="str">
        <f t="shared" si="37"/>
        <v>-</v>
      </c>
      <c r="Y153" s="415" t="str">
        <f t="shared" si="37"/>
        <v>-</v>
      </c>
      <c r="Z153" s="416" t="str">
        <f t="shared" si="37"/>
        <v>-</v>
      </c>
      <c r="AA153" s="417"/>
      <c r="AB153" s="414" t="str">
        <f t="shared" si="36"/>
        <v>-</v>
      </c>
      <c r="AC153" s="415" t="str">
        <f t="shared" si="36"/>
        <v>-</v>
      </c>
      <c r="AD153" s="415" t="str">
        <f t="shared" si="36"/>
        <v>-</v>
      </c>
      <c r="AE153" s="416" t="str">
        <f t="shared" si="36"/>
        <v>-</v>
      </c>
      <c r="AF153" s="417"/>
      <c r="AG153" s="410" t="str">
        <f t="shared" si="27"/>
        <v>-</v>
      </c>
      <c r="AH153" s="417"/>
      <c r="AI153" s="418" t="str">
        <f t="shared" si="28"/>
        <v>ù</v>
      </c>
      <c r="AJ153" s="419" t="str">
        <f t="shared" si="29"/>
        <v>~</v>
      </c>
      <c r="AK153" s="417"/>
      <c r="AL153" s="414" t="str">
        <f t="shared" si="35"/>
        <v>-</v>
      </c>
      <c r="AM153" s="416" t="str">
        <f t="shared" si="33"/>
        <v>-</v>
      </c>
    </row>
    <row r="154" spans="2:39" ht="15" x14ac:dyDescent="0.3">
      <c r="B154" s="400" t="str">
        <f>IF(MAX(B$7:B153)+1&gt;MAX('Res.Aux.'!$AG$23:$AG$722),"-",MAX(B$7:B153)+1)</f>
        <v>-</v>
      </c>
      <c r="C154" s="401" t="str">
        <f>IF($B154="-","",INDEX('Res.Aux.'!$AG$12:$BG$722,MATCH($B154,'Res.Aux.'!$AG$12:$AG$722,0),MATCH(C$6,'Res.Aux.'!$AG$15:$BG$15,0)))</f>
        <v/>
      </c>
      <c r="D154" s="402" t="str">
        <f t="shared" si="30"/>
        <v/>
      </c>
      <c r="E154" s="403" t="str">
        <f>IF($B154="-","",INDEX('Res.Aux.'!$AG$12:$BG$722,MATCH($B154,'Res.Aux.'!$AG$12:$AG$722,0),MATCH(E$6,'Res.Aux.'!$AG$15:$BG$15,0)))</f>
        <v/>
      </c>
      <c r="F154" s="402" t="str">
        <f t="shared" si="31"/>
        <v/>
      </c>
      <c r="G154" s="404" t="str">
        <f>IF($B154="-","",INDEX('Res.Aux.'!$AG$12:$BG$722,MATCH($B154,'Res.Aux.'!$AG$12:$AG$722,0),MATCH(G$6,'Res.Aux.'!$AG$15:$BG$15,0)))</f>
        <v/>
      </c>
      <c r="H154" s="405" t="str">
        <f>IF($B154="-","",Datos!$I$16)</f>
        <v/>
      </c>
      <c r="I154" s="406" t="str">
        <f>IF($C154="","",Datos!$G$16)</f>
        <v/>
      </c>
      <c r="J154" s="407" t="str">
        <f>IF($B154="-","",INDEX('Res.Aux.'!$AG$12:$BG$722,MATCH($B154,'Res.Aux.'!$AG$12:$AG$722,0),MATCH(J$6,'Res.Aux.'!$AG$15:$BG$15,0)))</f>
        <v/>
      </c>
      <c r="K154" s="408" t="str">
        <f>IF($C154="","",Datos!$H$26)</f>
        <v/>
      </c>
      <c r="L154" s="409" t="str">
        <f>IF($I154="","",Datos!$N$27)</f>
        <v/>
      </c>
      <c r="M154" s="407" t="str">
        <f>IF($I154="","",Datos!$O$27)</f>
        <v/>
      </c>
      <c r="N154" s="410" t="str">
        <f>IF($B154="-","",INDEX('Res.Aux.'!$AG$12:$BG$722,MATCH($B154,'Res.Aux.'!$AG$12:$AG$722,0),MATCH(N$6,'Res.Aux.'!$AG$15:$BG$15,0)))</f>
        <v/>
      </c>
      <c r="O154" s="411"/>
      <c r="P154" s="412" t="str">
        <f t="shared" si="32"/>
        <v/>
      </c>
      <c r="Q154" s="413" t="str">
        <f t="shared" si="34"/>
        <v>ù</v>
      </c>
      <c r="R154" s="414" t="str">
        <f>IF($B154="-","",INDEX('Res.Aux.'!$AG$12:$BG$722,MATCH($B154,'Res.Aux.'!$AG$12:$AG$722,0),MATCH(R$6,'Res.Aux.'!$AG$15:$BG$15,0)))</f>
        <v/>
      </c>
      <c r="S154" s="415" t="str">
        <f>IF($B154="-","",INDEX('Res.Aux.'!$AG$12:$BG$722,MATCH($B154,'Res.Aux.'!$AG$12:$AG$722,0),MATCH(S$6,'Res.Aux.'!$AG$15:$BG$15,0)))</f>
        <v/>
      </c>
      <c r="T154" s="415" t="str">
        <f>IF($B154="-","",INDEX('Res.Aux.'!$AG$12:$BG$722,MATCH($B154,'Res.Aux.'!$AG$12:$AG$722,0),MATCH(T$6,'Res.Aux.'!$AG$15:$BG$15,0)))</f>
        <v/>
      </c>
      <c r="U154" s="416" t="str">
        <f>IF($B154="-","",INDEX('Res.Aux.'!$AG$12:$BG$722,MATCH($B154,'Res.Aux.'!$AG$12:$AG$722,0),MATCH(U$6,'Res.Aux.'!$AG$15:$BG$15,0)))</f>
        <v/>
      </c>
      <c r="V154" s="417"/>
      <c r="W154" s="414" t="str">
        <f t="shared" si="37"/>
        <v>-</v>
      </c>
      <c r="X154" s="415" t="str">
        <f t="shared" si="37"/>
        <v>-</v>
      </c>
      <c r="Y154" s="415" t="str">
        <f t="shared" si="37"/>
        <v>-</v>
      </c>
      <c r="Z154" s="416" t="str">
        <f t="shared" si="37"/>
        <v>-</v>
      </c>
      <c r="AA154" s="417"/>
      <c r="AB154" s="414" t="str">
        <f t="shared" si="36"/>
        <v>-</v>
      </c>
      <c r="AC154" s="415" t="str">
        <f t="shared" si="36"/>
        <v>-</v>
      </c>
      <c r="AD154" s="415" t="str">
        <f t="shared" si="36"/>
        <v>-</v>
      </c>
      <c r="AE154" s="416" t="str">
        <f t="shared" si="36"/>
        <v>-</v>
      </c>
      <c r="AF154" s="417"/>
      <c r="AG154" s="410" t="str">
        <f t="shared" si="27"/>
        <v>-</v>
      </c>
      <c r="AH154" s="417"/>
      <c r="AI154" s="418" t="str">
        <f t="shared" si="28"/>
        <v>ù</v>
      </c>
      <c r="AJ154" s="419" t="str">
        <f t="shared" si="29"/>
        <v>~</v>
      </c>
      <c r="AK154" s="417"/>
      <c r="AL154" s="414" t="str">
        <f t="shared" si="35"/>
        <v>-</v>
      </c>
      <c r="AM154" s="416" t="str">
        <f t="shared" si="33"/>
        <v>-</v>
      </c>
    </row>
    <row r="155" spans="2:39" ht="15" x14ac:dyDescent="0.3">
      <c r="B155" s="400" t="str">
        <f>IF(MAX(B$7:B154)+1&gt;MAX('Res.Aux.'!$AG$23:$AG$722),"-",MAX(B$7:B154)+1)</f>
        <v>-</v>
      </c>
      <c r="C155" s="401" t="str">
        <f>IF($B155="-","",INDEX('Res.Aux.'!$AG$12:$BG$722,MATCH($B155,'Res.Aux.'!$AG$12:$AG$722,0),MATCH(C$6,'Res.Aux.'!$AG$15:$BG$15,0)))</f>
        <v/>
      </c>
      <c r="D155" s="402" t="str">
        <f t="shared" si="30"/>
        <v/>
      </c>
      <c r="E155" s="403" t="str">
        <f>IF($B155="-","",INDEX('Res.Aux.'!$AG$12:$BG$722,MATCH($B155,'Res.Aux.'!$AG$12:$AG$722,0),MATCH(E$6,'Res.Aux.'!$AG$15:$BG$15,0)))</f>
        <v/>
      </c>
      <c r="F155" s="402" t="str">
        <f t="shared" si="31"/>
        <v/>
      </c>
      <c r="G155" s="404" t="str">
        <f>IF($B155="-","",INDEX('Res.Aux.'!$AG$12:$BG$722,MATCH($B155,'Res.Aux.'!$AG$12:$AG$722,0),MATCH(G$6,'Res.Aux.'!$AG$15:$BG$15,0)))</f>
        <v/>
      </c>
      <c r="H155" s="405" t="str">
        <f>IF($B155="-","",Datos!$I$16)</f>
        <v/>
      </c>
      <c r="I155" s="406" t="str">
        <f>IF($C155="","",Datos!$G$16)</f>
        <v/>
      </c>
      <c r="J155" s="407" t="str">
        <f>IF($B155="-","",INDEX('Res.Aux.'!$AG$12:$BG$722,MATCH($B155,'Res.Aux.'!$AG$12:$AG$722,0),MATCH(J$6,'Res.Aux.'!$AG$15:$BG$15,0)))</f>
        <v/>
      </c>
      <c r="K155" s="408" t="str">
        <f>IF($C155="","",Datos!$H$26)</f>
        <v/>
      </c>
      <c r="L155" s="409" t="str">
        <f>IF($I155="","",Datos!$N$27)</f>
        <v/>
      </c>
      <c r="M155" s="407" t="str">
        <f>IF($I155="","",Datos!$O$27)</f>
        <v/>
      </c>
      <c r="N155" s="410" t="str">
        <f>IF($B155="-","",INDEX('Res.Aux.'!$AG$12:$BG$722,MATCH($B155,'Res.Aux.'!$AG$12:$AG$722,0),MATCH(N$6,'Res.Aux.'!$AG$15:$BG$15,0)))</f>
        <v/>
      </c>
      <c r="O155" s="411"/>
      <c r="P155" s="412" t="str">
        <f t="shared" si="32"/>
        <v/>
      </c>
      <c r="Q155" s="413" t="str">
        <f t="shared" si="34"/>
        <v>ù</v>
      </c>
      <c r="R155" s="414" t="str">
        <f>IF($B155="-","",INDEX('Res.Aux.'!$AG$12:$BG$722,MATCH($B155,'Res.Aux.'!$AG$12:$AG$722,0),MATCH(R$6,'Res.Aux.'!$AG$15:$BG$15,0)))</f>
        <v/>
      </c>
      <c r="S155" s="415" t="str">
        <f>IF($B155="-","",INDEX('Res.Aux.'!$AG$12:$BG$722,MATCH($B155,'Res.Aux.'!$AG$12:$AG$722,0),MATCH(S$6,'Res.Aux.'!$AG$15:$BG$15,0)))</f>
        <v/>
      </c>
      <c r="T155" s="415" t="str">
        <f>IF($B155="-","",INDEX('Res.Aux.'!$AG$12:$BG$722,MATCH($B155,'Res.Aux.'!$AG$12:$AG$722,0),MATCH(T$6,'Res.Aux.'!$AG$15:$BG$15,0)))</f>
        <v/>
      </c>
      <c r="U155" s="416" t="str">
        <f>IF($B155="-","",INDEX('Res.Aux.'!$AG$12:$BG$722,MATCH($B155,'Res.Aux.'!$AG$12:$AG$722,0),MATCH(U$6,'Res.Aux.'!$AG$15:$BG$15,0)))</f>
        <v/>
      </c>
      <c r="V155" s="417"/>
      <c r="W155" s="414" t="str">
        <f t="shared" si="37"/>
        <v>-</v>
      </c>
      <c r="X155" s="415" t="str">
        <f t="shared" si="37"/>
        <v>-</v>
      </c>
      <c r="Y155" s="415" t="str">
        <f t="shared" si="37"/>
        <v>-</v>
      </c>
      <c r="Z155" s="416" t="str">
        <f t="shared" si="37"/>
        <v>-</v>
      </c>
      <c r="AA155" s="417"/>
      <c r="AB155" s="414" t="str">
        <f t="shared" si="36"/>
        <v>-</v>
      </c>
      <c r="AC155" s="415" t="str">
        <f t="shared" si="36"/>
        <v>-</v>
      </c>
      <c r="AD155" s="415" t="str">
        <f t="shared" si="36"/>
        <v>-</v>
      </c>
      <c r="AE155" s="416" t="str">
        <f t="shared" si="36"/>
        <v>-</v>
      </c>
      <c r="AF155" s="417"/>
      <c r="AG155" s="410" t="str">
        <f t="shared" si="27"/>
        <v>-</v>
      </c>
      <c r="AH155" s="417"/>
      <c r="AI155" s="418" t="str">
        <f t="shared" si="28"/>
        <v>ù</v>
      </c>
      <c r="AJ155" s="419" t="str">
        <f t="shared" si="29"/>
        <v>~</v>
      </c>
      <c r="AK155" s="417"/>
      <c r="AL155" s="414" t="str">
        <f t="shared" si="35"/>
        <v>-</v>
      </c>
      <c r="AM155" s="416" t="str">
        <f t="shared" si="33"/>
        <v>-</v>
      </c>
    </row>
    <row r="156" spans="2:39" ht="15" x14ac:dyDescent="0.3">
      <c r="B156" s="400" t="str">
        <f>IF(MAX(B$7:B155)+1&gt;MAX('Res.Aux.'!$AG$23:$AG$722),"-",MAX(B$7:B155)+1)</f>
        <v>-</v>
      </c>
      <c r="C156" s="401" t="str">
        <f>IF($B156="-","",INDEX('Res.Aux.'!$AG$12:$BG$722,MATCH($B156,'Res.Aux.'!$AG$12:$AG$722,0),MATCH(C$6,'Res.Aux.'!$AG$15:$BG$15,0)))</f>
        <v/>
      </c>
      <c r="D156" s="402" t="str">
        <f t="shared" si="30"/>
        <v/>
      </c>
      <c r="E156" s="403" t="str">
        <f>IF($B156="-","",INDEX('Res.Aux.'!$AG$12:$BG$722,MATCH($B156,'Res.Aux.'!$AG$12:$AG$722,0),MATCH(E$6,'Res.Aux.'!$AG$15:$BG$15,0)))</f>
        <v/>
      </c>
      <c r="F156" s="402" t="str">
        <f t="shared" si="31"/>
        <v/>
      </c>
      <c r="G156" s="404" t="str">
        <f>IF($B156="-","",INDEX('Res.Aux.'!$AG$12:$BG$722,MATCH($B156,'Res.Aux.'!$AG$12:$AG$722,0),MATCH(G$6,'Res.Aux.'!$AG$15:$BG$15,0)))</f>
        <v/>
      </c>
      <c r="H156" s="405" t="str">
        <f>IF($B156="-","",Datos!$I$16)</f>
        <v/>
      </c>
      <c r="I156" s="406" t="str">
        <f>IF($C156="","",Datos!$G$16)</f>
        <v/>
      </c>
      <c r="J156" s="407" t="str">
        <f>IF($B156="-","",INDEX('Res.Aux.'!$AG$12:$BG$722,MATCH($B156,'Res.Aux.'!$AG$12:$AG$722,0),MATCH(J$6,'Res.Aux.'!$AG$15:$BG$15,0)))</f>
        <v/>
      </c>
      <c r="K156" s="408" t="str">
        <f>IF($C156="","",Datos!$H$26)</f>
        <v/>
      </c>
      <c r="L156" s="409" t="str">
        <f>IF($I156="","",Datos!$N$27)</f>
        <v/>
      </c>
      <c r="M156" s="407" t="str">
        <f>IF($I156="","",Datos!$O$27)</f>
        <v/>
      </c>
      <c r="N156" s="410" t="str">
        <f>IF($B156="-","",INDEX('Res.Aux.'!$AG$12:$BG$722,MATCH($B156,'Res.Aux.'!$AG$12:$AG$722,0),MATCH(N$6,'Res.Aux.'!$AG$15:$BG$15,0)))</f>
        <v/>
      </c>
      <c r="O156" s="411"/>
      <c r="P156" s="412" t="str">
        <f t="shared" si="32"/>
        <v/>
      </c>
      <c r="Q156" s="413" t="str">
        <f t="shared" si="34"/>
        <v>ù</v>
      </c>
      <c r="R156" s="414" t="str">
        <f>IF($B156="-","",INDEX('Res.Aux.'!$AG$12:$BG$722,MATCH($B156,'Res.Aux.'!$AG$12:$AG$722,0),MATCH(R$6,'Res.Aux.'!$AG$15:$BG$15,0)))</f>
        <v/>
      </c>
      <c r="S156" s="415" t="str">
        <f>IF($B156="-","",INDEX('Res.Aux.'!$AG$12:$BG$722,MATCH($B156,'Res.Aux.'!$AG$12:$AG$722,0),MATCH(S$6,'Res.Aux.'!$AG$15:$BG$15,0)))</f>
        <v/>
      </c>
      <c r="T156" s="415" t="str">
        <f>IF($B156="-","",INDEX('Res.Aux.'!$AG$12:$BG$722,MATCH($B156,'Res.Aux.'!$AG$12:$AG$722,0),MATCH(T$6,'Res.Aux.'!$AG$15:$BG$15,0)))</f>
        <v/>
      </c>
      <c r="U156" s="416" t="str">
        <f>IF($B156="-","",INDEX('Res.Aux.'!$AG$12:$BG$722,MATCH($B156,'Res.Aux.'!$AG$12:$AG$722,0),MATCH(U$6,'Res.Aux.'!$AG$15:$BG$15,0)))</f>
        <v/>
      </c>
      <c r="V156" s="417"/>
      <c r="W156" s="414" t="str">
        <f t="shared" si="37"/>
        <v>-</v>
      </c>
      <c r="X156" s="415" t="str">
        <f t="shared" si="37"/>
        <v>-</v>
      </c>
      <c r="Y156" s="415" t="str">
        <f t="shared" si="37"/>
        <v>-</v>
      </c>
      <c r="Z156" s="416" t="str">
        <f t="shared" si="37"/>
        <v>-</v>
      </c>
      <c r="AA156" s="417"/>
      <c r="AB156" s="414" t="str">
        <f t="shared" si="36"/>
        <v>-</v>
      </c>
      <c r="AC156" s="415" t="str">
        <f t="shared" si="36"/>
        <v>-</v>
      </c>
      <c r="AD156" s="415" t="str">
        <f t="shared" si="36"/>
        <v>-</v>
      </c>
      <c r="AE156" s="416" t="str">
        <f t="shared" si="36"/>
        <v>-</v>
      </c>
      <c r="AF156" s="417"/>
      <c r="AG156" s="410" t="str">
        <f t="shared" si="27"/>
        <v>-</v>
      </c>
      <c r="AH156" s="417"/>
      <c r="AI156" s="418" t="str">
        <f t="shared" si="28"/>
        <v>ù</v>
      </c>
      <c r="AJ156" s="419" t="str">
        <f t="shared" si="29"/>
        <v>~</v>
      </c>
      <c r="AK156" s="417"/>
      <c r="AL156" s="414" t="str">
        <f t="shared" si="35"/>
        <v>-</v>
      </c>
      <c r="AM156" s="416" t="str">
        <f t="shared" si="33"/>
        <v>-</v>
      </c>
    </row>
    <row r="157" spans="2:39" ht="15" x14ac:dyDescent="0.3">
      <c r="B157" s="400" t="str">
        <f>IF(MAX(B$7:B156)+1&gt;MAX('Res.Aux.'!$AG$23:$AG$722),"-",MAX(B$7:B156)+1)</f>
        <v>-</v>
      </c>
      <c r="C157" s="401" t="str">
        <f>IF($B157="-","",INDEX('Res.Aux.'!$AG$12:$BG$722,MATCH($B157,'Res.Aux.'!$AG$12:$AG$722,0),MATCH(C$6,'Res.Aux.'!$AG$15:$BG$15,0)))</f>
        <v/>
      </c>
      <c r="D157" s="402" t="str">
        <f t="shared" si="30"/>
        <v/>
      </c>
      <c r="E157" s="403" t="str">
        <f>IF($B157="-","",INDEX('Res.Aux.'!$AG$12:$BG$722,MATCH($B157,'Res.Aux.'!$AG$12:$AG$722,0),MATCH(E$6,'Res.Aux.'!$AG$15:$BG$15,0)))</f>
        <v/>
      </c>
      <c r="F157" s="402" t="str">
        <f t="shared" si="31"/>
        <v/>
      </c>
      <c r="G157" s="404" t="str">
        <f>IF($B157="-","",INDEX('Res.Aux.'!$AG$12:$BG$722,MATCH($B157,'Res.Aux.'!$AG$12:$AG$722,0),MATCH(G$6,'Res.Aux.'!$AG$15:$BG$15,0)))</f>
        <v/>
      </c>
      <c r="H157" s="405" t="str">
        <f>IF($B157="-","",Datos!$I$16)</f>
        <v/>
      </c>
      <c r="I157" s="406" t="str">
        <f>IF($C157="","",Datos!$G$16)</f>
        <v/>
      </c>
      <c r="J157" s="407" t="str">
        <f>IF($B157="-","",INDEX('Res.Aux.'!$AG$12:$BG$722,MATCH($B157,'Res.Aux.'!$AG$12:$AG$722,0),MATCH(J$6,'Res.Aux.'!$AG$15:$BG$15,0)))</f>
        <v/>
      </c>
      <c r="K157" s="408" t="str">
        <f>IF($C157="","",Datos!$H$26)</f>
        <v/>
      </c>
      <c r="L157" s="409" t="str">
        <f>IF($I157="","",Datos!$N$27)</f>
        <v/>
      </c>
      <c r="M157" s="407" t="str">
        <f>IF($I157="","",Datos!$O$27)</f>
        <v/>
      </c>
      <c r="N157" s="410" t="str">
        <f>IF($B157="-","",INDEX('Res.Aux.'!$AG$12:$BG$722,MATCH($B157,'Res.Aux.'!$AG$12:$AG$722,0),MATCH(N$6,'Res.Aux.'!$AG$15:$BG$15,0)))</f>
        <v/>
      </c>
      <c r="O157" s="411"/>
      <c r="P157" s="412" t="str">
        <f t="shared" si="32"/>
        <v/>
      </c>
      <c r="Q157" s="413" t="str">
        <f t="shared" si="34"/>
        <v>ù</v>
      </c>
      <c r="R157" s="414" t="str">
        <f>IF($B157="-","",INDEX('Res.Aux.'!$AG$12:$BG$722,MATCH($B157,'Res.Aux.'!$AG$12:$AG$722,0),MATCH(R$6,'Res.Aux.'!$AG$15:$BG$15,0)))</f>
        <v/>
      </c>
      <c r="S157" s="415" t="str">
        <f>IF($B157="-","",INDEX('Res.Aux.'!$AG$12:$BG$722,MATCH($B157,'Res.Aux.'!$AG$12:$AG$722,0),MATCH(S$6,'Res.Aux.'!$AG$15:$BG$15,0)))</f>
        <v/>
      </c>
      <c r="T157" s="415" t="str">
        <f>IF($B157="-","",INDEX('Res.Aux.'!$AG$12:$BG$722,MATCH($B157,'Res.Aux.'!$AG$12:$AG$722,0),MATCH(T$6,'Res.Aux.'!$AG$15:$BG$15,0)))</f>
        <v/>
      </c>
      <c r="U157" s="416" t="str">
        <f>IF($B157="-","",INDEX('Res.Aux.'!$AG$12:$BG$722,MATCH($B157,'Res.Aux.'!$AG$12:$AG$722,0),MATCH(U$6,'Res.Aux.'!$AG$15:$BG$15,0)))</f>
        <v/>
      </c>
      <c r="V157" s="417"/>
      <c r="W157" s="414" t="str">
        <f t="shared" si="37"/>
        <v>-</v>
      </c>
      <c r="X157" s="415" t="str">
        <f t="shared" si="37"/>
        <v>-</v>
      </c>
      <c r="Y157" s="415" t="str">
        <f t="shared" si="37"/>
        <v>-</v>
      </c>
      <c r="Z157" s="416" t="str">
        <f t="shared" si="37"/>
        <v>-</v>
      </c>
      <c r="AA157" s="417"/>
      <c r="AB157" s="414" t="str">
        <f t="shared" si="36"/>
        <v>-</v>
      </c>
      <c r="AC157" s="415" t="str">
        <f t="shared" si="36"/>
        <v>-</v>
      </c>
      <c r="AD157" s="415" t="str">
        <f t="shared" si="36"/>
        <v>-</v>
      </c>
      <c r="AE157" s="416" t="str">
        <f t="shared" si="36"/>
        <v>-</v>
      </c>
      <c r="AF157" s="417"/>
      <c r="AG157" s="410" t="str">
        <f t="shared" si="27"/>
        <v>-</v>
      </c>
      <c r="AH157" s="417"/>
      <c r="AI157" s="418" t="str">
        <f t="shared" si="28"/>
        <v>ù</v>
      </c>
      <c r="AJ157" s="419" t="str">
        <f t="shared" si="29"/>
        <v>~</v>
      </c>
      <c r="AK157" s="417"/>
      <c r="AL157" s="414" t="str">
        <f t="shared" si="35"/>
        <v>-</v>
      </c>
      <c r="AM157" s="416" t="str">
        <f t="shared" si="33"/>
        <v>-</v>
      </c>
    </row>
    <row r="158" spans="2:39" ht="15" x14ac:dyDescent="0.3">
      <c r="B158" s="400" t="str">
        <f>IF(MAX(B$7:B157)+1&gt;MAX('Res.Aux.'!$AG$23:$AG$722),"-",MAX(B$7:B157)+1)</f>
        <v>-</v>
      </c>
      <c r="C158" s="401" t="str">
        <f>IF($B158="-","",INDEX('Res.Aux.'!$AG$12:$BG$722,MATCH($B158,'Res.Aux.'!$AG$12:$AG$722,0),MATCH(C$6,'Res.Aux.'!$AG$15:$BG$15,0)))</f>
        <v/>
      </c>
      <c r="D158" s="402" t="str">
        <f t="shared" si="30"/>
        <v/>
      </c>
      <c r="E158" s="403" t="str">
        <f>IF($B158="-","",INDEX('Res.Aux.'!$AG$12:$BG$722,MATCH($B158,'Res.Aux.'!$AG$12:$AG$722,0),MATCH(E$6,'Res.Aux.'!$AG$15:$BG$15,0)))</f>
        <v/>
      </c>
      <c r="F158" s="402" t="str">
        <f t="shared" si="31"/>
        <v/>
      </c>
      <c r="G158" s="404" t="str">
        <f>IF($B158="-","",INDEX('Res.Aux.'!$AG$12:$BG$722,MATCH($B158,'Res.Aux.'!$AG$12:$AG$722,0),MATCH(G$6,'Res.Aux.'!$AG$15:$BG$15,0)))</f>
        <v/>
      </c>
      <c r="H158" s="405" t="str">
        <f>IF($B158="-","",Datos!$I$16)</f>
        <v/>
      </c>
      <c r="I158" s="406" t="str">
        <f>IF($C158="","",Datos!$G$16)</f>
        <v/>
      </c>
      <c r="J158" s="407" t="str">
        <f>IF($B158="-","",INDEX('Res.Aux.'!$AG$12:$BG$722,MATCH($B158,'Res.Aux.'!$AG$12:$AG$722,0),MATCH(J$6,'Res.Aux.'!$AG$15:$BG$15,0)))</f>
        <v/>
      </c>
      <c r="K158" s="408" t="str">
        <f>IF($C158="","",Datos!$H$26)</f>
        <v/>
      </c>
      <c r="L158" s="409" t="str">
        <f>IF($I158="","",Datos!$N$27)</f>
        <v/>
      </c>
      <c r="M158" s="407" t="str">
        <f>IF($I158="","",Datos!$O$27)</f>
        <v/>
      </c>
      <c r="N158" s="410" t="str">
        <f>IF($B158="-","",INDEX('Res.Aux.'!$AG$12:$BG$722,MATCH($B158,'Res.Aux.'!$AG$12:$AG$722,0),MATCH(N$6,'Res.Aux.'!$AG$15:$BG$15,0)))</f>
        <v/>
      </c>
      <c r="O158" s="411"/>
      <c r="P158" s="412" t="str">
        <f t="shared" si="32"/>
        <v/>
      </c>
      <c r="Q158" s="413" t="str">
        <f t="shared" si="34"/>
        <v>ù</v>
      </c>
      <c r="R158" s="414" t="str">
        <f>IF($B158="-","",INDEX('Res.Aux.'!$AG$12:$BG$722,MATCH($B158,'Res.Aux.'!$AG$12:$AG$722,0),MATCH(R$6,'Res.Aux.'!$AG$15:$BG$15,0)))</f>
        <v/>
      </c>
      <c r="S158" s="415" t="str">
        <f>IF($B158="-","",INDEX('Res.Aux.'!$AG$12:$BG$722,MATCH($B158,'Res.Aux.'!$AG$12:$AG$722,0),MATCH(S$6,'Res.Aux.'!$AG$15:$BG$15,0)))</f>
        <v/>
      </c>
      <c r="T158" s="415" t="str">
        <f>IF($B158="-","",INDEX('Res.Aux.'!$AG$12:$BG$722,MATCH($B158,'Res.Aux.'!$AG$12:$AG$722,0),MATCH(T$6,'Res.Aux.'!$AG$15:$BG$15,0)))</f>
        <v/>
      </c>
      <c r="U158" s="416" t="str">
        <f>IF($B158="-","",INDEX('Res.Aux.'!$AG$12:$BG$722,MATCH($B158,'Res.Aux.'!$AG$12:$AG$722,0),MATCH(U$6,'Res.Aux.'!$AG$15:$BG$15,0)))</f>
        <v/>
      </c>
      <c r="V158" s="417"/>
      <c r="W158" s="414" t="str">
        <f t="shared" si="37"/>
        <v>-</v>
      </c>
      <c r="X158" s="415" t="str">
        <f t="shared" si="37"/>
        <v>-</v>
      </c>
      <c r="Y158" s="415" t="str">
        <f t="shared" si="37"/>
        <v>-</v>
      </c>
      <c r="Z158" s="416" t="str">
        <f t="shared" si="37"/>
        <v>-</v>
      </c>
      <c r="AA158" s="417"/>
      <c r="AB158" s="414" t="str">
        <f t="shared" si="36"/>
        <v>-</v>
      </c>
      <c r="AC158" s="415" t="str">
        <f t="shared" si="36"/>
        <v>-</v>
      </c>
      <c r="AD158" s="415" t="str">
        <f t="shared" si="36"/>
        <v>-</v>
      </c>
      <c r="AE158" s="416" t="str">
        <f t="shared" si="36"/>
        <v>-</v>
      </c>
      <c r="AF158" s="417"/>
      <c r="AG158" s="410" t="str">
        <f t="shared" si="27"/>
        <v>-</v>
      </c>
      <c r="AH158" s="417"/>
      <c r="AI158" s="418" t="str">
        <f t="shared" si="28"/>
        <v>ù</v>
      </c>
      <c r="AJ158" s="419" t="str">
        <f t="shared" si="29"/>
        <v>~</v>
      </c>
      <c r="AK158" s="417"/>
      <c r="AL158" s="414" t="str">
        <f t="shared" si="35"/>
        <v>-</v>
      </c>
      <c r="AM158" s="416" t="str">
        <f t="shared" si="33"/>
        <v>-</v>
      </c>
    </row>
    <row r="159" spans="2:39" ht="15" x14ac:dyDescent="0.3">
      <c r="B159" s="400" t="str">
        <f>IF(MAX(B$7:B158)+1&gt;MAX('Res.Aux.'!$AG$23:$AG$722),"-",MAX(B$7:B158)+1)</f>
        <v>-</v>
      </c>
      <c r="C159" s="401" t="str">
        <f>IF($B159="-","",INDEX('Res.Aux.'!$AG$12:$BG$722,MATCH($B159,'Res.Aux.'!$AG$12:$AG$722,0),MATCH(C$6,'Res.Aux.'!$AG$15:$BG$15,0)))</f>
        <v/>
      </c>
      <c r="D159" s="402" t="str">
        <f t="shared" si="30"/>
        <v/>
      </c>
      <c r="E159" s="403" t="str">
        <f>IF($B159="-","",INDEX('Res.Aux.'!$AG$12:$BG$722,MATCH($B159,'Res.Aux.'!$AG$12:$AG$722,0),MATCH(E$6,'Res.Aux.'!$AG$15:$BG$15,0)))</f>
        <v/>
      </c>
      <c r="F159" s="402" t="str">
        <f t="shared" si="31"/>
        <v/>
      </c>
      <c r="G159" s="404" t="str">
        <f>IF($B159="-","",INDEX('Res.Aux.'!$AG$12:$BG$722,MATCH($B159,'Res.Aux.'!$AG$12:$AG$722,0),MATCH(G$6,'Res.Aux.'!$AG$15:$BG$15,0)))</f>
        <v/>
      </c>
      <c r="H159" s="405" t="str">
        <f>IF($B159="-","",Datos!$I$16)</f>
        <v/>
      </c>
      <c r="I159" s="406" t="str">
        <f>IF($C159="","",Datos!$G$16)</f>
        <v/>
      </c>
      <c r="J159" s="407" t="str">
        <f>IF($B159="-","",INDEX('Res.Aux.'!$AG$12:$BG$722,MATCH($B159,'Res.Aux.'!$AG$12:$AG$722,0),MATCH(J$6,'Res.Aux.'!$AG$15:$BG$15,0)))</f>
        <v/>
      </c>
      <c r="K159" s="408" t="str">
        <f>IF($C159="","",Datos!$H$26)</f>
        <v/>
      </c>
      <c r="L159" s="409" t="str">
        <f>IF($I159="","",Datos!$N$27)</f>
        <v/>
      </c>
      <c r="M159" s="407" t="str">
        <f>IF($I159="","",Datos!$O$27)</f>
        <v/>
      </c>
      <c r="N159" s="410" t="str">
        <f>IF($B159="-","",INDEX('Res.Aux.'!$AG$12:$BG$722,MATCH($B159,'Res.Aux.'!$AG$12:$AG$722,0),MATCH(N$6,'Res.Aux.'!$AG$15:$BG$15,0)))</f>
        <v/>
      </c>
      <c r="O159" s="411"/>
      <c r="P159" s="412" t="str">
        <f t="shared" si="32"/>
        <v/>
      </c>
      <c r="Q159" s="413" t="str">
        <f t="shared" si="34"/>
        <v>ù</v>
      </c>
      <c r="R159" s="414" t="str">
        <f>IF($B159="-","",INDEX('Res.Aux.'!$AG$12:$BG$722,MATCH($B159,'Res.Aux.'!$AG$12:$AG$722,0),MATCH(R$6,'Res.Aux.'!$AG$15:$BG$15,0)))</f>
        <v/>
      </c>
      <c r="S159" s="415" t="str">
        <f>IF($B159="-","",INDEX('Res.Aux.'!$AG$12:$BG$722,MATCH($B159,'Res.Aux.'!$AG$12:$AG$722,0),MATCH(S$6,'Res.Aux.'!$AG$15:$BG$15,0)))</f>
        <v/>
      </c>
      <c r="T159" s="415" t="str">
        <f>IF($B159="-","",INDEX('Res.Aux.'!$AG$12:$BG$722,MATCH($B159,'Res.Aux.'!$AG$12:$AG$722,0),MATCH(T$6,'Res.Aux.'!$AG$15:$BG$15,0)))</f>
        <v/>
      </c>
      <c r="U159" s="416" t="str">
        <f>IF($B159="-","",INDEX('Res.Aux.'!$AG$12:$BG$722,MATCH($B159,'Res.Aux.'!$AG$12:$AG$722,0),MATCH(U$6,'Res.Aux.'!$AG$15:$BG$15,0)))</f>
        <v/>
      </c>
      <c r="V159" s="417"/>
      <c r="W159" s="414" t="str">
        <f t="shared" si="37"/>
        <v>-</v>
      </c>
      <c r="X159" s="415" t="str">
        <f t="shared" si="37"/>
        <v>-</v>
      </c>
      <c r="Y159" s="415" t="str">
        <f t="shared" si="37"/>
        <v>-</v>
      </c>
      <c r="Z159" s="416" t="str">
        <f t="shared" si="37"/>
        <v>-</v>
      </c>
      <c r="AA159" s="417"/>
      <c r="AB159" s="414" t="str">
        <f t="shared" si="36"/>
        <v>-</v>
      </c>
      <c r="AC159" s="415" t="str">
        <f t="shared" si="36"/>
        <v>-</v>
      </c>
      <c r="AD159" s="415" t="str">
        <f t="shared" si="36"/>
        <v>-</v>
      </c>
      <c r="AE159" s="416" t="str">
        <f t="shared" si="36"/>
        <v>-</v>
      </c>
      <c r="AF159" s="417"/>
      <c r="AG159" s="410" t="str">
        <f t="shared" si="27"/>
        <v>-</v>
      </c>
      <c r="AH159" s="417"/>
      <c r="AI159" s="418" t="str">
        <f t="shared" si="28"/>
        <v>ù</v>
      </c>
      <c r="AJ159" s="419" t="str">
        <f t="shared" si="29"/>
        <v>~</v>
      </c>
      <c r="AK159" s="417"/>
      <c r="AL159" s="414" t="str">
        <f t="shared" si="35"/>
        <v>-</v>
      </c>
      <c r="AM159" s="416" t="str">
        <f t="shared" si="33"/>
        <v>-</v>
      </c>
    </row>
    <row r="160" spans="2:39" ht="15" x14ac:dyDescent="0.3">
      <c r="B160" s="400" t="str">
        <f>IF(MAX(B$7:B159)+1&gt;MAX('Res.Aux.'!$AG$23:$AG$722),"-",MAX(B$7:B159)+1)</f>
        <v>-</v>
      </c>
      <c r="C160" s="401" t="str">
        <f>IF($B160="-","",INDEX('Res.Aux.'!$AG$12:$BG$722,MATCH($B160,'Res.Aux.'!$AG$12:$AG$722,0),MATCH(C$6,'Res.Aux.'!$AG$15:$BG$15,0)))</f>
        <v/>
      </c>
      <c r="D160" s="402" t="str">
        <f t="shared" si="30"/>
        <v/>
      </c>
      <c r="E160" s="403" t="str">
        <f>IF($B160="-","",INDEX('Res.Aux.'!$AG$12:$BG$722,MATCH($B160,'Res.Aux.'!$AG$12:$AG$722,0),MATCH(E$6,'Res.Aux.'!$AG$15:$BG$15,0)))</f>
        <v/>
      </c>
      <c r="F160" s="402" t="str">
        <f t="shared" si="31"/>
        <v/>
      </c>
      <c r="G160" s="404" t="str">
        <f>IF($B160="-","",INDEX('Res.Aux.'!$AG$12:$BG$722,MATCH($B160,'Res.Aux.'!$AG$12:$AG$722,0),MATCH(G$6,'Res.Aux.'!$AG$15:$BG$15,0)))</f>
        <v/>
      </c>
      <c r="H160" s="405" t="str">
        <f>IF($B160="-","",Datos!$I$16)</f>
        <v/>
      </c>
      <c r="I160" s="406" t="str">
        <f>IF($C160="","",Datos!$G$16)</f>
        <v/>
      </c>
      <c r="J160" s="407" t="str">
        <f>IF($B160="-","",INDEX('Res.Aux.'!$AG$12:$BG$722,MATCH($B160,'Res.Aux.'!$AG$12:$AG$722,0),MATCH(J$6,'Res.Aux.'!$AG$15:$BG$15,0)))</f>
        <v/>
      </c>
      <c r="K160" s="408" t="str">
        <f>IF($C160="","",Datos!$H$26)</f>
        <v/>
      </c>
      <c r="L160" s="409" t="str">
        <f>IF($I160="","",Datos!$N$27)</f>
        <v/>
      </c>
      <c r="M160" s="407" t="str">
        <f>IF($I160="","",Datos!$O$27)</f>
        <v/>
      </c>
      <c r="N160" s="410" t="str">
        <f>IF($B160="-","",INDEX('Res.Aux.'!$AG$12:$BG$722,MATCH($B160,'Res.Aux.'!$AG$12:$AG$722,0),MATCH(N$6,'Res.Aux.'!$AG$15:$BG$15,0)))</f>
        <v/>
      </c>
      <c r="O160" s="411"/>
      <c r="P160" s="412" t="str">
        <f t="shared" si="32"/>
        <v/>
      </c>
      <c r="Q160" s="413" t="str">
        <f t="shared" si="34"/>
        <v>ù</v>
      </c>
      <c r="R160" s="414" t="str">
        <f>IF($B160="-","",INDEX('Res.Aux.'!$AG$12:$BG$722,MATCH($B160,'Res.Aux.'!$AG$12:$AG$722,0),MATCH(R$6,'Res.Aux.'!$AG$15:$BG$15,0)))</f>
        <v/>
      </c>
      <c r="S160" s="415" t="str">
        <f>IF($B160="-","",INDEX('Res.Aux.'!$AG$12:$BG$722,MATCH($B160,'Res.Aux.'!$AG$12:$AG$722,0),MATCH(S$6,'Res.Aux.'!$AG$15:$BG$15,0)))</f>
        <v/>
      </c>
      <c r="T160" s="415" t="str">
        <f>IF($B160="-","",INDEX('Res.Aux.'!$AG$12:$BG$722,MATCH($B160,'Res.Aux.'!$AG$12:$AG$722,0),MATCH(T$6,'Res.Aux.'!$AG$15:$BG$15,0)))</f>
        <v/>
      </c>
      <c r="U160" s="416" t="str">
        <f>IF($B160="-","",INDEX('Res.Aux.'!$AG$12:$BG$722,MATCH($B160,'Res.Aux.'!$AG$12:$AG$722,0),MATCH(U$6,'Res.Aux.'!$AG$15:$BG$15,0)))</f>
        <v/>
      </c>
      <c r="V160" s="417"/>
      <c r="W160" s="414" t="str">
        <f t="shared" si="37"/>
        <v>-</v>
      </c>
      <c r="X160" s="415" t="str">
        <f t="shared" si="37"/>
        <v>-</v>
      </c>
      <c r="Y160" s="415" t="str">
        <f t="shared" si="37"/>
        <v>-</v>
      </c>
      <c r="Z160" s="416" t="str">
        <f t="shared" si="37"/>
        <v>-</v>
      </c>
      <c r="AA160" s="417"/>
      <c r="AB160" s="414" t="str">
        <f t="shared" si="36"/>
        <v>-</v>
      </c>
      <c r="AC160" s="415" t="str">
        <f t="shared" si="36"/>
        <v>-</v>
      </c>
      <c r="AD160" s="415" t="str">
        <f t="shared" si="36"/>
        <v>-</v>
      </c>
      <c r="AE160" s="416" t="str">
        <f t="shared" si="36"/>
        <v>-</v>
      </c>
      <c r="AF160" s="417"/>
      <c r="AG160" s="410" t="str">
        <f t="shared" si="27"/>
        <v>-</v>
      </c>
      <c r="AH160" s="417"/>
      <c r="AI160" s="418" t="str">
        <f t="shared" si="28"/>
        <v>ù</v>
      </c>
      <c r="AJ160" s="419" t="str">
        <f t="shared" si="29"/>
        <v>~</v>
      </c>
      <c r="AK160" s="417"/>
      <c r="AL160" s="414" t="str">
        <f t="shared" si="35"/>
        <v>-</v>
      </c>
      <c r="AM160" s="416" t="str">
        <f t="shared" si="33"/>
        <v>-</v>
      </c>
    </row>
    <row r="161" spans="2:39" ht="15" x14ac:dyDescent="0.3">
      <c r="B161" s="400" t="str">
        <f>IF(MAX(B$7:B160)+1&gt;MAX('Res.Aux.'!$AG$23:$AG$722),"-",MAX(B$7:B160)+1)</f>
        <v>-</v>
      </c>
      <c r="C161" s="401" t="str">
        <f>IF($B161="-","",INDEX('Res.Aux.'!$AG$12:$BG$722,MATCH($B161,'Res.Aux.'!$AG$12:$AG$722,0),MATCH(C$6,'Res.Aux.'!$AG$15:$BG$15,0)))</f>
        <v/>
      </c>
      <c r="D161" s="402" t="str">
        <f t="shared" si="30"/>
        <v/>
      </c>
      <c r="E161" s="403" t="str">
        <f>IF($B161="-","",INDEX('Res.Aux.'!$AG$12:$BG$722,MATCH($B161,'Res.Aux.'!$AG$12:$AG$722,0),MATCH(E$6,'Res.Aux.'!$AG$15:$BG$15,0)))</f>
        <v/>
      </c>
      <c r="F161" s="402" t="str">
        <f t="shared" si="31"/>
        <v/>
      </c>
      <c r="G161" s="404" t="str">
        <f>IF($B161="-","",INDEX('Res.Aux.'!$AG$12:$BG$722,MATCH($B161,'Res.Aux.'!$AG$12:$AG$722,0),MATCH(G$6,'Res.Aux.'!$AG$15:$BG$15,0)))</f>
        <v/>
      </c>
      <c r="H161" s="405" t="str">
        <f>IF($B161="-","",Datos!$I$16)</f>
        <v/>
      </c>
      <c r="I161" s="406" t="str">
        <f>IF($C161="","",Datos!$G$16)</f>
        <v/>
      </c>
      <c r="J161" s="407" t="str">
        <f>IF($B161="-","",INDEX('Res.Aux.'!$AG$12:$BG$722,MATCH($B161,'Res.Aux.'!$AG$12:$AG$722,0),MATCH(J$6,'Res.Aux.'!$AG$15:$BG$15,0)))</f>
        <v/>
      </c>
      <c r="K161" s="408" t="str">
        <f>IF($C161="","",Datos!$H$26)</f>
        <v/>
      </c>
      <c r="L161" s="409" t="str">
        <f>IF($I161="","",Datos!$N$27)</f>
        <v/>
      </c>
      <c r="M161" s="407" t="str">
        <f>IF($I161="","",Datos!$O$27)</f>
        <v/>
      </c>
      <c r="N161" s="410" t="str">
        <f>IF($B161="-","",INDEX('Res.Aux.'!$AG$12:$BG$722,MATCH($B161,'Res.Aux.'!$AG$12:$AG$722,0),MATCH(N$6,'Res.Aux.'!$AG$15:$BG$15,0)))</f>
        <v/>
      </c>
      <c r="O161" s="411"/>
      <c r="P161" s="412" t="str">
        <f t="shared" si="32"/>
        <v/>
      </c>
      <c r="Q161" s="413" t="str">
        <f t="shared" si="34"/>
        <v>ù</v>
      </c>
      <c r="R161" s="414" t="str">
        <f>IF($B161="-","",INDEX('Res.Aux.'!$AG$12:$BG$722,MATCH($B161,'Res.Aux.'!$AG$12:$AG$722,0),MATCH(R$6,'Res.Aux.'!$AG$15:$BG$15,0)))</f>
        <v/>
      </c>
      <c r="S161" s="415" t="str">
        <f>IF($B161="-","",INDEX('Res.Aux.'!$AG$12:$BG$722,MATCH($B161,'Res.Aux.'!$AG$12:$AG$722,0),MATCH(S$6,'Res.Aux.'!$AG$15:$BG$15,0)))</f>
        <v/>
      </c>
      <c r="T161" s="415" t="str">
        <f>IF($B161="-","",INDEX('Res.Aux.'!$AG$12:$BG$722,MATCH($B161,'Res.Aux.'!$AG$12:$AG$722,0),MATCH(T$6,'Res.Aux.'!$AG$15:$BG$15,0)))</f>
        <v/>
      </c>
      <c r="U161" s="416" t="str">
        <f>IF($B161="-","",INDEX('Res.Aux.'!$AG$12:$BG$722,MATCH($B161,'Res.Aux.'!$AG$12:$AG$722,0),MATCH(U$6,'Res.Aux.'!$AG$15:$BG$15,0)))</f>
        <v/>
      </c>
      <c r="V161" s="417"/>
      <c r="W161" s="414" t="str">
        <f t="shared" si="37"/>
        <v>-</v>
      </c>
      <c r="X161" s="415" t="str">
        <f t="shared" si="37"/>
        <v>-</v>
      </c>
      <c r="Y161" s="415" t="str">
        <f t="shared" si="37"/>
        <v>-</v>
      </c>
      <c r="Z161" s="416" t="str">
        <f t="shared" si="37"/>
        <v>-</v>
      </c>
      <c r="AA161" s="417"/>
      <c r="AB161" s="414" t="str">
        <f t="shared" si="36"/>
        <v>-</v>
      </c>
      <c r="AC161" s="415" t="str">
        <f t="shared" si="36"/>
        <v>-</v>
      </c>
      <c r="AD161" s="415" t="str">
        <f t="shared" si="36"/>
        <v>-</v>
      </c>
      <c r="AE161" s="416" t="str">
        <f t="shared" si="36"/>
        <v>-</v>
      </c>
      <c r="AF161" s="417"/>
      <c r="AG161" s="410" t="str">
        <f t="shared" si="27"/>
        <v>-</v>
      </c>
      <c r="AH161" s="417"/>
      <c r="AI161" s="418" t="str">
        <f t="shared" si="28"/>
        <v>ù</v>
      </c>
      <c r="AJ161" s="419" t="str">
        <f t="shared" si="29"/>
        <v>~</v>
      </c>
      <c r="AK161" s="417"/>
      <c r="AL161" s="414" t="str">
        <f t="shared" si="35"/>
        <v>-</v>
      </c>
      <c r="AM161" s="416" t="str">
        <f t="shared" si="33"/>
        <v>-</v>
      </c>
    </row>
    <row r="162" spans="2:39" ht="15" x14ac:dyDescent="0.3">
      <c r="B162" s="400" t="str">
        <f>IF(MAX(B$7:B161)+1&gt;MAX('Res.Aux.'!$AG$23:$AG$722),"-",MAX(B$7:B161)+1)</f>
        <v>-</v>
      </c>
      <c r="C162" s="401" t="str">
        <f>IF($B162="-","",INDEX('Res.Aux.'!$AG$12:$BG$722,MATCH($B162,'Res.Aux.'!$AG$12:$AG$722,0),MATCH(C$6,'Res.Aux.'!$AG$15:$BG$15,0)))</f>
        <v/>
      </c>
      <c r="D162" s="402" t="str">
        <f t="shared" si="30"/>
        <v/>
      </c>
      <c r="E162" s="403" t="str">
        <f>IF($B162="-","",INDEX('Res.Aux.'!$AG$12:$BG$722,MATCH($B162,'Res.Aux.'!$AG$12:$AG$722,0),MATCH(E$6,'Res.Aux.'!$AG$15:$BG$15,0)))</f>
        <v/>
      </c>
      <c r="F162" s="402" t="str">
        <f t="shared" si="31"/>
        <v/>
      </c>
      <c r="G162" s="404" t="str">
        <f>IF($B162="-","",INDEX('Res.Aux.'!$AG$12:$BG$722,MATCH($B162,'Res.Aux.'!$AG$12:$AG$722,0),MATCH(G$6,'Res.Aux.'!$AG$15:$BG$15,0)))</f>
        <v/>
      </c>
      <c r="H162" s="405" t="str">
        <f>IF($B162="-","",Datos!$I$16)</f>
        <v/>
      </c>
      <c r="I162" s="406" t="str">
        <f>IF($C162="","",Datos!$G$16)</f>
        <v/>
      </c>
      <c r="J162" s="407" t="str">
        <f>IF($B162="-","",INDEX('Res.Aux.'!$AG$12:$BG$722,MATCH($B162,'Res.Aux.'!$AG$12:$AG$722,0),MATCH(J$6,'Res.Aux.'!$AG$15:$BG$15,0)))</f>
        <v/>
      </c>
      <c r="K162" s="408" t="str">
        <f>IF($C162="","",Datos!$H$26)</f>
        <v/>
      </c>
      <c r="L162" s="409" t="str">
        <f>IF($I162="","",Datos!$N$27)</f>
        <v/>
      </c>
      <c r="M162" s="407" t="str">
        <f>IF($I162="","",Datos!$O$27)</f>
        <v/>
      </c>
      <c r="N162" s="410" t="str">
        <f>IF($B162="-","",INDEX('Res.Aux.'!$AG$12:$BG$722,MATCH($B162,'Res.Aux.'!$AG$12:$AG$722,0),MATCH(N$6,'Res.Aux.'!$AG$15:$BG$15,0)))</f>
        <v/>
      </c>
      <c r="O162" s="411"/>
      <c r="P162" s="412" t="str">
        <f t="shared" si="32"/>
        <v/>
      </c>
      <c r="Q162" s="413" t="str">
        <f t="shared" si="34"/>
        <v>ù</v>
      </c>
      <c r="R162" s="414" t="str">
        <f>IF($B162="-","",INDEX('Res.Aux.'!$AG$12:$BG$722,MATCH($B162,'Res.Aux.'!$AG$12:$AG$722,0),MATCH(R$6,'Res.Aux.'!$AG$15:$BG$15,0)))</f>
        <v/>
      </c>
      <c r="S162" s="415" t="str">
        <f>IF($B162="-","",INDEX('Res.Aux.'!$AG$12:$BG$722,MATCH($B162,'Res.Aux.'!$AG$12:$AG$722,0),MATCH(S$6,'Res.Aux.'!$AG$15:$BG$15,0)))</f>
        <v/>
      </c>
      <c r="T162" s="415" t="str">
        <f>IF($B162="-","",INDEX('Res.Aux.'!$AG$12:$BG$722,MATCH($B162,'Res.Aux.'!$AG$12:$AG$722,0),MATCH(T$6,'Res.Aux.'!$AG$15:$BG$15,0)))</f>
        <v/>
      </c>
      <c r="U162" s="416" t="str">
        <f>IF($B162="-","",INDEX('Res.Aux.'!$AG$12:$BG$722,MATCH($B162,'Res.Aux.'!$AG$12:$AG$722,0),MATCH(U$6,'Res.Aux.'!$AG$15:$BG$15,0)))</f>
        <v/>
      </c>
      <c r="V162" s="417"/>
      <c r="W162" s="414" t="str">
        <f t="shared" si="37"/>
        <v>-</v>
      </c>
      <c r="X162" s="415" t="str">
        <f t="shared" si="37"/>
        <v>-</v>
      </c>
      <c r="Y162" s="415" t="str">
        <f t="shared" si="37"/>
        <v>-</v>
      </c>
      <c r="Z162" s="416" t="str">
        <f t="shared" si="37"/>
        <v>-</v>
      </c>
      <c r="AA162" s="417"/>
      <c r="AB162" s="414" t="str">
        <f t="shared" si="36"/>
        <v>-</v>
      </c>
      <c r="AC162" s="415" t="str">
        <f t="shared" si="36"/>
        <v>-</v>
      </c>
      <c r="AD162" s="415" t="str">
        <f t="shared" si="36"/>
        <v>-</v>
      </c>
      <c r="AE162" s="416" t="str">
        <f t="shared" si="36"/>
        <v>-</v>
      </c>
      <c r="AF162" s="417"/>
      <c r="AG162" s="410" t="str">
        <f t="shared" si="27"/>
        <v>-</v>
      </c>
      <c r="AH162" s="417"/>
      <c r="AI162" s="418" t="str">
        <f t="shared" si="28"/>
        <v>ù</v>
      </c>
      <c r="AJ162" s="419" t="str">
        <f t="shared" si="29"/>
        <v>~</v>
      </c>
      <c r="AK162" s="417"/>
      <c r="AL162" s="414" t="str">
        <f t="shared" si="35"/>
        <v>-</v>
      </c>
      <c r="AM162" s="416" t="str">
        <f t="shared" si="33"/>
        <v>-</v>
      </c>
    </row>
    <row r="163" spans="2:39" ht="15" x14ac:dyDescent="0.3">
      <c r="B163" s="400" t="str">
        <f>IF(MAX(B$7:B162)+1&gt;MAX('Res.Aux.'!$AG$23:$AG$722),"-",MAX(B$7:B162)+1)</f>
        <v>-</v>
      </c>
      <c r="C163" s="401" t="str">
        <f>IF($B163="-","",INDEX('Res.Aux.'!$AG$12:$BG$722,MATCH($B163,'Res.Aux.'!$AG$12:$AG$722,0),MATCH(C$6,'Res.Aux.'!$AG$15:$BG$15,0)))</f>
        <v/>
      </c>
      <c r="D163" s="402" t="str">
        <f t="shared" si="30"/>
        <v/>
      </c>
      <c r="E163" s="403" t="str">
        <f>IF($B163="-","",INDEX('Res.Aux.'!$AG$12:$BG$722,MATCH($B163,'Res.Aux.'!$AG$12:$AG$722,0),MATCH(E$6,'Res.Aux.'!$AG$15:$BG$15,0)))</f>
        <v/>
      </c>
      <c r="F163" s="402" t="str">
        <f t="shared" si="31"/>
        <v/>
      </c>
      <c r="G163" s="404" t="str">
        <f>IF($B163="-","",INDEX('Res.Aux.'!$AG$12:$BG$722,MATCH($B163,'Res.Aux.'!$AG$12:$AG$722,0),MATCH(G$6,'Res.Aux.'!$AG$15:$BG$15,0)))</f>
        <v/>
      </c>
      <c r="H163" s="405" t="str">
        <f>IF($B163="-","",Datos!$I$16)</f>
        <v/>
      </c>
      <c r="I163" s="406" t="str">
        <f>IF($C163="","",Datos!$G$16)</f>
        <v/>
      </c>
      <c r="J163" s="407" t="str">
        <f>IF($B163="-","",INDEX('Res.Aux.'!$AG$12:$BG$722,MATCH($B163,'Res.Aux.'!$AG$12:$AG$722,0),MATCH(J$6,'Res.Aux.'!$AG$15:$BG$15,0)))</f>
        <v/>
      </c>
      <c r="K163" s="408" t="str">
        <f>IF($C163="","",Datos!$H$26)</f>
        <v/>
      </c>
      <c r="L163" s="409" t="str">
        <f>IF($I163="","",Datos!$N$27)</f>
        <v/>
      </c>
      <c r="M163" s="407" t="str">
        <f>IF($I163="","",Datos!$O$27)</f>
        <v/>
      </c>
      <c r="N163" s="410" t="str">
        <f>IF($B163="-","",INDEX('Res.Aux.'!$AG$12:$BG$722,MATCH($B163,'Res.Aux.'!$AG$12:$AG$722,0),MATCH(N$6,'Res.Aux.'!$AG$15:$BG$15,0)))</f>
        <v/>
      </c>
      <c r="O163" s="411"/>
      <c r="P163" s="412" t="str">
        <f t="shared" si="32"/>
        <v/>
      </c>
      <c r="Q163" s="413" t="str">
        <f t="shared" si="34"/>
        <v>ù</v>
      </c>
      <c r="R163" s="414" t="str">
        <f>IF($B163="-","",INDEX('Res.Aux.'!$AG$12:$BG$722,MATCH($B163,'Res.Aux.'!$AG$12:$AG$722,0),MATCH(R$6,'Res.Aux.'!$AG$15:$BG$15,0)))</f>
        <v/>
      </c>
      <c r="S163" s="415" t="str">
        <f>IF($B163="-","",INDEX('Res.Aux.'!$AG$12:$BG$722,MATCH($B163,'Res.Aux.'!$AG$12:$AG$722,0),MATCH(S$6,'Res.Aux.'!$AG$15:$BG$15,0)))</f>
        <v/>
      </c>
      <c r="T163" s="415" t="str">
        <f>IF($B163="-","",INDEX('Res.Aux.'!$AG$12:$BG$722,MATCH($B163,'Res.Aux.'!$AG$12:$AG$722,0),MATCH(T$6,'Res.Aux.'!$AG$15:$BG$15,0)))</f>
        <v/>
      </c>
      <c r="U163" s="416" t="str">
        <f>IF($B163="-","",INDEX('Res.Aux.'!$AG$12:$BG$722,MATCH($B163,'Res.Aux.'!$AG$12:$AG$722,0),MATCH(U$6,'Res.Aux.'!$AG$15:$BG$15,0)))</f>
        <v/>
      </c>
      <c r="V163" s="417"/>
      <c r="W163" s="414" t="str">
        <f t="shared" si="37"/>
        <v>-</v>
      </c>
      <c r="X163" s="415" t="str">
        <f t="shared" si="37"/>
        <v>-</v>
      </c>
      <c r="Y163" s="415" t="str">
        <f t="shared" si="37"/>
        <v>-</v>
      </c>
      <c r="Z163" s="416" t="str">
        <f t="shared" si="37"/>
        <v>-</v>
      </c>
      <c r="AA163" s="417"/>
      <c r="AB163" s="414" t="str">
        <f t="shared" si="36"/>
        <v>-</v>
      </c>
      <c r="AC163" s="415" t="str">
        <f t="shared" si="36"/>
        <v>-</v>
      </c>
      <c r="AD163" s="415" t="str">
        <f t="shared" si="36"/>
        <v>-</v>
      </c>
      <c r="AE163" s="416" t="str">
        <f t="shared" si="36"/>
        <v>-</v>
      </c>
      <c r="AF163" s="417"/>
      <c r="AG163" s="410" t="str">
        <f t="shared" si="27"/>
        <v>-</v>
      </c>
      <c r="AH163" s="417"/>
      <c r="AI163" s="418" t="str">
        <f t="shared" si="28"/>
        <v>ù</v>
      </c>
      <c r="AJ163" s="419" t="str">
        <f t="shared" si="29"/>
        <v>~</v>
      </c>
      <c r="AK163" s="417"/>
      <c r="AL163" s="414" t="str">
        <f t="shared" si="35"/>
        <v>-</v>
      </c>
      <c r="AM163" s="416" t="str">
        <f t="shared" si="33"/>
        <v>-</v>
      </c>
    </row>
    <row r="164" spans="2:39" ht="15" x14ac:dyDescent="0.3">
      <c r="B164" s="400" t="str">
        <f>IF(MAX(B$7:B163)+1&gt;MAX('Res.Aux.'!$AG$23:$AG$722),"-",MAX(B$7:B163)+1)</f>
        <v>-</v>
      </c>
      <c r="C164" s="401" t="str">
        <f>IF($B164="-","",INDEX('Res.Aux.'!$AG$12:$BG$722,MATCH($B164,'Res.Aux.'!$AG$12:$AG$722,0),MATCH(C$6,'Res.Aux.'!$AG$15:$BG$15,0)))</f>
        <v/>
      </c>
      <c r="D164" s="402" t="str">
        <f t="shared" si="30"/>
        <v/>
      </c>
      <c r="E164" s="403" t="str">
        <f>IF($B164="-","",INDEX('Res.Aux.'!$AG$12:$BG$722,MATCH($B164,'Res.Aux.'!$AG$12:$AG$722,0),MATCH(E$6,'Res.Aux.'!$AG$15:$BG$15,0)))</f>
        <v/>
      </c>
      <c r="F164" s="402" t="str">
        <f t="shared" si="31"/>
        <v/>
      </c>
      <c r="G164" s="404" t="str">
        <f>IF($B164="-","",INDEX('Res.Aux.'!$AG$12:$BG$722,MATCH($B164,'Res.Aux.'!$AG$12:$AG$722,0),MATCH(G$6,'Res.Aux.'!$AG$15:$BG$15,0)))</f>
        <v/>
      </c>
      <c r="H164" s="405" t="str">
        <f>IF($B164="-","",Datos!$I$16)</f>
        <v/>
      </c>
      <c r="I164" s="406" t="str">
        <f>IF($C164="","",Datos!$G$16)</f>
        <v/>
      </c>
      <c r="J164" s="407" t="str">
        <f>IF($B164="-","",INDEX('Res.Aux.'!$AG$12:$BG$722,MATCH($B164,'Res.Aux.'!$AG$12:$AG$722,0),MATCH(J$6,'Res.Aux.'!$AG$15:$BG$15,0)))</f>
        <v/>
      </c>
      <c r="K164" s="408" t="str">
        <f>IF($C164="","",Datos!$H$26)</f>
        <v/>
      </c>
      <c r="L164" s="409" t="str">
        <f>IF($I164="","",Datos!$N$27)</f>
        <v/>
      </c>
      <c r="M164" s="407" t="str">
        <f>IF($I164="","",Datos!$O$27)</f>
        <v/>
      </c>
      <c r="N164" s="410" t="str">
        <f>IF($B164="-","",INDEX('Res.Aux.'!$AG$12:$BG$722,MATCH($B164,'Res.Aux.'!$AG$12:$AG$722,0),MATCH(N$6,'Res.Aux.'!$AG$15:$BG$15,0)))</f>
        <v/>
      </c>
      <c r="O164" s="411"/>
      <c r="P164" s="412" t="str">
        <f t="shared" si="32"/>
        <v/>
      </c>
      <c r="Q164" s="413" t="str">
        <f t="shared" si="34"/>
        <v>ù</v>
      </c>
      <c r="R164" s="414" t="str">
        <f>IF($B164="-","",INDEX('Res.Aux.'!$AG$12:$BG$722,MATCH($B164,'Res.Aux.'!$AG$12:$AG$722,0),MATCH(R$6,'Res.Aux.'!$AG$15:$BG$15,0)))</f>
        <v/>
      </c>
      <c r="S164" s="415" t="str">
        <f>IF($B164="-","",INDEX('Res.Aux.'!$AG$12:$BG$722,MATCH($B164,'Res.Aux.'!$AG$12:$AG$722,0),MATCH(S$6,'Res.Aux.'!$AG$15:$BG$15,0)))</f>
        <v/>
      </c>
      <c r="T164" s="415" t="str">
        <f>IF($B164="-","",INDEX('Res.Aux.'!$AG$12:$BG$722,MATCH($B164,'Res.Aux.'!$AG$12:$AG$722,0),MATCH(T$6,'Res.Aux.'!$AG$15:$BG$15,0)))</f>
        <v/>
      </c>
      <c r="U164" s="416" t="str">
        <f>IF($B164="-","",INDEX('Res.Aux.'!$AG$12:$BG$722,MATCH($B164,'Res.Aux.'!$AG$12:$AG$722,0),MATCH(U$6,'Res.Aux.'!$AG$15:$BG$15,0)))</f>
        <v/>
      </c>
      <c r="V164" s="417"/>
      <c r="W164" s="414" t="str">
        <f t="shared" si="37"/>
        <v>-</v>
      </c>
      <c r="X164" s="415" t="str">
        <f t="shared" si="37"/>
        <v>-</v>
      </c>
      <c r="Y164" s="415" t="str">
        <f t="shared" si="37"/>
        <v>-</v>
      </c>
      <c r="Z164" s="416" t="str">
        <f t="shared" si="37"/>
        <v>-</v>
      </c>
      <c r="AA164" s="417"/>
      <c r="AB164" s="414" t="str">
        <f t="shared" si="36"/>
        <v>-</v>
      </c>
      <c r="AC164" s="415" t="str">
        <f t="shared" si="36"/>
        <v>-</v>
      </c>
      <c r="AD164" s="415" t="str">
        <f t="shared" si="36"/>
        <v>-</v>
      </c>
      <c r="AE164" s="416" t="str">
        <f t="shared" si="36"/>
        <v>-</v>
      </c>
      <c r="AF164" s="417"/>
      <c r="AG164" s="410" t="str">
        <f t="shared" si="27"/>
        <v>-</v>
      </c>
      <c r="AH164" s="417"/>
      <c r="AI164" s="418" t="str">
        <f t="shared" si="28"/>
        <v>ù</v>
      </c>
      <c r="AJ164" s="419" t="str">
        <f t="shared" si="29"/>
        <v>~</v>
      </c>
      <c r="AK164" s="417"/>
      <c r="AL164" s="414" t="str">
        <f t="shared" si="35"/>
        <v>-</v>
      </c>
      <c r="AM164" s="416" t="str">
        <f t="shared" si="33"/>
        <v>-</v>
      </c>
    </row>
    <row r="165" spans="2:39" ht="15" x14ac:dyDescent="0.3">
      <c r="B165" s="400" t="str">
        <f>IF(MAX(B$7:B164)+1&gt;MAX('Res.Aux.'!$AG$23:$AG$722),"-",MAX(B$7:B164)+1)</f>
        <v>-</v>
      </c>
      <c r="C165" s="401" t="str">
        <f>IF($B165="-","",INDEX('Res.Aux.'!$AG$12:$BG$722,MATCH($B165,'Res.Aux.'!$AG$12:$AG$722,0),MATCH(C$6,'Res.Aux.'!$AG$15:$BG$15,0)))</f>
        <v/>
      </c>
      <c r="D165" s="402" t="str">
        <f t="shared" si="30"/>
        <v/>
      </c>
      <c r="E165" s="403" t="str">
        <f>IF($B165="-","",INDEX('Res.Aux.'!$AG$12:$BG$722,MATCH($B165,'Res.Aux.'!$AG$12:$AG$722,0),MATCH(E$6,'Res.Aux.'!$AG$15:$BG$15,0)))</f>
        <v/>
      </c>
      <c r="F165" s="402" t="str">
        <f t="shared" si="31"/>
        <v/>
      </c>
      <c r="G165" s="404" t="str">
        <f>IF($B165="-","",INDEX('Res.Aux.'!$AG$12:$BG$722,MATCH($B165,'Res.Aux.'!$AG$12:$AG$722,0),MATCH(G$6,'Res.Aux.'!$AG$15:$BG$15,0)))</f>
        <v/>
      </c>
      <c r="H165" s="405" t="str">
        <f>IF($B165="-","",Datos!$I$16)</f>
        <v/>
      </c>
      <c r="I165" s="406" t="str">
        <f>IF($C165="","",Datos!$G$16)</f>
        <v/>
      </c>
      <c r="J165" s="407" t="str">
        <f>IF($B165="-","",INDEX('Res.Aux.'!$AG$12:$BG$722,MATCH($B165,'Res.Aux.'!$AG$12:$AG$722,0),MATCH(J$6,'Res.Aux.'!$AG$15:$BG$15,0)))</f>
        <v/>
      </c>
      <c r="K165" s="408" t="str">
        <f>IF($C165="","",Datos!$H$26)</f>
        <v/>
      </c>
      <c r="L165" s="409" t="str">
        <f>IF($I165="","",Datos!$N$27)</f>
        <v/>
      </c>
      <c r="M165" s="407" t="str">
        <f>IF($I165="","",Datos!$O$27)</f>
        <v/>
      </c>
      <c r="N165" s="410" t="str">
        <f>IF($B165="-","",INDEX('Res.Aux.'!$AG$12:$BG$722,MATCH($B165,'Res.Aux.'!$AG$12:$AG$722,0),MATCH(N$6,'Res.Aux.'!$AG$15:$BG$15,0)))</f>
        <v/>
      </c>
      <c r="O165" s="411"/>
      <c r="P165" s="412" t="str">
        <f t="shared" si="32"/>
        <v/>
      </c>
      <c r="Q165" s="413" t="str">
        <f t="shared" si="34"/>
        <v>ù</v>
      </c>
      <c r="R165" s="414" t="str">
        <f>IF($B165="-","",INDEX('Res.Aux.'!$AG$12:$BG$722,MATCH($B165,'Res.Aux.'!$AG$12:$AG$722,0),MATCH(R$6,'Res.Aux.'!$AG$15:$BG$15,0)))</f>
        <v/>
      </c>
      <c r="S165" s="415" t="str">
        <f>IF($B165="-","",INDEX('Res.Aux.'!$AG$12:$BG$722,MATCH($B165,'Res.Aux.'!$AG$12:$AG$722,0),MATCH(S$6,'Res.Aux.'!$AG$15:$BG$15,0)))</f>
        <v/>
      </c>
      <c r="T165" s="415" t="str">
        <f>IF($B165="-","",INDEX('Res.Aux.'!$AG$12:$BG$722,MATCH($B165,'Res.Aux.'!$AG$12:$AG$722,0),MATCH(T$6,'Res.Aux.'!$AG$15:$BG$15,0)))</f>
        <v/>
      </c>
      <c r="U165" s="416" t="str">
        <f>IF($B165="-","",INDEX('Res.Aux.'!$AG$12:$BG$722,MATCH($B165,'Res.Aux.'!$AG$12:$AG$722,0),MATCH(U$6,'Res.Aux.'!$AG$15:$BG$15,0)))</f>
        <v/>
      </c>
      <c r="V165" s="417"/>
      <c r="W165" s="414" t="str">
        <f t="shared" si="37"/>
        <v>-</v>
      </c>
      <c r="X165" s="415" t="str">
        <f t="shared" si="37"/>
        <v>-</v>
      </c>
      <c r="Y165" s="415" t="str">
        <f t="shared" si="37"/>
        <v>-</v>
      </c>
      <c r="Z165" s="416" t="str">
        <f t="shared" si="37"/>
        <v>-</v>
      </c>
      <c r="AA165" s="417"/>
      <c r="AB165" s="414" t="str">
        <f t="shared" si="36"/>
        <v>-</v>
      </c>
      <c r="AC165" s="415" t="str">
        <f t="shared" si="36"/>
        <v>-</v>
      </c>
      <c r="AD165" s="415" t="str">
        <f t="shared" si="36"/>
        <v>-</v>
      </c>
      <c r="AE165" s="416" t="str">
        <f t="shared" si="36"/>
        <v>-</v>
      </c>
      <c r="AF165" s="417"/>
      <c r="AG165" s="410" t="str">
        <f t="shared" si="27"/>
        <v>-</v>
      </c>
      <c r="AH165" s="417"/>
      <c r="AI165" s="418" t="str">
        <f t="shared" si="28"/>
        <v>ù</v>
      </c>
      <c r="AJ165" s="419" t="str">
        <f t="shared" si="29"/>
        <v>~</v>
      </c>
      <c r="AK165" s="417"/>
      <c r="AL165" s="414" t="str">
        <f t="shared" si="35"/>
        <v>-</v>
      </c>
      <c r="AM165" s="416" t="str">
        <f t="shared" si="33"/>
        <v>-</v>
      </c>
    </row>
    <row r="166" spans="2:39" ht="15" x14ac:dyDescent="0.3">
      <c r="B166" s="400" t="str">
        <f>IF(MAX(B$7:B165)+1&gt;MAX('Res.Aux.'!$AG$23:$AG$722),"-",MAX(B$7:B165)+1)</f>
        <v>-</v>
      </c>
      <c r="C166" s="401" t="str">
        <f>IF($B166="-","",INDEX('Res.Aux.'!$AG$12:$BG$722,MATCH($B166,'Res.Aux.'!$AG$12:$AG$722,0),MATCH(C$6,'Res.Aux.'!$AG$15:$BG$15,0)))</f>
        <v/>
      </c>
      <c r="D166" s="402" t="str">
        <f t="shared" si="30"/>
        <v/>
      </c>
      <c r="E166" s="403" t="str">
        <f>IF($B166="-","",INDEX('Res.Aux.'!$AG$12:$BG$722,MATCH($B166,'Res.Aux.'!$AG$12:$AG$722,0),MATCH(E$6,'Res.Aux.'!$AG$15:$BG$15,0)))</f>
        <v/>
      </c>
      <c r="F166" s="402" t="str">
        <f t="shared" si="31"/>
        <v/>
      </c>
      <c r="G166" s="404" t="str">
        <f>IF($B166="-","",INDEX('Res.Aux.'!$AG$12:$BG$722,MATCH($B166,'Res.Aux.'!$AG$12:$AG$722,0),MATCH(G$6,'Res.Aux.'!$AG$15:$BG$15,0)))</f>
        <v/>
      </c>
      <c r="H166" s="405" t="str">
        <f>IF($B166="-","",Datos!$I$16)</f>
        <v/>
      </c>
      <c r="I166" s="406" t="str">
        <f>IF($C166="","",Datos!$G$16)</f>
        <v/>
      </c>
      <c r="J166" s="407" t="str">
        <f>IF($B166="-","",INDEX('Res.Aux.'!$AG$12:$BG$722,MATCH($B166,'Res.Aux.'!$AG$12:$AG$722,0),MATCH(J$6,'Res.Aux.'!$AG$15:$BG$15,0)))</f>
        <v/>
      </c>
      <c r="K166" s="408" t="str">
        <f>IF($C166="","",Datos!$H$26)</f>
        <v/>
      </c>
      <c r="L166" s="409" t="str">
        <f>IF($I166="","",Datos!$N$27)</f>
        <v/>
      </c>
      <c r="M166" s="407" t="str">
        <f>IF($I166="","",Datos!$O$27)</f>
        <v/>
      </c>
      <c r="N166" s="410" t="str">
        <f>IF($B166="-","",INDEX('Res.Aux.'!$AG$12:$BG$722,MATCH($B166,'Res.Aux.'!$AG$12:$AG$722,0),MATCH(N$6,'Res.Aux.'!$AG$15:$BG$15,0)))</f>
        <v/>
      </c>
      <c r="O166" s="411"/>
      <c r="P166" s="412" t="str">
        <f t="shared" si="32"/>
        <v/>
      </c>
      <c r="Q166" s="413" t="str">
        <f t="shared" si="34"/>
        <v>ù</v>
      </c>
      <c r="R166" s="414" t="str">
        <f>IF($B166="-","",INDEX('Res.Aux.'!$AG$12:$BG$722,MATCH($B166,'Res.Aux.'!$AG$12:$AG$722,0),MATCH(R$6,'Res.Aux.'!$AG$15:$BG$15,0)))</f>
        <v/>
      </c>
      <c r="S166" s="415" t="str">
        <f>IF($B166="-","",INDEX('Res.Aux.'!$AG$12:$BG$722,MATCH($B166,'Res.Aux.'!$AG$12:$AG$722,0),MATCH(S$6,'Res.Aux.'!$AG$15:$BG$15,0)))</f>
        <v/>
      </c>
      <c r="T166" s="415" t="str">
        <f>IF($B166="-","",INDEX('Res.Aux.'!$AG$12:$BG$722,MATCH($B166,'Res.Aux.'!$AG$12:$AG$722,0),MATCH(T$6,'Res.Aux.'!$AG$15:$BG$15,0)))</f>
        <v/>
      </c>
      <c r="U166" s="416" t="str">
        <f>IF($B166="-","",INDEX('Res.Aux.'!$AG$12:$BG$722,MATCH($B166,'Res.Aux.'!$AG$12:$AG$722,0),MATCH(U$6,'Res.Aux.'!$AG$15:$BG$15,0)))</f>
        <v/>
      </c>
      <c r="V166" s="417"/>
      <c r="W166" s="414" t="str">
        <f t="shared" si="37"/>
        <v>-</v>
      </c>
      <c r="X166" s="415" t="str">
        <f t="shared" si="37"/>
        <v>-</v>
      </c>
      <c r="Y166" s="415" t="str">
        <f t="shared" si="37"/>
        <v>-</v>
      </c>
      <c r="Z166" s="416" t="str">
        <f t="shared" si="37"/>
        <v>-</v>
      </c>
      <c r="AA166" s="417"/>
      <c r="AB166" s="414" t="str">
        <f t="shared" si="36"/>
        <v>-</v>
      </c>
      <c r="AC166" s="415" t="str">
        <f t="shared" si="36"/>
        <v>-</v>
      </c>
      <c r="AD166" s="415" t="str">
        <f t="shared" si="36"/>
        <v>-</v>
      </c>
      <c r="AE166" s="416" t="str">
        <f t="shared" si="36"/>
        <v>-</v>
      </c>
      <c r="AF166" s="417"/>
      <c r="AG166" s="410" t="str">
        <f t="shared" si="27"/>
        <v>-</v>
      </c>
      <c r="AH166" s="417"/>
      <c r="AI166" s="418" t="str">
        <f t="shared" si="28"/>
        <v>ù</v>
      </c>
      <c r="AJ166" s="419" t="str">
        <f t="shared" si="29"/>
        <v>~</v>
      </c>
      <c r="AK166" s="417"/>
      <c r="AL166" s="414" t="str">
        <f t="shared" si="35"/>
        <v>-</v>
      </c>
      <c r="AM166" s="416" t="str">
        <f t="shared" si="33"/>
        <v>-</v>
      </c>
    </row>
    <row r="167" spans="2:39" ht="15" x14ac:dyDescent="0.3">
      <c r="B167" s="400" t="str">
        <f>IF(MAX(B$7:B166)+1&gt;MAX('Res.Aux.'!$AG$23:$AG$722),"-",MAX(B$7:B166)+1)</f>
        <v>-</v>
      </c>
      <c r="C167" s="401" t="str">
        <f>IF($B167="-","",INDEX('Res.Aux.'!$AG$12:$BG$722,MATCH($B167,'Res.Aux.'!$AG$12:$AG$722,0),MATCH(C$6,'Res.Aux.'!$AG$15:$BG$15,0)))</f>
        <v/>
      </c>
      <c r="D167" s="402" t="str">
        <f t="shared" si="30"/>
        <v/>
      </c>
      <c r="E167" s="403" t="str">
        <f>IF($B167="-","",INDEX('Res.Aux.'!$AG$12:$BG$722,MATCH($B167,'Res.Aux.'!$AG$12:$AG$722,0),MATCH(E$6,'Res.Aux.'!$AG$15:$BG$15,0)))</f>
        <v/>
      </c>
      <c r="F167" s="402" t="str">
        <f t="shared" si="31"/>
        <v/>
      </c>
      <c r="G167" s="404" t="str">
        <f>IF($B167="-","",INDEX('Res.Aux.'!$AG$12:$BG$722,MATCH($B167,'Res.Aux.'!$AG$12:$AG$722,0),MATCH(G$6,'Res.Aux.'!$AG$15:$BG$15,0)))</f>
        <v/>
      </c>
      <c r="H167" s="405" t="str">
        <f>IF($B167="-","",Datos!$I$16)</f>
        <v/>
      </c>
      <c r="I167" s="406" t="str">
        <f>IF($C167="","",Datos!$G$16)</f>
        <v/>
      </c>
      <c r="J167" s="407" t="str">
        <f>IF($B167="-","",INDEX('Res.Aux.'!$AG$12:$BG$722,MATCH($B167,'Res.Aux.'!$AG$12:$AG$722,0),MATCH(J$6,'Res.Aux.'!$AG$15:$BG$15,0)))</f>
        <v/>
      </c>
      <c r="K167" s="408" t="str">
        <f>IF($C167="","",Datos!$H$26)</f>
        <v/>
      </c>
      <c r="L167" s="409" t="str">
        <f>IF($I167="","",Datos!$N$27)</f>
        <v/>
      </c>
      <c r="M167" s="407" t="str">
        <f>IF($I167="","",Datos!$O$27)</f>
        <v/>
      </c>
      <c r="N167" s="410" t="str">
        <f>IF($B167="-","",INDEX('Res.Aux.'!$AG$12:$BG$722,MATCH($B167,'Res.Aux.'!$AG$12:$AG$722,0),MATCH(N$6,'Res.Aux.'!$AG$15:$BG$15,0)))</f>
        <v/>
      </c>
      <c r="O167" s="411"/>
      <c r="P167" s="412" t="str">
        <f t="shared" si="32"/>
        <v/>
      </c>
      <c r="Q167" s="413" t="str">
        <f t="shared" si="34"/>
        <v>ù</v>
      </c>
      <c r="R167" s="414" t="str">
        <f>IF($B167="-","",INDEX('Res.Aux.'!$AG$12:$BG$722,MATCH($B167,'Res.Aux.'!$AG$12:$AG$722,0),MATCH(R$6,'Res.Aux.'!$AG$15:$BG$15,0)))</f>
        <v/>
      </c>
      <c r="S167" s="415" t="str">
        <f>IF($B167="-","",INDEX('Res.Aux.'!$AG$12:$BG$722,MATCH($B167,'Res.Aux.'!$AG$12:$AG$722,0),MATCH(S$6,'Res.Aux.'!$AG$15:$BG$15,0)))</f>
        <v/>
      </c>
      <c r="T167" s="415" t="str">
        <f>IF($B167="-","",INDEX('Res.Aux.'!$AG$12:$BG$722,MATCH($B167,'Res.Aux.'!$AG$12:$AG$722,0),MATCH(T$6,'Res.Aux.'!$AG$15:$BG$15,0)))</f>
        <v/>
      </c>
      <c r="U167" s="416" t="str">
        <f>IF($B167="-","",INDEX('Res.Aux.'!$AG$12:$BG$722,MATCH($B167,'Res.Aux.'!$AG$12:$AG$722,0),MATCH(U$6,'Res.Aux.'!$AG$15:$BG$15,0)))</f>
        <v/>
      </c>
      <c r="V167" s="417"/>
      <c r="W167" s="414" t="str">
        <f t="shared" si="37"/>
        <v>-</v>
      </c>
      <c r="X167" s="415" t="str">
        <f t="shared" si="37"/>
        <v>-</v>
      </c>
      <c r="Y167" s="415" t="str">
        <f t="shared" si="37"/>
        <v>-</v>
      </c>
      <c r="Z167" s="416" t="str">
        <f t="shared" si="37"/>
        <v>-</v>
      </c>
      <c r="AA167" s="417"/>
      <c r="AB167" s="414" t="str">
        <f t="shared" si="36"/>
        <v>-</v>
      </c>
      <c r="AC167" s="415" t="str">
        <f t="shared" si="36"/>
        <v>-</v>
      </c>
      <c r="AD167" s="415" t="str">
        <f t="shared" si="36"/>
        <v>-</v>
      </c>
      <c r="AE167" s="416" t="str">
        <f t="shared" si="36"/>
        <v>-</v>
      </c>
      <c r="AF167" s="417"/>
      <c r="AG167" s="410" t="str">
        <f t="shared" si="27"/>
        <v>-</v>
      </c>
      <c r="AH167" s="417"/>
      <c r="AI167" s="418" t="str">
        <f t="shared" si="28"/>
        <v>ù</v>
      </c>
      <c r="AJ167" s="419" t="str">
        <f t="shared" si="29"/>
        <v>~</v>
      </c>
      <c r="AK167" s="417"/>
      <c r="AL167" s="414" t="str">
        <f t="shared" si="35"/>
        <v>-</v>
      </c>
      <c r="AM167" s="416" t="str">
        <f t="shared" si="33"/>
        <v>-</v>
      </c>
    </row>
    <row r="168" spans="2:39" ht="15" x14ac:dyDescent="0.3">
      <c r="B168" s="400" t="str">
        <f>IF(MAX(B$7:B167)+1&gt;MAX('Res.Aux.'!$AG$23:$AG$722),"-",MAX(B$7:B167)+1)</f>
        <v>-</v>
      </c>
      <c r="C168" s="401" t="str">
        <f>IF($B168="-","",INDEX('Res.Aux.'!$AG$12:$BG$722,MATCH($B168,'Res.Aux.'!$AG$12:$AG$722,0),MATCH(C$6,'Res.Aux.'!$AG$15:$BG$15,0)))</f>
        <v/>
      </c>
      <c r="D168" s="402" t="str">
        <f t="shared" si="30"/>
        <v/>
      </c>
      <c r="E168" s="403" t="str">
        <f>IF($B168="-","",INDEX('Res.Aux.'!$AG$12:$BG$722,MATCH($B168,'Res.Aux.'!$AG$12:$AG$722,0),MATCH(E$6,'Res.Aux.'!$AG$15:$BG$15,0)))</f>
        <v/>
      </c>
      <c r="F168" s="402" t="str">
        <f t="shared" si="31"/>
        <v/>
      </c>
      <c r="G168" s="404" t="str">
        <f>IF($B168="-","",INDEX('Res.Aux.'!$AG$12:$BG$722,MATCH($B168,'Res.Aux.'!$AG$12:$AG$722,0),MATCH(G$6,'Res.Aux.'!$AG$15:$BG$15,0)))</f>
        <v/>
      </c>
      <c r="H168" s="405" t="str">
        <f>IF($B168="-","",Datos!$I$16)</f>
        <v/>
      </c>
      <c r="I168" s="406" t="str">
        <f>IF($C168="","",Datos!$G$16)</f>
        <v/>
      </c>
      <c r="J168" s="407" t="str">
        <f>IF($B168="-","",INDEX('Res.Aux.'!$AG$12:$BG$722,MATCH($B168,'Res.Aux.'!$AG$12:$AG$722,0),MATCH(J$6,'Res.Aux.'!$AG$15:$BG$15,0)))</f>
        <v/>
      </c>
      <c r="K168" s="408" t="str">
        <f>IF($C168="","",Datos!$H$26)</f>
        <v/>
      </c>
      <c r="L168" s="409" t="str">
        <f>IF($I168="","",Datos!$N$27)</f>
        <v/>
      </c>
      <c r="M168" s="407" t="str">
        <f>IF($I168="","",Datos!$O$27)</f>
        <v/>
      </c>
      <c r="N168" s="410" t="str">
        <f>IF($B168="-","",INDEX('Res.Aux.'!$AG$12:$BG$722,MATCH($B168,'Res.Aux.'!$AG$12:$AG$722,0),MATCH(N$6,'Res.Aux.'!$AG$15:$BG$15,0)))</f>
        <v/>
      </c>
      <c r="O168" s="411"/>
      <c r="P168" s="412" t="str">
        <f t="shared" si="32"/>
        <v/>
      </c>
      <c r="Q168" s="413" t="str">
        <f t="shared" si="34"/>
        <v>ù</v>
      </c>
      <c r="R168" s="414" t="str">
        <f>IF($B168="-","",INDEX('Res.Aux.'!$AG$12:$BG$722,MATCH($B168,'Res.Aux.'!$AG$12:$AG$722,0),MATCH(R$6,'Res.Aux.'!$AG$15:$BG$15,0)))</f>
        <v/>
      </c>
      <c r="S168" s="415" t="str">
        <f>IF($B168="-","",INDEX('Res.Aux.'!$AG$12:$BG$722,MATCH($B168,'Res.Aux.'!$AG$12:$AG$722,0),MATCH(S$6,'Res.Aux.'!$AG$15:$BG$15,0)))</f>
        <v/>
      </c>
      <c r="T168" s="415" t="str">
        <f>IF($B168="-","",INDEX('Res.Aux.'!$AG$12:$BG$722,MATCH($B168,'Res.Aux.'!$AG$12:$AG$722,0),MATCH(T$6,'Res.Aux.'!$AG$15:$BG$15,0)))</f>
        <v/>
      </c>
      <c r="U168" s="416" t="str">
        <f>IF($B168="-","",INDEX('Res.Aux.'!$AG$12:$BG$722,MATCH($B168,'Res.Aux.'!$AG$12:$AG$722,0),MATCH(U$6,'Res.Aux.'!$AG$15:$BG$15,0)))</f>
        <v/>
      </c>
      <c r="V168" s="417"/>
      <c r="W168" s="414" t="str">
        <f t="shared" si="37"/>
        <v>-</v>
      </c>
      <c r="X168" s="415" t="str">
        <f t="shared" si="37"/>
        <v>-</v>
      </c>
      <c r="Y168" s="415" t="str">
        <f t="shared" si="37"/>
        <v>-</v>
      </c>
      <c r="Z168" s="416" t="str">
        <f t="shared" si="37"/>
        <v>-</v>
      </c>
      <c r="AA168" s="417"/>
      <c r="AB168" s="414" t="str">
        <f t="shared" si="36"/>
        <v>-</v>
      </c>
      <c r="AC168" s="415" t="str">
        <f t="shared" si="36"/>
        <v>-</v>
      </c>
      <c r="AD168" s="415" t="str">
        <f t="shared" si="36"/>
        <v>-</v>
      </c>
      <c r="AE168" s="416" t="str">
        <f t="shared" si="36"/>
        <v>-</v>
      </c>
      <c r="AF168" s="417"/>
      <c r="AG168" s="410" t="str">
        <f t="shared" si="27"/>
        <v>-</v>
      </c>
      <c r="AH168" s="417"/>
      <c r="AI168" s="418" t="str">
        <f t="shared" si="28"/>
        <v>ù</v>
      </c>
      <c r="AJ168" s="419" t="str">
        <f t="shared" si="29"/>
        <v>~</v>
      </c>
      <c r="AK168" s="417"/>
      <c r="AL168" s="414" t="str">
        <f t="shared" si="35"/>
        <v>-</v>
      </c>
      <c r="AM168" s="416" t="str">
        <f t="shared" si="33"/>
        <v>-</v>
      </c>
    </row>
    <row r="169" spans="2:39" ht="15" x14ac:dyDescent="0.3">
      <c r="B169" s="400" t="str">
        <f>IF(MAX(B$7:B168)+1&gt;MAX('Res.Aux.'!$AG$23:$AG$722),"-",MAX(B$7:B168)+1)</f>
        <v>-</v>
      </c>
      <c r="C169" s="401" t="str">
        <f>IF($B169="-","",INDEX('Res.Aux.'!$AG$12:$BG$722,MATCH($B169,'Res.Aux.'!$AG$12:$AG$722,0),MATCH(C$6,'Res.Aux.'!$AG$15:$BG$15,0)))</f>
        <v/>
      </c>
      <c r="D169" s="402" t="str">
        <f t="shared" si="30"/>
        <v/>
      </c>
      <c r="E169" s="403" t="str">
        <f>IF($B169="-","",INDEX('Res.Aux.'!$AG$12:$BG$722,MATCH($B169,'Res.Aux.'!$AG$12:$AG$722,0),MATCH(E$6,'Res.Aux.'!$AG$15:$BG$15,0)))</f>
        <v/>
      </c>
      <c r="F169" s="402" t="str">
        <f t="shared" si="31"/>
        <v/>
      </c>
      <c r="G169" s="404" t="str">
        <f>IF($B169="-","",INDEX('Res.Aux.'!$AG$12:$BG$722,MATCH($B169,'Res.Aux.'!$AG$12:$AG$722,0),MATCH(G$6,'Res.Aux.'!$AG$15:$BG$15,0)))</f>
        <v/>
      </c>
      <c r="H169" s="405" t="str">
        <f>IF($B169="-","",Datos!$I$16)</f>
        <v/>
      </c>
      <c r="I169" s="406" t="str">
        <f>IF($C169="","",Datos!$G$16)</f>
        <v/>
      </c>
      <c r="J169" s="407" t="str">
        <f>IF($B169="-","",INDEX('Res.Aux.'!$AG$12:$BG$722,MATCH($B169,'Res.Aux.'!$AG$12:$AG$722,0),MATCH(J$6,'Res.Aux.'!$AG$15:$BG$15,0)))</f>
        <v/>
      </c>
      <c r="K169" s="408" t="str">
        <f>IF($C169="","",Datos!$H$26)</f>
        <v/>
      </c>
      <c r="L169" s="409" t="str">
        <f>IF($I169="","",Datos!$N$27)</f>
        <v/>
      </c>
      <c r="M169" s="407" t="str">
        <f>IF($I169="","",Datos!$O$27)</f>
        <v/>
      </c>
      <c r="N169" s="410" t="str">
        <f>IF($B169="-","",INDEX('Res.Aux.'!$AG$12:$BG$722,MATCH($B169,'Res.Aux.'!$AG$12:$AG$722,0),MATCH(N$6,'Res.Aux.'!$AG$15:$BG$15,0)))</f>
        <v/>
      </c>
      <c r="O169" s="411"/>
      <c r="P169" s="412" t="str">
        <f t="shared" si="32"/>
        <v/>
      </c>
      <c r="Q169" s="413" t="str">
        <f t="shared" si="34"/>
        <v>ù</v>
      </c>
      <c r="R169" s="414" t="str">
        <f>IF($B169="-","",INDEX('Res.Aux.'!$AG$12:$BG$722,MATCH($B169,'Res.Aux.'!$AG$12:$AG$722,0),MATCH(R$6,'Res.Aux.'!$AG$15:$BG$15,0)))</f>
        <v/>
      </c>
      <c r="S169" s="415" t="str">
        <f>IF($B169="-","",INDEX('Res.Aux.'!$AG$12:$BG$722,MATCH($B169,'Res.Aux.'!$AG$12:$AG$722,0),MATCH(S$6,'Res.Aux.'!$AG$15:$BG$15,0)))</f>
        <v/>
      </c>
      <c r="T169" s="415" t="str">
        <f>IF($B169="-","",INDEX('Res.Aux.'!$AG$12:$BG$722,MATCH($B169,'Res.Aux.'!$AG$12:$AG$722,0),MATCH(T$6,'Res.Aux.'!$AG$15:$BG$15,0)))</f>
        <v/>
      </c>
      <c r="U169" s="416" t="str">
        <f>IF($B169="-","",INDEX('Res.Aux.'!$AG$12:$BG$722,MATCH($B169,'Res.Aux.'!$AG$12:$AG$722,0),MATCH(U$6,'Res.Aux.'!$AG$15:$BG$15,0)))</f>
        <v/>
      </c>
      <c r="V169" s="417"/>
      <c r="W169" s="414" t="str">
        <f t="shared" si="37"/>
        <v>-</v>
      </c>
      <c r="X169" s="415" t="str">
        <f t="shared" si="37"/>
        <v>-</v>
      </c>
      <c r="Y169" s="415" t="str">
        <f t="shared" si="37"/>
        <v>-</v>
      </c>
      <c r="Z169" s="416" t="str">
        <f t="shared" si="37"/>
        <v>-</v>
      </c>
      <c r="AA169" s="417"/>
      <c r="AB169" s="414" t="str">
        <f t="shared" si="36"/>
        <v>-</v>
      </c>
      <c r="AC169" s="415" t="str">
        <f t="shared" si="36"/>
        <v>-</v>
      </c>
      <c r="AD169" s="415" t="str">
        <f t="shared" si="36"/>
        <v>-</v>
      </c>
      <c r="AE169" s="416" t="str">
        <f t="shared" si="36"/>
        <v>-</v>
      </c>
      <c r="AF169" s="417"/>
      <c r="AG169" s="410" t="str">
        <f t="shared" si="27"/>
        <v>-</v>
      </c>
      <c r="AH169" s="417"/>
      <c r="AI169" s="418" t="str">
        <f t="shared" si="28"/>
        <v>ù</v>
      </c>
      <c r="AJ169" s="419" t="str">
        <f t="shared" si="29"/>
        <v>~</v>
      </c>
      <c r="AK169" s="417"/>
      <c r="AL169" s="414" t="str">
        <f t="shared" si="35"/>
        <v>-</v>
      </c>
      <c r="AM169" s="416" t="str">
        <f t="shared" si="33"/>
        <v>-</v>
      </c>
    </row>
    <row r="170" spans="2:39" ht="15" x14ac:dyDescent="0.3">
      <c r="B170" s="400" t="str">
        <f>IF(MAX(B$7:B169)+1&gt;MAX('Res.Aux.'!$AG$23:$AG$722),"-",MAX(B$7:B169)+1)</f>
        <v>-</v>
      </c>
      <c r="C170" s="401" t="str">
        <f>IF($B170="-","",INDEX('Res.Aux.'!$AG$12:$BG$722,MATCH($B170,'Res.Aux.'!$AG$12:$AG$722,0),MATCH(C$6,'Res.Aux.'!$AG$15:$BG$15,0)))</f>
        <v/>
      </c>
      <c r="D170" s="402" t="str">
        <f t="shared" si="30"/>
        <v/>
      </c>
      <c r="E170" s="403" t="str">
        <f>IF($B170="-","",INDEX('Res.Aux.'!$AG$12:$BG$722,MATCH($B170,'Res.Aux.'!$AG$12:$AG$722,0),MATCH(E$6,'Res.Aux.'!$AG$15:$BG$15,0)))</f>
        <v/>
      </c>
      <c r="F170" s="402" t="str">
        <f t="shared" si="31"/>
        <v/>
      </c>
      <c r="G170" s="404" t="str">
        <f>IF($B170="-","",INDEX('Res.Aux.'!$AG$12:$BG$722,MATCH($B170,'Res.Aux.'!$AG$12:$AG$722,0),MATCH(G$6,'Res.Aux.'!$AG$15:$BG$15,0)))</f>
        <v/>
      </c>
      <c r="H170" s="405" t="str">
        <f>IF($B170="-","",Datos!$I$16)</f>
        <v/>
      </c>
      <c r="I170" s="406" t="str">
        <f>IF($C170="","",Datos!$G$16)</f>
        <v/>
      </c>
      <c r="J170" s="407" t="str">
        <f>IF($B170="-","",INDEX('Res.Aux.'!$AG$12:$BG$722,MATCH($B170,'Res.Aux.'!$AG$12:$AG$722,0),MATCH(J$6,'Res.Aux.'!$AG$15:$BG$15,0)))</f>
        <v/>
      </c>
      <c r="K170" s="408" t="str">
        <f>IF($C170="","",Datos!$H$26)</f>
        <v/>
      </c>
      <c r="L170" s="409" t="str">
        <f>IF($I170="","",Datos!$N$27)</f>
        <v/>
      </c>
      <c r="M170" s="407" t="str">
        <f>IF($I170="","",Datos!$O$27)</f>
        <v/>
      </c>
      <c r="N170" s="410" t="str">
        <f>IF($B170="-","",INDEX('Res.Aux.'!$AG$12:$BG$722,MATCH($B170,'Res.Aux.'!$AG$12:$AG$722,0),MATCH(N$6,'Res.Aux.'!$AG$15:$BG$15,0)))</f>
        <v/>
      </c>
      <c r="O170" s="411"/>
      <c r="P170" s="412" t="str">
        <f t="shared" si="32"/>
        <v/>
      </c>
      <c r="Q170" s="413" t="str">
        <f t="shared" si="34"/>
        <v>ù</v>
      </c>
      <c r="R170" s="414" t="str">
        <f>IF($B170="-","",INDEX('Res.Aux.'!$AG$12:$BG$722,MATCH($B170,'Res.Aux.'!$AG$12:$AG$722,0),MATCH(R$6,'Res.Aux.'!$AG$15:$BG$15,0)))</f>
        <v/>
      </c>
      <c r="S170" s="415" t="str">
        <f>IF($B170="-","",INDEX('Res.Aux.'!$AG$12:$BG$722,MATCH($B170,'Res.Aux.'!$AG$12:$AG$722,0),MATCH(S$6,'Res.Aux.'!$AG$15:$BG$15,0)))</f>
        <v/>
      </c>
      <c r="T170" s="415" t="str">
        <f>IF($B170="-","",INDEX('Res.Aux.'!$AG$12:$BG$722,MATCH($B170,'Res.Aux.'!$AG$12:$AG$722,0),MATCH(T$6,'Res.Aux.'!$AG$15:$BG$15,0)))</f>
        <v/>
      </c>
      <c r="U170" s="416" t="str">
        <f>IF($B170="-","",INDEX('Res.Aux.'!$AG$12:$BG$722,MATCH($B170,'Res.Aux.'!$AG$12:$AG$722,0),MATCH(U$6,'Res.Aux.'!$AG$15:$BG$15,0)))</f>
        <v/>
      </c>
      <c r="V170" s="417"/>
      <c r="W170" s="414" t="str">
        <f t="shared" si="37"/>
        <v>-</v>
      </c>
      <c r="X170" s="415" t="str">
        <f t="shared" si="37"/>
        <v>-</v>
      </c>
      <c r="Y170" s="415" t="str">
        <f t="shared" si="37"/>
        <v>-</v>
      </c>
      <c r="Z170" s="416" t="str">
        <f t="shared" si="37"/>
        <v>-</v>
      </c>
      <c r="AA170" s="417"/>
      <c r="AB170" s="414" t="str">
        <f t="shared" si="36"/>
        <v>-</v>
      </c>
      <c r="AC170" s="415" t="str">
        <f t="shared" si="36"/>
        <v>-</v>
      </c>
      <c r="AD170" s="415" t="str">
        <f t="shared" si="36"/>
        <v>-</v>
      </c>
      <c r="AE170" s="416" t="str">
        <f t="shared" si="36"/>
        <v>-</v>
      </c>
      <c r="AF170" s="417"/>
      <c r="AG170" s="410" t="str">
        <f t="shared" si="27"/>
        <v>-</v>
      </c>
      <c r="AH170" s="417"/>
      <c r="AI170" s="418" t="str">
        <f t="shared" si="28"/>
        <v>ù</v>
      </c>
      <c r="AJ170" s="419" t="str">
        <f t="shared" si="29"/>
        <v>~</v>
      </c>
      <c r="AK170" s="417"/>
      <c r="AL170" s="414" t="str">
        <f t="shared" si="35"/>
        <v>-</v>
      </c>
      <c r="AM170" s="416" t="str">
        <f t="shared" si="33"/>
        <v>-</v>
      </c>
    </row>
    <row r="171" spans="2:39" ht="15" x14ac:dyDescent="0.3">
      <c r="B171" s="400" t="str">
        <f>IF(MAX(B$7:B170)+1&gt;MAX('Res.Aux.'!$AG$23:$AG$722),"-",MAX(B$7:B170)+1)</f>
        <v>-</v>
      </c>
      <c r="C171" s="401" t="str">
        <f>IF($B171="-","",INDEX('Res.Aux.'!$AG$12:$BG$722,MATCH($B171,'Res.Aux.'!$AG$12:$AG$722,0),MATCH(C$6,'Res.Aux.'!$AG$15:$BG$15,0)))</f>
        <v/>
      </c>
      <c r="D171" s="402" t="str">
        <f t="shared" si="30"/>
        <v/>
      </c>
      <c r="E171" s="403" t="str">
        <f>IF($B171="-","",INDEX('Res.Aux.'!$AG$12:$BG$722,MATCH($B171,'Res.Aux.'!$AG$12:$AG$722,0),MATCH(E$6,'Res.Aux.'!$AG$15:$BG$15,0)))</f>
        <v/>
      </c>
      <c r="F171" s="402" t="str">
        <f t="shared" si="31"/>
        <v/>
      </c>
      <c r="G171" s="404" t="str">
        <f>IF($B171="-","",INDEX('Res.Aux.'!$AG$12:$BG$722,MATCH($B171,'Res.Aux.'!$AG$12:$AG$722,0),MATCH(G$6,'Res.Aux.'!$AG$15:$BG$15,0)))</f>
        <v/>
      </c>
      <c r="H171" s="405" t="str">
        <f>IF($B171="-","",Datos!$I$16)</f>
        <v/>
      </c>
      <c r="I171" s="406" t="str">
        <f>IF($C171="","",Datos!$G$16)</f>
        <v/>
      </c>
      <c r="J171" s="407" t="str">
        <f>IF($B171="-","",INDEX('Res.Aux.'!$AG$12:$BG$722,MATCH($B171,'Res.Aux.'!$AG$12:$AG$722,0),MATCH(J$6,'Res.Aux.'!$AG$15:$BG$15,0)))</f>
        <v/>
      </c>
      <c r="K171" s="408" t="str">
        <f>IF($C171="","",Datos!$H$26)</f>
        <v/>
      </c>
      <c r="L171" s="409" t="str">
        <f>IF($I171="","",Datos!$N$27)</f>
        <v/>
      </c>
      <c r="M171" s="407" t="str">
        <f>IF($I171="","",Datos!$O$27)</f>
        <v/>
      </c>
      <c r="N171" s="410" t="str">
        <f>IF($B171="-","",INDEX('Res.Aux.'!$AG$12:$BG$722,MATCH($B171,'Res.Aux.'!$AG$12:$AG$722,0),MATCH(N$6,'Res.Aux.'!$AG$15:$BG$15,0)))</f>
        <v/>
      </c>
      <c r="O171" s="411"/>
      <c r="P171" s="412" t="str">
        <f t="shared" si="32"/>
        <v/>
      </c>
      <c r="Q171" s="413" t="str">
        <f t="shared" si="34"/>
        <v>ù</v>
      </c>
      <c r="R171" s="414" t="str">
        <f>IF($B171="-","",INDEX('Res.Aux.'!$AG$12:$BG$722,MATCH($B171,'Res.Aux.'!$AG$12:$AG$722,0),MATCH(R$6,'Res.Aux.'!$AG$15:$BG$15,0)))</f>
        <v/>
      </c>
      <c r="S171" s="415" t="str">
        <f>IF($B171="-","",INDEX('Res.Aux.'!$AG$12:$BG$722,MATCH($B171,'Res.Aux.'!$AG$12:$AG$722,0),MATCH(S$6,'Res.Aux.'!$AG$15:$BG$15,0)))</f>
        <v/>
      </c>
      <c r="T171" s="415" t="str">
        <f>IF($B171="-","",INDEX('Res.Aux.'!$AG$12:$BG$722,MATCH($B171,'Res.Aux.'!$AG$12:$AG$722,0),MATCH(T$6,'Res.Aux.'!$AG$15:$BG$15,0)))</f>
        <v/>
      </c>
      <c r="U171" s="416" t="str">
        <f>IF($B171="-","",INDEX('Res.Aux.'!$AG$12:$BG$722,MATCH($B171,'Res.Aux.'!$AG$12:$AG$722,0),MATCH(U$6,'Res.Aux.'!$AG$15:$BG$15,0)))</f>
        <v/>
      </c>
      <c r="V171" s="417"/>
      <c r="W171" s="414" t="str">
        <f t="shared" si="37"/>
        <v>-</v>
      </c>
      <c r="X171" s="415" t="str">
        <f t="shared" si="37"/>
        <v>-</v>
      </c>
      <c r="Y171" s="415" t="str">
        <f t="shared" si="37"/>
        <v>-</v>
      </c>
      <c r="Z171" s="416" t="str">
        <f t="shared" si="37"/>
        <v>-</v>
      </c>
      <c r="AA171" s="417"/>
      <c r="AB171" s="414" t="str">
        <f t="shared" si="36"/>
        <v>-</v>
      </c>
      <c r="AC171" s="415" t="str">
        <f t="shared" si="36"/>
        <v>-</v>
      </c>
      <c r="AD171" s="415" t="str">
        <f t="shared" si="36"/>
        <v>-</v>
      </c>
      <c r="AE171" s="416" t="str">
        <f t="shared" si="36"/>
        <v>-</v>
      </c>
      <c r="AF171" s="417"/>
      <c r="AG171" s="410" t="str">
        <f t="shared" si="27"/>
        <v>-</v>
      </c>
      <c r="AH171" s="417"/>
      <c r="AI171" s="418" t="str">
        <f t="shared" si="28"/>
        <v>ù</v>
      </c>
      <c r="AJ171" s="419" t="str">
        <f t="shared" si="29"/>
        <v>~</v>
      </c>
      <c r="AK171" s="417"/>
      <c r="AL171" s="414" t="str">
        <f t="shared" si="35"/>
        <v>-</v>
      </c>
      <c r="AM171" s="416" t="str">
        <f t="shared" si="33"/>
        <v>-</v>
      </c>
    </row>
    <row r="172" spans="2:39" ht="15" x14ac:dyDescent="0.3">
      <c r="B172" s="400" t="str">
        <f>IF(MAX(B$7:B171)+1&gt;MAX('Res.Aux.'!$AG$23:$AG$722),"-",MAX(B$7:B171)+1)</f>
        <v>-</v>
      </c>
      <c r="C172" s="401" t="str">
        <f>IF($B172="-","",INDEX('Res.Aux.'!$AG$12:$BG$722,MATCH($B172,'Res.Aux.'!$AG$12:$AG$722,0),MATCH(C$6,'Res.Aux.'!$AG$15:$BG$15,0)))</f>
        <v/>
      </c>
      <c r="D172" s="402" t="str">
        <f t="shared" si="30"/>
        <v/>
      </c>
      <c r="E172" s="403" t="str">
        <f>IF($B172="-","",INDEX('Res.Aux.'!$AG$12:$BG$722,MATCH($B172,'Res.Aux.'!$AG$12:$AG$722,0),MATCH(E$6,'Res.Aux.'!$AG$15:$BG$15,0)))</f>
        <v/>
      </c>
      <c r="F172" s="402" t="str">
        <f t="shared" si="31"/>
        <v/>
      </c>
      <c r="G172" s="404" t="str">
        <f>IF($B172="-","",INDEX('Res.Aux.'!$AG$12:$BG$722,MATCH($B172,'Res.Aux.'!$AG$12:$AG$722,0),MATCH(G$6,'Res.Aux.'!$AG$15:$BG$15,0)))</f>
        <v/>
      </c>
      <c r="H172" s="405" t="str">
        <f>IF($B172="-","",Datos!$I$16)</f>
        <v/>
      </c>
      <c r="I172" s="406" t="str">
        <f>IF($C172="","",Datos!$G$16)</f>
        <v/>
      </c>
      <c r="J172" s="407" t="str">
        <f>IF($B172="-","",INDEX('Res.Aux.'!$AG$12:$BG$722,MATCH($B172,'Res.Aux.'!$AG$12:$AG$722,0),MATCH(J$6,'Res.Aux.'!$AG$15:$BG$15,0)))</f>
        <v/>
      </c>
      <c r="K172" s="408" t="str">
        <f>IF($C172="","",Datos!$H$26)</f>
        <v/>
      </c>
      <c r="L172" s="409" t="str">
        <f>IF($I172="","",Datos!$N$27)</f>
        <v/>
      </c>
      <c r="M172" s="407" t="str">
        <f>IF($I172="","",Datos!$O$27)</f>
        <v/>
      </c>
      <c r="N172" s="410" t="str">
        <f>IF($B172="-","",INDEX('Res.Aux.'!$AG$12:$BG$722,MATCH($B172,'Res.Aux.'!$AG$12:$AG$722,0),MATCH(N$6,'Res.Aux.'!$AG$15:$BG$15,0)))</f>
        <v/>
      </c>
      <c r="O172" s="411"/>
      <c r="P172" s="412" t="str">
        <f t="shared" si="32"/>
        <v/>
      </c>
      <c r="Q172" s="413" t="str">
        <f t="shared" si="34"/>
        <v>ù</v>
      </c>
      <c r="R172" s="414" t="str">
        <f>IF($B172="-","",INDEX('Res.Aux.'!$AG$12:$BG$722,MATCH($B172,'Res.Aux.'!$AG$12:$AG$722,0),MATCH(R$6,'Res.Aux.'!$AG$15:$BG$15,0)))</f>
        <v/>
      </c>
      <c r="S172" s="415" t="str">
        <f>IF($B172="-","",INDEX('Res.Aux.'!$AG$12:$BG$722,MATCH($B172,'Res.Aux.'!$AG$12:$AG$722,0),MATCH(S$6,'Res.Aux.'!$AG$15:$BG$15,0)))</f>
        <v/>
      </c>
      <c r="T172" s="415" t="str">
        <f>IF($B172="-","",INDEX('Res.Aux.'!$AG$12:$BG$722,MATCH($B172,'Res.Aux.'!$AG$12:$AG$722,0),MATCH(T$6,'Res.Aux.'!$AG$15:$BG$15,0)))</f>
        <v/>
      </c>
      <c r="U172" s="416" t="str">
        <f>IF($B172="-","",INDEX('Res.Aux.'!$AG$12:$BG$722,MATCH($B172,'Res.Aux.'!$AG$12:$AG$722,0),MATCH(U$6,'Res.Aux.'!$AG$15:$BG$15,0)))</f>
        <v/>
      </c>
      <c r="V172" s="417"/>
      <c r="W172" s="414" t="str">
        <f t="shared" si="37"/>
        <v>-</v>
      </c>
      <c r="X172" s="415" t="str">
        <f t="shared" si="37"/>
        <v>-</v>
      </c>
      <c r="Y172" s="415" t="str">
        <f t="shared" si="37"/>
        <v>-</v>
      </c>
      <c r="Z172" s="416" t="str">
        <f t="shared" si="37"/>
        <v>-</v>
      </c>
      <c r="AA172" s="417"/>
      <c r="AB172" s="414" t="str">
        <f t="shared" si="36"/>
        <v>-</v>
      </c>
      <c r="AC172" s="415" t="str">
        <f t="shared" si="36"/>
        <v>-</v>
      </c>
      <c r="AD172" s="415" t="str">
        <f t="shared" si="36"/>
        <v>-</v>
      </c>
      <c r="AE172" s="416" t="str">
        <f t="shared" si="36"/>
        <v>-</v>
      </c>
      <c r="AF172" s="417"/>
      <c r="AG172" s="410" t="str">
        <f t="shared" si="27"/>
        <v>-</v>
      </c>
      <c r="AH172" s="417"/>
      <c r="AI172" s="418" t="str">
        <f t="shared" si="28"/>
        <v>ù</v>
      </c>
      <c r="AJ172" s="419" t="str">
        <f t="shared" si="29"/>
        <v>~</v>
      </c>
      <c r="AK172" s="417"/>
      <c r="AL172" s="414" t="str">
        <f t="shared" si="35"/>
        <v>-</v>
      </c>
      <c r="AM172" s="416" t="str">
        <f t="shared" si="33"/>
        <v>-</v>
      </c>
    </row>
    <row r="173" spans="2:39" ht="15" x14ac:dyDescent="0.3">
      <c r="B173" s="400" t="str">
        <f>IF(MAX(B$7:B172)+1&gt;MAX('Res.Aux.'!$AG$23:$AG$722),"-",MAX(B$7:B172)+1)</f>
        <v>-</v>
      </c>
      <c r="C173" s="401" t="str">
        <f>IF($B173="-","",INDEX('Res.Aux.'!$AG$12:$BG$722,MATCH($B173,'Res.Aux.'!$AG$12:$AG$722,0),MATCH(C$6,'Res.Aux.'!$AG$15:$BG$15,0)))</f>
        <v/>
      </c>
      <c r="D173" s="402" t="str">
        <f t="shared" si="30"/>
        <v/>
      </c>
      <c r="E173" s="403" t="str">
        <f>IF($B173="-","",INDEX('Res.Aux.'!$AG$12:$BG$722,MATCH($B173,'Res.Aux.'!$AG$12:$AG$722,0),MATCH(E$6,'Res.Aux.'!$AG$15:$BG$15,0)))</f>
        <v/>
      </c>
      <c r="F173" s="402" t="str">
        <f t="shared" si="31"/>
        <v/>
      </c>
      <c r="G173" s="404" t="str">
        <f>IF($B173="-","",INDEX('Res.Aux.'!$AG$12:$BG$722,MATCH($B173,'Res.Aux.'!$AG$12:$AG$722,0),MATCH(G$6,'Res.Aux.'!$AG$15:$BG$15,0)))</f>
        <v/>
      </c>
      <c r="H173" s="405" t="str">
        <f>IF($B173="-","",Datos!$I$16)</f>
        <v/>
      </c>
      <c r="I173" s="406" t="str">
        <f>IF($C173="","",Datos!$G$16)</f>
        <v/>
      </c>
      <c r="J173" s="407" t="str">
        <f>IF($B173="-","",INDEX('Res.Aux.'!$AG$12:$BG$722,MATCH($B173,'Res.Aux.'!$AG$12:$AG$722,0),MATCH(J$6,'Res.Aux.'!$AG$15:$BG$15,0)))</f>
        <v/>
      </c>
      <c r="K173" s="408" t="str">
        <f>IF($C173="","",Datos!$H$26)</f>
        <v/>
      </c>
      <c r="L173" s="409" t="str">
        <f>IF($I173="","",Datos!$N$27)</f>
        <v/>
      </c>
      <c r="M173" s="407" t="str">
        <f>IF($I173="","",Datos!$O$27)</f>
        <v/>
      </c>
      <c r="N173" s="410" t="str">
        <f>IF($B173="-","",INDEX('Res.Aux.'!$AG$12:$BG$722,MATCH($B173,'Res.Aux.'!$AG$12:$AG$722,0),MATCH(N$6,'Res.Aux.'!$AG$15:$BG$15,0)))</f>
        <v/>
      </c>
      <c r="O173" s="411"/>
      <c r="P173" s="412" t="str">
        <f t="shared" si="32"/>
        <v/>
      </c>
      <c r="Q173" s="413" t="str">
        <f t="shared" si="34"/>
        <v>ù</v>
      </c>
      <c r="R173" s="414" t="str">
        <f>IF($B173="-","",INDEX('Res.Aux.'!$AG$12:$BG$722,MATCH($B173,'Res.Aux.'!$AG$12:$AG$722,0),MATCH(R$6,'Res.Aux.'!$AG$15:$BG$15,0)))</f>
        <v/>
      </c>
      <c r="S173" s="415" t="str">
        <f>IF($B173="-","",INDEX('Res.Aux.'!$AG$12:$BG$722,MATCH($B173,'Res.Aux.'!$AG$12:$AG$722,0),MATCH(S$6,'Res.Aux.'!$AG$15:$BG$15,0)))</f>
        <v/>
      </c>
      <c r="T173" s="415" t="str">
        <f>IF($B173="-","",INDEX('Res.Aux.'!$AG$12:$BG$722,MATCH($B173,'Res.Aux.'!$AG$12:$AG$722,0),MATCH(T$6,'Res.Aux.'!$AG$15:$BG$15,0)))</f>
        <v/>
      </c>
      <c r="U173" s="416" t="str">
        <f>IF($B173="-","",INDEX('Res.Aux.'!$AG$12:$BG$722,MATCH($B173,'Res.Aux.'!$AG$12:$AG$722,0),MATCH(U$6,'Res.Aux.'!$AG$15:$BG$15,0)))</f>
        <v/>
      </c>
      <c r="V173" s="417"/>
      <c r="W173" s="414" t="str">
        <f t="shared" si="37"/>
        <v>-</v>
      </c>
      <c r="X173" s="415" t="str">
        <f t="shared" si="37"/>
        <v>-</v>
      </c>
      <c r="Y173" s="415" t="str">
        <f t="shared" si="37"/>
        <v>-</v>
      </c>
      <c r="Z173" s="416" t="str">
        <f t="shared" si="37"/>
        <v>-</v>
      </c>
      <c r="AA173" s="417"/>
      <c r="AB173" s="414" t="str">
        <f t="shared" si="36"/>
        <v>-</v>
      </c>
      <c r="AC173" s="415" t="str">
        <f t="shared" si="36"/>
        <v>-</v>
      </c>
      <c r="AD173" s="415" t="str">
        <f t="shared" si="36"/>
        <v>-</v>
      </c>
      <c r="AE173" s="416" t="str">
        <f t="shared" si="36"/>
        <v>-</v>
      </c>
      <c r="AF173" s="417"/>
      <c r="AG173" s="410" t="str">
        <f t="shared" si="27"/>
        <v>-</v>
      </c>
      <c r="AH173" s="417"/>
      <c r="AI173" s="418" t="str">
        <f t="shared" si="28"/>
        <v>ù</v>
      </c>
      <c r="AJ173" s="419" t="str">
        <f t="shared" si="29"/>
        <v>~</v>
      </c>
      <c r="AK173" s="417"/>
      <c r="AL173" s="414" t="str">
        <f t="shared" si="35"/>
        <v>-</v>
      </c>
      <c r="AM173" s="416" t="str">
        <f t="shared" si="33"/>
        <v>-</v>
      </c>
    </row>
    <row r="174" spans="2:39" ht="15" x14ac:dyDescent="0.3">
      <c r="B174" s="400" t="str">
        <f>IF(MAX(B$7:B173)+1&gt;MAX('Res.Aux.'!$AG$23:$AG$722),"-",MAX(B$7:B173)+1)</f>
        <v>-</v>
      </c>
      <c r="C174" s="401" t="str">
        <f>IF($B174="-","",INDEX('Res.Aux.'!$AG$12:$BG$722,MATCH($B174,'Res.Aux.'!$AG$12:$AG$722,0),MATCH(C$6,'Res.Aux.'!$AG$15:$BG$15,0)))</f>
        <v/>
      </c>
      <c r="D174" s="402" t="str">
        <f t="shared" si="30"/>
        <v/>
      </c>
      <c r="E174" s="403" t="str">
        <f>IF($B174="-","",INDEX('Res.Aux.'!$AG$12:$BG$722,MATCH($B174,'Res.Aux.'!$AG$12:$AG$722,0),MATCH(E$6,'Res.Aux.'!$AG$15:$BG$15,0)))</f>
        <v/>
      </c>
      <c r="F174" s="402" t="str">
        <f t="shared" si="31"/>
        <v/>
      </c>
      <c r="G174" s="404" t="str">
        <f>IF($B174="-","",INDEX('Res.Aux.'!$AG$12:$BG$722,MATCH($B174,'Res.Aux.'!$AG$12:$AG$722,0),MATCH(G$6,'Res.Aux.'!$AG$15:$BG$15,0)))</f>
        <v/>
      </c>
      <c r="H174" s="405" t="str">
        <f>IF($B174="-","",Datos!$I$16)</f>
        <v/>
      </c>
      <c r="I174" s="406" t="str">
        <f>IF($C174="","",Datos!$G$16)</f>
        <v/>
      </c>
      <c r="J174" s="407" t="str">
        <f>IF($B174="-","",INDEX('Res.Aux.'!$AG$12:$BG$722,MATCH($B174,'Res.Aux.'!$AG$12:$AG$722,0),MATCH(J$6,'Res.Aux.'!$AG$15:$BG$15,0)))</f>
        <v/>
      </c>
      <c r="K174" s="408" t="str">
        <f>IF($C174="","",Datos!$H$26)</f>
        <v/>
      </c>
      <c r="L174" s="409" t="str">
        <f>IF($I174="","",Datos!$N$27)</f>
        <v/>
      </c>
      <c r="M174" s="407" t="str">
        <f>IF($I174="","",Datos!$O$27)</f>
        <v/>
      </c>
      <c r="N174" s="410" t="str">
        <f>IF($B174="-","",INDEX('Res.Aux.'!$AG$12:$BG$722,MATCH($B174,'Res.Aux.'!$AG$12:$AG$722,0),MATCH(N$6,'Res.Aux.'!$AG$15:$BG$15,0)))</f>
        <v/>
      </c>
      <c r="O174" s="411"/>
      <c r="P174" s="412" t="str">
        <f t="shared" si="32"/>
        <v/>
      </c>
      <c r="Q174" s="413" t="str">
        <f t="shared" si="34"/>
        <v>ù</v>
      </c>
      <c r="R174" s="414" t="str">
        <f>IF($B174="-","",INDEX('Res.Aux.'!$AG$12:$BG$722,MATCH($B174,'Res.Aux.'!$AG$12:$AG$722,0),MATCH(R$6,'Res.Aux.'!$AG$15:$BG$15,0)))</f>
        <v/>
      </c>
      <c r="S174" s="415" t="str">
        <f>IF($B174="-","",INDEX('Res.Aux.'!$AG$12:$BG$722,MATCH($B174,'Res.Aux.'!$AG$12:$AG$722,0),MATCH(S$6,'Res.Aux.'!$AG$15:$BG$15,0)))</f>
        <v/>
      </c>
      <c r="T174" s="415" t="str">
        <f>IF($B174="-","",INDEX('Res.Aux.'!$AG$12:$BG$722,MATCH($B174,'Res.Aux.'!$AG$12:$AG$722,0),MATCH(T$6,'Res.Aux.'!$AG$15:$BG$15,0)))</f>
        <v/>
      </c>
      <c r="U174" s="416" t="str">
        <f>IF($B174="-","",INDEX('Res.Aux.'!$AG$12:$BG$722,MATCH($B174,'Res.Aux.'!$AG$12:$AG$722,0),MATCH(U$6,'Res.Aux.'!$AG$15:$BG$15,0)))</f>
        <v/>
      </c>
      <c r="V174" s="417"/>
      <c r="W174" s="414" t="str">
        <f t="shared" si="37"/>
        <v>-</v>
      </c>
      <c r="X174" s="415" t="str">
        <f t="shared" si="37"/>
        <v>-</v>
      </c>
      <c r="Y174" s="415" t="str">
        <f t="shared" si="37"/>
        <v>-</v>
      </c>
      <c r="Z174" s="416" t="str">
        <f t="shared" si="37"/>
        <v>-</v>
      </c>
      <c r="AA174" s="417"/>
      <c r="AB174" s="414" t="str">
        <f t="shared" si="36"/>
        <v>-</v>
      </c>
      <c r="AC174" s="415" t="str">
        <f t="shared" si="36"/>
        <v>-</v>
      </c>
      <c r="AD174" s="415" t="str">
        <f t="shared" si="36"/>
        <v>-</v>
      </c>
      <c r="AE174" s="416" t="str">
        <f t="shared" si="36"/>
        <v>-</v>
      </c>
      <c r="AF174" s="417"/>
      <c r="AG174" s="410" t="str">
        <f t="shared" si="27"/>
        <v>-</v>
      </c>
      <c r="AH174" s="417"/>
      <c r="AI174" s="418" t="str">
        <f t="shared" si="28"/>
        <v>ù</v>
      </c>
      <c r="AJ174" s="419" t="str">
        <f t="shared" si="29"/>
        <v>~</v>
      </c>
      <c r="AK174" s="417"/>
      <c r="AL174" s="414" t="str">
        <f t="shared" si="35"/>
        <v>-</v>
      </c>
      <c r="AM174" s="416" t="str">
        <f t="shared" si="33"/>
        <v>-</v>
      </c>
    </row>
    <row r="175" spans="2:39" ht="15" x14ac:dyDescent="0.3">
      <c r="B175" s="400" t="str">
        <f>IF(MAX(B$7:B174)+1&gt;MAX('Res.Aux.'!$AG$23:$AG$722),"-",MAX(B$7:B174)+1)</f>
        <v>-</v>
      </c>
      <c r="C175" s="401" t="str">
        <f>IF($B175="-","",INDEX('Res.Aux.'!$AG$12:$BG$722,MATCH($B175,'Res.Aux.'!$AG$12:$AG$722,0),MATCH(C$6,'Res.Aux.'!$AG$15:$BG$15,0)))</f>
        <v/>
      </c>
      <c r="D175" s="402" t="str">
        <f t="shared" si="30"/>
        <v/>
      </c>
      <c r="E175" s="403" t="str">
        <f>IF($B175="-","",INDEX('Res.Aux.'!$AG$12:$BG$722,MATCH($B175,'Res.Aux.'!$AG$12:$AG$722,0),MATCH(E$6,'Res.Aux.'!$AG$15:$BG$15,0)))</f>
        <v/>
      </c>
      <c r="F175" s="402" t="str">
        <f t="shared" si="31"/>
        <v/>
      </c>
      <c r="G175" s="404" t="str">
        <f>IF($B175="-","",INDEX('Res.Aux.'!$AG$12:$BG$722,MATCH($B175,'Res.Aux.'!$AG$12:$AG$722,0),MATCH(G$6,'Res.Aux.'!$AG$15:$BG$15,0)))</f>
        <v/>
      </c>
      <c r="H175" s="405" t="str">
        <f>IF($B175="-","",Datos!$I$16)</f>
        <v/>
      </c>
      <c r="I175" s="406" t="str">
        <f>IF($C175="","",Datos!$G$16)</f>
        <v/>
      </c>
      <c r="J175" s="407" t="str">
        <f>IF($B175="-","",INDEX('Res.Aux.'!$AG$12:$BG$722,MATCH($B175,'Res.Aux.'!$AG$12:$AG$722,0),MATCH(J$6,'Res.Aux.'!$AG$15:$BG$15,0)))</f>
        <v/>
      </c>
      <c r="K175" s="408" t="str">
        <f>IF($C175="","",Datos!$H$26)</f>
        <v/>
      </c>
      <c r="L175" s="409" t="str">
        <f>IF($I175="","",Datos!$N$27)</f>
        <v/>
      </c>
      <c r="M175" s="407" t="str">
        <f>IF($I175="","",Datos!$O$27)</f>
        <v/>
      </c>
      <c r="N175" s="410" t="str">
        <f>IF($B175="-","",INDEX('Res.Aux.'!$AG$12:$BG$722,MATCH($B175,'Res.Aux.'!$AG$12:$AG$722,0),MATCH(N$6,'Res.Aux.'!$AG$15:$BG$15,0)))</f>
        <v/>
      </c>
      <c r="O175" s="411"/>
      <c r="P175" s="412" t="str">
        <f t="shared" si="32"/>
        <v/>
      </c>
      <c r="Q175" s="413" t="str">
        <f t="shared" si="34"/>
        <v>ù</v>
      </c>
      <c r="R175" s="414" t="str">
        <f>IF($B175="-","",INDEX('Res.Aux.'!$AG$12:$BG$722,MATCH($B175,'Res.Aux.'!$AG$12:$AG$722,0),MATCH(R$6,'Res.Aux.'!$AG$15:$BG$15,0)))</f>
        <v/>
      </c>
      <c r="S175" s="415" t="str">
        <f>IF($B175="-","",INDEX('Res.Aux.'!$AG$12:$BG$722,MATCH($B175,'Res.Aux.'!$AG$12:$AG$722,0),MATCH(S$6,'Res.Aux.'!$AG$15:$BG$15,0)))</f>
        <v/>
      </c>
      <c r="T175" s="415" t="str">
        <f>IF($B175="-","",INDEX('Res.Aux.'!$AG$12:$BG$722,MATCH($B175,'Res.Aux.'!$AG$12:$AG$722,0),MATCH(T$6,'Res.Aux.'!$AG$15:$BG$15,0)))</f>
        <v/>
      </c>
      <c r="U175" s="416" t="str">
        <f>IF($B175="-","",INDEX('Res.Aux.'!$AG$12:$BG$722,MATCH($B175,'Res.Aux.'!$AG$12:$AG$722,0),MATCH(U$6,'Res.Aux.'!$AG$15:$BG$15,0)))</f>
        <v/>
      </c>
      <c r="V175" s="417"/>
      <c r="W175" s="414" t="str">
        <f t="shared" si="37"/>
        <v>-</v>
      </c>
      <c r="X175" s="415" t="str">
        <f t="shared" si="37"/>
        <v>-</v>
      </c>
      <c r="Y175" s="415" t="str">
        <f t="shared" si="37"/>
        <v>-</v>
      </c>
      <c r="Z175" s="416" t="str">
        <f t="shared" si="37"/>
        <v>-</v>
      </c>
      <c r="AA175" s="417"/>
      <c r="AB175" s="414" t="str">
        <f t="shared" si="36"/>
        <v>-</v>
      </c>
      <c r="AC175" s="415" t="str">
        <f t="shared" si="36"/>
        <v>-</v>
      </c>
      <c r="AD175" s="415" t="str">
        <f t="shared" si="36"/>
        <v>-</v>
      </c>
      <c r="AE175" s="416" t="str">
        <f t="shared" si="36"/>
        <v>-</v>
      </c>
      <c r="AF175" s="417"/>
      <c r="AG175" s="410" t="str">
        <f t="shared" si="27"/>
        <v>-</v>
      </c>
      <c r="AH175" s="417"/>
      <c r="AI175" s="418" t="str">
        <f t="shared" si="28"/>
        <v>ù</v>
      </c>
      <c r="AJ175" s="419" t="str">
        <f t="shared" si="29"/>
        <v>~</v>
      </c>
      <c r="AK175" s="417"/>
      <c r="AL175" s="414" t="str">
        <f t="shared" si="35"/>
        <v>-</v>
      </c>
      <c r="AM175" s="416" t="str">
        <f t="shared" si="33"/>
        <v>-</v>
      </c>
    </row>
    <row r="176" spans="2:39" ht="15" x14ac:dyDescent="0.3">
      <c r="B176" s="400" t="str">
        <f>IF(MAX(B$7:B175)+1&gt;MAX('Res.Aux.'!$AG$23:$AG$722),"-",MAX(B$7:B175)+1)</f>
        <v>-</v>
      </c>
      <c r="C176" s="401" t="str">
        <f>IF($B176="-","",INDEX('Res.Aux.'!$AG$12:$BG$722,MATCH($B176,'Res.Aux.'!$AG$12:$AG$722,0),MATCH(C$6,'Res.Aux.'!$AG$15:$BG$15,0)))</f>
        <v/>
      </c>
      <c r="D176" s="402" t="str">
        <f t="shared" si="30"/>
        <v/>
      </c>
      <c r="E176" s="403" t="str">
        <f>IF($B176="-","",INDEX('Res.Aux.'!$AG$12:$BG$722,MATCH($B176,'Res.Aux.'!$AG$12:$AG$722,0),MATCH(E$6,'Res.Aux.'!$AG$15:$BG$15,0)))</f>
        <v/>
      </c>
      <c r="F176" s="402" t="str">
        <f t="shared" si="31"/>
        <v/>
      </c>
      <c r="G176" s="404" t="str">
        <f>IF($B176="-","",INDEX('Res.Aux.'!$AG$12:$BG$722,MATCH($B176,'Res.Aux.'!$AG$12:$AG$722,0),MATCH(G$6,'Res.Aux.'!$AG$15:$BG$15,0)))</f>
        <v/>
      </c>
      <c r="H176" s="405" t="str">
        <f>IF($B176="-","",Datos!$I$16)</f>
        <v/>
      </c>
      <c r="I176" s="406" t="str">
        <f>IF($C176="","",Datos!$G$16)</f>
        <v/>
      </c>
      <c r="J176" s="407" t="str">
        <f>IF($B176="-","",INDEX('Res.Aux.'!$AG$12:$BG$722,MATCH($B176,'Res.Aux.'!$AG$12:$AG$722,0),MATCH(J$6,'Res.Aux.'!$AG$15:$BG$15,0)))</f>
        <v/>
      </c>
      <c r="K176" s="408" t="str">
        <f>IF($C176="","",Datos!$H$26)</f>
        <v/>
      </c>
      <c r="L176" s="409" t="str">
        <f>IF($I176="","",Datos!$N$27)</f>
        <v/>
      </c>
      <c r="M176" s="407" t="str">
        <f>IF($I176="","",Datos!$O$27)</f>
        <v/>
      </c>
      <c r="N176" s="410" t="str">
        <f>IF($B176="-","",INDEX('Res.Aux.'!$AG$12:$BG$722,MATCH($B176,'Res.Aux.'!$AG$12:$AG$722,0),MATCH(N$6,'Res.Aux.'!$AG$15:$BG$15,0)))</f>
        <v/>
      </c>
      <c r="O176" s="411"/>
      <c r="P176" s="412" t="str">
        <f t="shared" si="32"/>
        <v/>
      </c>
      <c r="Q176" s="413" t="str">
        <f t="shared" si="34"/>
        <v>ù</v>
      </c>
      <c r="R176" s="414" t="str">
        <f>IF($B176="-","",INDEX('Res.Aux.'!$AG$12:$BG$722,MATCH($B176,'Res.Aux.'!$AG$12:$AG$722,0),MATCH(R$6,'Res.Aux.'!$AG$15:$BG$15,0)))</f>
        <v/>
      </c>
      <c r="S176" s="415" t="str">
        <f>IF($B176="-","",INDEX('Res.Aux.'!$AG$12:$BG$722,MATCH($B176,'Res.Aux.'!$AG$12:$AG$722,0),MATCH(S$6,'Res.Aux.'!$AG$15:$BG$15,0)))</f>
        <v/>
      </c>
      <c r="T176" s="415" t="str">
        <f>IF($B176="-","",INDEX('Res.Aux.'!$AG$12:$BG$722,MATCH($B176,'Res.Aux.'!$AG$12:$AG$722,0),MATCH(T$6,'Res.Aux.'!$AG$15:$BG$15,0)))</f>
        <v/>
      </c>
      <c r="U176" s="416" t="str">
        <f>IF($B176="-","",INDEX('Res.Aux.'!$AG$12:$BG$722,MATCH($B176,'Res.Aux.'!$AG$12:$AG$722,0),MATCH(U$6,'Res.Aux.'!$AG$15:$BG$15,0)))</f>
        <v/>
      </c>
      <c r="V176" s="417"/>
      <c r="W176" s="414" t="str">
        <f t="shared" si="37"/>
        <v>-</v>
      </c>
      <c r="X176" s="415" t="str">
        <f t="shared" si="37"/>
        <v>-</v>
      </c>
      <c r="Y176" s="415" t="str">
        <f t="shared" si="37"/>
        <v>-</v>
      </c>
      <c r="Z176" s="416" t="str">
        <f t="shared" si="37"/>
        <v>-</v>
      </c>
      <c r="AA176" s="417"/>
      <c r="AB176" s="414" t="str">
        <f t="shared" si="36"/>
        <v>-</v>
      </c>
      <c r="AC176" s="415" t="str">
        <f t="shared" si="36"/>
        <v>-</v>
      </c>
      <c r="AD176" s="415" t="str">
        <f t="shared" si="36"/>
        <v>-</v>
      </c>
      <c r="AE176" s="416" t="str">
        <f t="shared" si="36"/>
        <v>-</v>
      </c>
      <c r="AF176" s="417"/>
      <c r="AG176" s="410" t="str">
        <f t="shared" si="27"/>
        <v>-</v>
      </c>
      <c r="AH176" s="417"/>
      <c r="AI176" s="418" t="str">
        <f t="shared" si="28"/>
        <v>ù</v>
      </c>
      <c r="AJ176" s="419" t="str">
        <f t="shared" si="29"/>
        <v>~</v>
      </c>
      <c r="AK176" s="417"/>
      <c r="AL176" s="414" t="str">
        <f t="shared" si="35"/>
        <v>-</v>
      </c>
      <c r="AM176" s="416" t="str">
        <f t="shared" si="33"/>
        <v>-</v>
      </c>
    </row>
    <row r="177" spans="2:39" ht="15" x14ac:dyDescent="0.3">
      <c r="B177" s="400" t="str">
        <f>IF(MAX(B$7:B176)+1&gt;MAX('Res.Aux.'!$AG$23:$AG$722),"-",MAX(B$7:B176)+1)</f>
        <v>-</v>
      </c>
      <c r="C177" s="401" t="str">
        <f>IF($B177="-","",INDEX('Res.Aux.'!$AG$12:$BG$722,MATCH($B177,'Res.Aux.'!$AG$12:$AG$722,0),MATCH(C$6,'Res.Aux.'!$AG$15:$BG$15,0)))</f>
        <v/>
      </c>
      <c r="D177" s="402" t="str">
        <f t="shared" si="30"/>
        <v/>
      </c>
      <c r="E177" s="403" t="str">
        <f>IF($B177="-","",INDEX('Res.Aux.'!$AG$12:$BG$722,MATCH($B177,'Res.Aux.'!$AG$12:$AG$722,0),MATCH(E$6,'Res.Aux.'!$AG$15:$BG$15,0)))</f>
        <v/>
      </c>
      <c r="F177" s="402" t="str">
        <f t="shared" si="31"/>
        <v/>
      </c>
      <c r="G177" s="404" t="str">
        <f>IF($B177="-","",INDEX('Res.Aux.'!$AG$12:$BG$722,MATCH($B177,'Res.Aux.'!$AG$12:$AG$722,0),MATCH(G$6,'Res.Aux.'!$AG$15:$BG$15,0)))</f>
        <v/>
      </c>
      <c r="H177" s="405" t="str">
        <f>IF($B177="-","",Datos!$I$16)</f>
        <v/>
      </c>
      <c r="I177" s="406" t="str">
        <f>IF($C177="","",Datos!$G$16)</f>
        <v/>
      </c>
      <c r="J177" s="407" t="str">
        <f>IF($B177="-","",INDEX('Res.Aux.'!$AG$12:$BG$722,MATCH($B177,'Res.Aux.'!$AG$12:$AG$722,0),MATCH(J$6,'Res.Aux.'!$AG$15:$BG$15,0)))</f>
        <v/>
      </c>
      <c r="K177" s="408" t="str">
        <f>IF($C177="","",Datos!$H$26)</f>
        <v/>
      </c>
      <c r="L177" s="409" t="str">
        <f>IF($I177="","",Datos!$N$27)</f>
        <v/>
      </c>
      <c r="M177" s="407" t="str">
        <f>IF($I177="","",Datos!$O$27)</f>
        <v/>
      </c>
      <c r="N177" s="410" t="str">
        <f>IF($B177="-","",INDEX('Res.Aux.'!$AG$12:$BG$722,MATCH($B177,'Res.Aux.'!$AG$12:$AG$722,0),MATCH(N$6,'Res.Aux.'!$AG$15:$BG$15,0)))</f>
        <v/>
      </c>
      <c r="O177" s="411"/>
      <c r="P177" s="412" t="str">
        <f t="shared" si="32"/>
        <v/>
      </c>
      <c r="Q177" s="413" t="str">
        <f t="shared" si="34"/>
        <v>ù</v>
      </c>
      <c r="R177" s="414" t="str">
        <f>IF($B177="-","",INDEX('Res.Aux.'!$AG$12:$BG$722,MATCH($B177,'Res.Aux.'!$AG$12:$AG$722,0),MATCH(R$6,'Res.Aux.'!$AG$15:$BG$15,0)))</f>
        <v/>
      </c>
      <c r="S177" s="415" t="str">
        <f>IF($B177="-","",INDEX('Res.Aux.'!$AG$12:$BG$722,MATCH($B177,'Res.Aux.'!$AG$12:$AG$722,0),MATCH(S$6,'Res.Aux.'!$AG$15:$BG$15,0)))</f>
        <v/>
      </c>
      <c r="T177" s="415" t="str">
        <f>IF($B177="-","",INDEX('Res.Aux.'!$AG$12:$BG$722,MATCH($B177,'Res.Aux.'!$AG$12:$AG$722,0),MATCH(T$6,'Res.Aux.'!$AG$15:$BG$15,0)))</f>
        <v/>
      </c>
      <c r="U177" s="416" t="str">
        <f>IF($B177="-","",INDEX('Res.Aux.'!$AG$12:$BG$722,MATCH($B177,'Res.Aux.'!$AG$12:$AG$722,0),MATCH(U$6,'Res.Aux.'!$AG$15:$BG$15,0)))</f>
        <v/>
      </c>
      <c r="V177" s="417"/>
      <c r="W177" s="414" t="str">
        <f t="shared" si="37"/>
        <v>-</v>
      </c>
      <c r="X177" s="415" t="str">
        <f t="shared" si="37"/>
        <v>-</v>
      </c>
      <c r="Y177" s="415" t="str">
        <f t="shared" si="37"/>
        <v>-</v>
      </c>
      <c r="Z177" s="416" t="str">
        <f t="shared" si="37"/>
        <v>-</v>
      </c>
      <c r="AA177" s="417"/>
      <c r="AB177" s="414" t="str">
        <f t="shared" si="36"/>
        <v>-</v>
      </c>
      <c r="AC177" s="415" t="str">
        <f t="shared" si="36"/>
        <v>-</v>
      </c>
      <c r="AD177" s="415" t="str">
        <f t="shared" si="36"/>
        <v>-</v>
      </c>
      <c r="AE177" s="416" t="str">
        <f t="shared" si="36"/>
        <v>-</v>
      </c>
      <c r="AF177" s="417"/>
      <c r="AG177" s="410" t="str">
        <f t="shared" si="27"/>
        <v>-</v>
      </c>
      <c r="AH177" s="417"/>
      <c r="AI177" s="418" t="str">
        <f t="shared" si="28"/>
        <v>ù</v>
      </c>
      <c r="AJ177" s="419" t="str">
        <f t="shared" si="29"/>
        <v>~</v>
      </c>
      <c r="AK177" s="417"/>
      <c r="AL177" s="414" t="str">
        <f t="shared" si="35"/>
        <v>-</v>
      </c>
      <c r="AM177" s="416" t="str">
        <f t="shared" si="33"/>
        <v>-</v>
      </c>
    </row>
    <row r="178" spans="2:39" ht="15" x14ac:dyDescent="0.3">
      <c r="B178" s="400" t="str">
        <f>IF(MAX(B$7:B177)+1&gt;MAX('Res.Aux.'!$AG$23:$AG$722),"-",MAX(B$7:B177)+1)</f>
        <v>-</v>
      </c>
      <c r="C178" s="401" t="str">
        <f>IF($B178="-","",INDEX('Res.Aux.'!$AG$12:$BG$722,MATCH($B178,'Res.Aux.'!$AG$12:$AG$722,0),MATCH(C$6,'Res.Aux.'!$AG$15:$BG$15,0)))</f>
        <v/>
      </c>
      <c r="D178" s="402" t="str">
        <f t="shared" si="30"/>
        <v/>
      </c>
      <c r="E178" s="403" t="str">
        <f>IF($B178="-","",INDEX('Res.Aux.'!$AG$12:$BG$722,MATCH($B178,'Res.Aux.'!$AG$12:$AG$722,0),MATCH(E$6,'Res.Aux.'!$AG$15:$BG$15,0)))</f>
        <v/>
      </c>
      <c r="F178" s="402" t="str">
        <f t="shared" si="31"/>
        <v/>
      </c>
      <c r="G178" s="404" t="str">
        <f>IF($B178="-","",INDEX('Res.Aux.'!$AG$12:$BG$722,MATCH($B178,'Res.Aux.'!$AG$12:$AG$722,0),MATCH(G$6,'Res.Aux.'!$AG$15:$BG$15,0)))</f>
        <v/>
      </c>
      <c r="H178" s="405" t="str">
        <f>IF($B178="-","",Datos!$I$16)</f>
        <v/>
      </c>
      <c r="I178" s="406" t="str">
        <f>IF($C178="","",Datos!$G$16)</f>
        <v/>
      </c>
      <c r="J178" s="407" t="str">
        <f>IF($B178="-","",INDEX('Res.Aux.'!$AG$12:$BG$722,MATCH($B178,'Res.Aux.'!$AG$12:$AG$722,0),MATCH(J$6,'Res.Aux.'!$AG$15:$BG$15,0)))</f>
        <v/>
      </c>
      <c r="K178" s="408" t="str">
        <f>IF($C178="","",Datos!$H$26)</f>
        <v/>
      </c>
      <c r="L178" s="409" t="str">
        <f>IF($I178="","",Datos!$N$27)</f>
        <v/>
      </c>
      <c r="M178" s="407" t="str">
        <f>IF($I178="","",Datos!$O$27)</f>
        <v/>
      </c>
      <c r="N178" s="410" t="str">
        <f>IF($B178="-","",INDEX('Res.Aux.'!$AG$12:$BG$722,MATCH($B178,'Res.Aux.'!$AG$12:$AG$722,0),MATCH(N$6,'Res.Aux.'!$AG$15:$BG$15,0)))</f>
        <v/>
      </c>
      <c r="O178" s="411"/>
      <c r="P178" s="412" t="str">
        <f t="shared" si="32"/>
        <v/>
      </c>
      <c r="Q178" s="413" t="str">
        <f t="shared" si="34"/>
        <v>ù</v>
      </c>
      <c r="R178" s="414" t="str">
        <f>IF($B178="-","",INDEX('Res.Aux.'!$AG$12:$BG$722,MATCH($B178,'Res.Aux.'!$AG$12:$AG$722,0),MATCH(R$6,'Res.Aux.'!$AG$15:$BG$15,0)))</f>
        <v/>
      </c>
      <c r="S178" s="415" t="str">
        <f>IF($B178="-","",INDEX('Res.Aux.'!$AG$12:$BG$722,MATCH($B178,'Res.Aux.'!$AG$12:$AG$722,0),MATCH(S$6,'Res.Aux.'!$AG$15:$BG$15,0)))</f>
        <v/>
      </c>
      <c r="T178" s="415" t="str">
        <f>IF($B178="-","",INDEX('Res.Aux.'!$AG$12:$BG$722,MATCH($B178,'Res.Aux.'!$AG$12:$AG$722,0),MATCH(T$6,'Res.Aux.'!$AG$15:$BG$15,0)))</f>
        <v/>
      </c>
      <c r="U178" s="416" t="str">
        <f>IF($B178="-","",INDEX('Res.Aux.'!$AG$12:$BG$722,MATCH($B178,'Res.Aux.'!$AG$12:$AG$722,0),MATCH(U$6,'Res.Aux.'!$AG$15:$BG$15,0)))</f>
        <v/>
      </c>
      <c r="V178" s="417"/>
      <c r="W178" s="414" t="str">
        <f t="shared" si="37"/>
        <v>-</v>
      </c>
      <c r="X178" s="415" t="str">
        <f t="shared" si="37"/>
        <v>-</v>
      </c>
      <c r="Y178" s="415" t="str">
        <f t="shared" si="37"/>
        <v>-</v>
      </c>
      <c r="Z178" s="416" t="str">
        <f t="shared" si="37"/>
        <v>-</v>
      </c>
      <c r="AA178" s="417"/>
      <c r="AB178" s="414" t="str">
        <f t="shared" si="36"/>
        <v>-</v>
      </c>
      <c r="AC178" s="415" t="str">
        <f t="shared" si="36"/>
        <v>-</v>
      </c>
      <c r="AD178" s="415" t="str">
        <f t="shared" si="36"/>
        <v>-</v>
      </c>
      <c r="AE178" s="416" t="str">
        <f t="shared" si="36"/>
        <v>-</v>
      </c>
      <c r="AF178" s="417"/>
      <c r="AG178" s="410" t="str">
        <f t="shared" si="27"/>
        <v>-</v>
      </c>
      <c r="AH178" s="417"/>
      <c r="AI178" s="418" t="str">
        <f t="shared" si="28"/>
        <v>ù</v>
      </c>
      <c r="AJ178" s="419" t="str">
        <f t="shared" si="29"/>
        <v>~</v>
      </c>
      <c r="AK178" s="417"/>
      <c r="AL178" s="414" t="str">
        <f t="shared" si="35"/>
        <v>-</v>
      </c>
      <c r="AM178" s="416" t="str">
        <f t="shared" si="33"/>
        <v>-</v>
      </c>
    </row>
    <row r="179" spans="2:39" ht="15" x14ac:dyDescent="0.3">
      <c r="B179" s="400" t="str">
        <f>IF(MAX(B$7:B178)+1&gt;MAX('Res.Aux.'!$AG$23:$AG$722),"-",MAX(B$7:B178)+1)</f>
        <v>-</v>
      </c>
      <c r="C179" s="401" t="str">
        <f>IF($B179="-","",INDEX('Res.Aux.'!$AG$12:$BG$722,MATCH($B179,'Res.Aux.'!$AG$12:$AG$722,0),MATCH(C$6,'Res.Aux.'!$AG$15:$BG$15,0)))</f>
        <v/>
      </c>
      <c r="D179" s="402" t="str">
        <f t="shared" si="30"/>
        <v/>
      </c>
      <c r="E179" s="403" t="str">
        <f>IF($B179="-","",INDEX('Res.Aux.'!$AG$12:$BG$722,MATCH($B179,'Res.Aux.'!$AG$12:$AG$722,0),MATCH(E$6,'Res.Aux.'!$AG$15:$BG$15,0)))</f>
        <v/>
      </c>
      <c r="F179" s="402" t="str">
        <f t="shared" si="31"/>
        <v/>
      </c>
      <c r="G179" s="404" t="str">
        <f>IF($B179="-","",INDEX('Res.Aux.'!$AG$12:$BG$722,MATCH($B179,'Res.Aux.'!$AG$12:$AG$722,0),MATCH(G$6,'Res.Aux.'!$AG$15:$BG$15,0)))</f>
        <v/>
      </c>
      <c r="H179" s="405" t="str">
        <f>IF($B179="-","",Datos!$I$16)</f>
        <v/>
      </c>
      <c r="I179" s="406" t="str">
        <f>IF($C179="","",Datos!$G$16)</f>
        <v/>
      </c>
      <c r="J179" s="407" t="str">
        <f>IF($B179="-","",INDEX('Res.Aux.'!$AG$12:$BG$722,MATCH($B179,'Res.Aux.'!$AG$12:$AG$722,0),MATCH(J$6,'Res.Aux.'!$AG$15:$BG$15,0)))</f>
        <v/>
      </c>
      <c r="K179" s="408" t="str">
        <f>IF($C179="","",Datos!$H$26)</f>
        <v/>
      </c>
      <c r="L179" s="409" t="str">
        <f>IF($I179="","",Datos!$N$27)</f>
        <v/>
      </c>
      <c r="M179" s="407" t="str">
        <f>IF($I179="","",Datos!$O$27)</f>
        <v/>
      </c>
      <c r="N179" s="410" t="str">
        <f>IF($B179="-","",INDEX('Res.Aux.'!$AG$12:$BG$722,MATCH($B179,'Res.Aux.'!$AG$12:$AG$722,0),MATCH(N$6,'Res.Aux.'!$AG$15:$BG$15,0)))</f>
        <v/>
      </c>
      <c r="O179" s="411"/>
      <c r="P179" s="412" t="str">
        <f t="shared" si="32"/>
        <v/>
      </c>
      <c r="Q179" s="413" t="str">
        <f t="shared" si="34"/>
        <v>ù</v>
      </c>
      <c r="R179" s="414" t="str">
        <f>IF($B179="-","",INDEX('Res.Aux.'!$AG$12:$BG$722,MATCH($B179,'Res.Aux.'!$AG$12:$AG$722,0),MATCH(R$6,'Res.Aux.'!$AG$15:$BG$15,0)))</f>
        <v/>
      </c>
      <c r="S179" s="415" t="str">
        <f>IF($B179="-","",INDEX('Res.Aux.'!$AG$12:$BG$722,MATCH($B179,'Res.Aux.'!$AG$12:$AG$722,0),MATCH(S$6,'Res.Aux.'!$AG$15:$BG$15,0)))</f>
        <v/>
      </c>
      <c r="T179" s="415" t="str">
        <f>IF($B179="-","",INDEX('Res.Aux.'!$AG$12:$BG$722,MATCH($B179,'Res.Aux.'!$AG$12:$AG$722,0),MATCH(T$6,'Res.Aux.'!$AG$15:$BG$15,0)))</f>
        <v/>
      </c>
      <c r="U179" s="416" t="str">
        <f>IF($B179="-","",INDEX('Res.Aux.'!$AG$12:$BG$722,MATCH($B179,'Res.Aux.'!$AG$12:$AG$722,0),MATCH(U$6,'Res.Aux.'!$AG$15:$BG$15,0)))</f>
        <v/>
      </c>
      <c r="V179" s="417"/>
      <c r="W179" s="414" t="str">
        <f t="shared" si="37"/>
        <v>-</v>
      </c>
      <c r="X179" s="415" t="str">
        <f t="shared" si="37"/>
        <v>-</v>
      </c>
      <c r="Y179" s="415" t="str">
        <f t="shared" si="37"/>
        <v>-</v>
      </c>
      <c r="Z179" s="416" t="str">
        <f t="shared" si="37"/>
        <v>-</v>
      </c>
      <c r="AA179" s="417"/>
      <c r="AB179" s="414" t="str">
        <f t="shared" si="36"/>
        <v>-</v>
      </c>
      <c r="AC179" s="415" t="str">
        <f t="shared" si="36"/>
        <v>-</v>
      </c>
      <c r="AD179" s="415" t="str">
        <f t="shared" si="36"/>
        <v>-</v>
      </c>
      <c r="AE179" s="416" t="str">
        <f t="shared" si="36"/>
        <v>-</v>
      </c>
      <c r="AF179" s="417"/>
      <c r="AG179" s="410" t="str">
        <f t="shared" si="27"/>
        <v>-</v>
      </c>
      <c r="AH179" s="417"/>
      <c r="AI179" s="418" t="str">
        <f t="shared" si="28"/>
        <v>ù</v>
      </c>
      <c r="AJ179" s="419" t="str">
        <f t="shared" si="29"/>
        <v>~</v>
      </c>
      <c r="AK179" s="417"/>
      <c r="AL179" s="414" t="str">
        <f t="shared" si="35"/>
        <v>-</v>
      </c>
      <c r="AM179" s="416" t="str">
        <f t="shared" si="33"/>
        <v>-</v>
      </c>
    </row>
    <row r="180" spans="2:39" ht="15" x14ac:dyDescent="0.3">
      <c r="B180" s="400" t="str">
        <f>IF(MAX(B$7:B179)+1&gt;MAX('Res.Aux.'!$AG$23:$AG$722),"-",MAX(B$7:B179)+1)</f>
        <v>-</v>
      </c>
      <c r="C180" s="401" t="str">
        <f>IF($B180="-","",INDEX('Res.Aux.'!$AG$12:$BG$722,MATCH($B180,'Res.Aux.'!$AG$12:$AG$722,0),MATCH(C$6,'Res.Aux.'!$AG$15:$BG$15,0)))</f>
        <v/>
      </c>
      <c r="D180" s="402" t="str">
        <f t="shared" si="30"/>
        <v/>
      </c>
      <c r="E180" s="403" t="str">
        <f>IF($B180="-","",INDEX('Res.Aux.'!$AG$12:$BG$722,MATCH($B180,'Res.Aux.'!$AG$12:$AG$722,0),MATCH(E$6,'Res.Aux.'!$AG$15:$BG$15,0)))</f>
        <v/>
      </c>
      <c r="F180" s="402" t="str">
        <f t="shared" si="31"/>
        <v/>
      </c>
      <c r="G180" s="404" t="str">
        <f>IF($B180="-","",INDEX('Res.Aux.'!$AG$12:$BG$722,MATCH($B180,'Res.Aux.'!$AG$12:$AG$722,0),MATCH(G$6,'Res.Aux.'!$AG$15:$BG$15,0)))</f>
        <v/>
      </c>
      <c r="H180" s="405" t="str">
        <f>IF($B180="-","",Datos!$I$16)</f>
        <v/>
      </c>
      <c r="I180" s="406" t="str">
        <f>IF($C180="","",Datos!$G$16)</f>
        <v/>
      </c>
      <c r="J180" s="407" t="str">
        <f>IF($B180="-","",INDEX('Res.Aux.'!$AG$12:$BG$722,MATCH($B180,'Res.Aux.'!$AG$12:$AG$722,0),MATCH(J$6,'Res.Aux.'!$AG$15:$BG$15,0)))</f>
        <v/>
      </c>
      <c r="K180" s="408" t="str">
        <f>IF($C180="","",Datos!$H$26)</f>
        <v/>
      </c>
      <c r="L180" s="409" t="str">
        <f>IF($I180="","",Datos!$N$27)</f>
        <v/>
      </c>
      <c r="M180" s="407" t="str">
        <f>IF($I180="","",Datos!$O$27)</f>
        <v/>
      </c>
      <c r="N180" s="410" t="str">
        <f>IF($B180="-","",INDEX('Res.Aux.'!$AG$12:$BG$722,MATCH($B180,'Res.Aux.'!$AG$12:$AG$722,0),MATCH(N$6,'Res.Aux.'!$AG$15:$BG$15,0)))</f>
        <v/>
      </c>
      <c r="O180" s="411"/>
      <c r="P180" s="412" t="str">
        <f t="shared" si="32"/>
        <v/>
      </c>
      <c r="Q180" s="413" t="str">
        <f t="shared" si="34"/>
        <v>ù</v>
      </c>
      <c r="R180" s="414" t="str">
        <f>IF($B180="-","",INDEX('Res.Aux.'!$AG$12:$BG$722,MATCH($B180,'Res.Aux.'!$AG$12:$AG$722,0),MATCH(R$6,'Res.Aux.'!$AG$15:$BG$15,0)))</f>
        <v/>
      </c>
      <c r="S180" s="415" t="str">
        <f>IF($B180="-","",INDEX('Res.Aux.'!$AG$12:$BG$722,MATCH($B180,'Res.Aux.'!$AG$12:$AG$722,0),MATCH(S$6,'Res.Aux.'!$AG$15:$BG$15,0)))</f>
        <v/>
      </c>
      <c r="T180" s="415" t="str">
        <f>IF($B180="-","",INDEX('Res.Aux.'!$AG$12:$BG$722,MATCH($B180,'Res.Aux.'!$AG$12:$AG$722,0),MATCH(T$6,'Res.Aux.'!$AG$15:$BG$15,0)))</f>
        <v/>
      </c>
      <c r="U180" s="416" t="str">
        <f>IF($B180="-","",INDEX('Res.Aux.'!$AG$12:$BG$722,MATCH($B180,'Res.Aux.'!$AG$12:$AG$722,0),MATCH(U$6,'Res.Aux.'!$AG$15:$BG$15,0)))</f>
        <v/>
      </c>
      <c r="V180" s="417"/>
      <c r="W180" s="414" t="str">
        <f t="shared" si="37"/>
        <v>-</v>
      </c>
      <c r="X180" s="415" t="str">
        <f t="shared" si="37"/>
        <v>-</v>
      </c>
      <c r="Y180" s="415" t="str">
        <f t="shared" si="37"/>
        <v>-</v>
      </c>
      <c r="Z180" s="416" t="str">
        <f t="shared" si="37"/>
        <v>-</v>
      </c>
      <c r="AA180" s="417"/>
      <c r="AB180" s="414" t="str">
        <f t="shared" si="36"/>
        <v>-</v>
      </c>
      <c r="AC180" s="415" t="str">
        <f t="shared" si="36"/>
        <v>-</v>
      </c>
      <c r="AD180" s="415" t="str">
        <f t="shared" si="36"/>
        <v>-</v>
      </c>
      <c r="AE180" s="416" t="str">
        <f t="shared" si="36"/>
        <v>-</v>
      </c>
      <c r="AF180" s="417"/>
      <c r="AG180" s="410" t="str">
        <f t="shared" si="27"/>
        <v>-</v>
      </c>
      <c r="AH180" s="417"/>
      <c r="AI180" s="418" t="str">
        <f t="shared" si="28"/>
        <v>ù</v>
      </c>
      <c r="AJ180" s="419" t="str">
        <f t="shared" si="29"/>
        <v>~</v>
      </c>
      <c r="AK180" s="417"/>
      <c r="AL180" s="414" t="str">
        <f t="shared" si="35"/>
        <v>-</v>
      </c>
      <c r="AM180" s="416" t="str">
        <f t="shared" si="33"/>
        <v>-</v>
      </c>
    </row>
    <row r="181" spans="2:39" ht="15" x14ac:dyDescent="0.3">
      <c r="B181" s="400" t="str">
        <f>IF(MAX(B$7:B180)+1&gt;MAX('Res.Aux.'!$AG$23:$AG$722),"-",MAX(B$7:B180)+1)</f>
        <v>-</v>
      </c>
      <c r="C181" s="401" t="str">
        <f>IF($B181="-","",INDEX('Res.Aux.'!$AG$12:$BG$722,MATCH($B181,'Res.Aux.'!$AG$12:$AG$722,0),MATCH(C$6,'Res.Aux.'!$AG$15:$BG$15,0)))</f>
        <v/>
      </c>
      <c r="D181" s="402" t="str">
        <f t="shared" si="30"/>
        <v/>
      </c>
      <c r="E181" s="403" t="str">
        <f>IF($B181="-","",INDEX('Res.Aux.'!$AG$12:$BG$722,MATCH($B181,'Res.Aux.'!$AG$12:$AG$722,0),MATCH(E$6,'Res.Aux.'!$AG$15:$BG$15,0)))</f>
        <v/>
      </c>
      <c r="F181" s="402" t="str">
        <f t="shared" si="31"/>
        <v/>
      </c>
      <c r="G181" s="404" t="str">
        <f>IF($B181="-","",INDEX('Res.Aux.'!$AG$12:$BG$722,MATCH($B181,'Res.Aux.'!$AG$12:$AG$722,0),MATCH(G$6,'Res.Aux.'!$AG$15:$BG$15,0)))</f>
        <v/>
      </c>
      <c r="H181" s="405" t="str">
        <f>IF($B181="-","",Datos!$I$16)</f>
        <v/>
      </c>
      <c r="I181" s="406" t="str">
        <f>IF($C181="","",Datos!$G$16)</f>
        <v/>
      </c>
      <c r="J181" s="407" t="str">
        <f>IF($B181="-","",INDEX('Res.Aux.'!$AG$12:$BG$722,MATCH($B181,'Res.Aux.'!$AG$12:$AG$722,0),MATCH(J$6,'Res.Aux.'!$AG$15:$BG$15,0)))</f>
        <v/>
      </c>
      <c r="K181" s="408" t="str">
        <f>IF($C181="","",Datos!$H$26)</f>
        <v/>
      </c>
      <c r="L181" s="409" t="str">
        <f>IF($I181="","",Datos!$N$27)</f>
        <v/>
      </c>
      <c r="M181" s="407" t="str">
        <f>IF($I181="","",Datos!$O$27)</f>
        <v/>
      </c>
      <c r="N181" s="410" t="str">
        <f>IF($B181="-","",INDEX('Res.Aux.'!$AG$12:$BG$722,MATCH($B181,'Res.Aux.'!$AG$12:$AG$722,0),MATCH(N$6,'Res.Aux.'!$AG$15:$BG$15,0)))</f>
        <v/>
      </c>
      <c r="O181" s="411"/>
      <c r="P181" s="412" t="str">
        <f t="shared" si="32"/>
        <v/>
      </c>
      <c r="Q181" s="413" t="str">
        <f t="shared" si="34"/>
        <v>ù</v>
      </c>
      <c r="R181" s="414" t="str">
        <f>IF($B181="-","",INDEX('Res.Aux.'!$AG$12:$BG$722,MATCH($B181,'Res.Aux.'!$AG$12:$AG$722,0),MATCH(R$6,'Res.Aux.'!$AG$15:$BG$15,0)))</f>
        <v/>
      </c>
      <c r="S181" s="415" t="str">
        <f>IF($B181="-","",INDEX('Res.Aux.'!$AG$12:$BG$722,MATCH($B181,'Res.Aux.'!$AG$12:$AG$722,0),MATCH(S$6,'Res.Aux.'!$AG$15:$BG$15,0)))</f>
        <v/>
      </c>
      <c r="T181" s="415" t="str">
        <f>IF($B181="-","",INDEX('Res.Aux.'!$AG$12:$BG$722,MATCH($B181,'Res.Aux.'!$AG$12:$AG$722,0),MATCH(T$6,'Res.Aux.'!$AG$15:$BG$15,0)))</f>
        <v/>
      </c>
      <c r="U181" s="416" t="str">
        <f>IF($B181="-","",INDEX('Res.Aux.'!$AG$12:$BG$722,MATCH($B181,'Res.Aux.'!$AG$12:$AG$722,0),MATCH(U$6,'Res.Aux.'!$AG$15:$BG$15,0)))</f>
        <v/>
      </c>
      <c r="V181" s="417"/>
      <c r="W181" s="414" t="str">
        <f t="shared" si="37"/>
        <v>-</v>
      </c>
      <c r="X181" s="415" t="str">
        <f t="shared" si="37"/>
        <v>-</v>
      </c>
      <c r="Y181" s="415" t="str">
        <f t="shared" si="37"/>
        <v>-</v>
      </c>
      <c r="Z181" s="416" t="str">
        <f t="shared" si="37"/>
        <v>-</v>
      </c>
      <c r="AA181" s="417"/>
      <c r="AB181" s="414" t="str">
        <f t="shared" si="36"/>
        <v>-</v>
      </c>
      <c r="AC181" s="415" t="str">
        <f t="shared" si="36"/>
        <v>-</v>
      </c>
      <c r="AD181" s="415" t="str">
        <f t="shared" si="36"/>
        <v>-</v>
      </c>
      <c r="AE181" s="416" t="str">
        <f t="shared" si="36"/>
        <v>-</v>
      </c>
      <c r="AF181" s="417"/>
      <c r="AG181" s="410" t="str">
        <f t="shared" si="27"/>
        <v>-</v>
      </c>
      <c r="AH181" s="417"/>
      <c r="AI181" s="418" t="str">
        <f t="shared" si="28"/>
        <v>ù</v>
      </c>
      <c r="AJ181" s="419" t="str">
        <f t="shared" si="29"/>
        <v>~</v>
      </c>
      <c r="AK181" s="417"/>
      <c r="AL181" s="414" t="str">
        <f t="shared" si="35"/>
        <v>-</v>
      </c>
      <c r="AM181" s="416" t="str">
        <f t="shared" si="33"/>
        <v>-</v>
      </c>
    </row>
    <row r="182" spans="2:39" ht="15" x14ac:dyDescent="0.3">
      <c r="B182" s="400" t="str">
        <f>IF(MAX(B$7:B181)+1&gt;MAX('Res.Aux.'!$AG$23:$AG$722),"-",MAX(B$7:B181)+1)</f>
        <v>-</v>
      </c>
      <c r="C182" s="401" t="str">
        <f>IF($B182="-","",INDEX('Res.Aux.'!$AG$12:$BG$722,MATCH($B182,'Res.Aux.'!$AG$12:$AG$722,0),MATCH(C$6,'Res.Aux.'!$AG$15:$BG$15,0)))</f>
        <v/>
      </c>
      <c r="D182" s="402" t="str">
        <f t="shared" si="30"/>
        <v/>
      </c>
      <c r="E182" s="403" t="str">
        <f>IF($B182="-","",INDEX('Res.Aux.'!$AG$12:$BG$722,MATCH($B182,'Res.Aux.'!$AG$12:$AG$722,0),MATCH(E$6,'Res.Aux.'!$AG$15:$BG$15,0)))</f>
        <v/>
      </c>
      <c r="F182" s="402" t="str">
        <f t="shared" si="31"/>
        <v/>
      </c>
      <c r="G182" s="404" t="str">
        <f>IF($B182="-","",INDEX('Res.Aux.'!$AG$12:$BG$722,MATCH($B182,'Res.Aux.'!$AG$12:$AG$722,0),MATCH(G$6,'Res.Aux.'!$AG$15:$BG$15,0)))</f>
        <v/>
      </c>
      <c r="H182" s="405" t="str">
        <f>IF($B182="-","",Datos!$I$16)</f>
        <v/>
      </c>
      <c r="I182" s="406" t="str">
        <f>IF($C182="","",Datos!$G$16)</f>
        <v/>
      </c>
      <c r="J182" s="407" t="str">
        <f>IF($B182="-","",INDEX('Res.Aux.'!$AG$12:$BG$722,MATCH($B182,'Res.Aux.'!$AG$12:$AG$722,0),MATCH(J$6,'Res.Aux.'!$AG$15:$BG$15,0)))</f>
        <v/>
      </c>
      <c r="K182" s="408" t="str">
        <f>IF($C182="","",Datos!$H$26)</f>
        <v/>
      </c>
      <c r="L182" s="409" t="str">
        <f>IF($I182="","",Datos!$N$27)</f>
        <v/>
      </c>
      <c r="M182" s="407" t="str">
        <f>IF($I182="","",Datos!$O$27)</f>
        <v/>
      </c>
      <c r="N182" s="410" t="str">
        <f>IF($B182="-","",INDEX('Res.Aux.'!$AG$12:$BG$722,MATCH($B182,'Res.Aux.'!$AG$12:$AG$722,0),MATCH(N$6,'Res.Aux.'!$AG$15:$BG$15,0)))</f>
        <v/>
      </c>
      <c r="O182" s="411"/>
      <c r="P182" s="412" t="str">
        <f t="shared" si="32"/>
        <v/>
      </c>
      <c r="Q182" s="413" t="str">
        <f t="shared" si="34"/>
        <v>ù</v>
      </c>
      <c r="R182" s="414" t="str">
        <f>IF($B182="-","",INDEX('Res.Aux.'!$AG$12:$BG$722,MATCH($B182,'Res.Aux.'!$AG$12:$AG$722,0),MATCH(R$6,'Res.Aux.'!$AG$15:$BG$15,0)))</f>
        <v/>
      </c>
      <c r="S182" s="415" t="str">
        <f>IF($B182="-","",INDEX('Res.Aux.'!$AG$12:$BG$722,MATCH($B182,'Res.Aux.'!$AG$12:$AG$722,0),MATCH(S$6,'Res.Aux.'!$AG$15:$BG$15,0)))</f>
        <v/>
      </c>
      <c r="T182" s="415" t="str">
        <f>IF($B182="-","",INDEX('Res.Aux.'!$AG$12:$BG$722,MATCH($B182,'Res.Aux.'!$AG$12:$AG$722,0),MATCH(T$6,'Res.Aux.'!$AG$15:$BG$15,0)))</f>
        <v/>
      </c>
      <c r="U182" s="416" t="str">
        <f>IF($B182="-","",INDEX('Res.Aux.'!$AG$12:$BG$722,MATCH($B182,'Res.Aux.'!$AG$12:$AG$722,0),MATCH(U$6,'Res.Aux.'!$AG$15:$BG$15,0)))</f>
        <v/>
      </c>
      <c r="V182" s="417"/>
      <c r="W182" s="414" t="str">
        <f t="shared" si="37"/>
        <v>-</v>
      </c>
      <c r="X182" s="415" t="str">
        <f t="shared" si="37"/>
        <v>-</v>
      </c>
      <c r="Y182" s="415" t="str">
        <f t="shared" si="37"/>
        <v>-</v>
      </c>
      <c r="Z182" s="416" t="str">
        <f t="shared" si="37"/>
        <v>-</v>
      </c>
      <c r="AA182" s="417"/>
      <c r="AB182" s="414" t="str">
        <f t="shared" si="36"/>
        <v>-</v>
      </c>
      <c r="AC182" s="415" t="str">
        <f t="shared" si="36"/>
        <v>-</v>
      </c>
      <c r="AD182" s="415" t="str">
        <f t="shared" si="36"/>
        <v>-</v>
      </c>
      <c r="AE182" s="416" t="str">
        <f t="shared" si="36"/>
        <v>-</v>
      </c>
      <c r="AF182" s="417"/>
      <c r="AG182" s="410" t="str">
        <f t="shared" si="27"/>
        <v>-</v>
      </c>
      <c r="AH182" s="417"/>
      <c r="AI182" s="418" t="str">
        <f t="shared" si="28"/>
        <v>ù</v>
      </c>
      <c r="AJ182" s="419" t="str">
        <f t="shared" si="29"/>
        <v>~</v>
      </c>
      <c r="AK182" s="417"/>
      <c r="AL182" s="414" t="str">
        <f t="shared" si="35"/>
        <v>-</v>
      </c>
      <c r="AM182" s="416" t="str">
        <f t="shared" si="33"/>
        <v>-</v>
      </c>
    </row>
    <row r="183" spans="2:39" ht="15" x14ac:dyDescent="0.3">
      <c r="B183" s="400" t="str">
        <f>IF(MAX(B$7:B182)+1&gt;MAX('Res.Aux.'!$AG$23:$AG$722),"-",MAX(B$7:B182)+1)</f>
        <v>-</v>
      </c>
      <c r="C183" s="401" t="str">
        <f>IF($B183="-","",INDEX('Res.Aux.'!$AG$12:$BG$722,MATCH($B183,'Res.Aux.'!$AG$12:$AG$722,0),MATCH(C$6,'Res.Aux.'!$AG$15:$BG$15,0)))</f>
        <v/>
      </c>
      <c r="D183" s="402" t="str">
        <f t="shared" si="30"/>
        <v/>
      </c>
      <c r="E183" s="403" t="str">
        <f>IF($B183="-","",INDEX('Res.Aux.'!$AG$12:$BG$722,MATCH($B183,'Res.Aux.'!$AG$12:$AG$722,0),MATCH(E$6,'Res.Aux.'!$AG$15:$BG$15,0)))</f>
        <v/>
      </c>
      <c r="F183" s="402" t="str">
        <f t="shared" si="31"/>
        <v/>
      </c>
      <c r="G183" s="404" t="str">
        <f>IF($B183="-","",INDEX('Res.Aux.'!$AG$12:$BG$722,MATCH($B183,'Res.Aux.'!$AG$12:$AG$722,0),MATCH(G$6,'Res.Aux.'!$AG$15:$BG$15,0)))</f>
        <v/>
      </c>
      <c r="H183" s="405" t="str">
        <f>IF($B183="-","",Datos!$I$16)</f>
        <v/>
      </c>
      <c r="I183" s="406" t="str">
        <f>IF($C183="","",Datos!$G$16)</f>
        <v/>
      </c>
      <c r="J183" s="407" t="str">
        <f>IF($B183="-","",INDEX('Res.Aux.'!$AG$12:$BG$722,MATCH($B183,'Res.Aux.'!$AG$12:$AG$722,0),MATCH(J$6,'Res.Aux.'!$AG$15:$BG$15,0)))</f>
        <v/>
      </c>
      <c r="K183" s="408" t="str">
        <f>IF($C183="","",Datos!$H$26)</f>
        <v/>
      </c>
      <c r="L183" s="409" t="str">
        <f>IF($I183="","",Datos!$N$27)</f>
        <v/>
      </c>
      <c r="M183" s="407" t="str">
        <f>IF($I183="","",Datos!$O$27)</f>
        <v/>
      </c>
      <c r="N183" s="410" t="str">
        <f>IF($B183="-","",INDEX('Res.Aux.'!$AG$12:$BG$722,MATCH($B183,'Res.Aux.'!$AG$12:$AG$722,0),MATCH(N$6,'Res.Aux.'!$AG$15:$BG$15,0)))</f>
        <v/>
      </c>
      <c r="O183" s="411"/>
      <c r="P183" s="412" t="str">
        <f t="shared" si="32"/>
        <v/>
      </c>
      <c r="Q183" s="413" t="str">
        <f t="shared" si="34"/>
        <v>ù</v>
      </c>
      <c r="R183" s="414" t="str">
        <f>IF($B183="-","",INDEX('Res.Aux.'!$AG$12:$BG$722,MATCH($B183,'Res.Aux.'!$AG$12:$AG$722,0),MATCH(R$6,'Res.Aux.'!$AG$15:$BG$15,0)))</f>
        <v/>
      </c>
      <c r="S183" s="415" t="str">
        <f>IF($B183="-","",INDEX('Res.Aux.'!$AG$12:$BG$722,MATCH($B183,'Res.Aux.'!$AG$12:$AG$722,0),MATCH(S$6,'Res.Aux.'!$AG$15:$BG$15,0)))</f>
        <v/>
      </c>
      <c r="T183" s="415" t="str">
        <f>IF($B183="-","",INDEX('Res.Aux.'!$AG$12:$BG$722,MATCH($B183,'Res.Aux.'!$AG$12:$AG$722,0),MATCH(T$6,'Res.Aux.'!$AG$15:$BG$15,0)))</f>
        <v/>
      </c>
      <c r="U183" s="416" t="str">
        <f>IF($B183="-","",INDEX('Res.Aux.'!$AG$12:$BG$722,MATCH($B183,'Res.Aux.'!$AG$12:$AG$722,0),MATCH(U$6,'Res.Aux.'!$AG$15:$BG$15,0)))</f>
        <v/>
      </c>
      <c r="V183" s="417"/>
      <c r="W183" s="414" t="str">
        <f t="shared" si="37"/>
        <v>-</v>
      </c>
      <c r="X183" s="415" t="str">
        <f t="shared" si="37"/>
        <v>-</v>
      </c>
      <c r="Y183" s="415" t="str">
        <f t="shared" si="37"/>
        <v>-</v>
      </c>
      <c r="Z183" s="416" t="str">
        <f t="shared" si="37"/>
        <v>-</v>
      </c>
      <c r="AA183" s="417"/>
      <c r="AB183" s="414" t="str">
        <f t="shared" si="36"/>
        <v>-</v>
      </c>
      <c r="AC183" s="415" t="str">
        <f t="shared" si="36"/>
        <v>-</v>
      </c>
      <c r="AD183" s="415" t="str">
        <f t="shared" si="36"/>
        <v>-</v>
      </c>
      <c r="AE183" s="416" t="str">
        <f t="shared" si="36"/>
        <v>-</v>
      </c>
      <c r="AF183" s="417"/>
      <c r="AG183" s="410" t="str">
        <f t="shared" si="27"/>
        <v>-</v>
      </c>
      <c r="AH183" s="417"/>
      <c r="AI183" s="418" t="str">
        <f t="shared" si="28"/>
        <v>ù</v>
      </c>
      <c r="AJ183" s="419" t="str">
        <f t="shared" si="29"/>
        <v>~</v>
      </c>
      <c r="AK183" s="417"/>
      <c r="AL183" s="414" t="str">
        <f t="shared" si="35"/>
        <v>-</v>
      </c>
      <c r="AM183" s="416" t="str">
        <f t="shared" si="33"/>
        <v>-</v>
      </c>
    </row>
    <row r="184" spans="2:39" ht="15" x14ac:dyDescent="0.3">
      <c r="B184" s="400" t="str">
        <f>IF(MAX(B$7:B183)+1&gt;MAX('Res.Aux.'!$AG$23:$AG$722),"-",MAX(B$7:B183)+1)</f>
        <v>-</v>
      </c>
      <c r="C184" s="401" t="str">
        <f>IF($B184="-","",INDEX('Res.Aux.'!$AG$12:$BG$722,MATCH($B184,'Res.Aux.'!$AG$12:$AG$722,0),MATCH(C$6,'Res.Aux.'!$AG$15:$BG$15,0)))</f>
        <v/>
      </c>
      <c r="D184" s="402" t="str">
        <f t="shared" si="30"/>
        <v/>
      </c>
      <c r="E184" s="403" t="str">
        <f>IF($B184="-","",INDEX('Res.Aux.'!$AG$12:$BG$722,MATCH($B184,'Res.Aux.'!$AG$12:$AG$722,0),MATCH(E$6,'Res.Aux.'!$AG$15:$BG$15,0)))</f>
        <v/>
      </c>
      <c r="F184" s="402" t="str">
        <f t="shared" si="31"/>
        <v/>
      </c>
      <c r="G184" s="404" t="str">
        <f>IF($B184="-","",INDEX('Res.Aux.'!$AG$12:$BG$722,MATCH($B184,'Res.Aux.'!$AG$12:$AG$722,0),MATCH(G$6,'Res.Aux.'!$AG$15:$BG$15,0)))</f>
        <v/>
      </c>
      <c r="H184" s="405" t="str">
        <f>IF($B184="-","",Datos!$I$16)</f>
        <v/>
      </c>
      <c r="I184" s="406" t="str">
        <f>IF($C184="","",Datos!$G$16)</f>
        <v/>
      </c>
      <c r="J184" s="407" t="str">
        <f>IF($B184="-","",INDEX('Res.Aux.'!$AG$12:$BG$722,MATCH($B184,'Res.Aux.'!$AG$12:$AG$722,0),MATCH(J$6,'Res.Aux.'!$AG$15:$BG$15,0)))</f>
        <v/>
      </c>
      <c r="K184" s="408" t="str">
        <f>IF($C184="","",Datos!$H$26)</f>
        <v/>
      </c>
      <c r="L184" s="409" t="str">
        <f>IF($I184="","",Datos!$N$27)</f>
        <v/>
      </c>
      <c r="M184" s="407" t="str">
        <f>IF($I184="","",Datos!$O$27)</f>
        <v/>
      </c>
      <c r="N184" s="410" t="str">
        <f>IF($B184="-","",INDEX('Res.Aux.'!$AG$12:$BG$722,MATCH($B184,'Res.Aux.'!$AG$12:$AG$722,0),MATCH(N$6,'Res.Aux.'!$AG$15:$BG$15,0)))</f>
        <v/>
      </c>
      <c r="O184" s="411"/>
      <c r="P184" s="412" t="str">
        <f t="shared" si="32"/>
        <v/>
      </c>
      <c r="Q184" s="413" t="str">
        <f t="shared" si="34"/>
        <v>ù</v>
      </c>
      <c r="R184" s="414" t="str">
        <f>IF($B184="-","",INDEX('Res.Aux.'!$AG$12:$BG$722,MATCH($B184,'Res.Aux.'!$AG$12:$AG$722,0),MATCH(R$6,'Res.Aux.'!$AG$15:$BG$15,0)))</f>
        <v/>
      </c>
      <c r="S184" s="415" t="str">
        <f>IF($B184="-","",INDEX('Res.Aux.'!$AG$12:$BG$722,MATCH($B184,'Res.Aux.'!$AG$12:$AG$722,0),MATCH(S$6,'Res.Aux.'!$AG$15:$BG$15,0)))</f>
        <v/>
      </c>
      <c r="T184" s="415" t="str">
        <f>IF($B184="-","",INDEX('Res.Aux.'!$AG$12:$BG$722,MATCH($B184,'Res.Aux.'!$AG$12:$AG$722,0),MATCH(T$6,'Res.Aux.'!$AG$15:$BG$15,0)))</f>
        <v/>
      </c>
      <c r="U184" s="416" t="str">
        <f>IF($B184="-","",INDEX('Res.Aux.'!$AG$12:$BG$722,MATCH($B184,'Res.Aux.'!$AG$12:$AG$722,0),MATCH(U$6,'Res.Aux.'!$AG$15:$BG$15,0)))</f>
        <v/>
      </c>
      <c r="V184" s="417"/>
      <c r="W184" s="414" t="str">
        <f t="shared" si="37"/>
        <v>-</v>
      </c>
      <c r="X184" s="415" t="str">
        <f t="shared" si="37"/>
        <v>-</v>
      </c>
      <c r="Y184" s="415" t="str">
        <f t="shared" si="37"/>
        <v>-</v>
      </c>
      <c r="Z184" s="416" t="str">
        <f t="shared" si="37"/>
        <v>-</v>
      </c>
      <c r="AA184" s="417"/>
      <c r="AB184" s="414" t="str">
        <f t="shared" si="36"/>
        <v>-</v>
      </c>
      <c r="AC184" s="415" t="str">
        <f t="shared" si="36"/>
        <v>-</v>
      </c>
      <c r="AD184" s="415" t="str">
        <f t="shared" si="36"/>
        <v>-</v>
      </c>
      <c r="AE184" s="416" t="str">
        <f t="shared" si="36"/>
        <v>-</v>
      </c>
      <c r="AF184" s="417"/>
      <c r="AG184" s="410" t="str">
        <f t="shared" si="27"/>
        <v>-</v>
      </c>
      <c r="AH184" s="417"/>
      <c r="AI184" s="418" t="str">
        <f t="shared" si="28"/>
        <v>ù</v>
      </c>
      <c r="AJ184" s="419" t="str">
        <f t="shared" si="29"/>
        <v>~</v>
      </c>
      <c r="AK184" s="417"/>
      <c r="AL184" s="414" t="str">
        <f t="shared" si="35"/>
        <v>-</v>
      </c>
      <c r="AM184" s="416" t="str">
        <f t="shared" si="33"/>
        <v>-</v>
      </c>
    </row>
    <row r="185" spans="2:39" ht="15" x14ac:dyDescent="0.3">
      <c r="B185" s="400" t="str">
        <f>IF(MAX(B$7:B184)+1&gt;MAX('Res.Aux.'!$AG$23:$AG$722),"-",MAX(B$7:B184)+1)</f>
        <v>-</v>
      </c>
      <c r="C185" s="401" t="str">
        <f>IF($B185="-","",INDEX('Res.Aux.'!$AG$12:$BG$722,MATCH($B185,'Res.Aux.'!$AG$12:$AG$722,0),MATCH(C$6,'Res.Aux.'!$AG$15:$BG$15,0)))</f>
        <v/>
      </c>
      <c r="D185" s="402" t="str">
        <f t="shared" si="30"/>
        <v/>
      </c>
      <c r="E185" s="403" t="str">
        <f>IF($B185="-","",INDEX('Res.Aux.'!$AG$12:$BG$722,MATCH($B185,'Res.Aux.'!$AG$12:$AG$722,0),MATCH(E$6,'Res.Aux.'!$AG$15:$BG$15,0)))</f>
        <v/>
      </c>
      <c r="F185" s="402" t="str">
        <f t="shared" si="31"/>
        <v/>
      </c>
      <c r="G185" s="404" t="str">
        <f>IF($B185="-","",INDEX('Res.Aux.'!$AG$12:$BG$722,MATCH($B185,'Res.Aux.'!$AG$12:$AG$722,0),MATCH(G$6,'Res.Aux.'!$AG$15:$BG$15,0)))</f>
        <v/>
      </c>
      <c r="H185" s="405" t="str">
        <f>IF($B185="-","",Datos!$I$16)</f>
        <v/>
      </c>
      <c r="I185" s="406" t="str">
        <f>IF($C185="","",Datos!$G$16)</f>
        <v/>
      </c>
      <c r="J185" s="407" t="str">
        <f>IF($B185="-","",INDEX('Res.Aux.'!$AG$12:$BG$722,MATCH($B185,'Res.Aux.'!$AG$12:$AG$722,0),MATCH(J$6,'Res.Aux.'!$AG$15:$BG$15,0)))</f>
        <v/>
      </c>
      <c r="K185" s="408" t="str">
        <f>IF($C185="","",Datos!$H$26)</f>
        <v/>
      </c>
      <c r="L185" s="409" t="str">
        <f>IF($I185="","",Datos!$N$27)</f>
        <v/>
      </c>
      <c r="M185" s="407" t="str">
        <f>IF($I185="","",Datos!$O$27)</f>
        <v/>
      </c>
      <c r="N185" s="410" t="str">
        <f>IF($B185="-","",INDEX('Res.Aux.'!$AG$12:$BG$722,MATCH($B185,'Res.Aux.'!$AG$12:$AG$722,0),MATCH(N$6,'Res.Aux.'!$AG$15:$BG$15,0)))</f>
        <v/>
      </c>
      <c r="O185" s="411"/>
      <c r="P185" s="412" t="str">
        <f t="shared" si="32"/>
        <v/>
      </c>
      <c r="Q185" s="413" t="str">
        <f t="shared" si="34"/>
        <v>ù</v>
      </c>
      <c r="R185" s="414" t="str">
        <f>IF($B185="-","",INDEX('Res.Aux.'!$AG$12:$BG$722,MATCH($B185,'Res.Aux.'!$AG$12:$AG$722,0),MATCH(R$6,'Res.Aux.'!$AG$15:$BG$15,0)))</f>
        <v/>
      </c>
      <c r="S185" s="415" t="str">
        <f>IF($B185="-","",INDEX('Res.Aux.'!$AG$12:$BG$722,MATCH($B185,'Res.Aux.'!$AG$12:$AG$722,0),MATCH(S$6,'Res.Aux.'!$AG$15:$BG$15,0)))</f>
        <v/>
      </c>
      <c r="T185" s="415" t="str">
        <f>IF($B185="-","",INDEX('Res.Aux.'!$AG$12:$BG$722,MATCH($B185,'Res.Aux.'!$AG$12:$AG$722,0),MATCH(T$6,'Res.Aux.'!$AG$15:$BG$15,0)))</f>
        <v/>
      </c>
      <c r="U185" s="416" t="str">
        <f>IF($B185="-","",INDEX('Res.Aux.'!$AG$12:$BG$722,MATCH($B185,'Res.Aux.'!$AG$12:$AG$722,0),MATCH(U$6,'Res.Aux.'!$AG$15:$BG$15,0)))</f>
        <v/>
      </c>
      <c r="V185" s="417"/>
      <c r="W185" s="414" t="str">
        <f t="shared" si="37"/>
        <v>-</v>
      </c>
      <c r="X185" s="415" t="str">
        <f t="shared" si="37"/>
        <v>-</v>
      </c>
      <c r="Y185" s="415" t="str">
        <f t="shared" si="37"/>
        <v>-</v>
      </c>
      <c r="Z185" s="416" t="str">
        <f t="shared" si="37"/>
        <v>-</v>
      </c>
      <c r="AA185" s="417"/>
      <c r="AB185" s="414" t="str">
        <f t="shared" si="36"/>
        <v>-</v>
      </c>
      <c r="AC185" s="415" t="str">
        <f t="shared" si="36"/>
        <v>-</v>
      </c>
      <c r="AD185" s="415" t="str">
        <f t="shared" si="36"/>
        <v>-</v>
      </c>
      <c r="AE185" s="416" t="str">
        <f t="shared" si="36"/>
        <v>-</v>
      </c>
      <c r="AF185" s="417"/>
      <c r="AG185" s="410" t="str">
        <f t="shared" si="27"/>
        <v>-</v>
      </c>
      <c r="AH185" s="417"/>
      <c r="AI185" s="418" t="str">
        <f t="shared" si="28"/>
        <v>ù</v>
      </c>
      <c r="AJ185" s="419" t="str">
        <f t="shared" si="29"/>
        <v>~</v>
      </c>
      <c r="AK185" s="417"/>
      <c r="AL185" s="414" t="str">
        <f t="shared" si="35"/>
        <v>-</v>
      </c>
      <c r="AM185" s="416" t="str">
        <f t="shared" si="33"/>
        <v>-</v>
      </c>
    </row>
    <row r="186" spans="2:39" ht="15" x14ac:dyDescent="0.3">
      <c r="B186" s="400" t="str">
        <f>IF(MAX(B$7:B185)+1&gt;MAX('Res.Aux.'!$AG$23:$AG$722),"-",MAX(B$7:B185)+1)</f>
        <v>-</v>
      </c>
      <c r="C186" s="401" t="str">
        <f>IF($B186="-","",INDEX('Res.Aux.'!$AG$12:$BG$722,MATCH($B186,'Res.Aux.'!$AG$12:$AG$722,0),MATCH(C$6,'Res.Aux.'!$AG$15:$BG$15,0)))</f>
        <v/>
      </c>
      <c r="D186" s="402" t="str">
        <f t="shared" si="30"/>
        <v/>
      </c>
      <c r="E186" s="403" t="str">
        <f>IF($B186="-","",INDEX('Res.Aux.'!$AG$12:$BG$722,MATCH($B186,'Res.Aux.'!$AG$12:$AG$722,0),MATCH(E$6,'Res.Aux.'!$AG$15:$BG$15,0)))</f>
        <v/>
      </c>
      <c r="F186" s="402" t="str">
        <f t="shared" si="31"/>
        <v/>
      </c>
      <c r="G186" s="404" t="str">
        <f>IF($B186="-","",INDEX('Res.Aux.'!$AG$12:$BG$722,MATCH($B186,'Res.Aux.'!$AG$12:$AG$722,0),MATCH(G$6,'Res.Aux.'!$AG$15:$BG$15,0)))</f>
        <v/>
      </c>
      <c r="H186" s="405" t="str">
        <f>IF($B186="-","",Datos!$I$16)</f>
        <v/>
      </c>
      <c r="I186" s="406" t="str">
        <f>IF($C186="","",Datos!$G$16)</f>
        <v/>
      </c>
      <c r="J186" s="407" t="str">
        <f>IF($B186="-","",INDEX('Res.Aux.'!$AG$12:$BG$722,MATCH($B186,'Res.Aux.'!$AG$12:$AG$722,0),MATCH(J$6,'Res.Aux.'!$AG$15:$BG$15,0)))</f>
        <v/>
      </c>
      <c r="K186" s="408" t="str">
        <f>IF($C186="","",Datos!$H$26)</f>
        <v/>
      </c>
      <c r="L186" s="409" t="str">
        <f>IF($I186="","",Datos!$N$27)</f>
        <v/>
      </c>
      <c r="M186" s="407" t="str">
        <f>IF($I186="","",Datos!$O$27)</f>
        <v/>
      </c>
      <c r="N186" s="410" t="str">
        <f>IF($B186="-","",INDEX('Res.Aux.'!$AG$12:$BG$722,MATCH($B186,'Res.Aux.'!$AG$12:$AG$722,0),MATCH(N$6,'Res.Aux.'!$AG$15:$BG$15,0)))</f>
        <v/>
      </c>
      <c r="O186" s="411"/>
      <c r="P186" s="412" t="str">
        <f t="shared" si="32"/>
        <v/>
      </c>
      <c r="Q186" s="413" t="str">
        <f t="shared" si="34"/>
        <v>ù</v>
      </c>
      <c r="R186" s="414" t="str">
        <f>IF($B186="-","",INDEX('Res.Aux.'!$AG$12:$BG$722,MATCH($B186,'Res.Aux.'!$AG$12:$AG$722,0),MATCH(R$6,'Res.Aux.'!$AG$15:$BG$15,0)))</f>
        <v/>
      </c>
      <c r="S186" s="415" t="str">
        <f>IF($B186="-","",INDEX('Res.Aux.'!$AG$12:$BG$722,MATCH($B186,'Res.Aux.'!$AG$12:$AG$722,0),MATCH(S$6,'Res.Aux.'!$AG$15:$BG$15,0)))</f>
        <v/>
      </c>
      <c r="T186" s="415" t="str">
        <f>IF($B186="-","",INDEX('Res.Aux.'!$AG$12:$BG$722,MATCH($B186,'Res.Aux.'!$AG$12:$AG$722,0),MATCH(T$6,'Res.Aux.'!$AG$15:$BG$15,0)))</f>
        <v/>
      </c>
      <c r="U186" s="416" t="str">
        <f>IF($B186="-","",INDEX('Res.Aux.'!$AG$12:$BG$722,MATCH($B186,'Res.Aux.'!$AG$12:$AG$722,0),MATCH(U$6,'Res.Aux.'!$AG$15:$BG$15,0)))</f>
        <v/>
      </c>
      <c r="V186" s="417"/>
      <c r="W186" s="414" t="str">
        <f t="shared" si="37"/>
        <v>-</v>
      </c>
      <c r="X186" s="415" t="str">
        <f t="shared" si="37"/>
        <v>-</v>
      </c>
      <c r="Y186" s="415" t="str">
        <f t="shared" si="37"/>
        <v>-</v>
      </c>
      <c r="Z186" s="416" t="str">
        <f t="shared" si="37"/>
        <v>-</v>
      </c>
      <c r="AA186" s="417"/>
      <c r="AB186" s="414" t="str">
        <f t="shared" si="36"/>
        <v>-</v>
      </c>
      <c r="AC186" s="415" t="str">
        <f t="shared" si="36"/>
        <v>-</v>
      </c>
      <c r="AD186" s="415" t="str">
        <f t="shared" si="36"/>
        <v>-</v>
      </c>
      <c r="AE186" s="416" t="str">
        <f t="shared" si="36"/>
        <v>-</v>
      </c>
      <c r="AF186" s="417"/>
      <c r="AG186" s="410" t="str">
        <f t="shared" si="27"/>
        <v>-</v>
      </c>
      <c r="AH186" s="417"/>
      <c r="AI186" s="418" t="str">
        <f t="shared" si="28"/>
        <v>ù</v>
      </c>
      <c r="AJ186" s="419" t="str">
        <f t="shared" si="29"/>
        <v>~</v>
      </c>
      <c r="AK186" s="417"/>
      <c r="AL186" s="414" t="str">
        <f t="shared" si="35"/>
        <v>-</v>
      </c>
      <c r="AM186" s="416" t="str">
        <f t="shared" si="33"/>
        <v>-</v>
      </c>
    </row>
    <row r="187" spans="2:39" ht="15" x14ac:dyDescent="0.3">
      <c r="B187" s="400" t="str">
        <f>IF(MAX(B$7:B186)+1&gt;MAX('Res.Aux.'!$AG$23:$AG$722),"-",MAX(B$7:B186)+1)</f>
        <v>-</v>
      </c>
      <c r="C187" s="401" t="str">
        <f>IF($B187="-","",INDEX('Res.Aux.'!$AG$12:$BG$722,MATCH($B187,'Res.Aux.'!$AG$12:$AG$722,0),MATCH(C$6,'Res.Aux.'!$AG$15:$BG$15,0)))</f>
        <v/>
      </c>
      <c r="D187" s="402" t="str">
        <f t="shared" si="30"/>
        <v/>
      </c>
      <c r="E187" s="403" t="str">
        <f>IF($B187="-","",INDEX('Res.Aux.'!$AG$12:$BG$722,MATCH($B187,'Res.Aux.'!$AG$12:$AG$722,0),MATCH(E$6,'Res.Aux.'!$AG$15:$BG$15,0)))</f>
        <v/>
      </c>
      <c r="F187" s="402" t="str">
        <f t="shared" si="31"/>
        <v/>
      </c>
      <c r="G187" s="404" t="str">
        <f>IF($B187="-","",INDEX('Res.Aux.'!$AG$12:$BG$722,MATCH($B187,'Res.Aux.'!$AG$12:$AG$722,0),MATCH(G$6,'Res.Aux.'!$AG$15:$BG$15,0)))</f>
        <v/>
      </c>
      <c r="H187" s="405" t="str">
        <f>IF($B187="-","",Datos!$I$16)</f>
        <v/>
      </c>
      <c r="I187" s="406" t="str">
        <f>IF($C187="","",Datos!$G$16)</f>
        <v/>
      </c>
      <c r="J187" s="407" t="str">
        <f>IF($B187="-","",INDEX('Res.Aux.'!$AG$12:$BG$722,MATCH($B187,'Res.Aux.'!$AG$12:$AG$722,0),MATCH(J$6,'Res.Aux.'!$AG$15:$BG$15,0)))</f>
        <v/>
      </c>
      <c r="K187" s="408" t="str">
        <f>IF($C187="","",Datos!$H$26)</f>
        <v/>
      </c>
      <c r="L187" s="409" t="str">
        <f>IF($I187="","",Datos!$N$27)</f>
        <v/>
      </c>
      <c r="M187" s="407" t="str">
        <f>IF($I187="","",Datos!$O$27)</f>
        <v/>
      </c>
      <c r="N187" s="410" t="str">
        <f>IF($B187="-","",INDEX('Res.Aux.'!$AG$12:$BG$722,MATCH($B187,'Res.Aux.'!$AG$12:$AG$722,0),MATCH(N$6,'Res.Aux.'!$AG$15:$BG$15,0)))</f>
        <v/>
      </c>
      <c r="O187" s="411"/>
      <c r="P187" s="412" t="str">
        <f t="shared" si="32"/>
        <v/>
      </c>
      <c r="Q187" s="413" t="str">
        <f t="shared" si="34"/>
        <v>ù</v>
      </c>
      <c r="R187" s="414" t="str">
        <f>IF($B187="-","",INDEX('Res.Aux.'!$AG$12:$BG$722,MATCH($B187,'Res.Aux.'!$AG$12:$AG$722,0),MATCH(R$6,'Res.Aux.'!$AG$15:$BG$15,0)))</f>
        <v/>
      </c>
      <c r="S187" s="415" t="str">
        <f>IF($B187="-","",INDEX('Res.Aux.'!$AG$12:$BG$722,MATCH($B187,'Res.Aux.'!$AG$12:$AG$722,0),MATCH(S$6,'Res.Aux.'!$AG$15:$BG$15,0)))</f>
        <v/>
      </c>
      <c r="T187" s="415" t="str">
        <f>IF($B187="-","",INDEX('Res.Aux.'!$AG$12:$BG$722,MATCH($B187,'Res.Aux.'!$AG$12:$AG$722,0),MATCH(T$6,'Res.Aux.'!$AG$15:$BG$15,0)))</f>
        <v/>
      </c>
      <c r="U187" s="416" t="str">
        <f>IF($B187="-","",INDEX('Res.Aux.'!$AG$12:$BG$722,MATCH($B187,'Res.Aux.'!$AG$12:$AG$722,0),MATCH(U$6,'Res.Aux.'!$AG$15:$BG$15,0)))</f>
        <v/>
      </c>
      <c r="V187" s="417"/>
      <c r="W187" s="414" t="str">
        <f t="shared" si="37"/>
        <v>-</v>
      </c>
      <c r="X187" s="415" t="str">
        <f t="shared" si="37"/>
        <v>-</v>
      </c>
      <c r="Y187" s="415" t="str">
        <f t="shared" si="37"/>
        <v>-</v>
      </c>
      <c r="Z187" s="416" t="str">
        <f t="shared" si="37"/>
        <v>-</v>
      </c>
      <c r="AA187" s="417"/>
      <c r="AB187" s="414" t="str">
        <f t="shared" si="36"/>
        <v>-</v>
      </c>
      <c r="AC187" s="415" t="str">
        <f t="shared" si="36"/>
        <v>-</v>
      </c>
      <c r="AD187" s="415" t="str">
        <f t="shared" si="36"/>
        <v>-</v>
      </c>
      <c r="AE187" s="416" t="str">
        <f t="shared" si="36"/>
        <v>-</v>
      </c>
      <c r="AF187" s="417"/>
      <c r="AG187" s="410" t="str">
        <f t="shared" si="27"/>
        <v>-</v>
      </c>
      <c r="AH187" s="417"/>
      <c r="AI187" s="418" t="str">
        <f t="shared" si="28"/>
        <v>ù</v>
      </c>
      <c r="AJ187" s="419" t="str">
        <f t="shared" si="29"/>
        <v>~</v>
      </c>
      <c r="AK187" s="417"/>
      <c r="AL187" s="414" t="str">
        <f t="shared" si="35"/>
        <v>-</v>
      </c>
      <c r="AM187" s="416" t="str">
        <f t="shared" si="33"/>
        <v>-</v>
      </c>
    </row>
    <row r="188" spans="2:39" ht="15" x14ac:dyDescent="0.3">
      <c r="B188" s="400" t="str">
        <f>IF(MAX(B$7:B187)+1&gt;MAX('Res.Aux.'!$AG$23:$AG$722),"-",MAX(B$7:B187)+1)</f>
        <v>-</v>
      </c>
      <c r="C188" s="401" t="str">
        <f>IF($B188="-","",INDEX('Res.Aux.'!$AG$12:$BG$722,MATCH($B188,'Res.Aux.'!$AG$12:$AG$722,0),MATCH(C$6,'Res.Aux.'!$AG$15:$BG$15,0)))</f>
        <v/>
      </c>
      <c r="D188" s="402" t="str">
        <f t="shared" si="30"/>
        <v/>
      </c>
      <c r="E188" s="403" t="str">
        <f>IF($B188="-","",INDEX('Res.Aux.'!$AG$12:$BG$722,MATCH($B188,'Res.Aux.'!$AG$12:$AG$722,0),MATCH(E$6,'Res.Aux.'!$AG$15:$BG$15,0)))</f>
        <v/>
      </c>
      <c r="F188" s="402" t="str">
        <f t="shared" si="31"/>
        <v/>
      </c>
      <c r="G188" s="404" t="str">
        <f>IF($B188="-","",INDEX('Res.Aux.'!$AG$12:$BG$722,MATCH($B188,'Res.Aux.'!$AG$12:$AG$722,0),MATCH(G$6,'Res.Aux.'!$AG$15:$BG$15,0)))</f>
        <v/>
      </c>
      <c r="H188" s="405" t="str">
        <f>IF($B188="-","",Datos!$I$16)</f>
        <v/>
      </c>
      <c r="I188" s="406" t="str">
        <f>IF($C188="","",Datos!$G$16)</f>
        <v/>
      </c>
      <c r="J188" s="407" t="str">
        <f>IF($B188="-","",INDEX('Res.Aux.'!$AG$12:$BG$722,MATCH($B188,'Res.Aux.'!$AG$12:$AG$722,0),MATCH(J$6,'Res.Aux.'!$AG$15:$BG$15,0)))</f>
        <v/>
      </c>
      <c r="K188" s="408" t="str">
        <f>IF($C188="","",Datos!$H$26)</f>
        <v/>
      </c>
      <c r="L188" s="409" t="str">
        <f>IF($I188="","",Datos!$N$27)</f>
        <v/>
      </c>
      <c r="M188" s="407" t="str">
        <f>IF($I188="","",Datos!$O$27)</f>
        <v/>
      </c>
      <c r="N188" s="410" t="str">
        <f>IF($B188="-","",INDEX('Res.Aux.'!$AG$12:$BG$722,MATCH($B188,'Res.Aux.'!$AG$12:$AG$722,0),MATCH(N$6,'Res.Aux.'!$AG$15:$BG$15,0)))</f>
        <v/>
      </c>
      <c r="O188" s="411"/>
      <c r="P188" s="412" t="str">
        <f t="shared" si="32"/>
        <v/>
      </c>
      <c r="Q188" s="413" t="str">
        <f t="shared" si="34"/>
        <v>ù</v>
      </c>
      <c r="R188" s="414" t="str">
        <f>IF($B188="-","",INDEX('Res.Aux.'!$AG$12:$BG$722,MATCH($B188,'Res.Aux.'!$AG$12:$AG$722,0),MATCH(R$6,'Res.Aux.'!$AG$15:$BG$15,0)))</f>
        <v/>
      </c>
      <c r="S188" s="415" t="str">
        <f>IF($B188="-","",INDEX('Res.Aux.'!$AG$12:$BG$722,MATCH($B188,'Res.Aux.'!$AG$12:$AG$722,0),MATCH(S$6,'Res.Aux.'!$AG$15:$BG$15,0)))</f>
        <v/>
      </c>
      <c r="T188" s="415" t="str">
        <f>IF($B188="-","",INDEX('Res.Aux.'!$AG$12:$BG$722,MATCH($B188,'Res.Aux.'!$AG$12:$AG$722,0),MATCH(T$6,'Res.Aux.'!$AG$15:$BG$15,0)))</f>
        <v/>
      </c>
      <c r="U188" s="416" t="str">
        <f>IF($B188="-","",INDEX('Res.Aux.'!$AG$12:$BG$722,MATCH($B188,'Res.Aux.'!$AG$12:$AG$722,0),MATCH(U$6,'Res.Aux.'!$AG$15:$BG$15,0)))</f>
        <v/>
      </c>
      <c r="V188" s="417"/>
      <c r="W188" s="414" t="str">
        <f t="shared" si="37"/>
        <v>-</v>
      </c>
      <c r="X188" s="415" t="str">
        <f t="shared" si="37"/>
        <v>-</v>
      </c>
      <c r="Y188" s="415" t="str">
        <f t="shared" si="37"/>
        <v>-</v>
      </c>
      <c r="Z188" s="416" t="str">
        <f t="shared" si="37"/>
        <v>-</v>
      </c>
      <c r="AA188" s="417"/>
      <c r="AB188" s="414" t="str">
        <f t="shared" si="36"/>
        <v>-</v>
      </c>
      <c r="AC188" s="415" t="str">
        <f t="shared" si="36"/>
        <v>-</v>
      </c>
      <c r="AD188" s="415" t="str">
        <f t="shared" si="36"/>
        <v>-</v>
      </c>
      <c r="AE188" s="416" t="str">
        <f t="shared" si="36"/>
        <v>-</v>
      </c>
      <c r="AF188" s="417"/>
      <c r="AG188" s="410" t="str">
        <f t="shared" si="27"/>
        <v>-</v>
      </c>
      <c r="AH188" s="417"/>
      <c r="AI188" s="418" t="str">
        <f t="shared" si="28"/>
        <v>ù</v>
      </c>
      <c r="AJ188" s="419" t="str">
        <f t="shared" si="29"/>
        <v>~</v>
      </c>
      <c r="AK188" s="417"/>
      <c r="AL188" s="414" t="str">
        <f t="shared" si="35"/>
        <v>-</v>
      </c>
      <c r="AM188" s="416" t="str">
        <f t="shared" si="33"/>
        <v>-</v>
      </c>
    </row>
    <row r="189" spans="2:39" ht="15" x14ac:dyDescent="0.3">
      <c r="B189" s="400" t="str">
        <f>IF(MAX(B$7:B188)+1&gt;MAX('Res.Aux.'!$AG$23:$AG$722),"-",MAX(B$7:B188)+1)</f>
        <v>-</v>
      </c>
      <c r="C189" s="401" t="str">
        <f>IF($B189="-","",INDEX('Res.Aux.'!$AG$12:$BG$722,MATCH($B189,'Res.Aux.'!$AG$12:$AG$722,0),MATCH(C$6,'Res.Aux.'!$AG$15:$BG$15,0)))</f>
        <v/>
      </c>
      <c r="D189" s="402" t="str">
        <f t="shared" si="30"/>
        <v/>
      </c>
      <c r="E189" s="403" t="str">
        <f>IF($B189="-","",INDEX('Res.Aux.'!$AG$12:$BG$722,MATCH($B189,'Res.Aux.'!$AG$12:$AG$722,0),MATCH(E$6,'Res.Aux.'!$AG$15:$BG$15,0)))</f>
        <v/>
      </c>
      <c r="F189" s="402" t="str">
        <f t="shared" si="31"/>
        <v/>
      </c>
      <c r="G189" s="404" t="str">
        <f>IF($B189="-","",INDEX('Res.Aux.'!$AG$12:$BG$722,MATCH($B189,'Res.Aux.'!$AG$12:$AG$722,0),MATCH(G$6,'Res.Aux.'!$AG$15:$BG$15,0)))</f>
        <v/>
      </c>
      <c r="H189" s="405" t="str">
        <f>IF($B189="-","",Datos!$I$16)</f>
        <v/>
      </c>
      <c r="I189" s="406" t="str">
        <f>IF($C189="","",Datos!$G$16)</f>
        <v/>
      </c>
      <c r="J189" s="407" t="str">
        <f>IF($B189="-","",INDEX('Res.Aux.'!$AG$12:$BG$722,MATCH($B189,'Res.Aux.'!$AG$12:$AG$722,0),MATCH(J$6,'Res.Aux.'!$AG$15:$BG$15,0)))</f>
        <v/>
      </c>
      <c r="K189" s="408" t="str">
        <f>IF($C189="","",Datos!$H$26)</f>
        <v/>
      </c>
      <c r="L189" s="409" t="str">
        <f>IF($I189="","",Datos!$N$27)</f>
        <v/>
      </c>
      <c r="M189" s="407" t="str">
        <f>IF($I189="","",Datos!$O$27)</f>
        <v/>
      </c>
      <c r="N189" s="410" t="str">
        <f>IF($B189="-","",INDEX('Res.Aux.'!$AG$12:$BG$722,MATCH($B189,'Res.Aux.'!$AG$12:$AG$722,0),MATCH(N$6,'Res.Aux.'!$AG$15:$BG$15,0)))</f>
        <v/>
      </c>
      <c r="O189" s="411"/>
      <c r="P189" s="412" t="str">
        <f t="shared" si="32"/>
        <v/>
      </c>
      <c r="Q189" s="413" t="str">
        <f t="shared" si="34"/>
        <v>ù</v>
      </c>
      <c r="R189" s="414" t="str">
        <f>IF($B189="-","",INDEX('Res.Aux.'!$AG$12:$BG$722,MATCH($B189,'Res.Aux.'!$AG$12:$AG$722,0),MATCH(R$6,'Res.Aux.'!$AG$15:$BG$15,0)))</f>
        <v/>
      </c>
      <c r="S189" s="415" t="str">
        <f>IF($B189="-","",INDEX('Res.Aux.'!$AG$12:$BG$722,MATCH($B189,'Res.Aux.'!$AG$12:$AG$722,0),MATCH(S$6,'Res.Aux.'!$AG$15:$BG$15,0)))</f>
        <v/>
      </c>
      <c r="T189" s="415" t="str">
        <f>IF($B189="-","",INDEX('Res.Aux.'!$AG$12:$BG$722,MATCH($B189,'Res.Aux.'!$AG$12:$AG$722,0),MATCH(T$6,'Res.Aux.'!$AG$15:$BG$15,0)))</f>
        <v/>
      </c>
      <c r="U189" s="416" t="str">
        <f>IF($B189="-","",INDEX('Res.Aux.'!$AG$12:$BG$722,MATCH($B189,'Res.Aux.'!$AG$12:$AG$722,0),MATCH(U$6,'Res.Aux.'!$AG$15:$BG$15,0)))</f>
        <v/>
      </c>
      <c r="V189" s="417"/>
      <c r="W189" s="414" t="str">
        <f t="shared" si="37"/>
        <v>-</v>
      </c>
      <c r="X189" s="415" t="str">
        <f t="shared" si="37"/>
        <v>-</v>
      </c>
      <c r="Y189" s="415" t="str">
        <f t="shared" si="37"/>
        <v>-</v>
      </c>
      <c r="Z189" s="416" t="str">
        <f t="shared" si="37"/>
        <v>-</v>
      </c>
      <c r="AA189" s="417"/>
      <c r="AB189" s="414" t="str">
        <f t="shared" si="36"/>
        <v>-</v>
      </c>
      <c r="AC189" s="415" t="str">
        <f t="shared" si="36"/>
        <v>-</v>
      </c>
      <c r="AD189" s="415" t="str">
        <f t="shared" si="36"/>
        <v>-</v>
      </c>
      <c r="AE189" s="416" t="str">
        <f t="shared" si="36"/>
        <v>-</v>
      </c>
      <c r="AF189" s="417"/>
      <c r="AG189" s="410" t="str">
        <f t="shared" si="27"/>
        <v>-</v>
      </c>
      <c r="AH189" s="417"/>
      <c r="AI189" s="418" t="str">
        <f t="shared" si="28"/>
        <v>ù</v>
      </c>
      <c r="AJ189" s="419" t="str">
        <f t="shared" si="29"/>
        <v>~</v>
      </c>
      <c r="AK189" s="417"/>
      <c r="AL189" s="414" t="str">
        <f t="shared" si="35"/>
        <v>-</v>
      </c>
      <c r="AM189" s="416" t="str">
        <f t="shared" si="33"/>
        <v>-</v>
      </c>
    </row>
    <row r="190" spans="2:39" ht="15" x14ac:dyDescent="0.3">
      <c r="B190" s="400" t="str">
        <f>IF(MAX(B$7:B189)+1&gt;MAX('Res.Aux.'!$AG$23:$AG$722),"-",MAX(B$7:B189)+1)</f>
        <v>-</v>
      </c>
      <c r="C190" s="401" t="str">
        <f>IF($B190="-","",INDEX('Res.Aux.'!$AG$12:$BG$722,MATCH($B190,'Res.Aux.'!$AG$12:$AG$722,0),MATCH(C$6,'Res.Aux.'!$AG$15:$BG$15,0)))</f>
        <v/>
      </c>
      <c r="D190" s="402" t="str">
        <f t="shared" si="30"/>
        <v/>
      </c>
      <c r="E190" s="403" t="str">
        <f>IF($B190="-","",INDEX('Res.Aux.'!$AG$12:$BG$722,MATCH($B190,'Res.Aux.'!$AG$12:$AG$722,0),MATCH(E$6,'Res.Aux.'!$AG$15:$BG$15,0)))</f>
        <v/>
      </c>
      <c r="F190" s="402" t="str">
        <f t="shared" si="31"/>
        <v/>
      </c>
      <c r="G190" s="404" t="str">
        <f>IF($B190="-","",INDEX('Res.Aux.'!$AG$12:$BG$722,MATCH($B190,'Res.Aux.'!$AG$12:$AG$722,0),MATCH(G$6,'Res.Aux.'!$AG$15:$BG$15,0)))</f>
        <v/>
      </c>
      <c r="H190" s="405" t="str">
        <f>IF($B190="-","",Datos!$I$16)</f>
        <v/>
      </c>
      <c r="I190" s="406" t="str">
        <f>IF($C190="","",Datos!$G$16)</f>
        <v/>
      </c>
      <c r="J190" s="407" t="str">
        <f>IF($B190="-","",INDEX('Res.Aux.'!$AG$12:$BG$722,MATCH($B190,'Res.Aux.'!$AG$12:$AG$722,0),MATCH(J$6,'Res.Aux.'!$AG$15:$BG$15,0)))</f>
        <v/>
      </c>
      <c r="K190" s="408" t="str">
        <f>IF($C190="","",Datos!$H$26)</f>
        <v/>
      </c>
      <c r="L190" s="409" t="str">
        <f>IF($I190="","",Datos!$N$27)</f>
        <v/>
      </c>
      <c r="M190" s="407" t="str">
        <f>IF($I190="","",Datos!$O$27)</f>
        <v/>
      </c>
      <c r="N190" s="410" t="str">
        <f>IF($B190="-","",INDEX('Res.Aux.'!$AG$12:$BG$722,MATCH($B190,'Res.Aux.'!$AG$12:$AG$722,0),MATCH(N$6,'Res.Aux.'!$AG$15:$BG$15,0)))</f>
        <v/>
      </c>
      <c r="O190" s="411"/>
      <c r="P190" s="412" t="str">
        <f t="shared" si="32"/>
        <v/>
      </c>
      <c r="Q190" s="413" t="str">
        <f t="shared" si="34"/>
        <v>ù</v>
      </c>
      <c r="R190" s="414" t="str">
        <f>IF($B190="-","",INDEX('Res.Aux.'!$AG$12:$BG$722,MATCH($B190,'Res.Aux.'!$AG$12:$AG$722,0),MATCH(R$6,'Res.Aux.'!$AG$15:$BG$15,0)))</f>
        <v/>
      </c>
      <c r="S190" s="415" t="str">
        <f>IF($B190="-","",INDEX('Res.Aux.'!$AG$12:$BG$722,MATCH($B190,'Res.Aux.'!$AG$12:$AG$722,0),MATCH(S$6,'Res.Aux.'!$AG$15:$BG$15,0)))</f>
        <v/>
      </c>
      <c r="T190" s="415" t="str">
        <f>IF($B190="-","",INDEX('Res.Aux.'!$AG$12:$BG$722,MATCH($B190,'Res.Aux.'!$AG$12:$AG$722,0),MATCH(T$6,'Res.Aux.'!$AG$15:$BG$15,0)))</f>
        <v/>
      </c>
      <c r="U190" s="416" t="str">
        <f>IF($B190="-","",INDEX('Res.Aux.'!$AG$12:$BG$722,MATCH($B190,'Res.Aux.'!$AG$12:$AG$722,0),MATCH(U$6,'Res.Aux.'!$AG$15:$BG$15,0)))</f>
        <v/>
      </c>
      <c r="V190" s="417"/>
      <c r="W190" s="414" t="str">
        <f t="shared" si="37"/>
        <v>-</v>
      </c>
      <c r="X190" s="415" t="str">
        <f t="shared" si="37"/>
        <v>-</v>
      </c>
      <c r="Y190" s="415" t="str">
        <f t="shared" si="37"/>
        <v>-</v>
      </c>
      <c r="Z190" s="416" t="str">
        <f t="shared" si="37"/>
        <v>-</v>
      </c>
      <c r="AA190" s="417"/>
      <c r="AB190" s="414" t="str">
        <f t="shared" si="36"/>
        <v>-</v>
      </c>
      <c r="AC190" s="415" t="str">
        <f t="shared" si="36"/>
        <v>-</v>
      </c>
      <c r="AD190" s="415" t="str">
        <f t="shared" si="36"/>
        <v>-</v>
      </c>
      <c r="AE190" s="416" t="str">
        <f t="shared" si="36"/>
        <v>-</v>
      </c>
      <c r="AF190" s="417"/>
      <c r="AG190" s="410" t="str">
        <f t="shared" si="27"/>
        <v>-</v>
      </c>
      <c r="AH190" s="417"/>
      <c r="AI190" s="418" t="str">
        <f t="shared" si="28"/>
        <v>ù</v>
      </c>
      <c r="AJ190" s="419" t="str">
        <f t="shared" si="29"/>
        <v>~</v>
      </c>
      <c r="AK190" s="417"/>
      <c r="AL190" s="414" t="str">
        <f t="shared" si="35"/>
        <v>-</v>
      </c>
      <c r="AM190" s="416" t="str">
        <f t="shared" si="33"/>
        <v>-</v>
      </c>
    </row>
    <row r="191" spans="2:39" ht="15" x14ac:dyDescent="0.3">
      <c r="B191" s="400" t="str">
        <f>IF(MAX(B$7:B190)+1&gt;MAX('Res.Aux.'!$AG$23:$AG$722),"-",MAX(B$7:B190)+1)</f>
        <v>-</v>
      </c>
      <c r="C191" s="401" t="str">
        <f>IF($B191="-","",INDEX('Res.Aux.'!$AG$12:$BG$722,MATCH($B191,'Res.Aux.'!$AG$12:$AG$722,0),MATCH(C$6,'Res.Aux.'!$AG$15:$BG$15,0)))</f>
        <v/>
      </c>
      <c r="D191" s="402" t="str">
        <f t="shared" si="30"/>
        <v/>
      </c>
      <c r="E191" s="403" t="str">
        <f>IF($B191="-","",INDEX('Res.Aux.'!$AG$12:$BG$722,MATCH($B191,'Res.Aux.'!$AG$12:$AG$722,0),MATCH(E$6,'Res.Aux.'!$AG$15:$BG$15,0)))</f>
        <v/>
      </c>
      <c r="F191" s="402" t="str">
        <f t="shared" si="31"/>
        <v/>
      </c>
      <c r="G191" s="404" t="str">
        <f>IF($B191="-","",INDEX('Res.Aux.'!$AG$12:$BG$722,MATCH($B191,'Res.Aux.'!$AG$12:$AG$722,0),MATCH(G$6,'Res.Aux.'!$AG$15:$BG$15,0)))</f>
        <v/>
      </c>
      <c r="H191" s="405" t="str">
        <f>IF($B191="-","",Datos!$I$16)</f>
        <v/>
      </c>
      <c r="I191" s="406" t="str">
        <f>IF($C191="","",Datos!$G$16)</f>
        <v/>
      </c>
      <c r="J191" s="407" t="str">
        <f>IF($B191="-","",INDEX('Res.Aux.'!$AG$12:$BG$722,MATCH($B191,'Res.Aux.'!$AG$12:$AG$722,0),MATCH(J$6,'Res.Aux.'!$AG$15:$BG$15,0)))</f>
        <v/>
      </c>
      <c r="K191" s="408" t="str">
        <f>IF($C191="","",Datos!$H$26)</f>
        <v/>
      </c>
      <c r="L191" s="409" t="str">
        <f>IF($I191="","",Datos!$N$27)</f>
        <v/>
      </c>
      <c r="M191" s="407" t="str">
        <f>IF($I191="","",Datos!$O$27)</f>
        <v/>
      </c>
      <c r="N191" s="410" t="str">
        <f>IF($B191="-","",INDEX('Res.Aux.'!$AG$12:$BG$722,MATCH($B191,'Res.Aux.'!$AG$12:$AG$722,0),MATCH(N$6,'Res.Aux.'!$AG$15:$BG$15,0)))</f>
        <v/>
      </c>
      <c r="O191" s="411"/>
      <c r="P191" s="412" t="str">
        <f t="shared" si="32"/>
        <v/>
      </c>
      <c r="Q191" s="413" t="str">
        <f t="shared" si="34"/>
        <v>ù</v>
      </c>
      <c r="R191" s="414" t="str">
        <f>IF($B191="-","",INDEX('Res.Aux.'!$AG$12:$BG$722,MATCH($B191,'Res.Aux.'!$AG$12:$AG$722,0),MATCH(R$6,'Res.Aux.'!$AG$15:$BG$15,0)))</f>
        <v/>
      </c>
      <c r="S191" s="415" t="str">
        <f>IF($B191="-","",INDEX('Res.Aux.'!$AG$12:$BG$722,MATCH($B191,'Res.Aux.'!$AG$12:$AG$722,0),MATCH(S$6,'Res.Aux.'!$AG$15:$BG$15,0)))</f>
        <v/>
      </c>
      <c r="T191" s="415" t="str">
        <f>IF($B191="-","",INDEX('Res.Aux.'!$AG$12:$BG$722,MATCH($B191,'Res.Aux.'!$AG$12:$AG$722,0),MATCH(T$6,'Res.Aux.'!$AG$15:$BG$15,0)))</f>
        <v/>
      </c>
      <c r="U191" s="416" t="str">
        <f>IF($B191="-","",INDEX('Res.Aux.'!$AG$12:$BG$722,MATCH($B191,'Res.Aux.'!$AG$12:$AG$722,0),MATCH(U$6,'Res.Aux.'!$AG$15:$BG$15,0)))</f>
        <v/>
      </c>
      <c r="V191" s="417"/>
      <c r="W191" s="414" t="str">
        <f t="shared" si="37"/>
        <v>-</v>
      </c>
      <c r="X191" s="415" t="str">
        <f t="shared" si="37"/>
        <v>-</v>
      </c>
      <c r="Y191" s="415" t="str">
        <f t="shared" si="37"/>
        <v>-</v>
      </c>
      <c r="Z191" s="416" t="str">
        <f t="shared" si="37"/>
        <v>-</v>
      </c>
      <c r="AA191" s="417"/>
      <c r="AB191" s="414" t="str">
        <f t="shared" si="36"/>
        <v>-</v>
      </c>
      <c r="AC191" s="415" t="str">
        <f t="shared" si="36"/>
        <v>-</v>
      </c>
      <c r="AD191" s="415" t="str">
        <f t="shared" si="36"/>
        <v>-</v>
      </c>
      <c r="AE191" s="416" t="str">
        <f t="shared" si="36"/>
        <v>-</v>
      </c>
      <c r="AF191" s="417"/>
      <c r="AG191" s="410" t="str">
        <f t="shared" si="27"/>
        <v>-</v>
      </c>
      <c r="AH191" s="417"/>
      <c r="AI191" s="418" t="str">
        <f t="shared" si="28"/>
        <v>ù</v>
      </c>
      <c r="AJ191" s="419" t="str">
        <f t="shared" si="29"/>
        <v>~</v>
      </c>
      <c r="AK191" s="417"/>
      <c r="AL191" s="414" t="str">
        <f t="shared" si="35"/>
        <v>-</v>
      </c>
      <c r="AM191" s="416" t="str">
        <f t="shared" si="33"/>
        <v>-</v>
      </c>
    </row>
    <row r="192" spans="2:39" ht="15" x14ac:dyDescent="0.3">
      <c r="B192" s="400" t="str">
        <f>IF(MAX(B$7:B191)+1&gt;MAX('Res.Aux.'!$AG$23:$AG$722),"-",MAX(B$7:B191)+1)</f>
        <v>-</v>
      </c>
      <c r="C192" s="401" t="str">
        <f>IF($B192="-","",INDEX('Res.Aux.'!$AG$12:$BG$722,MATCH($B192,'Res.Aux.'!$AG$12:$AG$722,0),MATCH(C$6,'Res.Aux.'!$AG$15:$BG$15,0)))</f>
        <v/>
      </c>
      <c r="D192" s="402" t="str">
        <f t="shared" si="30"/>
        <v/>
      </c>
      <c r="E192" s="403" t="str">
        <f>IF($B192="-","",INDEX('Res.Aux.'!$AG$12:$BG$722,MATCH($B192,'Res.Aux.'!$AG$12:$AG$722,0),MATCH(E$6,'Res.Aux.'!$AG$15:$BG$15,0)))</f>
        <v/>
      </c>
      <c r="F192" s="402" t="str">
        <f t="shared" si="31"/>
        <v/>
      </c>
      <c r="G192" s="404" t="str">
        <f>IF($B192="-","",INDEX('Res.Aux.'!$AG$12:$BG$722,MATCH($B192,'Res.Aux.'!$AG$12:$AG$722,0),MATCH(G$6,'Res.Aux.'!$AG$15:$BG$15,0)))</f>
        <v/>
      </c>
      <c r="H192" s="405" t="str">
        <f>IF($B192="-","",Datos!$I$16)</f>
        <v/>
      </c>
      <c r="I192" s="406" t="str">
        <f>IF($C192="","",Datos!$G$16)</f>
        <v/>
      </c>
      <c r="J192" s="407" t="str">
        <f>IF($B192="-","",INDEX('Res.Aux.'!$AG$12:$BG$722,MATCH($B192,'Res.Aux.'!$AG$12:$AG$722,0),MATCH(J$6,'Res.Aux.'!$AG$15:$BG$15,0)))</f>
        <v/>
      </c>
      <c r="K192" s="408" t="str">
        <f>IF($C192="","",Datos!$H$26)</f>
        <v/>
      </c>
      <c r="L192" s="409" t="str">
        <f>IF($I192="","",Datos!$N$27)</f>
        <v/>
      </c>
      <c r="M192" s="407" t="str">
        <f>IF($I192="","",Datos!$O$27)</f>
        <v/>
      </c>
      <c r="N192" s="410" t="str">
        <f>IF($B192="-","",INDEX('Res.Aux.'!$AG$12:$BG$722,MATCH($B192,'Res.Aux.'!$AG$12:$AG$722,0),MATCH(N$6,'Res.Aux.'!$AG$15:$BG$15,0)))</f>
        <v/>
      </c>
      <c r="O192" s="411"/>
      <c r="P192" s="412" t="str">
        <f t="shared" si="32"/>
        <v/>
      </c>
      <c r="Q192" s="413" t="str">
        <f t="shared" si="34"/>
        <v>ù</v>
      </c>
      <c r="R192" s="414" t="str">
        <f>IF($B192="-","",INDEX('Res.Aux.'!$AG$12:$BG$722,MATCH($B192,'Res.Aux.'!$AG$12:$AG$722,0),MATCH(R$6,'Res.Aux.'!$AG$15:$BG$15,0)))</f>
        <v/>
      </c>
      <c r="S192" s="415" t="str">
        <f>IF($B192="-","",INDEX('Res.Aux.'!$AG$12:$BG$722,MATCH($B192,'Res.Aux.'!$AG$12:$AG$722,0),MATCH(S$6,'Res.Aux.'!$AG$15:$BG$15,0)))</f>
        <v/>
      </c>
      <c r="T192" s="415" t="str">
        <f>IF($B192="-","",INDEX('Res.Aux.'!$AG$12:$BG$722,MATCH($B192,'Res.Aux.'!$AG$12:$AG$722,0),MATCH(T$6,'Res.Aux.'!$AG$15:$BG$15,0)))</f>
        <v/>
      </c>
      <c r="U192" s="416" t="str">
        <f>IF($B192="-","",INDEX('Res.Aux.'!$AG$12:$BG$722,MATCH($B192,'Res.Aux.'!$AG$12:$AG$722,0),MATCH(U$6,'Res.Aux.'!$AG$15:$BG$15,0)))</f>
        <v/>
      </c>
      <c r="V192" s="417"/>
      <c r="W192" s="414" t="str">
        <f t="shared" si="37"/>
        <v>-</v>
      </c>
      <c r="X192" s="415" t="str">
        <f t="shared" si="37"/>
        <v>-</v>
      </c>
      <c r="Y192" s="415" t="str">
        <f t="shared" si="37"/>
        <v>-</v>
      </c>
      <c r="Z192" s="416" t="str">
        <f t="shared" si="37"/>
        <v>-</v>
      </c>
      <c r="AA192" s="417"/>
      <c r="AB192" s="414" t="str">
        <f t="shared" si="36"/>
        <v>-</v>
      </c>
      <c r="AC192" s="415" t="str">
        <f t="shared" si="36"/>
        <v>-</v>
      </c>
      <c r="AD192" s="415" t="str">
        <f t="shared" si="36"/>
        <v>-</v>
      </c>
      <c r="AE192" s="416" t="str">
        <f t="shared" si="36"/>
        <v>-</v>
      </c>
      <c r="AF192" s="417"/>
      <c r="AG192" s="410" t="str">
        <f t="shared" si="27"/>
        <v>-</v>
      </c>
      <c r="AH192" s="417"/>
      <c r="AI192" s="418" t="str">
        <f t="shared" si="28"/>
        <v>ù</v>
      </c>
      <c r="AJ192" s="419" t="str">
        <f t="shared" si="29"/>
        <v>~</v>
      </c>
      <c r="AK192" s="417"/>
      <c r="AL192" s="414" t="str">
        <f t="shared" si="35"/>
        <v>-</v>
      </c>
      <c r="AM192" s="416" t="str">
        <f t="shared" si="33"/>
        <v>-</v>
      </c>
    </row>
    <row r="193" spans="2:39" ht="15" x14ac:dyDescent="0.3">
      <c r="B193" s="400" t="str">
        <f>IF(MAX(B$7:B192)+1&gt;MAX('Res.Aux.'!$AG$23:$AG$722),"-",MAX(B$7:B192)+1)</f>
        <v>-</v>
      </c>
      <c r="C193" s="401" t="str">
        <f>IF($B193="-","",INDEX('Res.Aux.'!$AG$12:$BG$722,MATCH($B193,'Res.Aux.'!$AG$12:$AG$722,0),MATCH(C$6,'Res.Aux.'!$AG$15:$BG$15,0)))</f>
        <v/>
      </c>
      <c r="D193" s="402" t="str">
        <f t="shared" si="30"/>
        <v/>
      </c>
      <c r="E193" s="403" t="str">
        <f>IF($B193="-","",INDEX('Res.Aux.'!$AG$12:$BG$722,MATCH($B193,'Res.Aux.'!$AG$12:$AG$722,0),MATCH(E$6,'Res.Aux.'!$AG$15:$BG$15,0)))</f>
        <v/>
      </c>
      <c r="F193" s="402" t="str">
        <f t="shared" si="31"/>
        <v/>
      </c>
      <c r="G193" s="404" t="str">
        <f>IF($B193="-","",INDEX('Res.Aux.'!$AG$12:$BG$722,MATCH($B193,'Res.Aux.'!$AG$12:$AG$722,0),MATCH(G$6,'Res.Aux.'!$AG$15:$BG$15,0)))</f>
        <v/>
      </c>
      <c r="H193" s="405" t="str">
        <f>IF($B193="-","",Datos!$I$16)</f>
        <v/>
      </c>
      <c r="I193" s="406" t="str">
        <f>IF($C193="","",Datos!$G$16)</f>
        <v/>
      </c>
      <c r="J193" s="407" t="str">
        <f>IF($B193="-","",INDEX('Res.Aux.'!$AG$12:$BG$722,MATCH($B193,'Res.Aux.'!$AG$12:$AG$722,0),MATCH(J$6,'Res.Aux.'!$AG$15:$BG$15,0)))</f>
        <v/>
      </c>
      <c r="K193" s="408" t="str">
        <f>IF($C193="","",Datos!$H$26)</f>
        <v/>
      </c>
      <c r="L193" s="409" t="str">
        <f>IF($I193="","",Datos!$N$27)</f>
        <v/>
      </c>
      <c r="M193" s="407" t="str">
        <f>IF($I193="","",Datos!$O$27)</f>
        <v/>
      </c>
      <c r="N193" s="410" t="str">
        <f>IF($B193="-","",INDEX('Res.Aux.'!$AG$12:$BG$722,MATCH($B193,'Res.Aux.'!$AG$12:$AG$722,0),MATCH(N$6,'Res.Aux.'!$AG$15:$BG$15,0)))</f>
        <v/>
      </c>
      <c r="O193" s="411"/>
      <c r="P193" s="412" t="str">
        <f t="shared" si="32"/>
        <v/>
      </c>
      <c r="Q193" s="413" t="str">
        <f t="shared" si="34"/>
        <v>ù</v>
      </c>
      <c r="R193" s="414" t="str">
        <f>IF($B193="-","",INDEX('Res.Aux.'!$AG$12:$BG$722,MATCH($B193,'Res.Aux.'!$AG$12:$AG$722,0),MATCH(R$6,'Res.Aux.'!$AG$15:$BG$15,0)))</f>
        <v/>
      </c>
      <c r="S193" s="415" t="str">
        <f>IF($B193="-","",INDEX('Res.Aux.'!$AG$12:$BG$722,MATCH($B193,'Res.Aux.'!$AG$12:$AG$722,0),MATCH(S$6,'Res.Aux.'!$AG$15:$BG$15,0)))</f>
        <v/>
      </c>
      <c r="T193" s="415" t="str">
        <f>IF($B193="-","",INDEX('Res.Aux.'!$AG$12:$BG$722,MATCH($B193,'Res.Aux.'!$AG$12:$AG$722,0),MATCH(T$6,'Res.Aux.'!$AG$15:$BG$15,0)))</f>
        <v/>
      </c>
      <c r="U193" s="416" t="str">
        <f>IF($B193="-","",INDEX('Res.Aux.'!$AG$12:$BG$722,MATCH($B193,'Res.Aux.'!$AG$12:$AG$722,0),MATCH(U$6,'Res.Aux.'!$AG$15:$BG$15,0)))</f>
        <v/>
      </c>
      <c r="V193" s="417"/>
      <c r="W193" s="414" t="str">
        <f t="shared" si="37"/>
        <v>-</v>
      </c>
      <c r="X193" s="415" t="str">
        <f t="shared" si="37"/>
        <v>-</v>
      </c>
      <c r="Y193" s="415" t="str">
        <f t="shared" si="37"/>
        <v>-</v>
      </c>
      <c r="Z193" s="416" t="str">
        <f t="shared" si="37"/>
        <v>-</v>
      </c>
      <c r="AA193" s="417"/>
      <c r="AB193" s="414" t="str">
        <f t="shared" si="36"/>
        <v>-</v>
      </c>
      <c r="AC193" s="415" t="str">
        <f t="shared" si="36"/>
        <v>-</v>
      </c>
      <c r="AD193" s="415" t="str">
        <f t="shared" si="36"/>
        <v>-</v>
      </c>
      <c r="AE193" s="416" t="str">
        <f t="shared" si="36"/>
        <v>-</v>
      </c>
      <c r="AF193" s="417"/>
      <c r="AG193" s="410" t="str">
        <f t="shared" si="27"/>
        <v>-</v>
      </c>
      <c r="AH193" s="417"/>
      <c r="AI193" s="418" t="str">
        <f t="shared" si="28"/>
        <v>ù</v>
      </c>
      <c r="AJ193" s="419" t="str">
        <f t="shared" si="29"/>
        <v>~</v>
      </c>
      <c r="AK193" s="417"/>
      <c r="AL193" s="414" t="str">
        <f t="shared" si="35"/>
        <v>-</v>
      </c>
      <c r="AM193" s="416" t="str">
        <f t="shared" si="33"/>
        <v>-</v>
      </c>
    </row>
    <row r="194" spans="2:39" ht="15" x14ac:dyDescent="0.3">
      <c r="B194" s="400" t="str">
        <f>IF(MAX(B$7:B193)+1&gt;MAX('Res.Aux.'!$AG$23:$AG$722),"-",MAX(B$7:B193)+1)</f>
        <v>-</v>
      </c>
      <c r="C194" s="401" t="str">
        <f>IF($B194="-","",INDEX('Res.Aux.'!$AG$12:$BG$722,MATCH($B194,'Res.Aux.'!$AG$12:$AG$722,0),MATCH(C$6,'Res.Aux.'!$AG$15:$BG$15,0)))</f>
        <v/>
      </c>
      <c r="D194" s="402" t="str">
        <f t="shared" si="30"/>
        <v/>
      </c>
      <c r="E194" s="403" t="str">
        <f>IF($B194="-","",INDEX('Res.Aux.'!$AG$12:$BG$722,MATCH($B194,'Res.Aux.'!$AG$12:$AG$722,0),MATCH(E$6,'Res.Aux.'!$AG$15:$BG$15,0)))</f>
        <v/>
      </c>
      <c r="F194" s="402" t="str">
        <f t="shared" si="31"/>
        <v/>
      </c>
      <c r="G194" s="404" t="str">
        <f>IF($B194="-","",INDEX('Res.Aux.'!$AG$12:$BG$722,MATCH($B194,'Res.Aux.'!$AG$12:$AG$722,0),MATCH(G$6,'Res.Aux.'!$AG$15:$BG$15,0)))</f>
        <v/>
      </c>
      <c r="H194" s="405" t="str">
        <f>IF($B194="-","",Datos!$I$16)</f>
        <v/>
      </c>
      <c r="I194" s="406" t="str">
        <f>IF($C194="","",Datos!$G$16)</f>
        <v/>
      </c>
      <c r="J194" s="407" t="str">
        <f>IF($B194="-","",INDEX('Res.Aux.'!$AG$12:$BG$722,MATCH($B194,'Res.Aux.'!$AG$12:$AG$722,0),MATCH(J$6,'Res.Aux.'!$AG$15:$BG$15,0)))</f>
        <v/>
      </c>
      <c r="K194" s="408" t="str">
        <f>IF($C194="","",Datos!$H$26)</f>
        <v/>
      </c>
      <c r="L194" s="409" t="str">
        <f>IF($I194="","",Datos!$N$27)</f>
        <v/>
      </c>
      <c r="M194" s="407" t="str">
        <f>IF($I194="","",Datos!$O$27)</f>
        <v/>
      </c>
      <c r="N194" s="410" t="str">
        <f>IF($B194="-","",INDEX('Res.Aux.'!$AG$12:$BG$722,MATCH($B194,'Res.Aux.'!$AG$12:$AG$722,0),MATCH(N$6,'Res.Aux.'!$AG$15:$BG$15,0)))</f>
        <v/>
      </c>
      <c r="O194" s="411"/>
      <c r="P194" s="412" t="str">
        <f t="shared" si="32"/>
        <v/>
      </c>
      <c r="Q194" s="413" t="str">
        <f t="shared" si="34"/>
        <v>ù</v>
      </c>
      <c r="R194" s="414" t="str">
        <f>IF($B194="-","",INDEX('Res.Aux.'!$AG$12:$BG$722,MATCH($B194,'Res.Aux.'!$AG$12:$AG$722,0),MATCH(R$6,'Res.Aux.'!$AG$15:$BG$15,0)))</f>
        <v/>
      </c>
      <c r="S194" s="415" t="str">
        <f>IF($B194="-","",INDEX('Res.Aux.'!$AG$12:$BG$722,MATCH($B194,'Res.Aux.'!$AG$12:$AG$722,0),MATCH(S$6,'Res.Aux.'!$AG$15:$BG$15,0)))</f>
        <v/>
      </c>
      <c r="T194" s="415" t="str">
        <f>IF($B194="-","",INDEX('Res.Aux.'!$AG$12:$BG$722,MATCH($B194,'Res.Aux.'!$AG$12:$AG$722,0),MATCH(T$6,'Res.Aux.'!$AG$15:$BG$15,0)))</f>
        <v/>
      </c>
      <c r="U194" s="416" t="str">
        <f>IF($B194="-","",INDEX('Res.Aux.'!$AG$12:$BG$722,MATCH($B194,'Res.Aux.'!$AG$12:$AG$722,0),MATCH(U$6,'Res.Aux.'!$AG$15:$BG$15,0)))</f>
        <v/>
      </c>
      <c r="V194" s="417"/>
      <c r="W194" s="414" t="str">
        <f t="shared" si="37"/>
        <v>-</v>
      </c>
      <c r="X194" s="415" t="str">
        <f t="shared" si="37"/>
        <v>-</v>
      </c>
      <c r="Y194" s="415" t="str">
        <f t="shared" si="37"/>
        <v>-</v>
      </c>
      <c r="Z194" s="416" t="str">
        <f t="shared" si="37"/>
        <v>-</v>
      </c>
      <c r="AA194" s="417"/>
      <c r="AB194" s="414" t="str">
        <f t="shared" si="36"/>
        <v>-</v>
      </c>
      <c r="AC194" s="415" t="str">
        <f t="shared" si="36"/>
        <v>-</v>
      </c>
      <c r="AD194" s="415" t="str">
        <f t="shared" si="36"/>
        <v>-</v>
      </c>
      <c r="AE194" s="416" t="str">
        <f t="shared" si="36"/>
        <v>-</v>
      </c>
      <c r="AF194" s="417"/>
      <c r="AG194" s="410" t="str">
        <f t="shared" si="27"/>
        <v>-</v>
      </c>
      <c r="AH194" s="417"/>
      <c r="AI194" s="418" t="str">
        <f t="shared" si="28"/>
        <v>ù</v>
      </c>
      <c r="AJ194" s="419" t="str">
        <f t="shared" si="29"/>
        <v>~</v>
      </c>
      <c r="AK194" s="417"/>
      <c r="AL194" s="414" t="str">
        <f t="shared" si="35"/>
        <v>-</v>
      </c>
      <c r="AM194" s="416" t="str">
        <f t="shared" si="33"/>
        <v>-</v>
      </c>
    </row>
    <row r="195" spans="2:39" ht="15" x14ac:dyDescent="0.3">
      <c r="B195" s="400" t="str">
        <f>IF(MAX(B$7:B194)+1&gt;MAX('Res.Aux.'!$AG$23:$AG$722),"-",MAX(B$7:B194)+1)</f>
        <v>-</v>
      </c>
      <c r="C195" s="401" t="str">
        <f>IF($B195="-","",INDEX('Res.Aux.'!$AG$12:$BG$722,MATCH($B195,'Res.Aux.'!$AG$12:$AG$722,0),MATCH(C$6,'Res.Aux.'!$AG$15:$BG$15,0)))</f>
        <v/>
      </c>
      <c r="D195" s="402" t="str">
        <f t="shared" si="30"/>
        <v/>
      </c>
      <c r="E195" s="403" t="str">
        <f>IF($B195="-","",INDEX('Res.Aux.'!$AG$12:$BG$722,MATCH($B195,'Res.Aux.'!$AG$12:$AG$722,0),MATCH(E$6,'Res.Aux.'!$AG$15:$BG$15,0)))</f>
        <v/>
      </c>
      <c r="F195" s="402" t="str">
        <f t="shared" si="31"/>
        <v/>
      </c>
      <c r="G195" s="404" t="str">
        <f>IF($B195="-","",INDEX('Res.Aux.'!$AG$12:$BG$722,MATCH($B195,'Res.Aux.'!$AG$12:$AG$722,0),MATCH(G$6,'Res.Aux.'!$AG$15:$BG$15,0)))</f>
        <v/>
      </c>
      <c r="H195" s="405" t="str">
        <f>IF($B195="-","",Datos!$I$16)</f>
        <v/>
      </c>
      <c r="I195" s="406" t="str">
        <f>IF($C195="","",Datos!$G$16)</f>
        <v/>
      </c>
      <c r="J195" s="407" t="str">
        <f>IF($B195="-","",INDEX('Res.Aux.'!$AG$12:$BG$722,MATCH($B195,'Res.Aux.'!$AG$12:$AG$722,0),MATCH(J$6,'Res.Aux.'!$AG$15:$BG$15,0)))</f>
        <v/>
      </c>
      <c r="K195" s="408" t="str">
        <f>IF($C195="","",Datos!$H$26)</f>
        <v/>
      </c>
      <c r="L195" s="409" t="str">
        <f>IF($I195="","",Datos!$N$27)</f>
        <v/>
      </c>
      <c r="M195" s="407" t="str">
        <f>IF($I195="","",Datos!$O$27)</f>
        <v/>
      </c>
      <c r="N195" s="410" t="str">
        <f>IF($B195="-","",INDEX('Res.Aux.'!$AG$12:$BG$722,MATCH($B195,'Res.Aux.'!$AG$12:$AG$722,0),MATCH(N$6,'Res.Aux.'!$AG$15:$BG$15,0)))</f>
        <v/>
      </c>
      <c r="O195" s="411"/>
      <c r="P195" s="412" t="str">
        <f t="shared" si="32"/>
        <v/>
      </c>
      <c r="Q195" s="413" t="str">
        <f t="shared" si="34"/>
        <v>ù</v>
      </c>
      <c r="R195" s="414" t="str">
        <f>IF($B195="-","",INDEX('Res.Aux.'!$AG$12:$BG$722,MATCH($B195,'Res.Aux.'!$AG$12:$AG$722,0),MATCH(R$6,'Res.Aux.'!$AG$15:$BG$15,0)))</f>
        <v/>
      </c>
      <c r="S195" s="415" t="str">
        <f>IF($B195="-","",INDEX('Res.Aux.'!$AG$12:$BG$722,MATCH($B195,'Res.Aux.'!$AG$12:$AG$722,0),MATCH(S$6,'Res.Aux.'!$AG$15:$BG$15,0)))</f>
        <v/>
      </c>
      <c r="T195" s="415" t="str">
        <f>IF($B195="-","",INDEX('Res.Aux.'!$AG$12:$BG$722,MATCH($B195,'Res.Aux.'!$AG$12:$AG$722,0),MATCH(T$6,'Res.Aux.'!$AG$15:$BG$15,0)))</f>
        <v/>
      </c>
      <c r="U195" s="416" t="str">
        <f>IF($B195="-","",INDEX('Res.Aux.'!$AG$12:$BG$722,MATCH($B195,'Res.Aux.'!$AG$12:$AG$722,0),MATCH(U$6,'Res.Aux.'!$AG$15:$BG$15,0)))</f>
        <v/>
      </c>
      <c r="V195" s="417"/>
      <c r="W195" s="414" t="str">
        <f t="shared" si="37"/>
        <v>-</v>
      </c>
      <c r="X195" s="415" t="str">
        <f t="shared" si="37"/>
        <v>-</v>
      </c>
      <c r="Y195" s="415" t="str">
        <f t="shared" si="37"/>
        <v>-</v>
      </c>
      <c r="Z195" s="416" t="str">
        <f t="shared" si="37"/>
        <v>-</v>
      </c>
      <c r="AA195" s="417"/>
      <c r="AB195" s="414" t="str">
        <f t="shared" si="36"/>
        <v>-</v>
      </c>
      <c r="AC195" s="415" t="str">
        <f t="shared" si="36"/>
        <v>-</v>
      </c>
      <c r="AD195" s="415" t="str">
        <f t="shared" si="36"/>
        <v>-</v>
      </c>
      <c r="AE195" s="416" t="str">
        <f t="shared" si="36"/>
        <v>-</v>
      </c>
      <c r="AF195" s="417"/>
      <c r="AG195" s="410" t="str">
        <f t="shared" si="27"/>
        <v>-</v>
      </c>
      <c r="AH195" s="417"/>
      <c r="AI195" s="418" t="str">
        <f t="shared" si="28"/>
        <v>ù</v>
      </c>
      <c r="AJ195" s="419" t="str">
        <f t="shared" si="29"/>
        <v>~</v>
      </c>
      <c r="AK195" s="417"/>
      <c r="AL195" s="414" t="str">
        <f t="shared" si="35"/>
        <v>-</v>
      </c>
      <c r="AM195" s="416" t="str">
        <f t="shared" si="33"/>
        <v>-</v>
      </c>
    </row>
    <row r="196" spans="2:39" ht="15" x14ac:dyDescent="0.3">
      <c r="B196" s="400" t="str">
        <f>IF(MAX(B$7:B195)+1&gt;MAX('Res.Aux.'!$AG$23:$AG$722),"-",MAX(B$7:B195)+1)</f>
        <v>-</v>
      </c>
      <c r="C196" s="401" t="str">
        <f>IF($B196="-","",INDEX('Res.Aux.'!$AG$12:$BG$722,MATCH($B196,'Res.Aux.'!$AG$12:$AG$722,0),MATCH(C$6,'Res.Aux.'!$AG$15:$BG$15,0)))</f>
        <v/>
      </c>
      <c r="D196" s="402" t="str">
        <f t="shared" si="30"/>
        <v/>
      </c>
      <c r="E196" s="403" t="str">
        <f>IF($B196="-","",INDEX('Res.Aux.'!$AG$12:$BG$722,MATCH($B196,'Res.Aux.'!$AG$12:$AG$722,0),MATCH(E$6,'Res.Aux.'!$AG$15:$BG$15,0)))</f>
        <v/>
      </c>
      <c r="F196" s="402" t="str">
        <f t="shared" si="31"/>
        <v/>
      </c>
      <c r="G196" s="404" t="str">
        <f>IF($B196="-","",INDEX('Res.Aux.'!$AG$12:$BG$722,MATCH($B196,'Res.Aux.'!$AG$12:$AG$722,0),MATCH(G$6,'Res.Aux.'!$AG$15:$BG$15,0)))</f>
        <v/>
      </c>
      <c r="H196" s="405" t="str">
        <f>IF($B196="-","",Datos!$I$16)</f>
        <v/>
      </c>
      <c r="I196" s="406" t="str">
        <f>IF($C196="","",Datos!$G$16)</f>
        <v/>
      </c>
      <c r="J196" s="407" t="str">
        <f>IF($B196="-","",INDEX('Res.Aux.'!$AG$12:$BG$722,MATCH($B196,'Res.Aux.'!$AG$12:$AG$722,0),MATCH(J$6,'Res.Aux.'!$AG$15:$BG$15,0)))</f>
        <v/>
      </c>
      <c r="K196" s="408" t="str">
        <f>IF($C196="","",Datos!$H$26)</f>
        <v/>
      </c>
      <c r="L196" s="409" t="str">
        <f>IF($I196="","",Datos!$N$27)</f>
        <v/>
      </c>
      <c r="M196" s="407" t="str">
        <f>IF($I196="","",Datos!$O$27)</f>
        <v/>
      </c>
      <c r="N196" s="410" t="str">
        <f>IF($B196="-","",INDEX('Res.Aux.'!$AG$12:$BG$722,MATCH($B196,'Res.Aux.'!$AG$12:$AG$722,0),MATCH(N$6,'Res.Aux.'!$AG$15:$BG$15,0)))</f>
        <v/>
      </c>
      <c r="O196" s="411"/>
      <c r="P196" s="412" t="str">
        <f t="shared" si="32"/>
        <v/>
      </c>
      <c r="Q196" s="413" t="str">
        <f t="shared" si="34"/>
        <v>ù</v>
      </c>
      <c r="R196" s="414" t="str">
        <f>IF($B196="-","",INDEX('Res.Aux.'!$AG$12:$BG$722,MATCH($B196,'Res.Aux.'!$AG$12:$AG$722,0),MATCH(R$6,'Res.Aux.'!$AG$15:$BG$15,0)))</f>
        <v/>
      </c>
      <c r="S196" s="415" t="str">
        <f>IF($B196="-","",INDEX('Res.Aux.'!$AG$12:$BG$722,MATCH($B196,'Res.Aux.'!$AG$12:$AG$722,0),MATCH(S$6,'Res.Aux.'!$AG$15:$BG$15,0)))</f>
        <v/>
      </c>
      <c r="T196" s="415" t="str">
        <f>IF($B196="-","",INDEX('Res.Aux.'!$AG$12:$BG$722,MATCH($B196,'Res.Aux.'!$AG$12:$AG$722,0),MATCH(T$6,'Res.Aux.'!$AG$15:$BG$15,0)))</f>
        <v/>
      </c>
      <c r="U196" s="416" t="str">
        <f>IF($B196="-","",INDEX('Res.Aux.'!$AG$12:$BG$722,MATCH($B196,'Res.Aux.'!$AG$12:$AG$722,0),MATCH(U$6,'Res.Aux.'!$AG$15:$BG$15,0)))</f>
        <v/>
      </c>
      <c r="V196" s="417"/>
      <c r="W196" s="414" t="str">
        <f t="shared" si="37"/>
        <v>-</v>
      </c>
      <c r="X196" s="415" t="str">
        <f t="shared" si="37"/>
        <v>-</v>
      </c>
      <c r="Y196" s="415" t="str">
        <f t="shared" si="37"/>
        <v>-</v>
      </c>
      <c r="Z196" s="416" t="str">
        <f t="shared" si="37"/>
        <v>-</v>
      </c>
      <c r="AA196" s="417"/>
      <c r="AB196" s="414" t="str">
        <f t="shared" si="36"/>
        <v>-</v>
      </c>
      <c r="AC196" s="415" t="str">
        <f t="shared" si="36"/>
        <v>-</v>
      </c>
      <c r="AD196" s="415" t="str">
        <f t="shared" si="36"/>
        <v>-</v>
      </c>
      <c r="AE196" s="416" t="str">
        <f t="shared" si="36"/>
        <v>-</v>
      </c>
      <c r="AF196" s="417"/>
      <c r="AG196" s="410" t="str">
        <f t="shared" si="27"/>
        <v>-</v>
      </c>
      <c r="AH196" s="417"/>
      <c r="AI196" s="418" t="str">
        <f t="shared" si="28"/>
        <v>ù</v>
      </c>
      <c r="AJ196" s="419" t="str">
        <f t="shared" si="29"/>
        <v>~</v>
      </c>
      <c r="AK196" s="417"/>
      <c r="AL196" s="414" t="str">
        <f t="shared" si="35"/>
        <v>-</v>
      </c>
      <c r="AM196" s="416" t="str">
        <f t="shared" si="33"/>
        <v>-</v>
      </c>
    </row>
    <row r="197" spans="2:39" ht="15" x14ac:dyDescent="0.3">
      <c r="B197" s="400" t="str">
        <f>IF(MAX(B$7:B196)+1&gt;MAX('Res.Aux.'!$AG$23:$AG$722),"-",MAX(B$7:B196)+1)</f>
        <v>-</v>
      </c>
      <c r="C197" s="401" t="str">
        <f>IF($B197="-","",INDEX('Res.Aux.'!$AG$12:$BG$722,MATCH($B197,'Res.Aux.'!$AG$12:$AG$722,0),MATCH(C$6,'Res.Aux.'!$AG$15:$BG$15,0)))</f>
        <v/>
      </c>
      <c r="D197" s="402" t="str">
        <f t="shared" si="30"/>
        <v/>
      </c>
      <c r="E197" s="403" t="str">
        <f>IF($B197="-","",INDEX('Res.Aux.'!$AG$12:$BG$722,MATCH($B197,'Res.Aux.'!$AG$12:$AG$722,0),MATCH(E$6,'Res.Aux.'!$AG$15:$BG$15,0)))</f>
        <v/>
      </c>
      <c r="F197" s="402" t="str">
        <f t="shared" si="31"/>
        <v/>
      </c>
      <c r="G197" s="404" t="str">
        <f>IF($B197="-","",INDEX('Res.Aux.'!$AG$12:$BG$722,MATCH($B197,'Res.Aux.'!$AG$12:$AG$722,0),MATCH(G$6,'Res.Aux.'!$AG$15:$BG$15,0)))</f>
        <v/>
      </c>
      <c r="H197" s="405" t="str">
        <f>IF($B197="-","",Datos!$I$16)</f>
        <v/>
      </c>
      <c r="I197" s="406" t="str">
        <f>IF($C197="","",Datos!$G$16)</f>
        <v/>
      </c>
      <c r="J197" s="407" t="str">
        <f>IF($B197="-","",INDEX('Res.Aux.'!$AG$12:$BG$722,MATCH($B197,'Res.Aux.'!$AG$12:$AG$722,0),MATCH(J$6,'Res.Aux.'!$AG$15:$BG$15,0)))</f>
        <v/>
      </c>
      <c r="K197" s="408" t="str">
        <f>IF($C197="","",Datos!$H$26)</f>
        <v/>
      </c>
      <c r="L197" s="409" t="str">
        <f>IF($I197="","",Datos!$N$27)</f>
        <v/>
      </c>
      <c r="M197" s="407" t="str">
        <f>IF($I197="","",Datos!$O$27)</f>
        <v/>
      </c>
      <c r="N197" s="410" t="str">
        <f>IF($B197="-","",INDEX('Res.Aux.'!$AG$12:$BG$722,MATCH($B197,'Res.Aux.'!$AG$12:$AG$722,0),MATCH(N$6,'Res.Aux.'!$AG$15:$BG$15,0)))</f>
        <v/>
      </c>
      <c r="O197" s="411"/>
      <c r="P197" s="412" t="str">
        <f t="shared" si="32"/>
        <v/>
      </c>
      <c r="Q197" s="413" t="str">
        <f t="shared" si="34"/>
        <v>ù</v>
      </c>
      <c r="R197" s="414" t="str">
        <f>IF($B197="-","",INDEX('Res.Aux.'!$AG$12:$BG$722,MATCH($B197,'Res.Aux.'!$AG$12:$AG$722,0),MATCH(R$6,'Res.Aux.'!$AG$15:$BG$15,0)))</f>
        <v/>
      </c>
      <c r="S197" s="415" t="str">
        <f>IF($B197="-","",INDEX('Res.Aux.'!$AG$12:$BG$722,MATCH($B197,'Res.Aux.'!$AG$12:$AG$722,0),MATCH(S$6,'Res.Aux.'!$AG$15:$BG$15,0)))</f>
        <v/>
      </c>
      <c r="T197" s="415" t="str">
        <f>IF($B197="-","",INDEX('Res.Aux.'!$AG$12:$BG$722,MATCH($B197,'Res.Aux.'!$AG$12:$AG$722,0),MATCH(T$6,'Res.Aux.'!$AG$15:$BG$15,0)))</f>
        <v/>
      </c>
      <c r="U197" s="416" t="str">
        <f>IF($B197="-","",INDEX('Res.Aux.'!$AG$12:$BG$722,MATCH($B197,'Res.Aux.'!$AG$12:$AG$722,0),MATCH(U$6,'Res.Aux.'!$AG$15:$BG$15,0)))</f>
        <v/>
      </c>
      <c r="V197" s="417"/>
      <c r="W197" s="414" t="str">
        <f t="shared" si="37"/>
        <v>-</v>
      </c>
      <c r="X197" s="415" t="str">
        <f t="shared" si="37"/>
        <v>-</v>
      </c>
      <c r="Y197" s="415" t="str">
        <f t="shared" si="37"/>
        <v>-</v>
      </c>
      <c r="Z197" s="416" t="str">
        <f t="shared" si="37"/>
        <v>-</v>
      </c>
      <c r="AA197" s="417"/>
      <c r="AB197" s="414" t="str">
        <f t="shared" si="36"/>
        <v>-</v>
      </c>
      <c r="AC197" s="415" t="str">
        <f t="shared" si="36"/>
        <v>-</v>
      </c>
      <c r="AD197" s="415" t="str">
        <f t="shared" si="36"/>
        <v>-</v>
      </c>
      <c r="AE197" s="416" t="str">
        <f t="shared" si="36"/>
        <v>-</v>
      </c>
      <c r="AF197" s="417"/>
      <c r="AG197" s="410" t="str">
        <f t="shared" si="27"/>
        <v>-</v>
      </c>
      <c r="AH197" s="417"/>
      <c r="AI197" s="418" t="str">
        <f t="shared" si="28"/>
        <v>ù</v>
      </c>
      <c r="AJ197" s="419" t="str">
        <f t="shared" si="29"/>
        <v>~</v>
      </c>
      <c r="AK197" s="417"/>
      <c r="AL197" s="414" t="str">
        <f t="shared" si="35"/>
        <v>-</v>
      </c>
      <c r="AM197" s="416" t="str">
        <f t="shared" si="33"/>
        <v>-</v>
      </c>
    </row>
    <row r="198" spans="2:39" ht="15" x14ac:dyDescent="0.3">
      <c r="B198" s="400" t="str">
        <f>IF(MAX(B$7:B197)+1&gt;MAX('Res.Aux.'!$AG$23:$AG$722),"-",MAX(B$7:B197)+1)</f>
        <v>-</v>
      </c>
      <c r="C198" s="401" t="str">
        <f>IF($B198="-","",INDEX('Res.Aux.'!$AG$12:$BG$722,MATCH($B198,'Res.Aux.'!$AG$12:$AG$722,0),MATCH(C$6,'Res.Aux.'!$AG$15:$BG$15,0)))</f>
        <v/>
      </c>
      <c r="D198" s="402" t="str">
        <f t="shared" si="30"/>
        <v/>
      </c>
      <c r="E198" s="403" t="str">
        <f>IF($B198="-","",INDEX('Res.Aux.'!$AG$12:$BG$722,MATCH($B198,'Res.Aux.'!$AG$12:$AG$722,0),MATCH(E$6,'Res.Aux.'!$AG$15:$BG$15,0)))</f>
        <v/>
      </c>
      <c r="F198" s="402" t="str">
        <f t="shared" si="31"/>
        <v/>
      </c>
      <c r="G198" s="404" t="str">
        <f>IF($B198="-","",INDEX('Res.Aux.'!$AG$12:$BG$722,MATCH($B198,'Res.Aux.'!$AG$12:$AG$722,0),MATCH(G$6,'Res.Aux.'!$AG$15:$BG$15,0)))</f>
        <v/>
      </c>
      <c r="H198" s="405" t="str">
        <f>IF($B198="-","",Datos!$I$16)</f>
        <v/>
      </c>
      <c r="I198" s="406" t="str">
        <f>IF($C198="","",Datos!$G$16)</f>
        <v/>
      </c>
      <c r="J198" s="407" t="str">
        <f>IF($B198="-","",INDEX('Res.Aux.'!$AG$12:$BG$722,MATCH($B198,'Res.Aux.'!$AG$12:$AG$722,0),MATCH(J$6,'Res.Aux.'!$AG$15:$BG$15,0)))</f>
        <v/>
      </c>
      <c r="K198" s="408" t="str">
        <f>IF($C198="","",Datos!$H$26)</f>
        <v/>
      </c>
      <c r="L198" s="409" t="str">
        <f>IF($I198="","",Datos!$N$27)</f>
        <v/>
      </c>
      <c r="M198" s="407" t="str">
        <f>IF($I198="","",Datos!$O$27)</f>
        <v/>
      </c>
      <c r="N198" s="410" t="str">
        <f>IF($B198="-","",INDEX('Res.Aux.'!$AG$12:$BG$722,MATCH($B198,'Res.Aux.'!$AG$12:$AG$722,0),MATCH(N$6,'Res.Aux.'!$AG$15:$BG$15,0)))</f>
        <v/>
      </c>
      <c r="O198" s="411"/>
      <c r="P198" s="412" t="str">
        <f t="shared" si="32"/>
        <v/>
      </c>
      <c r="Q198" s="413" t="str">
        <f t="shared" si="34"/>
        <v>ù</v>
      </c>
      <c r="R198" s="414" t="str">
        <f>IF($B198="-","",INDEX('Res.Aux.'!$AG$12:$BG$722,MATCH($B198,'Res.Aux.'!$AG$12:$AG$722,0),MATCH(R$6,'Res.Aux.'!$AG$15:$BG$15,0)))</f>
        <v/>
      </c>
      <c r="S198" s="415" t="str">
        <f>IF($B198="-","",INDEX('Res.Aux.'!$AG$12:$BG$722,MATCH($B198,'Res.Aux.'!$AG$12:$AG$722,0),MATCH(S$6,'Res.Aux.'!$AG$15:$BG$15,0)))</f>
        <v/>
      </c>
      <c r="T198" s="415" t="str">
        <f>IF($B198="-","",INDEX('Res.Aux.'!$AG$12:$BG$722,MATCH($B198,'Res.Aux.'!$AG$12:$AG$722,0),MATCH(T$6,'Res.Aux.'!$AG$15:$BG$15,0)))</f>
        <v/>
      </c>
      <c r="U198" s="416" t="str">
        <f>IF($B198="-","",INDEX('Res.Aux.'!$AG$12:$BG$722,MATCH($B198,'Res.Aux.'!$AG$12:$AG$722,0),MATCH(U$6,'Res.Aux.'!$AG$15:$BG$15,0)))</f>
        <v/>
      </c>
      <c r="V198" s="417"/>
      <c r="W198" s="414" t="str">
        <f t="shared" si="37"/>
        <v>-</v>
      </c>
      <c r="X198" s="415" t="str">
        <f t="shared" si="37"/>
        <v>-</v>
      </c>
      <c r="Y198" s="415" t="str">
        <f t="shared" si="37"/>
        <v>-</v>
      </c>
      <c r="Z198" s="416" t="str">
        <f t="shared" si="37"/>
        <v>-</v>
      </c>
      <c r="AA198" s="417"/>
      <c r="AB198" s="414" t="str">
        <f t="shared" si="36"/>
        <v>-</v>
      </c>
      <c r="AC198" s="415" t="str">
        <f t="shared" si="36"/>
        <v>-</v>
      </c>
      <c r="AD198" s="415" t="str">
        <f t="shared" si="36"/>
        <v>-</v>
      </c>
      <c r="AE198" s="416" t="str">
        <f t="shared" si="36"/>
        <v>-</v>
      </c>
      <c r="AF198" s="417"/>
      <c r="AG198" s="410" t="str">
        <f t="shared" si="27"/>
        <v>-</v>
      </c>
      <c r="AH198" s="417"/>
      <c r="AI198" s="418" t="str">
        <f t="shared" si="28"/>
        <v>ù</v>
      </c>
      <c r="AJ198" s="419" t="str">
        <f t="shared" si="29"/>
        <v>~</v>
      </c>
      <c r="AK198" s="417"/>
      <c r="AL198" s="414" t="str">
        <f t="shared" si="35"/>
        <v>-</v>
      </c>
      <c r="AM198" s="416" t="str">
        <f t="shared" si="33"/>
        <v>-</v>
      </c>
    </row>
    <row r="199" spans="2:39" ht="15" x14ac:dyDescent="0.3">
      <c r="B199" s="400" t="str">
        <f>IF(MAX(B$7:B198)+1&gt;MAX('Res.Aux.'!$AG$23:$AG$722),"-",MAX(B$7:B198)+1)</f>
        <v>-</v>
      </c>
      <c r="C199" s="401" t="str">
        <f>IF($B199="-","",INDEX('Res.Aux.'!$AG$12:$BG$722,MATCH($B199,'Res.Aux.'!$AG$12:$AG$722,0),MATCH(C$6,'Res.Aux.'!$AG$15:$BG$15,0)))</f>
        <v/>
      </c>
      <c r="D199" s="402" t="str">
        <f t="shared" si="30"/>
        <v/>
      </c>
      <c r="E199" s="403" t="str">
        <f>IF($B199="-","",INDEX('Res.Aux.'!$AG$12:$BG$722,MATCH($B199,'Res.Aux.'!$AG$12:$AG$722,0),MATCH(E$6,'Res.Aux.'!$AG$15:$BG$15,0)))</f>
        <v/>
      </c>
      <c r="F199" s="402" t="str">
        <f t="shared" si="31"/>
        <v/>
      </c>
      <c r="G199" s="404" t="str">
        <f>IF($B199="-","",INDEX('Res.Aux.'!$AG$12:$BG$722,MATCH($B199,'Res.Aux.'!$AG$12:$AG$722,0),MATCH(G$6,'Res.Aux.'!$AG$15:$BG$15,0)))</f>
        <v/>
      </c>
      <c r="H199" s="405" t="str">
        <f>IF($B199="-","",Datos!$I$16)</f>
        <v/>
      </c>
      <c r="I199" s="406" t="str">
        <f>IF($C199="","",Datos!$G$16)</f>
        <v/>
      </c>
      <c r="J199" s="407" t="str">
        <f>IF($B199="-","",INDEX('Res.Aux.'!$AG$12:$BG$722,MATCH($B199,'Res.Aux.'!$AG$12:$AG$722,0),MATCH(J$6,'Res.Aux.'!$AG$15:$BG$15,0)))</f>
        <v/>
      </c>
      <c r="K199" s="408" t="str">
        <f>IF($C199="","",Datos!$H$26)</f>
        <v/>
      </c>
      <c r="L199" s="409" t="str">
        <f>IF($I199="","",Datos!$N$27)</f>
        <v/>
      </c>
      <c r="M199" s="407" t="str">
        <f>IF($I199="","",Datos!$O$27)</f>
        <v/>
      </c>
      <c r="N199" s="410" t="str">
        <f>IF($B199="-","",INDEX('Res.Aux.'!$AG$12:$BG$722,MATCH($B199,'Res.Aux.'!$AG$12:$AG$722,0),MATCH(N$6,'Res.Aux.'!$AG$15:$BG$15,0)))</f>
        <v/>
      </c>
      <c r="O199" s="411"/>
      <c r="P199" s="412" t="str">
        <f t="shared" si="32"/>
        <v/>
      </c>
      <c r="Q199" s="413" t="str">
        <f t="shared" si="34"/>
        <v>ù</v>
      </c>
      <c r="R199" s="414" t="str">
        <f>IF($B199="-","",INDEX('Res.Aux.'!$AG$12:$BG$722,MATCH($B199,'Res.Aux.'!$AG$12:$AG$722,0),MATCH(R$6,'Res.Aux.'!$AG$15:$BG$15,0)))</f>
        <v/>
      </c>
      <c r="S199" s="415" t="str">
        <f>IF($B199="-","",INDEX('Res.Aux.'!$AG$12:$BG$722,MATCH($B199,'Res.Aux.'!$AG$12:$AG$722,0),MATCH(S$6,'Res.Aux.'!$AG$15:$BG$15,0)))</f>
        <v/>
      </c>
      <c r="T199" s="415" t="str">
        <f>IF($B199="-","",INDEX('Res.Aux.'!$AG$12:$BG$722,MATCH($B199,'Res.Aux.'!$AG$12:$AG$722,0),MATCH(T$6,'Res.Aux.'!$AG$15:$BG$15,0)))</f>
        <v/>
      </c>
      <c r="U199" s="416" t="str">
        <f>IF($B199="-","",INDEX('Res.Aux.'!$AG$12:$BG$722,MATCH($B199,'Res.Aux.'!$AG$12:$AG$722,0),MATCH(U$6,'Res.Aux.'!$AG$15:$BG$15,0)))</f>
        <v/>
      </c>
      <c r="V199" s="417"/>
      <c r="W199" s="414" t="str">
        <f t="shared" si="37"/>
        <v>-</v>
      </c>
      <c r="X199" s="415" t="str">
        <f t="shared" si="37"/>
        <v>-</v>
      </c>
      <c r="Y199" s="415" t="str">
        <f t="shared" si="37"/>
        <v>-</v>
      </c>
      <c r="Z199" s="416" t="str">
        <f t="shared" si="37"/>
        <v>-</v>
      </c>
      <c r="AA199" s="417"/>
      <c r="AB199" s="414" t="str">
        <f t="shared" si="36"/>
        <v>-</v>
      </c>
      <c r="AC199" s="415" t="str">
        <f t="shared" si="36"/>
        <v>-</v>
      </c>
      <c r="AD199" s="415" t="str">
        <f t="shared" si="36"/>
        <v>-</v>
      </c>
      <c r="AE199" s="416" t="str">
        <f t="shared" si="36"/>
        <v>-</v>
      </c>
      <c r="AF199" s="417"/>
      <c r="AG199" s="410" t="str">
        <f t="shared" ref="AG199:AG262" si="38">IF(SUM(AB199:AE199)=0,"-",SUM(AB199:AE199))</f>
        <v>-</v>
      </c>
      <c r="AH199" s="417"/>
      <c r="AI199" s="418" t="str">
        <f t="shared" ref="AI199:AI262" si="39">IF(AND(N199&lt;&gt;"",AG199&lt;&gt;"-"),IF(AG199=N199,"ü","û"),IF(OR(N199=0,N199="",N199="-"),"ù","$"))</f>
        <v>ù</v>
      </c>
      <c r="AJ199" s="419" t="str">
        <f t="shared" ref="AJ199:AJ262" si="40">IF(AI199="ü","-",IF(AI199="ù","~",IF(AI199="$","???",AG199-N199)))</f>
        <v>~</v>
      </c>
      <c r="AK199" s="417"/>
      <c r="AL199" s="414" t="str">
        <f t="shared" si="35"/>
        <v>-</v>
      </c>
      <c r="AM199" s="416" t="str">
        <f t="shared" si="33"/>
        <v>-</v>
      </c>
    </row>
    <row r="200" spans="2:39" ht="15" x14ac:dyDescent="0.3">
      <c r="B200" s="400" t="str">
        <f>IF(MAX(B$7:B199)+1&gt;MAX('Res.Aux.'!$AG$23:$AG$722),"-",MAX(B$7:B199)+1)</f>
        <v>-</v>
      </c>
      <c r="C200" s="401" t="str">
        <f>IF($B200="-","",INDEX('Res.Aux.'!$AG$12:$BG$722,MATCH($B200,'Res.Aux.'!$AG$12:$AG$722,0),MATCH(C$6,'Res.Aux.'!$AG$15:$BG$15,0)))</f>
        <v/>
      </c>
      <c r="D200" s="402" t="str">
        <f t="shared" ref="D200:D263" si="41">IF(C200="","","/")</f>
        <v/>
      </c>
      <c r="E200" s="403" t="str">
        <f>IF($B200="-","",INDEX('Res.Aux.'!$AG$12:$BG$722,MATCH($B200,'Res.Aux.'!$AG$12:$AG$722,0),MATCH(E$6,'Res.Aux.'!$AG$15:$BG$15,0)))</f>
        <v/>
      </c>
      <c r="F200" s="402" t="str">
        <f t="shared" ref="F200:F263" si="42">IF(E200="","","/")</f>
        <v/>
      </c>
      <c r="G200" s="404" t="str">
        <f>IF($B200="-","",INDEX('Res.Aux.'!$AG$12:$BG$722,MATCH($B200,'Res.Aux.'!$AG$12:$AG$722,0),MATCH(G$6,'Res.Aux.'!$AG$15:$BG$15,0)))</f>
        <v/>
      </c>
      <c r="H200" s="405" t="str">
        <f>IF($B200="-","",Datos!$I$16)</f>
        <v/>
      </c>
      <c r="I200" s="406" t="str">
        <f>IF($C200="","",Datos!$G$16)</f>
        <v/>
      </c>
      <c r="J200" s="407" t="str">
        <f>IF($B200="-","",INDEX('Res.Aux.'!$AG$12:$BG$722,MATCH($B200,'Res.Aux.'!$AG$12:$AG$722,0),MATCH(J$6,'Res.Aux.'!$AG$15:$BG$15,0)))</f>
        <v/>
      </c>
      <c r="K200" s="408" t="str">
        <f>IF($C200="","",Datos!$H$26)</f>
        <v/>
      </c>
      <c r="L200" s="409" t="str">
        <f>IF($I200="","",Datos!$N$27)</f>
        <v/>
      </c>
      <c r="M200" s="407" t="str">
        <f>IF($I200="","",Datos!$O$27)</f>
        <v/>
      </c>
      <c r="N200" s="410" t="str">
        <f>IF($B200="-","",INDEX('Res.Aux.'!$AG$12:$BG$722,MATCH($B200,'Res.Aux.'!$AG$12:$AG$722,0),MATCH(N$6,'Res.Aux.'!$AG$15:$BG$15,0)))</f>
        <v/>
      </c>
      <c r="O200" s="411"/>
      <c r="P200" s="412" t="str">
        <f t="shared" ref="P200:P263" si="43">IF($B200="-","","C")</f>
        <v/>
      </c>
      <c r="Q200" s="413" t="str">
        <f t="shared" si="34"/>
        <v>ù</v>
      </c>
      <c r="R200" s="414" t="str">
        <f>IF($B200="-","",INDEX('Res.Aux.'!$AG$12:$BG$722,MATCH($B200,'Res.Aux.'!$AG$12:$AG$722,0),MATCH(R$6,'Res.Aux.'!$AG$15:$BG$15,0)))</f>
        <v/>
      </c>
      <c r="S200" s="415" t="str">
        <f>IF($B200="-","",INDEX('Res.Aux.'!$AG$12:$BG$722,MATCH($B200,'Res.Aux.'!$AG$12:$AG$722,0),MATCH(S$6,'Res.Aux.'!$AG$15:$BG$15,0)))</f>
        <v/>
      </c>
      <c r="T200" s="415" t="str">
        <f>IF($B200="-","",INDEX('Res.Aux.'!$AG$12:$BG$722,MATCH($B200,'Res.Aux.'!$AG$12:$AG$722,0),MATCH(T$6,'Res.Aux.'!$AG$15:$BG$15,0)))</f>
        <v/>
      </c>
      <c r="U200" s="416" t="str">
        <f>IF($B200="-","",INDEX('Res.Aux.'!$AG$12:$BG$722,MATCH($B200,'Res.Aux.'!$AG$12:$AG$722,0),MATCH(U$6,'Res.Aux.'!$AG$15:$BG$15,0)))</f>
        <v/>
      </c>
      <c r="V200" s="417"/>
      <c r="W200" s="414" t="str">
        <f t="shared" si="37"/>
        <v>-</v>
      </c>
      <c r="X200" s="415" t="str">
        <f t="shared" si="37"/>
        <v>-</v>
      </c>
      <c r="Y200" s="415" t="str">
        <f t="shared" si="37"/>
        <v>-</v>
      </c>
      <c r="Z200" s="416" t="str">
        <f t="shared" si="37"/>
        <v>-</v>
      </c>
      <c r="AA200" s="417"/>
      <c r="AB200" s="414" t="str">
        <f t="shared" si="36"/>
        <v>-</v>
      </c>
      <c r="AC200" s="415" t="str">
        <f t="shared" si="36"/>
        <v>-</v>
      </c>
      <c r="AD200" s="415" t="str">
        <f t="shared" si="36"/>
        <v>-</v>
      </c>
      <c r="AE200" s="416" t="str">
        <f t="shared" si="36"/>
        <v>-</v>
      </c>
      <c r="AF200" s="417"/>
      <c r="AG200" s="410" t="str">
        <f t="shared" si="38"/>
        <v>-</v>
      </c>
      <c r="AH200" s="417"/>
      <c r="AI200" s="418" t="str">
        <f t="shared" si="39"/>
        <v>ù</v>
      </c>
      <c r="AJ200" s="419" t="str">
        <f t="shared" si="40"/>
        <v>~</v>
      </c>
      <c r="AK200" s="417"/>
      <c r="AL200" s="414" t="str">
        <f t="shared" si="35"/>
        <v>-</v>
      </c>
      <c r="AM200" s="416" t="str">
        <f t="shared" ref="AM200:AM263" si="44">IF(SUM(W200:Z200)=0,"-",SUM(W200:Z200))</f>
        <v>-</v>
      </c>
    </row>
    <row r="201" spans="2:39" ht="15" x14ac:dyDescent="0.3">
      <c r="B201" s="400" t="str">
        <f>IF(MAX(B$7:B200)+1&gt;MAX('Res.Aux.'!$AG$23:$AG$722),"-",MAX(B$7:B200)+1)</f>
        <v>-</v>
      </c>
      <c r="C201" s="401" t="str">
        <f>IF($B201="-","",INDEX('Res.Aux.'!$AG$12:$BG$722,MATCH($B201,'Res.Aux.'!$AG$12:$AG$722,0),MATCH(C$6,'Res.Aux.'!$AG$15:$BG$15,0)))</f>
        <v/>
      </c>
      <c r="D201" s="402" t="str">
        <f t="shared" si="41"/>
        <v/>
      </c>
      <c r="E201" s="403" t="str">
        <f>IF($B201="-","",INDEX('Res.Aux.'!$AG$12:$BG$722,MATCH($B201,'Res.Aux.'!$AG$12:$AG$722,0),MATCH(E$6,'Res.Aux.'!$AG$15:$BG$15,0)))</f>
        <v/>
      </c>
      <c r="F201" s="402" t="str">
        <f t="shared" si="42"/>
        <v/>
      </c>
      <c r="G201" s="404" t="str">
        <f>IF($B201="-","",INDEX('Res.Aux.'!$AG$12:$BG$722,MATCH($B201,'Res.Aux.'!$AG$12:$AG$722,0),MATCH(G$6,'Res.Aux.'!$AG$15:$BG$15,0)))</f>
        <v/>
      </c>
      <c r="H201" s="405" t="str">
        <f>IF($B201="-","",Datos!$I$16)</f>
        <v/>
      </c>
      <c r="I201" s="406" t="str">
        <f>IF($C201="","",Datos!$G$16)</f>
        <v/>
      </c>
      <c r="J201" s="407" t="str">
        <f>IF($B201="-","",INDEX('Res.Aux.'!$AG$12:$BG$722,MATCH($B201,'Res.Aux.'!$AG$12:$AG$722,0),MATCH(J$6,'Res.Aux.'!$AG$15:$BG$15,0)))</f>
        <v/>
      </c>
      <c r="K201" s="408" t="str">
        <f>IF($C201="","",Datos!$H$26)</f>
        <v/>
      </c>
      <c r="L201" s="409" t="str">
        <f>IF($I201="","",Datos!$N$27)</f>
        <v/>
      </c>
      <c r="M201" s="407" t="str">
        <f>IF($I201="","",Datos!$O$27)</f>
        <v/>
      </c>
      <c r="N201" s="410" t="str">
        <f>IF($B201="-","",INDEX('Res.Aux.'!$AG$12:$BG$722,MATCH($B201,'Res.Aux.'!$AG$12:$AG$722,0),MATCH(N$6,'Res.Aux.'!$AG$15:$BG$15,0)))</f>
        <v/>
      </c>
      <c r="O201" s="411"/>
      <c r="P201" s="412" t="str">
        <f t="shared" si="43"/>
        <v/>
      </c>
      <c r="Q201" s="413" t="str">
        <f t="shared" ref="Q201:Q264" si="45">AI201</f>
        <v>ù</v>
      </c>
      <c r="R201" s="414" t="str">
        <f>IF($B201="-","",INDEX('Res.Aux.'!$AG$12:$BG$722,MATCH($B201,'Res.Aux.'!$AG$12:$AG$722,0),MATCH(R$6,'Res.Aux.'!$AG$15:$BG$15,0)))</f>
        <v/>
      </c>
      <c r="S201" s="415" t="str">
        <f>IF($B201="-","",INDEX('Res.Aux.'!$AG$12:$BG$722,MATCH($B201,'Res.Aux.'!$AG$12:$AG$722,0),MATCH(S$6,'Res.Aux.'!$AG$15:$BG$15,0)))</f>
        <v/>
      </c>
      <c r="T201" s="415" t="str">
        <f>IF($B201="-","",INDEX('Res.Aux.'!$AG$12:$BG$722,MATCH($B201,'Res.Aux.'!$AG$12:$AG$722,0),MATCH(T$6,'Res.Aux.'!$AG$15:$BG$15,0)))</f>
        <v/>
      </c>
      <c r="U201" s="416" t="str">
        <f>IF($B201="-","",INDEX('Res.Aux.'!$AG$12:$BG$722,MATCH($B201,'Res.Aux.'!$AG$12:$AG$722,0),MATCH(U$6,'Res.Aux.'!$AG$15:$BG$15,0)))</f>
        <v/>
      </c>
      <c r="V201" s="417"/>
      <c r="W201" s="414" t="str">
        <f t="shared" si="37"/>
        <v>-</v>
      </c>
      <c r="X201" s="415" t="str">
        <f t="shared" si="37"/>
        <v>-</v>
      </c>
      <c r="Y201" s="415" t="str">
        <f t="shared" si="37"/>
        <v>-</v>
      </c>
      <c r="Z201" s="416" t="str">
        <f t="shared" si="37"/>
        <v>-</v>
      </c>
      <c r="AA201" s="417"/>
      <c r="AB201" s="414" t="str">
        <f t="shared" si="36"/>
        <v>-</v>
      </c>
      <c r="AC201" s="415" t="str">
        <f t="shared" si="36"/>
        <v>-</v>
      </c>
      <c r="AD201" s="415" t="str">
        <f t="shared" si="36"/>
        <v>-</v>
      </c>
      <c r="AE201" s="416" t="str">
        <f t="shared" si="36"/>
        <v>-</v>
      </c>
      <c r="AF201" s="417"/>
      <c r="AG201" s="410" t="str">
        <f t="shared" si="38"/>
        <v>-</v>
      </c>
      <c r="AH201" s="417"/>
      <c r="AI201" s="418" t="str">
        <f t="shared" si="39"/>
        <v>ù</v>
      </c>
      <c r="AJ201" s="419" t="str">
        <f t="shared" si="40"/>
        <v>~</v>
      </c>
      <c r="AK201" s="417"/>
      <c r="AL201" s="414" t="str">
        <f t="shared" si="35"/>
        <v>-</v>
      </c>
      <c r="AM201" s="416" t="str">
        <f t="shared" si="44"/>
        <v>-</v>
      </c>
    </row>
    <row r="202" spans="2:39" ht="15" x14ac:dyDescent="0.3">
      <c r="B202" s="400" t="str">
        <f>IF(MAX(B$7:B201)+1&gt;MAX('Res.Aux.'!$AG$23:$AG$722),"-",MAX(B$7:B201)+1)</f>
        <v>-</v>
      </c>
      <c r="C202" s="401" t="str">
        <f>IF($B202="-","",INDEX('Res.Aux.'!$AG$12:$BG$722,MATCH($B202,'Res.Aux.'!$AG$12:$AG$722,0),MATCH(C$6,'Res.Aux.'!$AG$15:$BG$15,0)))</f>
        <v/>
      </c>
      <c r="D202" s="402" t="str">
        <f t="shared" si="41"/>
        <v/>
      </c>
      <c r="E202" s="403" t="str">
        <f>IF($B202="-","",INDEX('Res.Aux.'!$AG$12:$BG$722,MATCH($B202,'Res.Aux.'!$AG$12:$AG$722,0),MATCH(E$6,'Res.Aux.'!$AG$15:$BG$15,0)))</f>
        <v/>
      </c>
      <c r="F202" s="402" t="str">
        <f t="shared" si="42"/>
        <v/>
      </c>
      <c r="G202" s="404" t="str">
        <f>IF($B202="-","",INDEX('Res.Aux.'!$AG$12:$BG$722,MATCH($B202,'Res.Aux.'!$AG$12:$AG$722,0),MATCH(G$6,'Res.Aux.'!$AG$15:$BG$15,0)))</f>
        <v/>
      </c>
      <c r="H202" s="405" t="str">
        <f>IF($B202="-","",Datos!$I$16)</f>
        <v/>
      </c>
      <c r="I202" s="406" t="str">
        <f>IF($C202="","",Datos!$G$16)</f>
        <v/>
      </c>
      <c r="J202" s="407" t="str">
        <f>IF($B202="-","",INDEX('Res.Aux.'!$AG$12:$BG$722,MATCH($B202,'Res.Aux.'!$AG$12:$AG$722,0),MATCH(J$6,'Res.Aux.'!$AG$15:$BG$15,0)))</f>
        <v/>
      </c>
      <c r="K202" s="408" t="str">
        <f>IF($C202="","",Datos!$H$26)</f>
        <v/>
      </c>
      <c r="L202" s="409" t="str">
        <f>IF($I202="","",Datos!$N$27)</f>
        <v/>
      </c>
      <c r="M202" s="407" t="str">
        <f>IF($I202="","",Datos!$O$27)</f>
        <v/>
      </c>
      <c r="N202" s="410" t="str">
        <f>IF($B202="-","",INDEX('Res.Aux.'!$AG$12:$BG$722,MATCH($B202,'Res.Aux.'!$AG$12:$AG$722,0),MATCH(N$6,'Res.Aux.'!$AG$15:$BG$15,0)))</f>
        <v/>
      </c>
      <c r="O202" s="411"/>
      <c r="P202" s="412" t="str">
        <f t="shared" si="43"/>
        <v/>
      </c>
      <c r="Q202" s="413" t="str">
        <f t="shared" si="45"/>
        <v>ù</v>
      </c>
      <c r="R202" s="414" t="str">
        <f>IF($B202="-","",INDEX('Res.Aux.'!$AG$12:$BG$722,MATCH($B202,'Res.Aux.'!$AG$12:$AG$722,0),MATCH(R$6,'Res.Aux.'!$AG$15:$BG$15,0)))</f>
        <v/>
      </c>
      <c r="S202" s="415" t="str">
        <f>IF($B202="-","",INDEX('Res.Aux.'!$AG$12:$BG$722,MATCH($B202,'Res.Aux.'!$AG$12:$AG$722,0),MATCH(S$6,'Res.Aux.'!$AG$15:$BG$15,0)))</f>
        <v/>
      </c>
      <c r="T202" s="415" t="str">
        <f>IF($B202="-","",INDEX('Res.Aux.'!$AG$12:$BG$722,MATCH($B202,'Res.Aux.'!$AG$12:$AG$722,0),MATCH(T$6,'Res.Aux.'!$AG$15:$BG$15,0)))</f>
        <v/>
      </c>
      <c r="U202" s="416" t="str">
        <f>IF($B202="-","",INDEX('Res.Aux.'!$AG$12:$BG$722,MATCH($B202,'Res.Aux.'!$AG$12:$AG$722,0),MATCH(U$6,'Res.Aux.'!$AG$15:$BG$15,0)))</f>
        <v/>
      </c>
      <c r="V202" s="417"/>
      <c r="W202" s="414" t="str">
        <f t="shared" si="37"/>
        <v>-</v>
      </c>
      <c r="X202" s="415" t="str">
        <f t="shared" si="37"/>
        <v>-</v>
      </c>
      <c r="Y202" s="415" t="str">
        <f t="shared" si="37"/>
        <v>-</v>
      </c>
      <c r="Z202" s="416" t="str">
        <f t="shared" si="37"/>
        <v>-</v>
      </c>
      <c r="AA202" s="417"/>
      <c r="AB202" s="414" t="str">
        <f t="shared" si="36"/>
        <v>-</v>
      </c>
      <c r="AC202" s="415" t="str">
        <f t="shared" si="36"/>
        <v>-</v>
      </c>
      <c r="AD202" s="415" t="str">
        <f t="shared" si="36"/>
        <v>-</v>
      </c>
      <c r="AE202" s="416" t="str">
        <f t="shared" si="36"/>
        <v>-</v>
      </c>
      <c r="AF202" s="417"/>
      <c r="AG202" s="410" t="str">
        <f t="shared" si="38"/>
        <v>-</v>
      </c>
      <c r="AH202" s="417"/>
      <c r="AI202" s="418" t="str">
        <f t="shared" si="39"/>
        <v>ù</v>
      </c>
      <c r="AJ202" s="419" t="str">
        <f t="shared" si="40"/>
        <v>~</v>
      </c>
      <c r="AK202" s="417"/>
      <c r="AL202" s="414" t="str">
        <f t="shared" si="35"/>
        <v>-</v>
      </c>
      <c r="AM202" s="416" t="str">
        <f t="shared" si="44"/>
        <v>-</v>
      </c>
    </row>
    <row r="203" spans="2:39" ht="15" x14ac:dyDescent="0.3">
      <c r="B203" s="400" t="str">
        <f>IF(MAX(B$7:B202)+1&gt;MAX('Res.Aux.'!$AG$23:$AG$722),"-",MAX(B$7:B202)+1)</f>
        <v>-</v>
      </c>
      <c r="C203" s="401" t="str">
        <f>IF($B203="-","",INDEX('Res.Aux.'!$AG$12:$BG$722,MATCH($B203,'Res.Aux.'!$AG$12:$AG$722,0),MATCH(C$6,'Res.Aux.'!$AG$15:$BG$15,0)))</f>
        <v/>
      </c>
      <c r="D203" s="402" t="str">
        <f t="shared" si="41"/>
        <v/>
      </c>
      <c r="E203" s="403" t="str">
        <f>IF($B203="-","",INDEX('Res.Aux.'!$AG$12:$BG$722,MATCH($B203,'Res.Aux.'!$AG$12:$AG$722,0),MATCH(E$6,'Res.Aux.'!$AG$15:$BG$15,0)))</f>
        <v/>
      </c>
      <c r="F203" s="402" t="str">
        <f t="shared" si="42"/>
        <v/>
      </c>
      <c r="G203" s="404" t="str">
        <f>IF($B203="-","",INDEX('Res.Aux.'!$AG$12:$BG$722,MATCH($B203,'Res.Aux.'!$AG$12:$AG$722,0),MATCH(G$6,'Res.Aux.'!$AG$15:$BG$15,0)))</f>
        <v/>
      </c>
      <c r="H203" s="405" t="str">
        <f>IF($B203="-","",Datos!$I$16)</f>
        <v/>
      </c>
      <c r="I203" s="406" t="str">
        <f>IF($C203="","",Datos!$G$16)</f>
        <v/>
      </c>
      <c r="J203" s="407" t="str">
        <f>IF($B203="-","",INDEX('Res.Aux.'!$AG$12:$BG$722,MATCH($B203,'Res.Aux.'!$AG$12:$AG$722,0),MATCH(J$6,'Res.Aux.'!$AG$15:$BG$15,0)))</f>
        <v/>
      </c>
      <c r="K203" s="408" t="str">
        <f>IF($C203="","",Datos!$H$26)</f>
        <v/>
      </c>
      <c r="L203" s="409" t="str">
        <f>IF($I203="","",Datos!$N$27)</f>
        <v/>
      </c>
      <c r="M203" s="407" t="str">
        <f>IF($I203="","",Datos!$O$27)</f>
        <v/>
      </c>
      <c r="N203" s="410" t="str">
        <f>IF($B203="-","",INDEX('Res.Aux.'!$AG$12:$BG$722,MATCH($B203,'Res.Aux.'!$AG$12:$AG$722,0),MATCH(N$6,'Res.Aux.'!$AG$15:$BG$15,0)))</f>
        <v/>
      </c>
      <c r="O203" s="411"/>
      <c r="P203" s="412" t="str">
        <f t="shared" si="43"/>
        <v/>
      </c>
      <c r="Q203" s="413" t="str">
        <f t="shared" si="45"/>
        <v>ù</v>
      </c>
      <c r="R203" s="414" t="str">
        <f>IF($B203="-","",INDEX('Res.Aux.'!$AG$12:$BG$722,MATCH($B203,'Res.Aux.'!$AG$12:$AG$722,0),MATCH(R$6,'Res.Aux.'!$AG$15:$BG$15,0)))</f>
        <v/>
      </c>
      <c r="S203" s="415" t="str">
        <f>IF($B203="-","",INDEX('Res.Aux.'!$AG$12:$BG$722,MATCH($B203,'Res.Aux.'!$AG$12:$AG$722,0),MATCH(S$6,'Res.Aux.'!$AG$15:$BG$15,0)))</f>
        <v/>
      </c>
      <c r="T203" s="415" t="str">
        <f>IF($B203="-","",INDEX('Res.Aux.'!$AG$12:$BG$722,MATCH($B203,'Res.Aux.'!$AG$12:$AG$722,0),MATCH(T$6,'Res.Aux.'!$AG$15:$BG$15,0)))</f>
        <v/>
      </c>
      <c r="U203" s="416" t="str">
        <f>IF($B203="-","",INDEX('Res.Aux.'!$AG$12:$BG$722,MATCH($B203,'Res.Aux.'!$AG$12:$AG$722,0),MATCH(U$6,'Res.Aux.'!$AG$15:$BG$15,0)))</f>
        <v/>
      </c>
      <c r="V203" s="417"/>
      <c r="W203" s="414" t="str">
        <f t="shared" si="37"/>
        <v>-</v>
      </c>
      <c r="X203" s="415" t="str">
        <f t="shared" si="37"/>
        <v>-</v>
      </c>
      <c r="Y203" s="415" t="str">
        <f t="shared" si="37"/>
        <v>-</v>
      </c>
      <c r="Z203" s="416" t="str">
        <f t="shared" si="37"/>
        <v>-</v>
      </c>
      <c r="AA203" s="417"/>
      <c r="AB203" s="414" t="str">
        <f t="shared" si="36"/>
        <v>-</v>
      </c>
      <c r="AC203" s="415" t="str">
        <f t="shared" si="36"/>
        <v>-</v>
      </c>
      <c r="AD203" s="415" t="str">
        <f t="shared" si="36"/>
        <v>-</v>
      </c>
      <c r="AE203" s="416" t="str">
        <f t="shared" si="36"/>
        <v>-</v>
      </c>
      <c r="AF203" s="417"/>
      <c r="AG203" s="410" t="str">
        <f t="shared" si="38"/>
        <v>-</v>
      </c>
      <c r="AH203" s="417"/>
      <c r="AI203" s="418" t="str">
        <f t="shared" si="39"/>
        <v>ù</v>
      </c>
      <c r="AJ203" s="419" t="str">
        <f t="shared" si="40"/>
        <v>~</v>
      </c>
      <c r="AK203" s="417"/>
      <c r="AL203" s="414" t="str">
        <f t="shared" si="35"/>
        <v>-</v>
      </c>
      <c r="AM203" s="416" t="str">
        <f t="shared" si="44"/>
        <v>-</v>
      </c>
    </row>
    <row r="204" spans="2:39" ht="15" x14ac:dyDescent="0.3">
      <c r="B204" s="400" t="str">
        <f>IF(MAX(B$7:B203)+1&gt;MAX('Res.Aux.'!$AG$23:$AG$722),"-",MAX(B$7:B203)+1)</f>
        <v>-</v>
      </c>
      <c r="C204" s="401" t="str">
        <f>IF($B204="-","",INDEX('Res.Aux.'!$AG$12:$BG$722,MATCH($B204,'Res.Aux.'!$AG$12:$AG$722,0),MATCH(C$6,'Res.Aux.'!$AG$15:$BG$15,0)))</f>
        <v/>
      </c>
      <c r="D204" s="402" t="str">
        <f t="shared" si="41"/>
        <v/>
      </c>
      <c r="E204" s="403" t="str">
        <f>IF($B204="-","",INDEX('Res.Aux.'!$AG$12:$BG$722,MATCH($B204,'Res.Aux.'!$AG$12:$AG$722,0),MATCH(E$6,'Res.Aux.'!$AG$15:$BG$15,0)))</f>
        <v/>
      </c>
      <c r="F204" s="402" t="str">
        <f t="shared" si="42"/>
        <v/>
      </c>
      <c r="G204" s="404" t="str">
        <f>IF($B204="-","",INDEX('Res.Aux.'!$AG$12:$BG$722,MATCH($B204,'Res.Aux.'!$AG$12:$AG$722,0),MATCH(G$6,'Res.Aux.'!$AG$15:$BG$15,0)))</f>
        <v/>
      </c>
      <c r="H204" s="405" t="str">
        <f>IF($B204="-","",Datos!$I$16)</f>
        <v/>
      </c>
      <c r="I204" s="406" t="str">
        <f>IF($C204="","",Datos!$G$16)</f>
        <v/>
      </c>
      <c r="J204" s="407" t="str">
        <f>IF($B204="-","",INDEX('Res.Aux.'!$AG$12:$BG$722,MATCH($B204,'Res.Aux.'!$AG$12:$AG$722,0),MATCH(J$6,'Res.Aux.'!$AG$15:$BG$15,0)))</f>
        <v/>
      </c>
      <c r="K204" s="408" t="str">
        <f>IF($C204="","",Datos!$H$26)</f>
        <v/>
      </c>
      <c r="L204" s="409" t="str">
        <f>IF($I204="","",Datos!$N$27)</f>
        <v/>
      </c>
      <c r="M204" s="407" t="str">
        <f>IF($I204="","",Datos!$O$27)</f>
        <v/>
      </c>
      <c r="N204" s="410" t="str">
        <f>IF($B204="-","",INDEX('Res.Aux.'!$AG$12:$BG$722,MATCH($B204,'Res.Aux.'!$AG$12:$AG$722,0),MATCH(N$6,'Res.Aux.'!$AG$15:$BG$15,0)))</f>
        <v/>
      </c>
      <c r="O204" s="411"/>
      <c r="P204" s="412" t="str">
        <f t="shared" si="43"/>
        <v/>
      </c>
      <c r="Q204" s="413" t="str">
        <f t="shared" si="45"/>
        <v>ù</v>
      </c>
      <c r="R204" s="414" t="str">
        <f>IF($B204="-","",INDEX('Res.Aux.'!$AG$12:$BG$722,MATCH($B204,'Res.Aux.'!$AG$12:$AG$722,0),MATCH(R$6,'Res.Aux.'!$AG$15:$BG$15,0)))</f>
        <v/>
      </c>
      <c r="S204" s="415" t="str">
        <f>IF($B204="-","",INDEX('Res.Aux.'!$AG$12:$BG$722,MATCH($B204,'Res.Aux.'!$AG$12:$AG$722,0),MATCH(S$6,'Res.Aux.'!$AG$15:$BG$15,0)))</f>
        <v/>
      </c>
      <c r="T204" s="415" t="str">
        <f>IF($B204="-","",INDEX('Res.Aux.'!$AG$12:$BG$722,MATCH($B204,'Res.Aux.'!$AG$12:$AG$722,0),MATCH(T$6,'Res.Aux.'!$AG$15:$BG$15,0)))</f>
        <v/>
      </c>
      <c r="U204" s="416" t="str">
        <f>IF($B204="-","",INDEX('Res.Aux.'!$AG$12:$BG$722,MATCH($B204,'Res.Aux.'!$AG$12:$AG$722,0),MATCH(U$6,'Res.Aux.'!$AG$15:$BG$15,0)))</f>
        <v/>
      </c>
      <c r="V204" s="417"/>
      <c r="W204" s="414" t="str">
        <f t="shared" si="37"/>
        <v>-</v>
      </c>
      <c r="X204" s="415" t="str">
        <f t="shared" si="37"/>
        <v>-</v>
      </c>
      <c r="Y204" s="415" t="str">
        <f t="shared" si="37"/>
        <v>-</v>
      </c>
      <c r="Z204" s="416" t="str">
        <f t="shared" si="37"/>
        <v>-</v>
      </c>
      <c r="AA204" s="417"/>
      <c r="AB204" s="414" t="str">
        <f t="shared" si="36"/>
        <v>-</v>
      </c>
      <c r="AC204" s="415" t="str">
        <f t="shared" si="36"/>
        <v>-</v>
      </c>
      <c r="AD204" s="415" t="str">
        <f t="shared" si="36"/>
        <v>-</v>
      </c>
      <c r="AE204" s="416" t="str">
        <f t="shared" si="36"/>
        <v>-</v>
      </c>
      <c r="AF204" s="417"/>
      <c r="AG204" s="410" t="str">
        <f t="shared" si="38"/>
        <v>-</v>
      </c>
      <c r="AH204" s="417"/>
      <c r="AI204" s="418" t="str">
        <f t="shared" si="39"/>
        <v>ù</v>
      </c>
      <c r="AJ204" s="419" t="str">
        <f t="shared" si="40"/>
        <v>~</v>
      </c>
      <c r="AK204" s="417"/>
      <c r="AL204" s="414" t="str">
        <f t="shared" si="35"/>
        <v>-</v>
      </c>
      <c r="AM204" s="416" t="str">
        <f t="shared" si="44"/>
        <v>-</v>
      </c>
    </row>
    <row r="205" spans="2:39" ht="15" x14ac:dyDescent="0.3">
      <c r="B205" s="400" t="str">
        <f>IF(MAX(B$7:B204)+1&gt;MAX('Res.Aux.'!$AG$23:$AG$722),"-",MAX(B$7:B204)+1)</f>
        <v>-</v>
      </c>
      <c r="C205" s="401" t="str">
        <f>IF($B205="-","",INDEX('Res.Aux.'!$AG$12:$BG$722,MATCH($B205,'Res.Aux.'!$AG$12:$AG$722,0),MATCH(C$6,'Res.Aux.'!$AG$15:$BG$15,0)))</f>
        <v/>
      </c>
      <c r="D205" s="402" t="str">
        <f t="shared" si="41"/>
        <v/>
      </c>
      <c r="E205" s="403" t="str">
        <f>IF($B205="-","",INDEX('Res.Aux.'!$AG$12:$BG$722,MATCH($B205,'Res.Aux.'!$AG$12:$AG$722,0),MATCH(E$6,'Res.Aux.'!$AG$15:$BG$15,0)))</f>
        <v/>
      </c>
      <c r="F205" s="402" t="str">
        <f t="shared" si="42"/>
        <v/>
      </c>
      <c r="G205" s="404" t="str">
        <f>IF($B205="-","",INDEX('Res.Aux.'!$AG$12:$BG$722,MATCH($B205,'Res.Aux.'!$AG$12:$AG$722,0),MATCH(G$6,'Res.Aux.'!$AG$15:$BG$15,0)))</f>
        <v/>
      </c>
      <c r="H205" s="405" t="str">
        <f>IF($B205="-","",Datos!$I$16)</f>
        <v/>
      </c>
      <c r="I205" s="406" t="str">
        <f>IF($C205="","",Datos!$G$16)</f>
        <v/>
      </c>
      <c r="J205" s="407" t="str">
        <f>IF($B205="-","",INDEX('Res.Aux.'!$AG$12:$BG$722,MATCH($B205,'Res.Aux.'!$AG$12:$AG$722,0),MATCH(J$6,'Res.Aux.'!$AG$15:$BG$15,0)))</f>
        <v/>
      </c>
      <c r="K205" s="408" t="str">
        <f>IF($C205="","",Datos!$H$26)</f>
        <v/>
      </c>
      <c r="L205" s="409" t="str">
        <f>IF($I205="","",Datos!$N$27)</f>
        <v/>
      </c>
      <c r="M205" s="407" t="str">
        <f>IF($I205="","",Datos!$O$27)</f>
        <v/>
      </c>
      <c r="N205" s="410" t="str">
        <f>IF($B205="-","",INDEX('Res.Aux.'!$AG$12:$BG$722,MATCH($B205,'Res.Aux.'!$AG$12:$AG$722,0),MATCH(N$6,'Res.Aux.'!$AG$15:$BG$15,0)))</f>
        <v/>
      </c>
      <c r="O205" s="411"/>
      <c r="P205" s="412" t="str">
        <f t="shared" si="43"/>
        <v/>
      </c>
      <c r="Q205" s="413" t="str">
        <f t="shared" si="45"/>
        <v>ù</v>
      </c>
      <c r="R205" s="414" t="str">
        <f>IF($B205="-","",INDEX('Res.Aux.'!$AG$12:$BG$722,MATCH($B205,'Res.Aux.'!$AG$12:$AG$722,0),MATCH(R$6,'Res.Aux.'!$AG$15:$BG$15,0)))</f>
        <v/>
      </c>
      <c r="S205" s="415" t="str">
        <f>IF($B205="-","",INDEX('Res.Aux.'!$AG$12:$BG$722,MATCH($B205,'Res.Aux.'!$AG$12:$AG$722,0),MATCH(S$6,'Res.Aux.'!$AG$15:$BG$15,0)))</f>
        <v/>
      </c>
      <c r="T205" s="415" t="str">
        <f>IF($B205="-","",INDEX('Res.Aux.'!$AG$12:$BG$722,MATCH($B205,'Res.Aux.'!$AG$12:$AG$722,0),MATCH(T$6,'Res.Aux.'!$AG$15:$BG$15,0)))</f>
        <v/>
      </c>
      <c r="U205" s="416" t="str">
        <f>IF($B205="-","",INDEX('Res.Aux.'!$AG$12:$BG$722,MATCH($B205,'Res.Aux.'!$AG$12:$AG$722,0),MATCH(U$6,'Res.Aux.'!$AG$15:$BG$15,0)))</f>
        <v/>
      </c>
      <c r="V205" s="417"/>
      <c r="W205" s="414" t="str">
        <f t="shared" si="37"/>
        <v>-</v>
      </c>
      <c r="X205" s="415" t="str">
        <f t="shared" si="37"/>
        <v>-</v>
      </c>
      <c r="Y205" s="415" t="str">
        <f t="shared" si="37"/>
        <v>-</v>
      </c>
      <c r="Z205" s="416" t="str">
        <f t="shared" si="37"/>
        <v>-</v>
      </c>
      <c r="AA205" s="417"/>
      <c r="AB205" s="414" t="str">
        <f t="shared" si="36"/>
        <v>-</v>
      </c>
      <c r="AC205" s="415" t="str">
        <f t="shared" si="36"/>
        <v>-</v>
      </c>
      <c r="AD205" s="415" t="str">
        <f t="shared" si="36"/>
        <v>-</v>
      </c>
      <c r="AE205" s="416" t="str">
        <f t="shared" si="36"/>
        <v>-</v>
      </c>
      <c r="AF205" s="417"/>
      <c r="AG205" s="410" t="str">
        <f t="shared" si="38"/>
        <v>-</v>
      </c>
      <c r="AH205" s="417"/>
      <c r="AI205" s="418" t="str">
        <f t="shared" si="39"/>
        <v>ù</v>
      </c>
      <c r="AJ205" s="419" t="str">
        <f t="shared" si="40"/>
        <v>~</v>
      </c>
      <c r="AK205" s="417"/>
      <c r="AL205" s="414" t="str">
        <f t="shared" si="35"/>
        <v>-</v>
      </c>
      <c r="AM205" s="416" t="str">
        <f t="shared" si="44"/>
        <v>-</v>
      </c>
    </row>
    <row r="206" spans="2:39" ht="15" x14ac:dyDescent="0.3">
      <c r="B206" s="400" t="str">
        <f>IF(MAX(B$7:B205)+1&gt;MAX('Res.Aux.'!$AG$23:$AG$722),"-",MAX(B$7:B205)+1)</f>
        <v>-</v>
      </c>
      <c r="C206" s="401" t="str">
        <f>IF($B206="-","",INDEX('Res.Aux.'!$AG$12:$BG$722,MATCH($B206,'Res.Aux.'!$AG$12:$AG$722,0),MATCH(C$6,'Res.Aux.'!$AG$15:$BG$15,0)))</f>
        <v/>
      </c>
      <c r="D206" s="402" t="str">
        <f t="shared" si="41"/>
        <v/>
      </c>
      <c r="E206" s="403" t="str">
        <f>IF($B206="-","",INDEX('Res.Aux.'!$AG$12:$BG$722,MATCH($B206,'Res.Aux.'!$AG$12:$AG$722,0),MATCH(E$6,'Res.Aux.'!$AG$15:$BG$15,0)))</f>
        <v/>
      </c>
      <c r="F206" s="402" t="str">
        <f t="shared" si="42"/>
        <v/>
      </c>
      <c r="G206" s="404" t="str">
        <f>IF($B206="-","",INDEX('Res.Aux.'!$AG$12:$BG$722,MATCH($B206,'Res.Aux.'!$AG$12:$AG$722,0),MATCH(G$6,'Res.Aux.'!$AG$15:$BG$15,0)))</f>
        <v/>
      </c>
      <c r="H206" s="405" t="str">
        <f>IF($B206="-","",Datos!$I$16)</f>
        <v/>
      </c>
      <c r="I206" s="406" t="str">
        <f>IF($C206="","",Datos!$G$16)</f>
        <v/>
      </c>
      <c r="J206" s="407" t="str">
        <f>IF($B206="-","",INDEX('Res.Aux.'!$AG$12:$BG$722,MATCH($B206,'Res.Aux.'!$AG$12:$AG$722,0),MATCH(J$6,'Res.Aux.'!$AG$15:$BG$15,0)))</f>
        <v/>
      </c>
      <c r="K206" s="408" t="str">
        <f>IF($C206="","",Datos!$H$26)</f>
        <v/>
      </c>
      <c r="L206" s="409" t="str">
        <f>IF($I206="","",Datos!$N$27)</f>
        <v/>
      </c>
      <c r="M206" s="407" t="str">
        <f>IF($I206="","",Datos!$O$27)</f>
        <v/>
      </c>
      <c r="N206" s="410" t="str">
        <f>IF($B206="-","",INDEX('Res.Aux.'!$AG$12:$BG$722,MATCH($B206,'Res.Aux.'!$AG$12:$AG$722,0),MATCH(N$6,'Res.Aux.'!$AG$15:$BG$15,0)))</f>
        <v/>
      </c>
      <c r="O206" s="411"/>
      <c r="P206" s="412" t="str">
        <f t="shared" si="43"/>
        <v/>
      </c>
      <c r="Q206" s="413" t="str">
        <f t="shared" si="45"/>
        <v>ù</v>
      </c>
      <c r="R206" s="414" t="str">
        <f>IF($B206="-","",INDEX('Res.Aux.'!$AG$12:$BG$722,MATCH($B206,'Res.Aux.'!$AG$12:$AG$722,0),MATCH(R$6,'Res.Aux.'!$AG$15:$BG$15,0)))</f>
        <v/>
      </c>
      <c r="S206" s="415" t="str">
        <f>IF($B206="-","",INDEX('Res.Aux.'!$AG$12:$BG$722,MATCH($B206,'Res.Aux.'!$AG$12:$AG$722,0),MATCH(S$6,'Res.Aux.'!$AG$15:$BG$15,0)))</f>
        <v/>
      </c>
      <c r="T206" s="415" t="str">
        <f>IF($B206="-","",INDEX('Res.Aux.'!$AG$12:$BG$722,MATCH($B206,'Res.Aux.'!$AG$12:$AG$722,0),MATCH(T$6,'Res.Aux.'!$AG$15:$BG$15,0)))</f>
        <v/>
      </c>
      <c r="U206" s="416" t="str">
        <f>IF($B206="-","",INDEX('Res.Aux.'!$AG$12:$BG$722,MATCH($B206,'Res.Aux.'!$AG$12:$AG$722,0),MATCH(U$6,'Res.Aux.'!$AG$15:$BG$15,0)))</f>
        <v/>
      </c>
      <c r="V206" s="417"/>
      <c r="W206" s="414" t="str">
        <f t="shared" si="37"/>
        <v>-</v>
      </c>
      <c r="X206" s="415" t="str">
        <f t="shared" si="37"/>
        <v>-</v>
      </c>
      <c r="Y206" s="415" t="str">
        <f t="shared" si="37"/>
        <v>-</v>
      </c>
      <c r="Z206" s="416" t="str">
        <f t="shared" si="37"/>
        <v>-</v>
      </c>
      <c r="AA206" s="417"/>
      <c r="AB206" s="414" t="str">
        <f t="shared" si="36"/>
        <v>-</v>
      </c>
      <c r="AC206" s="415" t="str">
        <f t="shared" si="36"/>
        <v>-</v>
      </c>
      <c r="AD206" s="415" t="str">
        <f t="shared" si="36"/>
        <v>-</v>
      </c>
      <c r="AE206" s="416" t="str">
        <f t="shared" si="36"/>
        <v>-</v>
      </c>
      <c r="AF206" s="417"/>
      <c r="AG206" s="410" t="str">
        <f t="shared" si="38"/>
        <v>-</v>
      </c>
      <c r="AH206" s="417"/>
      <c r="AI206" s="418" t="str">
        <f t="shared" si="39"/>
        <v>ù</v>
      </c>
      <c r="AJ206" s="419" t="str">
        <f t="shared" si="40"/>
        <v>~</v>
      </c>
      <c r="AK206" s="417"/>
      <c r="AL206" s="414" t="str">
        <f t="shared" ref="AL206:AL269" si="46">IF(SUM(R206:U206)=0,"-",SUM(R206:U206))</f>
        <v>-</v>
      </c>
      <c r="AM206" s="416" t="str">
        <f t="shared" si="44"/>
        <v>-</v>
      </c>
    </row>
    <row r="207" spans="2:39" ht="15" x14ac:dyDescent="0.3">
      <c r="B207" s="400" t="str">
        <f>IF(MAX(B$7:B206)+1&gt;MAX('Res.Aux.'!$AG$23:$AG$722),"-",MAX(B$7:B206)+1)</f>
        <v>-</v>
      </c>
      <c r="C207" s="401" t="str">
        <f>IF($B207="-","",INDEX('Res.Aux.'!$AG$12:$BG$722,MATCH($B207,'Res.Aux.'!$AG$12:$AG$722,0),MATCH(C$6,'Res.Aux.'!$AG$15:$BG$15,0)))</f>
        <v/>
      </c>
      <c r="D207" s="402" t="str">
        <f t="shared" si="41"/>
        <v/>
      </c>
      <c r="E207" s="403" t="str">
        <f>IF($B207="-","",INDEX('Res.Aux.'!$AG$12:$BG$722,MATCH($B207,'Res.Aux.'!$AG$12:$AG$722,0),MATCH(E$6,'Res.Aux.'!$AG$15:$BG$15,0)))</f>
        <v/>
      </c>
      <c r="F207" s="402" t="str">
        <f t="shared" si="42"/>
        <v/>
      </c>
      <c r="G207" s="404" t="str">
        <f>IF($B207="-","",INDEX('Res.Aux.'!$AG$12:$BG$722,MATCH($B207,'Res.Aux.'!$AG$12:$AG$722,0),MATCH(G$6,'Res.Aux.'!$AG$15:$BG$15,0)))</f>
        <v/>
      </c>
      <c r="H207" s="405" t="str">
        <f>IF($B207="-","",Datos!$I$16)</f>
        <v/>
      </c>
      <c r="I207" s="406" t="str">
        <f>IF($C207="","",Datos!$G$16)</f>
        <v/>
      </c>
      <c r="J207" s="407" t="str">
        <f>IF($B207="-","",INDEX('Res.Aux.'!$AG$12:$BG$722,MATCH($B207,'Res.Aux.'!$AG$12:$AG$722,0),MATCH(J$6,'Res.Aux.'!$AG$15:$BG$15,0)))</f>
        <v/>
      </c>
      <c r="K207" s="408" t="str">
        <f>IF($C207="","",Datos!$H$26)</f>
        <v/>
      </c>
      <c r="L207" s="409" t="str">
        <f>IF($I207="","",Datos!$N$27)</f>
        <v/>
      </c>
      <c r="M207" s="407" t="str">
        <f>IF($I207="","",Datos!$O$27)</f>
        <v/>
      </c>
      <c r="N207" s="410" t="str">
        <f>IF($B207="-","",INDEX('Res.Aux.'!$AG$12:$BG$722,MATCH($B207,'Res.Aux.'!$AG$12:$AG$722,0),MATCH(N$6,'Res.Aux.'!$AG$15:$BG$15,0)))</f>
        <v/>
      </c>
      <c r="O207" s="411"/>
      <c r="P207" s="412" t="str">
        <f t="shared" si="43"/>
        <v/>
      </c>
      <c r="Q207" s="413" t="str">
        <f t="shared" si="45"/>
        <v>ù</v>
      </c>
      <c r="R207" s="414" t="str">
        <f>IF($B207="-","",INDEX('Res.Aux.'!$AG$12:$BG$722,MATCH($B207,'Res.Aux.'!$AG$12:$AG$722,0),MATCH(R$6,'Res.Aux.'!$AG$15:$BG$15,0)))</f>
        <v/>
      </c>
      <c r="S207" s="415" t="str">
        <f>IF($B207="-","",INDEX('Res.Aux.'!$AG$12:$BG$722,MATCH($B207,'Res.Aux.'!$AG$12:$AG$722,0),MATCH(S$6,'Res.Aux.'!$AG$15:$BG$15,0)))</f>
        <v/>
      </c>
      <c r="T207" s="415" t="str">
        <f>IF($B207="-","",INDEX('Res.Aux.'!$AG$12:$BG$722,MATCH($B207,'Res.Aux.'!$AG$12:$AG$722,0),MATCH(T$6,'Res.Aux.'!$AG$15:$BG$15,0)))</f>
        <v/>
      </c>
      <c r="U207" s="416" t="str">
        <f>IF($B207="-","",INDEX('Res.Aux.'!$AG$12:$BG$722,MATCH($B207,'Res.Aux.'!$AG$12:$AG$722,0),MATCH(U$6,'Res.Aux.'!$AG$15:$BG$15,0)))</f>
        <v/>
      </c>
      <c r="V207" s="417"/>
      <c r="W207" s="414" t="str">
        <f t="shared" si="37"/>
        <v>-</v>
      </c>
      <c r="X207" s="415" t="str">
        <f t="shared" si="37"/>
        <v>-</v>
      </c>
      <c r="Y207" s="415" t="str">
        <f t="shared" si="37"/>
        <v>-</v>
      </c>
      <c r="Z207" s="416" t="str">
        <f t="shared" si="37"/>
        <v>-</v>
      </c>
      <c r="AA207" s="417"/>
      <c r="AB207" s="414" t="str">
        <f t="shared" si="36"/>
        <v>-</v>
      </c>
      <c r="AC207" s="415" t="str">
        <f t="shared" si="36"/>
        <v>-</v>
      </c>
      <c r="AD207" s="415" t="str">
        <f t="shared" si="36"/>
        <v>-</v>
      </c>
      <c r="AE207" s="416" t="str">
        <f t="shared" si="36"/>
        <v>-</v>
      </c>
      <c r="AF207" s="417"/>
      <c r="AG207" s="410" t="str">
        <f t="shared" si="38"/>
        <v>-</v>
      </c>
      <c r="AH207" s="417"/>
      <c r="AI207" s="418" t="str">
        <f t="shared" si="39"/>
        <v>ù</v>
      </c>
      <c r="AJ207" s="419" t="str">
        <f t="shared" si="40"/>
        <v>~</v>
      </c>
      <c r="AK207" s="417"/>
      <c r="AL207" s="414" t="str">
        <f t="shared" si="46"/>
        <v>-</v>
      </c>
      <c r="AM207" s="416" t="str">
        <f t="shared" si="44"/>
        <v>-</v>
      </c>
    </row>
    <row r="208" spans="2:39" ht="15" x14ac:dyDescent="0.3">
      <c r="B208" s="400" t="str">
        <f>IF(MAX(B$7:B207)+1&gt;MAX('Res.Aux.'!$AG$23:$AG$722),"-",MAX(B$7:B207)+1)</f>
        <v>-</v>
      </c>
      <c r="C208" s="401" t="str">
        <f>IF($B208="-","",INDEX('Res.Aux.'!$AG$12:$BG$722,MATCH($B208,'Res.Aux.'!$AG$12:$AG$722,0),MATCH(C$6,'Res.Aux.'!$AG$15:$BG$15,0)))</f>
        <v/>
      </c>
      <c r="D208" s="402" t="str">
        <f t="shared" si="41"/>
        <v/>
      </c>
      <c r="E208" s="403" t="str">
        <f>IF($B208="-","",INDEX('Res.Aux.'!$AG$12:$BG$722,MATCH($B208,'Res.Aux.'!$AG$12:$AG$722,0),MATCH(E$6,'Res.Aux.'!$AG$15:$BG$15,0)))</f>
        <v/>
      </c>
      <c r="F208" s="402" t="str">
        <f t="shared" si="42"/>
        <v/>
      </c>
      <c r="G208" s="404" t="str">
        <f>IF($B208="-","",INDEX('Res.Aux.'!$AG$12:$BG$722,MATCH($B208,'Res.Aux.'!$AG$12:$AG$722,0),MATCH(G$6,'Res.Aux.'!$AG$15:$BG$15,0)))</f>
        <v/>
      </c>
      <c r="H208" s="405" t="str">
        <f>IF($B208="-","",Datos!$I$16)</f>
        <v/>
      </c>
      <c r="I208" s="406" t="str">
        <f>IF($C208="","",Datos!$G$16)</f>
        <v/>
      </c>
      <c r="J208" s="407" t="str">
        <f>IF($B208="-","",INDEX('Res.Aux.'!$AG$12:$BG$722,MATCH($B208,'Res.Aux.'!$AG$12:$AG$722,0),MATCH(J$6,'Res.Aux.'!$AG$15:$BG$15,0)))</f>
        <v/>
      </c>
      <c r="K208" s="408" t="str">
        <f>IF($C208="","",Datos!$H$26)</f>
        <v/>
      </c>
      <c r="L208" s="409" t="str">
        <f>IF($I208="","",Datos!$N$27)</f>
        <v/>
      </c>
      <c r="M208" s="407" t="str">
        <f>IF($I208="","",Datos!$O$27)</f>
        <v/>
      </c>
      <c r="N208" s="410" t="str">
        <f>IF($B208="-","",INDEX('Res.Aux.'!$AG$12:$BG$722,MATCH($B208,'Res.Aux.'!$AG$12:$AG$722,0),MATCH(N$6,'Res.Aux.'!$AG$15:$BG$15,0)))</f>
        <v/>
      </c>
      <c r="O208" s="411"/>
      <c r="P208" s="412" t="str">
        <f t="shared" si="43"/>
        <v/>
      </c>
      <c r="Q208" s="413" t="str">
        <f t="shared" si="45"/>
        <v>ù</v>
      </c>
      <c r="R208" s="414" t="str">
        <f>IF($B208="-","",INDEX('Res.Aux.'!$AG$12:$BG$722,MATCH($B208,'Res.Aux.'!$AG$12:$AG$722,0),MATCH(R$6,'Res.Aux.'!$AG$15:$BG$15,0)))</f>
        <v/>
      </c>
      <c r="S208" s="415" t="str">
        <f>IF($B208="-","",INDEX('Res.Aux.'!$AG$12:$BG$722,MATCH($B208,'Res.Aux.'!$AG$12:$AG$722,0),MATCH(S$6,'Res.Aux.'!$AG$15:$BG$15,0)))</f>
        <v/>
      </c>
      <c r="T208" s="415" t="str">
        <f>IF($B208="-","",INDEX('Res.Aux.'!$AG$12:$BG$722,MATCH($B208,'Res.Aux.'!$AG$12:$AG$722,0),MATCH(T$6,'Res.Aux.'!$AG$15:$BG$15,0)))</f>
        <v/>
      </c>
      <c r="U208" s="416" t="str">
        <f>IF($B208="-","",INDEX('Res.Aux.'!$AG$12:$BG$722,MATCH($B208,'Res.Aux.'!$AG$12:$AG$722,0),MATCH(U$6,'Res.Aux.'!$AG$15:$BG$15,0)))</f>
        <v/>
      </c>
      <c r="V208" s="417"/>
      <c r="W208" s="414" t="str">
        <f t="shared" si="37"/>
        <v>-</v>
      </c>
      <c r="X208" s="415" t="str">
        <f t="shared" si="37"/>
        <v>-</v>
      </c>
      <c r="Y208" s="415" t="str">
        <f t="shared" si="37"/>
        <v>-</v>
      </c>
      <c r="Z208" s="416" t="str">
        <f t="shared" si="37"/>
        <v>-</v>
      </c>
      <c r="AA208" s="417"/>
      <c r="AB208" s="414" t="str">
        <f t="shared" si="36"/>
        <v>-</v>
      </c>
      <c r="AC208" s="415" t="str">
        <f t="shared" si="36"/>
        <v>-</v>
      </c>
      <c r="AD208" s="415" t="str">
        <f t="shared" si="36"/>
        <v>-</v>
      </c>
      <c r="AE208" s="416" t="str">
        <f t="shared" si="36"/>
        <v>-</v>
      </c>
      <c r="AF208" s="417"/>
      <c r="AG208" s="410" t="str">
        <f t="shared" si="38"/>
        <v>-</v>
      </c>
      <c r="AH208" s="417"/>
      <c r="AI208" s="418" t="str">
        <f t="shared" si="39"/>
        <v>ù</v>
      </c>
      <c r="AJ208" s="419" t="str">
        <f t="shared" si="40"/>
        <v>~</v>
      </c>
      <c r="AK208" s="417"/>
      <c r="AL208" s="414" t="str">
        <f t="shared" si="46"/>
        <v>-</v>
      </c>
      <c r="AM208" s="416" t="str">
        <f t="shared" si="44"/>
        <v>-</v>
      </c>
    </row>
    <row r="209" spans="2:39" ht="15" x14ac:dyDescent="0.3">
      <c r="B209" s="400" t="str">
        <f>IF(MAX(B$7:B208)+1&gt;MAX('Res.Aux.'!$AG$23:$AG$722),"-",MAX(B$7:B208)+1)</f>
        <v>-</v>
      </c>
      <c r="C209" s="401" t="str">
        <f>IF($B209="-","",INDEX('Res.Aux.'!$AG$12:$BG$722,MATCH($B209,'Res.Aux.'!$AG$12:$AG$722,0),MATCH(C$6,'Res.Aux.'!$AG$15:$BG$15,0)))</f>
        <v/>
      </c>
      <c r="D209" s="402" t="str">
        <f t="shared" si="41"/>
        <v/>
      </c>
      <c r="E209" s="403" t="str">
        <f>IF($B209="-","",INDEX('Res.Aux.'!$AG$12:$BG$722,MATCH($B209,'Res.Aux.'!$AG$12:$AG$722,0),MATCH(E$6,'Res.Aux.'!$AG$15:$BG$15,0)))</f>
        <v/>
      </c>
      <c r="F209" s="402" t="str">
        <f t="shared" si="42"/>
        <v/>
      </c>
      <c r="G209" s="404" t="str">
        <f>IF($B209="-","",INDEX('Res.Aux.'!$AG$12:$BG$722,MATCH($B209,'Res.Aux.'!$AG$12:$AG$722,0),MATCH(G$6,'Res.Aux.'!$AG$15:$BG$15,0)))</f>
        <v/>
      </c>
      <c r="H209" s="405" t="str">
        <f>IF($B209="-","",Datos!$I$16)</f>
        <v/>
      </c>
      <c r="I209" s="406" t="str">
        <f>IF($C209="","",Datos!$G$16)</f>
        <v/>
      </c>
      <c r="J209" s="407" t="str">
        <f>IF($B209="-","",INDEX('Res.Aux.'!$AG$12:$BG$722,MATCH($B209,'Res.Aux.'!$AG$12:$AG$722,0),MATCH(J$6,'Res.Aux.'!$AG$15:$BG$15,0)))</f>
        <v/>
      </c>
      <c r="K209" s="408" t="str">
        <f>IF($C209="","",Datos!$H$26)</f>
        <v/>
      </c>
      <c r="L209" s="409" t="str">
        <f>IF($I209="","",Datos!$N$27)</f>
        <v/>
      </c>
      <c r="M209" s="407" t="str">
        <f>IF($I209="","",Datos!$O$27)</f>
        <v/>
      </c>
      <c r="N209" s="410" t="str">
        <f>IF($B209="-","",INDEX('Res.Aux.'!$AG$12:$BG$722,MATCH($B209,'Res.Aux.'!$AG$12:$AG$722,0),MATCH(N$6,'Res.Aux.'!$AG$15:$BG$15,0)))</f>
        <v/>
      </c>
      <c r="O209" s="411"/>
      <c r="P209" s="412" t="str">
        <f t="shared" si="43"/>
        <v/>
      </c>
      <c r="Q209" s="413" t="str">
        <f t="shared" si="45"/>
        <v>ù</v>
      </c>
      <c r="R209" s="414" t="str">
        <f>IF($B209="-","",INDEX('Res.Aux.'!$AG$12:$BG$722,MATCH($B209,'Res.Aux.'!$AG$12:$AG$722,0),MATCH(R$6,'Res.Aux.'!$AG$15:$BG$15,0)))</f>
        <v/>
      </c>
      <c r="S209" s="415" t="str">
        <f>IF($B209="-","",INDEX('Res.Aux.'!$AG$12:$BG$722,MATCH($B209,'Res.Aux.'!$AG$12:$AG$722,0),MATCH(S$6,'Res.Aux.'!$AG$15:$BG$15,0)))</f>
        <v/>
      </c>
      <c r="T209" s="415" t="str">
        <f>IF($B209="-","",INDEX('Res.Aux.'!$AG$12:$BG$722,MATCH($B209,'Res.Aux.'!$AG$12:$AG$722,0),MATCH(T$6,'Res.Aux.'!$AG$15:$BG$15,0)))</f>
        <v/>
      </c>
      <c r="U209" s="416" t="str">
        <f>IF($B209="-","",INDEX('Res.Aux.'!$AG$12:$BG$722,MATCH($B209,'Res.Aux.'!$AG$12:$AG$722,0),MATCH(U$6,'Res.Aux.'!$AG$15:$BG$15,0)))</f>
        <v/>
      </c>
      <c r="V209" s="417"/>
      <c r="W209" s="414" t="str">
        <f t="shared" si="37"/>
        <v>-</v>
      </c>
      <c r="X209" s="415" t="str">
        <f t="shared" si="37"/>
        <v>-</v>
      </c>
      <c r="Y209" s="415" t="str">
        <f t="shared" si="37"/>
        <v>-</v>
      </c>
      <c r="Z209" s="416" t="str">
        <f t="shared" si="37"/>
        <v>-</v>
      </c>
      <c r="AA209" s="417"/>
      <c r="AB209" s="414" t="str">
        <f t="shared" si="36"/>
        <v>-</v>
      </c>
      <c r="AC209" s="415" t="str">
        <f t="shared" si="36"/>
        <v>-</v>
      </c>
      <c r="AD209" s="415" t="str">
        <f t="shared" si="36"/>
        <v>-</v>
      </c>
      <c r="AE209" s="416" t="str">
        <f t="shared" si="36"/>
        <v>-</v>
      </c>
      <c r="AF209" s="417"/>
      <c r="AG209" s="410" t="str">
        <f t="shared" si="38"/>
        <v>-</v>
      </c>
      <c r="AH209" s="417"/>
      <c r="AI209" s="418" t="str">
        <f t="shared" si="39"/>
        <v>ù</v>
      </c>
      <c r="AJ209" s="419" t="str">
        <f t="shared" si="40"/>
        <v>~</v>
      </c>
      <c r="AK209" s="417"/>
      <c r="AL209" s="414" t="str">
        <f t="shared" si="46"/>
        <v>-</v>
      </c>
      <c r="AM209" s="416" t="str">
        <f t="shared" si="44"/>
        <v>-</v>
      </c>
    </row>
    <row r="210" spans="2:39" ht="15" x14ac:dyDescent="0.3">
      <c r="B210" s="400" t="str">
        <f>IF(MAX(B$7:B209)+1&gt;MAX('Res.Aux.'!$AG$23:$AG$722),"-",MAX(B$7:B209)+1)</f>
        <v>-</v>
      </c>
      <c r="C210" s="401" t="str">
        <f>IF($B210="-","",INDEX('Res.Aux.'!$AG$12:$BG$722,MATCH($B210,'Res.Aux.'!$AG$12:$AG$722,0),MATCH(C$6,'Res.Aux.'!$AG$15:$BG$15,0)))</f>
        <v/>
      </c>
      <c r="D210" s="402" t="str">
        <f t="shared" si="41"/>
        <v/>
      </c>
      <c r="E210" s="403" t="str">
        <f>IF($B210="-","",INDEX('Res.Aux.'!$AG$12:$BG$722,MATCH($B210,'Res.Aux.'!$AG$12:$AG$722,0),MATCH(E$6,'Res.Aux.'!$AG$15:$BG$15,0)))</f>
        <v/>
      </c>
      <c r="F210" s="402" t="str">
        <f t="shared" si="42"/>
        <v/>
      </c>
      <c r="G210" s="404" t="str">
        <f>IF($B210="-","",INDEX('Res.Aux.'!$AG$12:$BG$722,MATCH($B210,'Res.Aux.'!$AG$12:$AG$722,0),MATCH(G$6,'Res.Aux.'!$AG$15:$BG$15,0)))</f>
        <v/>
      </c>
      <c r="H210" s="405" t="str">
        <f>IF($B210="-","",Datos!$I$16)</f>
        <v/>
      </c>
      <c r="I210" s="406" t="str">
        <f>IF($C210="","",Datos!$G$16)</f>
        <v/>
      </c>
      <c r="J210" s="407" t="str">
        <f>IF($B210="-","",INDEX('Res.Aux.'!$AG$12:$BG$722,MATCH($B210,'Res.Aux.'!$AG$12:$AG$722,0),MATCH(J$6,'Res.Aux.'!$AG$15:$BG$15,0)))</f>
        <v/>
      </c>
      <c r="K210" s="408" t="str">
        <f>IF($C210="","",Datos!$H$26)</f>
        <v/>
      </c>
      <c r="L210" s="409" t="str">
        <f>IF($I210="","",Datos!$N$27)</f>
        <v/>
      </c>
      <c r="M210" s="407" t="str">
        <f>IF($I210="","",Datos!$O$27)</f>
        <v/>
      </c>
      <c r="N210" s="410" t="str">
        <f>IF($B210="-","",INDEX('Res.Aux.'!$AG$12:$BG$722,MATCH($B210,'Res.Aux.'!$AG$12:$AG$722,0),MATCH(N$6,'Res.Aux.'!$AG$15:$BG$15,0)))</f>
        <v/>
      </c>
      <c r="O210" s="411"/>
      <c r="P210" s="412" t="str">
        <f t="shared" si="43"/>
        <v/>
      </c>
      <c r="Q210" s="413" t="str">
        <f t="shared" si="45"/>
        <v>ù</v>
      </c>
      <c r="R210" s="414" t="str">
        <f>IF($B210="-","",INDEX('Res.Aux.'!$AG$12:$BG$722,MATCH($B210,'Res.Aux.'!$AG$12:$AG$722,0),MATCH(R$6,'Res.Aux.'!$AG$15:$BG$15,0)))</f>
        <v/>
      </c>
      <c r="S210" s="415" t="str">
        <f>IF($B210="-","",INDEX('Res.Aux.'!$AG$12:$BG$722,MATCH($B210,'Res.Aux.'!$AG$12:$AG$722,0),MATCH(S$6,'Res.Aux.'!$AG$15:$BG$15,0)))</f>
        <v/>
      </c>
      <c r="T210" s="415" t="str">
        <f>IF($B210="-","",INDEX('Res.Aux.'!$AG$12:$BG$722,MATCH($B210,'Res.Aux.'!$AG$12:$AG$722,0),MATCH(T$6,'Res.Aux.'!$AG$15:$BG$15,0)))</f>
        <v/>
      </c>
      <c r="U210" s="416" t="str">
        <f>IF($B210="-","",INDEX('Res.Aux.'!$AG$12:$BG$722,MATCH($B210,'Res.Aux.'!$AG$12:$AG$722,0),MATCH(U$6,'Res.Aux.'!$AG$15:$BG$15,0)))</f>
        <v/>
      </c>
      <c r="V210" s="417"/>
      <c r="W210" s="414" t="str">
        <f t="shared" si="37"/>
        <v>-</v>
      </c>
      <c r="X210" s="415" t="str">
        <f t="shared" si="37"/>
        <v>-</v>
      </c>
      <c r="Y210" s="415" t="str">
        <f t="shared" si="37"/>
        <v>-</v>
      </c>
      <c r="Z210" s="416" t="str">
        <f t="shared" si="37"/>
        <v>-</v>
      </c>
      <c r="AA210" s="417"/>
      <c r="AB210" s="414" t="str">
        <f t="shared" si="36"/>
        <v>-</v>
      </c>
      <c r="AC210" s="415" t="str">
        <f t="shared" si="36"/>
        <v>-</v>
      </c>
      <c r="AD210" s="415" t="str">
        <f t="shared" si="36"/>
        <v>-</v>
      </c>
      <c r="AE210" s="416" t="str">
        <f t="shared" si="36"/>
        <v>-</v>
      </c>
      <c r="AF210" s="417"/>
      <c r="AG210" s="410" t="str">
        <f t="shared" si="38"/>
        <v>-</v>
      </c>
      <c r="AH210" s="417"/>
      <c r="AI210" s="418" t="str">
        <f t="shared" si="39"/>
        <v>ù</v>
      </c>
      <c r="AJ210" s="419" t="str">
        <f t="shared" si="40"/>
        <v>~</v>
      </c>
      <c r="AK210" s="417"/>
      <c r="AL210" s="414" t="str">
        <f t="shared" si="46"/>
        <v>-</v>
      </c>
      <c r="AM210" s="416" t="str">
        <f t="shared" si="44"/>
        <v>-</v>
      </c>
    </row>
    <row r="211" spans="2:39" ht="15" x14ac:dyDescent="0.3">
      <c r="B211" s="400" t="str">
        <f>IF(MAX(B$7:B210)+1&gt;MAX('Res.Aux.'!$AG$23:$AG$722),"-",MAX(B$7:B210)+1)</f>
        <v>-</v>
      </c>
      <c r="C211" s="401" t="str">
        <f>IF($B211="-","",INDEX('Res.Aux.'!$AG$12:$BG$722,MATCH($B211,'Res.Aux.'!$AG$12:$AG$722,0),MATCH(C$6,'Res.Aux.'!$AG$15:$BG$15,0)))</f>
        <v/>
      </c>
      <c r="D211" s="402" t="str">
        <f t="shared" si="41"/>
        <v/>
      </c>
      <c r="E211" s="403" t="str">
        <f>IF($B211="-","",INDEX('Res.Aux.'!$AG$12:$BG$722,MATCH($B211,'Res.Aux.'!$AG$12:$AG$722,0),MATCH(E$6,'Res.Aux.'!$AG$15:$BG$15,0)))</f>
        <v/>
      </c>
      <c r="F211" s="402" t="str">
        <f t="shared" si="42"/>
        <v/>
      </c>
      <c r="G211" s="404" t="str">
        <f>IF($B211="-","",INDEX('Res.Aux.'!$AG$12:$BG$722,MATCH($B211,'Res.Aux.'!$AG$12:$AG$722,0),MATCH(G$6,'Res.Aux.'!$AG$15:$BG$15,0)))</f>
        <v/>
      </c>
      <c r="H211" s="405" t="str">
        <f>IF($B211="-","",Datos!$I$16)</f>
        <v/>
      </c>
      <c r="I211" s="406" t="str">
        <f>IF($C211="","",Datos!$G$16)</f>
        <v/>
      </c>
      <c r="J211" s="407" t="str">
        <f>IF($B211="-","",INDEX('Res.Aux.'!$AG$12:$BG$722,MATCH($B211,'Res.Aux.'!$AG$12:$AG$722,0),MATCH(J$6,'Res.Aux.'!$AG$15:$BG$15,0)))</f>
        <v/>
      </c>
      <c r="K211" s="408" t="str">
        <f>IF($C211="","",Datos!$H$26)</f>
        <v/>
      </c>
      <c r="L211" s="409" t="str">
        <f>IF($I211="","",Datos!$N$27)</f>
        <v/>
      </c>
      <c r="M211" s="407" t="str">
        <f>IF($I211="","",Datos!$O$27)</f>
        <v/>
      </c>
      <c r="N211" s="410" t="str">
        <f>IF($B211="-","",INDEX('Res.Aux.'!$AG$12:$BG$722,MATCH($B211,'Res.Aux.'!$AG$12:$AG$722,0),MATCH(N$6,'Res.Aux.'!$AG$15:$BG$15,0)))</f>
        <v/>
      </c>
      <c r="O211" s="411"/>
      <c r="P211" s="412" t="str">
        <f t="shared" si="43"/>
        <v/>
      </c>
      <c r="Q211" s="413" t="str">
        <f t="shared" si="45"/>
        <v>ù</v>
      </c>
      <c r="R211" s="414" t="str">
        <f>IF($B211="-","",INDEX('Res.Aux.'!$AG$12:$BG$722,MATCH($B211,'Res.Aux.'!$AG$12:$AG$722,0),MATCH(R$6,'Res.Aux.'!$AG$15:$BG$15,0)))</f>
        <v/>
      </c>
      <c r="S211" s="415" t="str">
        <f>IF($B211="-","",INDEX('Res.Aux.'!$AG$12:$BG$722,MATCH($B211,'Res.Aux.'!$AG$12:$AG$722,0),MATCH(S$6,'Res.Aux.'!$AG$15:$BG$15,0)))</f>
        <v/>
      </c>
      <c r="T211" s="415" t="str">
        <f>IF($B211="-","",INDEX('Res.Aux.'!$AG$12:$BG$722,MATCH($B211,'Res.Aux.'!$AG$12:$AG$722,0),MATCH(T$6,'Res.Aux.'!$AG$15:$BG$15,0)))</f>
        <v/>
      </c>
      <c r="U211" s="416" t="str">
        <f>IF($B211="-","",INDEX('Res.Aux.'!$AG$12:$BG$722,MATCH($B211,'Res.Aux.'!$AG$12:$AG$722,0),MATCH(U$6,'Res.Aux.'!$AG$15:$BG$15,0)))</f>
        <v/>
      </c>
      <c r="V211" s="417"/>
      <c r="W211" s="414" t="str">
        <f t="shared" si="37"/>
        <v>-</v>
      </c>
      <c r="X211" s="415" t="str">
        <f t="shared" si="37"/>
        <v>-</v>
      </c>
      <c r="Y211" s="415" t="str">
        <f t="shared" si="37"/>
        <v>-</v>
      </c>
      <c r="Z211" s="416" t="str">
        <f t="shared" si="37"/>
        <v>-</v>
      </c>
      <c r="AA211" s="417"/>
      <c r="AB211" s="414" t="str">
        <f t="shared" si="36"/>
        <v>-</v>
      </c>
      <c r="AC211" s="415" t="str">
        <f t="shared" si="36"/>
        <v>-</v>
      </c>
      <c r="AD211" s="415" t="str">
        <f t="shared" si="36"/>
        <v>-</v>
      </c>
      <c r="AE211" s="416" t="str">
        <f t="shared" si="36"/>
        <v>-</v>
      </c>
      <c r="AF211" s="417"/>
      <c r="AG211" s="410" t="str">
        <f t="shared" si="38"/>
        <v>-</v>
      </c>
      <c r="AH211" s="417"/>
      <c r="AI211" s="418" t="str">
        <f t="shared" si="39"/>
        <v>ù</v>
      </c>
      <c r="AJ211" s="419" t="str">
        <f t="shared" si="40"/>
        <v>~</v>
      </c>
      <c r="AK211" s="417"/>
      <c r="AL211" s="414" t="str">
        <f t="shared" si="46"/>
        <v>-</v>
      </c>
      <c r="AM211" s="416" t="str">
        <f t="shared" si="44"/>
        <v>-</v>
      </c>
    </row>
    <row r="212" spans="2:39" ht="15" x14ac:dyDescent="0.3">
      <c r="B212" s="400" t="str">
        <f>IF(MAX(B$7:B211)+1&gt;MAX('Res.Aux.'!$AG$23:$AG$722),"-",MAX(B$7:B211)+1)</f>
        <v>-</v>
      </c>
      <c r="C212" s="401" t="str">
        <f>IF($B212="-","",INDEX('Res.Aux.'!$AG$12:$BG$722,MATCH($B212,'Res.Aux.'!$AG$12:$AG$722,0),MATCH(C$6,'Res.Aux.'!$AG$15:$BG$15,0)))</f>
        <v/>
      </c>
      <c r="D212" s="402" t="str">
        <f t="shared" si="41"/>
        <v/>
      </c>
      <c r="E212" s="403" t="str">
        <f>IF($B212="-","",INDEX('Res.Aux.'!$AG$12:$BG$722,MATCH($B212,'Res.Aux.'!$AG$12:$AG$722,0),MATCH(E$6,'Res.Aux.'!$AG$15:$BG$15,0)))</f>
        <v/>
      </c>
      <c r="F212" s="402" t="str">
        <f t="shared" si="42"/>
        <v/>
      </c>
      <c r="G212" s="404" t="str">
        <f>IF($B212="-","",INDEX('Res.Aux.'!$AG$12:$BG$722,MATCH($B212,'Res.Aux.'!$AG$12:$AG$722,0),MATCH(G$6,'Res.Aux.'!$AG$15:$BG$15,0)))</f>
        <v/>
      </c>
      <c r="H212" s="405" t="str">
        <f>IF($B212="-","",Datos!$I$16)</f>
        <v/>
      </c>
      <c r="I212" s="406" t="str">
        <f>IF($C212="","",Datos!$G$16)</f>
        <v/>
      </c>
      <c r="J212" s="407" t="str">
        <f>IF($B212="-","",INDEX('Res.Aux.'!$AG$12:$BG$722,MATCH($B212,'Res.Aux.'!$AG$12:$AG$722,0),MATCH(J$6,'Res.Aux.'!$AG$15:$BG$15,0)))</f>
        <v/>
      </c>
      <c r="K212" s="408" t="str">
        <f>IF($C212="","",Datos!$H$26)</f>
        <v/>
      </c>
      <c r="L212" s="409" t="str">
        <f>IF($I212="","",Datos!$N$27)</f>
        <v/>
      </c>
      <c r="M212" s="407" t="str">
        <f>IF($I212="","",Datos!$O$27)</f>
        <v/>
      </c>
      <c r="N212" s="410" t="str">
        <f>IF($B212="-","",INDEX('Res.Aux.'!$AG$12:$BG$722,MATCH($B212,'Res.Aux.'!$AG$12:$AG$722,0),MATCH(N$6,'Res.Aux.'!$AG$15:$BG$15,0)))</f>
        <v/>
      </c>
      <c r="O212" s="411"/>
      <c r="P212" s="412" t="str">
        <f t="shared" si="43"/>
        <v/>
      </c>
      <c r="Q212" s="413" t="str">
        <f t="shared" si="45"/>
        <v>ù</v>
      </c>
      <c r="R212" s="414" t="str">
        <f>IF($B212="-","",INDEX('Res.Aux.'!$AG$12:$BG$722,MATCH($B212,'Res.Aux.'!$AG$12:$AG$722,0),MATCH(R$6,'Res.Aux.'!$AG$15:$BG$15,0)))</f>
        <v/>
      </c>
      <c r="S212" s="415" t="str">
        <f>IF($B212="-","",INDEX('Res.Aux.'!$AG$12:$BG$722,MATCH($B212,'Res.Aux.'!$AG$12:$AG$722,0),MATCH(S$6,'Res.Aux.'!$AG$15:$BG$15,0)))</f>
        <v/>
      </c>
      <c r="T212" s="415" t="str">
        <f>IF($B212="-","",INDEX('Res.Aux.'!$AG$12:$BG$722,MATCH($B212,'Res.Aux.'!$AG$12:$AG$722,0),MATCH(T$6,'Res.Aux.'!$AG$15:$BG$15,0)))</f>
        <v/>
      </c>
      <c r="U212" s="416" t="str">
        <f>IF($B212="-","",INDEX('Res.Aux.'!$AG$12:$BG$722,MATCH($B212,'Res.Aux.'!$AG$12:$AG$722,0),MATCH(U$6,'Res.Aux.'!$AG$15:$BG$15,0)))</f>
        <v/>
      </c>
      <c r="V212" s="417"/>
      <c r="W212" s="414" t="str">
        <f t="shared" si="37"/>
        <v>-</v>
      </c>
      <c r="X212" s="415" t="str">
        <f t="shared" si="37"/>
        <v>-</v>
      </c>
      <c r="Y212" s="415" t="str">
        <f t="shared" si="37"/>
        <v>-</v>
      </c>
      <c r="Z212" s="416" t="str">
        <f t="shared" si="37"/>
        <v>-</v>
      </c>
      <c r="AA212" s="417"/>
      <c r="AB212" s="414" t="str">
        <f t="shared" si="36"/>
        <v>-</v>
      </c>
      <c r="AC212" s="415" t="str">
        <f t="shared" si="36"/>
        <v>-</v>
      </c>
      <c r="AD212" s="415" t="str">
        <f t="shared" si="36"/>
        <v>-</v>
      </c>
      <c r="AE212" s="416" t="str">
        <f t="shared" si="36"/>
        <v>-</v>
      </c>
      <c r="AF212" s="417"/>
      <c r="AG212" s="410" t="str">
        <f t="shared" si="38"/>
        <v>-</v>
      </c>
      <c r="AH212" s="417"/>
      <c r="AI212" s="418" t="str">
        <f t="shared" si="39"/>
        <v>ù</v>
      </c>
      <c r="AJ212" s="419" t="str">
        <f t="shared" si="40"/>
        <v>~</v>
      </c>
      <c r="AK212" s="417"/>
      <c r="AL212" s="414" t="str">
        <f t="shared" si="46"/>
        <v>-</v>
      </c>
      <c r="AM212" s="416" t="str">
        <f t="shared" si="44"/>
        <v>-</v>
      </c>
    </row>
    <row r="213" spans="2:39" ht="15" x14ac:dyDescent="0.3">
      <c r="B213" s="400" t="str">
        <f>IF(MAX(B$7:B212)+1&gt;MAX('Res.Aux.'!$AG$23:$AG$722),"-",MAX(B$7:B212)+1)</f>
        <v>-</v>
      </c>
      <c r="C213" s="401" t="str">
        <f>IF($B213="-","",INDEX('Res.Aux.'!$AG$12:$BG$722,MATCH($B213,'Res.Aux.'!$AG$12:$AG$722,0),MATCH(C$6,'Res.Aux.'!$AG$15:$BG$15,0)))</f>
        <v/>
      </c>
      <c r="D213" s="402" t="str">
        <f t="shared" si="41"/>
        <v/>
      </c>
      <c r="E213" s="403" t="str">
        <f>IF($B213="-","",INDEX('Res.Aux.'!$AG$12:$BG$722,MATCH($B213,'Res.Aux.'!$AG$12:$AG$722,0),MATCH(E$6,'Res.Aux.'!$AG$15:$BG$15,0)))</f>
        <v/>
      </c>
      <c r="F213" s="402" t="str">
        <f t="shared" si="42"/>
        <v/>
      </c>
      <c r="G213" s="404" t="str">
        <f>IF($B213="-","",INDEX('Res.Aux.'!$AG$12:$BG$722,MATCH($B213,'Res.Aux.'!$AG$12:$AG$722,0),MATCH(G$6,'Res.Aux.'!$AG$15:$BG$15,0)))</f>
        <v/>
      </c>
      <c r="H213" s="405" t="str">
        <f>IF($B213="-","",Datos!$I$16)</f>
        <v/>
      </c>
      <c r="I213" s="406" t="str">
        <f>IF($C213="","",Datos!$G$16)</f>
        <v/>
      </c>
      <c r="J213" s="407" t="str">
        <f>IF($B213="-","",INDEX('Res.Aux.'!$AG$12:$BG$722,MATCH($B213,'Res.Aux.'!$AG$12:$AG$722,0),MATCH(J$6,'Res.Aux.'!$AG$15:$BG$15,0)))</f>
        <v/>
      </c>
      <c r="K213" s="408" t="str">
        <f>IF($C213="","",Datos!$H$26)</f>
        <v/>
      </c>
      <c r="L213" s="409" t="str">
        <f>IF($I213="","",Datos!$N$27)</f>
        <v/>
      </c>
      <c r="M213" s="407" t="str">
        <f>IF($I213="","",Datos!$O$27)</f>
        <v/>
      </c>
      <c r="N213" s="410" t="str">
        <f>IF($B213="-","",INDEX('Res.Aux.'!$AG$12:$BG$722,MATCH($B213,'Res.Aux.'!$AG$12:$AG$722,0),MATCH(N$6,'Res.Aux.'!$AG$15:$BG$15,0)))</f>
        <v/>
      </c>
      <c r="O213" s="411"/>
      <c r="P213" s="412" t="str">
        <f t="shared" si="43"/>
        <v/>
      </c>
      <c r="Q213" s="413" t="str">
        <f t="shared" si="45"/>
        <v>ù</v>
      </c>
      <c r="R213" s="414" t="str">
        <f>IF($B213="-","",INDEX('Res.Aux.'!$AG$12:$BG$722,MATCH($B213,'Res.Aux.'!$AG$12:$AG$722,0),MATCH(R$6,'Res.Aux.'!$AG$15:$BG$15,0)))</f>
        <v/>
      </c>
      <c r="S213" s="415" t="str">
        <f>IF($B213="-","",INDEX('Res.Aux.'!$AG$12:$BG$722,MATCH($B213,'Res.Aux.'!$AG$12:$AG$722,0),MATCH(S$6,'Res.Aux.'!$AG$15:$BG$15,0)))</f>
        <v/>
      </c>
      <c r="T213" s="415" t="str">
        <f>IF($B213="-","",INDEX('Res.Aux.'!$AG$12:$BG$722,MATCH($B213,'Res.Aux.'!$AG$12:$AG$722,0),MATCH(T$6,'Res.Aux.'!$AG$15:$BG$15,0)))</f>
        <v/>
      </c>
      <c r="U213" s="416" t="str">
        <f>IF($B213="-","",INDEX('Res.Aux.'!$AG$12:$BG$722,MATCH($B213,'Res.Aux.'!$AG$12:$AG$722,0),MATCH(U$6,'Res.Aux.'!$AG$15:$BG$15,0)))</f>
        <v/>
      </c>
      <c r="V213" s="417"/>
      <c r="W213" s="414" t="str">
        <f t="shared" si="37"/>
        <v>-</v>
      </c>
      <c r="X213" s="415" t="str">
        <f t="shared" si="37"/>
        <v>-</v>
      </c>
      <c r="Y213" s="415" t="str">
        <f t="shared" si="37"/>
        <v>-</v>
      </c>
      <c r="Z213" s="416" t="str">
        <f t="shared" si="37"/>
        <v>-</v>
      </c>
      <c r="AA213" s="417"/>
      <c r="AB213" s="414" t="str">
        <f t="shared" si="36"/>
        <v>-</v>
      </c>
      <c r="AC213" s="415" t="str">
        <f t="shared" si="36"/>
        <v>-</v>
      </c>
      <c r="AD213" s="415" t="str">
        <f t="shared" si="36"/>
        <v>-</v>
      </c>
      <c r="AE213" s="416" t="str">
        <f t="shared" si="36"/>
        <v>-</v>
      </c>
      <c r="AF213" s="417"/>
      <c r="AG213" s="410" t="str">
        <f t="shared" si="38"/>
        <v>-</v>
      </c>
      <c r="AH213" s="417"/>
      <c r="AI213" s="418" t="str">
        <f t="shared" si="39"/>
        <v>ù</v>
      </c>
      <c r="AJ213" s="419" t="str">
        <f t="shared" si="40"/>
        <v>~</v>
      </c>
      <c r="AK213" s="417"/>
      <c r="AL213" s="414" t="str">
        <f t="shared" si="46"/>
        <v>-</v>
      </c>
      <c r="AM213" s="416" t="str">
        <f t="shared" si="44"/>
        <v>-</v>
      </c>
    </row>
    <row r="214" spans="2:39" ht="15" x14ac:dyDescent="0.3">
      <c r="B214" s="400" t="str">
        <f>IF(MAX(B$7:B213)+1&gt;MAX('Res.Aux.'!$AG$23:$AG$722),"-",MAX(B$7:B213)+1)</f>
        <v>-</v>
      </c>
      <c r="C214" s="401" t="str">
        <f>IF($B214="-","",INDEX('Res.Aux.'!$AG$12:$BG$722,MATCH($B214,'Res.Aux.'!$AG$12:$AG$722,0),MATCH(C$6,'Res.Aux.'!$AG$15:$BG$15,0)))</f>
        <v/>
      </c>
      <c r="D214" s="402" t="str">
        <f t="shared" si="41"/>
        <v/>
      </c>
      <c r="E214" s="403" t="str">
        <f>IF($B214="-","",INDEX('Res.Aux.'!$AG$12:$BG$722,MATCH($B214,'Res.Aux.'!$AG$12:$AG$722,0),MATCH(E$6,'Res.Aux.'!$AG$15:$BG$15,0)))</f>
        <v/>
      </c>
      <c r="F214" s="402" t="str">
        <f t="shared" si="42"/>
        <v/>
      </c>
      <c r="G214" s="404" t="str">
        <f>IF($B214="-","",INDEX('Res.Aux.'!$AG$12:$BG$722,MATCH($B214,'Res.Aux.'!$AG$12:$AG$722,0),MATCH(G$6,'Res.Aux.'!$AG$15:$BG$15,0)))</f>
        <v/>
      </c>
      <c r="H214" s="405" t="str">
        <f>IF($B214="-","",Datos!$I$16)</f>
        <v/>
      </c>
      <c r="I214" s="406" t="str">
        <f>IF($C214="","",Datos!$G$16)</f>
        <v/>
      </c>
      <c r="J214" s="407" t="str">
        <f>IF($B214="-","",INDEX('Res.Aux.'!$AG$12:$BG$722,MATCH($B214,'Res.Aux.'!$AG$12:$AG$722,0),MATCH(J$6,'Res.Aux.'!$AG$15:$BG$15,0)))</f>
        <v/>
      </c>
      <c r="K214" s="408" t="str">
        <f>IF($C214="","",Datos!$H$26)</f>
        <v/>
      </c>
      <c r="L214" s="409" t="str">
        <f>IF($I214="","",Datos!$N$27)</f>
        <v/>
      </c>
      <c r="M214" s="407" t="str">
        <f>IF($I214="","",Datos!$O$27)</f>
        <v/>
      </c>
      <c r="N214" s="410" t="str">
        <f>IF($B214="-","",INDEX('Res.Aux.'!$AG$12:$BG$722,MATCH($B214,'Res.Aux.'!$AG$12:$AG$722,0),MATCH(N$6,'Res.Aux.'!$AG$15:$BG$15,0)))</f>
        <v/>
      </c>
      <c r="O214" s="411"/>
      <c r="P214" s="412" t="str">
        <f t="shared" si="43"/>
        <v/>
      </c>
      <c r="Q214" s="413" t="str">
        <f t="shared" si="45"/>
        <v>ù</v>
      </c>
      <c r="R214" s="414" t="str">
        <f>IF($B214="-","",INDEX('Res.Aux.'!$AG$12:$BG$722,MATCH($B214,'Res.Aux.'!$AG$12:$AG$722,0),MATCH(R$6,'Res.Aux.'!$AG$15:$BG$15,0)))</f>
        <v/>
      </c>
      <c r="S214" s="415" t="str">
        <f>IF($B214="-","",INDEX('Res.Aux.'!$AG$12:$BG$722,MATCH($B214,'Res.Aux.'!$AG$12:$AG$722,0),MATCH(S$6,'Res.Aux.'!$AG$15:$BG$15,0)))</f>
        <v/>
      </c>
      <c r="T214" s="415" t="str">
        <f>IF($B214="-","",INDEX('Res.Aux.'!$AG$12:$BG$722,MATCH($B214,'Res.Aux.'!$AG$12:$AG$722,0),MATCH(T$6,'Res.Aux.'!$AG$15:$BG$15,0)))</f>
        <v/>
      </c>
      <c r="U214" s="416" t="str">
        <f>IF($B214="-","",INDEX('Res.Aux.'!$AG$12:$BG$722,MATCH($B214,'Res.Aux.'!$AG$12:$AG$722,0),MATCH(U$6,'Res.Aux.'!$AG$15:$BG$15,0)))</f>
        <v/>
      </c>
      <c r="V214" s="417"/>
      <c r="W214" s="414" t="str">
        <f t="shared" si="37"/>
        <v>-</v>
      </c>
      <c r="X214" s="415" t="str">
        <f t="shared" si="37"/>
        <v>-</v>
      </c>
      <c r="Y214" s="415" t="str">
        <f t="shared" si="37"/>
        <v>-</v>
      </c>
      <c r="Z214" s="416" t="str">
        <f t="shared" si="37"/>
        <v>-</v>
      </c>
      <c r="AA214" s="417"/>
      <c r="AB214" s="414" t="str">
        <f t="shared" si="36"/>
        <v>-</v>
      </c>
      <c r="AC214" s="415" t="str">
        <f t="shared" si="36"/>
        <v>-</v>
      </c>
      <c r="AD214" s="415" t="str">
        <f t="shared" si="36"/>
        <v>-</v>
      </c>
      <c r="AE214" s="416" t="str">
        <f t="shared" ref="AE214:AE277" si="47">IF(SUM(U214,Z214)=0,"-",SUM(U214,Z214))</f>
        <v>-</v>
      </c>
      <c r="AF214" s="417"/>
      <c r="AG214" s="410" t="str">
        <f t="shared" si="38"/>
        <v>-</v>
      </c>
      <c r="AH214" s="417"/>
      <c r="AI214" s="418" t="str">
        <f t="shared" si="39"/>
        <v>ù</v>
      </c>
      <c r="AJ214" s="419" t="str">
        <f t="shared" si="40"/>
        <v>~</v>
      </c>
      <c r="AK214" s="417"/>
      <c r="AL214" s="414" t="str">
        <f t="shared" si="46"/>
        <v>-</v>
      </c>
      <c r="AM214" s="416" t="str">
        <f t="shared" si="44"/>
        <v>-</v>
      </c>
    </row>
    <row r="215" spans="2:39" ht="15" x14ac:dyDescent="0.3">
      <c r="B215" s="400" t="str">
        <f>IF(MAX(B$7:B214)+1&gt;MAX('Res.Aux.'!$AG$23:$AG$722),"-",MAX(B$7:B214)+1)</f>
        <v>-</v>
      </c>
      <c r="C215" s="401" t="str">
        <f>IF($B215="-","",INDEX('Res.Aux.'!$AG$12:$BG$722,MATCH($B215,'Res.Aux.'!$AG$12:$AG$722,0),MATCH(C$6,'Res.Aux.'!$AG$15:$BG$15,0)))</f>
        <v/>
      </c>
      <c r="D215" s="402" t="str">
        <f t="shared" si="41"/>
        <v/>
      </c>
      <c r="E215" s="403" t="str">
        <f>IF($B215="-","",INDEX('Res.Aux.'!$AG$12:$BG$722,MATCH($B215,'Res.Aux.'!$AG$12:$AG$722,0),MATCH(E$6,'Res.Aux.'!$AG$15:$BG$15,0)))</f>
        <v/>
      </c>
      <c r="F215" s="402" t="str">
        <f t="shared" si="42"/>
        <v/>
      </c>
      <c r="G215" s="404" t="str">
        <f>IF($B215="-","",INDEX('Res.Aux.'!$AG$12:$BG$722,MATCH($B215,'Res.Aux.'!$AG$12:$AG$722,0),MATCH(G$6,'Res.Aux.'!$AG$15:$BG$15,0)))</f>
        <v/>
      </c>
      <c r="H215" s="405" t="str">
        <f>IF($B215="-","",Datos!$I$16)</f>
        <v/>
      </c>
      <c r="I215" s="406" t="str">
        <f>IF($C215="","",Datos!$G$16)</f>
        <v/>
      </c>
      <c r="J215" s="407" t="str">
        <f>IF($B215="-","",INDEX('Res.Aux.'!$AG$12:$BG$722,MATCH($B215,'Res.Aux.'!$AG$12:$AG$722,0),MATCH(J$6,'Res.Aux.'!$AG$15:$BG$15,0)))</f>
        <v/>
      </c>
      <c r="K215" s="408" t="str">
        <f>IF($C215="","",Datos!$H$26)</f>
        <v/>
      </c>
      <c r="L215" s="409" t="str">
        <f>IF($I215="","",Datos!$N$27)</f>
        <v/>
      </c>
      <c r="M215" s="407" t="str">
        <f>IF($I215="","",Datos!$O$27)</f>
        <v/>
      </c>
      <c r="N215" s="410" t="str">
        <f>IF($B215="-","",INDEX('Res.Aux.'!$AG$12:$BG$722,MATCH($B215,'Res.Aux.'!$AG$12:$AG$722,0),MATCH(N$6,'Res.Aux.'!$AG$15:$BG$15,0)))</f>
        <v/>
      </c>
      <c r="O215" s="411"/>
      <c r="P215" s="412" t="str">
        <f t="shared" si="43"/>
        <v/>
      </c>
      <c r="Q215" s="413" t="str">
        <f t="shared" si="45"/>
        <v>ù</v>
      </c>
      <c r="R215" s="414" t="str">
        <f>IF($B215="-","",INDEX('Res.Aux.'!$AG$12:$BG$722,MATCH($B215,'Res.Aux.'!$AG$12:$AG$722,0),MATCH(R$6,'Res.Aux.'!$AG$15:$BG$15,0)))</f>
        <v/>
      </c>
      <c r="S215" s="415" t="str">
        <f>IF($B215="-","",INDEX('Res.Aux.'!$AG$12:$BG$722,MATCH($B215,'Res.Aux.'!$AG$12:$AG$722,0),MATCH(S$6,'Res.Aux.'!$AG$15:$BG$15,0)))</f>
        <v/>
      </c>
      <c r="T215" s="415" t="str">
        <f>IF($B215="-","",INDEX('Res.Aux.'!$AG$12:$BG$722,MATCH($B215,'Res.Aux.'!$AG$12:$AG$722,0),MATCH(T$6,'Res.Aux.'!$AG$15:$BG$15,0)))</f>
        <v/>
      </c>
      <c r="U215" s="416" t="str">
        <f>IF($B215="-","",INDEX('Res.Aux.'!$AG$12:$BG$722,MATCH($B215,'Res.Aux.'!$AG$12:$AG$722,0),MATCH(U$6,'Res.Aux.'!$AG$15:$BG$15,0)))</f>
        <v/>
      </c>
      <c r="V215" s="417"/>
      <c r="W215" s="414" t="str">
        <f t="shared" si="37"/>
        <v>-</v>
      </c>
      <c r="X215" s="415" t="str">
        <f t="shared" si="37"/>
        <v>-</v>
      </c>
      <c r="Y215" s="415" t="str">
        <f t="shared" si="37"/>
        <v>-</v>
      </c>
      <c r="Z215" s="416" t="str">
        <f t="shared" ref="Z215:Z278" si="48">IF(OR(U215="-",U215=0,U215=""),"-",(U215*Z$1))</f>
        <v>-</v>
      </c>
      <c r="AA215" s="417"/>
      <c r="AB215" s="414" t="str">
        <f t="shared" ref="AB215:AE278" si="49">IF(SUM(R215,W215)=0,"-",SUM(R215,W215))</f>
        <v>-</v>
      </c>
      <c r="AC215" s="415" t="str">
        <f t="shared" si="49"/>
        <v>-</v>
      </c>
      <c r="AD215" s="415" t="str">
        <f t="shared" si="49"/>
        <v>-</v>
      </c>
      <c r="AE215" s="416" t="str">
        <f t="shared" si="47"/>
        <v>-</v>
      </c>
      <c r="AF215" s="417"/>
      <c r="AG215" s="410" t="str">
        <f t="shared" si="38"/>
        <v>-</v>
      </c>
      <c r="AH215" s="417"/>
      <c r="AI215" s="418" t="str">
        <f t="shared" si="39"/>
        <v>ù</v>
      </c>
      <c r="AJ215" s="419" t="str">
        <f t="shared" si="40"/>
        <v>~</v>
      </c>
      <c r="AK215" s="417"/>
      <c r="AL215" s="414" t="str">
        <f t="shared" si="46"/>
        <v>-</v>
      </c>
      <c r="AM215" s="416" t="str">
        <f t="shared" si="44"/>
        <v>-</v>
      </c>
    </row>
    <row r="216" spans="2:39" ht="15" x14ac:dyDescent="0.3">
      <c r="B216" s="400" t="str">
        <f>IF(MAX(B$7:B215)+1&gt;MAX('Res.Aux.'!$AG$23:$AG$722),"-",MAX(B$7:B215)+1)</f>
        <v>-</v>
      </c>
      <c r="C216" s="401" t="str">
        <f>IF($B216="-","",INDEX('Res.Aux.'!$AG$12:$BG$722,MATCH($B216,'Res.Aux.'!$AG$12:$AG$722,0),MATCH(C$6,'Res.Aux.'!$AG$15:$BG$15,0)))</f>
        <v/>
      </c>
      <c r="D216" s="402" t="str">
        <f t="shared" si="41"/>
        <v/>
      </c>
      <c r="E216" s="403" t="str">
        <f>IF($B216="-","",INDEX('Res.Aux.'!$AG$12:$BG$722,MATCH($B216,'Res.Aux.'!$AG$12:$AG$722,0),MATCH(E$6,'Res.Aux.'!$AG$15:$BG$15,0)))</f>
        <v/>
      </c>
      <c r="F216" s="402" t="str">
        <f t="shared" si="42"/>
        <v/>
      </c>
      <c r="G216" s="404" t="str">
        <f>IF($B216="-","",INDEX('Res.Aux.'!$AG$12:$BG$722,MATCH($B216,'Res.Aux.'!$AG$12:$AG$722,0),MATCH(G$6,'Res.Aux.'!$AG$15:$BG$15,0)))</f>
        <v/>
      </c>
      <c r="H216" s="405" t="str">
        <f>IF($B216="-","",Datos!$I$16)</f>
        <v/>
      </c>
      <c r="I216" s="406" t="str">
        <f>IF($C216="","",Datos!$G$16)</f>
        <v/>
      </c>
      <c r="J216" s="407" t="str">
        <f>IF($B216="-","",INDEX('Res.Aux.'!$AG$12:$BG$722,MATCH($B216,'Res.Aux.'!$AG$12:$AG$722,0),MATCH(J$6,'Res.Aux.'!$AG$15:$BG$15,0)))</f>
        <v/>
      </c>
      <c r="K216" s="408" t="str">
        <f>IF($C216="","",Datos!$H$26)</f>
        <v/>
      </c>
      <c r="L216" s="409" t="str">
        <f>IF($I216="","",Datos!$N$27)</f>
        <v/>
      </c>
      <c r="M216" s="407" t="str">
        <f>IF($I216="","",Datos!$O$27)</f>
        <v/>
      </c>
      <c r="N216" s="410" t="str">
        <f>IF($B216="-","",INDEX('Res.Aux.'!$AG$12:$BG$722,MATCH($B216,'Res.Aux.'!$AG$12:$AG$722,0),MATCH(N$6,'Res.Aux.'!$AG$15:$BG$15,0)))</f>
        <v/>
      </c>
      <c r="O216" s="411"/>
      <c r="P216" s="412" t="str">
        <f t="shared" si="43"/>
        <v/>
      </c>
      <c r="Q216" s="413" t="str">
        <f t="shared" si="45"/>
        <v>ù</v>
      </c>
      <c r="R216" s="414" t="str">
        <f>IF($B216="-","",INDEX('Res.Aux.'!$AG$12:$BG$722,MATCH($B216,'Res.Aux.'!$AG$12:$AG$722,0),MATCH(R$6,'Res.Aux.'!$AG$15:$BG$15,0)))</f>
        <v/>
      </c>
      <c r="S216" s="415" t="str">
        <f>IF($B216="-","",INDEX('Res.Aux.'!$AG$12:$BG$722,MATCH($B216,'Res.Aux.'!$AG$12:$AG$722,0),MATCH(S$6,'Res.Aux.'!$AG$15:$BG$15,0)))</f>
        <v/>
      </c>
      <c r="T216" s="415" t="str">
        <f>IF($B216="-","",INDEX('Res.Aux.'!$AG$12:$BG$722,MATCH($B216,'Res.Aux.'!$AG$12:$AG$722,0),MATCH(T$6,'Res.Aux.'!$AG$15:$BG$15,0)))</f>
        <v/>
      </c>
      <c r="U216" s="416" t="str">
        <f>IF($B216="-","",INDEX('Res.Aux.'!$AG$12:$BG$722,MATCH($B216,'Res.Aux.'!$AG$12:$AG$722,0),MATCH(U$6,'Res.Aux.'!$AG$15:$BG$15,0)))</f>
        <v/>
      </c>
      <c r="V216" s="417"/>
      <c r="W216" s="414" t="str">
        <f t="shared" ref="W216:Z279" si="50">IF(OR(R216="-",R216=0,R216=""),"-",(R216*W$1))</f>
        <v>-</v>
      </c>
      <c r="X216" s="415" t="str">
        <f t="shared" si="50"/>
        <v>-</v>
      </c>
      <c r="Y216" s="415" t="str">
        <f t="shared" si="50"/>
        <v>-</v>
      </c>
      <c r="Z216" s="416" t="str">
        <f t="shared" si="48"/>
        <v>-</v>
      </c>
      <c r="AA216" s="417"/>
      <c r="AB216" s="414" t="str">
        <f t="shared" si="49"/>
        <v>-</v>
      </c>
      <c r="AC216" s="415" t="str">
        <f t="shared" si="49"/>
        <v>-</v>
      </c>
      <c r="AD216" s="415" t="str">
        <f t="shared" si="49"/>
        <v>-</v>
      </c>
      <c r="AE216" s="416" t="str">
        <f t="shared" si="47"/>
        <v>-</v>
      </c>
      <c r="AF216" s="417"/>
      <c r="AG216" s="410" t="str">
        <f t="shared" si="38"/>
        <v>-</v>
      </c>
      <c r="AH216" s="417"/>
      <c r="AI216" s="418" t="str">
        <f t="shared" si="39"/>
        <v>ù</v>
      </c>
      <c r="AJ216" s="419" t="str">
        <f t="shared" si="40"/>
        <v>~</v>
      </c>
      <c r="AK216" s="417"/>
      <c r="AL216" s="414" t="str">
        <f t="shared" si="46"/>
        <v>-</v>
      </c>
      <c r="AM216" s="416" t="str">
        <f t="shared" si="44"/>
        <v>-</v>
      </c>
    </row>
    <row r="217" spans="2:39" ht="15" x14ac:dyDescent="0.3">
      <c r="B217" s="400" t="str">
        <f>IF(MAX(B$7:B216)+1&gt;MAX('Res.Aux.'!$AG$23:$AG$722),"-",MAX(B$7:B216)+1)</f>
        <v>-</v>
      </c>
      <c r="C217" s="401" t="str">
        <f>IF($B217="-","",INDEX('Res.Aux.'!$AG$12:$BG$722,MATCH($B217,'Res.Aux.'!$AG$12:$AG$722,0),MATCH(C$6,'Res.Aux.'!$AG$15:$BG$15,0)))</f>
        <v/>
      </c>
      <c r="D217" s="402" t="str">
        <f t="shared" si="41"/>
        <v/>
      </c>
      <c r="E217" s="403" t="str">
        <f>IF($B217="-","",INDEX('Res.Aux.'!$AG$12:$BG$722,MATCH($B217,'Res.Aux.'!$AG$12:$AG$722,0),MATCH(E$6,'Res.Aux.'!$AG$15:$BG$15,0)))</f>
        <v/>
      </c>
      <c r="F217" s="402" t="str">
        <f t="shared" si="42"/>
        <v/>
      </c>
      <c r="G217" s="404" t="str">
        <f>IF($B217="-","",INDEX('Res.Aux.'!$AG$12:$BG$722,MATCH($B217,'Res.Aux.'!$AG$12:$AG$722,0),MATCH(G$6,'Res.Aux.'!$AG$15:$BG$15,0)))</f>
        <v/>
      </c>
      <c r="H217" s="405" t="str">
        <f>IF($B217="-","",Datos!$I$16)</f>
        <v/>
      </c>
      <c r="I217" s="406" t="str">
        <f>IF($C217="","",Datos!$G$16)</f>
        <v/>
      </c>
      <c r="J217" s="407" t="str">
        <f>IF($B217="-","",INDEX('Res.Aux.'!$AG$12:$BG$722,MATCH($B217,'Res.Aux.'!$AG$12:$AG$722,0),MATCH(J$6,'Res.Aux.'!$AG$15:$BG$15,0)))</f>
        <v/>
      </c>
      <c r="K217" s="408" t="str">
        <f>IF($C217="","",Datos!$H$26)</f>
        <v/>
      </c>
      <c r="L217" s="409" t="str">
        <f>IF($I217="","",Datos!$N$27)</f>
        <v/>
      </c>
      <c r="M217" s="407" t="str">
        <f>IF($I217="","",Datos!$O$27)</f>
        <v/>
      </c>
      <c r="N217" s="410" t="str">
        <f>IF($B217="-","",INDEX('Res.Aux.'!$AG$12:$BG$722,MATCH($B217,'Res.Aux.'!$AG$12:$AG$722,0),MATCH(N$6,'Res.Aux.'!$AG$15:$BG$15,0)))</f>
        <v/>
      </c>
      <c r="O217" s="411"/>
      <c r="P217" s="412" t="str">
        <f t="shared" si="43"/>
        <v/>
      </c>
      <c r="Q217" s="413" t="str">
        <f t="shared" si="45"/>
        <v>ù</v>
      </c>
      <c r="R217" s="414" t="str">
        <f>IF($B217="-","",INDEX('Res.Aux.'!$AG$12:$BG$722,MATCH($B217,'Res.Aux.'!$AG$12:$AG$722,0),MATCH(R$6,'Res.Aux.'!$AG$15:$BG$15,0)))</f>
        <v/>
      </c>
      <c r="S217" s="415" t="str">
        <f>IF($B217="-","",INDEX('Res.Aux.'!$AG$12:$BG$722,MATCH($B217,'Res.Aux.'!$AG$12:$AG$722,0),MATCH(S$6,'Res.Aux.'!$AG$15:$BG$15,0)))</f>
        <v/>
      </c>
      <c r="T217" s="415" t="str">
        <f>IF($B217="-","",INDEX('Res.Aux.'!$AG$12:$BG$722,MATCH($B217,'Res.Aux.'!$AG$12:$AG$722,0),MATCH(T$6,'Res.Aux.'!$AG$15:$BG$15,0)))</f>
        <v/>
      </c>
      <c r="U217" s="416" t="str">
        <f>IF($B217="-","",INDEX('Res.Aux.'!$AG$12:$BG$722,MATCH($B217,'Res.Aux.'!$AG$12:$AG$722,0),MATCH(U$6,'Res.Aux.'!$AG$15:$BG$15,0)))</f>
        <v/>
      </c>
      <c r="V217" s="417"/>
      <c r="W217" s="414" t="str">
        <f t="shared" si="50"/>
        <v>-</v>
      </c>
      <c r="X217" s="415" t="str">
        <f t="shared" si="50"/>
        <v>-</v>
      </c>
      <c r="Y217" s="415" t="str">
        <f t="shared" si="50"/>
        <v>-</v>
      </c>
      <c r="Z217" s="416" t="str">
        <f t="shared" si="48"/>
        <v>-</v>
      </c>
      <c r="AA217" s="417"/>
      <c r="AB217" s="414" t="str">
        <f t="shared" si="49"/>
        <v>-</v>
      </c>
      <c r="AC217" s="415" t="str">
        <f t="shared" si="49"/>
        <v>-</v>
      </c>
      <c r="AD217" s="415" t="str">
        <f t="shared" si="49"/>
        <v>-</v>
      </c>
      <c r="AE217" s="416" t="str">
        <f t="shared" si="47"/>
        <v>-</v>
      </c>
      <c r="AF217" s="417"/>
      <c r="AG217" s="410" t="str">
        <f t="shared" si="38"/>
        <v>-</v>
      </c>
      <c r="AH217" s="417"/>
      <c r="AI217" s="418" t="str">
        <f t="shared" si="39"/>
        <v>ù</v>
      </c>
      <c r="AJ217" s="419" t="str">
        <f t="shared" si="40"/>
        <v>~</v>
      </c>
      <c r="AK217" s="417"/>
      <c r="AL217" s="414" t="str">
        <f t="shared" si="46"/>
        <v>-</v>
      </c>
      <c r="AM217" s="416" t="str">
        <f t="shared" si="44"/>
        <v>-</v>
      </c>
    </row>
    <row r="218" spans="2:39" ht="15" x14ac:dyDescent="0.3">
      <c r="B218" s="400" t="str">
        <f>IF(MAX(B$7:B217)+1&gt;MAX('Res.Aux.'!$AG$23:$AG$722),"-",MAX(B$7:B217)+1)</f>
        <v>-</v>
      </c>
      <c r="C218" s="401" t="str">
        <f>IF($B218="-","",INDEX('Res.Aux.'!$AG$12:$BG$722,MATCH($B218,'Res.Aux.'!$AG$12:$AG$722,0),MATCH(C$6,'Res.Aux.'!$AG$15:$BG$15,0)))</f>
        <v/>
      </c>
      <c r="D218" s="402" t="str">
        <f t="shared" si="41"/>
        <v/>
      </c>
      <c r="E218" s="403" t="str">
        <f>IF($B218="-","",INDEX('Res.Aux.'!$AG$12:$BG$722,MATCH($B218,'Res.Aux.'!$AG$12:$AG$722,0),MATCH(E$6,'Res.Aux.'!$AG$15:$BG$15,0)))</f>
        <v/>
      </c>
      <c r="F218" s="402" t="str">
        <f t="shared" si="42"/>
        <v/>
      </c>
      <c r="G218" s="404" t="str">
        <f>IF($B218="-","",INDEX('Res.Aux.'!$AG$12:$BG$722,MATCH($B218,'Res.Aux.'!$AG$12:$AG$722,0),MATCH(G$6,'Res.Aux.'!$AG$15:$BG$15,0)))</f>
        <v/>
      </c>
      <c r="H218" s="405" t="str">
        <f>IF($B218="-","",Datos!$I$16)</f>
        <v/>
      </c>
      <c r="I218" s="406" t="str">
        <f>IF($C218="","",Datos!$G$16)</f>
        <v/>
      </c>
      <c r="J218" s="407" t="str">
        <f>IF($B218="-","",INDEX('Res.Aux.'!$AG$12:$BG$722,MATCH($B218,'Res.Aux.'!$AG$12:$AG$722,0),MATCH(J$6,'Res.Aux.'!$AG$15:$BG$15,0)))</f>
        <v/>
      </c>
      <c r="K218" s="408" t="str">
        <f>IF($C218="","",Datos!$H$26)</f>
        <v/>
      </c>
      <c r="L218" s="409" t="str">
        <f>IF($I218="","",Datos!$N$27)</f>
        <v/>
      </c>
      <c r="M218" s="407" t="str">
        <f>IF($I218="","",Datos!$O$27)</f>
        <v/>
      </c>
      <c r="N218" s="410" t="str">
        <f>IF($B218="-","",INDEX('Res.Aux.'!$AG$12:$BG$722,MATCH($B218,'Res.Aux.'!$AG$12:$AG$722,0),MATCH(N$6,'Res.Aux.'!$AG$15:$BG$15,0)))</f>
        <v/>
      </c>
      <c r="O218" s="411"/>
      <c r="P218" s="412" t="str">
        <f t="shared" si="43"/>
        <v/>
      </c>
      <c r="Q218" s="413" t="str">
        <f t="shared" si="45"/>
        <v>ù</v>
      </c>
      <c r="R218" s="414" t="str">
        <f>IF($B218="-","",INDEX('Res.Aux.'!$AG$12:$BG$722,MATCH($B218,'Res.Aux.'!$AG$12:$AG$722,0),MATCH(R$6,'Res.Aux.'!$AG$15:$BG$15,0)))</f>
        <v/>
      </c>
      <c r="S218" s="415" t="str">
        <f>IF($B218="-","",INDEX('Res.Aux.'!$AG$12:$BG$722,MATCH($B218,'Res.Aux.'!$AG$12:$AG$722,0),MATCH(S$6,'Res.Aux.'!$AG$15:$BG$15,0)))</f>
        <v/>
      </c>
      <c r="T218" s="415" t="str">
        <f>IF($B218="-","",INDEX('Res.Aux.'!$AG$12:$BG$722,MATCH($B218,'Res.Aux.'!$AG$12:$AG$722,0),MATCH(T$6,'Res.Aux.'!$AG$15:$BG$15,0)))</f>
        <v/>
      </c>
      <c r="U218" s="416" t="str">
        <f>IF($B218="-","",INDEX('Res.Aux.'!$AG$12:$BG$722,MATCH($B218,'Res.Aux.'!$AG$12:$AG$722,0),MATCH(U$6,'Res.Aux.'!$AG$15:$BG$15,0)))</f>
        <v/>
      </c>
      <c r="V218" s="417"/>
      <c r="W218" s="414" t="str">
        <f t="shared" si="50"/>
        <v>-</v>
      </c>
      <c r="X218" s="415" t="str">
        <f t="shared" si="50"/>
        <v>-</v>
      </c>
      <c r="Y218" s="415" t="str">
        <f t="shared" si="50"/>
        <v>-</v>
      </c>
      <c r="Z218" s="416" t="str">
        <f t="shared" si="48"/>
        <v>-</v>
      </c>
      <c r="AA218" s="417"/>
      <c r="AB218" s="414" t="str">
        <f t="shared" si="49"/>
        <v>-</v>
      </c>
      <c r="AC218" s="415" t="str">
        <f t="shared" si="49"/>
        <v>-</v>
      </c>
      <c r="AD218" s="415" t="str">
        <f t="shared" si="49"/>
        <v>-</v>
      </c>
      <c r="AE218" s="416" t="str">
        <f t="shared" si="47"/>
        <v>-</v>
      </c>
      <c r="AF218" s="417"/>
      <c r="AG218" s="410" t="str">
        <f t="shared" si="38"/>
        <v>-</v>
      </c>
      <c r="AH218" s="417"/>
      <c r="AI218" s="418" t="str">
        <f t="shared" si="39"/>
        <v>ù</v>
      </c>
      <c r="AJ218" s="419" t="str">
        <f t="shared" si="40"/>
        <v>~</v>
      </c>
      <c r="AK218" s="417"/>
      <c r="AL218" s="414" t="str">
        <f t="shared" si="46"/>
        <v>-</v>
      </c>
      <c r="AM218" s="416" t="str">
        <f t="shared" si="44"/>
        <v>-</v>
      </c>
    </row>
    <row r="219" spans="2:39" ht="15" x14ac:dyDescent="0.3">
      <c r="B219" s="400" t="str">
        <f>IF(MAX(B$7:B218)+1&gt;MAX('Res.Aux.'!$AG$23:$AG$722),"-",MAX(B$7:B218)+1)</f>
        <v>-</v>
      </c>
      <c r="C219" s="401" t="str">
        <f>IF($B219="-","",INDEX('Res.Aux.'!$AG$12:$BG$722,MATCH($B219,'Res.Aux.'!$AG$12:$AG$722,0),MATCH(C$6,'Res.Aux.'!$AG$15:$BG$15,0)))</f>
        <v/>
      </c>
      <c r="D219" s="402" t="str">
        <f t="shared" si="41"/>
        <v/>
      </c>
      <c r="E219" s="403" t="str">
        <f>IF($B219="-","",INDEX('Res.Aux.'!$AG$12:$BG$722,MATCH($B219,'Res.Aux.'!$AG$12:$AG$722,0),MATCH(E$6,'Res.Aux.'!$AG$15:$BG$15,0)))</f>
        <v/>
      </c>
      <c r="F219" s="402" t="str">
        <f t="shared" si="42"/>
        <v/>
      </c>
      <c r="G219" s="404" t="str">
        <f>IF($B219="-","",INDEX('Res.Aux.'!$AG$12:$BG$722,MATCH($B219,'Res.Aux.'!$AG$12:$AG$722,0),MATCH(G$6,'Res.Aux.'!$AG$15:$BG$15,0)))</f>
        <v/>
      </c>
      <c r="H219" s="405" t="str">
        <f>IF($B219="-","",Datos!$I$16)</f>
        <v/>
      </c>
      <c r="I219" s="406" t="str">
        <f>IF($C219="","",Datos!$G$16)</f>
        <v/>
      </c>
      <c r="J219" s="407" t="str">
        <f>IF($B219="-","",INDEX('Res.Aux.'!$AG$12:$BG$722,MATCH($B219,'Res.Aux.'!$AG$12:$AG$722,0),MATCH(J$6,'Res.Aux.'!$AG$15:$BG$15,0)))</f>
        <v/>
      </c>
      <c r="K219" s="408" t="str">
        <f>IF($C219="","",Datos!$H$26)</f>
        <v/>
      </c>
      <c r="L219" s="409" t="str">
        <f>IF($I219="","",Datos!$N$27)</f>
        <v/>
      </c>
      <c r="M219" s="407" t="str">
        <f>IF($I219="","",Datos!$O$27)</f>
        <v/>
      </c>
      <c r="N219" s="410" t="str">
        <f>IF($B219="-","",INDEX('Res.Aux.'!$AG$12:$BG$722,MATCH($B219,'Res.Aux.'!$AG$12:$AG$722,0),MATCH(N$6,'Res.Aux.'!$AG$15:$BG$15,0)))</f>
        <v/>
      </c>
      <c r="O219" s="411"/>
      <c r="P219" s="412" t="str">
        <f t="shared" si="43"/>
        <v/>
      </c>
      <c r="Q219" s="413" t="str">
        <f t="shared" si="45"/>
        <v>ù</v>
      </c>
      <c r="R219" s="414" t="str">
        <f>IF($B219="-","",INDEX('Res.Aux.'!$AG$12:$BG$722,MATCH($B219,'Res.Aux.'!$AG$12:$AG$722,0),MATCH(R$6,'Res.Aux.'!$AG$15:$BG$15,0)))</f>
        <v/>
      </c>
      <c r="S219" s="415" t="str">
        <f>IF($B219="-","",INDEX('Res.Aux.'!$AG$12:$BG$722,MATCH($B219,'Res.Aux.'!$AG$12:$AG$722,0),MATCH(S$6,'Res.Aux.'!$AG$15:$BG$15,0)))</f>
        <v/>
      </c>
      <c r="T219" s="415" t="str">
        <f>IF($B219="-","",INDEX('Res.Aux.'!$AG$12:$BG$722,MATCH($B219,'Res.Aux.'!$AG$12:$AG$722,0),MATCH(T$6,'Res.Aux.'!$AG$15:$BG$15,0)))</f>
        <v/>
      </c>
      <c r="U219" s="416" t="str">
        <f>IF($B219="-","",INDEX('Res.Aux.'!$AG$12:$BG$722,MATCH($B219,'Res.Aux.'!$AG$12:$AG$722,0),MATCH(U$6,'Res.Aux.'!$AG$15:$BG$15,0)))</f>
        <v/>
      </c>
      <c r="V219" s="417"/>
      <c r="W219" s="414" t="str">
        <f t="shared" si="50"/>
        <v>-</v>
      </c>
      <c r="X219" s="415" t="str">
        <f t="shared" si="50"/>
        <v>-</v>
      </c>
      <c r="Y219" s="415" t="str">
        <f t="shared" si="50"/>
        <v>-</v>
      </c>
      <c r="Z219" s="416" t="str">
        <f t="shared" si="48"/>
        <v>-</v>
      </c>
      <c r="AA219" s="417"/>
      <c r="AB219" s="414" t="str">
        <f t="shared" si="49"/>
        <v>-</v>
      </c>
      <c r="AC219" s="415" t="str">
        <f t="shared" si="49"/>
        <v>-</v>
      </c>
      <c r="AD219" s="415" t="str">
        <f t="shared" si="49"/>
        <v>-</v>
      </c>
      <c r="AE219" s="416" t="str">
        <f t="shared" si="47"/>
        <v>-</v>
      </c>
      <c r="AF219" s="417"/>
      <c r="AG219" s="410" t="str">
        <f t="shared" si="38"/>
        <v>-</v>
      </c>
      <c r="AH219" s="417"/>
      <c r="AI219" s="418" t="str">
        <f t="shared" si="39"/>
        <v>ù</v>
      </c>
      <c r="AJ219" s="419" t="str">
        <f t="shared" si="40"/>
        <v>~</v>
      </c>
      <c r="AK219" s="417"/>
      <c r="AL219" s="414" t="str">
        <f t="shared" si="46"/>
        <v>-</v>
      </c>
      <c r="AM219" s="416" t="str">
        <f t="shared" si="44"/>
        <v>-</v>
      </c>
    </row>
    <row r="220" spans="2:39" ht="15" x14ac:dyDescent="0.3">
      <c r="B220" s="400" t="str">
        <f>IF(MAX(B$7:B219)+1&gt;MAX('Res.Aux.'!$AG$23:$AG$722),"-",MAX(B$7:B219)+1)</f>
        <v>-</v>
      </c>
      <c r="C220" s="401" t="str">
        <f>IF($B220="-","",INDEX('Res.Aux.'!$AG$12:$BG$722,MATCH($B220,'Res.Aux.'!$AG$12:$AG$722,0),MATCH(C$6,'Res.Aux.'!$AG$15:$BG$15,0)))</f>
        <v/>
      </c>
      <c r="D220" s="402" t="str">
        <f t="shared" si="41"/>
        <v/>
      </c>
      <c r="E220" s="403" t="str">
        <f>IF($B220="-","",INDEX('Res.Aux.'!$AG$12:$BG$722,MATCH($B220,'Res.Aux.'!$AG$12:$AG$722,0),MATCH(E$6,'Res.Aux.'!$AG$15:$BG$15,0)))</f>
        <v/>
      </c>
      <c r="F220" s="402" t="str">
        <f t="shared" si="42"/>
        <v/>
      </c>
      <c r="G220" s="404" t="str">
        <f>IF($B220="-","",INDEX('Res.Aux.'!$AG$12:$BG$722,MATCH($B220,'Res.Aux.'!$AG$12:$AG$722,0),MATCH(G$6,'Res.Aux.'!$AG$15:$BG$15,0)))</f>
        <v/>
      </c>
      <c r="H220" s="405" t="str">
        <f>IF($B220="-","",Datos!$I$16)</f>
        <v/>
      </c>
      <c r="I220" s="406" t="str">
        <f>IF($C220="","",Datos!$G$16)</f>
        <v/>
      </c>
      <c r="J220" s="407" t="str">
        <f>IF($B220="-","",INDEX('Res.Aux.'!$AG$12:$BG$722,MATCH($B220,'Res.Aux.'!$AG$12:$AG$722,0),MATCH(J$6,'Res.Aux.'!$AG$15:$BG$15,0)))</f>
        <v/>
      </c>
      <c r="K220" s="408" t="str">
        <f>IF($C220="","",Datos!$H$26)</f>
        <v/>
      </c>
      <c r="L220" s="409" t="str">
        <f>IF($I220="","",Datos!$N$27)</f>
        <v/>
      </c>
      <c r="M220" s="407" t="str">
        <f>IF($I220="","",Datos!$O$27)</f>
        <v/>
      </c>
      <c r="N220" s="410" t="str">
        <f>IF($B220="-","",INDEX('Res.Aux.'!$AG$12:$BG$722,MATCH($B220,'Res.Aux.'!$AG$12:$AG$722,0),MATCH(N$6,'Res.Aux.'!$AG$15:$BG$15,0)))</f>
        <v/>
      </c>
      <c r="O220" s="411"/>
      <c r="P220" s="412" t="str">
        <f t="shared" si="43"/>
        <v/>
      </c>
      <c r="Q220" s="413" t="str">
        <f t="shared" si="45"/>
        <v>ù</v>
      </c>
      <c r="R220" s="414" t="str">
        <f>IF($B220="-","",INDEX('Res.Aux.'!$AG$12:$BG$722,MATCH($B220,'Res.Aux.'!$AG$12:$AG$722,0),MATCH(R$6,'Res.Aux.'!$AG$15:$BG$15,0)))</f>
        <v/>
      </c>
      <c r="S220" s="415" t="str">
        <f>IF($B220="-","",INDEX('Res.Aux.'!$AG$12:$BG$722,MATCH($B220,'Res.Aux.'!$AG$12:$AG$722,0),MATCH(S$6,'Res.Aux.'!$AG$15:$BG$15,0)))</f>
        <v/>
      </c>
      <c r="T220" s="415" t="str">
        <f>IF($B220="-","",INDEX('Res.Aux.'!$AG$12:$BG$722,MATCH($B220,'Res.Aux.'!$AG$12:$AG$722,0),MATCH(T$6,'Res.Aux.'!$AG$15:$BG$15,0)))</f>
        <v/>
      </c>
      <c r="U220" s="416" t="str">
        <f>IF($B220="-","",INDEX('Res.Aux.'!$AG$12:$BG$722,MATCH($B220,'Res.Aux.'!$AG$12:$AG$722,0),MATCH(U$6,'Res.Aux.'!$AG$15:$BG$15,0)))</f>
        <v/>
      </c>
      <c r="V220" s="417"/>
      <c r="W220" s="414" t="str">
        <f t="shared" si="50"/>
        <v>-</v>
      </c>
      <c r="X220" s="415" t="str">
        <f t="shared" si="50"/>
        <v>-</v>
      </c>
      <c r="Y220" s="415" t="str">
        <f t="shared" si="50"/>
        <v>-</v>
      </c>
      <c r="Z220" s="416" t="str">
        <f t="shared" si="48"/>
        <v>-</v>
      </c>
      <c r="AA220" s="417"/>
      <c r="AB220" s="414" t="str">
        <f t="shared" si="49"/>
        <v>-</v>
      </c>
      <c r="AC220" s="415" t="str">
        <f t="shared" si="49"/>
        <v>-</v>
      </c>
      <c r="AD220" s="415" t="str">
        <f t="shared" si="49"/>
        <v>-</v>
      </c>
      <c r="AE220" s="416" t="str">
        <f t="shared" si="47"/>
        <v>-</v>
      </c>
      <c r="AF220" s="417"/>
      <c r="AG220" s="410" t="str">
        <f t="shared" si="38"/>
        <v>-</v>
      </c>
      <c r="AH220" s="417"/>
      <c r="AI220" s="418" t="str">
        <f t="shared" si="39"/>
        <v>ù</v>
      </c>
      <c r="AJ220" s="419" t="str">
        <f t="shared" si="40"/>
        <v>~</v>
      </c>
      <c r="AK220" s="417"/>
      <c r="AL220" s="414" t="str">
        <f t="shared" si="46"/>
        <v>-</v>
      </c>
      <c r="AM220" s="416" t="str">
        <f t="shared" si="44"/>
        <v>-</v>
      </c>
    </row>
    <row r="221" spans="2:39" ht="15" x14ac:dyDescent="0.3">
      <c r="B221" s="400" t="str">
        <f>IF(MAX(B$7:B220)+1&gt;MAX('Res.Aux.'!$AG$23:$AG$722),"-",MAX(B$7:B220)+1)</f>
        <v>-</v>
      </c>
      <c r="C221" s="401" t="str">
        <f>IF($B221="-","",INDEX('Res.Aux.'!$AG$12:$BG$722,MATCH($B221,'Res.Aux.'!$AG$12:$AG$722,0),MATCH(C$6,'Res.Aux.'!$AG$15:$BG$15,0)))</f>
        <v/>
      </c>
      <c r="D221" s="402" t="str">
        <f t="shared" si="41"/>
        <v/>
      </c>
      <c r="E221" s="403" t="str">
        <f>IF($B221="-","",INDEX('Res.Aux.'!$AG$12:$BG$722,MATCH($B221,'Res.Aux.'!$AG$12:$AG$722,0),MATCH(E$6,'Res.Aux.'!$AG$15:$BG$15,0)))</f>
        <v/>
      </c>
      <c r="F221" s="402" t="str">
        <f t="shared" si="42"/>
        <v/>
      </c>
      <c r="G221" s="404" t="str">
        <f>IF($B221="-","",INDEX('Res.Aux.'!$AG$12:$BG$722,MATCH($B221,'Res.Aux.'!$AG$12:$AG$722,0),MATCH(G$6,'Res.Aux.'!$AG$15:$BG$15,0)))</f>
        <v/>
      </c>
      <c r="H221" s="405" t="str">
        <f>IF($B221="-","",Datos!$I$16)</f>
        <v/>
      </c>
      <c r="I221" s="406" t="str">
        <f>IF($C221="","",Datos!$G$16)</f>
        <v/>
      </c>
      <c r="J221" s="407" t="str">
        <f>IF($B221="-","",INDEX('Res.Aux.'!$AG$12:$BG$722,MATCH($B221,'Res.Aux.'!$AG$12:$AG$722,0),MATCH(J$6,'Res.Aux.'!$AG$15:$BG$15,0)))</f>
        <v/>
      </c>
      <c r="K221" s="408" t="str">
        <f>IF($C221="","",Datos!$H$26)</f>
        <v/>
      </c>
      <c r="L221" s="409" t="str">
        <f>IF($I221="","",Datos!$N$27)</f>
        <v/>
      </c>
      <c r="M221" s="407" t="str">
        <f>IF($I221="","",Datos!$O$27)</f>
        <v/>
      </c>
      <c r="N221" s="410" t="str">
        <f>IF($B221="-","",INDEX('Res.Aux.'!$AG$12:$BG$722,MATCH($B221,'Res.Aux.'!$AG$12:$AG$722,0),MATCH(N$6,'Res.Aux.'!$AG$15:$BG$15,0)))</f>
        <v/>
      </c>
      <c r="O221" s="411"/>
      <c r="P221" s="412" t="str">
        <f t="shared" si="43"/>
        <v/>
      </c>
      <c r="Q221" s="413" t="str">
        <f t="shared" si="45"/>
        <v>ù</v>
      </c>
      <c r="R221" s="414" t="str">
        <f>IF($B221="-","",INDEX('Res.Aux.'!$AG$12:$BG$722,MATCH($B221,'Res.Aux.'!$AG$12:$AG$722,0),MATCH(R$6,'Res.Aux.'!$AG$15:$BG$15,0)))</f>
        <v/>
      </c>
      <c r="S221" s="415" t="str">
        <f>IF($B221="-","",INDEX('Res.Aux.'!$AG$12:$BG$722,MATCH($B221,'Res.Aux.'!$AG$12:$AG$722,0),MATCH(S$6,'Res.Aux.'!$AG$15:$BG$15,0)))</f>
        <v/>
      </c>
      <c r="T221" s="415" t="str">
        <f>IF($B221="-","",INDEX('Res.Aux.'!$AG$12:$BG$722,MATCH($B221,'Res.Aux.'!$AG$12:$AG$722,0),MATCH(T$6,'Res.Aux.'!$AG$15:$BG$15,0)))</f>
        <v/>
      </c>
      <c r="U221" s="416" t="str">
        <f>IF($B221="-","",INDEX('Res.Aux.'!$AG$12:$BG$722,MATCH($B221,'Res.Aux.'!$AG$12:$AG$722,0),MATCH(U$6,'Res.Aux.'!$AG$15:$BG$15,0)))</f>
        <v/>
      </c>
      <c r="V221" s="417"/>
      <c r="W221" s="414" t="str">
        <f t="shared" si="50"/>
        <v>-</v>
      </c>
      <c r="X221" s="415" t="str">
        <f t="shared" si="50"/>
        <v>-</v>
      </c>
      <c r="Y221" s="415" t="str">
        <f t="shared" si="50"/>
        <v>-</v>
      </c>
      <c r="Z221" s="416" t="str">
        <f t="shared" si="48"/>
        <v>-</v>
      </c>
      <c r="AA221" s="417"/>
      <c r="AB221" s="414" t="str">
        <f t="shared" si="49"/>
        <v>-</v>
      </c>
      <c r="AC221" s="415" t="str">
        <f t="shared" si="49"/>
        <v>-</v>
      </c>
      <c r="AD221" s="415" t="str">
        <f t="shared" si="49"/>
        <v>-</v>
      </c>
      <c r="AE221" s="416" t="str">
        <f t="shared" si="47"/>
        <v>-</v>
      </c>
      <c r="AF221" s="417"/>
      <c r="AG221" s="410" t="str">
        <f t="shared" si="38"/>
        <v>-</v>
      </c>
      <c r="AH221" s="417"/>
      <c r="AI221" s="418" t="str">
        <f t="shared" si="39"/>
        <v>ù</v>
      </c>
      <c r="AJ221" s="419" t="str">
        <f t="shared" si="40"/>
        <v>~</v>
      </c>
      <c r="AK221" s="417"/>
      <c r="AL221" s="414" t="str">
        <f t="shared" si="46"/>
        <v>-</v>
      </c>
      <c r="AM221" s="416" t="str">
        <f t="shared" si="44"/>
        <v>-</v>
      </c>
    </row>
    <row r="222" spans="2:39" ht="15" x14ac:dyDescent="0.3">
      <c r="B222" s="400" t="str">
        <f>IF(MAX(B$7:B221)+1&gt;MAX('Res.Aux.'!$AG$23:$AG$722),"-",MAX(B$7:B221)+1)</f>
        <v>-</v>
      </c>
      <c r="C222" s="401" t="str">
        <f>IF($B222="-","",INDEX('Res.Aux.'!$AG$12:$BG$722,MATCH($B222,'Res.Aux.'!$AG$12:$AG$722,0),MATCH(C$6,'Res.Aux.'!$AG$15:$BG$15,0)))</f>
        <v/>
      </c>
      <c r="D222" s="402" t="str">
        <f t="shared" si="41"/>
        <v/>
      </c>
      <c r="E222" s="403" t="str">
        <f>IF($B222="-","",INDEX('Res.Aux.'!$AG$12:$BG$722,MATCH($B222,'Res.Aux.'!$AG$12:$AG$722,0),MATCH(E$6,'Res.Aux.'!$AG$15:$BG$15,0)))</f>
        <v/>
      </c>
      <c r="F222" s="402" t="str">
        <f t="shared" si="42"/>
        <v/>
      </c>
      <c r="G222" s="404" t="str">
        <f>IF($B222="-","",INDEX('Res.Aux.'!$AG$12:$BG$722,MATCH($B222,'Res.Aux.'!$AG$12:$AG$722,0),MATCH(G$6,'Res.Aux.'!$AG$15:$BG$15,0)))</f>
        <v/>
      </c>
      <c r="H222" s="405" t="str">
        <f>IF($B222="-","",Datos!$I$16)</f>
        <v/>
      </c>
      <c r="I222" s="406" t="str">
        <f>IF($C222="","",Datos!$G$16)</f>
        <v/>
      </c>
      <c r="J222" s="407" t="str">
        <f>IF($B222="-","",INDEX('Res.Aux.'!$AG$12:$BG$722,MATCH($B222,'Res.Aux.'!$AG$12:$AG$722,0),MATCH(J$6,'Res.Aux.'!$AG$15:$BG$15,0)))</f>
        <v/>
      </c>
      <c r="K222" s="408" t="str">
        <f>IF($C222="","",Datos!$H$26)</f>
        <v/>
      </c>
      <c r="L222" s="409" t="str">
        <f>IF($I222="","",Datos!$N$27)</f>
        <v/>
      </c>
      <c r="M222" s="407" t="str">
        <f>IF($I222="","",Datos!$O$27)</f>
        <v/>
      </c>
      <c r="N222" s="410" t="str">
        <f>IF($B222="-","",INDEX('Res.Aux.'!$AG$12:$BG$722,MATCH($B222,'Res.Aux.'!$AG$12:$AG$722,0),MATCH(N$6,'Res.Aux.'!$AG$15:$BG$15,0)))</f>
        <v/>
      </c>
      <c r="O222" s="411"/>
      <c r="P222" s="412" t="str">
        <f t="shared" si="43"/>
        <v/>
      </c>
      <c r="Q222" s="413" t="str">
        <f t="shared" si="45"/>
        <v>ù</v>
      </c>
      <c r="R222" s="414" t="str">
        <f>IF($B222="-","",INDEX('Res.Aux.'!$AG$12:$BG$722,MATCH($B222,'Res.Aux.'!$AG$12:$AG$722,0),MATCH(R$6,'Res.Aux.'!$AG$15:$BG$15,0)))</f>
        <v/>
      </c>
      <c r="S222" s="415" t="str">
        <f>IF($B222="-","",INDEX('Res.Aux.'!$AG$12:$BG$722,MATCH($B222,'Res.Aux.'!$AG$12:$AG$722,0),MATCH(S$6,'Res.Aux.'!$AG$15:$BG$15,0)))</f>
        <v/>
      </c>
      <c r="T222" s="415" t="str">
        <f>IF($B222="-","",INDEX('Res.Aux.'!$AG$12:$BG$722,MATCH($B222,'Res.Aux.'!$AG$12:$AG$722,0),MATCH(T$6,'Res.Aux.'!$AG$15:$BG$15,0)))</f>
        <v/>
      </c>
      <c r="U222" s="416" t="str">
        <f>IF($B222="-","",INDEX('Res.Aux.'!$AG$12:$BG$722,MATCH($B222,'Res.Aux.'!$AG$12:$AG$722,0),MATCH(U$6,'Res.Aux.'!$AG$15:$BG$15,0)))</f>
        <v/>
      </c>
      <c r="V222" s="417"/>
      <c r="W222" s="414" t="str">
        <f t="shared" si="50"/>
        <v>-</v>
      </c>
      <c r="X222" s="415" t="str">
        <f t="shared" si="50"/>
        <v>-</v>
      </c>
      <c r="Y222" s="415" t="str">
        <f t="shared" si="50"/>
        <v>-</v>
      </c>
      <c r="Z222" s="416" t="str">
        <f t="shared" si="48"/>
        <v>-</v>
      </c>
      <c r="AA222" s="417"/>
      <c r="AB222" s="414" t="str">
        <f t="shared" si="49"/>
        <v>-</v>
      </c>
      <c r="AC222" s="415" t="str">
        <f t="shared" si="49"/>
        <v>-</v>
      </c>
      <c r="AD222" s="415" t="str">
        <f t="shared" si="49"/>
        <v>-</v>
      </c>
      <c r="AE222" s="416" t="str">
        <f t="shared" si="47"/>
        <v>-</v>
      </c>
      <c r="AF222" s="417"/>
      <c r="AG222" s="410" t="str">
        <f t="shared" si="38"/>
        <v>-</v>
      </c>
      <c r="AH222" s="417"/>
      <c r="AI222" s="418" t="str">
        <f t="shared" si="39"/>
        <v>ù</v>
      </c>
      <c r="AJ222" s="419" t="str">
        <f t="shared" si="40"/>
        <v>~</v>
      </c>
      <c r="AK222" s="417"/>
      <c r="AL222" s="414" t="str">
        <f t="shared" si="46"/>
        <v>-</v>
      </c>
      <c r="AM222" s="416" t="str">
        <f t="shared" si="44"/>
        <v>-</v>
      </c>
    </row>
    <row r="223" spans="2:39" ht="15" x14ac:dyDescent="0.3">
      <c r="B223" s="400" t="str">
        <f>IF(MAX(B$7:B222)+1&gt;MAX('Res.Aux.'!$AG$23:$AG$722),"-",MAX(B$7:B222)+1)</f>
        <v>-</v>
      </c>
      <c r="C223" s="401" t="str">
        <f>IF($B223="-","",INDEX('Res.Aux.'!$AG$12:$BG$722,MATCH($B223,'Res.Aux.'!$AG$12:$AG$722,0),MATCH(C$6,'Res.Aux.'!$AG$15:$BG$15,0)))</f>
        <v/>
      </c>
      <c r="D223" s="402" t="str">
        <f t="shared" si="41"/>
        <v/>
      </c>
      <c r="E223" s="403" t="str">
        <f>IF($B223="-","",INDEX('Res.Aux.'!$AG$12:$BG$722,MATCH($B223,'Res.Aux.'!$AG$12:$AG$722,0),MATCH(E$6,'Res.Aux.'!$AG$15:$BG$15,0)))</f>
        <v/>
      </c>
      <c r="F223" s="402" t="str">
        <f t="shared" si="42"/>
        <v/>
      </c>
      <c r="G223" s="404" t="str">
        <f>IF($B223="-","",INDEX('Res.Aux.'!$AG$12:$BG$722,MATCH($B223,'Res.Aux.'!$AG$12:$AG$722,0),MATCH(G$6,'Res.Aux.'!$AG$15:$BG$15,0)))</f>
        <v/>
      </c>
      <c r="H223" s="405" t="str">
        <f>IF($B223="-","",Datos!$I$16)</f>
        <v/>
      </c>
      <c r="I223" s="406" t="str">
        <f>IF($C223="","",Datos!$G$16)</f>
        <v/>
      </c>
      <c r="J223" s="407" t="str">
        <f>IF($B223="-","",INDEX('Res.Aux.'!$AG$12:$BG$722,MATCH($B223,'Res.Aux.'!$AG$12:$AG$722,0),MATCH(J$6,'Res.Aux.'!$AG$15:$BG$15,0)))</f>
        <v/>
      </c>
      <c r="K223" s="408" t="str">
        <f>IF($C223="","",Datos!$H$26)</f>
        <v/>
      </c>
      <c r="L223" s="409" t="str">
        <f>IF($I223="","",Datos!$N$27)</f>
        <v/>
      </c>
      <c r="M223" s="407" t="str">
        <f>IF($I223="","",Datos!$O$27)</f>
        <v/>
      </c>
      <c r="N223" s="410" t="str">
        <f>IF($B223="-","",INDEX('Res.Aux.'!$AG$12:$BG$722,MATCH($B223,'Res.Aux.'!$AG$12:$AG$722,0),MATCH(N$6,'Res.Aux.'!$AG$15:$BG$15,0)))</f>
        <v/>
      </c>
      <c r="O223" s="411"/>
      <c r="P223" s="412" t="str">
        <f t="shared" si="43"/>
        <v/>
      </c>
      <c r="Q223" s="413" t="str">
        <f t="shared" si="45"/>
        <v>ù</v>
      </c>
      <c r="R223" s="414" t="str">
        <f>IF($B223="-","",INDEX('Res.Aux.'!$AG$12:$BG$722,MATCH($B223,'Res.Aux.'!$AG$12:$AG$722,0),MATCH(R$6,'Res.Aux.'!$AG$15:$BG$15,0)))</f>
        <v/>
      </c>
      <c r="S223" s="415" t="str">
        <f>IF($B223="-","",INDEX('Res.Aux.'!$AG$12:$BG$722,MATCH($B223,'Res.Aux.'!$AG$12:$AG$722,0),MATCH(S$6,'Res.Aux.'!$AG$15:$BG$15,0)))</f>
        <v/>
      </c>
      <c r="T223" s="415" t="str">
        <f>IF($B223="-","",INDEX('Res.Aux.'!$AG$12:$BG$722,MATCH($B223,'Res.Aux.'!$AG$12:$AG$722,0),MATCH(T$6,'Res.Aux.'!$AG$15:$BG$15,0)))</f>
        <v/>
      </c>
      <c r="U223" s="416" t="str">
        <f>IF($B223="-","",INDEX('Res.Aux.'!$AG$12:$BG$722,MATCH($B223,'Res.Aux.'!$AG$12:$AG$722,0),MATCH(U$6,'Res.Aux.'!$AG$15:$BG$15,0)))</f>
        <v/>
      </c>
      <c r="V223" s="417"/>
      <c r="W223" s="414" t="str">
        <f t="shared" si="50"/>
        <v>-</v>
      </c>
      <c r="X223" s="415" t="str">
        <f t="shared" si="50"/>
        <v>-</v>
      </c>
      <c r="Y223" s="415" t="str">
        <f t="shared" si="50"/>
        <v>-</v>
      </c>
      <c r="Z223" s="416" t="str">
        <f t="shared" si="48"/>
        <v>-</v>
      </c>
      <c r="AA223" s="417"/>
      <c r="AB223" s="414" t="str">
        <f t="shared" si="49"/>
        <v>-</v>
      </c>
      <c r="AC223" s="415" t="str">
        <f t="shared" si="49"/>
        <v>-</v>
      </c>
      <c r="AD223" s="415" t="str">
        <f t="shared" si="49"/>
        <v>-</v>
      </c>
      <c r="AE223" s="416" t="str">
        <f t="shared" si="47"/>
        <v>-</v>
      </c>
      <c r="AF223" s="417"/>
      <c r="AG223" s="410" t="str">
        <f t="shared" si="38"/>
        <v>-</v>
      </c>
      <c r="AH223" s="417"/>
      <c r="AI223" s="418" t="str">
        <f t="shared" si="39"/>
        <v>ù</v>
      </c>
      <c r="AJ223" s="419" t="str">
        <f t="shared" si="40"/>
        <v>~</v>
      </c>
      <c r="AK223" s="417"/>
      <c r="AL223" s="414" t="str">
        <f t="shared" si="46"/>
        <v>-</v>
      </c>
      <c r="AM223" s="416" t="str">
        <f t="shared" si="44"/>
        <v>-</v>
      </c>
    </row>
    <row r="224" spans="2:39" ht="15" x14ac:dyDescent="0.3">
      <c r="B224" s="400" t="str">
        <f>IF(MAX(B$7:B223)+1&gt;MAX('Res.Aux.'!$AG$23:$AG$722),"-",MAX(B$7:B223)+1)</f>
        <v>-</v>
      </c>
      <c r="C224" s="401" t="str">
        <f>IF($B224="-","",INDEX('Res.Aux.'!$AG$12:$BG$722,MATCH($B224,'Res.Aux.'!$AG$12:$AG$722,0),MATCH(C$6,'Res.Aux.'!$AG$15:$BG$15,0)))</f>
        <v/>
      </c>
      <c r="D224" s="402" t="str">
        <f t="shared" si="41"/>
        <v/>
      </c>
      <c r="E224" s="403" t="str">
        <f>IF($B224="-","",INDEX('Res.Aux.'!$AG$12:$BG$722,MATCH($B224,'Res.Aux.'!$AG$12:$AG$722,0),MATCH(E$6,'Res.Aux.'!$AG$15:$BG$15,0)))</f>
        <v/>
      </c>
      <c r="F224" s="402" t="str">
        <f t="shared" si="42"/>
        <v/>
      </c>
      <c r="G224" s="404" t="str">
        <f>IF($B224="-","",INDEX('Res.Aux.'!$AG$12:$BG$722,MATCH($B224,'Res.Aux.'!$AG$12:$AG$722,0),MATCH(G$6,'Res.Aux.'!$AG$15:$BG$15,0)))</f>
        <v/>
      </c>
      <c r="H224" s="405" t="str">
        <f>IF($B224="-","",Datos!$I$16)</f>
        <v/>
      </c>
      <c r="I224" s="406" t="str">
        <f>IF($C224="","",Datos!$G$16)</f>
        <v/>
      </c>
      <c r="J224" s="407" t="str">
        <f>IF($B224="-","",INDEX('Res.Aux.'!$AG$12:$BG$722,MATCH($B224,'Res.Aux.'!$AG$12:$AG$722,0),MATCH(J$6,'Res.Aux.'!$AG$15:$BG$15,0)))</f>
        <v/>
      </c>
      <c r="K224" s="408" t="str">
        <f>IF($C224="","",Datos!$H$26)</f>
        <v/>
      </c>
      <c r="L224" s="409" t="str">
        <f>IF($I224="","",Datos!$N$27)</f>
        <v/>
      </c>
      <c r="M224" s="407" t="str">
        <f>IF($I224="","",Datos!$O$27)</f>
        <v/>
      </c>
      <c r="N224" s="410" t="str">
        <f>IF($B224="-","",INDEX('Res.Aux.'!$AG$12:$BG$722,MATCH($B224,'Res.Aux.'!$AG$12:$AG$722,0),MATCH(N$6,'Res.Aux.'!$AG$15:$BG$15,0)))</f>
        <v/>
      </c>
      <c r="O224" s="411"/>
      <c r="P224" s="412" t="str">
        <f t="shared" si="43"/>
        <v/>
      </c>
      <c r="Q224" s="413" t="str">
        <f t="shared" si="45"/>
        <v>ù</v>
      </c>
      <c r="R224" s="414" t="str">
        <f>IF($B224="-","",INDEX('Res.Aux.'!$AG$12:$BG$722,MATCH($B224,'Res.Aux.'!$AG$12:$AG$722,0),MATCH(R$6,'Res.Aux.'!$AG$15:$BG$15,0)))</f>
        <v/>
      </c>
      <c r="S224" s="415" t="str">
        <f>IF($B224="-","",INDEX('Res.Aux.'!$AG$12:$BG$722,MATCH($B224,'Res.Aux.'!$AG$12:$AG$722,0),MATCH(S$6,'Res.Aux.'!$AG$15:$BG$15,0)))</f>
        <v/>
      </c>
      <c r="T224" s="415" t="str">
        <f>IF($B224="-","",INDEX('Res.Aux.'!$AG$12:$BG$722,MATCH($B224,'Res.Aux.'!$AG$12:$AG$722,0),MATCH(T$6,'Res.Aux.'!$AG$15:$BG$15,0)))</f>
        <v/>
      </c>
      <c r="U224" s="416" t="str">
        <f>IF($B224="-","",INDEX('Res.Aux.'!$AG$12:$BG$722,MATCH($B224,'Res.Aux.'!$AG$12:$AG$722,0),MATCH(U$6,'Res.Aux.'!$AG$15:$BG$15,0)))</f>
        <v/>
      </c>
      <c r="V224" s="417"/>
      <c r="W224" s="414" t="str">
        <f t="shared" si="50"/>
        <v>-</v>
      </c>
      <c r="X224" s="415" t="str">
        <f t="shared" si="50"/>
        <v>-</v>
      </c>
      <c r="Y224" s="415" t="str">
        <f t="shared" si="50"/>
        <v>-</v>
      </c>
      <c r="Z224" s="416" t="str">
        <f t="shared" si="48"/>
        <v>-</v>
      </c>
      <c r="AA224" s="417"/>
      <c r="AB224" s="414" t="str">
        <f t="shared" si="49"/>
        <v>-</v>
      </c>
      <c r="AC224" s="415" t="str">
        <f t="shared" si="49"/>
        <v>-</v>
      </c>
      <c r="AD224" s="415" t="str">
        <f t="shared" si="49"/>
        <v>-</v>
      </c>
      <c r="AE224" s="416" t="str">
        <f t="shared" si="47"/>
        <v>-</v>
      </c>
      <c r="AF224" s="417"/>
      <c r="AG224" s="410" t="str">
        <f t="shared" si="38"/>
        <v>-</v>
      </c>
      <c r="AH224" s="417"/>
      <c r="AI224" s="418" t="str">
        <f t="shared" si="39"/>
        <v>ù</v>
      </c>
      <c r="AJ224" s="419" t="str">
        <f t="shared" si="40"/>
        <v>~</v>
      </c>
      <c r="AK224" s="417"/>
      <c r="AL224" s="414" t="str">
        <f t="shared" si="46"/>
        <v>-</v>
      </c>
      <c r="AM224" s="416" t="str">
        <f t="shared" si="44"/>
        <v>-</v>
      </c>
    </row>
    <row r="225" spans="2:39" ht="15" x14ac:dyDescent="0.3">
      <c r="B225" s="400" t="str">
        <f>IF(MAX(B$7:B224)+1&gt;MAX('Res.Aux.'!$AG$23:$AG$722),"-",MAX(B$7:B224)+1)</f>
        <v>-</v>
      </c>
      <c r="C225" s="401" t="str">
        <f>IF($B225="-","",INDEX('Res.Aux.'!$AG$12:$BG$722,MATCH($B225,'Res.Aux.'!$AG$12:$AG$722,0),MATCH(C$6,'Res.Aux.'!$AG$15:$BG$15,0)))</f>
        <v/>
      </c>
      <c r="D225" s="402" t="str">
        <f t="shared" si="41"/>
        <v/>
      </c>
      <c r="E225" s="403" t="str">
        <f>IF($B225="-","",INDEX('Res.Aux.'!$AG$12:$BG$722,MATCH($B225,'Res.Aux.'!$AG$12:$AG$722,0),MATCH(E$6,'Res.Aux.'!$AG$15:$BG$15,0)))</f>
        <v/>
      </c>
      <c r="F225" s="402" t="str">
        <f t="shared" si="42"/>
        <v/>
      </c>
      <c r="G225" s="404" t="str">
        <f>IF($B225="-","",INDEX('Res.Aux.'!$AG$12:$BG$722,MATCH($B225,'Res.Aux.'!$AG$12:$AG$722,0),MATCH(G$6,'Res.Aux.'!$AG$15:$BG$15,0)))</f>
        <v/>
      </c>
      <c r="H225" s="405" t="str">
        <f>IF($B225="-","",Datos!$I$16)</f>
        <v/>
      </c>
      <c r="I225" s="406" t="str">
        <f>IF($C225="","",Datos!$G$16)</f>
        <v/>
      </c>
      <c r="J225" s="407" t="str">
        <f>IF($B225="-","",INDEX('Res.Aux.'!$AG$12:$BG$722,MATCH($B225,'Res.Aux.'!$AG$12:$AG$722,0),MATCH(J$6,'Res.Aux.'!$AG$15:$BG$15,0)))</f>
        <v/>
      </c>
      <c r="K225" s="408" t="str">
        <f>IF($C225="","",Datos!$H$26)</f>
        <v/>
      </c>
      <c r="L225" s="409" t="str">
        <f>IF($I225="","",Datos!$N$27)</f>
        <v/>
      </c>
      <c r="M225" s="407" t="str">
        <f>IF($I225="","",Datos!$O$27)</f>
        <v/>
      </c>
      <c r="N225" s="410" t="str">
        <f>IF($B225="-","",INDEX('Res.Aux.'!$AG$12:$BG$722,MATCH($B225,'Res.Aux.'!$AG$12:$AG$722,0),MATCH(N$6,'Res.Aux.'!$AG$15:$BG$15,0)))</f>
        <v/>
      </c>
      <c r="O225" s="411"/>
      <c r="P225" s="412" t="str">
        <f t="shared" si="43"/>
        <v/>
      </c>
      <c r="Q225" s="413" t="str">
        <f t="shared" si="45"/>
        <v>ù</v>
      </c>
      <c r="R225" s="414" t="str">
        <f>IF($B225="-","",INDEX('Res.Aux.'!$AG$12:$BG$722,MATCH($B225,'Res.Aux.'!$AG$12:$AG$722,0),MATCH(R$6,'Res.Aux.'!$AG$15:$BG$15,0)))</f>
        <v/>
      </c>
      <c r="S225" s="415" t="str">
        <f>IF($B225="-","",INDEX('Res.Aux.'!$AG$12:$BG$722,MATCH($B225,'Res.Aux.'!$AG$12:$AG$722,0),MATCH(S$6,'Res.Aux.'!$AG$15:$BG$15,0)))</f>
        <v/>
      </c>
      <c r="T225" s="415" t="str">
        <f>IF($B225="-","",INDEX('Res.Aux.'!$AG$12:$BG$722,MATCH($B225,'Res.Aux.'!$AG$12:$AG$722,0),MATCH(T$6,'Res.Aux.'!$AG$15:$BG$15,0)))</f>
        <v/>
      </c>
      <c r="U225" s="416" t="str">
        <f>IF($B225="-","",INDEX('Res.Aux.'!$AG$12:$BG$722,MATCH($B225,'Res.Aux.'!$AG$12:$AG$722,0),MATCH(U$6,'Res.Aux.'!$AG$15:$BG$15,0)))</f>
        <v/>
      </c>
      <c r="V225" s="417"/>
      <c r="W225" s="414" t="str">
        <f t="shared" si="50"/>
        <v>-</v>
      </c>
      <c r="X225" s="415" t="str">
        <f t="shared" si="50"/>
        <v>-</v>
      </c>
      <c r="Y225" s="415" t="str">
        <f t="shared" si="50"/>
        <v>-</v>
      </c>
      <c r="Z225" s="416" t="str">
        <f t="shared" si="48"/>
        <v>-</v>
      </c>
      <c r="AA225" s="417"/>
      <c r="AB225" s="414" t="str">
        <f t="shared" si="49"/>
        <v>-</v>
      </c>
      <c r="AC225" s="415" t="str">
        <f t="shared" si="49"/>
        <v>-</v>
      </c>
      <c r="AD225" s="415" t="str">
        <f t="shared" si="49"/>
        <v>-</v>
      </c>
      <c r="AE225" s="416" t="str">
        <f t="shared" si="47"/>
        <v>-</v>
      </c>
      <c r="AF225" s="417"/>
      <c r="AG225" s="410" t="str">
        <f t="shared" si="38"/>
        <v>-</v>
      </c>
      <c r="AH225" s="417"/>
      <c r="AI225" s="418" t="str">
        <f t="shared" si="39"/>
        <v>ù</v>
      </c>
      <c r="AJ225" s="419" t="str">
        <f t="shared" si="40"/>
        <v>~</v>
      </c>
      <c r="AK225" s="417"/>
      <c r="AL225" s="414" t="str">
        <f t="shared" si="46"/>
        <v>-</v>
      </c>
      <c r="AM225" s="416" t="str">
        <f t="shared" si="44"/>
        <v>-</v>
      </c>
    </row>
    <row r="226" spans="2:39" ht="15" x14ac:dyDescent="0.3">
      <c r="B226" s="400" t="str">
        <f>IF(MAX(B$7:B225)+1&gt;MAX('Res.Aux.'!$AG$23:$AG$722),"-",MAX(B$7:B225)+1)</f>
        <v>-</v>
      </c>
      <c r="C226" s="401" t="str">
        <f>IF($B226="-","",INDEX('Res.Aux.'!$AG$12:$BG$722,MATCH($B226,'Res.Aux.'!$AG$12:$AG$722,0),MATCH(C$6,'Res.Aux.'!$AG$15:$BG$15,0)))</f>
        <v/>
      </c>
      <c r="D226" s="402" t="str">
        <f t="shared" si="41"/>
        <v/>
      </c>
      <c r="E226" s="403" t="str">
        <f>IF($B226="-","",INDEX('Res.Aux.'!$AG$12:$BG$722,MATCH($B226,'Res.Aux.'!$AG$12:$AG$722,0),MATCH(E$6,'Res.Aux.'!$AG$15:$BG$15,0)))</f>
        <v/>
      </c>
      <c r="F226" s="402" t="str">
        <f t="shared" si="42"/>
        <v/>
      </c>
      <c r="G226" s="404" t="str">
        <f>IF($B226="-","",INDEX('Res.Aux.'!$AG$12:$BG$722,MATCH($B226,'Res.Aux.'!$AG$12:$AG$722,0),MATCH(G$6,'Res.Aux.'!$AG$15:$BG$15,0)))</f>
        <v/>
      </c>
      <c r="H226" s="405" t="str">
        <f>IF($B226="-","",Datos!$I$16)</f>
        <v/>
      </c>
      <c r="I226" s="406" t="str">
        <f>IF($C226="","",Datos!$G$16)</f>
        <v/>
      </c>
      <c r="J226" s="407" t="str">
        <f>IF($B226="-","",INDEX('Res.Aux.'!$AG$12:$BG$722,MATCH($B226,'Res.Aux.'!$AG$12:$AG$722,0),MATCH(J$6,'Res.Aux.'!$AG$15:$BG$15,0)))</f>
        <v/>
      </c>
      <c r="K226" s="408" t="str">
        <f>IF($C226="","",Datos!$H$26)</f>
        <v/>
      </c>
      <c r="L226" s="409" t="str">
        <f>IF($I226="","",Datos!$N$27)</f>
        <v/>
      </c>
      <c r="M226" s="407" t="str">
        <f>IF($I226="","",Datos!$O$27)</f>
        <v/>
      </c>
      <c r="N226" s="410" t="str">
        <f>IF($B226="-","",INDEX('Res.Aux.'!$AG$12:$BG$722,MATCH($B226,'Res.Aux.'!$AG$12:$AG$722,0),MATCH(N$6,'Res.Aux.'!$AG$15:$BG$15,0)))</f>
        <v/>
      </c>
      <c r="O226" s="411"/>
      <c r="P226" s="412" t="str">
        <f t="shared" si="43"/>
        <v/>
      </c>
      <c r="Q226" s="413" t="str">
        <f t="shared" si="45"/>
        <v>ù</v>
      </c>
      <c r="R226" s="414" t="str">
        <f>IF($B226="-","",INDEX('Res.Aux.'!$AG$12:$BG$722,MATCH($B226,'Res.Aux.'!$AG$12:$AG$722,0),MATCH(R$6,'Res.Aux.'!$AG$15:$BG$15,0)))</f>
        <v/>
      </c>
      <c r="S226" s="415" t="str">
        <f>IF($B226="-","",INDEX('Res.Aux.'!$AG$12:$BG$722,MATCH($B226,'Res.Aux.'!$AG$12:$AG$722,0),MATCH(S$6,'Res.Aux.'!$AG$15:$BG$15,0)))</f>
        <v/>
      </c>
      <c r="T226" s="415" t="str">
        <f>IF($B226="-","",INDEX('Res.Aux.'!$AG$12:$BG$722,MATCH($B226,'Res.Aux.'!$AG$12:$AG$722,0),MATCH(T$6,'Res.Aux.'!$AG$15:$BG$15,0)))</f>
        <v/>
      </c>
      <c r="U226" s="416" t="str">
        <f>IF($B226="-","",INDEX('Res.Aux.'!$AG$12:$BG$722,MATCH($B226,'Res.Aux.'!$AG$12:$AG$722,0),MATCH(U$6,'Res.Aux.'!$AG$15:$BG$15,0)))</f>
        <v/>
      </c>
      <c r="V226" s="417"/>
      <c r="W226" s="414" t="str">
        <f t="shared" si="50"/>
        <v>-</v>
      </c>
      <c r="X226" s="415" t="str">
        <f t="shared" si="50"/>
        <v>-</v>
      </c>
      <c r="Y226" s="415" t="str">
        <f t="shared" si="50"/>
        <v>-</v>
      </c>
      <c r="Z226" s="416" t="str">
        <f t="shared" si="48"/>
        <v>-</v>
      </c>
      <c r="AA226" s="417"/>
      <c r="AB226" s="414" t="str">
        <f t="shared" si="49"/>
        <v>-</v>
      </c>
      <c r="AC226" s="415" t="str">
        <f t="shared" si="49"/>
        <v>-</v>
      </c>
      <c r="AD226" s="415" t="str">
        <f t="shared" si="49"/>
        <v>-</v>
      </c>
      <c r="AE226" s="416" t="str">
        <f t="shared" si="47"/>
        <v>-</v>
      </c>
      <c r="AF226" s="417"/>
      <c r="AG226" s="410" t="str">
        <f t="shared" si="38"/>
        <v>-</v>
      </c>
      <c r="AH226" s="417"/>
      <c r="AI226" s="418" t="str">
        <f t="shared" si="39"/>
        <v>ù</v>
      </c>
      <c r="AJ226" s="419" t="str">
        <f t="shared" si="40"/>
        <v>~</v>
      </c>
      <c r="AK226" s="417"/>
      <c r="AL226" s="414" t="str">
        <f t="shared" si="46"/>
        <v>-</v>
      </c>
      <c r="AM226" s="416" t="str">
        <f t="shared" si="44"/>
        <v>-</v>
      </c>
    </row>
    <row r="227" spans="2:39" ht="15" x14ac:dyDescent="0.3">
      <c r="B227" s="400" t="str">
        <f>IF(MAX(B$7:B226)+1&gt;MAX('Res.Aux.'!$AG$23:$AG$722),"-",MAX(B$7:B226)+1)</f>
        <v>-</v>
      </c>
      <c r="C227" s="401" t="str">
        <f>IF($B227="-","",INDEX('Res.Aux.'!$AG$12:$BG$722,MATCH($B227,'Res.Aux.'!$AG$12:$AG$722,0),MATCH(C$6,'Res.Aux.'!$AG$15:$BG$15,0)))</f>
        <v/>
      </c>
      <c r="D227" s="402" t="str">
        <f t="shared" si="41"/>
        <v/>
      </c>
      <c r="E227" s="403" t="str">
        <f>IF($B227="-","",INDEX('Res.Aux.'!$AG$12:$BG$722,MATCH($B227,'Res.Aux.'!$AG$12:$AG$722,0),MATCH(E$6,'Res.Aux.'!$AG$15:$BG$15,0)))</f>
        <v/>
      </c>
      <c r="F227" s="402" t="str">
        <f t="shared" si="42"/>
        <v/>
      </c>
      <c r="G227" s="404" t="str">
        <f>IF($B227="-","",INDEX('Res.Aux.'!$AG$12:$BG$722,MATCH($B227,'Res.Aux.'!$AG$12:$AG$722,0),MATCH(G$6,'Res.Aux.'!$AG$15:$BG$15,0)))</f>
        <v/>
      </c>
      <c r="H227" s="405" t="str">
        <f>IF($B227="-","",Datos!$I$16)</f>
        <v/>
      </c>
      <c r="I227" s="406" t="str">
        <f>IF($C227="","",Datos!$G$16)</f>
        <v/>
      </c>
      <c r="J227" s="407" t="str">
        <f>IF($B227="-","",INDEX('Res.Aux.'!$AG$12:$BG$722,MATCH($B227,'Res.Aux.'!$AG$12:$AG$722,0),MATCH(J$6,'Res.Aux.'!$AG$15:$BG$15,0)))</f>
        <v/>
      </c>
      <c r="K227" s="408" t="str">
        <f>IF($C227="","",Datos!$H$26)</f>
        <v/>
      </c>
      <c r="L227" s="409" t="str">
        <f>IF($I227="","",Datos!$N$27)</f>
        <v/>
      </c>
      <c r="M227" s="407" t="str">
        <f>IF($I227="","",Datos!$O$27)</f>
        <v/>
      </c>
      <c r="N227" s="410" t="str">
        <f>IF($B227="-","",INDEX('Res.Aux.'!$AG$12:$BG$722,MATCH($B227,'Res.Aux.'!$AG$12:$AG$722,0),MATCH(N$6,'Res.Aux.'!$AG$15:$BG$15,0)))</f>
        <v/>
      </c>
      <c r="O227" s="411"/>
      <c r="P227" s="412" t="str">
        <f t="shared" si="43"/>
        <v/>
      </c>
      <c r="Q227" s="413" t="str">
        <f t="shared" si="45"/>
        <v>ù</v>
      </c>
      <c r="R227" s="414" t="str">
        <f>IF($B227="-","",INDEX('Res.Aux.'!$AG$12:$BG$722,MATCH($B227,'Res.Aux.'!$AG$12:$AG$722,0),MATCH(R$6,'Res.Aux.'!$AG$15:$BG$15,0)))</f>
        <v/>
      </c>
      <c r="S227" s="415" t="str">
        <f>IF($B227="-","",INDEX('Res.Aux.'!$AG$12:$BG$722,MATCH($B227,'Res.Aux.'!$AG$12:$AG$722,0),MATCH(S$6,'Res.Aux.'!$AG$15:$BG$15,0)))</f>
        <v/>
      </c>
      <c r="T227" s="415" t="str">
        <f>IF($B227="-","",INDEX('Res.Aux.'!$AG$12:$BG$722,MATCH($B227,'Res.Aux.'!$AG$12:$AG$722,0),MATCH(T$6,'Res.Aux.'!$AG$15:$BG$15,0)))</f>
        <v/>
      </c>
      <c r="U227" s="416" t="str">
        <f>IF($B227="-","",INDEX('Res.Aux.'!$AG$12:$BG$722,MATCH($B227,'Res.Aux.'!$AG$12:$AG$722,0),MATCH(U$6,'Res.Aux.'!$AG$15:$BG$15,0)))</f>
        <v/>
      </c>
      <c r="V227" s="417"/>
      <c r="W227" s="414" t="str">
        <f t="shared" si="50"/>
        <v>-</v>
      </c>
      <c r="X227" s="415" t="str">
        <f t="shared" si="50"/>
        <v>-</v>
      </c>
      <c r="Y227" s="415" t="str">
        <f t="shared" si="50"/>
        <v>-</v>
      </c>
      <c r="Z227" s="416" t="str">
        <f t="shared" si="48"/>
        <v>-</v>
      </c>
      <c r="AA227" s="417"/>
      <c r="AB227" s="414" t="str">
        <f t="shared" si="49"/>
        <v>-</v>
      </c>
      <c r="AC227" s="415" t="str">
        <f t="shared" si="49"/>
        <v>-</v>
      </c>
      <c r="AD227" s="415" t="str">
        <f t="shared" si="49"/>
        <v>-</v>
      </c>
      <c r="AE227" s="416" t="str">
        <f t="shared" si="47"/>
        <v>-</v>
      </c>
      <c r="AF227" s="417"/>
      <c r="AG227" s="410" t="str">
        <f t="shared" si="38"/>
        <v>-</v>
      </c>
      <c r="AH227" s="417"/>
      <c r="AI227" s="418" t="str">
        <f t="shared" si="39"/>
        <v>ù</v>
      </c>
      <c r="AJ227" s="419" t="str">
        <f t="shared" si="40"/>
        <v>~</v>
      </c>
      <c r="AK227" s="417"/>
      <c r="AL227" s="414" t="str">
        <f t="shared" si="46"/>
        <v>-</v>
      </c>
      <c r="AM227" s="416" t="str">
        <f t="shared" si="44"/>
        <v>-</v>
      </c>
    </row>
    <row r="228" spans="2:39" ht="15" x14ac:dyDescent="0.3">
      <c r="B228" s="400" t="str">
        <f>IF(MAX(B$7:B227)+1&gt;MAX('Res.Aux.'!$AG$23:$AG$722),"-",MAX(B$7:B227)+1)</f>
        <v>-</v>
      </c>
      <c r="C228" s="401" t="str">
        <f>IF($B228="-","",INDEX('Res.Aux.'!$AG$12:$BG$722,MATCH($B228,'Res.Aux.'!$AG$12:$AG$722,0),MATCH(C$6,'Res.Aux.'!$AG$15:$BG$15,0)))</f>
        <v/>
      </c>
      <c r="D228" s="402" t="str">
        <f t="shared" si="41"/>
        <v/>
      </c>
      <c r="E228" s="403" t="str">
        <f>IF($B228="-","",INDEX('Res.Aux.'!$AG$12:$BG$722,MATCH($B228,'Res.Aux.'!$AG$12:$AG$722,0),MATCH(E$6,'Res.Aux.'!$AG$15:$BG$15,0)))</f>
        <v/>
      </c>
      <c r="F228" s="402" t="str">
        <f t="shared" si="42"/>
        <v/>
      </c>
      <c r="G228" s="404" t="str">
        <f>IF($B228="-","",INDEX('Res.Aux.'!$AG$12:$BG$722,MATCH($B228,'Res.Aux.'!$AG$12:$AG$722,0),MATCH(G$6,'Res.Aux.'!$AG$15:$BG$15,0)))</f>
        <v/>
      </c>
      <c r="H228" s="405" t="str">
        <f>IF($B228="-","",Datos!$I$16)</f>
        <v/>
      </c>
      <c r="I228" s="406" t="str">
        <f>IF($C228="","",Datos!$G$16)</f>
        <v/>
      </c>
      <c r="J228" s="407" t="str">
        <f>IF($B228="-","",INDEX('Res.Aux.'!$AG$12:$BG$722,MATCH($B228,'Res.Aux.'!$AG$12:$AG$722,0),MATCH(J$6,'Res.Aux.'!$AG$15:$BG$15,0)))</f>
        <v/>
      </c>
      <c r="K228" s="408" t="str">
        <f>IF($C228="","",Datos!$H$26)</f>
        <v/>
      </c>
      <c r="L228" s="409" t="str">
        <f>IF($I228="","",Datos!$N$27)</f>
        <v/>
      </c>
      <c r="M228" s="407" t="str">
        <f>IF($I228="","",Datos!$O$27)</f>
        <v/>
      </c>
      <c r="N228" s="410" t="str">
        <f>IF($B228="-","",INDEX('Res.Aux.'!$AG$12:$BG$722,MATCH($B228,'Res.Aux.'!$AG$12:$AG$722,0),MATCH(N$6,'Res.Aux.'!$AG$15:$BG$15,0)))</f>
        <v/>
      </c>
      <c r="O228" s="411"/>
      <c r="P228" s="412" t="str">
        <f t="shared" si="43"/>
        <v/>
      </c>
      <c r="Q228" s="413" t="str">
        <f t="shared" si="45"/>
        <v>ù</v>
      </c>
      <c r="R228" s="414" t="str">
        <f>IF($B228="-","",INDEX('Res.Aux.'!$AG$12:$BG$722,MATCH($B228,'Res.Aux.'!$AG$12:$AG$722,0),MATCH(R$6,'Res.Aux.'!$AG$15:$BG$15,0)))</f>
        <v/>
      </c>
      <c r="S228" s="415" t="str">
        <f>IF($B228="-","",INDEX('Res.Aux.'!$AG$12:$BG$722,MATCH($B228,'Res.Aux.'!$AG$12:$AG$722,0),MATCH(S$6,'Res.Aux.'!$AG$15:$BG$15,0)))</f>
        <v/>
      </c>
      <c r="T228" s="415" t="str">
        <f>IF($B228="-","",INDEX('Res.Aux.'!$AG$12:$BG$722,MATCH($B228,'Res.Aux.'!$AG$12:$AG$722,0),MATCH(T$6,'Res.Aux.'!$AG$15:$BG$15,0)))</f>
        <v/>
      </c>
      <c r="U228" s="416" t="str">
        <f>IF($B228="-","",INDEX('Res.Aux.'!$AG$12:$BG$722,MATCH($B228,'Res.Aux.'!$AG$12:$AG$722,0),MATCH(U$6,'Res.Aux.'!$AG$15:$BG$15,0)))</f>
        <v/>
      </c>
      <c r="V228" s="417"/>
      <c r="W228" s="414" t="str">
        <f t="shared" si="50"/>
        <v>-</v>
      </c>
      <c r="X228" s="415" t="str">
        <f t="shared" si="50"/>
        <v>-</v>
      </c>
      <c r="Y228" s="415" t="str">
        <f t="shared" si="50"/>
        <v>-</v>
      </c>
      <c r="Z228" s="416" t="str">
        <f t="shared" si="48"/>
        <v>-</v>
      </c>
      <c r="AA228" s="417"/>
      <c r="AB228" s="414" t="str">
        <f t="shared" si="49"/>
        <v>-</v>
      </c>
      <c r="AC228" s="415" t="str">
        <f t="shared" si="49"/>
        <v>-</v>
      </c>
      <c r="AD228" s="415" t="str">
        <f t="shared" si="49"/>
        <v>-</v>
      </c>
      <c r="AE228" s="416" t="str">
        <f t="shared" si="47"/>
        <v>-</v>
      </c>
      <c r="AF228" s="417"/>
      <c r="AG228" s="410" t="str">
        <f t="shared" si="38"/>
        <v>-</v>
      </c>
      <c r="AH228" s="417"/>
      <c r="AI228" s="418" t="str">
        <f t="shared" si="39"/>
        <v>ù</v>
      </c>
      <c r="AJ228" s="419" t="str">
        <f t="shared" si="40"/>
        <v>~</v>
      </c>
      <c r="AK228" s="417"/>
      <c r="AL228" s="414" t="str">
        <f t="shared" si="46"/>
        <v>-</v>
      </c>
      <c r="AM228" s="416" t="str">
        <f t="shared" si="44"/>
        <v>-</v>
      </c>
    </row>
    <row r="229" spans="2:39" ht="15" x14ac:dyDescent="0.3">
      <c r="B229" s="400" t="str">
        <f>IF(MAX(B$7:B228)+1&gt;MAX('Res.Aux.'!$AG$23:$AG$722),"-",MAX(B$7:B228)+1)</f>
        <v>-</v>
      </c>
      <c r="C229" s="401" t="str">
        <f>IF($B229="-","",INDEX('Res.Aux.'!$AG$12:$BG$722,MATCH($B229,'Res.Aux.'!$AG$12:$AG$722,0),MATCH(C$6,'Res.Aux.'!$AG$15:$BG$15,0)))</f>
        <v/>
      </c>
      <c r="D229" s="402" t="str">
        <f t="shared" si="41"/>
        <v/>
      </c>
      <c r="E229" s="403" t="str">
        <f>IF($B229="-","",INDEX('Res.Aux.'!$AG$12:$BG$722,MATCH($B229,'Res.Aux.'!$AG$12:$AG$722,0),MATCH(E$6,'Res.Aux.'!$AG$15:$BG$15,0)))</f>
        <v/>
      </c>
      <c r="F229" s="402" t="str">
        <f t="shared" si="42"/>
        <v/>
      </c>
      <c r="G229" s="404" t="str">
        <f>IF($B229="-","",INDEX('Res.Aux.'!$AG$12:$BG$722,MATCH($B229,'Res.Aux.'!$AG$12:$AG$722,0),MATCH(G$6,'Res.Aux.'!$AG$15:$BG$15,0)))</f>
        <v/>
      </c>
      <c r="H229" s="405" t="str">
        <f>IF($B229="-","",Datos!$I$16)</f>
        <v/>
      </c>
      <c r="I229" s="406" t="str">
        <f>IF($C229="","",Datos!$G$16)</f>
        <v/>
      </c>
      <c r="J229" s="407" t="str">
        <f>IF($B229="-","",INDEX('Res.Aux.'!$AG$12:$BG$722,MATCH($B229,'Res.Aux.'!$AG$12:$AG$722,0),MATCH(J$6,'Res.Aux.'!$AG$15:$BG$15,0)))</f>
        <v/>
      </c>
      <c r="K229" s="408" t="str">
        <f>IF($C229="","",Datos!$H$26)</f>
        <v/>
      </c>
      <c r="L229" s="409" t="str">
        <f>IF($I229="","",Datos!$N$27)</f>
        <v/>
      </c>
      <c r="M229" s="407" t="str">
        <f>IF($I229="","",Datos!$O$27)</f>
        <v/>
      </c>
      <c r="N229" s="410" t="str">
        <f>IF($B229="-","",INDEX('Res.Aux.'!$AG$12:$BG$722,MATCH($B229,'Res.Aux.'!$AG$12:$AG$722,0),MATCH(N$6,'Res.Aux.'!$AG$15:$BG$15,0)))</f>
        <v/>
      </c>
      <c r="O229" s="411"/>
      <c r="P229" s="412" t="str">
        <f t="shared" si="43"/>
        <v/>
      </c>
      <c r="Q229" s="413" t="str">
        <f t="shared" si="45"/>
        <v>ù</v>
      </c>
      <c r="R229" s="414" t="str">
        <f>IF($B229="-","",INDEX('Res.Aux.'!$AG$12:$BG$722,MATCH($B229,'Res.Aux.'!$AG$12:$AG$722,0),MATCH(R$6,'Res.Aux.'!$AG$15:$BG$15,0)))</f>
        <v/>
      </c>
      <c r="S229" s="415" t="str">
        <f>IF($B229="-","",INDEX('Res.Aux.'!$AG$12:$BG$722,MATCH($B229,'Res.Aux.'!$AG$12:$AG$722,0),MATCH(S$6,'Res.Aux.'!$AG$15:$BG$15,0)))</f>
        <v/>
      </c>
      <c r="T229" s="415" t="str">
        <f>IF($B229="-","",INDEX('Res.Aux.'!$AG$12:$BG$722,MATCH($B229,'Res.Aux.'!$AG$12:$AG$722,0),MATCH(T$6,'Res.Aux.'!$AG$15:$BG$15,0)))</f>
        <v/>
      </c>
      <c r="U229" s="416" t="str">
        <f>IF($B229="-","",INDEX('Res.Aux.'!$AG$12:$BG$722,MATCH($B229,'Res.Aux.'!$AG$12:$AG$722,0),MATCH(U$6,'Res.Aux.'!$AG$15:$BG$15,0)))</f>
        <v/>
      </c>
      <c r="V229" s="417"/>
      <c r="W229" s="414" t="str">
        <f t="shared" si="50"/>
        <v>-</v>
      </c>
      <c r="X229" s="415" t="str">
        <f t="shared" si="50"/>
        <v>-</v>
      </c>
      <c r="Y229" s="415" t="str">
        <f t="shared" si="50"/>
        <v>-</v>
      </c>
      <c r="Z229" s="416" t="str">
        <f t="shared" si="48"/>
        <v>-</v>
      </c>
      <c r="AA229" s="417"/>
      <c r="AB229" s="414" t="str">
        <f t="shared" si="49"/>
        <v>-</v>
      </c>
      <c r="AC229" s="415" t="str">
        <f t="shared" si="49"/>
        <v>-</v>
      </c>
      <c r="AD229" s="415" t="str">
        <f t="shared" si="49"/>
        <v>-</v>
      </c>
      <c r="AE229" s="416" t="str">
        <f t="shared" si="47"/>
        <v>-</v>
      </c>
      <c r="AF229" s="417"/>
      <c r="AG229" s="410" t="str">
        <f t="shared" si="38"/>
        <v>-</v>
      </c>
      <c r="AH229" s="417"/>
      <c r="AI229" s="418" t="str">
        <f t="shared" si="39"/>
        <v>ù</v>
      </c>
      <c r="AJ229" s="419" t="str">
        <f t="shared" si="40"/>
        <v>~</v>
      </c>
      <c r="AK229" s="417"/>
      <c r="AL229" s="414" t="str">
        <f t="shared" si="46"/>
        <v>-</v>
      </c>
      <c r="AM229" s="416" t="str">
        <f t="shared" si="44"/>
        <v>-</v>
      </c>
    </row>
    <row r="230" spans="2:39" ht="15" x14ac:dyDescent="0.3">
      <c r="B230" s="400" t="str">
        <f>IF(MAX(B$7:B229)+1&gt;MAX('Res.Aux.'!$AG$23:$AG$722),"-",MAX(B$7:B229)+1)</f>
        <v>-</v>
      </c>
      <c r="C230" s="401" t="str">
        <f>IF($B230="-","",INDEX('Res.Aux.'!$AG$12:$BG$722,MATCH($B230,'Res.Aux.'!$AG$12:$AG$722,0),MATCH(C$6,'Res.Aux.'!$AG$15:$BG$15,0)))</f>
        <v/>
      </c>
      <c r="D230" s="402" t="str">
        <f t="shared" si="41"/>
        <v/>
      </c>
      <c r="E230" s="403" t="str">
        <f>IF($B230="-","",INDEX('Res.Aux.'!$AG$12:$BG$722,MATCH($B230,'Res.Aux.'!$AG$12:$AG$722,0),MATCH(E$6,'Res.Aux.'!$AG$15:$BG$15,0)))</f>
        <v/>
      </c>
      <c r="F230" s="402" t="str">
        <f t="shared" si="42"/>
        <v/>
      </c>
      <c r="G230" s="404" t="str">
        <f>IF($B230="-","",INDEX('Res.Aux.'!$AG$12:$BG$722,MATCH($B230,'Res.Aux.'!$AG$12:$AG$722,0),MATCH(G$6,'Res.Aux.'!$AG$15:$BG$15,0)))</f>
        <v/>
      </c>
      <c r="H230" s="405" t="str">
        <f>IF($B230="-","",Datos!$I$16)</f>
        <v/>
      </c>
      <c r="I230" s="406" t="str">
        <f>IF($C230="","",Datos!$G$16)</f>
        <v/>
      </c>
      <c r="J230" s="407" t="str">
        <f>IF($B230="-","",INDEX('Res.Aux.'!$AG$12:$BG$722,MATCH($B230,'Res.Aux.'!$AG$12:$AG$722,0),MATCH(J$6,'Res.Aux.'!$AG$15:$BG$15,0)))</f>
        <v/>
      </c>
      <c r="K230" s="408" t="str">
        <f>IF($C230="","",Datos!$H$26)</f>
        <v/>
      </c>
      <c r="L230" s="409" t="str">
        <f>IF($I230="","",Datos!$N$27)</f>
        <v/>
      </c>
      <c r="M230" s="407" t="str">
        <f>IF($I230="","",Datos!$O$27)</f>
        <v/>
      </c>
      <c r="N230" s="410" t="str">
        <f>IF($B230="-","",INDEX('Res.Aux.'!$AG$12:$BG$722,MATCH($B230,'Res.Aux.'!$AG$12:$AG$722,0),MATCH(N$6,'Res.Aux.'!$AG$15:$BG$15,0)))</f>
        <v/>
      </c>
      <c r="O230" s="411"/>
      <c r="P230" s="412" t="str">
        <f t="shared" si="43"/>
        <v/>
      </c>
      <c r="Q230" s="413" t="str">
        <f t="shared" si="45"/>
        <v>ù</v>
      </c>
      <c r="R230" s="414" t="str">
        <f>IF($B230="-","",INDEX('Res.Aux.'!$AG$12:$BG$722,MATCH($B230,'Res.Aux.'!$AG$12:$AG$722,0),MATCH(R$6,'Res.Aux.'!$AG$15:$BG$15,0)))</f>
        <v/>
      </c>
      <c r="S230" s="415" t="str">
        <f>IF($B230="-","",INDEX('Res.Aux.'!$AG$12:$BG$722,MATCH($B230,'Res.Aux.'!$AG$12:$AG$722,0),MATCH(S$6,'Res.Aux.'!$AG$15:$BG$15,0)))</f>
        <v/>
      </c>
      <c r="T230" s="415" t="str">
        <f>IF($B230="-","",INDEX('Res.Aux.'!$AG$12:$BG$722,MATCH($B230,'Res.Aux.'!$AG$12:$AG$722,0),MATCH(T$6,'Res.Aux.'!$AG$15:$BG$15,0)))</f>
        <v/>
      </c>
      <c r="U230" s="416" t="str">
        <f>IF($B230="-","",INDEX('Res.Aux.'!$AG$12:$BG$722,MATCH($B230,'Res.Aux.'!$AG$12:$AG$722,0),MATCH(U$6,'Res.Aux.'!$AG$15:$BG$15,0)))</f>
        <v/>
      </c>
      <c r="V230" s="417"/>
      <c r="W230" s="414" t="str">
        <f t="shared" si="50"/>
        <v>-</v>
      </c>
      <c r="X230" s="415" t="str">
        <f t="shared" si="50"/>
        <v>-</v>
      </c>
      <c r="Y230" s="415" t="str">
        <f t="shared" si="50"/>
        <v>-</v>
      </c>
      <c r="Z230" s="416" t="str">
        <f t="shared" si="48"/>
        <v>-</v>
      </c>
      <c r="AA230" s="417"/>
      <c r="AB230" s="414" t="str">
        <f t="shared" si="49"/>
        <v>-</v>
      </c>
      <c r="AC230" s="415" t="str">
        <f t="shared" si="49"/>
        <v>-</v>
      </c>
      <c r="AD230" s="415" t="str">
        <f t="shared" si="49"/>
        <v>-</v>
      </c>
      <c r="AE230" s="416" t="str">
        <f t="shared" si="47"/>
        <v>-</v>
      </c>
      <c r="AF230" s="417"/>
      <c r="AG230" s="410" t="str">
        <f t="shared" si="38"/>
        <v>-</v>
      </c>
      <c r="AH230" s="417"/>
      <c r="AI230" s="418" t="str">
        <f t="shared" si="39"/>
        <v>ù</v>
      </c>
      <c r="AJ230" s="419" t="str">
        <f t="shared" si="40"/>
        <v>~</v>
      </c>
      <c r="AK230" s="417"/>
      <c r="AL230" s="414" t="str">
        <f t="shared" si="46"/>
        <v>-</v>
      </c>
      <c r="AM230" s="416" t="str">
        <f t="shared" si="44"/>
        <v>-</v>
      </c>
    </row>
    <row r="231" spans="2:39" ht="15" x14ac:dyDescent="0.3">
      <c r="B231" s="400" t="str">
        <f>IF(MAX(B$7:B230)+1&gt;MAX('Res.Aux.'!$AG$23:$AG$722),"-",MAX(B$7:B230)+1)</f>
        <v>-</v>
      </c>
      <c r="C231" s="401" t="str">
        <f>IF($B231="-","",INDEX('Res.Aux.'!$AG$12:$BG$722,MATCH($B231,'Res.Aux.'!$AG$12:$AG$722,0),MATCH(C$6,'Res.Aux.'!$AG$15:$BG$15,0)))</f>
        <v/>
      </c>
      <c r="D231" s="402" t="str">
        <f t="shared" si="41"/>
        <v/>
      </c>
      <c r="E231" s="403" t="str">
        <f>IF($B231="-","",INDEX('Res.Aux.'!$AG$12:$BG$722,MATCH($B231,'Res.Aux.'!$AG$12:$AG$722,0),MATCH(E$6,'Res.Aux.'!$AG$15:$BG$15,0)))</f>
        <v/>
      </c>
      <c r="F231" s="402" t="str">
        <f t="shared" si="42"/>
        <v/>
      </c>
      <c r="G231" s="404" t="str">
        <f>IF($B231="-","",INDEX('Res.Aux.'!$AG$12:$BG$722,MATCH($B231,'Res.Aux.'!$AG$12:$AG$722,0),MATCH(G$6,'Res.Aux.'!$AG$15:$BG$15,0)))</f>
        <v/>
      </c>
      <c r="H231" s="405" t="str">
        <f>IF($B231="-","",Datos!$I$16)</f>
        <v/>
      </c>
      <c r="I231" s="406" t="str">
        <f>IF($C231="","",Datos!$G$16)</f>
        <v/>
      </c>
      <c r="J231" s="407" t="str">
        <f>IF($B231="-","",INDEX('Res.Aux.'!$AG$12:$BG$722,MATCH($B231,'Res.Aux.'!$AG$12:$AG$722,0),MATCH(J$6,'Res.Aux.'!$AG$15:$BG$15,0)))</f>
        <v/>
      </c>
      <c r="K231" s="408" t="str">
        <f>IF($C231="","",Datos!$H$26)</f>
        <v/>
      </c>
      <c r="L231" s="409" t="str">
        <f>IF($I231="","",Datos!$N$27)</f>
        <v/>
      </c>
      <c r="M231" s="407" t="str">
        <f>IF($I231="","",Datos!$O$27)</f>
        <v/>
      </c>
      <c r="N231" s="410" t="str">
        <f>IF($B231="-","",INDEX('Res.Aux.'!$AG$12:$BG$722,MATCH($B231,'Res.Aux.'!$AG$12:$AG$722,0),MATCH(N$6,'Res.Aux.'!$AG$15:$BG$15,0)))</f>
        <v/>
      </c>
      <c r="O231" s="411"/>
      <c r="P231" s="412" t="str">
        <f t="shared" si="43"/>
        <v/>
      </c>
      <c r="Q231" s="413" t="str">
        <f t="shared" si="45"/>
        <v>ù</v>
      </c>
      <c r="R231" s="414" t="str">
        <f>IF($B231="-","",INDEX('Res.Aux.'!$AG$12:$BG$722,MATCH($B231,'Res.Aux.'!$AG$12:$AG$722,0),MATCH(R$6,'Res.Aux.'!$AG$15:$BG$15,0)))</f>
        <v/>
      </c>
      <c r="S231" s="415" t="str">
        <f>IF($B231="-","",INDEX('Res.Aux.'!$AG$12:$BG$722,MATCH($B231,'Res.Aux.'!$AG$12:$AG$722,0),MATCH(S$6,'Res.Aux.'!$AG$15:$BG$15,0)))</f>
        <v/>
      </c>
      <c r="T231" s="415" t="str">
        <f>IF($B231="-","",INDEX('Res.Aux.'!$AG$12:$BG$722,MATCH($B231,'Res.Aux.'!$AG$12:$AG$722,0),MATCH(T$6,'Res.Aux.'!$AG$15:$BG$15,0)))</f>
        <v/>
      </c>
      <c r="U231" s="416" t="str">
        <f>IF($B231="-","",INDEX('Res.Aux.'!$AG$12:$BG$722,MATCH($B231,'Res.Aux.'!$AG$12:$AG$722,0),MATCH(U$6,'Res.Aux.'!$AG$15:$BG$15,0)))</f>
        <v/>
      </c>
      <c r="V231" s="417"/>
      <c r="W231" s="414" t="str">
        <f t="shared" si="50"/>
        <v>-</v>
      </c>
      <c r="X231" s="415" t="str">
        <f t="shared" si="50"/>
        <v>-</v>
      </c>
      <c r="Y231" s="415" t="str">
        <f t="shared" si="50"/>
        <v>-</v>
      </c>
      <c r="Z231" s="416" t="str">
        <f t="shared" si="48"/>
        <v>-</v>
      </c>
      <c r="AA231" s="417"/>
      <c r="AB231" s="414" t="str">
        <f t="shared" si="49"/>
        <v>-</v>
      </c>
      <c r="AC231" s="415" t="str">
        <f t="shared" si="49"/>
        <v>-</v>
      </c>
      <c r="AD231" s="415" t="str">
        <f t="shared" si="49"/>
        <v>-</v>
      </c>
      <c r="AE231" s="416" t="str">
        <f t="shared" si="47"/>
        <v>-</v>
      </c>
      <c r="AF231" s="417"/>
      <c r="AG231" s="410" t="str">
        <f t="shared" si="38"/>
        <v>-</v>
      </c>
      <c r="AH231" s="417"/>
      <c r="AI231" s="418" t="str">
        <f t="shared" si="39"/>
        <v>ù</v>
      </c>
      <c r="AJ231" s="419" t="str">
        <f t="shared" si="40"/>
        <v>~</v>
      </c>
      <c r="AK231" s="417"/>
      <c r="AL231" s="414" t="str">
        <f t="shared" si="46"/>
        <v>-</v>
      </c>
      <c r="AM231" s="416" t="str">
        <f t="shared" si="44"/>
        <v>-</v>
      </c>
    </row>
    <row r="232" spans="2:39" ht="15" x14ac:dyDescent="0.3">
      <c r="B232" s="400" t="str">
        <f>IF(MAX(B$7:B231)+1&gt;MAX('Res.Aux.'!$AG$23:$AG$722),"-",MAX(B$7:B231)+1)</f>
        <v>-</v>
      </c>
      <c r="C232" s="401" t="str">
        <f>IF($B232="-","",INDEX('Res.Aux.'!$AG$12:$BG$722,MATCH($B232,'Res.Aux.'!$AG$12:$AG$722,0),MATCH(C$6,'Res.Aux.'!$AG$15:$BG$15,0)))</f>
        <v/>
      </c>
      <c r="D232" s="402" t="str">
        <f t="shared" si="41"/>
        <v/>
      </c>
      <c r="E232" s="403" t="str">
        <f>IF($B232="-","",INDEX('Res.Aux.'!$AG$12:$BG$722,MATCH($B232,'Res.Aux.'!$AG$12:$AG$722,0),MATCH(E$6,'Res.Aux.'!$AG$15:$BG$15,0)))</f>
        <v/>
      </c>
      <c r="F232" s="402" t="str">
        <f t="shared" si="42"/>
        <v/>
      </c>
      <c r="G232" s="404" t="str">
        <f>IF($B232="-","",INDEX('Res.Aux.'!$AG$12:$BG$722,MATCH($B232,'Res.Aux.'!$AG$12:$AG$722,0),MATCH(G$6,'Res.Aux.'!$AG$15:$BG$15,0)))</f>
        <v/>
      </c>
      <c r="H232" s="405" t="str">
        <f>IF($B232="-","",Datos!$I$16)</f>
        <v/>
      </c>
      <c r="I232" s="406" t="str">
        <f>IF($C232="","",Datos!$G$16)</f>
        <v/>
      </c>
      <c r="J232" s="407" t="str">
        <f>IF($B232="-","",INDEX('Res.Aux.'!$AG$12:$BG$722,MATCH($B232,'Res.Aux.'!$AG$12:$AG$722,0),MATCH(J$6,'Res.Aux.'!$AG$15:$BG$15,0)))</f>
        <v/>
      </c>
      <c r="K232" s="408" t="str">
        <f>IF($C232="","",Datos!$H$26)</f>
        <v/>
      </c>
      <c r="L232" s="409" t="str">
        <f>IF($I232="","",Datos!$N$27)</f>
        <v/>
      </c>
      <c r="M232" s="407" t="str">
        <f>IF($I232="","",Datos!$O$27)</f>
        <v/>
      </c>
      <c r="N232" s="410" t="str">
        <f>IF($B232="-","",INDEX('Res.Aux.'!$AG$12:$BG$722,MATCH($B232,'Res.Aux.'!$AG$12:$AG$722,0),MATCH(N$6,'Res.Aux.'!$AG$15:$BG$15,0)))</f>
        <v/>
      </c>
      <c r="O232" s="411"/>
      <c r="P232" s="412" t="str">
        <f t="shared" si="43"/>
        <v/>
      </c>
      <c r="Q232" s="413" t="str">
        <f t="shared" si="45"/>
        <v>ù</v>
      </c>
      <c r="R232" s="414" t="str">
        <f>IF($B232="-","",INDEX('Res.Aux.'!$AG$12:$BG$722,MATCH($B232,'Res.Aux.'!$AG$12:$AG$722,0),MATCH(R$6,'Res.Aux.'!$AG$15:$BG$15,0)))</f>
        <v/>
      </c>
      <c r="S232" s="415" t="str">
        <f>IF($B232="-","",INDEX('Res.Aux.'!$AG$12:$BG$722,MATCH($B232,'Res.Aux.'!$AG$12:$AG$722,0),MATCH(S$6,'Res.Aux.'!$AG$15:$BG$15,0)))</f>
        <v/>
      </c>
      <c r="T232" s="415" t="str">
        <f>IF($B232="-","",INDEX('Res.Aux.'!$AG$12:$BG$722,MATCH($B232,'Res.Aux.'!$AG$12:$AG$722,0),MATCH(T$6,'Res.Aux.'!$AG$15:$BG$15,0)))</f>
        <v/>
      </c>
      <c r="U232" s="416" t="str">
        <f>IF($B232="-","",INDEX('Res.Aux.'!$AG$12:$BG$722,MATCH($B232,'Res.Aux.'!$AG$12:$AG$722,0),MATCH(U$6,'Res.Aux.'!$AG$15:$BG$15,0)))</f>
        <v/>
      </c>
      <c r="V232" s="417"/>
      <c r="W232" s="414" t="str">
        <f t="shared" si="50"/>
        <v>-</v>
      </c>
      <c r="X232" s="415" t="str">
        <f t="shared" si="50"/>
        <v>-</v>
      </c>
      <c r="Y232" s="415" t="str">
        <f t="shared" si="50"/>
        <v>-</v>
      </c>
      <c r="Z232" s="416" t="str">
        <f t="shared" si="48"/>
        <v>-</v>
      </c>
      <c r="AA232" s="417"/>
      <c r="AB232" s="414" t="str">
        <f t="shared" si="49"/>
        <v>-</v>
      </c>
      <c r="AC232" s="415" t="str">
        <f t="shared" si="49"/>
        <v>-</v>
      </c>
      <c r="AD232" s="415" t="str">
        <f t="shared" si="49"/>
        <v>-</v>
      </c>
      <c r="AE232" s="416" t="str">
        <f t="shared" si="47"/>
        <v>-</v>
      </c>
      <c r="AF232" s="417"/>
      <c r="AG232" s="410" t="str">
        <f t="shared" si="38"/>
        <v>-</v>
      </c>
      <c r="AH232" s="417"/>
      <c r="AI232" s="418" t="str">
        <f t="shared" si="39"/>
        <v>ù</v>
      </c>
      <c r="AJ232" s="419" t="str">
        <f t="shared" si="40"/>
        <v>~</v>
      </c>
      <c r="AK232" s="417"/>
      <c r="AL232" s="414" t="str">
        <f t="shared" si="46"/>
        <v>-</v>
      </c>
      <c r="AM232" s="416" t="str">
        <f t="shared" si="44"/>
        <v>-</v>
      </c>
    </row>
    <row r="233" spans="2:39" ht="15" x14ac:dyDescent="0.3">
      <c r="B233" s="400" t="str">
        <f>IF(MAX(B$7:B232)+1&gt;MAX('Res.Aux.'!$AG$23:$AG$722),"-",MAX(B$7:B232)+1)</f>
        <v>-</v>
      </c>
      <c r="C233" s="401" t="str">
        <f>IF($B233="-","",INDEX('Res.Aux.'!$AG$12:$BG$722,MATCH($B233,'Res.Aux.'!$AG$12:$AG$722,0),MATCH(C$6,'Res.Aux.'!$AG$15:$BG$15,0)))</f>
        <v/>
      </c>
      <c r="D233" s="402" t="str">
        <f t="shared" si="41"/>
        <v/>
      </c>
      <c r="E233" s="403" t="str">
        <f>IF($B233="-","",INDEX('Res.Aux.'!$AG$12:$BG$722,MATCH($B233,'Res.Aux.'!$AG$12:$AG$722,0),MATCH(E$6,'Res.Aux.'!$AG$15:$BG$15,0)))</f>
        <v/>
      </c>
      <c r="F233" s="402" t="str">
        <f t="shared" si="42"/>
        <v/>
      </c>
      <c r="G233" s="404" t="str">
        <f>IF($B233="-","",INDEX('Res.Aux.'!$AG$12:$BG$722,MATCH($B233,'Res.Aux.'!$AG$12:$AG$722,0),MATCH(G$6,'Res.Aux.'!$AG$15:$BG$15,0)))</f>
        <v/>
      </c>
      <c r="H233" s="405" t="str">
        <f>IF($B233="-","",Datos!$I$16)</f>
        <v/>
      </c>
      <c r="I233" s="406" t="str">
        <f>IF($C233="","",Datos!$G$16)</f>
        <v/>
      </c>
      <c r="J233" s="407" t="str">
        <f>IF($B233="-","",INDEX('Res.Aux.'!$AG$12:$BG$722,MATCH($B233,'Res.Aux.'!$AG$12:$AG$722,0),MATCH(J$6,'Res.Aux.'!$AG$15:$BG$15,0)))</f>
        <v/>
      </c>
      <c r="K233" s="408" t="str">
        <f>IF($C233="","",Datos!$H$26)</f>
        <v/>
      </c>
      <c r="L233" s="409" t="str">
        <f>IF($I233="","",Datos!$N$27)</f>
        <v/>
      </c>
      <c r="M233" s="407" t="str">
        <f>IF($I233="","",Datos!$O$27)</f>
        <v/>
      </c>
      <c r="N233" s="410" t="str">
        <f>IF($B233="-","",INDEX('Res.Aux.'!$AG$12:$BG$722,MATCH($B233,'Res.Aux.'!$AG$12:$AG$722,0),MATCH(N$6,'Res.Aux.'!$AG$15:$BG$15,0)))</f>
        <v/>
      </c>
      <c r="O233" s="411"/>
      <c r="P233" s="412" t="str">
        <f t="shared" si="43"/>
        <v/>
      </c>
      <c r="Q233" s="413" t="str">
        <f t="shared" si="45"/>
        <v>ù</v>
      </c>
      <c r="R233" s="414" t="str">
        <f>IF($B233="-","",INDEX('Res.Aux.'!$AG$12:$BG$722,MATCH($B233,'Res.Aux.'!$AG$12:$AG$722,0),MATCH(R$6,'Res.Aux.'!$AG$15:$BG$15,0)))</f>
        <v/>
      </c>
      <c r="S233" s="415" t="str">
        <f>IF($B233="-","",INDEX('Res.Aux.'!$AG$12:$BG$722,MATCH($B233,'Res.Aux.'!$AG$12:$AG$722,0),MATCH(S$6,'Res.Aux.'!$AG$15:$BG$15,0)))</f>
        <v/>
      </c>
      <c r="T233" s="415" t="str">
        <f>IF($B233="-","",INDEX('Res.Aux.'!$AG$12:$BG$722,MATCH($B233,'Res.Aux.'!$AG$12:$AG$722,0),MATCH(T$6,'Res.Aux.'!$AG$15:$BG$15,0)))</f>
        <v/>
      </c>
      <c r="U233" s="416" t="str">
        <f>IF($B233="-","",INDEX('Res.Aux.'!$AG$12:$BG$722,MATCH($B233,'Res.Aux.'!$AG$12:$AG$722,0),MATCH(U$6,'Res.Aux.'!$AG$15:$BG$15,0)))</f>
        <v/>
      </c>
      <c r="V233" s="417"/>
      <c r="W233" s="414" t="str">
        <f t="shared" si="50"/>
        <v>-</v>
      </c>
      <c r="X233" s="415" t="str">
        <f t="shared" si="50"/>
        <v>-</v>
      </c>
      <c r="Y233" s="415" t="str">
        <f t="shared" si="50"/>
        <v>-</v>
      </c>
      <c r="Z233" s="416" t="str">
        <f t="shared" si="48"/>
        <v>-</v>
      </c>
      <c r="AA233" s="417"/>
      <c r="AB233" s="414" t="str">
        <f t="shared" si="49"/>
        <v>-</v>
      </c>
      <c r="AC233" s="415" t="str">
        <f t="shared" si="49"/>
        <v>-</v>
      </c>
      <c r="AD233" s="415" t="str">
        <f t="shared" si="49"/>
        <v>-</v>
      </c>
      <c r="AE233" s="416" t="str">
        <f t="shared" si="47"/>
        <v>-</v>
      </c>
      <c r="AF233" s="417"/>
      <c r="AG233" s="410" t="str">
        <f t="shared" si="38"/>
        <v>-</v>
      </c>
      <c r="AH233" s="417"/>
      <c r="AI233" s="418" t="str">
        <f t="shared" si="39"/>
        <v>ù</v>
      </c>
      <c r="AJ233" s="419" t="str">
        <f t="shared" si="40"/>
        <v>~</v>
      </c>
      <c r="AK233" s="417"/>
      <c r="AL233" s="414" t="str">
        <f t="shared" si="46"/>
        <v>-</v>
      </c>
      <c r="AM233" s="416" t="str">
        <f t="shared" si="44"/>
        <v>-</v>
      </c>
    </row>
    <row r="234" spans="2:39" ht="15" x14ac:dyDescent="0.3">
      <c r="B234" s="400" t="str">
        <f>IF(MAX(B$7:B233)+1&gt;MAX('Res.Aux.'!$AG$23:$AG$722),"-",MAX(B$7:B233)+1)</f>
        <v>-</v>
      </c>
      <c r="C234" s="401" t="str">
        <f>IF($B234="-","",INDEX('Res.Aux.'!$AG$12:$BG$722,MATCH($B234,'Res.Aux.'!$AG$12:$AG$722,0),MATCH(C$6,'Res.Aux.'!$AG$15:$BG$15,0)))</f>
        <v/>
      </c>
      <c r="D234" s="402" t="str">
        <f t="shared" si="41"/>
        <v/>
      </c>
      <c r="E234" s="403" t="str">
        <f>IF($B234="-","",INDEX('Res.Aux.'!$AG$12:$BG$722,MATCH($B234,'Res.Aux.'!$AG$12:$AG$722,0),MATCH(E$6,'Res.Aux.'!$AG$15:$BG$15,0)))</f>
        <v/>
      </c>
      <c r="F234" s="402" t="str">
        <f t="shared" si="42"/>
        <v/>
      </c>
      <c r="G234" s="404" t="str">
        <f>IF($B234="-","",INDEX('Res.Aux.'!$AG$12:$BG$722,MATCH($B234,'Res.Aux.'!$AG$12:$AG$722,0),MATCH(G$6,'Res.Aux.'!$AG$15:$BG$15,0)))</f>
        <v/>
      </c>
      <c r="H234" s="405" t="str">
        <f>IF($B234="-","",Datos!$I$16)</f>
        <v/>
      </c>
      <c r="I234" s="406" t="str">
        <f>IF($C234="","",Datos!$G$16)</f>
        <v/>
      </c>
      <c r="J234" s="407" t="str">
        <f>IF($B234="-","",INDEX('Res.Aux.'!$AG$12:$BG$722,MATCH($B234,'Res.Aux.'!$AG$12:$AG$722,0),MATCH(J$6,'Res.Aux.'!$AG$15:$BG$15,0)))</f>
        <v/>
      </c>
      <c r="K234" s="408" t="str">
        <f>IF($C234="","",Datos!$H$26)</f>
        <v/>
      </c>
      <c r="L234" s="409" t="str">
        <f>IF($I234="","",Datos!$N$27)</f>
        <v/>
      </c>
      <c r="M234" s="407" t="str">
        <f>IF($I234="","",Datos!$O$27)</f>
        <v/>
      </c>
      <c r="N234" s="410" t="str">
        <f>IF($B234="-","",INDEX('Res.Aux.'!$AG$12:$BG$722,MATCH($B234,'Res.Aux.'!$AG$12:$AG$722,0),MATCH(N$6,'Res.Aux.'!$AG$15:$BG$15,0)))</f>
        <v/>
      </c>
      <c r="O234" s="411"/>
      <c r="P234" s="412" t="str">
        <f t="shared" si="43"/>
        <v/>
      </c>
      <c r="Q234" s="413" t="str">
        <f t="shared" si="45"/>
        <v>ù</v>
      </c>
      <c r="R234" s="414" t="str">
        <f>IF($B234="-","",INDEX('Res.Aux.'!$AG$12:$BG$722,MATCH($B234,'Res.Aux.'!$AG$12:$AG$722,0),MATCH(R$6,'Res.Aux.'!$AG$15:$BG$15,0)))</f>
        <v/>
      </c>
      <c r="S234" s="415" t="str">
        <f>IF($B234="-","",INDEX('Res.Aux.'!$AG$12:$BG$722,MATCH($B234,'Res.Aux.'!$AG$12:$AG$722,0),MATCH(S$6,'Res.Aux.'!$AG$15:$BG$15,0)))</f>
        <v/>
      </c>
      <c r="T234" s="415" t="str">
        <f>IF($B234="-","",INDEX('Res.Aux.'!$AG$12:$BG$722,MATCH($B234,'Res.Aux.'!$AG$12:$AG$722,0),MATCH(T$6,'Res.Aux.'!$AG$15:$BG$15,0)))</f>
        <v/>
      </c>
      <c r="U234" s="416" t="str">
        <f>IF($B234="-","",INDEX('Res.Aux.'!$AG$12:$BG$722,MATCH($B234,'Res.Aux.'!$AG$12:$AG$722,0),MATCH(U$6,'Res.Aux.'!$AG$15:$BG$15,0)))</f>
        <v/>
      </c>
      <c r="V234" s="417"/>
      <c r="W234" s="414" t="str">
        <f t="shared" si="50"/>
        <v>-</v>
      </c>
      <c r="X234" s="415" t="str">
        <f t="shared" si="50"/>
        <v>-</v>
      </c>
      <c r="Y234" s="415" t="str">
        <f t="shared" si="50"/>
        <v>-</v>
      </c>
      <c r="Z234" s="416" t="str">
        <f t="shared" si="48"/>
        <v>-</v>
      </c>
      <c r="AA234" s="417"/>
      <c r="AB234" s="414" t="str">
        <f t="shared" si="49"/>
        <v>-</v>
      </c>
      <c r="AC234" s="415" t="str">
        <f t="shared" si="49"/>
        <v>-</v>
      </c>
      <c r="AD234" s="415" t="str">
        <f t="shared" si="49"/>
        <v>-</v>
      </c>
      <c r="AE234" s="416" t="str">
        <f t="shared" si="47"/>
        <v>-</v>
      </c>
      <c r="AF234" s="417"/>
      <c r="AG234" s="410" t="str">
        <f t="shared" si="38"/>
        <v>-</v>
      </c>
      <c r="AH234" s="417"/>
      <c r="AI234" s="418" t="str">
        <f t="shared" si="39"/>
        <v>ù</v>
      </c>
      <c r="AJ234" s="419" t="str">
        <f t="shared" si="40"/>
        <v>~</v>
      </c>
      <c r="AK234" s="417"/>
      <c r="AL234" s="414" t="str">
        <f t="shared" si="46"/>
        <v>-</v>
      </c>
      <c r="AM234" s="416" t="str">
        <f t="shared" si="44"/>
        <v>-</v>
      </c>
    </row>
    <row r="235" spans="2:39" ht="15" x14ac:dyDescent="0.3">
      <c r="B235" s="400" t="str">
        <f>IF(MAX(B$7:B234)+1&gt;MAX('Res.Aux.'!$AG$23:$AG$722),"-",MAX(B$7:B234)+1)</f>
        <v>-</v>
      </c>
      <c r="C235" s="401" t="str">
        <f>IF($B235="-","",INDEX('Res.Aux.'!$AG$12:$BG$722,MATCH($B235,'Res.Aux.'!$AG$12:$AG$722,0),MATCH(C$6,'Res.Aux.'!$AG$15:$BG$15,0)))</f>
        <v/>
      </c>
      <c r="D235" s="402" t="str">
        <f t="shared" si="41"/>
        <v/>
      </c>
      <c r="E235" s="403" t="str">
        <f>IF($B235="-","",INDEX('Res.Aux.'!$AG$12:$BG$722,MATCH($B235,'Res.Aux.'!$AG$12:$AG$722,0),MATCH(E$6,'Res.Aux.'!$AG$15:$BG$15,0)))</f>
        <v/>
      </c>
      <c r="F235" s="402" t="str">
        <f t="shared" si="42"/>
        <v/>
      </c>
      <c r="G235" s="404" t="str">
        <f>IF($B235="-","",INDEX('Res.Aux.'!$AG$12:$BG$722,MATCH($B235,'Res.Aux.'!$AG$12:$AG$722,0),MATCH(G$6,'Res.Aux.'!$AG$15:$BG$15,0)))</f>
        <v/>
      </c>
      <c r="H235" s="405" t="str">
        <f>IF($B235="-","",Datos!$I$16)</f>
        <v/>
      </c>
      <c r="I235" s="406" t="str">
        <f>IF($C235="","",Datos!$G$16)</f>
        <v/>
      </c>
      <c r="J235" s="407" t="str">
        <f>IF($B235="-","",INDEX('Res.Aux.'!$AG$12:$BG$722,MATCH($B235,'Res.Aux.'!$AG$12:$AG$722,0),MATCH(J$6,'Res.Aux.'!$AG$15:$BG$15,0)))</f>
        <v/>
      </c>
      <c r="K235" s="408" t="str">
        <f>IF($C235="","",Datos!$H$26)</f>
        <v/>
      </c>
      <c r="L235" s="409" t="str">
        <f>IF($I235="","",Datos!$N$27)</f>
        <v/>
      </c>
      <c r="M235" s="407" t="str">
        <f>IF($I235="","",Datos!$O$27)</f>
        <v/>
      </c>
      <c r="N235" s="410" t="str">
        <f>IF($B235="-","",INDEX('Res.Aux.'!$AG$12:$BG$722,MATCH($B235,'Res.Aux.'!$AG$12:$AG$722,0),MATCH(N$6,'Res.Aux.'!$AG$15:$BG$15,0)))</f>
        <v/>
      </c>
      <c r="O235" s="411"/>
      <c r="P235" s="412" t="str">
        <f t="shared" si="43"/>
        <v/>
      </c>
      <c r="Q235" s="413" t="str">
        <f t="shared" si="45"/>
        <v>ù</v>
      </c>
      <c r="R235" s="414" t="str">
        <f>IF($B235="-","",INDEX('Res.Aux.'!$AG$12:$BG$722,MATCH($B235,'Res.Aux.'!$AG$12:$AG$722,0),MATCH(R$6,'Res.Aux.'!$AG$15:$BG$15,0)))</f>
        <v/>
      </c>
      <c r="S235" s="415" t="str">
        <f>IF($B235="-","",INDEX('Res.Aux.'!$AG$12:$BG$722,MATCH($B235,'Res.Aux.'!$AG$12:$AG$722,0),MATCH(S$6,'Res.Aux.'!$AG$15:$BG$15,0)))</f>
        <v/>
      </c>
      <c r="T235" s="415" t="str">
        <f>IF($B235="-","",INDEX('Res.Aux.'!$AG$12:$BG$722,MATCH($B235,'Res.Aux.'!$AG$12:$AG$722,0),MATCH(T$6,'Res.Aux.'!$AG$15:$BG$15,0)))</f>
        <v/>
      </c>
      <c r="U235" s="416" t="str">
        <f>IF($B235="-","",INDEX('Res.Aux.'!$AG$12:$BG$722,MATCH($B235,'Res.Aux.'!$AG$12:$AG$722,0),MATCH(U$6,'Res.Aux.'!$AG$15:$BG$15,0)))</f>
        <v/>
      </c>
      <c r="V235" s="417"/>
      <c r="W235" s="414" t="str">
        <f t="shared" si="50"/>
        <v>-</v>
      </c>
      <c r="X235" s="415" t="str">
        <f t="shared" si="50"/>
        <v>-</v>
      </c>
      <c r="Y235" s="415" t="str">
        <f t="shared" si="50"/>
        <v>-</v>
      </c>
      <c r="Z235" s="416" t="str">
        <f t="shared" si="48"/>
        <v>-</v>
      </c>
      <c r="AA235" s="417"/>
      <c r="AB235" s="414" t="str">
        <f t="shared" si="49"/>
        <v>-</v>
      </c>
      <c r="AC235" s="415" t="str">
        <f t="shared" si="49"/>
        <v>-</v>
      </c>
      <c r="AD235" s="415" t="str">
        <f t="shared" si="49"/>
        <v>-</v>
      </c>
      <c r="AE235" s="416" t="str">
        <f t="shared" si="47"/>
        <v>-</v>
      </c>
      <c r="AF235" s="417"/>
      <c r="AG235" s="410" t="str">
        <f t="shared" si="38"/>
        <v>-</v>
      </c>
      <c r="AH235" s="417"/>
      <c r="AI235" s="418" t="str">
        <f t="shared" si="39"/>
        <v>ù</v>
      </c>
      <c r="AJ235" s="419" t="str">
        <f t="shared" si="40"/>
        <v>~</v>
      </c>
      <c r="AK235" s="417"/>
      <c r="AL235" s="414" t="str">
        <f t="shared" si="46"/>
        <v>-</v>
      </c>
      <c r="AM235" s="416" t="str">
        <f t="shared" si="44"/>
        <v>-</v>
      </c>
    </row>
    <row r="236" spans="2:39" ht="15" x14ac:dyDescent="0.3">
      <c r="B236" s="400" t="str">
        <f>IF(MAX(B$7:B235)+1&gt;MAX('Res.Aux.'!$AG$23:$AG$722),"-",MAX(B$7:B235)+1)</f>
        <v>-</v>
      </c>
      <c r="C236" s="401" t="str">
        <f>IF($B236="-","",INDEX('Res.Aux.'!$AG$12:$BG$722,MATCH($B236,'Res.Aux.'!$AG$12:$AG$722,0),MATCH(C$6,'Res.Aux.'!$AG$15:$BG$15,0)))</f>
        <v/>
      </c>
      <c r="D236" s="402" t="str">
        <f t="shared" si="41"/>
        <v/>
      </c>
      <c r="E236" s="403" t="str">
        <f>IF($B236="-","",INDEX('Res.Aux.'!$AG$12:$BG$722,MATCH($B236,'Res.Aux.'!$AG$12:$AG$722,0),MATCH(E$6,'Res.Aux.'!$AG$15:$BG$15,0)))</f>
        <v/>
      </c>
      <c r="F236" s="402" t="str">
        <f t="shared" si="42"/>
        <v/>
      </c>
      <c r="G236" s="404" t="str">
        <f>IF($B236="-","",INDEX('Res.Aux.'!$AG$12:$BG$722,MATCH($B236,'Res.Aux.'!$AG$12:$AG$722,0),MATCH(G$6,'Res.Aux.'!$AG$15:$BG$15,0)))</f>
        <v/>
      </c>
      <c r="H236" s="405" t="str">
        <f>IF($B236="-","",Datos!$I$16)</f>
        <v/>
      </c>
      <c r="I236" s="406" t="str">
        <f>IF($C236="","",Datos!$G$16)</f>
        <v/>
      </c>
      <c r="J236" s="407" t="str">
        <f>IF($B236="-","",INDEX('Res.Aux.'!$AG$12:$BG$722,MATCH($B236,'Res.Aux.'!$AG$12:$AG$722,0),MATCH(J$6,'Res.Aux.'!$AG$15:$BG$15,0)))</f>
        <v/>
      </c>
      <c r="K236" s="408" t="str">
        <f>IF($C236="","",Datos!$H$26)</f>
        <v/>
      </c>
      <c r="L236" s="409" t="str">
        <f>IF($I236="","",Datos!$N$27)</f>
        <v/>
      </c>
      <c r="M236" s="407" t="str">
        <f>IF($I236="","",Datos!$O$27)</f>
        <v/>
      </c>
      <c r="N236" s="410" t="str">
        <f>IF($B236="-","",INDEX('Res.Aux.'!$AG$12:$BG$722,MATCH($B236,'Res.Aux.'!$AG$12:$AG$722,0),MATCH(N$6,'Res.Aux.'!$AG$15:$BG$15,0)))</f>
        <v/>
      </c>
      <c r="O236" s="411"/>
      <c r="P236" s="412" t="str">
        <f t="shared" si="43"/>
        <v/>
      </c>
      <c r="Q236" s="413" t="str">
        <f t="shared" si="45"/>
        <v>ù</v>
      </c>
      <c r="R236" s="414" t="str">
        <f>IF($B236="-","",INDEX('Res.Aux.'!$AG$12:$BG$722,MATCH($B236,'Res.Aux.'!$AG$12:$AG$722,0),MATCH(R$6,'Res.Aux.'!$AG$15:$BG$15,0)))</f>
        <v/>
      </c>
      <c r="S236" s="415" t="str">
        <f>IF($B236="-","",INDEX('Res.Aux.'!$AG$12:$BG$722,MATCH($B236,'Res.Aux.'!$AG$12:$AG$722,0),MATCH(S$6,'Res.Aux.'!$AG$15:$BG$15,0)))</f>
        <v/>
      </c>
      <c r="T236" s="415" t="str">
        <f>IF($B236="-","",INDEX('Res.Aux.'!$AG$12:$BG$722,MATCH($B236,'Res.Aux.'!$AG$12:$AG$722,0),MATCH(T$6,'Res.Aux.'!$AG$15:$BG$15,0)))</f>
        <v/>
      </c>
      <c r="U236" s="416" t="str">
        <f>IF($B236="-","",INDEX('Res.Aux.'!$AG$12:$BG$722,MATCH($B236,'Res.Aux.'!$AG$12:$AG$722,0),MATCH(U$6,'Res.Aux.'!$AG$15:$BG$15,0)))</f>
        <v/>
      </c>
      <c r="V236" s="417"/>
      <c r="W236" s="414" t="str">
        <f t="shared" si="50"/>
        <v>-</v>
      </c>
      <c r="X236" s="415" t="str">
        <f t="shared" si="50"/>
        <v>-</v>
      </c>
      <c r="Y236" s="415" t="str">
        <f t="shared" si="50"/>
        <v>-</v>
      </c>
      <c r="Z236" s="416" t="str">
        <f t="shared" si="48"/>
        <v>-</v>
      </c>
      <c r="AA236" s="417"/>
      <c r="AB236" s="414" t="str">
        <f t="shared" si="49"/>
        <v>-</v>
      </c>
      <c r="AC236" s="415" t="str">
        <f t="shared" si="49"/>
        <v>-</v>
      </c>
      <c r="AD236" s="415" t="str">
        <f t="shared" si="49"/>
        <v>-</v>
      </c>
      <c r="AE236" s="416" t="str">
        <f t="shared" si="47"/>
        <v>-</v>
      </c>
      <c r="AF236" s="417"/>
      <c r="AG236" s="410" t="str">
        <f t="shared" si="38"/>
        <v>-</v>
      </c>
      <c r="AH236" s="417"/>
      <c r="AI236" s="418" t="str">
        <f t="shared" si="39"/>
        <v>ù</v>
      </c>
      <c r="AJ236" s="419" t="str">
        <f t="shared" si="40"/>
        <v>~</v>
      </c>
      <c r="AK236" s="417"/>
      <c r="AL236" s="414" t="str">
        <f t="shared" si="46"/>
        <v>-</v>
      </c>
      <c r="AM236" s="416" t="str">
        <f t="shared" si="44"/>
        <v>-</v>
      </c>
    </row>
    <row r="237" spans="2:39" ht="15" x14ac:dyDescent="0.3">
      <c r="B237" s="400" t="str">
        <f>IF(MAX(B$7:B236)+1&gt;MAX('Res.Aux.'!$AG$23:$AG$722),"-",MAX(B$7:B236)+1)</f>
        <v>-</v>
      </c>
      <c r="C237" s="401" t="str">
        <f>IF($B237="-","",INDEX('Res.Aux.'!$AG$12:$BG$722,MATCH($B237,'Res.Aux.'!$AG$12:$AG$722,0),MATCH(C$6,'Res.Aux.'!$AG$15:$BG$15,0)))</f>
        <v/>
      </c>
      <c r="D237" s="402" t="str">
        <f t="shared" si="41"/>
        <v/>
      </c>
      <c r="E237" s="403" t="str">
        <f>IF($B237="-","",INDEX('Res.Aux.'!$AG$12:$BG$722,MATCH($B237,'Res.Aux.'!$AG$12:$AG$722,0),MATCH(E$6,'Res.Aux.'!$AG$15:$BG$15,0)))</f>
        <v/>
      </c>
      <c r="F237" s="402" t="str">
        <f t="shared" si="42"/>
        <v/>
      </c>
      <c r="G237" s="404" t="str">
        <f>IF($B237="-","",INDEX('Res.Aux.'!$AG$12:$BG$722,MATCH($B237,'Res.Aux.'!$AG$12:$AG$722,0),MATCH(G$6,'Res.Aux.'!$AG$15:$BG$15,0)))</f>
        <v/>
      </c>
      <c r="H237" s="405" t="str">
        <f>IF($B237="-","",Datos!$I$16)</f>
        <v/>
      </c>
      <c r="I237" s="406" t="str">
        <f>IF($C237="","",Datos!$G$16)</f>
        <v/>
      </c>
      <c r="J237" s="407" t="str">
        <f>IF($B237="-","",INDEX('Res.Aux.'!$AG$12:$BG$722,MATCH($B237,'Res.Aux.'!$AG$12:$AG$722,0),MATCH(J$6,'Res.Aux.'!$AG$15:$BG$15,0)))</f>
        <v/>
      </c>
      <c r="K237" s="408" t="str">
        <f>IF($C237="","",Datos!$H$26)</f>
        <v/>
      </c>
      <c r="L237" s="409" t="str">
        <f>IF($I237="","",Datos!$N$27)</f>
        <v/>
      </c>
      <c r="M237" s="407" t="str">
        <f>IF($I237="","",Datos!$O$27)</f>
        <v/>
      </c>
      <c r="N237" s="410" t="str">
        <f>IF($B237="-","",INDEX('Res.Aux.'!$AG$12:$BG$722,MATCH($B237,'Res.Aux.'!$AG$12:$AG$722,0),MATCH(N$6,'Res.Aux.'!$AG$15:$BG$15,0)))</f>
        <v/>
      </c>
      <c r="O237" s="411"/>
      <c r="P237" s="412" t="str">
        <f t="shared" si="43"/>
        <v/>
      </c>
      <c r="Q237" s="413" t="str">
        <f t="shared" si="45"/>
        <v>ù</v>
      </c>
      <c r="R237" s="414" t="str">
        <f>IF($B237="-","",INDEX('Res.Aux.'!$AG$12:$BG$722,MATCH($B237,'Res.Aux.'!$AG$12:$AG$722,0),MATCH(R$6,'Res.Aux.'!$AG$15:$BG$15,0)))</f>
        <v/>
      </c>
      <c r="S237" s="415" t="str">
        <f>IF($B237="-","",INDEX('Res.Aux.'!$AG$12:$BG$722,MATCH($B237,'Res.Aux.'!$AG$12:$AG$722,0),MATCH(S$6,'Res.Aux.'!$AG$15:$BG$15,0)))</f>
        <v/>
      </c>
      <c r="T237" s="415" t="str">
        <f>IF($B237="-","",INDEX('Res.Aux.'!$AG$12:$BG$722,MATCH($B237,'Res.Aux.'!$AG$12:$AG$722,0),MATCH(T$6,'Res.Aux.'!$AG$15:$BG$15,0)))</f>
        <v/>
      </c>
      <c r="U237" s="416" t="str">
        <f>IF($B237="-","",INDEX('Res.Aux.'!$AG$12:$BG$722,MATCH($B237,'Res.Aux.'!$AG$12:$AG$722,0),MATCH(U$6,'Res.Aux.'!$AG$15:$BG$15,0)))</f>
        <v/>
      </c>
      <c r="V237" s="417"/>
      <c r="W237" s="414" t="str">
        <f t="shared" si="50"/>
        <v>-</v>
      </c>
      <c r="X237" s="415" t="str">
        <f t="shared" si="50"/>
        <v>-</v>
      </c>
      <c r="Y237" s="415" t="str">
        <f t="shared" si="50"/>
        <v>-</v>
      </c>
      <c r="Z237" s="416" t="str">
        <f t="shared" si="48"/>
        <v>-</v>
      </c>
      <c r="AA237" s="417"/>
      <c r="AB237" s="414" t="str">
        <f t="shared" si="49"/>
        <v>-</v>
      </c>
      <c r="AC237" s="415" t="str">
        <f t="shared" si="49"/>
        <v>-</v>
      </c>
      <c r="AD237" s="415" t="str">
        <f t="shared" si="49"/>
        <v>-</v>
      </c>
      <c r="AE237" s="416" t="str">
        <f t="shared" si="47"/>
        <v>-</v>
      </c>
      <c r="AF237" s="417"/>
      <c r="AG237" s="410" t="str">
        <f t="shared" si="38"/>
        <v>-</v>
      </c>
      <c r="AH237" s="417"/>
      <c r="AI237" s="418" t="str">
        <f t="shared" si="39"/>
        <v>ù</v>
      </c>
      <c r="AJ237" s="419" t="str">
        <f t="shared" si="40"/>
        <v>~</v>
      </c>
      <c r="AK237" s="417"/>
      <c r="AL237" s="414" t="str">
        <f t="shared" si="46"/>
        <v>-</v>
      </c>
      <c r="AM237" s="416" t="str">
        <f t="shared" si="44"/>
        <v>-</v>
      </c>
    </row>
    <row r="238" spans="2:39" ht="15" x14ac:dyDescent="0.3">
      <c r="B238" s="400" t="str">
        <f>IF(MAX(B$7:B237)+1&gt;MAX('Res.Aux.'!$AG$23:$AG$722),"-",MAX(B$7:B237)+1)</f>
        <v>-</v>
      </c>
      <c r="C238" s="401" t="str">
        <f>IF($B238="-","",INDEX('Res.Aux.'!$AG$12:$BG$722,MATCH($B238,'Res.Aux.'!$AG$12:$AG$722,0),MATCH(C$6,'Res.Aux.'!$AG$15:$BG$15,0)))</f>
        <v/>
      </c>
      <c r="D238" s="402" t="str">
        <f t="shared" si="41"/>
        <v/>
      </c>
      <c r="E238" s="403" t="str">
        <f>IF($B238="-","",INDEX('Res.Aux.'!$AG$12:$BG$722,MATCH($B238,'Res.Aux.'!$AG$12:$AG$722,0),MATCH(E$6,'Res.Aux.'!$AG$15:$BG$15,0)))</f>
        <v/>
      </c>
      <c r="F238" s="402" t="str">
        <f t="shared" si="42"/>
        <v/>
      </c>
      <c r="G238" s="404" t="str">
        <f>IF($B238="-","",INDEX('Res.Aux.'!$AG$12:$BG$722,MATCH($B238,'Res.Aux.'!$AG$12:$AG$722,0),MATCH(G$6,'Res.Aux.'!$AG$15:$BG$15,0)))</f>
        <v/>
      </c>
      <c r="H238" s="405" t="str">
        <f>IF($B238="-","",Datos!$I$16)</f>
        <v/>
      </c>
      <c r="I238" s="406" t="str">
        <f>IF($C238="","",Datos!$G$16)</f>
        <v/>
      </c>
      <c r="J238" s="407" t="str">
        <f>IF($B238="-","",INDEX('Res.Aux.'!$AG$12:$BG$722,MATCH($B238,'Res.Aux.'!$AG$12:$AG$722,0),MATCH(J$6,'Res.Aux.'!$AG$15:$BG$15,0)))</f>
        <v/>
      </c>
      <c r="K238" s="408" t="str">
        <f>IF($C238="","",Datos!$H$26)</f>
        <v/>
      </c>
      <c r="L238" s="409" t="str">
        <f>IF($I238="","",Datos!$N$27)</f>
        <v/>
      </c>
      <c r="M238" s="407" t="str">
        <f>IF($I238="","",Datos!$O$27)</f>
        <v/>
      </c>
      <c r="N238" s="410" t="str">
        <f>IF($B238="-","",INDEX('Res.Aux.'!$AG$12:$BG$722,MATCH($B238,'Res.Aux.'!$AG$12:$AG$722,0),MATCH(N$6,'Res.Aux.'!$AG$15:$BG$15,0)))</f>
        <v/>
      </c>
      <c r="O238" s="411"/>
      <c r="P238" s="412" t="str">
        <f t="shared" si="43"/>
        <v/>
      </c>
      <c r="Q238" s="413" t="str">
        <f t="shared" si="45"/>
        <v>ù</v>
      </c>
      <c r="R238" s="414" t="str">
        <f>IF($B238="-","",INDEX('Res.Aux.'!$AG$12:$BG$722,MATCH($B238,'Res.Aux.'!$AG$12:$AG$722,0),MATCH(R$6,'Res.Aux.'!$AG$15:$BG$15,0)))</f>
        <v/>
      </c>
      <c r="S238" s="415" t="str">
        <f>IF($B238="-","",INDEX('Res.Aux.'!$AG$12:$BG$722,MATCH($B238,'Res.Aux.'!$AG$12:$AG$722,0),MATCH(S$6,'Res.Aux.'!$AG$15:$BG$15,0)))</f>
        <v/>
      </c>
      <c r="T238" s="415" t="str">
        <f>IF($B238="-","",INDEX('Res.Aux.'!$AG$12:$BG$722,MATCH($B238,'Res.Aux.'!$AG$12:$AG$722,0),MATCH(T$6,'Res.Aux.'!$AG$15:$BG$15,0)))</f>
        <v/>
      </c>
      <c r="U238" s="416" t="str">
        <f>IF($B238="-","",INDEX('Res.Aux.'!$AG$12:$BG$722,MATCH($B238,'Res.Aux.'!$AG$12:$AG$722,0),MATCH(U$6,'Res.Aux.'!$AG$15:$BG$15,0)))</f>
        <v/>
      </c>
      <c r="V238" s="417"/>
      <c r="W238" s="414" t="str">
        <f t="shared" si="50"/>
        <v>-</v>
      </c>
      <c r="X238" s="415" t="str">
        <f t="shared" si="50"/>
        <v>-</v>
      </c>
      <c r="Y238" s="415" t="str">
        <f t="shared" si="50"/>
        <v>-</v>
      </c>
      <c r="Z238" s="416" t="str">
        <f t="shared" si="48"/>
        <v>-</v>
      </c>
      <c r="AA238" s="417"/>
      <c r="AB238" s="414" t="str">
        <f t="shared" si="49"/>
        <v>-</v>
      </c>
      <c r="AC238" s="415" t="str">
        <f t="shared" si="49"/>
        <v>-</v>
      </c>
      <c r="AD238" s="415" t="str">
        <f t="shared" si="49"/>
        <v>-</v>
      </c>
      <c r="AE238" s="416" t="str">
        <f t="shared" si="47"/>
        <v>-</v>
      </c>
      <c r="AF238" s="417"/>
      <c r="AG238" s="410" t="str">
        <f t="shared" si="38"/>
        <v>-</v>
      </c>
      <c r="AH238" s="417"/>
      <c r="AI238" s="418" t="str">
        <f t="shared" si="39"/>
        <v>ù</v>
      </c>
      <c r="AJ238" s="419" t="str">
        <f t="shared" si="40"/>
        <v>~</v>
      </c>
      <c r="AK238" s="417"/>
      <c r="AL238" s="414" t="str">
        <f t="shared" si="46"/>
        <v>-</v>
      </c>
      <c r="AM238" s="416" t="str">
        <f t="shared" si="44"/>
        <v>-</v>
      </c>
    </row>
    <row r="239" spans="2:39" ht="15" x14ac:dyDescent="0.3">
      <c r="B239" s="400" t="str">
        <f>IF(MAX(B$7:B238)+1&gt;MAX('Res.Aux.'!$AG$23:$AG$722),"-",MAX(B$7:B238)+1)</f>
        <v>-</v>
      </c>
      <c r="C239" s="401" t="str">
        <f>IF($B239="-","",INDEX('Res.Aux.'!$AG$12:$BG$722,MATCH($B239,'Res.Aux.'!$AG$12:$AG$722,0),MATCH(C$6,'Res.Aux.'!$AG$15:$BG$15,0)))</f>
        <v/>
      </c>
      <c r="D239" s="402" t="str">
        <f t="shared" si="41"/>
        <v/>
      </c>
      <c r="E239" s="403" t="str">
        <f>IF($B239="-","",INDEX('Res.Aux.'!$AG$12:$BG$722,MATCH($B239,'Res.Aux.'!$AG$12:$AG$722,0),MATCH(E$6,'Res.Aux.'!$AG$15:$BG$15,0)))</f>
        <v/>
      </c>
      <c r="F239" s="402" t="str">
        <f t="shared" si="42"/>
        <v/>
      </c>
      <c r="G239" s="404" t="str">
        <f>IF($B239="-","",INDEX('Res.Aux.'!$AG$12:$BG$722,MATCH($B239,'Res.Aux.'!$AG$12:$AG$722,0),MATCH(G$6,'Res.Aux.'!$AG$15:$BG$15,0)))</f>
        <v/>
      </c>
      <c r="H239" s="405" t="str">
        <f>IF($B239="-","",Datos!$I$16)</f>
        <v/>
      </c>
      <c r="I239" s="406" t="str">
        <f>IF($C239="","",Datos!$G$16)</f>
        <v/>
      </c>
      <c r="J239" s="407" t="str">
        <f>IF($B239="-","",INDEX('Res.Aux.'!$AG$12:$BG$722,MATCH($B239,'Res.Aux.'!$AG$12:$AG$722,0),MATCH(J$6,'Res.Aux.'!$AG$15:$BG$15,0)))</f>
        <v/>
      </c>
      <c r="K239" s="408" t="str">
        <f>IF($C239="","",Datos!$H$26)</f>
        <v/>
      </c>
      <c r="L239" s="409" t="str">
        <f>IF($I239="","",Datos!$N$27)</f>
        <v/>
      </c>
      <c r="M239" s="407" t="str">
        <f>IF($I239="","",Datos!$O$27)</f>
        <v/>
      </c>
      <c r="N239" s="410" t="str">
        <f>IF($B239="-","",INDEX('Res.Aux.'!$AG$12:$BG$722,MATCH($B239,'Res.Aux.'!$AG$12:$AG$722,0),MATCH(N$6,'Res.Aux.'!$AG$15:$BG$15,0)))</f>
        <v/>
      </c>
      <c r="O239" s="411"/>
      <c r="P239" s="412" t="str">
        <f t="shared" si="43"/>
        <v/>
      </c>
      <c r="Q239" s="413" t="str">
        <f t="shared" si="45"/>
        <v>ù</v>
      </c>
      <c r="R239" s="414" t="str">
        <f>IF($B239="-","",INDEX('Res.Aux.'!$AG$12:$BG$722,MATCH($B239,'Res.Aux.'!$AG$12:$AG$722,0),MATCH(R$6,'Res.Aux.'!$AG$15:$BG$15,0)))</f>
        <v/>
      </c>
      <c r="S239" s="415" t="str">
        <f>IF($B239="-","",INDEX('Res.Aux.'!$AG$12:$BG$722,MATCH($B239,'Res.Aux.'!$AG$12:$AG$722,0),MATCH(S$6,'Res.Aux.'!$AG$15:$BG$15,0)))</f>
        <v/>
      </c>
      <c r="T239" s="415" t="str">
        <f>IF($B239="-","",INDEX('Res.Aux.'!$AG$12:$BG$722,MATCH($B239,'Res.Aux.'!$AG$12:$AG$722,0),MATCH(T$6,'Res.Aux.'!$AG$15:$BG$15,0)))</f>
        <v/>
      </c>
      <c r="U239" s="416" t="str">
        <f>IF($B239="-","",INDEX('Res.Aux.'!$AG$12:$BG$722,MATCH($B239,'Res.Aux.'!$AG$12:$AG$722,0),MATCH(U$6,'Res.Aux.'!$AG$15:$BG$15,0)))</f>
        <v/>
      </c>
      <c r="V239" s="417"/>
      <c r="W239" s="414" t="str">
        <f t="shared" si="50"/>
        <v>-</v>
      </c>
      <c r="X239" s="415" t="str">
        <f t="shared" si="50"/>
        <v>-</v>
      </c>
      <c r="Y239" s="415" t="str">
        <f t="shared" si="50"/>
        <v>-</v>
      </c>
      <c r="Z239" s="416" t="str">
        <f t="shared" si="48"/>
        <v>-</v>
      </c>
      <c r="AA239" s="417"/>
      <c r="AB239" s="414" t="str">
        <f t="shared" si="49"/>
        <v>-</v>
      </c>
      <c r="AC239" s="415" t="str">
        <f t="shared" si="49"/>
        <v>-</v>
      </c>
      <c r="AD239" s="415" t="str">
        <f t="shared" si="49"/>
        <v>-</v>
      </c>
      <c r="AE239" s="416" t="str">
        <f t="shared" si="47"/>
        <v>-</v>
      </c>
      <c r="AF239" s="417"/>
      <c r="AG239" s="410" t="str">
        <f t="shared" si="38"/>
        <v>-</v>
      </c>
      <c r="AH239" s="417"/>
      <c r="AI239" s="418" t="str">
        <f t="shared" si="39"/>
        <v>ù</v>
      </c>
      <c r="AJ239" s="419" t="str">
        <f t="shared" si="40"/>
        <v>~</v>
      </c>
      <c r="AK239" s="417"/>
      <c r="AL239" s="414" t="str">
        <f t="shared" si="46"/>
        <v>-</v>
      </c>
      <c r="AM239" s="416" t="str">
        <f t="shared" si="44"/>
        <v>-</v>
      </c>
    </row>
    <row r="240" spans="2:39" ht="15" x14ac:dyDescent="0.3">
      <c r="B240" s="400" t="str">
        <f>IF(MAX(B$7:B239)+1&gt;MAX('Res.Aux.'!$AG$23:$AG$722),"-",MAX(B$7:B239)+1)</f>
        <v>-</v>
      </c>
      <c r="C240" s="401" t="str">
        <f>IF($B240="-","",INDEX('Res.Aux.'!$AG$12:$BG$722,MATCH($B240,'Res.Aux.'!$AG$12:$AG$722,0),MATCH(C$6,'Res.Aux.'!$AG$15:$BG$15,0)))</f>
        <v/>
      </c>
      <c r="D240" s="402" t="str">
        <f t="shared" si="41"/>
        <v/>
      </c>
      <c r="E240" s="403" t="str">
        <f>IF($B240="-","",INDEX('Res.Aux.'!$AG$12:$BG$722,MATCH($B240,'Res.Aux.'!$AG$12:$AG$722,0),MATCH(E$6,'Res.Aux.'!$AG$15:$BG$15,0)))</f>
        <v/>
      </c>
      <c r="F240" s="402" t="str">
        <f t="shared" si="42"/>
        <v/>
      </c>
      <c r="G240" s="404" t="str">
        <f>IF($B240="-","",INDEX('Res.Aux.'!$AG$12:$BG$722,MATCH($B240,'Res.Aux.'!$AG$12:$AG$722,0),MATCH(G$6,'Res.Aux.'!$AG$15:$BG$15,0)))</f>
        <v/>
      </c>
      <c r="H240" s="405" t="str">
        <f>IF($B240="-","",Datos!$I$16)</f>
        <v/>
      </c>
      <c r="I240" s="406" t="str">
        <f>IF($C240="","",Datos!$G$16)</f>
        <v/>
      </c>
      <c r="J240" s="407" t="str">
        <f>IF($B240="-","",INDEX('Res.Aux.'!$AG$12:$BG$722,MATCH($B240,'Res.Aux.'!$AG$12:$AG$722,0),MATCH(J$6,'Res.Aux.'!$AG$15:$BG$15,0)))</f>
        <v/>
      </c>
      <c r="K240" s="408" t="str">
        <f>IF($C240="","",Datos!$H$26)</f>
        <v/>
      </c>
      <c r="L240" s="409" t="str">
        <f>IF($I240="","",Datos!$N$27)</f>
        <v/>
      </c>
      <c r="M240" s="407" t="str">
        <f>IF($I240="","",Datos!$O$27)</f>
        <v/>
      </c>
      <c r="N240" s="410" t="str">
        <f>IF($B240="-","",INDEX('Res.Aux.'!$AG$12:$BG$722,MATCH($B240,'Res.Aux.'!$AG$12:$AG$722,0),MATCH(N$6,'Res.Aux.'!$AG$15:$BG$15,0)))</f>
        <v/>
      </c>
      <c r="O240" s="411"/>
      <c r="P240" s="412" t="str">
        <f t="shared" si="43"/>
        <v/>
      </c>
      <c r="Q240" s="413" t="str">
        <f t="shared" si="45"/>
        <v>ù</v>
      </c>
      <c r="R240" s="414" t="str">
        <f>IF($B240="-","",INDEX('Res.Aux.'!$AG$12:$BG$722,MATCH($B240,'Res.Aux.'!$AG$12:$AG$722,0),MATCH(R$6,'Res.Aux.'!$AG$15:$BG$15,0)))</f>
        <v/>
      </c>
      <c r="S240" s="415" t="str">
        <f>IF($B240="-","",INDEX('Res.Aux.'!$AG$12:$BG$722,MATCH($B240,'Res.Aux.'!$AG$12:$AG$722,0),MATCH(S$6,'Res.Aux.'!$AG$15:$BG$15,0)))</f>
        <v/>
      </c>
      <c r="T240" s="415" t="str">
        <f>IF($B240="-","",INDEX('Res.Aux.'!$AG$12:$BG$722,MATCH($B240,'Res.Aux.'!$AG$12:$AG$722,0),MATCH(T$6,'Res.Aux.'!$AG$15:$BG$15,0)))</f>
        <v/>
      </c>
      <c r="U240" s="416" t="str">
        <f>IF($B240="-","",INDEX('Res.Aux.'!$AG$12:$BG$722,MATCH($B240,'Res.Aux.'!$AG$12:$AG$722,0),MATCH(U$6,'Res.Aux.'!$AG$15:$BG$15,0)))</f>
        <v/>
      </c>
      <c r="V240" s="417"/>
      <c r="W240" s="414" t="str">
        <f t="shared" si="50"/>
        <v>-</v>
      </c>
      <c r="X240" s="415" t="str">
        <f t="shared" si="50"/>
        <v>-</v>
      </c>
      <c r="Y240" s="415" t="str">
        <f t="shared" si="50"/>
        <v>-</v>
      </c>
      <c r="Z240" s="416" t="str">
        <f t="shared" si="48"/>
        <v>-</v>
      </c>
      <c r="AA240" s="417"/>
      <c r="AB240" s="414" t="str">
        <f t="shared" si="49"/>
        <v>-</v>
      </c>
      <c r="AC240" s="415" t="str">
        <f t="shared" si="49"/>
        <v>-</v>
      </c>
      <c r="AD240" s="415" t="str">
        <f t="shared" si="49"/>
        <v>-</v>
      </c>
      <c r="AE240" s="416" t="str">
        <f t="shared" si="47"/>
        <v>-</v>
      </c>
      <c r="AF240" s="417"/>
      <c r="AG240" s="410" t="str">
        <f t="shared" si="38"/>
        <v>-</v>
      </c>
      <c r="AH240" s="417"/>
      <c r="AI240" s="418" t="str">
        <f t="shared" si="39"/>
        <v>ù</v>
      </c>
      <c r="AJ240" s="419" t="str">
        <f t="shared" si="40"/>
        <v>~</v>
      </c>
      <c r="AK240" s="417"/>
      <c r="AL240" s="414" t="str">
        <f t="shared" si="46"/>
        <v>-</v>
      </c>
      <c r="AM240" s="416" t="str">
        <f t="shared" si="44"/>
        <v>-</v>
      </c>
    </row>
    <row r="241" spans="2:39" ht="15" x14ac:dyDescent="0.3">
      <c r="B241" s="400" t="str">
        <f>IF(MAX(B$7:B240)+1&gt;MAX('Res.Aux.'!$AG$23:$AG$722),"-",MAX(B$7:B240)+1)</f>
        <v>-</v>
      </c>
      <c r="C241" s="401" t="str">
        <f>IF($B241="-","",INDEX('Res.Aux.'!$AG$12:$BG$722,MATCH($B241,'Res.Aux.'!$AG$12:$AG$722,0),MATCH(C$6,'Res.Aux.'!$AG$15:$BG$15,0)))</f>
        <v/>
      </c>
      <c r="D241" s="402" t="str">
        <f t="shared" si="41"/>
        <v/>
      </c>
      <c r="E241" s="403" t="str">
        <f>IF($B241="-","",INDEX('Res.Aux.'!$AG$12:$BG$722,MATCH($B241,'Res.Aux.'!$AG$12:$AG$722,0),MATCH(E$6,'Res.Aux.'!$AG$15:$BG$15,0)))</f>
        <v/>
      </c>
      <c r="F241" s="402" t="str">
        <f t="shared" si="42"/>
        <v/>
      </c>
      <c r="G241" s="404" t="str">
        <f>IF($B241="-","",INDEX('Res.Aux.'!$AG$12:$BG$722,MATCH($B241,'Res.Aux.'!$AG$12:$AG$722,0),MATCH(G$6,'Res.Aux.'!$AG$15:$BG$15,0)))</f>
        <v/>
      </c>
      <c r="H241" s="405" t="str">
        <f>IF($B241="-","",Datos!$I$16)</f>
        <v/>
      </c>
      <c r="I241" s="406" t="str">
        <f>IF($C241="","",Datos!$G$16)</f>
        <v/>
      </c>
      <c r="J241" s="407" t="str">
        <f>IF($B241="-","",INDEX('Res.Aux.'!$AG$12:$BG$722,MATCH($B241,'Res.Aux.'!$AG$12:$AG$722,0),MATCH(J$6,'Res.Aux.'!$AG$15:$BG$15,0)))</f>
        <v/>
      </c>
      <c r="K241" s="408" t="str">
        <f>IF($C241="","",Datos!$H$26)</f>
        <v/>
      </c>
      <c r="L241" s="409" t="str">
        <f>IF($I241="","",Datos!$N$27)</f>
        <v/>
      </c>
      <c r="M241" s="407" t="str">
        <f>IF($I241="","",Datos!$O$27)</f>
        <v/>
      </c>
      <c r="N241" s="410" t="str">
        <f>IF($B241="-","",INDEX('Res.Aux.'!$AG$12:$BG$722,MATCH($B241,'Res.Aux.'!$AG$12:$AG$722,0),MATCH(N$6,'Res.Aux.'!$AG$15:$BG$15,0)))</f>
        <v/>
      </c>
      <c r="O241" s="411"/>
      <c r="P241" s="412" t="str">
        <f t="shared" si="43"/>
        <v/>
      </c>
      <c r="Q241" s="413" t="str">
        <f t="shared" si="45"/>
        <v>ù</v>
      </c>
      <c r="R241" s="414" t="str">
        <f>IF($B241="-","",INDEX('Res.Aux.'!$AG$12:$BG$722,MATCH($B241,'Res.Aux.'!$AG$12:$AG$722,0),MATCH(R$6,'Res.Aux.'!$AG$15:$BG$15,0)))</f>
        <v/>
      </c>
      <c r="S241" s="415" t="str">
        <f>IF($B241="-","",INDEX('Res.Aux.'!$AG$12:$BG$722,MATCH($B241,'Res.Aux.'!$AG$12:$AG$722,0),MATCH(S$6,'Res.Aux.'!$AG$15:$BG$15,0)))</f>
        <v/>
      </c>
      <c r="T241" s="415" t="str">
        <f>IF($B241="-","",INDEX('Res.Aux.'!$AG$12:$BG$722,MATCH($B241,'Res.Aux.'!$AG$12:$AG$722,0),MATCH(T$6,'Res.Aux.'!$AG$15:$BG$15,0)))</f>
        <v/>
      </c>
      <c r="U241" s="416" t="str">
        <f>IF($B241="-","",INDEX('Res.Aux.'!$AG$12:$BG$722,MATCH($B241,'Res.Aux.'!$AG$12:$AG$722,0),MATCH(U$6,'Res.Aux.'!$AG$15:$BG$15,0)))</f>
        <v/>
      </c>
      <c r="V241" s="417"/>
      <c r="W241" s="414" t="str">
        <f t="shared" si="50"/>
        <v>-</v>
      </c>
      <c r="X241" s="415" t="str">
        <f t="shared" si="50"/>
        <v>-</v>
      </c>
      <c r="Y241" s="415" t="str">
        <f t="shared" si="50"/>
        <v>-</v>
      </c>
      <c r="Z241" s="416" t="str">
        <f t="shared" si="48"/>
        <v>-</v>
      </c>
      <c r="AA241" s="417"/>
      <c r="AB241" s="414" t="str">
        <f t="shared" si="49"/>
        <v>-</v>
      </c>
      <c r="AC241" s="415" t="str">
        <f t="shared" si="49"/>
        <v>-</v>
      </c>
      <c r="AD241" s="415" t="str">
        <f t="shared" si="49"/>
        <v>-</v>
      </c>
      <c r="AE241" s="416" t="str">
        <f t="shared" si="47"/>
        <v>-</v>
      </c>
      <c r="AF241" s="417"/>
      <c r="AG241" s="410" t="str">
        <f t="shared" si="38"/>
        <v>-</v>
      </c>
      <c r="AH241" s="417"/>
      <c r="AI241" s="418" t="str">
        <f t="shared" si="39"/>
        <v>ù</v>
      </c>
      <c r="AJ241" s="419" t="str">
        <f t="shared" si="40"/>
        <v>~</v>
      </c>
      <c r="AK241" s="417"/>
      <c r="AL241" s="414" t="str">
        <f t="shared" si="46"/>
        <v>-</v>
      </c>
      <c r="AM241" s="416" t="str">
        <f t="shared" si="44"/>
        <v>-</v>
      </c>
    </row>
    <row r="242" spans="2:39" ht="15" x14ac:dyDescent="0.3">
      <c r="B242" s="400" t="str">
        <f>IF(MAX(B$7:B241)+1&gt;MAX('Res.Aux.'!$AG$23:$AG$722),"-",MAX(B$7:B241)+1)</f>
        <v>-</v>
      </c>
      <c r="C242" s="401" t="str">
        <f>IF($B242="-","",INDEX('Res.Aux.'!$AG$12:$BG$722,MATCH($B242,'Res.Aux.'!$AG$12:$AG$722,0),MATCH(C$6,'Res.Aux.'!$AG$15:$BG$15,0)))</f>
        <v/>
      </c>
      <c r="D242" s="402" t="str">
        <f t="shared" si="41"/>
        <v/>
      </c>
      <c r="E242" s="403" t="str">
        <f>IF($B242="-","",INDEX('Res.Aux.'!$AG$12:$BG$722,MATCH($B242,'Res.Aux.'!$AG$12:$AG$722,0),MATCH(E$6,'Res.Aux.'!$AG$15:$BG$15,0)))</f>
        <v/>
      </c>
      <c r="F242" s="402" t="str">
        <f t="shared" si="42"/>
        <v/>
      </c>
      <c r="G242" s="404" t="str">
        <f>IF($B242="-","",INDEX('Res.Aux.'!$AG$12:$BG$722,MATCH($B242,'Res.Aux.'!$AG$12:$AG$722,0),MATCH(G$6,'Res.Aux.'!$AG$15:$BG$15,0)))</f>
        <v/>
      </c>
      <c r="H242" s="405" t="str">
        <f>IF($B242="-","",Datos!$I$16)</f>
        <v/>
      </c>
      <c r="I242" s="406" t="str">
        <f>IF($C242="","",Datos!$G$16)</f>
        <v/>
      </c>
      <c r="J242" s="407" t="str">
        <f>IF($B242="-","",INDEX('Res.Aux.'!$AG$12:$BG$722,MATCH($B242,'Res.Aux.'!$AG$12:$AG$722,0),MATCH(J$6,'Res.Aux.'!$AG$15:$BG$15,0)))</f>
        <v/>
      </c>
      <c r="K242" s="408" t="str">
        <f>IF($C242="","",Datos!$H$26)</f>
        <v/>
      </c>
      <c r="L242" s="409" t="str">
        <f>IF($I242="","",Datos!$N$27)</f>
        <v/>
      </c>
      <c r="M242" s="407" t="str">
        <f>IF($I242="","",Datos!$O$27)</f>
        <v/>
      </c>
      <c r="N242" s="410" t="str">
        <f>IF($B242="-","",INDEX('Res.Aux.'!$AG$12:$BG$722,MATCH($B242,'Res.Aux.'!$AG$12:$AG$722,0),MATCH(N$6,'Res.Aux.'!$AG$15:$BG$15,0)))</f>
        <v/>
      </c>
      <c r="O242" s="411"/>
      <c r="P242" s="412" t="str">
        <f t="shared" si="43"/>
        <v/>
      </c>
      <c r="Q242" s="413" t="str">
        <f t="shared" si="45"/>
        <v>ù</v>
      </c>
      <c r="R242" s="414" t="str">
        <f>IF($B242="-","",INDEX('Res.Aux.'!$AG$12:$BG$722,MATCH($B242,'Res.Aux.'!$AG$12:$AG$722,0),MATCH(R$6,'Res.Aux.'!$AG$15:$BG$15,0)))</f>
        <v/>
      </c>
      <c r="S242" s="415" t="str">
        <f>IF($B242="-","",INDEX('Res.Aux.'!$AG$12:$BG$722,MATCH($B242,'Res.Aux.'!$AG$12:$AG$722,0),MATCH(S$6,'Res.Aux.'!$AG$15:$BG$15,0)))</f>
        <v/>
      </c>
      <c r="T242" s="415" t="str">
        <f>IF($B242="-","",INDEX('Res.Aux.'!$AG$12:$BG$722,MATCH($B242,'Res.Aux.'!$AG$12:$AG$722,0),MATCH(T$6,'Res.Aux.'!$AG$15:$BG$15,0)))</f>
        <v/>
      </c>
      <c r="U242" s="416" t="str">
        <f>IF($B242="-","",INDEX('Res.Aux.'!$AG$12:$BG$722,MATCH($B242,'Res.Aux.'!$AG$12:$AG$722,0),MATCH(U$6,'Res.Aux.'!$AG$15:$BG$15,0)))</f>
        <v/>
      </c>
      <c r="V242" s="417"/>
      <c r="W242" s="414" t="str">
        <f t="shared" si="50"/>
        <v>-</v>
      </c>
      <c r="X242" s="415" t="str">
        <f t="shared" si="50"/>
        <v>-</v>
      </c>
      <c r="Y242" s="415" t="str">
        <f t="shared" si="50"/>
        <v>-</v>
      </c>
      <c r="Z242" s="416" t="str">
        <f t="shared" si="48"/>
        <v>-</v>
      </c>
      <c r="AA242" s="417"/>
      <c r="AB242" s="414" t="str">
        <f t="shared" si="49"/>
        <v>-</v>
      </c>
      <c r="AC242" s="415" t="str">
        <f t="shared" si="49"/>
        <v>-</v>
      </c>
      <c r="AD242" s="415" t="str">
        <f t="shared" si="49"/>
        <v>-</v>
      </c>
      <c r="AE242" s="416" t="str">
        <f t="shared" si="47"/>
        <v>-</v>
      </c>
      <c r="AF242" s="417"/>
      <c r="AG242" s="410" t="str">
        <f t="shared" si="38"/>
        <v>-</v>
      </c>
      <c r="AH242" s="417"/>
      <c r="AI242" s="418" t="str">
        <f t="shared" si="39"/>
        <v>ù</v>
      </c>
      <c r="AJ242" s="419" t="str">
        <f t="shared" si="40"/>
        <v>~</v>
      </c>
      <c r="AK242" s="417"/>
      <c r="AL242" s="414" t="str">
        <f t="shared" si="46"/>
        <v>-</v>
      </c>
      <c r="AM242" s="416" t="str">
        <f t="shared" si="44"/>
        <v>-</v>
      </c>
    </row>
    <row r="243" spans="2:39" ht="15" x14ac:dyDescent="0.3">
      <c r="B243" s="400" t="str">
        <f>IF(MAX(B$7:B242)+1&gt;MAX('Res.Aux.'!$AG$23:$AG$722),"-",MAX(B$7:B242)+1)</f>
        <v>-</v>
      </c>
      <c r="C243" s="401" t="str">
        <f>IF($B243="-","",INDEX('Res.Aux.'!$AG$12:$BG$722,MATCH($B243,'Res.Aux.'!$AG$12:$AG$722,0),MATCH(C$6,'Res.Aux.'!$AG$15:$BG$15,0)))</f>
        <v/>
      </c>
      <c r="D243" s="402" t="str">
        <f t="shared" si="41"/>
        <v/>
      </c>
      <c r="E243" s="403" t="str">
        <f>IF($B243="-","",INDEX('Res.Aux.'!$AG$12:$BG$722,MATCH($B243,'Res.Aux.'!$AG$12:$AG$722,0),MATCH(E$6,'Res.Aux.'!$AG$15:$BG$15,0)))</f>
        <v/>
      </c>
      <c r="F243" s="402" t="str">
        <f t="shared" si="42"/>
        <v/>
      </c>
      <c r="G243" s="404" t="str">
        <f>IF($B243="-","",INDEX('Res.Aux.'!$AG$12:$BG$722,MATCH($B243,'Res.Aux.'!$AG$12:$AG$722,0),MATCH(G$6,'Res.Aux.'!$AG$15:$BG$15,0)))</f>
        <v/>
      </c>
      <c r="H243" s="405" t="str">
        <f>IF($B243="-","",Datos!$I$16)</f>
        <v/>
      </c>
      <c r="I243" s="406" t="str">
        <f>IF($C243="","",Datos!$G$16)</f>
        <v/>
      </c>
      <c r="J243" s="407" t="str">
        <f>IF($B243="-","",INDEX('Res.Aux.'!$AG$12:$BG$722,MATCH($B243,'Res.Aux.'!$AG$12:$AG$722,0),MATCH(J$6,'Res.Aux.'!$AG$15:$BG$15,0)))</f>
        <v/>
      </c>
      <c r="K243" s="408" t="str">
        <f>IF($C243="","",Datos!$H$26)</f>
        <v/>
      </c>
      <c r="L243" s="409" t="str">
        <f>IF($I243="","",Datos!$N$27)</f>
        <v/>
      </c>
      <c r="M243" s="407" t="str">
        <f>IF($I243="","",Datos!$O$27)</f>
        <v/>
      </c>
      <c r="N243" s="410" t="str">
        <f>IF($B243="-","",INDEX('Res.Aux.'!$AG$12:$BG$722,MATCH($B243,'Res.Aux.'!$AG$12:$AG$722,0),MATCH(N$6,'Res.Aux.'!$AG$15:$BG$15,0)))</f>
        <v/>
      </c>
      <c r="O243" s="411"/>
      <c r="P243" s="412" t="str">
        <f t="shared" si="43"/>
        <v/>
      </c>
      <c r="Q243" s="413" t="str">
        <f t="shared" si="45"/>
        <v>ù</v>
      </c>
      <c r="R243" s="414" t="str">
        <f>IF($B243="-","",INDEX('Res.Aux.'!$AG$12:$BG$722,MATCH($B243,'Res.Aux.'!$AG$12:$AG$722,0),MATCH(R$6,'Res.Aux.'!$AG$15:$BG$15,0)))</f>
        <v/>
      </c>
      <c r="S243" s="415" t="str">
        <f>IF($B243="-","",INDEX('Res.Aux.'!$AG$12:$BG$722,MATCH($B243,'Res.Aux.'!$AG$12:$AG$722,0),MATCH(S$6,'Res.Aux.'!$AG$15:$BG$15,0)))</f>
        <v/>
      </c>
      <c r="T243" s="415" t="str">
        <f>IF($B243="-","",INDEX('Res.Aux.'!$AG$12:$BG$722,MATCH($B243,'Res.Aux.'!$AG$12:$AG$722,0),MATCH(T$6,'Res.Aux.'!$AG$15:$BG$15,0)))</f>
        <v/>
      </c>
      <c r="U243" s="416" t="str">
        <f>IF($B243="-","",INDEX('Res.Aux.'!$AG$12:$BG$722,MATCH($B243,'Res.Aux.'!$AG$12:$AG$722,0),MATCH(U$6,'Res.Aux.'!$AG$15:$BG$15,0)))</f>
        <v/>
      </c>
      <c r="V243" s="417"/>
      <c r="W243" s="414" t="str">
        <f t="shared" si="50"/>
        <v>-</v>
      </c>
      <c r="X243" s="415" t="str">
        <f t="shared" si="50"/>
        <v>-</v>
      </c>
      <c r="Y243" s="415" t="str">
        <f t="shared" si="50"/>
        <v>-</v>
      </c>
      <c r="Z243" s="416" t="str">
        <f t="shared" si="48"/>
        <v>-</v>
      </c>
      <c r="AA243" s="417"/>
      <c r="AB243" s="414" t="str">
        <f t="shared" si="49"/>
        <v>-</v>
      </c>
      <c r="AC243" s="415" t="str">
        <f t="shared" si="49"/>
        <v>-</v>
      </c>
      <c r="AD243" s="415" t="str">
        <f t="shared" si="49"/>
        <v>-</v>
      </c>
      <c r="AE243" s="416" t="str">
        <f t="shared" si="47"/>
        <v>-</v>
      </c>
      <c r="AF243" s="417"/>
      <c r="AG243" s="410" t="str">
        <f t="shared" si="38"/>
        <v>-</v>
      </c>
      <c r="AH243" s="417"/>
      <c r="AI243" s="418" t="str">
        <f t="shared" si="39"/>
        <v>ù</v>
      </c>
      <c r="AJ243" s="419" t="str">
        <f t="shared" si="40"/>
        <v>~</v>
      </c>
      <c r="AK243" s="417"/>
      <c r="AL243" s="414" t="str">
        <f t="shared" si="46"/>
        <v>-</v>
      </c>
      <c r="AM243" s="416" t="str">
        <f t="shared" si="44"/>
        <v>-</v>
      </c>
    </row>
    <row r="244" spans="2:39" ht="15" x14ac:dyDescent="0.3">
      <c r="B244" s="400" t="str">
        <f>IF(MAX(B$7:B243)+1&gt;MAX('Res.Aux.'!$AG$23:$AG$722),"-",MAX(B$7:B243)+1)</f>
        <v>-</v>
      </c>
      <c r="C244" s="401" t="str">
        <f>IF($B244="-","",INDEX('Res.Aux.'!$AG$12:$BG$722,MATCH($B244,'Res.Aux.'!$AG$12:$AG$722,0),MATCH(C$6,'Res.Aux.'!$AG$15:$BG$15,0)))</f>
        <v/>
      </c>
      <c r="D244" s="402" t="str">
        <f t="shared" si="41"/>
        <v/>
      </c>
      <c r="E244" s="403" t="str">
        <f>IF($B244="-","",INDEX('Res.Aux.'!$AG$12:$BG$722,MATCH($B244,'Res.Aux.'!$AG$12:$AG$722,0),MATCH(E$6,'Res.Aux.'!$AG$15:$BG$15,0)))</f>
        <v/>
      </c>
      <c r="F244" s="402" t="str">
        <f t="shared" si="42"/>
        <v/>
      </c>
      <c r="G244" s="404" t="str">
        <f>IF($B244="-","",INDEX('Res.Aux.'!$AG$12:$BG$722,MATCH($B244,'Res.Aux.'!$AG$12:$AG$722,0),MATCH(G$6,'Res.Aux.'!$AG$15:$BG$15,0)))</f>
        <v/>
      </c>
      <c r="H244" s="405" t="str">
        <f>IF($B244="-","",Datos!$I$16)</f>
        <v/>
      </c>
      <c r="I244" s="406" t="str">
        <f>IF($C244="","",Datos!$G$16)</f>
        <v/>
      </c>
      <c r="J244" s="407" t="str">
        <f>IF($B244="-","",INDEX('Res.Aux.'!$AG$12:$BG$722,MATCH($B244,'Res.Aux.'!$AG$12:$AG$722,0),MATCH(J$6,'Res.Aux.'!$AG$15:$BG$15,0)))</f>
        <v/>
      </c>
      <c r="K244" s="408" t="str">
        <f>IF($C244="","",Datos!$H$26)</f>
        <v/>
      </c>
      <c r="L244" s="409" t="str">
        <f>IF($I244="","",Datos!$N$27)</f>
        <v/>
      </c>
      <c r="M244" s="407" t="str">
        <f>IF($I244="","",Datos!$O$27)</f>
        <v/>
      </c>
      <c r="N244" s="410" t="str">
        <f>IF($B244="-","",INDEX('Res.Aux.'!$AG$12:$BG$722,MATCH($B244,'Res.Aux.'!$AG$12:$AG$722,0),MATCH(N$6,'Res.Aux.'!$AG$15:$BG$15,0)))</f>
        <v/>
      </c>
      <c r="O244" s="411"/>
      <c r="P244" s="412" t="str">
        <f t="shared" si="43"/>
        <v/>
      </c>
      <c r="Q244" s="413" t="str">
        <f t="shared" si="45"/>
        <v>ù</v>
      </c>
      <c r="R244" s="414" t="str">
        <f>IF($B244="-","",INDEX('Res.Aux.'!$AG$12:$BG$722,MATCH($B244,'Res.Aux.'!$AG$12:$AG$722,0),MATCH(R$6,'Res.Aux.'!$AG$15:$BG$15,0)))</f>
        <v/>
      </c>
      <c r="S244" s="415" t="str">
        <f>IF($B244="-","",INDEX('Res.Aux.'!$AG$12:$BG$722,MATCH($B244,'Res.Aux.'!$AG$12:$AG$722,0),MATCH(S$6,'Res.Aux.'!$AG$15:$BG$15,0)))</f>
        <v/>
      </c>
      <c r="T244" s="415" t="str">
        <f>IF($B244="-","",INDEX('Res.Aux.'!$AG$12:$BG$722,MATCH($B244,'Res.Aux.'!$AG$12:$AG$722,0),MATCH(T$6,'Res.Aux.'!$AG$15:$BG$15,0)))</f>
        <v/>
      </c>
      <c r="U244" s="416" t="str">
        <f>IF($B244="-","",INDEX('Res.Aux.'!$AG$12:$BG$722,MATCH($B244,'Res.Aux.'!$AG$12:$AG$722,0),MATCH(U$6,'Res.Aux.'!$AG$15:$BG$15,0)))</f>
        <v/>
      </c>
      <c r="V244" s="417"/>
      <c r="W244" s="414" t="str">
        <f t="shared" si="50"/>
        <v>-</v>
      </c>
      <c r="X244" s="415" t="str">
        <f t="shared" si="50"/>
        <v>-</v>
      </c>
      <c r="Y244" s="415" t="str">
        <f t="shared" si="50"/>
        <v>-</v>
      </c>
      <c r="Z244" s="416" t="str">
        <f t="shared" si="48"/>
        <v>-</v>
      </c>
      <c r="AA244" s="417"/>
      <c r="AB244" s="414" t="str">
        <f t="shared" si="49"/>
        <v>-</v>
      </c>
      <c r="AC244" s="415" t="str">
        <f t="shared" si="49"/>
        <v>-</v>
      </c>
      <c r="AD244" s="415" t="str">
        <f t="shared" si="49"/>
        <v>-</v>
      </c>
      <c r="AE244" s="416" t="str">
        <f t="shared" si="47"/>
        <v>-</v>
      </c>
      <c r="AF244" s="417"/>
      <c r="AG244" s="410" t="str">
        <f t="shared" si="38"/>
        <v>-</v>
      </c>
      <c r="AH244" s="417"/>
      <c r="AI244" s="418" t="str">
        <f t="shared" si="39"/>
        <v>ù</v>
      </c>
      <c r="AJ244" s="419" t="str">
        <f t="shared" si="40"/>
        <v>~</v>
      </c>
      <c r="AK244" s="417"/>
      <c r="AL244" s="414" t="str">
        <f t="shared" si="46"/>
        <v>-</v>
      </c>
      <c r="AM244" s="416" t="str">
        <f t="shared" si="44"/>
        <v>-</v>
      </c>
    </row>
    <row r="245" spans="2:39" ht="15" x14ac:dyDescent="0.3">
      <c r="B245" s="400" t="str">
        <f>IF(MAX(B$7:B244)+1&gt;MAX('Res.Aux.'!$AG$23:$AG$722),"-",MAX(B$7:B244)+1)</f>
        <v>-</v>
      </c>
      <c r="C245" s="401" t="str">
        <f>IF($B245="-","",INDEX('Res.Aux.'!$AG$12:$BG$722,MATCH($B245,'Res.Aux.'!$AG$12:$AG$722,0),MATCH(C$6,'Res.Aux.'!$AG$15:$BG$15,0)))</f>
        <v/>
      </c>
      <c r="D245" s="402" t="str">
        <f t="shared" si="41"/>
        <v/>
      </c>
      <c r="E245" s="403" t="str">
        <f>IF($B245="-","",INDEX('Res.Aux.'!$AG$12:$BG$722,MATCH($B245,'Res.Aux.'!$AG$12:$AG$722,0),MATCH(E$6,'Res.Aux.'!$AG$15:$BG$15,0)))</f>
        <v/>
      </c>
      <c r="F245" s="402" t="str">
        <f t="shared" si="42"/>
        <v/>
      </c>
      <c r="G245" s="404" t="str">
        <f>IF($B245="-","",INDEX('Res.Aux.'!$AG$12:$BG$722,MATCH($B245,'Res.Aux.'!$AG$12:$AG$722,0),MATCH(G$6,'Res.Aux.'!$AG$15:$BG$15,0)))</f>
        <v/>
      </c>
      <c r="H245" s="405" t="str">
        <f>IF($B245="-","",Datos!$I$16)</f>
        <v/>
      </c>
      <c r="I245" s="406" t="str">
        <f>IF($C245="","",Datos!$G$16)</f>
        <v/>
      </c>
      <c r="J245" s="407" t="str">
        <f>IF($B245="-","",INDEX('Res.Aux.'!$AG$12:$BG$722,MATCH($B245,'Res.Aux.'!$AG$12:$AG$722,0),MATCH(J$6,'Res.Aux.'!$AG$15:$BG$15,0)))</f>
        <v/>
      </c>
      <c r="K245" s="408" t="str">
        <f>IF($C245="","",Datos!$H$26)</f>
        <v/>
      </c>
      <c r="L245" s="409" t="str">
        <f>IF($I245="","",Datos!$N$27)</f>
        <v/>
      </c>
      <c r="M245" s="407" t="str">
        <f>IF($I245="","",Datos!$O$27)</f>
        <v/>
      </c>
      <c r="N245" s="410" t="str">
        <f>IF($B245="-","",INDEX('Res.Aux.'!$AG$12:$BG$722,MATCH($B245,'Res.Aux.'!$AG$12:$AG$722,0),MATCH(N$6,'Res.Aux.'!$AG$15:$BG$15,0)))</f>
        <v/>
      </c>
      <c r="O245" s="411"/>
      <c r="P245" s="412" t="str">
        <f t="shared" si="43"/>
        <v/>
      </c>
      <c r="Q245" s="413" t="str">
        <f t="shared" si="45"/>
        <v>ù</v>
      </c>
      <c r="R245" s="414" t="str">
        <f>IF($B245="-","",INDEX('Res.Aux.'!$AG$12:$BG$722,MATCH($B245,'Res.Aux.'!$AG$12:$AG$722,0),MATCH(R$6,'Res.Aux.'!$AG$15:$BG$15,0)))</f>
        <v/>
      </c>
      <c r="S245" s="415" t="str">
        <f>IF($B245="-","",INDEX('Res.Aux.'!$AG$12:$BG$722,MATCH($B245,'Res.Aux.'!$AG$12:$AG$722,0),MATCH(S$6,'Res.Aux.'!$AG$15:$BG$15,0)))</f>
        <v/>
      </c>
      <c r="T245" s="415" t="str">
        <f>IF($B245="-","",INDEX('Res.Aux.'!$AG$12:$BG$722,MATCH($B245,'Res.Aux.'!$AG$12:$AG$722,0),MATCH(T$6,'Res.Aux.'!$AG$15:$BG$15,0)))</f>
        <v/>
      </c>
      <c r="U245" s="416" t="str">
        <f>IF($B245="-","",INDEX('Res.Aux.'!$AG$12:$BG$722,MATCH($B245,'Res.Aux.'!$AG$12:$AG$722,0),MATCH(U$6,'Res.Aux.'!$AG$15:$BG$15,0)))</f>
        <v/>
      </c>
      <c r="V245" s="417"/>
      <c r="W245" s="414" t="str">
        <f t="shared" si="50"/>
        <v>-</v>
      </c>
      <c r="X245" s="415" t="str">
        <f t="shared" si="50"/>
        <v>-</v>
      </c>
      <c r="Y245" s="415" t="str">
        <f t="shared" si="50"/>
        <v>-</v>
      </c>
      <c r="Z245" s="416" t="str">
        <f t="shared" si="48"/>
        <v>-</v>
      </c>
      <c r="AA245" s="417"/>
      <c r="AB245" s="414" t="str">
        <f t="shared" si="49"/>
        <v>-</v>
      </c>
      <c r="AC245" s="415" t="str">
        <f t="shared" si="49"/>
        <v>-</v>
      </c>
      <c r="AD245" s="415" t="str">
        <f t="shared" si="49"/>
        <v>-</v>
      </c>
      <c r="AE245" s="416" t="str">
        <f t="shared" si="47"/>
        <v>-</v>
      </c>
      <c r="AF245" s="417"/>
      <c r="AG245" s="410" t="str">
        <f t="shared" si="38"/>
        <v>-</v>
      </c>
      <c r="AH245" s="417"/>
      <c r="AI245" s="418" t="str">
        <f t="shared" si="39"/>
        <v>ù</v>
      </c>
      <c r="AJ245" s="419" t="str">
        <f t="shared" si="40"/>
        <v>~</v>
      </c>
      <c r="AK245" s="417"/>
      <c r="AL245" s="414" t="str">
        <f t="shared" si="46"/>
        <v>-</v>
      </c>
      <c r="AM245" s="416" t="str">
        <f t="shared" si="44"/>
        <v>-</v>
      </c>
    </row>
    <row r="246" spans="2:39" ht="15" x14ac:dyDescent="0.3">
      <c r="B246" s="400" t="str">
        <f>IF(MAX(B$7:B245)+1&gt;MAX('Res.Aux.'!$AG$23:$AG$722),"-",MAX(B$7:B245)+1)</f>
        <v>-</v>
      </c>
      <c r="C246" s="401" t="str">
        <f>IF($B246="-","",INDEX('Res.Aux.'!$AG$12:$BG$722,MATCH($B246,'Res.Aux.'!$AG$12:$AG$722,0),MATCH(C$6,'Res.Aux.'!$AG$15:$BG$15,0)))</f>
        <v/>
      </c>
      <c r="D246" s="402" t="str">
        <f t="shared" si="41"/>
        <v/>
      </c>
      <c r="E246" s="403" t="str">
        <f>IF($B246="-","",INDEX('Res.Aux.'!$AG$12:$BG$722,MATCH($B246,'Res.Aux.'!$AG$12:$AG$722,0),MATCH(E$6,'Res.Aux.'!$AG$15:$BG$15,0)))</f>
        <v/>
      </c>
      <c r="F246" s="402" t="str">
        <f t="shared" si="42"/>
        <v/>
      </c>
      <c r="G246" s="404" t="str">
        <f>IF($B246="-","",INDEX('Res.Aux.'!$AG$12:$BG$722,MATCH($B246,'Res.Aux.'!$AG$12:$AG$722,0),MATCH(G$6,'Res.Aux.'!$AG$15:$BG$15,0)))</f>
        <v/>
      </c>
      <c r="H246" s="405" t="str">
        <f>IF($B246="-","",Datos!$I$16)</f>
        <v/>
      </c>
      <c r="I246" s="406" t="str">
        <f>IF($C246="","",Datos!$G$16)</f>
        <v/>
      </c>
      <c r="J246" s="407" t="str">
        <f>IF($B246="-","",INDEX('Res.Aux.'!$AG$12:$BG$722,MATCH($B246,'Res.Aux.'!$AG$12:$AG$722,0),MATCH(J$6,'Res.Aux.'!$AG$15:$BG$15,0)))</f>
        <v/>
      </c>
      <c r="K246" s="408" t="str">
        <f>IF($C246="","",Datos!$H$26)</f>
        <v/>
      </c>
      <c r="L246" s="409" t="str">
        <f>IF($I246="","",Datos!$N$27)</f>
        <v/>
      </c>
      <c r="M246" s="407" t="str">
        <f>IF($I246="","",Datos!$O$27)</f>
        <v/>
      </c>
      <c r="N246" s="410" t="str">
        <f>IF($B246="-","",INDEX('Res.Aux.'!$AG$12:$BG$722,MATCH($B246,'Res.Aux.'!$AG$12:$AG$722,0),MATCH(N$6,'Res.Aux.'!$AG$15:$BG$15,0)))</f>
        <v/>
      </c>
      <c r="O246" s="411"/>
      <c r="P246" s="412" t="str">
        <f t="shared" si="43"/>
        <v/>
      </c>
      <c r="Q246" s="413" t="str">
        <f t="shared" si="45"/>
        <v>ù</v>
      </c>
      <c r="R246" s="414" t="str">
        <f>IF($B246="-","",INDEX('Res.Aux.'!$AG$12:$BG$722,MATCH($B246,'Res.Aux.'!$AG$12:$AG$722,0),MATCH(R$6,'Res.Aux.'!$AG$15:$BG$15,0)))</f>
        <v/>
      </c>
      <c r="S246" s="415" t="str">
        <f>IF($B246="-","",INDEX('Res.Aux.'!$AG$12:$BG$722,MATCH($B246,'Res.Aux.'!$AG$12:$AG$722,0),MATCH(S$6,'Res.Aux.'!$AG$15:$BG$15,0)))</f>
        <v/>
      </c>
      <c r="T246" s="415" t="str">
        <f>IF($B246="-","",INDEX('Res.Aux.'!$AG$12:$BG$722,MATCH($B246,'Res.Aux.'!$AG$12:$AG$722,0),MATCH(T$6,'Res.Aux.'!$AG$15:$BG$15,0)))</f>
        <v/>
      </c>
      <c r="U246" s="416" t="str">
        <f>IF($B246="-","",INDEX('Res.Aux.'!$AG$12:$BG$722,MATCH($B246,'Res.Aux.'!$AG$12:$AG$722,0),MATCH(U$6,'Res.Aux.'!$AG$15:$BG$15,0)))</f>
        <v/>
      </c>
      <c r="V246" s="417"/>
      <c r="W246" s="414" t="str">
        <f t="shared" si="50"/>
        <v>-</v>
      </c>
      <c r="X246" s="415" t="str">
        <f t="shared" si="50"/>
        <v>-</v>
      </c>
      <c r="Y246" s="415" t="str">
        <f t="shared" si="50"/>
        <v>-</v>
      </c>
      <c r="Z246" s="416" t="str">
        <f t="shared" si="48"/>
        <v>-</v>
      </c>
      <c r="AA246" s="417"/>
      <c r="AB246" s="414" t="str">
        <f t="shared" si="49"/>
        <v>-</v>
      </c>
      <c r="AC246" s="415" t="str">
        <f t="shared" si="49"/>
        <v>-</v>
      </c>
      <c r="AD246" s="415" t="str">
        <f t="shared" si="49"/>
        <v>-</v>
      </c>
      <c r="AE246" s="416" t="str">
        <f t="shared" si="47"/>
        <v>-</v>
      </c>
      <c r="AF246" s="417"/>
      <c r="AG246" s="410" t="str">
        <f t="shared" si="38"/>
        <v>-</v>
      </c>
      <c r="AH246" s="417"/>
      <c r="AI246" s="418" t="str">
        <f t="shared" si="39"/>
        <v>ù</v>
      </c>
      <c r="AJ246" s="419" t="str">
        <f t="shared" si="40"/>
        <v>~</v>
      </c>
      <c r="AK246" s="417"/>
      <c r="AL246" s="414" t="str">
        <f t="shared" si="46"/>
        <v>-</v>
      </c>
      <c r="AM246" s="416" t="str">
        <f t="shared" si="44"/>
        <v>-</v>
      </c>
    </row>
    <row r="247" spans="2:39" ht="15" x14ac:dyDescent="0.3">
      <c r="B247" s="400" t="str">
        <f>IF(MAX(B$7:B246)+1&gt;MAX('Res.Aux.'!$AG$23:$AG$722),"-",MAX(B$7:B246)+1)</f>
        <v>-</v>
      </c>
      <c r="C247" s="401" t="str">
        <f>IF($B247="-","",INDEX('Res.Aux.'!$AG$12:$BG$722,MATCH($B247,'Res.Aux.'!$AG$12:$AG$722,0),MATCH(C$6,'Res.Aux.'!$AG$15:$BG$15,0)))</f>
        <v/>
      </c>
      <c r="D247" s="402" t="str">
        <f t="shared" si="41"/>
        <v/>
      </c>
      <c r="E247" s="403" t="str">
        <f>IF($B247="-","",INDEX('Res.Aux.'!$AG$12:$BG$722,MATCH($B247,'Res.Aux.'!$AG$12:$AG$722,0),MATCH(E$6,'Res.Aux.'!$AG$15:$BG$15,0)))</f>
        <v/>
      </c>
      <c r="F247" s="402" t="str">
        <f t="shared" si="42"/>
        <v/>
      </c>
      <c r="G247" s="404" t="str">
        <f>IF($B247="-","",INDEX('Res.Aux.'!$AG$12:$BG$722,MATCH($B247,'Res.Aux.'!$AG$12:$AG$722,0),MATCH(G$6,'Res.Aux.'!$AG$15:$BG$15,0)))</f>
        <v/>
      </c>
      <c r="H247" s="405" t="str">
        <f>IF($B247="-","",Datos!$I$16)</f>
        <v/>
      </c>
      <c r="I247" s="406" t="str">
        <f>IF($C247="","",Datos!$G$16)</f>
        <v/>
      </c>
      <c r="J247" s="407" t="str">
        <f>IF($B247="-","",INDEX('Res.Aux.'!$AG$12:$BG$722,MATCH($B247,'Res.Aux.'!$AG$12:$AG$722,0),MATCH(J$6,'Res.Aux.'!$AG$15:$BG$15,0)))</f>
        <v/>
      </c>
      <c r="K247" s="408" t="str">
        <f>IF($C247="","",Datos!$H$26)</f>
        <v/>
      </c>
      <c r="L247" s="409" t="str">
        <f>IF($I247="","",Datos!$N$27)</f>
        <v/>
      </c>
      <c r="M247" s="407" t="str">
        <f>IF($I247="","",Datos!$O$27)</f>
        <v/>
      </c>
      <c r="N247" s="410" t="str">
        <f>IF($B247="-","",INDEX('Res.Aux.'!$AG$12:$BG$722,MATCH($B247,'Res.Aux.'!$AG$12:$AG$722,0),MATCH(N$6,'Res.Aux.'!$AG$15:$BG$15,0)))</f>
        <v/>
      </c>
      <c r="O247" s="411"/>
      <c r="P247" s="412" t="str">
        <f t="shared" si="43"/>
        <v/>
      </c>
      <c r="Q247" s="413" t="str">
        <f t="shared" si="45"/>
        <v>ù</v>
      </c>
      <c r="R247" s="414" t="str">
        <f>IF($B247="-","",INDEX('Res.Aux.'!$AG$12:$BG$722,MATCH($B247,'Res.Aux.'!$AG$12:$AG$722,0),MATCH(R$6,'Res.Aux.'!$AG$15:$BG$15,0)))</f>
        <v/>
      </c>
      <c r="S247" s="415" t="str">
        <f>IF($B247="-","",INDEX('Res.Aux.'!$AG$12:$BG$722,MATCH($B247,'Res.Aux.'!$AG$12:$AG$722,0),MATCH(S$6,'Res.Aux.'!$AG$15:$BG$15,0)))</f>
        <v/>
      </c>
      <c r="T247" s="415" t="str">
        <f>IF($B247="-","",INDEX('Res.Aux.'!$AG$12:$BG$722,MATCH($B247,'Res.Aux.'!$AG$12:$AG$722,0),MATCH(T$6,'Res.Aux.'!$AG$15:$BG$15,0)))</f>
        <v/>
      </c>
      <c r="U247" s="416" t="str">
        <f>IF($B247="-","",INDEX('Res.Aux.'!$AG$12:$BG$722,MATCH($B247,'Res.Aux.'!$AG$12:$AG$722,0),MATCH(U$6,'Res.Aux.'!$AG$15:$BG$15,0)))</f>
        <v/>
      </c>
      <c r="V247" s="417"/>
      <c r="W247" s="414" t="str">
        <f t="shared" si="50"/>
        <v>-</v>
      </c>
      <c r="X247" s="415" t="str">
        <f t="shared" si="50"/>
        <v>-</v>
      </c>
      <c r="Y247" s="415" t="str">
        <f t="shared" si="50"/>
        <v>-</v>
      </c>
      <c r="Z247" s="416" t="str">
        <f t="shared" si="48"/>
        <v>-</v>
      </c>
      <c r="AA247" s="417"/>
      <c r="AB247" s="414" t="str">
        <f t="shared" si="49"/>
        <v>-</v>
      </c>
      <c r="AC247" s="415" t="str">
        <f t="shared" si="49"/>
        <v>-</v>
      </c>
      <c r="AD247" s="415" t="str">
        <f t="shared" si="49"/>
        <v>-</v>
      </c>
      <c r="AE247" s="416" t="str">
        <f t="shared" si="47"/>
        <v>-</v>
      </c>
      <c r="AF247" s="417"/>
      <c r="AG247" s="410" t="str">
        <f t="shared" si="38"/>
        <v>-</v>
      </c>
      <c r="AH247" s="417"/>
      <c r="AI247" s="418" t="str">
        <f t="shared" si="39"/>
        <v>ù</v>
      </c>
      <c r="AJ247" s="419" t="str">
        <f t="shared" si="40"/>
        <v>~</v>
      </c>
      <c r="AK247" s="417"/>
      <c r="AL247" s="414" t="str">
        <f t="shared" si="46"/>
        <v>-</v>
      </c>
      <c r="AM247" s="416" t="str">
        <f t="shared" si="44"/>
        <v>-</v>
      </c>
    </row>
    <row r="248" spans="2:39" ht="15" x14ac:dyDescent="0.3">
      <c r="B248" s="400" t="str">
        <f>IF(MAX(B$7:B247)+1&gt;MAX('Res.Aux.'!$AG$23:$AG$722),"-",MAX(B$7:B247)+1)</f>
        <v>-</v>
      </c>
      <c r="C248" s="401" t="str">
        <f>IF($B248="-","",INDEX('Res.Aux.'!$AG$12:$BG$722,MATCH($B248,'Res.Aux.'!$AG$12:$AG$722,0),MATCH(C$6,'Res.Aux.'!$AG$15:$BG$15,0)))</f>
        <v/>
      </c>
      <c r="D248" s="402" t="str">
        <f t="shared" si="41"/>
        <v/>
      </c>
      <c r="E248" s="403" t="str">
        <f>IF($B248="-","",INDEX('Res.Aux.'!$AG$12:$BG$722,MATCH($B248,'Res.Aux.'!$AG$12:$AG$722,0),MATCH(E$6,'Res.Aux.'!$AG$15:$BG$15,0)))</f>
        <v/>
      </c>
      <c r="F248" s="402" t="str">
        <f t="shared" si="42"/>
        <v/>
      </c>
      <c r="G248" s="404" t="str">
        <f>IF($B248="-","",INDEX('Res.Aux.'!$AG$12:$BG$722,MATCH($B248,'Res.Aux.'!$AG$12:$AG$722,0),MATCH(G$6,'Res.Aux.'!$AG$15:$BG$15,0)))</f>
        <v/>
      </c>
      <c r="H248" s="405" t="str">
        <f>IF($B248="-","",Datos!$I$16)</f>
        <v/>
      </c>
      <c r="I248" s="406" t="str">
        <f>IF($C248="","",Datos!$G$16)</f>
        <v/>
      </c>
      <c r="J248" s="407" t="str">
        <f>IF($B248="-","",INDEX('Res.Aux.'!$AG$12:$BG$722,MATCH($B248,'Res.Aux.'!$AG$12:$AG$722,0),MATCH(J$6,'Res.Aux.'!$AG$15:$BG$15,0)))</f>
        <v/>
      </c>
      <c r="K248" s="408" t="str">
        <f>IF($C248="","",Datos!$H$26)</f>
        <v/>
      </c>
      <c r="L248" s="409" t="str">
        <f>IF($I248="","",Datos!$N$27)</f>
        <v/>
      </c>
      <c r="M248" s="407" t="str">
        <f>IF($I248="","",Datos!$O$27)</f>
        <v/>
      </c>
      <c r="N248" s="410" t="str">
        <f>IF($B248="-","",INDEX('Res.Aux.'!$AG$12:$BG$722,MATCH($B248,'Res.Aux.'!$AG$12:$AG$722,0),MATCH(N$6,'Res.Aux.'!$AG$15:$BG$15,0)))</f>
        <v/>
      </c>
      <c r="O248" s="411"/>
      <c r="P248" s="412" t="str">
        <f t="shared" si="43"/>
        <v/>
      </c>
      <c r="Q248" s="413" t="str">
        <f t="shared" si="45"/>
        <v>ù</v>
      </c>
      <c r="R248" s="414" t="str">
        <f>IF($B248="-","",INDEX('Res.Aux.'!$AG$12:$BG$722,MATCH($B248,'Res.Aux.'!$AG$12:$AG$722,0),MATCH(R$6,'Res.Aux.'!$AG$15:$BG$15,0)))</f>
        <v/>
      </c>
      <c r="S248" s="415" t="str">
        <f>IF($B248="-","",INDEX('Res.Aux.'!$AG$12:$BG$722,MATCH($B248,'Res.Aux.'!$AG$12:$AG$722,0),MATCH(S$6,'Res.Aux.'!$AG$15:$BG$15,0)))</f>
        <v/>
      </c>
      <c r="T248" s="415" t="str">
        <f>IF($B248="-","",INDEX('Res.Aux.'!$AG$12:$BG$722,MATCH($B248,'Res.Aux.'!$AG$12:$AG$722,0),MATCH(T$6,'Res.Aux.'!$AG$15:$BG$15,0)))</f>
        <v/>
      </c>
      <c r="U248" s="416" t="str">
        <f>IF($B248="-","",INDEX('Res.Aux.'!$AG$12:$BG$722,MATCH($B248,'Res.Aux.'!$AG$12:$AG$722,0),MATCH(U$6,'Res.Aux.'!$AG$15:$BG$15,0)))</f>
        <v/>
      </c>
      <c r="V248" s="417"/>
      <c r="W248" s="414" t="str">
        <f t="shared" si="50"/>
        <v>-</v>
      </c>
      <c r="X248" s="415" t="str">
        <f t="shared" si="50"/>
        <v>-</v>
      </c>
      <c r="Y248" s="415" t="str">
        <f t="shared" si="50"/>
        <v>-</v>
      </c>
      <c r="Z248" s="416" t="str">
        <f t="shared" si="48"/>
        <v>-</v>
      </c>
      <c r="AA248" s="417"/>
      <c r="AB248" s="414" t="str">
        <f t="shared" si="49"/>
        <v>-</v>
      </c>
      <c r="AC248" s="415" t="str">
        <f t="shared" si="49"/>
        <v>-</v>
      </c>
      <c r="AD248" s="415" t="str">
        <f t="shared" si="49"/>
        <v>-</v>
      </c>
      <c r="AE248" s="416" t="str">
        <f t="shared" si="47"/>
        <v>-</v>
      </c>
      <c r="AF248" s="417"/>
      <c r="AG248" s="410" t="str">
        <f t="shared" si="38"/>
        <v>-</v>
      </c>
      <c r="AH248" s="417"/>
      <c r="AI248" s="418" t="str">
        <f t="shared" si="39"/>
        <v>ù</v>
      </c>
      <c r="AJ248" s="419" t="str">
        <f t="shared" si="40"/>
        <v>~</v>
      </c>
      <c r="AK248" s="417"/>
      <c r="AL248" s="414" t="str">
        <f t="shared" si="46"/>
        <v>-</v>
      </c>
      <c r="AM248" s="416" t="str">
        <f t="shared" si="44"/>
        <v>-</v>
      </c>
    </row>
    <row r="249" spans="2:39" ht="15" x14ac:dyDescent="0.3">
      <c r="B249" s="400" t="str">
        <f>IF(MAX(B$7:B248)+1&gt;MAX('Res.Aux.'!$AG$23:$AG$722),"-",MAX(B$7:B248)+1)</f>
        <v>-</v>
      </c>
      <c r="C249" s="401" t="str">
        <f>IF($B249="-","",INDEX('Res.Aux.'!$AG$12:$BG$722,MATCH($B249,'Res.Aux.'!$AG$12:$AG$722,0),MATCH(C$6,'Res.Aux.'!$AG$15:$BG$15,0)))</f>
        <v/>
      </c>
      <c r="D249" s="402" t="str">
        <f t="shared" si="41"/>
        <v/>
      </c>
      <c r="E249" s="403" t="str">
        <f>IF($B249="-","",INDEX('Res.Aux.'!$AG$12:$BG$722,MATCH($B249,'Res.Aux.'!$AG$12:$AG$722,0),MATCH(E$6,'Res.Aux.'!$AG$15:$BG$15,0)))</f>
        <v/>
      </c>
      <c r="F249" s="402" t="str">
        <f t="shared" si="42"/>
        <v/>
      </c>
      <c r="G249" s="404" t="str">
        <f>IF($B249="-","",INDEX('Res.Aux.'!$AG$12:$BG$722,MATCH($B249,'Res.Aux.'!$AG$12:$AG$722,0),MATCH(G$6,'Res.Aux.'!$AG$15:$BG$15,0)))</f>
        <v/>
      </c>
      <c r="H249" s="405" t="str">
        <f>IF($B249="-","",Datos!$I$16)</f>
        <v/>
      </c>
      <c r="I249" s="406" t="str">
        <f>IF($C249="","",Datos!$G$16)</f>
        <v/>
      </c>
      <c r="J249" s="407" t="str">
        <f>IF($B249="-","",INDEX('Res.Aux.'!$AG$12:$BG$722,MATCH($B249,'Res.Aux.'!$AG$12:$AG$722,0),MATCH(J$6,'Res.Aux.'!$AG$15:$BG$15,0)))</f>
        <v/>
      </c>
      <c r="K249" s="408" t="str">
        <f>IF($C249="","",Datos!$H$26)</f>
        <v/>
      </c>
      <c r="L249" s="409" t="str">
        <f>IF($I249="","",Datos!$N$27)</f>
        <v/>
      </c>
      <c r="M249" s="407" t="str">
        <f>IF($I249="","",Datos!$O$27)</f>
        <v/>
      </c>
      <c r="N249" s="410" t="str">
        <f>IF($B249="-","",INDEX('Res.Aux.'!$AG$12:$BG$722,MATCH($B249,'Res.Aux.'!$AG$12:$AG$722,0),MATCH(N$6,'Res.Aux.'!$AG$15:$BG$15,0)))</f>
        <v/>
      </c>
      <c r="O249" s="411"/>
      <c r="P249" s="412" t="str">
        <f t="shared" si="43"/>
        <v/>
      </c>
      <c r="Q249" s="413" t="str">
        <f t="shared" si="45"/>
        <v>ù</v>
      </c>
      <c r="R249" s="414" t="str">
        <f>IF($B249="-","",INDEX('Res.Aux.'!$AG$12:$BG$722,MATCH($B249,'Res.Aux.'!$AG$12:$AG$722,0),MATCH(R$6,'Res.Aux.'!$AG$15:$BG$15,0)))</f>
        <v/>
      </c>
      <c r="S249" s="415" t="str">
        <f>IF($B249="-","",INDEX('Res.Aux.'!$AG$12:$BG$722,MATCH($B249,'Res.Aux.'!$AG$12:$AG$722,0),MATCH(S$6,'Res.Aux.'!$AG$15:$BG$15,0)))</f>
        <v/>
      </c>
      <c r="T249" s="415" t="str">
        <f>IF($B249="-","",INDEX('Res.Aux.'!$AG$12:$BG$722,MATCH($B249,'Res.Aux.'!$AG$12:$AG$722,0),MATCH(T$6,'Res.Aux.'!$AG$15:$BG$15,0)))</f>
        <v/>
      </c>
      <c r="U249" s="416" t="str">
        <f>IF($B249="-","",INDEX('Res.Aux.'!$AG$12:$BG$722,MATCH($B249,'Res.Aux.'!$AG$12:$AG$722,0),MATCH(U$6,'Res.Aux.'!$AG$15:$BG$15,0)))</f>
        <v/>
      </c>
      <c r="V249" s="417"/>
      <c r="W249" s="414" t="str">
        <f t="shared" si="50"/>
        <v>-</v>
      </c>
      <c r="X249" s="415" t="str">
        <f t="shared" si="50"/>
        <v>-</v>
      </c>
      <c r="Y249" s="415" t="str">
        <f t="shared" si="50"/>
        <v>-</v>
      </c>
      <c r="Z249" s="416" t="str">
        <f t="shared" si="48"/>
        <v>-</v>
      </c>
      <c r="AA249" s="417"/>
      <c r="AB249" s="414" t="str">
        <f t="shared" si="49"/>
        <v>-</v>
      </c>
      <c r="AC249" s="415" t="str">
        <f t="shared" si="49"/>
        <v>-</v>
      </c>
      <c r="AD249" s="415" t="str">
        <f t="shared" si="49"/>
        <v>-</v>
      </c>
      <c r="AE249" s="416" t="str">
        <f t="shared" si="47"/>
        <v>-</v>
      </c>
      <c r="AF249" s="417"/>
      <c r="AG249" s="410" t="str">
        <f t="shared" si="38"/>
        <v>-</v>
      </c>
      <c r="AH249" s="417"/>
      <c r="AI249" s="418" t="str">
        <f t="shared" si="39"/>
        <v>ù</v>
      </c>
      <c r="AJ249" s="419" t="str">
        <f t="shared" si="40"/>
        <v>~</v>
      </c>
      <c r="AK249" s="417"/>
      <c r="AL249" s="414" t="str">
        <f t="shared" si="46"/>
        <v>-</v>
      </c>
      <c r="AM249" s="416" t="str">
        <f t="shared" si="44"/>
        <v>-</v>
      </c>
    </row>
    <row r="250" spans="2:39" ht="15" x14ac:dyDescent="0.3">
      <c r="B250" s="400" t="str">
        <f>IF(MAX(B$7:B249)+1&gt;MAX('Res.Aux.'!$AG$23:$AG$722),"-",MAX(B$7:B249)+1)</f>
        <v>-</v>
      </c>
      <c r="C250" s="401" t="str">
        <f>IF($B250="-","",INDEX('Res.Aux.'!$AG$12:$BG$722,MATCH($B250,'Res.Aux.'!$AG$12:$AG$722,0),MATCH(C$6,'Res.Aux.'!$AG$15:$BG$15,0)))</f>
        <v/>
      </c>
      <c r="D250" s="402" t="str">
        <f t="shared" si="41"/>
        <v/>
      </c>
      <c r="E250" s="403" t="str">
        <f>IF($B250="-","",INDEX('Res.Aux.'!$AG$12:$BG$722,MATCH($B250,'Res.Aux.'!$AG$12:$AG$722,0),MATCH(E$6,'Res.Aux.'!$AG$15:$BG$15,0)))</f>
        <v/>
      </c>
      <c r="F250" s="402" t="str">
        <f t="shared" si="42"/>
        <v/>
      </c>
      <c r="G250" s="404" t="str">
        <f>IF($B250="-","",INDEX('Res.Aux.'!$AG$12:$BG$722,MATCH($B250,'Res.Aux.'!$AG$12:$AG$722,0),MATCH(G$6,'Res.Aux.'!$AG$15:$BG$15,0)))</f>
        <v/>
      </c>
      <c r="H250" s="405" t="str">
        <f>IF($B250="-","",Datos!$I$16)</f>
        <v/>
      </c>
      <c r="I250" s="406" t="str">
        <f>IF($C250="","",Datos!$G$16)</f>
        <v/>
      </c>
      <c r="J250" s="407" t="str">
        <f>IF($B250="-","",INDEX('Res.Aux.'!$AG$12:$BG$722,MATCH($B250,'Res.Aux.'!$AG$12:$AG$722,0),MATCH(J$6,'Res.Aux.'!$AG$15:$BG$15,0)))</f>
        <v/>
      </c>
      <c r="K250" s="408" t="str">
        <f>IF($C250="","",Datos!$H$26)</f>
        <v/>
      </c>
      <c r="L250" s="409" t="str">
        <f>IF($I250="","",Datos!$N$27)</f>
        <v/>
      </c>
      <c r="M250" s="407" t="str">
        <f>IF($I250="","",Datos!$O$27)</f>
        <v/>
      </c>
      <c r="N250" s="410" t="str">
        <f>IF($B250="-","",INDEX('Res.Aux.'!$AG$12:$BG$722,MATCH($B250,'Res.Aux.'!$AG$12:$AG$722,0),MATCH(N$6,'Res.Aux.'!$AG$15:$BG$15,0)))</f>
        <v/>
      </c>
      <c r="O250" s="411"/>
      <c r="P250" s="412" t="str">
        <f t="shared" si="43"/>
        <v/>
      </c>
      <c r="Q250" s="413" t="str">
        <f t="shared" si="45"/>
        <v>ù</v>
      </c>
      <c r="R250" s="414" t="str">
        <f>IF($B250="-","",INDEX('Res.Aux.'!$AG$12:$BG$722,MATCH($B250,'Res.Aux.'!$AG$12:$AG$722,0),MATCH(R$6,'Res.Aux.'!$AG$15:$BG$15,0)))</f>
        <v/>
      </c>
      <c r="S250" s="415" t="str">
        <f>IF($B250="-","",INDEX('Res.Aux.'!$AG$12:$BG$722,MATCH($B250,'Res.Aux.'!$AG$12:$AG$722,0),MATCH(S$6,'Res.Aux.'!$AG$15:$BG$15,0)))</f>
        <v/>
      </c>
      <c r="T250" s="415" t="str">
        <f>IF($B250="-","",INDEX('Res.Aux.'!$AG$12:$BG$722,MATCH($B250,'Res.Aux.'!$AG$12:$AG$722,0),MATCH(T$6,'Res.Aux.'!$AG$15:$BG$15,0)))</f>
        <v/>
      </c>
      <c r="U250" s="416" t="str">
        <f>IF($B250="-","",INDEX('Res.Aux.'!$AG$12:$BG$722,MATCH($B250,'Res.Aux.'!$AG$12:$AG$722,0),MATCH(U$6,'Res.Aux.'!$AG$15:$BG$15,0)))</f>
        <v/>
      </c>
      <c r="V250" s="417"/>
      <c r="W250" s="414" t="str">
        <f t="shared" si="50"/>
        <v>-</v>
      </c>
      <c r="X250" s="415" t="str">
        <f t="shared" si="50"/>
        <v>-</v>
      </c>
      <c r="Y250" s="415" t="str">
        <f t="shared" si="50"/>
        <v>-</v>
      </c>
      <c r="Z250" s="416" t="str">
        <f t="shared" si="48"/>
        <v>-</v>
      </c>
      <c r="AA250" s="417"/>
      <c r="AB250" s="414" t="str">
        <f t="shared" si="49"/>
        <v>-</v>
      </c>
      <c r="AC250" s="415" t="str">
        <f t="shared" si="49"/>
        <v>-</v>
      </c>
      <c r="AD250" s="415" t="str">
        <f t="shared" si="49"/>
        <v>-</v>
      </c>
      <c r="AE250" s="416" t="str">
        <f t="shared" si="47"/>
        <v>-</v>
      </c>
      <c r="AF250" s="417"/>
      <c r="AG250" s="410" t="str">
        <f t="shared" si="38"/>
        <v>-</v>
      </c>
      <c r="AH250" s="417"/>
      <c r="AI250" s="418" t="str">
        <f t="shared" si="39"/>
        <v>ù</v>
      </c>
      <c r="AJ250" s="419" t="str">
        <f t="shared" si="40"/>
        <v>~</v>
      </c>
      <c r="AK250" s="417"/>
      <c r="AL250" s="414" t="str">
        <f t="shared" si="46"/>
        <v>-</v>
      </c>
      <c r="AM250" s="416" t="str">
        <f t="shared" si="44"/>
        <v>-</v>
      </c>
    </row>
    <row r="251" spans="2:39" ht="15" x14ac:dyDescent="0.3">
      <c r="B251" s="400" t="str">
        <f>IF(MAX(B$7:B250)+1&gt;MAX('Res.Aux.'!$AG$23:$AG$722),"-",MAX(B$7:B250)+1)</f>
        <v>-</v>
      </c>
      <c r="C251" s="401" t="str">
        <f>IF($B251="-","",INDEX('Res.Aux.'!$AG$12:$BG$722,MATCH($B251,'Res.Aux.'!$AG$12:$AG$722,0),MATCH(C$6,'Res.Aux.'!$AG$15:$BG$15,0)))</f>
        <v/>
      </c>
      <c r="D251" s="402" t="str">
        <f t="shared" si="41"/>
        <v/>
      </c>
      <c r="E251" s="403" t="str">
        <f>IF($B251="-","",INDEX('Res.Aux.'!$AG$12:$BG$722,MATCH($B251,'Res.Aux.'!$AG$12:$AG$722,0),MATCH(E$6,'Res.Aux.'!$AG$15:$BG$15,0)))</f>
        <v/>
      </c>
      <c r="F251" s="402" t="str">
        <f t="shared" si="42"/>
        <v/>
      </c>
      <c r="G251" s="404" t="str">
        <f>IF($B251="-","",INDEX('Res.Aux.'!$AG$12:$BG$722,MATCH($B251,'Res.Aux.'!$AG$12:$AG$722,0),MATCH(G$6,'Res.Aux.'!$AG$15:$BG$15,0)))</f>
        <v/>
      </c>
      <c r="H251" s="405" t="str">
        <f>IF($B251="-","",Datos!$I$16)</f>
        <v/>
      </c>
      <c r="I251" s="406" t="str">
        <f>IF($C251="","",Datos!$G$16)</f>
        <v/>
      </c>
      <c r="J251" s="407" t="str">
        <f>IF($B251="-","",INDEX('Res.Aux.'!$AG$12:$BG$722,MATCH($B251,'Res.Aux.'!$AG$12:$AG$722,0),MATCH(J$6,'Res.Aux.'!$AG$15:$BG$15,0)))</f>
        <v/>
      </c>
      <c r="K251" s="408" t="str">
        <f>IF($C251="","",Datos!$H$26)</f>
        <v/>
      </c>
      <c r="L251" s="409" t="str">
        <f>IF($I251="","",Datos!$N$27)</f>
        <v/>
      </c>
      <c r="M251" s="407" t="str">
        <f>IF($I251="","",Datos!$O$27)</f>
        <v/>
      </c>
      <c r="N251" s="410" t="str">
        <f>IF($B251="-","",INDEX('Res.Aux.'!$AG$12:$BG$722,MATCH($B251,'Res.Aux.'!$AG$12:$AG$722,0),MATCH(N$6,'Res.Aux.'!$AG$15:$BG$15,0)))</f>
        <v/>
      </c>
      <c r="O251" s="411"/>
      <c r="P251" s="412" t="str">
        <f t="shared" si="43"/>
        <v/>
      </c>
      <c r="Q251" s="413" t="str">
        <f t="shared" si="45"/>
        <v>ù</v>
      </c>
      <c r="R251" s="414" t="str">
        <f>IF($B251="-","",INDEX('Res.Aux.'!$AG$12:$BG$722,MATCH($B251,'Res.Aux.'!$AG$12:$AG$722,0),MATCH(R$6,'Res.Aux.'!$AG$15:$BG$15,0)))</f>
        <v/>
      </c>
      <c r="S251" s="415" t="str">
        <f>IF($B251="-","",INDEX('Res.Aux.'!$AG$12:$BG$722,MATCH($B251,'Res.Aux.'!$AG$12:$AG$722,0),MATCH(S$6,'Res.Aux.'!$AG$15:$BG$15,0)))</f>
        <v/>
      </c>
      <c r="T251" s="415" t="str">
        <f>IF($B251="-","",INDEX('Res.Aux.'!$AG$12:$BG$722,MATCH($B251,'Res.Aux.'!$AG$12:$AG$722,0),MATCH(T$6,'Res.Aux.'!$AG$15:$BG$15,0)))</f>
        <v/>
      </c>
      <c r="U251" s="416" t="str">
        <f>IF($B251="-","",INDEX('Res.Aux.'!$AG$12:$BG$722,MATCH($B251,'Res.Aux.'!$AG$12:$AG$722,0),MATCH(U$6,'Res.Aux.'!$AG$15:$BG$15,0)))</f>
        <v/>
      </c>
      <c r="V251" s="417"/>
      <c r="W251" s="414" t="str">
        <f t="shared" si="50"/>
        <v>-</v>
      </c>
      <c r="X251" s="415" t="str">
        <f t="shared" si="50"/>
        <v>-</v>
      </c>
      <c r="Y251" s="415" t="str">
        <f t="shared" si="50"/>
        <v>-</v>
      </c>
      <c r="Z251" s="416" t="str">
        <f t="shared" si="48"/>
        <v>-</v>
      </c>
      <c r="AA251" s="417"/>
      <c r="AB251" s="414" t="str">
        <f t="shared" si="49"/>
        <v>-</v>
      </c>
      <c r="AC251" s="415" t="str">
        <f t="shared" si="49"/>
        <v>-</v>
      </c>
      <c r="AD251" s="415" t="str">
        <f t="shared" si="49"/>
        <v>-</v>
      </c>
      <c r="AE251" s="416" t="str">
        <f t="shared" si="47"/>
        <v>-</v>
      </c>
      <c r="AF251" s="417"/>
      <c r="AG251" s="410" t="str">
        <f t="shared" si="38"/>
        <v>-</v>
      </c>
      <c r="AH251" s="417"/>
      <c r="AI251" s="418" t="str">
        <f t="shared" si="39"/>
        <v>ù</v>
      </c>
      <c r="AJ251" s="419" t="str">
        <f t="shared" si="40"/>
        <v>~</v>
      </c>
      <c r="AK251" s="417"/>
      <c r="AL251" s="414" t="str">
        <f t="shared" si="46"/>
        <v>-</v>
      </c>
      <c r="AM251" s="416" t="str">
        <f t="shared" si="44"/>
        <v>-</v>
      </c>
    </row>
    <row r="252" spans="2:39" ht="15" x14ac:dyDescent="0.3">
      <c r="B252" s="400" t="str">
        <f>IF(MAX(B$7:B251)+1&gt;MAX('Res.Aux.'!$AG$23:$AG$722),"-",MAX(B$7:B251)+1)</f>
        <v>-</v>
      </c>
      <c r="C252" s="401" t="str">
        <f>IF($B252="-","",INDEX('Res.Aux.'!$AG$12:$BG$722,MATCH($B252,'Res.Aux.'!$AG$12:$AG$722,0),MATCH(C$6,'Res.Aux.'!$AG$15:$BG$15,0)))</f>
        <v/>
      </c>
      <c r="D252" s="402" t="str">
        <f t="shared" si="41"/>
        <v/>
      </c>
      <c r="E252" s="403" t="str">
        <f>IF($B252="-","",INDEX('Res.Aux.'!$AG$12:$BG$722,MATCH($B252,'Res.Aux.'!$AG$12:$AG$722,0),MATCH(E$6,'Res.Aux.'!$AG$15:$BG$15,0)))</f>
        <v/>
      </c>
      <c r="F252" s="402" t="str">
        <f t="shared" si="42"/>
        <v/>
      </c>
      <c r="G252" s="404" t="str">
        <f>IF($B252="-","",INDEX('Res.Aux.'!$AG$12:$BG$722,MATCH($B252,'Res.Aux.'!$AG$12:$AG$722,0),MATCH(G$6,'Res.Aux.'!$AG$15:$BG$15,0)))</f>
        <v/>
      </c>
      <c r="H252" s="405" t="str">
        <f>IF($B252="-","",Datos!$I$16)</f>
        <v/>
      </c>
      <c r="I252" s="406" t="str">
        <f>IF($C252="","",Datos!$G$16)</f>
        <v/>
      </c>
      <c r="J252" s="407" t="str">
        <f>IF($B252="-","",INDEX('Res.Aux.'!$AG$12:$BG$722,MATCH($B252,'Res.Aux.'!$AG$12:$AG$722,0),MATCH(J$6,'Res.Aux.'!$AG$15:$BG$15,0)))</f>
        <v/>
      </c>
      <c r="K252" s="408" t="str">
        <f>IF($C252="","",Datos!$H$26)</f>
        <v/>
      </c>
      <c r="L252" s="409" t="str">
        <f>IF($I252="","",Datos!$N$27)</f>
        <v/>
      </c>
      <c r="M252" s="407" t="str">
        <f>IF($I252="","",Datos!$O$27)</f>
        <v/>
      </c>
      <c r="N252" s="410" t="str">
        <f>IF($B252="-","",INDEX('Res.Aux.'!$AG$12:$BG$722,MATCH($B252,'Res.Aux.'!$AG$12:$AG$722,0),MATCH(N$6,'Res.Aux.'!$AG$15:$BG$15,0)))</f>
        <v/>
      </c>
      <c r="O252" s="411"/>
      <c r="P252" s="412" t="str">
        <f t="shared" si="43"/>
        <v/>
      </c>
      <c r="Q252" s="413" t="str">
        <f t="shared" si="45"/>
        <v>ù</v>
      </c>
      <c r="R252" s="414" t="str">
        <f>IF($B252="-","",INDEX('Res.Aux.'!$AG$12:$BG$722,MATCH($B252,'Res.Aux.'!$AG$12:$AG$722,0),MATCH(R$6,'Res.Aux.'!$AG$15:$BG$15,0)))</f>
        <v/>
      </c>
      <c r="S252" s="415" t="str">
        <f>IF($B252="-","",INDEX('Res.Aux.'!$AG$12:$BG$722,MATCH($B252,'Res.Aux.'!$AG$12:$AG$722,0),MATCH(S$6,'Res.Aux.'!$AG$15:$BG$15,0)))</f>
        <v/>
      </c>
      <c r="T252" s="415" t="str">
        <f>IF($B252="-","",INDEX('Res.Aux.'!$AG$12:$BG$722,MATCH($B252,'Res.Aux.'!$AG$12:$AG$722,0),MATCH(T$6,'Res.Aux.'!$AG$15:$BG$15,0)))</f>
        <v/>
      </c>
      <c r="U252" s="416" t="str">
        <f>IF($B252="-","",INDEX('Res.Aux.'!$AG$12:$BG$722,MATCH($B252,'Res.Aux.'!$AG$12:$AG$722,0),MATCH(U$6,'Res.Aux.'!$AG$15:$BG$15,0)))</f>
        <v/>
      </c>
      <c r="V252" s="417"/>
      <c r="W252" s="414" t="str">
        <f t="shared" si="50"/>
        <v>-</v>
      </c>
      <c r="X252" s="415" t="str">
        <f t="shared" si="50"/>
        <v>-</v>
      </c>
      <c r="Y252" s="415" t="str">
        <f t="shared" si="50"/>
        <v>-</v>
      </c>
      <c r="Z252" s="416" t="str">
        <f t="shared" si="48"/>
        <v>-</v>
      </c>
      <c r="AA252" s="417"/>
      <c r="AB252" s="414" t="str">
        <f t="shared" si="49"/>
        <v>-</v>
      </c>
      <c r="AC252" s="415" t="str">
        <f t="shared" si="49"/>
        <v>-</v>
      </c>
      <c r="AD252" s="415" t="str">
        <f t="shared" si="49"/>
        <v>-</v>
      </c>
      <c r="AE252" s="416" t="str">
        <f t="shared" si="47"/>
        <v>-</v>
      </c>
      <c r="AF252" s="417"/>
      <c r="AG252" s="410" t="str">
        <f t="shared" si="38"/>
        <v>-</v>
      </c>
      <c r="AH252" s="417"/>
      <c r="AI252" s="418" t="str">
        <f t="shared" si="39"/>
        <v>ù</v>
      </c>
      <c r="AJ252" s="419" t="str">
        <f t="shared" si="40"/>
        <v>~</v>
      </c>
      <c r="AK252" s="417"/>
      <c r="AL252" s="414" t="str">
        <f t="shared" si="46"/>
        <v>-</v>
      </c>
      <c r="AM252" s="416" t="str">
        <f t="shared" si="44"/>
        <v>-</v>
      </c>
    </row>
    <row r="253" spans="2:39" ht="15" x14ac:dyDescent="0.3">
      <c r="B253" s="400" t="str">
        <f>IF(MAX(B$7:B252)+1&gt;MAX('Res.Aux.'!$AG$23:$AG$722),"-",MAX(B$7:B252)+1)</f>
        <v>-</v>
      </c>
      <c r="C253" s="401" t="str">
        <f>IF($B253="-","",INDEX('Res.Aux.'!$AG$12:$BG$722,MATCH($B253,'Res.Aux.'!$AG$12:$AG$722,0),MATCH(C$6,'Res.Aux.'!$AG$15:$BG$15,0)))</f>
        <v/>
      </c>
      <c r="D253" s="402" t="str">
        <f t="shared" si="41"/>
        <v/>
      </c>
      <c r="E253" s="403" t="str">
        <f>IF($B253="-","",INDEX('Res.Aux.'!$AG$12:$BG$722,MATCH($B253,'Res.Aux.'!$AG$12:$AG$722,0),MATCH(E$6,'Res.Aux.'!$AG$15:$BG$15,0)))</f>
        <v/>
      </c>
      <c r="F253" s="402" t="str">
        <f t="shared" si="42"/>
        <v/>
      </c>
      <c r="G253" s="404" t="str">
        <f>IF($B253="-","",INDEX('Res.Aux.'!$AG$12:$BG$722,MATCH($B253,'Res.Aux.'!$AG$12:$AG$722,0),MATCH(G$6,'Res.Aux.'!$AG$15:$BG$15,0)))</f>
        <v/>
      </c>
      <c r="H253" s="405" t="str">
        <f>IF($B253="-","",Datos!$I$16)</f>
        <v/>
      </c>
      <c r="I253" s="406" t="str">
        <f>IF($C253="","",Datos!$G$16)</f>
        <v/>
      </c>
      <c r="J253" s="407" t="str">
        <f>IF($B253="-","",INDEX('Res.Aux.'!$AG$12:$BG$722,MATCH($B253,'Res.Aux.'!$AG$12:$AG$722,0),MATCH(J$6,'Res.Aux.'!$AG$15:$BG$15,0)))</f>
        <v/>
      </c>
      <c r="K253" s="408" t="str">
        <f>IF($C253="","",Datos!$H$26)</f>
        <v/>
      </c>
      <c r="L253" s="409" t="str">
        <f>IF($I253="","",Datos!$N$27)</f>
        <v/>
      </c>
      <c r="M253" s="407" t="str">
        <f>IF($I253="","",Datos!$O$27)</f>
        <v/>
      </c>
      <c r="N253" s="410" t="str">
        <f>IF($B253="-","",INDEX('Res.Aux.'!$AG$12:$BG$722,MATCH($B253,'Res.Aux.'!$AG$12:$AG$722,0),MATCH(N$6,'Res.Aux.'!$AG$15:$BG$15,0)))</f>
        <v/>
      </c>
      <c r="O253" s="411"/>
      <c r="P253" s="412" t="str">
        <f t="shared" si="43"/>
        <v/>
      </c>
      <c r="Q253" s="413" t="str">
        <f t="shared" si="45"/>
        <v>ù</v>
      </c>
      <c r="R253" s="414" t="str">
        <f>IF($B253="-","",INDEX('Res.Aux.'!$AG$12:$BG$722,MATCH($B253,'Res.Aux.'!$AG$12:$AG$722,0),MATCH(R$6,'Res.Aux.'!$AG$15:$BG$15,0)))</f>
        <v/>
      </c>
      <c r="S253" s="415" t="str">
        <f>IF($B253="-","",INDEX('Res.Aux.'!$AG$12:$BG$722,MATCH($B253,'Res.Aux.'!$AG$12:$AG$722,0),MATCH(S$6,'Res.Aux.'!$AG$15:$BG$15,0)))</f>
        <v/>
      </c>
      <c r="T253" s="415" t="str">
        <f>IF($B253="-","",INDEX('Res.Aux.'!$AG$12:$BG$722,MATCH($B253,'Res.Aux.'!$AG$12:$AG$722,0),MATCH(T$6,'Res.Aux.'!$AG$15:$BG$15,0)))</f>
        <v/>
      </c>
      <c r="U253" s="416" t="str">
        <f>IF($B253="-","",INDEX('Res.Aux.'!$AG$12:$BG$722,MATCH($B253,'Res.Aux.'!$AG$12:$AG$722,0),MATCH(U$6,'Res.Aux.'!$AG$15:$BG$15,0)))</f>
        <v/>
      </c>
      <c r="V253" s="417"/>
      <c r="W253" s="414" t="str">
        <f t="shared" si="50"/>
        <v>-</v>
      </c>
      <c r="X253" s="415" t="str">
        <f t="shared" si="50"/>
        <v>-</v>
      </c>
      <c r="Y253" s="415" t="str">
        <f t="shared" si="50"/>
        <v>-</v>
      </c>
      <c r="Z253" s="416" t="str">
        <f t="shared" si="48"/>
        <v>-</v>
      </c>
      <c r="AA253" s="417"/>
      <c r="AB253" s="414" t="str">
        <f t="shared" si="49"/>
        <v>-</v>
      </c>
      <c r="AC253" s="415" t="str">
        <f t="shared" si="49"/>
        <v>-</v>
      </c>
      <c r="AD253" s="415" t="str">
        <f t="shared" si="49"/>
        <v>-</v>
      </c>
      <c r="AE253" s="416" t="str">
        <f t="shared" si="47"/>
        <v>-</v>
      </c>
      <c r="AF253" s="417"/>
      <c r="AG253" s="410" t="str">
        <f t="shared" si="38"/>
        <v>-</v>
      </c>
      <c r="AH253" s="417"/>
      <c r="AI253" s="418" t="str">
        <f t="shared" si="39"/>
        <v>ù</v>
      </c>
      <c r="AJ253" s="419" t="str">
        <f t="shared" si="40"/>
        <v>~</v>
      </c>
      <c r="AK253" s="417"/>
      <c r="AL253" s="414" t="str">
        <f t="shared" si="46"/>
        <v>-</v>
      </c>
      <c r="AM253" s="416" t="str">
        <f t="shared" si="44"/>
        <v>-</v>
      </c>
    </row>
    <row r="254" spans="2:39" ht="15" x14ac:dyDescent="0.3">
      <c r="B254" s="400" t="str">
        <f>IF(MAX(B$7:B253)+1&gt;MAX('Res.Aux.'!$AG$23:$AG$722),"-",MAX(B$7:B253)+1)</f>
        <v>-</v>
      </c>
      <c r="C254" s="401" t="str">
        <f>IF($B254="-","",INDEX('Res.Aux.'!$AG$12:$BG$722,MATCH($B254,'Res.Aux.'!$AG$12:$AG$722,0),MATCH(C$6,'Res.Aux.'!$AG$15:$BG$15,0)))</f>
        <v/>
      </c>
      <c r="D254" s="402" t="str">
        <f t="shared" si="41"/>
        <v/>
      </c>
      <c r="E254" s="403" t="str">
        <f>IF($B254="-","",INDEX('Res.Aux.'!$AG$12:$BG$722,MATCH($B254,'Res.Aux.'!$AG$12:$AG$722,0),MATCH(E$6,'Res.Aux.'!$AG$15:$BG$15,0)))</f>
        <v/>
      </c>
      <c r="F254" s="402" t="str">
        <f t="shared" si="42"/>
        <v/>
      </c>
      <c r="G254" s="404" t="str">
        <f>IF($B254="-","",INDEX('Res.Aux.'!$AG$12:$BG$722,MATCH($B254,'Res.Aux.'!$AG$12:$AG$722,0),MATCH(G$6,'Res.Aux.'!$AG$15:$BG$15,0)))</f>
        <v/>
      </c>
      <c r="H254" s="405" t="str">
        <f>IF($B254="-","",Datos!$I$16)</f>
        <v/>
      </c>
      <c r="I254" s="406" t="str">
        <f>IF($C254="","",Datos!$G$16)</f>
        <v/>
      </c>
      <c r="J254" s="407" t="str">
        <f>IF($B254="-","",INDEX('Res.Aux.'!$AG$12:$BG$722,MATCH($B254,'Res.Aux.'!$AG$12:$AG$722,0),MATCH(J$6,'Res.Aux.'!$AG$15:$BG$15,0)))</f>
        <v/>
      </c>
      <c r="K254" s="408" t="str">
        <f>IF($C254="","",Datos!$H$26)</f>
        <v/>
      </c>
      <c r="L254" s="409" t="str">
        <f>IF($I254="","",Datos!$N$27)</f>
        <v/>
      </c>
      <c r="M254" s="407" t="str">
        <f>IF($I254="","",Datos!$O$27)</f>
        <v/>
      </c>
      <c r="N254" s="410" t="str">
        <f>IF($B254="-","",INDEX('Res.Aux.'!$AG$12:$BG$722,MATCH($B254,'Res.Aux.'!$AG$12:$AG$722,0),MATCH(N$6,'Res.Aux.'!$AG$15:$BG$15,0)))</f>
        <v/>
      </c>
      <c r="O254" s="411"/>
      <c r="P254" s="412" t="str">
        <f t="shared" si="43"/>
        <v/>
      </c>
      <c r="Q254" s="413" t="str">
        <f t="shared" si="45"/>
        <v>ù</v>
      </c>
      <c r="R254" s="414" t="str">
        <f>IF($B254="-","",INDEX('Res.Aux.'!$AG$12:$BG$722,MATCH($B254,'Res.Aux.'!$AG$12:$AG$722,0),MATCH(R$6,'Res.Aux.'!$AG$15:$BG$15,0)))</f>
        <v/>
      </c>
      <c r="S254" s="415" t="str">
        <f>IF($B254="-","",INDEX('Res.Aux.'!$AG$12:$BG$722,MATCH($B254,'Res.Aux.'!$AG$12:$AG$722,0),MATCH(S$6,'Res.Aux.'!$AG$15:$BG$15,0)))</f>
        <v/>
      </c>
      <c r="T254" s="415" t="str">
        <f>IF($B254="-","",INDEX('Res.Aux.'!$AG$12:$BG$722,MATCH($B254,'Res.Aux.'!$AG$12:$AG$722,0),MATCH(T$6,'Res.Aux.'!$AG$15:$BG$15,0)))</f>
        <v/>
      </c>
      <c r="U254" s="416" t="str">
        <f>IF($B254="-","",INDEX('Res.Aux.'!$AG$12:$BG$722,MATCH($B254,'Res.Aux.'!$AG$12:$AG$722,0),MATCH(U$6,'Res.Aux.'!$AG$15:$BG$15,0)))</f>
        <v/>
      </c>
      <c r="V254" s="417"/>
      <c r="W254" s="414" t="str">
        <f t="shared" si="50"/>
        <v>-</v>
      </c>
      <c r="X254" s="415" t="str">
        <f t="shared" si="50"/>
        <v>-</v>
      </c>
      <c r="Y254" s="415" t="str">
        <f t="shared" si="50"/>
        <v>-</v>
      </c>
      <c r="Z254" s="416" t="str">
        <f t="shared" si="48"/>
        <v>-</v>
      </c>
      <c r="AA254" s="417"/>
      <c r="AB254" s="414" t="str">
        <f t="shared" si="49"/>
        <v>-</v>
      </c>
      <c r="AC254" s="415" t="str">
        <f t="shared" si="49"/>
        <v>-</v>
      </c>
      <c r="AD254" s="415" t="str">
        <f t="shared" si="49"/>
        <v>-</v>
      </c>
      <c r="AE254" s="416" t="str">
        <f t="shared" si="47"/>
        <v>-</v>
      </c>
      <c r="AF254" s="417"/>
      <c r="AG254" s="410" t="str">
        <f t="shared" si="38"/>
        <v>-</v>
      </c>
      <c r="AH254" s="417"/>
      <c r="AI254" s="418" t="str">
        <f t="shared" si="39"/>
        <v>ù</v>
      </c>
      <c r="AJ254" s="419" t="str">
        <f t="shared" si="40"/>
        <v>~</v>
      </c>
      <c r="AK254" s="417"/>
      <c r="AL254" s="414" t="str">
        <f t="shared" si="46"/>
        <v>-</v>
      </c>
      <c r="AM254" s="416" t="str">
        <f t="shared" si="44"/>
        <v>-</v>
      </c>
    </row>
    <row r="255" spans="2:39" ht="15" x14ac:dyDescent="0.3">
      <c r="B255" s="400" t="str">
        <f>IF(MAX(B$7:B254)+1&gt;MAX('Res.Aux.'!$AG$23:$AG$722),"-",MAX(B$7:B254)+1)</f>
        <v>-</v>
      </c>
      <c r="C255" s="401" t="str">
        <f>IF($B255="-","",INDEX('Res.Aux.'!$AG$12:$BG$722,MATCH($B255,'Res.Aux.'!$AG$12:$AG$722,0),MATCH(C$6,'Res.Aux.'!$AG$15:$BG$15,0)))</f>
        <v/>
      </c>
      <c r="D255" s="402" t="str">
        <f t="shared" si="41"/>
        <v/>
      </c>
      <c r="E255" s="403" t="str">
        <f>IF($B255="-","",INDEX('Res.Aux.'!$AG$12:$BG$722,MATCH($B255,'Res.Aux.'!$AG$12:$AG$722,0),MATCH(E$6,'Res.Aux.'!$AG$15:$BG$15,0)))</f>
        <v/>
      </c>
      <c r="F255" s="402" t="str">
        <f t="shared" si="42"/>
        <v/>
      </c>
      <c r="G255" s="404" t="str">
        <f>IF($B255="-","",INDEX('Res.Aux.'!$AG$12:$BG$722,MATCH($B255,'Res.Aux.'!$AG$12:$AG$722,0),MATCH(G$6,'Res.Aux.'!$AG$15:$BG$15,0)))</f>
        <v/>
      </c>
      <c r="H255" s="405" t="str">
        <f>IF($B255="-","",Datos!$I$16)</f>
        <v/>
      </c>
      <c r="I255" s="406" t="str">
        <f>IF($C255="","",Datos!$G$16)</f>
        <v/>
      </c>
      <c r="J255" s="407" t="str">
        <f>IF($B255="-","",INDEX('Res.Aux.'!$AG$12:$BG$722,MATCH($B255,'Res.Aux.'!$AG$12:$AG$722,0),MATCH(J$6,'Res.Aux.'!$AG$15:$BG$15,0)))</f>
        <v/>
      </c>
      <c r="K255" s="408" t="str">
        <f>IF($C255="","",Datos!$H$26)</f>
        <v/>
      </c>
      <c r="L255" s="409" t="str">
        <f>IF($I255="","",Datos!$N$27)</f>
        <v/>
      </c>
      <c r="M255" s="407" t="str">
        <f>IF($I255="","",Datos!$O$27)</f>
        <v/>
      </c>
      <c r="N255" s="410" t="str">
        <f>IF($B255="-","",INDEX('Res.Aux.'!$AG$12:$BG$722,MATCH($B255,'Res.Aux.'!$AG$12:$AG$722,0),MATCH(N$6,'Res.Aux.'!$AG$15:$BG$15,0)))</f>
        <v/>
      </c>
      <c r="O255" s="411"/>
      <c r="P255" s="412" t="str">
        <f t="shared" si="43"/>
        <v/>
      </c>
      <c r="Q255" s="413" t="str">
        <f t="shared" si="45"/>
        <v>ù</v>
      </c>
      <c r="R255" s="414" t="str">
        <f>IF($B255="-","",INDEX('Res.Aux.'!$AG$12:$BG$722,MATCH($B255,'Res.Aux.'!$AG$12:$AG$722,0),MATCH(R$6,'Res.Aux.'!$AG$15:$BG$15,0)))</f>
        <v/>
      </c>
      <c r="S255" s="415" t="str">
        <f>IF($B255="-","",INDEX('Res.Aux.'!$AG$12:$BG$722,MATCH($B255,'Res.Aux.'!$AG$12:$AG$722,0),MATCH(S$6,'Res.Aux.'!$AG$15:$BG$15,0)))</f>
        <v/>
      </c>
      <c r="T255" s="415" t="str">
        <f>IF($B255="-","",INDEX('Res.Aux.'!$AG$12:$BG$722,MATCH($B255,'Res.Aux.'!$AG$12:$AG$722,0),MATCH(T$6,'Res.Aux.'!$AG$15:$BG$15,0)))</f>
        <v/>
      </c>
      <c r="U255" s="416" t="str">
        <f>IF($B255="-","",INDEX('Res.Aux.'!$AG$12:$BG$722,MATCH($B255,'Res.Aux.'!$AG$12:$AG$722,0),MATCH(U$6,'Res.Aux.'!$AG$15:$BG$15,0)))</f>
        <v/>
      </c>
      <c r="V255" s="417"/>
      <c r="W255" s="414" t="str">
        <f t="shared" si="50"/>
        <v>-</v>
      </c>
      <c r="X255" s="415" t="str">
        <f t="shared" si="50"/>
        <v>-</v>
      </c>
      <c r="Y255" s="415" t="str">
        <f t="shared" si="50"/>
        <v>-</v>
      </c>
      <c r="Z255" s="416" t="str">
        <f t="shared" si="48"/>
        <v>-</v>
      </c>
      <c r="AA255" s="417"/>
      <c r="AB255" s="414" t="str">
        <f t="shared" si="49"/>
        <v>-</v>
      </c>
      <c r="AC255" s="415" t="str">
        <f t="shared" si="49"/>
        <v>-</v>
      </c>
      <c r="AD255" s="415" t="str">
        <f t="shared" si="49"/>
        <v>-</v>
      </c>
      <c r="AE255" s="416" t="str">
        <f t="shared" si="47"/>
        <v>-</v>
      </c>
      <c r="AF255" s="417"/>
      <c r="AG255" s="410" t="str">
        <f t="shared" si="38"/>
        <v>-</v>
      </c>
      <c r="AH255" s="417"/>
      <c r="AI255" s="418" t="str">
        <f t="shared" si="39"/>
        <v>ù</v>
      </c>
      <c r="AJ255" s="419" t="str">
        <f t="shared" si="40"/>
        <v>~</v>
      </c>
      <c r="AK255" s="417"/>
      <c r="AL255" s="414" t="str">
        <f t="shared" si="46"/>
        <v>-</v>
      </c>
      <c r="AM255" s="416" t="str">
        <f t="shared" si="44"/>
        <v>-</v>
      </c>
    </row>
    <row r="256" spans="2:39" ht="15" x14ac:dyDescent="0.3">
      <c r="B256" s="400" t="str">
        <f>IF(MAX(B$7:B255)+1&gt;MAX('Res.Aux.'!$AG$23:$AG$722),"-",MAX(B$7:B255)+1)</f>
        <v>-</v>
      </c>
      <c r="C256" s="401" t="str">
        <f>IF($B256="-","",INDEX('Res.Aux.'!$AG$12:$BG$722,MATCH($B256,'Res.Aux.'!$AG$12:$AG$722,0),MATCH(C$6,'Res.Aux.'!$AG$15:$BG$15,0)))</f>
        <v/>
      </c>
      <c r="D256" s="402" t="str">
        <f t="shared" si="41"/>
        <v/>
      </c>
      <c r="E256" s="403" t="str">
        <f>IF($B256="-","",INDEX('Res.Aux.'!$AG$12:$BG$722,MATCH($B256,'Res.Aux.'!$AG$12:$AG$722,0),MATCH(E$6,'Res.Aux.'!$AG$15:$BG$15,0)))</f>
        <v/>
      </c>
      <c r="F256" s="402" t="str">
        <f t="shared" si="42"/>
        <v/>
      </c>
      <c r="G256" s="404" t="str">
        <f>IF($B256="-","",INDEX('Res.Aux.'!$AG$12:$BG$722,MATCH($B256,'Res.Aux.'!$AG$12:$AG$722,0),MATCH(G$6,'Res.Aux.'!$AG$15:$BG$15,0)))</f>
        <v/>
      </c>
      <c r="H256" s="405" t="str">
        <f>IF($B256="-","",Datos!$I$16)</f>
        <v/>
      </c>
      <c r="I256" s="406" t="str">
        <f>IF($C256="","",Datos!$G$16)</f>
        <v/>
      </c>
      <c r="J256" s="407" t="str">
        <f>IF($B256="-","",INDEX('Res.Aux.'!$AG$12:$BG$722,MATCH($B256,'Res.Aux.'!$AG$12:$AG$722,0),MATCH(J$6,'Res.Aux.'!$AG$15:$BG$15,0)))</f>
        <v/>
      </c>
      <c r="K256" s="408" t="str">
        <f>IF($C256="","",Datos!$H$26)</f>
        <v/>
      </c>
      <c r="L256" s="409" t="str">
        <f>IF($I256="","",Datos!$N$27)</f>
        <v/>
      </c>
      <c r="M256" s="407" t="str">
        <f>IF($I256="","",Datos!$O$27)</f>
        <v/>
      </c>
      <c r="N256" s="410" t="str">
        <f>IF($B256="-","",INDEX('Res.Aux.'!$AG$12:$BG$722,MATCH($B256,'Res.Aux.'!$AG$12:$AG$722,0),MATCH(N$6,'Res.Aux.'!$AG$15:$BG$15,0)))</f>
        <v/>
      </c>
      <c r="O256" s="411"/>
      <c r="P256" s="412" t="str">
        <f t="shared" si="43"/>
        <v/>
      </c>
      <c r="Q256" s="413" t="str">
        <f t="shared" si="45"/>
        <v>ù</v>
      </c>
      <c r="R256" s="414" t="str">
        <f>IF($B256="-","",INDEX('Res.Aux.'!$AG$12:$BG$722,MATCH($B256,'Res.Aux.'!$AG$12:$AG$722,0),MATCH(R$6,'Res.Aux.'!$AG$15:$BG$15,0)))</f>
        <v/>
      </c>
      <c r="S256" s="415" t="str">
        <f>IF($B256="-","",INDEX('Res.Aux.'!$AG$12:$BG$722,MATCH($B256,'Res.Aux.'!$AG$12:$AG$722,0),MATCH(S$6,'Res.Aux.'!$AG$15:$BG$15,0)))</f>
        <v/>
      </c>
      <c r="T256" s="415" t="str">
        <f>IF($B256="-","",INDEX('Res.Aux.'!$AG$12:$BG$722,MATCH($B256,'Res.Aux.'!$AG$12:$AG$722,0),MATCH(T$6,'Res.Aux.'!$AG$15:$BG$15,0)))</f>
        <v/>
      </c>
      <c r="U256" s="416" t="str">
        <f>IF($B256="-","",INDEX('Res.Aux.'!$AG$12:$BG$722,MATCH($B256,'Res.Aux.'!$AG$12:$AG$722,0),MATCH(U$6,'Res.Aux.'!$AG$15:$BG$15,0)))</f>
        <v/>
      </c>
      <c r="V256" s="417"/>
      <c r="W256" s="414" t="str">
        <f t="shared" si="50"/>
        <v>-</v>
      </c>
      <c r="X256" s="415" t="str">
        <f t="shared" si="50"/>
        <v>-</v>
      </c>
      <c r="Y256" s="415" t="str">
        <f t="shared" si="50"/>
        <v>-</v>
      </c>
      <c r="Z256" s="416" t="str">
        <f t="shared" si="48"/>
        <v>-</v>
      </c>
      <c r="AA256" s="417"/>
      <c r="AB256" s="414" t="str">
        <f t="shared" si="49"/>
        <v>-</v>
      </c>
      <c r="AC256" s="415" t="str">
        <f t="shared" si="49"/>
        <v>-</v>
      </c>
      <c r="AD256" s="415" t="str">
        <f t="shared" si="49"/>
        <v>-</v>
      </c>
      <c r="AE256" s="416" t="str">
        <f t="shared" si="47"/>
        <v>-</v>
      </c>
      <c r="AF256" s="417"/>
      <c r="AG256" s="410" t="str">
        <f t="shared" si="38"/>
        <v>-</v>
      </c>
      <c r="AH256" s="417"/>
      <c r="AI256" s="418" t="str">
        <f t="shared" si="39"/>
        <v>ù</v>
      </c>
      <c r="AJ256" s="419" t="str">
        <f t="shared" si="40"/>
        <v>~</v>
      </c>
      <c r="AK256" s="417"/>
      <c r="AL256" s="414" t="str">
        <f t="shared" si="46"/>
        <v>-</v>
      </c>
      <c r="AM256" s="416" t="str">
        <f t="shared" si="44"/>
        <v>-</v>
      </c>
    </row>
    <row r="257" spans="2:39" ht="15" x14ac:dyDescent="0.3">
      <c r="B257" s="400" t="str">
        <f>IF(MAX(B$7:B256)+1&gt;MAX('Res.Aux.'!$AG$23:$AG$722),"-",MAX(B$7:B256)+1)</f>
        <v>-</v>
      </c>
      <c r="C257" s="401" t="str">
        <f>IF($B257="-","",INDEX('Res.Aux.'!$AG$12:$BG$722,MATCH($B257,'Res.Aux.'!$AG$12:$AG$722,0),MATCH(C$6,'Res.Aux.'!$AG$15:$BG$15,0)))</f>
        <v/>
      </c>
      <c r="D257" s="402" t="str">
        <f t="shared" si="41"/>
        <v/>
      </c>
      <c r="E257" s="403" t="str">
        <f>IF($B257="-","",INDEX('Res.Aux.'!$AG$12:$BG$722,MATCH($B257,'Res.Aux.'!$AG$12:$AG$722,0),MATCH(E$6,'Res.Aux.'!$AG$15:$BG$15,0)))</f>
        <v/>
      </c>
      <c r="F257" s="402" t="str">
        <f t="shared" si="42"/>
        <v/>
      </c>
      <c r="G257" s="404" t="str">
        <f>IF($B257="-","",INDEX('Res.Aux.'!$AG$12:$BG$722,MATCH($B257,'Res.Aux.'!$AG$12:$AG$722,0),MATCH(G$6,'Res.Aux.'!$AG$15:$BG$15,0)))</f>
        <v/>
      </c>
      <c r="H257" s="405" t="str">
        <f>IF($B257="-","",Datos!$I$16)</f>
        <v/>
      </c>
      <c r="I257" s="406" t="str">
        <f>IF($C257="","",Datos!$G$16)</f>
        <v/>
      </c>
      <c r="J257" s="407" t="str">
        <f>IF($B257="-","",INDEX('Res.Aux.'!$AG$12:$BG$722,MATCH($B257,'Res.Aux.'!$AG$12:$AG$722,0),MATCH(J$6,'Res.Aux.'!$AG$15:$BG$15,0)))</f>
        <v/>
      </c>
      <c r="K257" s="408" t="str">
        <f>IF($C257="","",Datos!$H$26)</f>
        <v/>
      </c>
      <c r="L257" s="409" t="str">
        <f>IF($I257="","",Datos!$N$27)</f>
        <v/>
      </c>
      <c r="M257" s="407" t="str">
        <f>IF($I257="","",Datos!$O$27)</f>
        <v/>
      </c>
      <c r="N257" s="410" t="str">
        <f>IF($B257="-","",INDEX('Res.Aux.'!$AG$12:$BG$722,MATCH($B257,'Res.Aux.'!$AG$12:$AG$722,0),MATCH(N$6,'Res.Aux.'!$AG$15:$BG$15,0)))</f>
        <v/>
      </c>
      <c r="O257" s="411"/>
      <c r="P257" s="412" t="str">
        <f t="shared" si="43"/>
        <v/>
      </c>
      <c r="Q257" s="413" t="str">
        <f t="shared" si="45"/>
        <v>ù</v>
      </c>
      <c r="R257" s="414" t="str">
        <f>IF($B257="-","",INDEX('Res.Aux.'!$AG$12:$BG$722,MATCH($B257,'Res.Aux.'!$AG$12:$AG$722,0),MATCH(R$6,'Res.Aux.'!$AG$15:$BG$15,0)))</f>
        <v/>
      </c>
      <c r="S257" s="415" t="str">
        <f>IF($B257="-","",INDEX('Res.Aux.'!$AG$12:$BG$722,MATCH($B257,'Res.Aux.'!$AG$12:$AG$722,0),MATCH(S$6,'Res.Aux.'!$AG$15:$BG$15,0)))</f>
        <v/>
      </c>
      <c r="T257" s="415" t="str">
        <f>IF($B257="-","",INDEX('Res.Aux.'!$AG$12:$BG$722,MATCH($B257,'Res.Aux.'!$AG$12:$AG$722,0),MATCH(T$6,'Res.Aux.'!$AG$15:$BG$15,0)))</f>
        <v/>
      </c>
      <c r="U257" s="416" t="str">
        <f>IF($B257="-","",INDEX('Res.Aux.'!$AG$12:$BG$722,MATCH($B257,'Res.Aux.'!$AG$12:$AG$722,0),MATCH(U$6,'Res.Aux.'!$AG$15:$BG$15,0)))</f>
        <v/>
      </c>
      <c r="V257" s="417"/>
      <c r="W257" s="414" t="str">
        <f t="shared" si="50"/>
        <v>-</v>
      </c>
      <c r="X257" s="415" t="str">
        <f t="shared" si="50"/>
        <v>-</v>
      </c>
      <c r="Y257" s="415" t="str">
        <f t="shared" si="50"/>
        <v>-</v>
      </c>
      <c r="Z257" s="416" t="str">
        <f t="shared" si="48"/>
        <v>-</v>
      </c>
      <c r="AA257" s="417"/>
      <c r="AB257" s="414" t="str">
        <f t="shared" si="49"/>
        <v>-</v>
      </c>
      <c r="AC257" s="415" t="str">
        <f t="shared" si="49"/>
        <v>-</v>
      </c>
      <c r="AD257" s="415" t="str">
        <f t="shared" si="49"/>
        <v>-</v>
      </c>
      <c r="AE257" s="416" t="str">
        <f t="shared" si="47"/>
        <v>-</v>
      </c>
      <c r="AF257" s="417"/>
      <c r="AG257" s="410" t="str">
        <f t="shared" si="38"/>
        <v>-</v>
      </c>
      <c r="AH257" s="417"/>
      <c r="AI257" s="418" t="str">
        <f t="shared" si="39"/>
        <v>ù</v>
      </c>
      <c r="AJ257" s="419" t="str">
        <f t="shared" si="40"/>
        <v>~</v>
      </c>
      <c r="AK257" s="417"/>
      <c r="AL257" s="414" t="str">
        <f t="shared" si="46"/>
        <v>-</v>
      </c>
      <c r="AM257" s="416" t="str">
        <f t="shared" si="44"/>
        <v>-</v>
      </c>
    </row>
    <row r="258" spans="2:39" ht="15" x14ac:dyDescent="0.3">
      <c r="B258" s="400" t="str">
        <f>IF(MAX(B$7:B257)+1&gt;MAX('Res.Aux.'!$AG$23:$AG$722),"-",MAX(B$7:B257)+1)</f>
        <v>-</v>
      </c>
      <c r="C258" s="401" t="str">
        <f>IF($B258="-","",INDEX('Res.Aux.'!$AG$12:$BG$722,MATCH($B258,'Res.Aux.'!$AG$12:$AG$722,0),MATCH(C$6,'Res.Aux.'!$AG$15:$BG$15,0)))</f>
        <v/>
      </c>
      <c r="D258" s="402" t="str">
        <f t="shared" si="41"/>
        <v/>
      </c>
      <c r="E258" s="403" t="str">
        <f>IF($B258="-","",INDEX('Res.Aux.'!$AG$12:$BG$722,MATCH($B258,'Res.Aux.'!$AG$12:$AG$722,0),MATCH(E$6,'Res.Aux.'!$AG$15:$BG$15,0)))</f>
        <v/>
      </c>
      <c r="F258" s="402" t="str">
        <f t="shared" si="42"/>
        <v/>
      </c>
      <c r="G258" s="404" t="str">
        <f>IF($B258="-","",INDEX('Res.Aux.'!$AG$12:$BG$722,MATCH($B258,'Res.Aux.'!$AG$12:$AG$722,0),MATCH(G$6,'Res.Aux.'!$AG$15:$BG$15,0)))</f>
        <v/>
      </c>
      <c r="H258" s="405" t="str">
        <f>IF($B258="-","",Datos!$I$16)</f>
        <v/>
      </c>
      <c r="I258" s="406" t="str">
        <f>IF($C258="","",Datos!$G$16)</f>
        <v/>
      </c>
      <c r="J258" s="407" t="str">
        <f>IF($B258="-","",INDEX('Res.Aux.'!$AG$12:$BG$722,MATCH($B258,'Res.Aux.'!$AG$12:$AG$722,0),MATCH(J$6,'Res.Aux.'!$AG$15:$BG$15,0)))</f>
        <v/>
      </c>
      <c r="K258" s="408" t="str">
        <f>IF($C258="","",Datos!$H$26)</f>
        <v/>
      </c>
      <c r="L258" s="409" t="str">
        <f>IF($I258="","",Datos!$N$27)</f>
        <v/>
      </c>
      <c r="M258" s="407" t="str">
        <f>IF($I258="","",Datos!$O$27)</f>
        <v/>
      </c>
      <c r="N258" s="410" t="str">
        <f>IF($B258="-","",INDEX('Res.Aux.'!$AG$12:$BG$722,MATCH($B258,'Res.Aux.'!$AG$12:$AG$722,0),MATCH(N$6,'Res.Aux.'!$AG$15:$BG$15,0)))</f>
        <v/>
      </c>
      <c r="O258" s="411"/>
      <c r="P258" s="412" t="str">
        <f t="shared" si="43"/>
        <v/>
      </c>
      <c r="Q258" s="413" t="str">
        <f t="shared" si="45"/>
        <v>ù</v>
      </c>
      <c r="R258" s="414" t="str">
        <f>IF($B258="-","",INDEX('Res.Aux.'!$AG$12:$BG$722,MATCH($B258,'Res.Aux.'!$AG$12:$AG$722,0),MATCH(R$6,'Res.Aux.'!$AG$15:$BG$15,0)))</f>
        <v/>
      </c>
      <c r="S258" s="415" t="str">
        <f>IF($B258="-","",INDEX('Res.Aux.'!$AG$12:$BG$722,MATCH($B258,'Res.Aux.'!$AG$12:$AG$722,0),MATCH(S$6,'Res.Aux.'!$AG$15:$BG$15,0)))</f>
        <v/>
      </c>
      <c r="T258" s="415" t="str">
        <f>IF($B258="-","",INDEX('Res.Aux.'!$AG$12:$BG$722,MATCH($B258,'Res.Aux.'!$AG$12:$AG$722,0),MATCH(T$6,'Res.Aux.'!$AG$15:$BG$15,0)))</f>
        <v/>
      </c>
      <c r="U258" s="416" t="str">
        <f>IF($B258="-","",INDEX('Res.Aux.'!$AG$12:$BG$722,MATCH($B258,'Res.Aux.'!$AG$12:$AG$722,0),MATCH(U$6,'Res.Aux.'!$AG$15:$BG$15,0)))</f>
        <v/>
      </c>
      <c r="V258" s="417"/>
      <c r="W258" s="414" t="str">
        <f t="shared" si="50"/>
        <v>-</v>
      </c>
      <c r="X258" s="415" t="str">
        <f t="shared" si="50"/>
        <v>-</v>
      </c>
      <c r="Y258" s="415" t="str">
        <f t="shared" si="50"/>
        <v>-</v>
      </c>
      <c r="Z258" s="416" t="str">
        <f t="shared" si="48"/>
        <v>-</v>
      </c>
      <c r="AA258" s="417"/>
      <c r="AB258" s="414" t="str">
        <f t="shared" si="49"/>
        <v>-</v>
      </c>
      <c r="AC258" s="415" t="str">
        <f t="shared" si="49"/>
        <v>-</v>
      </c>
      <c r="AD258" s="415" t="str">
        <f t="shared" si="49"/>
        <v>-</v>
      </c>
      <c r="AE258" s="416" t="str">
        <f t="shared" si="47"/>
        <v>-</v>
      </c>
      <c r="AF258" s="417"/>
      <c r="AG258" s="410" t="str">
        <f t="shared" si="38"/>
        <v>-</v>
      </c>
      <c r="AH258" s="417"/>
      <c r="AI258" s="418" t="str">
        <f t="shared" si="39"/>
        <v>ù</v>
      </c>
      <c r="AJ258" s="419" t="str">
        <f t="shared" si="40"/>
        <v>~</v>
      </c>
      <c r="AK258" s="417"/>
      <c r="AL258" s="414" t="str">
        <f t="shared" si="46"/>
        <v>-</v>
      </c>
      <c r="AM258" s="416" t="str">
        <f t="shared" si="44"/>
        <v>-</v>
      </c>
    </row>
    <row r="259" spans="2:39" ht="15" x14ac:dyDescent="0.3">
      <c r="B259" s="400" t="str">
        <f>IF(MAX(B$7:B258)+1&gt;MAX('Res.Aux.'!$AG$23:$AG$722),"-",MAX(B$7:B258)+1)</f>
        <v>-</v>
      </c>
      <c r="C259" s="401" t="str">
        <f>IF($B259="-","",INDEX('Res.Aux.'!$AG$12:$BG$722,MATCH($B259,'Res.Aux.'!$AG$12:$AG$722,0),MATCH(C$6,'Res.Aux.'!$AG$15:$BG$15,0)))</f>
        <v/>
      </c>
      <c r="D259" s="402" t="str">
        <f t="shared" si="41"/>
        <v/>
      </c>
      <c r="E259" s="403" t="str">
        <f>IF($B259="-","",INDEX('Res.Aux.'!$AG$12:$BG$722,MATCH($B259,'Res.Aux.'!$AG$12:$AG$722,0),MATCH(E$6,'Res.Aux.'!$AG$15:$BG$15,0)))</f>
        <v/>
      </c>
      <c r="F259" s="402" t="str">
        <f t="shared" si="42"/>
        <v/>
      </c>
      <c r="G259" s="404" t="str">
        <f>IF($B259="-","",INDEX('Res.Aux.'!$AG$12:$BG$722,MATCH($B259,'Res.Aux.'!$AG$12:$AG$722,0),MATCH(G$6,'Res.Aux.'!$AG$15:$BG$15,0)))</f>
        <v/>
      </c>
      <c r="H259" s="405" t="str">
        <f>IF($B259="-","",Datos!$I$16)</f>
        <v/>
      </c>
      <c r="I259" s="406" t="str">
        <f>IF($C259="","",Datos!$G$16)</f>
        <v/>
      </c>
      <c r="J259" s="407" t="str">
        <f>IF($B259="-","",INDEX('Res.Aux.'!$AG$12:$BG$722,MATCH($B259,'Res.Aux.'!$AG$12:$AG$722,0),MATCH(J$6,'Res.Aux.'!$AG$15:$BG$15,0)))</f>
        <v/>
      </c>
      <c r="K259" s="408" t="str">
        <f>IF($C259="","",Datos!$H$26)</f>
        <v/>
      </c>
      <c r="L259" s="409" t="str">
        <f>IF($I259="","",Datos!$N$27)</f>
        <v/>
      </c>
      <c r="M259" s="407" t="str">
        <f>IF($I259="","",Datos!$O$27)</f>
        <v/>
      </c>
      <c r="N259" s="410" t="str">
        <f>IF($B259="-","",INDEX('Res.Aux.'!$AG$12:$BG$722,MATCH($B259,'Res.Aux.'!$AG$12:$AG$722,0),MATCH(N$6,'Res.Aux.'!$AG$15:$BG$15,0)))</f>
        <v/>
      </c>
      <c r="O259" s="411"/>
      <c r="P259" s="412" t="str">
        <f t="shared" si="43"/>
        <v/>
      </c>
      <c r="Q259" s="413" t="str">
        <f t="shared" si="45"/>
        <v>ù</v>
      </c>
      <c r="R259" s="414" t="str">
        <f>IF($B259="-","",INDEX('Res.Aux.'!$AG$12:$BG$722,MATCH($B259,'Res.Aux.'!$AG$12:$AG$722,0),MATCH(R$6,'Res.Aux.'!$AG$15:$BG$15,0)))</f>
        <v/>
      </c>
      <c r="S259" s="415" t="str">
        <f>IF($B259="-","",INDEX('Res.Aux.'!$AG$12:$BG$722,MATCH($B259,'Res.Aux.'!$AG$12:$AG$722,0),MATCH(S$6,'Res.Aux.'!$AG$15:$BG$15,0)))</f>
        <v/>
      </c>
      <c r="T259" s="415" t="str">
        <f>IF($B259="-","",INDEX('Res.Aux.'!$AG$12:$BG$722,MATCH($B259,'Res.Aux.'!$AG$12:$AG$722,0),MATCH(T$6,'Res.Aux.'!$AG$15:$BG$15,0)))</f>
        <v/>
      </c>
      <c r="U259" s="416" t="str">
        <f>IF($B259="-","",INDEX('Res.Aux.'!$AG$12:$BG$722,MATCH($B259,'Res.Aux.'!$AG$12:$AG$722,0),MATCH(U$6,'Res.Aux.'!$AG$15:$BG$15,0)))</f>
        <v/>
      </c>
      <c r="V259" s="417"/>
      <c r="W259" s="414" t="str">
        <f t="shared" si="50"/>
        <v>-</v>
      </c>
      <c r="X259" s="415" t="str">
        <f t="shared" si="50"/>
        <v>-</v>
      </c>
      <c r="Y259" s="415" t="str">
        <f t="shared" si="50"/>
        <v>-</v>
      </c>
      <c r="Z259" s="416" t="str">
        <f t="shared" si="48"/>
        <v>-</v>
      </c>
      <c r="AA259" s="417"/>
      <c r="AB259" s="414" t="str">
        <f t="shared" si="49"/>
        <v>-</v>
      </c>
      <c r="AC259" s="415" t="str">
        <f t="shared" si="49"/>
        <v>-</v>
      </c>
      <c r="AD259" s="415" t="str">
        <f t="shared" si="49"/>
        <v>-</v>
      </c>
      <c r="AE259" s="416" t="str">
        <f t="shared" si="47"/>
        <v>-</v>
      </c>
      <c r="AF259" s="417"/>
      <c r="AG259" s="410" t="str">
        <f t="shared" si="38"/>
        <v>-</v>
      </c>
      <c r="AH259" s="417"/>
      <c r="AI259" s="418" t="str">
        <f t="shared" si="39"/>
        <v>ù</v>
      </c>
      <c r="AJ259" s="419" t="str">
        <f t="shared" si="40"/>
        <v>~</v>
      </c>
      <c r="AK259" s="417"/>
      <c r="AL259" s="414" t="str">
        <f t="shared" si="46"/>
        <v>-</v>
      </c>
      <c r="AM259" s="416" t="str">
        <f t="shared" si="44"/>
        <v>-</v>
      </c>
    </row>
    <row r="260" spans="2:39" ht="15" x14ac:dyDescent="0.3">
      <c r="B260" s="400" t="str">
        <f>IF(MAX(B$7:B259)+1&gt;MAX('Res.Aux.'!$AG$23:$AG$722),"-",MAX(B$7:B259)+1)</f>
        <v>-</v>
      </c>
      <c r="C260" s="401" t="str">
        <f>IF($B260="-","",INDEX('Res.Aux.'!$AG$12:$BG$722,MATCH($B260,'Res.Aux.'!$AG$12:$AG$722,0),MATCH(C$6,'Res.Aux.'!$AG$15:$BG$15,0)))</f>
        <v/>
      </c>
      <c r="D260" s="402" t="str">
        <f t="shared" si="41"/>
        <v/>
      </c>
      <c r="E260" s="403" t="str">
        <f>IF($B260="-","",INDEX('Res.Aux.'!$AG$12:$BG$722,MATCH($B260,'Res.Aux.'!$AG$12:$AG$722,0),MATCH(E$6,'Res.Aux.'!$AG$15:$BG$15,0)))</f>
        <v/>
      </c>
      <c r="F260" s="402" t="str">
        <f t="shared" si="42"/>
        <v/>
      </c>
      <c r="G260" s="404" t="str">
        <f>IF($B260="-","",INDEX('Res.Aux.'!$AG$12:$BG$722,MATCH($B260,'Res.Aux.'!$AG$12:$AG$722,0),MATCH(G$6,'Res.Aux.'!$AG$15:$BG$15,0)))</f>
        <v/>
      </c>
      <c r="H260" s="405" t="str">
        <f>IF($B260="-","",Datos!$I$16)</f>
        <v/>
      </c>
      <c r="I260" s="406" t="str">
        <f>IF($C260="","",Datos!$G$16)</f>
        <v/>
      </c>
      <c r="J260" s="407" t="str">
        <f>IF($B260="-","",INDEX('Res.Aux.'!$AG$12:$BG$722,MATCH($B260,'Res.Aux.'!$AG$12:$AG$722,0),MATCH(J$6,'Res.Aux.'!$AG$15:$BG$15,0)))</f>
        <v/>
      </c>
      <c r="K260" s="408" t="str">
        <f>IF($C260="","",Datos!$H$26)</f>
        <v/>
      </c>
      <c r="L260" s="409" t="str">
        <f>IF($I260="","",Datos!$N$27)</f>
        <v/>
      </c>
      <c r="M260" s="407" t="str">
        <f>IF($I260="","",Datos!$O$27)</f>
        <v/>
      </c>
      <c r="N260" s="410" t="str">
        <f>IF($B260="-","",INDEX('Res.Aux.'!$AG$12:$BG$722,MATCH($B260,'Res.Aux.'!$AG$12:$AG$722,0),MATCH(N$6,'Res.Aux.'!$AG$15:$BG$15,0)))</f>
        <v/>
      </c>
      <c r="O260" s="411"/>
      <c r="P260" s="412" t="str">
        <f t="shared" si="43"/>
        <v/>
      </c>
      <c r="Q260" s="413" t="str">
        <f t="shared" si="45"/>
        <v>ù</v>
      </c>
      <c r="R260" s="414" t="str">
        <f>IF($B260="-","",INDEX('Res.Aux.'!$AG$12:$BG$722,MATCH($B260,'Res.Aux.'!$AG$12:$AG$722,0),MATCH(R$6,'Res.Aux.'!$AG$15:$BG$15,0)))</f>
        <v/>
      </c>
      <c r="S260" s="415" t="str">
        <f>IF($B260="-","",INDEX('Res.Aux.'!$AG$12:$BG$722,MATCH($B260,'Res.Aux.'!$AG$12:$AG$722,0),MATCH(S$6,'Res.Aux.'!$AG$15:$BG$15,0)))</f>
        <v/>
      </c>
      <c r="T260" s="415" t="str">
        <f>IF($B260="-","",INDEX('Res.Aux.'!$AG$12:$BG$722,MATCH($B260,'Res.Aux.'!$AG$12:$AG$722,0),MATCH(T$6,'Res.Aux.'!$AG$15:$BG$15,0)))</f>
        <v/>
      </c>
      <c r="U260" s="416" t="str">
        <f>IF($B260="-","",INDEX('Res.Aux.'!$AG$12:$BG$722,MATCH($B260,'Res.Aux.'!$AG$12:$AG$722,0),MATCH(U$6,'Res.Aux.'!$AG$15:$BG$15,0)))</f>
        <v/>
      </c>
      <c r="V260" s="417"/>
      <c r="W260" s="414" t="str">
        <f t="shared" si="50"/>
        <v>-</v>
      </c>
      <c r="X260" s="415" t="str">
        <f t="shared" si="50"/>
        <v>-</v>
      </c>
      <c r="Y260" s="415" t="str">
        <f t="shared" si="50"/>
        <v>-</v>
      </c>
      <c r="Z260" s="416" t="str">
        <f t="shared" si="48"/>
        <v>-</v>
      </c>
      <c r="AA260" s="417"/>
      <c r="AB260" s="414" t="str">
        <f t="shared" si="49"/>
        <v>-</v>
      </c>
      <c r="AC260" s="415" t="str">
        <f t="shared" si="49"/>
        <v>-</v>
      </c>
      <c r="AD260" s="415" t="str">
        <f t="shared" si="49"/>
        <v>-</v>
      </c>
      <c r="AE260" s="416" t="str">
        <f t="shared" si="47"/>
        <v>-</v>
      </c>
      <c r="AF260" s="417"/>
      <c r="AG260" s="410" t="str">
        <f t="shared" si="38"/>
        <v>-</v>
      </c>
      <c r="AH260" s="417"/>
      <c r="AI260" s="418" t="str">
        <f t="shared" si="39"/>
        <v>ù</v>
      </c>
      <c r="AJ260" s="419" t="str">
        <f t="shared" si="40"/>
        <v>~</v>
      </c>
      <c r="AK260" s="417"/>
      <c r="AL260" s="414" t="str">
        <f t="shared" si="46"/>
        <v>-</v>
      </c>
      <c r="AM260" s="416" t="str">
        <f t="shared" si="44"/>
        <v>-</v>
      </c>
    </row>
    <row r="261" spans="2:39" ht="15" x14ac:dyDescent="0.3">
      <c r="B261" s="400" t="str">
        <f>IF(MAX(B$7:B260)+1&gt;MAX('Res.Aux.'!$AG$23:$AG$722),"-",MAX(B$7:B260)+1)</f>
        <v>-</v>
      </c>
      <c r="C261" s="401" t="str">
        <f>IF($B261="-","",INDEX('Res.Aux.'!$AG$12:$BG$722,MATCH($B261,'Res.Aux.'!$AG$12:$AG$722,0),MATCH(C$6,'Res.Aux.'!$AG$15:$BG$15,0)))</f>
        <v/>
      </c>
      <c r="D261" s="402" t="str">
        <f t="shared" si="41"/>
        <v/>
      </c>
      <c r="E261" s="403" t="str">
        <f>IF($B261="-","",INDEX('Res.Aux.'!$AG$12:$BG$722,MATCH($B261,'Res.Aux.'!$AG$12:$AG$722,0),MATCH(E$6,'Res.Aux.'!$AG$15:$BG$15,0)))</f>
        <v/>
      </c>
      <c r="F261" s="402" t="str">
        <f t="shared" si="42"/>
        <v/>
      </c>
      <c r="G261" s="404" t="str">
        <f>IF($B261="-","",INDEX('Res.Aux.'!$AG$12:$BG$722,MATCH($B261,'Res.Aux.'!$AG$12:$AG$722,0),MATCH(G$6,'Res.Aux.'!$AG$15:$BG$15,0)))</f>
        <v/>
      </c>
      <c r="H261" s="405" t="str">
        <f>IF($B261="-","",Datos!$I$16)</f>
        <v/>
      </c>
      <c r="I261" s="406" t="str">
        <f>IF($C261="","",Datos!$G$16)</f>
        <v/>
      </c>
      <c r="J261" s="407" t="str">
        <f>IF($B261="-","",INDEX('Res.Aux.'!$AG$12:$BG$722,MATCH($B261,'Res.Aux.'!$AG$12:$AG$722,0),MATCH(J$6,'Res.Aux.'!$AG$15:$BG$15,0)))</f>
        <v/>
      </c>
      <c r="K261" s="408" t="str">
        <f>IF($C261="","",Datos!$H$26)</f>
        <v/>
      </c>
      <c r="L261" s="409" t="str">
        <f>IF($I261="","",Datos!$N$27)</f>
        <v/>
      </c>
      <c r="M261" s="407" t="str">
        <f>IF($I261="","",Datos!$O$27)</f>
        <v/>
      </c>
      <c r="N261" s="410" t="str">
        <f>IF($B261="-","",INDEX('Res.Aux.'!$AG$12:$BG$722,MATCH($B261,'Res.Aux.'!$AG$12:$AG$722,0),MATCH(N$6,'Res.Aux.'!$AG$15:$BG$15,0)))</f>
        <v/>
      </c>
      <c r="O261" s="411"/>
      <c r="P261" s="412" t="str">
        <f t="shared" si="43"/>
        <v/>
      </c>
      <c r="Q261" s="413" t="str">
        <f t="shared" si="45"/>
        <v>ù</v>
      </c>
      <c r="R261" s="414" t="str">
        <f>IF($B261="-","",INDEX('Res.Aux.'!$AG$12:$BG$722,MATCH($B261,'Res.Aux.'!$AG$12:$AG$722,0),MATCH(R$6,'Res.Aux.'!$AG$15:$BG$15,0)))</f>
        <v/>
      </c>
      <c r="S261" s="415" t="str">
        <f>IF($B261="-","",INDEX('Res.Aux.'!$AG$12:$BG$722,MATCH($B261,'Res.Aux.'!$AG$12:$AG$722,0),MATCH(S$6,'Res.Aux.'!$AG$15:$BG$15,0)))</f>
        <v/>
      </c>
      <c r="T261" s="415" t="str">
        <f>IF($B261="-","",INDEX('Res.Aux.'!$AG$12:$BG$722,MATCH($B261,'Res.Aux.'!$AG$12:$AG$722,0),MATCH(T$6,'Res.Aux.'!$AG$15:$BG$15,0)))</f>
        <v/>
      </c>
      <c r="U261" s="416" t="str">
        <f>IF($B261="-","",INDEX('Res.Aux.'!$AG$12:$BG$722,MATCH($B261,'Res.Aux.'!$AG$12:$AG$722,0),MATCH(U$6,'Res.Aux.'!$AG$15:$BG$15,0)))</f>
        <v/>
      </c>
      <c r="V261" s="417"/>
      <c r="W261" s="414" t="str">
        <f t="shared" si="50"/>
        <v>-</v>
      </c>
      <c r="X261" s="415" t="str">
        <f t="shared" si="50"/>
        <v>-</v>
      </c>
      <c r="Y261" s="415" t="str">
        <f t="shared" si="50"/>
        <v>-</v>
      </c>
      <c r="Z261" s="416" t="str">
        <f t="shared" si="48"/>
        <v>-</v>
      </c>
      <c r="AA261" s="417"/>
      <c r="AB261" s="414" t="str">
        <f t="shared" si="49"/>
        <v>-</v>
      </c>
      <c r="AC261" s="415" t="str">
        <f t="shared" si="49"/>
        <v>-</v>
      </c>
      <c r="AD261" s="415" t="str">
        <f t="shared" si="49"/>
        <v>-</v>
      </c>
      <c r="AE261" s="416" t="str">
        <f t="shared" si="47"/>
        <v>-</v>
      </c>
      <c r="AF261" s="417"/>
      <c r="AG261" s="410" t="str">
        <f t="shared" si="38"/>
        <v>-</v>
      </c>
      <c r="AH261" s="417"/>
      <c r="AI261" s="418" t="str">
        <f t="shared" si="39"/>
        <v>ù</v>
      </c>
      <c r="AJ261" s="419" t="str">
        <f t="shared" si="40"/>
        <v>~</v>
      </c>
      <c r="AK261" s="417"/>
      <c r="AL261" s="414" t="str">
        <f t="shared" si="46"/>
        <v>-</v>
      </c>
      <c r="AM261" s="416" t="str">
        <f t="shared" si="44"/>
        <v>-</v>
      </c>
    </row>
    <row r="262" spans="2:39" ht="15" x14ac:dyDescent="0.3">
      <c r="B262" s="400" t="str">
        <f>IF(MAX(B$7:B261)+1&gt;MAX('Res.Aux.'!$AG$23:$AG$722),"-",MAX(B$7:B261)+1)</f>
        <v>-</v>
      </c>
      <c r="C262" s="401" t="str">
        <f>IF($B262="-","",INDEX('Res.Aux.'!$AG$12:$BG$722,MATCH($B262,'Res.Aux.'!$AG$12:$AG$722,0),MATCH(C$6,'Res.Aux.'!$AG$15:$BG$15,0)))</f>
        <v/>
      </c>
      <c r="D262" s="402" t="str">
        <f t="shared" si="41"/>
        <v/>
      </c>
      <c r="E262" s="403" t="str">
        <f>IF($B262="-","",INDEX('Res.Aux.'!$AG$12:$BG$722,MATCH($B262,'Res.Aux.'!$AG$12:$AG$722,0),MATCH(E$6,'Res.Aux.'!$AG$15:$BG$15,0)))</f>
        <v/>
      </c>
      <c r="F262" s="402" t="str">
        <f t="shared" si="42"/>
        <v/>
      </c>
      <c r="G262" s="404" t="str">
        <f>IF($B262="-","",INDEX('Res.Aux.'!$AG$12:$BG$722,MATCH($B262,'Res.Aux.'!$AG$12:$AG$722,0),MATCH(G$6,'Res.Aux.'!$AG$15:$BG$15,0)))</f>
        <v/>
      </c>
      <c r="H262" s="405" t="str">
        <f>IF($B262="-","",Datos!$I$16)</f>
        <v/>
      </c>
      <c r="I262" s="406" t="str">
        <f>IF($C262="","",Datos!$G$16)</f>
        <v/>
      </c>
      <c r="J262" s="407" t="str">
        <f>IF($B262="-","",INDEX('Res.Aux.'!$AG$12:$BG$722,MATCH($B262,'Res.Aux.'!$AG$12:$AG$722,0),MATCH(J$6,'Res.Aux.'!$AG$15:$BG$15,0)))</f>
        <v/>
      </c>
      <c r="K262" s="408" t="str">
        <f>IF($C262="","",Datos!$H$26)</f>
        <v/>
      </c>
      <c r="L262" s="409" t="str">
        <f>IF($I262="","",Datos!$N$27)</f>
        <v/>
      </c>
      <c r="M262" s="407" t="str">
        <f>IF($I262="","",Datos!$O$27)</f>
        <v/>
      </c>
      <c r="N262" s="410" t="str">
        <f>IF($B262="-","",INDEX('Res.Aux.'!$AG$12:$BG$722,MATCH($B262,'Res.Aux.'!$AG$12:$AG$722,0),MATCH(N$6,'Res.Aux.'!$AG$15:$BG$15,0)))</f>
        <v/>
      </c>
      <c r="O262" s="411"/>
      <c r="P262" s="412" t="str">
        <f t="shared" si="43"/>
        <v/>
      </c>
      <c r="Q262" s="413" t="str">
        <f t="shared" si="45"/>
        <v>ù</v>
      </c>
      <c r="R262" s="414" t="str">
        <f>IF($B262="-","",INDEX('Res.Aux.'!$AG$12:$BG$722,MATCH($B262,'Res.Aux.'!$AG$12:$AG$722,0),MATCH(R$6,'Res.Aux.'!$AG$15:$BG$15,0)))</f>
        <v/>
      </c>
      <c r="S262" s="415" t="str">
        <f>IF($B262="-","",INDEX('Res.Aux.'!$AG$12:$BG$722,MATCH($B262,'Res.Aux.'!$AG$12:$AG$722,0),MATCH(S$6,'Res.Aux.'!$AG$15:$BG$15,0)))</f>
        <v/>
      </c>
      <c r="T262" s="415" t="str">
        <f>IF($B262="-","",INDEX('Res.Aux.'!$AG$12:$BG$722,MATCH($B262,'Res.Aux.'!$AG$12:$AG$722,0),MATCH(T$6,'Res.Aux.'!$AG$15:$BG$15,0)))</f>
        <v/>
      </c>
      <c r="U262" s="416" t="str">
        <f>IF($B262="-","",INDEX('Res.Aux.'!$AG$12:$BG$722,MATCH($B262,'Res.Aux.'!$AG$12:$AG$722,0),MATCH(U$6,'Res.Aux.'!$AG$15:$BG$15,0)))</f>
        <v/>
      </c>
      <c r="V262" s="417"/>
      <c r="W262" s="414" t="str">
        <f t="shared" si="50"/>
        <v>-</v>
      </c>
      <c r="X262" s="415" t="str">
        <f t="shared" si="50"/>
        <v>-</v>
      </c>
      <c r="Y262" s="415" t="str">
        <f t="shared" si="50"/>
        <v>-</v>
      </c>
      <c r="Z262" s="416" t="str">
        <f t="shared" si="48"/>
        <v>-</v>
      </c>
      <c r="AA262" s="417"/>
      <c r="AB262" s="414" t="str">
        <f t="shared" si="49"/>
        <v>-</v>
      </c>
      <c r="AC262" s="415" t="str">
        <f t="shared" si="49"/>
        <v>-</v>
      </c>
      <c r="AD262" s="415" t="str">
        <f t="shared" si="49"/>
        <v>-</v>
      </c>
      <c r="AE262" s="416" t="str">
        <f t="shared" si="47"/>
        <v>-</v>
      </c>
      <c r="AF262" s="417"/>
      <c r="AG262" s="410" t="str">
        <f t="shared" si="38"/>
        <v>-</v>
      </c>
      <c r="AH262" s="417"/>
      <c r="AI262" s="418" t="str">
        <f t="shared" si="39"/>
        <v>ù</v>
      </c>
      <c r="AJ262" s="419" t="str">
        <f t="shared" si="40"/>
        <v>~</v>
      </c>
      <c r="AK262" s="417"/>
      <c r="AL262" s="414" t="str">
        <f t="shared" si="46"/>
        <v>-</v>
      </c>
      <c r="AM262" s="416" t="str">
        <f t="shared" si="44"/>
        <v>-</v>
      </c>
    </row>
    <row r="263" spans="2:39" ht="15" x14ac:dyDescent="0.3">
      <c r="B263" s="400" t="str">
        <f>IF(MAX(B$7:B262)+1&gt;MAX('Res.Aux.'!$AG$23:$AG$722),"-",MAX(B$7:B262)+1)</f>
        <v>-</v>
      </c>
      <c r="C263" s="401" t="str">
        <f>IF($B263="-","",INDEX('Res.Aux.'!$AG$12:$BG$722,MATCH($B263,'Res.Aux.'!$AG$12:$AG$722,0),MATCH(C$6,'Res.Aux.'!$AG$15:$BG$15,0)))</f>
        <v/>
      </c>
      <c r="D263" s="402" t="str">
        <f t="shared" si="41"/>
        <v/>
      </c>
      <c r="E263" s="403" t="str">
        <f>IF($B263="-","",INDEX('Res.Aux.'!$AG$12:$BG$722,MATCH($B263,'Res.Aux.'!$AG$12:$AG$722,0),MATCH(E$6,'Res.Aux.'!$AG$15:$BG$15,0)))</f>
        <v/>
      </c>
      <c r="F263" s="402" t="str">
        <f t="shared" si="42"/>
        <v/>
      </c>
      <c r="G263" s="404" t="str">
        <f>IF($B263="-","",INDEX('Res.Aux.'!$AG$12:$BG$722,MATCH($B263,'Res.Aux.'!$AG$12:$AG$722,0),MATCH(G$6,'Res.Aux.'!$AG$15:$BG$15,0)))</f>
        <v/>
      </c>
      <c r="H263" s="405" t="str">
        <f>IF($B263="-","",Datos!$I$16)</f>
        <v/>
      </c>
      <c r="I263" s="406" t="str">
        <f>IF($C263="","",Datos!$G$16)</f>
        <v/>
      </c>
      <c r="J263" s="407" t="str">
        <f>IF($B263="-","",INDEX('Res.Aux.'!$AG$12:$BG$722,MATCH($B263,'Res.Aux.'!$AG$12:$AG$722,0),MATCH(J$6,'Res.Aux.'!$AG$15:$BG$15,0)))</f>
        <v/>
      </c>
      <c r="K263" s="408" t="str">
        <f>IF($C263="","",Datos!$H$26)</f>
        <v/>
      </c>
      <c r="L263" s="409" t="str">
        <f>IF($I263="","",Datos!$N$27)</f>
        <v/>
      </c>
      <c r="M263" s="407" t="str">
        <f>IF($I263="","",Datos!$O$27)</f>
        <v/>
      </c>
      <c r="N263" s="410" t="str">
        <f>IF($B263="-","",INDEX('Res.Aux.'!$AG$12:$BG$722,MATCH($B263,'Res.Aux.'!$AG$12:$AG$722,0),MATCH(N$6,'Res.Aux.'!$AG$15:$BG$15,0)))</f>
        <v/>
      </c>
      <c r="O263" s="411"/>
      <c r="P263" s="412" t="str">
        <f t="shared" si="43"/>
        <v/>
      </c>
      <c r="Q263" s="413" t="str">
        <f t="shared" si="45"/>
        <v>ù</v>
      </c>
      <c r="R263" s="414" t="str">
        <f>IF($B263="-","",INDEX('Res.Aux.'!$AG$12:$BG$722,MATCH($B263,'Res.Aux.'!$AG$12:$AG$722,0),MATCH(R$6,'Res.Aux.'!$AG$15:$BG$15,0)))</f>
        <v/>
      </c>
      <c r="S263" s="415" t="str">
        <f>IF($B263="-","",INDEX('Res.Aux.'!$AG$12:$BG$722,MATCH($B263,'Res.Aux.'!$AG$12:$AG$722,0),MATCH(S$6,'Res.Aux.'!$AG$15:$BG$15,0)))</f>
        <v/>
      </c>
      <c r="T263" s="415" t="str">
        <f>IF($B263="-","",INDEX('Res.Aux.'!$AG$12:$BG$722,MATCH($B263,'Res.Aux.'!$AG$12:$AG$722,0),MATCH(T$6,'Res.Aux.'!$AG$15:$BG$15,0)))</f>
        <v/>
      </c>
      <c r="U263" s="416" t="str">
        <f>IF($B263="-","",INDEX('Res.Aux.'!$AG$12:$BG$722,MATCH($B263,'Res.Aux.'!$AG$12:$AG$722,0),MATCH(U$6,'Res.Aux.'!$AG$15:$BG$15,0)))</f>
        <v/>
      </c>
      <c r="V263" s="417"/>
      <c r="W263" s="414" t="str">
        <f t="shared" si="50"/>
        <v>-</v>
      </c>
      <c r="X263" s="415" t="str">
        <f t="shared" si="50"/>
        <v>-</v>
      </c>
      <c r="Y263" s="415" t="str">
        <f t="shared" si="50"/>
        <v>-</v>
      </c>
      <c r="Z263" s="416" t="str">
        <f t="shared" si="48"/>
        <v>-</v>
      </c>
      <c r="AA263" s="417"/>
      <c r="AB263" s="414" t="str">
        <f t="shared" si="49"/>
        <v>-</v>
      </c>
      <c r="AC263" s="415" t="str">
        <f t="shared" si="49"/>
        <v>-</v>
      </c>
      <c r="AD263" s="415" t="str">
        <f t="shared" si="49"/>
        <v>-</v>
      </c>
      <c r="AE263" s="416" t="str">
        <f t="shared" si="47"/>
        <v>-</v>
      </c>
      <c r="AF263" s="417"/>
      <c r="AG263" s="410" t="str">
        <f t="shared" ref="AG263:AG326" si="51">IF(SUM(AB263:AE263)=0,"-",SUM(AB263:AE263))</f>
        <v>-</v>
      </c>
      <c r="AH263" s="417"/>
      <c r="AI263" s="418" t="str">
        <f t="shared" ref="AI263:AI326" si="52">IF(AND(N263&lt;&gt;"",AG263&lt;&gt;"-"),IF(AG263=N263,"ü","û"),IF(OR(N263=0,N263="",N263="-"),"ù","$"))</f>
        <v>ù</v>
      </c>
      <c r="AJ263" s="419" t="str">
        <f t="shared" ref="AJ263:AJ326" si="53">IF(AI263="ü","-",IF(AI263="ù","~",IF(AI263="$","???",AG263-N263)))</f>
        <v>~</v>
      </c>
      <c r="AK263" s="417"/>
      <c r="AL263" s="414" t="str">
        <f t="shared" si="46"/>
        <v>-</v>
      </c>
      <c r="AM263" s="416" t="str">
        <f t="shared" si="44"/>
        <v>-</v>
      </c>
    </row>
    <row r="264" spans="2:39" ht="15" x14ac:dyDescent="0.3">
      <c r="B264" s="400" t="str">
        <f>IF(MAX(B$7:B263)+1&gt;MAX('Res.Aux.'!$AG$23:$AG$722),"-",MAX(B$7:B263)+1)</f>
        <v>-</v>
      </c>
      <c r="C264" s="401" t="str">
        <f>IF($B264="-","",INDEX('Res.Aux.'!$AG$12:$BG$722,MATCH($B264,'Res.Aux.'!$AG$12:$AG$722,0),MATCH(C$6,'Res.Aux.'!$AG$15:$BG$15,0)))</f>
        <v/>
      </c>
      <c r="D264" s="402" t="str">
        <f t="shared" ref="D264:D327" si="54">IF(C264="","","/")</f>
        <v/>
      </c>
      <c r="E264" s="403" t="str">
        <f>IF($B264="-","",INDEX('Res.Aux.'!$AG$12:$BG$722,MATCH($B264,'Res.Aux.'!$AG$12:$AG$722,0),MATCH(E$6,'Res.Aux.'!$AG$15:$BG$15,0)))</f>
        <v/>
      </c>
      <c r="F264" s="402" t="str">
        <f t="shared" ref="F264:F327" si="55">IF(E264="","","/")</f>
        <v/>
      </c>
      <c r="G264" s="404" t="str">
        <f>IF($B264="-","",INDEX('Res.Aux.'!$AG$12:$BG$722,MATCH($B264,'Res.Aux.'!$AG$12:$AG$722,0),MATCH(G$6,'Res.Aux.'!$AG$15:$BG$15,0)))</f>
        <v/>
      </c>
      <c r="H264" s="405" t="str">
        <f>IF($B264="-","",Datos!$I$16)</f>
        <v/>
      </c>
      <c r="I264" s="406" t="str">
        <f>IF($C264="","",Datos!$G$16)</f>
        <v/>
      </c>
      <c r="J264" s="407" t="str">
        <f>IF($B264="-","",INDEX('Res.Aux.'!$AG$12:$BG$722,MATCH($B264,'Res.Aux.'!$AG$12:$AG$722,0),MATCH(J$6,'Res.Aux.'!$AG$15:$BG$15,0)))</f>
        <v/>
      </c>
      <c r="K264" s="408" t="str">
        <f>IF($C264="","",Datos!$H$26)</f>
        <v/>
      </c>
      <c r="L264" s="409" t="str">
        <f>IF($I264="","",Datos!$N$27)</f>
        <v/>
      </c>
      <c r="M264" s="407" t="str">
        <f>IF($I264="","",Datos!$O$27)</f>
        <v/>
      </c>
      <c r="N264" s="410" t="str">
        <f>IF($B264="-","",INDEX('Res.Aux.'!$AG$12:$BG$722,MATCH($B264,'Res.Aux.'!$AG$12:$AG$722,0),MATCH(N$6,'Res.Aux.'!$AG$15:$BG$15,0)))</f>
        <v/>
      </c>
      <c r="O264" s="411"/>
      <c r="P264" s="412" t="str">
        <f t="shared" ref="P264:P327" si="56">IF($B264="-","","C")</f>
        <v/>
      </c>
      <c r="Q264" s="413" t="str">
        <f t="shared" si="45"/>
        <v>ù</v>
      </c>
      <c r="R264" s="414" t="str">
        <f>IF($B264="-","",INDEX('Res.Aux.'!$AG$12:$BG$722,MATCH($B264,'Res.Aux.'!$AG$12:$AG$722,0),MATCH(R$6,'Res.Aux.'!$AG$15:$BG$15,0)))</f>
        <v/>
      </c>
      <c r="S264" s="415" t="str">
        <f>IF($B264="-","",INDEX('Res.Aux.'!$AG$12:$BG$722,MATCH($B264,'Res.Aux.'!$AG$12:$AG$722,0),MATCH(S$6,'Res.Aux.'!$AG$15:$BG$15,0)))</f>
        <v/>
      </c>
      <c r="T264" s="415" t="str">
        <f>IF($B264="-","",INDEX('Res.Aux.'!$AG$12:$BG$722,MATCH($B264,'Res.Aux.'!$AG$12:$AG$722,0),MATCH(T$6,'Res.Aux.'!$AG$15:$BG$15,0)))</f>
        <v/>
      </c>
      <c r="U264" s="416" t="str">
        <f>IF($B264="-","",INDEX('Res.Aux.'!$AG$12:$BG$722,MATCH($B264,'Res.Aux.'!$AG$12:$AG$722,0),MATCH(U$6,'Res.Aux.'!$AG$15:$BG$15,0)))</f>
        <v/>
      </c>
      <c r="V264" s="417"/>
      <c r="W264" s="414" t="str">
        <f t="shared" si="50"/>
        <v>-</v>
      </c>
      <c r="X264" s="415" t="str">
        <f t="shared" si="50"/>
        <v>-</v>
      </c>
      <c r="Y264" s="415" t="str">
        <f t="shared" si="50"/>
        <v>-</v>
      </c>
      <c r="Z264" s="416" t="str">
        <f t="shared" si="48"/>
        <v>-</v>
      </c>
      <c r="AA264" s="417"/>
      <c r="AB264" s="414" t="str">
        <f t="shared" si="49"/>
        <v>-</v>
      </c>
      <c r="AC264" s="415" t="str">
        <f t="shared" si="49"/>
        <v>-</v>
      </c>
      <c r="AD264" s="415" t="str">
        <f t="shared" si="49"/>
        <v>-</v>
      </c>
      <c r="AE264" s="416" t="str">
        <f t="shared" si="47"/>
        <v>-</v>
      </c>
      <c r="AF264" s="417"/>
      <c r="AG264" s="410" t="str">
        <f t="shared" si="51"/>
        <v>-</v>
      </c>
      <c r="AH264" s="417"/>
      <c r="AI264" s="418" t="str">
        <f t="shared" si="52"/>
        <v>ù</v>
      </c>
      <c r="AJ264" s="419" t="str">
        <f t="shared" si="53"/>
        <v>~</v>
      </c>
      <c r="AK264" s="417"/>
      <c r="AL264" s="414" t="str">
        <f t="shared" si="46"/>
        <v>-</v>
      </c>
      <c r="AM264" s="416" t="str">
        <f t="shared" ref="AM264:AM327" si="57">IF(SUM(W264:Z264)=0,"-",SUM(W264:Z264))</f>
        <v>-</v>
      </c>
    </row>
    <row r="265" spans="2:39" ht="15" x14ac:dyDescent="0.3">
      <c r="B265" s="400" t="str">
        <f>IF(MAX(B$7:B264)+1&gt;MAX('Res.Aux.'!$AG$23:$AG$722),"-",MAX(B$7:B264)+1)</f>
        <v>-</v>
      </c>
      <c r="C265" s="401" t="str">
        <f>IF($B265="-","",INDEX('Res.Aux.'!$AG$12:$BG$722,MATCH($B265,'Res.Aux.'!$AG$12:$AG$722,0),MATCH(C$6,'Res.Aux.'!$AG$15:$BG$15,0)))</f>
        <v/>
      </c>
      <c r="D265" s="402" t="str">
        <f t="shared" si="54"/>
        <v/>
      </c>
      <c r="E265" s="403" t="str">
        <f>IF($B265="-","",INDEX('Res.Aux.'!$AG$12:$BG$722,MATCH($B265,'Res.Aux.'!$AG$12:$AG$722,0),MATCH(E$6,'Res.Aux.'!$AG$15:$BG$15,0)))</f>
        <v/>
      </c>
      <c r="F265" s="402" t="str">
        <f t="shared" si="55"/>
        <v/>
      </c>
      <c r="G265" s="404" t="str">
        <f>IF($B265="-","",INDEX('Res.Aux.'!$AG$12:$BG$722,MATCH($B265,'Res.Aux.'!$AG$12:$AG$722,0),MATCH(G$6,'Res.Aux.'!$AG$15:$BG$15,0)))</f>
        <v/>
      </c>
      <c r="H265" s="405" t="str">
        <f>IF($B265="-","",Datos!$I$16)</f>
        <v/>
      </c>
      <c r="I265" s="406" t="str">
        <f>IF($C265="","",Datos!$G$16)</f>
        <v/>
      </c>
      <c r="J265" s="407" t="str">
        <f>IF($B265="-","",INDEX('Res.Aux.'!$AG$12:$BG$722,MATCH($B265,'Res.Aux.'!$AG$12:$AG$722,0),MATCH(J$6,'Res.Aux.'!$AG$15:$BG$15,0)))</f>
        <v/>
      </c>
      <c r="K265" s="408" t="str">
        <f>IF($C265="","",Datos!$H$26)</f>
        <v/>
      </c>
      <c r="L265" s="409" t="str">
        <f>IF($I265="","",Datos!$N$27)</f>
        <v/>
      </c>
      <c r="M265" s="407" t="str">
        <f>IF($I265="","",Datos!$O$27)</f>
        <v/>
      </c>
      <c r="N265" s="410" t="str">
        <f>IF($B265="-","",INDEX('Res.Aux.'!$AG$12:$BG$722,MATCH($B265,'Res.Aux.'!$AG$12:$AG$722,0),MATCH(N$6,'Res.Aux.'!$AG$15:$BG$15,0)))</f>
        <v/>
      </c>
      <c r="O265" s="411"/>
      <c r="P265" s="412" t="str">
        <f t="shared" si="56"/>
        <v/>
      </c>
      <c r="Q265" s="413" t="str">
        <f t="shared" ref="Q265:Q328" si="58">AI265</f>
        <v>ù</v>
      </c>
      <c r="R265" s="414" t="str">
        <f>IF($B265="-","",INDEX('Res.Aux.'!$AG$12:$BG$722,MATCH($B265,'Res.Aux.'!$AG$12:$AG$722,0),MATCH(R$6,'Res.Aux.'!$AG$15:$BG$15,0)))</f>
        <v/>
      </c>
      <c r="S265" s="415" t="str">
        <f>IF($B265="-","",INDEX('Res.Aux.'!$AG$12:$BG$722,MATCH($B265,'Res.Aux.'!$AG$12:$AG$722,0),MATCH(S$6,'Res.Aux.'!$AG$15:$BG$15,0)))</f>
        <v/>
      </c>
      <c r="T265" s="415" t="str">
        <f>IF($B265="-","",INDEX('Res.Aux.'!$AG$12:$BG$722,MATCH($B265,'Res.Aux.'!$AG$12:$AG$722,0),MATCH(T$6,'Res.Aux.'!$AG$15:$BG$15,0)))</f>
        <v/>
      </c>
      <c r="U265" s="416" t="str">
        <f>IF($B265="-","",INDEX('Res.Aux.'!$AG$12:$BG$722,MATCH($B265,'Res.Aux.'!$AG$12:$AG$722,0),MATCH(U$6,'Res.Aux.'!$AG$15:$BG$15,0)))</f>
        <v/>
      </c>
      <c r="V265" s="417"/>
      <c r="W265" s="414" t="str">
        <f t="shared" si="50"/>
        <v>-</v>
      </c>
      <c r="X265" s="415" t="str">
        <f t="shared" si="50"/>
        <v>-</v>
      </c>
      <c r="Y265" s="415" t="str">
        <f t="shared" si="50"/>
        <v>-</v>
      </c>
      <c r="Z265" s="416" t="str">
        <f t="shared" si="48"/>
        <v>-</v>
      </c>
      <c r="AA265" s="417"/>
      <c r="AB265" s="414" t="str">
        <f t="shared" si="49"/>
        <v>-</v>
      </c>
      <c r="AC265" s="415" t="str">
        <f t="shared" si="49"/>
        <v>-</v>
      </c>
      <c r="AD265" s="415" t="str">
        <f t="shared" si="49"/>
        <v>-</v>
      </c>
      <c r="AE265" s="416" t="str">
        <f t="shared" si="47"/>
        <v>-</v>
      </c>
      <c r="AF265" s="417"/>
      <c r="AG265" s="410" t="str">
        <f t="shared" si="51"/>
        <v>-</v>
      </c>
      <c r="AH265" s="417"/>
      <c r="AI265" s="418" t="str">
        <f t="shared" si="52"/>
        <v>ù</v>
      </c>
      <c r="AJ265" s="419" t="str">
        <f t="shared" si="53"/>
        <v>~</v>
      </c>
      <c r="AK265" s="417"/>
      <c r="AL265" s="414" t="str">
        <f t="shared" si="46"/>
        <v>-</v>
      </c>
      <c r="AM265" s="416" t="str">
        <f t="shared" si="57"/>
        <v>-</v>
      </c>
    </row>
    <row r="266" spans="2:39" ht="15" x14ac:dyDescent="0.3">
      <c r="B266" s="400" t="str">
        <f>IF(MAX(B$7:B265)+1&gt;MAX('Res.Aux.'!$AG$23:$AG$722),"-",MAX(B$7:B265)+1)</f>
        <v>-</v>
      </c>
      <c r="C266" s="401" t="str">
        <f>IF($B266="-","",INDEX('Res.Aux.'!$AG$12:$BG$722,MATCH($B266,'Res.Aux.'!$AG$12:$AG$722,0),MATCH(C$6,'Res.Aux.'!$AG$15:$BG$15,0)))</f>
        <v/>
      </c>
      <c r="D266" s="402" t="str">
        <f t="shared" si="54"/>
        <v/>
      </c>
      <c r="E266" s="403" t="str">
        <f>IF($B266="-","",INDEX('Res.Aux.'!$AG$12:$BG$722,MATCH($B266,'Res.Aux.'!$AG$12:$AG$722,0),MATCH(E$6,'Res.Aux.'!$AG$15:$BG$15,0)))</f>
        <v/>
      </c>
      <c r="F266" s="402" t="str">
        <f t="shared" si="55"/>
        <v/>
      </c>
      <c r="G266" s="404" t="str">
        <f>IF($B266="-","",INDEX('Res.Aux.'!$AG$12:$BG$722,MATCH($B266,'Res.Aux.'!$AG$12:$AG$722,0),MATCH(G$6,'Res.Aux.'!$AG$15:$BG$15,0)))</f>
        <v/>
      </c>
      <c r="H266" s="405" t="str">
        <f>IF($B266="-","",Datos!$I$16)</f>
        <v/>
      </c>
      <c r="I266" s="406" t="str">
        <f>IF($C266="","",Datos!$G$16)</f>
        <v/>
      </c>
      <c r="J266" s="407" t="str">
        <f>IF($B266="-","",INDEX('Res.Aux.'!$AG$12:$BG$722,MATCH($B266,'Res.Aux.'!$AG$12:$AG$722,0),MATCH(J$6,'Res.Aux.'!$AG$15:$BG$15,0)))</f>
        <v/>
      </c>
      <c r="K266" s="408" t="str">
        <f>IF($C266="","",Datos!$H$26)</f>
        <v/>
      </c>
      <c r="L266" s="409" t="str">
        <f>IF($I266="","",Datos!$N$27)</f>
        <v/>
      </c>
      <c r="M266" s="407" t="str">
        <f>IF($I266="","",Datos!$O$27)</f>
        <v/>
      </c>
      <c r="N266" s="410" t="str">
        <f>IF($B266="-","",INDEX('Res.Aux.'!$AG$12:$BG$722,MATCH($B266,'Res.Aux.'!$AG$12:$AG$722,0),MATCH(N$6,'Res.Aux.'!$AG$15:$BG$15,0)))</f>
        <v/>
      </c>
      <c r="O266" s="411"/>
      <c r="P266" s="412" t="str">
        <f t="shared" si="56"/>
        <v/>
      </c>
      <c r="Q266" s="413" t="str">
        <f t="shared" si="58"/>
        <v>ù</v>
      </c>
      <c r="R266" s="414" t="str">
        <f>IF($B266="-","",INDEX('Res.Aux.'!$AG$12:$BG$722,MATCH($B266,'Res.Aux.'!$AG$12:$AG$722,0),MATCH(R$6,'Res.Aux.'!$AG$15:$BG$15,0)))</f>
        <v/>
      </c>
      <c r="S266" s="415" t="str">
        <f>IF($B266="-","",INDEX('Res.Aux.'!$AG$12:$BG$722,MATCH($B266,'Res.Aux.'!$AG$12:$AG$722,0),MATCH(S$6,'Res.Aux.'!$AG$15:$BG$15,0)))</f>
        <v/>
      </c>
      <c r="T266" s="415" t="str">
        <f>IF($B266="-","",INDEX('Res.Aux.'!$AG$12:$BG$722,MATCH($B266,'Res.Aux.'!$AG$12:$AG$722,0),MATCH(T$6,'Res.Aux.'!$AG$15:$BG$15,0)))</f>
        <v/>
      </c>
      <c r="U266" s="416" t="str">
        <f>IF($B266="-","",INDEX('Res.Aux.'!$AG$12:$BG$722,MATCH($B266,'Res.Aux.'!$AG$12:$AG$722,0),MATCH(U$6,'Res.Aux.'!$AG$15:$BG$15,0)))</f>
        <v/>
      </c>
      <c r="V266" s="417"/>
      <c r="W266" s="414" t="str">
        <f t="shared" si="50"/>
        <v>-</v>
      </c>
      <c r="X266" s="415" t="str">
        <f t="shared" si="50"/>
        <v>-</v>
      </c>
      <c r="Y266" s="415" t="str">
        <f t="shared" si="50"/>
        <v>-</v>
      </c>
      <c r="Z266" s="416" t="str">
        <f t="shared" si="48"/>
        <v>-</v>
      </c>
      <c r="AA266" s="417"/>
      <c r="AB266" s="414" t="str">
        <f t="shared" si="49"/>
        <v>-</v>
      </c>
      <c r="AC266" s="415" t="str">
        <f t="shared" si="49"/>
        <v>-</v>
      </c>
      <c r="AD266" s="415" t="str">
        <f t="shared" si="49"/>
        <v>-</v>
      </c>
      <c r="AE266" s="416" t="str">
        <f t="shared" si="47"/>
        <v>-</v>
      </c>
      <c r="AF266" s="417"/>
      <c r="AG266" s="410" t="str">
        <f t="shared" si="51"/>
        <v>-</v>
      </c>
      <c r="AH266" s="417"/>
      <c r="AI266" s="418" t="str">
        <f t="shared" si="52"/>
        <v>ù</v>
      </c>
      <c r="AJ266" s="419" t="str">
        <f t="shared" si="53"/>
        <v>~</v>
      </c>
      <c r="AK266" s="417"/>
      <c r="AL266" s="414" t="str">
        <f t="shared" si="46"/>
        <v>-</v>
      </c>
      <c r="AM266" s="416" t="str">
        <f t="shared" si="57"/>
        <v>-</v>
      </c>
    </row>
    <row r="267" spans="2:39" ht="15" x14ac:dyDescent="0.3">
      <c r="B267" s="400" t="str">
        <f>IF(MAX(B$7:B266)+1&gt;MAX('Res.Aux.'!$AG$23:$AG$722),"-",MAX(B$7:B266)+1)</f>
        <v>-</v>
      </c>
      <c r="C267" s="401" t="str">
        <f>IF($B267="-","",INDEX('Res.Aux.'!$AG$12:$BG$722,MATCH($B267,'Res.Aux.'!$AG$12:$AG$722,0),MATCH(C$6,'Res.Aux.'!$AG$15:$BG$15,0)))</f>
        <v/>
      </c>
      <c r="D267" s="402" t="str">
        <f t="shared" si="54"/>
        <v/>
      </c>
      <c r="E267" s="403" t="str">
        <f>IF($B267="-","",INDEX('Res.Aux.'!$AG$12:$BG$722,MATCH($B267,'Res.Aux.'!$AG$12:$AG$722,0),MATCH(E$6,'Res.Aux.'!$AG$15:$BG$15,0)))</f>
        <v/>
      </c>
      <c r="F267" s="402" t="str">
        <f t="shared" si="55"/>
        <v/>
      </c>
      <c r="G267" s="404" t="str">
        <f>IF($B267="-","",INDEX('Res.Aux.'!$AG$12:$BG$722,MATCH($B267,'Res.Aux.'!$AG$12:$AG$722,0),MATCH(G$6,'Res.Aux.'!$AG$15:$BG$15,0)))</f>
        <v/>
      </c>
      <c r="H267" s="405" t="str">
        <f>IF($B267="-","",Datos!$I$16)</f>
        <v/>
      </c>
      <c r="I267" s="406" t="str">
        <f>IF($C267="","",Datos!$G$16)</f>
        <v/>
      </c>
      <c r="J267" s="407" t="str">
        <f>IF($B267="-","",INDEX('Res.Aux.'!$AG$12:$BG$722,MATCH($B267,'Res.Aux.'!$AG$12:$AG$722,0),MATCH(J$6,'Res.Aux.'!$AG$15:$BG$15,0)))</f>
        <v/>
      </c>
      <c r="K267" s="408" t="str">
        <f>IF($C267="","",Datos!$H$26)</f>
        <v/>
      </c>
      <c r="L267" s="409" t="str">
        <f>IF($I267="","",Datos!$N$27)</f>
        <v/>
      </c>
      <c r="M267" s="407" t="str">
        <f>IF($I267="","",Datos!$O$27)</f>
        <v/>
      </c>
      <c r="N267" s="410" t="str">
        <f>IF($B267="-","",INDEX('Res.Aux.'!$AG$12:$BG$722,MATCH($B267,'Res.Aux.'!$AG$12:$AG$722,0),MATCH(N$6,'Res.Aux.'!$AG$15:$BG$15,0)))</f>
        <v/>
      </c>
      <c r="O267" s="411"/>
      <c r="P267" s="412" t="str">
        <f t="shared" si="56"/>
        <v/>
      </c>
      <c r="Q267" s="413" t="str">
        <f t="shared" si="58"/>
        <v>ù</v>
      </c>
      <c r="R267" s="414" t="str">
        <f>IF($B267="-","",INDEX('Res.Aux.'!$AG$12:$BG$722,MATCH($B267,'Res.Aux.'!$AG$12:$AG$722,0),MATCH(R$6,'Res.Aux.'!$AG$15:$BG$15,0)))</f>
        <v/>
      </c>
      <c r="S267" s="415" t="str">
        <f>IF($B267="-","",INDEX('Res.Aux.'!$AG$12:$BG$722,MATCH($B267,'Res.Aux.'!$AG$12:$AG$722,0),MATCH(S$6,'Res.Aux.'!$AG$15:$BG$15,0)))</f>
        <v/>
      </c>
      <c r="T267" s="415" t="str">
        <f>IF($B267="-","",INDEX('Res.Aux.'!$AG$12:$BG$722,MATCH($B267,'Res.Aux.'!$AG$12:$AG$722,0),MATCH(T$6,'Res.Aux.'!$AG$15:$BG$15,0)))</f>
        <v/>
      </c>
      <c r="U267" s="416" t="str">
        <f>IF($B267="-","",INDEX('Res.Aux.'!$AG$12:$BG$722,MATCH($B267,'Res.Aux.'!$AG$12:$AG$722,0),MATCH(U$6,'Res.Aux.'!$AG$15:$BG$15,0)))</f>
        <v/>
      </c>
      <c r="V267" s="417"/>
      <c r="W267" s="414" t="str">
        <f t="shared" si="50"/>
        <v>-</v>
      </c>
      <c r="X267" s="415" t="str">
        <f t="shared" si="50"/>
        <v>-</v>
      </c>
      <c r="Y267" s="415" t="str">
        <f t="shared" si="50"/>
        <v>-</v>
      </c>
      <c r="Z267" s="416" t="str">
        <f t="shared" si="48"/>
        <v>-</v>
      </c>
      <c r="AA267" s="417"/>
      <c r="AB267" s="414" t="str">
        <f t="shared" si="49"/>
        <v>-</v>
      </c>
      <c r="AC267" s="415" t="str">
        <f t="shared" si="49"/>
        <v>-</v>
      </c>
      <c r="AD267" s="415" t="str">
        <f t="shared" si="49"/>
        <v>-</v>
      </c>
      <c r="AE267" s="416" t="str">
        <f t="shared" si="47"/>
        <v>-</v>
      </c>
      <c r="AF267" s="417"/>
      <c r="AG267" s="410" t="str">
        <f t="shared" si="51"/>
        <v>-</v>
      </c>
      <c r="AH267" s="417"/>
      <c r="AI267" s="418" t="str">
        <f t="shared" si="52"/>
        <v>ù</v>
      </c>
      <c r="AJ267" s="419" t="str">
        <f t="shared" si="53"/>
        <v>~</v>
      </c>
      <c r="AK267" s="417"/>
      <c r="AL267" s="414" t="str">
        <f t="shared" si="46"/>
        <v>-</v>
      </c>
      <c r="AM267" s="416" t="str">
        <f t="shared" si="57"/>
        <v>-</v>
      </c>
    </row>
    <row r="268" spans="2:39" ht="15" x14ac:dyDescent="0.3">
      <c r="B268" s="400" t="str">
        <f>IF(MAX(B$7:B267)+1&gt;MAX('Res.Aux.'!$AG$23:$AG$722),"-",MAX(B$7:B267)+1)</f>
        <v>-</v>
      </c>
      <c r="C268" s="401" t="str">
        <f>IF($B268="-","",INDEX('Res.Aux.'!$AG$12:$BG$722,MATCH($B268,'Res.Aux.'!$AG$12:$AG$722,0),MATCH(C$6,'Res.Aux.'!$AG$15:$BG$15,0)))</f>
        <v/>
      </c>
      <c r="D268" s="402" t="str">
        <f t="shared" si="54"/>
        <v/>
      </c>
      <c r="E268" s="403" t="str">
        <f>IF($B268="-","",INDEX('Res.Aux.'!$AG$12:$BG$722,MATCH($B268,'Res.Aux.'!$AG$12:$AG$722,0),MATCH(E$6,'Res.Aux.'!$AG$15:$BG$15,0)))</f>
        <v/>
      </c>
      <c r="F268" s="402" t="str">
        <f t="shared" si="55"/>
        <v/>
      </c>
      <c r="G268" s="404" t="str">
        <f>IF($B268="-","",INDEX('Res.Aux.'!$AG$12:$BG$722,MATCH($B268,'Res.Aux.'!$AG$12:$AG$722,0),MATCH(G$6,'Res.Aux.'!$AG$15:$BG$15,0)))</f>
        <v/>
      </c>
      <c r="H268" s="405" t="str">
        <f>IF($B268="-","",Datos!$I$16)</f>
        <v/>
      </c>
      <c r="I268" s="406" t="str">
        <f>IF($C268="","",Datos!$G$16)</f>
        <v/>
      </c>
      <c r="J268" s="407" t="str">
        <f>IF($B268="-","",INDEX('Res.Aux.'!$AG$12:$BG$722,MATCH($B268,'Res.Aux.'!$AG$12:$AG$722,0),MATCH(J$6,'Res.Aux.'!$AG$15:$BG$15,0)))</f>
        <v/>
      </c>
      <c r="K268" s="408" t="str">
        <f>IF($C268="","",Datos!$H$26)</f>
        <v/>
      </c>
      <c r="L268" s="409" t="str">
        <f>IF($I268="","",Datos!$N$27)</f>
        <v/>
      </c>
      <c r="M268" s="407" t="str">
        <f>IF($I268="","",Datos!$O$27)</f>
        <v/>
      </c>
      <c r="N268" s="410" t="str">
        <f>IF($B268="-","",INDEX('Res.Aux.'!$AG$12:$BG$722,MATCH($B268,'Res.Aux.'!$AG$12:$AG$722,0),MATCH(N$6,'Res.Aux.'!$AG$15:$BG$15,0)))</f>
        <v/>
      </c>
      <c r="O268" s="411"/>
      <c r="P268" s="412" t="str">
        <f t="shared" si="56"/>
        <v/>
      </c>
      <c r="Q268" s="413" t="str">
        <f t="shared" si="58"/>
        <v>ù</v>
      </c>
      <c r="R268" s="414" t="str">
        <f>IF($B268="-","",INDEX('Res.Aux.'!$AG$12:$BG$722,MATCH($B268,'Res.Aux.'!$AG$12:$AG$722,0),MATCH(R$6,'Res.Aux.'!$AG$15:$BG$15,0)))</f>
        <v/>
      </c>
      <c r="S268" s="415" t="str">
        <f>IF($B268="-","",INDEX('Res.Aux.'!$AG$12:$BG$722,MATCH($B268,'Res.Aux.'!$AG$12:$AG$722,0),MATCH(S$6,'Res.Aux.'!$AG$15:$BG$15,0)))</f>
        <v/>
      </c>
      <c r="T268" s="415" t="str">
        <f>IF($B268="-","",INDEX('Res.Aux.'!$AG$12:$BG$722,MATCH($B268,'Res.Aux.'!$AG$12:$AG$722,0),MATCH(T$6,'Res.Aux.'!$AG$15:$BG$15,0)))</f>
        <v/>
      </c>
      <c r="U268" s="416" t="str">
        <f>IF($B268="-","",INDEX('Res.Aux.'!$AG$12:$BG$722,MATCH($B268,'Res.Aux.'!$AG$12:$AG$722,0),MATCH(U$6,'Res.Aux.'!$AG$15:$BG$15,0)))</f>
        <v/>
      </c>
      <c r="V268" s="417"/>
      <c r="W268" s="414" t="str">
        <f t="shared" si="50"/>
        <v>-</v>
      </c>
      <c r="X268" s="415" t="str">
        <f t="shared" si="50"/>
        <v>-</v>
      </c>
      <c r="Y268" s="415" t="str">
        <f t="shared" si="50"/>
        <v>-</v>
      </c>
      <c r="Z268" s="416" t="str">
        <f t="shared" si="48"/>
        <v>-</v>
      </c>
      <c r="AA268" s="417"/>
      <c r="AB268" s="414" t="str">
        <f t="shared" si="49"/>
        <v>-</v>
      </c>
      <c r="AC268" s="415" t="str">
        <f t="shared" si="49"/>
        <v>-</v>
      </c>
      <c r="AD268" s="415" t="str">
        <f t="shared" si="49"/>
        <v>-</v>
      </c>
      <c r="AE268" s="416" t="str">
        <f t="shared" si="47"/>
        <v>-</v>
      </c>
      <c r="AF268" s="417"/>
      <c r="AG268" s="410" t="str">
        <f t="shared" si="51"/>
        <v>-</v>
      </c>
      <c r="AH268" s="417"/>
      <c r="AI268" s="418" t="str">
        <f t="shared" si="52"/>
        <v>ù</v>
      </c>
      <c r="AJ268" s="419" t="str">
        <f t="shared" si="53"/>
        <v>~</v>
      </c>
      <c r="AK268" s="417"/>
      <c r="AL268" s="414" t="str">
        <f t="shared" si="46"/>
        <v>-</v>
      </c>
      <c r="AM268" s="416" t="str">
        <f t="shared" si="57"/>
        <v>-</v>
      </c>
    </row>
    <row r="269" spans="2:39" ht="15" x14ac:dyDescent="0.3">
      <c r="B269" s="400" t="str">
        <f>IF(MAX(B$7:B268)+1&gt;MAX('Res.Aux.'!$AG$23:$AG$722),"-",MAX(B$7:B268)+1)</f>
        <v>-</v>
      </c>
      <c r="C269" s="401" t="str">
        <f>IF($B269="-","",INDEX('Res.Aux.'!$AG$12:$BG$722,MATCH($B269,'Res.Aux.'!$AG$12:$AG$722,0),MATCH(C$6,'Res.Aux.'!$AG$15:$BG$15,0)))</f>
        <v/>
      </c>
      <c r="D269" s="402" t="str">
        <f t="shared" si="54"/>
        <v/>
      </c>
      <c r="E269" s="403" t="str">
        <f>IF($B269="-","",INDEX('Res.Aux.'!$AG$12:$BG$722,MATCH($B269,'Res.Aux.'!$AG$12:$AG$722,0),MATCH(E$6,'Res.Aux.'!$AG$15:$BG$15,0)))</f>
        <v/>
      </c>
      <c r="F269" s="402" t="str">
        <f t="shared" si="55"/>
        <v/>
      </c>
      <c r="G269" s="404" t="str">
        <f>IF($B269="-","",INDEX('Res.Aux.'!$AG$12:$BG$722,MATCH($B269,'Res.Aux.'!$AG$12:$AG$722,0),MATCH(G$6,'Res.Aux.'!$AG$15:$BG$15,0)))</f>
        <v/>
      </c>
      <c r="H269" s="405" t="str">
        <f>IF($B269="-","",Datos!$I$16)</f>
        <v/>
      </c>
      <c r="I269" s="406" t="str">
        <f>IF($C269="","",Datos!$G$16)</f>
        <v/>
      </c>
      <c r="J269" s="407" t="str">
        <f>IF($B269="-","",INDEX('Res.Aux.'!$AG$12:$BG$722,MATCH($B269,'Res.Aux.'!$AG$12:$AG$722,0),MATCH(J$6,'Res.Aux.'!$AG$15:$BG$15,0)))</f>
        <v/>
      </c>
      <c r="K269" s="408" t="str">
        <f>IF($C269="","",Datos!$H$26)</f>
        <v/>
      </c>
      <c r="L269" s="409" t="str">
        <f>IF($I269="","",Datos!$N$27)</f>
        <v/>
      </c>
      <c r="M269" s="407" t="str">
        <f>IF($I269="","",Datos!$O$27)</f>
        <v/>
      </c>
      <c r="N269" s="410" t="str">
        <f>IF($B269="-","",INDEX('Res.Aux.'!$AG$12:$BG$722,MATCH($B269,'Res.Aux.'!$AG$12:$AG$722,0),MATCH(N$6,'Res.Aux.'!$AG$15:$BG$15,0)))</f>
        <v/>
      </c>
      <c r="O269" s="411"/>
      <c r="P269" s="412" t="str">
        <f t="shared" si="56"/>
        <v/>
      </c>
      <c r="Q269" s="413" t="str">
        <f t="shared" si="58"/>
        <v>ù</v>
      </c>
      <c r="R269" s="414" t="str">
        <f>IF($B269="-","",INDEX('Res.Aux.'!$AG$12:$BG$722,MATCH($B269,'Res.Aux.'!$AG$12:$AG$722,0),MATCH(R$6,'Res.Aux.'!$AG$15:$BG$15,0)))</f>
        <v/>
      </c>
      <c r="S269" s="415" t="str">
        <f>IF($B269="-","",INDEX('Res.Aux.'!$AG$12:$BG$722,MATCH($B269,'Res.Aux.'!$AG$12:$AG$722,0),MATCH(S$6,'Res.Aux.'!$AG$15:$BG$15,0)))</f>
        <v/>
      </c>
      <c r="T269" s="415" t="str">
        <f>IF($B269="-","",INDEX('Res.Aux.'!$AG$12:$BG$722,MATCH($B269,'Res.Aux.'!$AG$12:$AG$722,0),MATCH(T$6,'Res.Aux.'!$AG$15:$BG$15,0)))</f>
        <v/>
      </c>
      <c r="U269" s="416" t="str">
        <f>IF($B269="-","",INDEX('Res.Aux.'!$AG$12:$BG$722,MATCH($B269,'Res.Aux.'!$AG$12:$AG$722,0),MATCH(U$6,'Res.Aux.'!$AG$15:$BG$15,0)))</f>
        <v/>
      </c>
      <c r="V269" s="417"/>
      <c r="W269" s="414" t="str">
        <f t="shared" si="50"/>
        <v>-</v>
      </c>
      <c r="X269" s="415" t="str">
        <f t="shared" si="50"/>
        <v>-</v>
      </c>
      <c r="Y269" s="415" t="str">
        <f t="shared" si="50"/>
        <v>-</v>
      </c>
      <c r="Z269" s="416" t="str">
        <f t="shared" si="48"/>
        <v>-</v>
      </c>
      <c r="AA269" s="417"/>
      <c r="AB269" s="414" t="str">
        <f t="shared" si="49"/>
        <v>-</v>
      </c>
      <c r="AC269" s="415" t="str">
        <f t="shared" si="49"/>
        <v>-</v>
      </c>
      <c r="AD269" s="415" t="str">
        <f t="shared" si="49"/>
        <v>-</v>
      </c>
      <c r="AE269" s="416" t="str">
        <f t="shared" si="47"/>
        <v>-</v>
      </c>
      <c r="AF269" s="417"/>
      <c r="AG269" s="410" t="str">
        <f t="shared" si="51"/>
        <v>-</v>
      </c>
      <c r="AH269" s="417"/>
      <c r="AI269" s="418" t="str">
        <f t="shared" si="52"/>
        <v>ù</v>
      </c>
      <c r="AJ269" s="419" t="str">
        <f t="shared" si="53"/>
        <v>~</v>
      </c>
      <c r="AK269" s="417"/>
      <c r="AL269" s="414" t="str">
        <f t="shared" si="46"/>
        <v>-</v>
      </c>
      <c r="AM269" s="416" t="str">
        <f t="shared" si="57"/>
        <v>-</v>
      </c>
    </row>
    <row r="270" spans="2:39" ht="15" x14ac:dyDescent="0.3">
      <c r="B270" s="400" t="str">
        <f>IF(MAX(B$7:B269)+1&gt;MAX('Res.Aux.'!$AG$23:$AG$722),"-",MAX(B$7:B269)+1)</f>
        <v>-</v>
      </c>
      <c r="C270" s="401" t="str">
        <f>IF($B270="-","",INDEX('Res.Aux.'!$AG$12:$BG$722,MATCH($B270,'Res.Aux.'!$AG$12:$AG$722,0),MATCH(C$6,'Res.Aux.'!$AG$15:$BG$15,0)))</f>
        <v/>
      </c>
      <c r="D270" s="402" t="str">
        <f t="shared" si="54"/>
        <v/>
      </c>
      <c r="E270" s="403" t="str">
        <f>IF($B270="-","",INDEX('Res.Aux.'!$AG$12:$BG$722,MATCH($B270,'Res.Aux.'!$AG$12:$AG$722,0),MATCH(E$6,'Res.Aux.'!$AG$15:$BG$15,0)))</f>
        <v/>
      </c>
      <c r="F270" s="402" t="str">
        <f t="shared" si="55"/>
        <v/>
      </c>
      <c r="G270" s="404" t="str">
        <f>IF($B270="-","",INDEX('Res.Aux.'!$AG$12:$BG$722,MATCH($B270,'Res.Aux.'!$AG$12:$AG$722,0),MATCH(G$6,'Res.Aux.'!$AG$15:$BG$15,0)))</f>
        <v/>
      </c>
      <c r="H270" s="405" t="str">
        <f>IF($B270="-","",Datos!$I$16)</f>
        <v/>
      </c>
      <c r="I270" s="406" t="str">
        <f>IF($C270="","",Datos!$G$16)</f>
        <v/>
      </c>
      <c r="J270" s="407" t="str">
        <f>IF($B270="-","",INDEX('Res.Aux.'!$AG$12:$BG$722,MATCH($B270,'Res.Aux.'!$AG$12:$AG$722,0),MATCH(J$6,'Res.Aux.'!$AG$15:$BG$15,0)))</f>
        <v/>
      </c>
      <c r="K270" s="408" t="str">
        <f>IF($C270="","",Datos!$H$26)</f>
        <v/>
      </c>
      <c r="L270" s="409" t="str">
        <f>IF($I270="","",Datos!$N$27)</f>
        <v/>
      </c>
      <c r="M270" s="407" t="str">
        <f>IF($I270="","",Datos!$O$27)</f>
        <v/>
      </c>
      <c r="N270" s="410" t="str">
        <f>IF($B270="-","",INDEX('Res.Aux.'!$AG$12:$BG$722,MATCH($B270,'Res.Aux.'!$AG$12:$AG$722,0),MATCH(N$6,'Res.Aux.'!$AG$15:$BG$15,0)))</f>
        <v/>
      </c>
      <c r="O270" s="411"/>
      <c r="P270" s="412" t="str">
        <f t="shared" si="56"/>
        <v/>
      </c>
      <c r="Q270" s="413" t="str">
        <f t="shared" si="58"/>
        <v>ù</v>
      </c>
      <c r="R270" s="414" t="str">
        <f>IF($B270="-","",INDEX('Res.Aux.'!$AG$12:$BG$722,MATCH($B270,'Res.Aux.'!$AG$12:$AG$722,0),MATCH(R$6,'Res.Aux.'!$AG$15:$BG$15,0)))</f>
        <v/>
      </c>
      <c r="S270" s="415" t="str">
        <f>IF($B270="-","",INDEX('Res.Aux.'!$AG$12:$BG$722,MATCH($B270,'Res.Aux.'!$AG$12:$AG$722,0),MATCH(S$6,'Res.Aux.'!$AG$15:$BG$15,0)))</f>
        <v/>
      </c>
      <c r="T270" s="415" t="str">
        <f>IF($B270="-","",INDEX('Res.Aux.'!$AG$12:$BG$722,MATCH($B270,'Res.Aux.'!$AG$12:$AG$722,0),MATCH(T$6,'Res.Aux.'!$AG$15:$BG$15,0)))</f>
        <v/>
      </c>
      <c r="U270" s="416" t="str">
        <f>IF($B270="-","",INDEX('Res.Aux.'!$AG$12:$BG$722,MATCH($B270,'Res.Aux.'!$AG$12:$AG$722,0),MATCH(U$6,'Res.Aux.'!$AG$15:$BG$15,0)))</f>
        <v/>
      </c>
      <c r="V270" s="417"/>
      <c r="W270" s="414" t="str">
        <f t="shared" si="50"/>
        <v>-</v>
      </c>
      <c r="X270" s="415" t="str">
        <f t="shared" si="50"/>
        <v>-</v>
      </c>
      <c r="Y270" s="415" t="str">
        <f t="shared" si="50"/>
        <v>-</v>
      </c>
      <c r="Z270" s="416" t="str">
        <f t="shared" si="48"/>
        <v>-</v>
      </c>
      <c r="AA270" s="417"/>
      <c r="AB270" s="414" t="str">
        <f t="shared" si="49"/>
        <v>-</v>
      </c>
      <c r="AC270" s="415" t="str">
        <f t="shared" si="49"/>
        <v>-</v>
      </c>
      <c r="AD270" s="415" t="str">
        <f t="shared" si="49"/>
        <v>-</v>
      </c>
      <c r="AE270" s="416" t="str">
        <f t="shared" si="47"/>
        <v>-</v>
      </c>
      <c r="AF270" s="417"/>
      <c r="AG270" s="410" t="str">
        <f t="shared" si="51"/>
        <v>-</v>
      </c>
      <c r="AH270" s="417"/>
      <c r="AI270" s="418" t="str">
        <f t="shared" si="52"/>
        <v>ù</v>
      </c>
      <c r="AJ270" s="419" t="str">
        <f t="shared" si="53"/>
        <v>~</v>
      </c>
      <c r="AK270" s="417"/>
      <c r="AL270" s="414" t="str">
        <f t="shared" ref="AL270:AL333" si="59">IF(SUM(R270:U270)=0,"-",SUM(R270:U270))</f>
        <v>-</v>
      </c>
      <c r="AM270" s="416" t="str">
        <f t="shared" si="57"/>
        <v>-</v>
      </c>
    </row>
    <row r="271" spans="2:39" ht="15" x14ac:dyDescent="0.3">
      <c r="B271" s="400" t="str">
        <f>IF(MAX(B$7:B270)+1&gt;MAX('Res.Aux.'!$AG$23:$AG$722),"-",MAX(B$7:B270)+1)</f>
        <v>-</v>
      </c>
      <c r="C271" s="401" t="str">
        <f>IF($B271="-","",INDEX('Res.Aux.'!$AG$12:$BG$722,MATCH($B271,'Res.Aux.'!$AG$12:$AG$722,0),MATCH(C$6,'Res.Aux.'!$AG$15:$BG$15,0)))</f>
        <v/>
      </c>
      <c r="D271" s="402" t="str">
        <f t="shared" si="54"/>
        <v/>
      </c>
      <c r="E271" s="403" t="str">
        <f>IF($B271="-","",INDEX('Res.Aux.'!$AG$12:$BG$722,MATCH($B271,'Res.Aux.'!$AG$12:$AG$722,0),MATCH(E$6,'Res.Aux.'!$AG$15:$BG$15,0)))</f>
        <v/>
      </c>
      <c r="F271" s="402" t="str">
        <f t="shared" si="55"/>
        <v/>
      </c>
      <c r="G271" s="404" t="str">
        <f>IF($B271="-","",INDEX('Res.Aux.'!$AG$12:$BG$722,MATCH($B271,'Res.Aux.'!$AG$12:$AG$722,0),MATCH(G$6,'Res.Aux.'!$AG$15:$BG$15,0)))</f>
        <v/>
      </c>
      <c r="H271" s="405" t="str">
        <f>IF($B271="-","",Datos!$I$16)</f>
        <v/>
      </c>
      <c r="I271" s="406" t="str">
        <f>IF($C271="","",Datos!$G$16)</f>
        <v/>
      </c>
      <c r="J271" s="407" t="str">
        <f>IF($B271="-","",INDEX('Res.Aux.'!$AG$12:$BG$722,MATCH($B271,'Res.Aux.'!$AG$12:$AG$722,0),MATCH(J$6,'Res.Aux.'!$AG$15:$BG$15,0)))</f>
        <v/>
      </c>
      <c r="K271" s="408" t="str">
        <f>IF($C271="","",Datos!$H$26)</f>
        <v/>
      </c>
      <c r="L271" s="409" t="str">
        <f>IF($I271="","",Datos!$N$27)</f>
        <v/>
      </c>
      <c r="M271" s="407" t="str">
        <f>IF($I271="","",Datos!$O$27)</f>
        <v/>
      </c>
      <c r="N271" s="410" t="str">
        <f>IF($B271="-","",INDEX('Res.Aux.'!$AG$12:$BG$722,MATCH($B271,'Res.Aux.'!$AG$12:$AG$722,0),MATCH(N$6,'Res.Aux.'!$AG$15:$BG$15,0)))</f>
        <v/>
      </c>
      <c r="O271" s="411"/>
      <c r="P271" s="412" t="str">
        <f t="shared" si="56"/>
        <v/>
      </c>
      <c r="Q271" s="413" t="str">
        <f t="shared" si="58"/>
        <v>ù</v>
      </c>
      <c r="R271" s="414" t="str">
        <f>IF($B271="-","",INDEX('Res.Aux.'!$AG$12:$BG$722,MATCH($B271,'Res.Aux.'!$AG$12:$AG$722,0),MATCH(R$6,'Res.Aux.'!$AG$15:$BG$15,0)))</f>
        <v/>
      </c>
      <c r="S271" s="415" t="str">
        <f>IF($B271="-","",INDEX('Res.Aux.'!$AG$12:$BG$722,MATCH($B271,'Res.Aux.'!$AG$12:$AG$722,0),MATCH(S$6,'Res.Aux.'!$AG$15:$BG$15,0)))</f>
        <v/>
      </c>
      <c r="T271" s="415" t="str">
        <f>IF($B271="-","",INDEX('Res.Aux.'!$AG$12:$BG$722,MATCH($B271,'Res.Aux.'!$AG$12:$AG$722,0),MATCH(T$6,'Res.Aux.'!$AG$15:$BG$15,0)))</f>
        <v/>
      </c>
      <c r="U271" s="416" t="str">
        <f>IF($B271="-","",INDEX('Res.Aux.'!$AG$12:$BG$722,MATCH($B271,'Res.Aux.'!$AG$12:$AG$722,0),MATCH(U$6,'Res.Aux.'!$AG$15:$BG$15,0)))</f>
        <v/>
      </c>
      <c r="V271" s="417"/>
      <c r="W271" s="414" t="str">
        <f t="shared" si="50"/>
        <v>-</v>
      </c>
      <c r="X271" s="415" t="str">
        <f t="shared" si="50"/>
        <v>-</v>
      </c>
      <c r="Y271" s="415" t="str">
        <f t="shared" si="50"/>
        <v>-</v>
      </c>
      <c r="Z271" s="416" t="str">
        <f t="shared" si="48"/>
        <v>-</v>
      </c>
      <c r="AA271" s="417"/>
      <c r="AB271" s="414" t="str">
        <f t="shared" si="49"/>
        <v>-</v>
      </c>
      <c r="AC271" s="415" t="str">
        <f t="shared" si="49"/>
        <v>-</v>
      </c>
      <c r="AD271" s="415" t="str">
        <f t="shared" si="49"/>
        <v>-</v>
      </c>
      <c r="AE271" s="416" t="str">
        <f t="shared" si="47"/>
        <v>-</v>
      </c>
      <c r="AF271" s="417"/>
      <c r="AG271" s="410" t="str">
        <f t="shared" si="51"/>
        <v>-</v>
      </c>
      <c r="AH271" s="417"/>
      <c r="AI271" s="418" t="str">
        <f t="shared" si="52"/>
        <v>ù</v>
      </c>
      <c r="AJ271" s="419" t="str">
        <f t="shared" si="53"/>
        <v>~</v>
      </c>
      <c r="AK271" s="417"/>
      <c r="AL271" s="414" t="str">
        <f t="shared" si="59"/>
        <v>-</v>
      </c>
      <c r="AM271" s="416" t="str">
        <f t="shared" si="57"/>
        <v>-</v>
      </c>
    </row>
    <row r="272" spans="2:39" ht="15" x14ac:dyDescent="0.3">
      <c r="B272" s="400" t="str">
        <f>IF(MAX(B$7:B271)+1&gt;MAX('Res.Aux.'!$AG$23:$AG$722),"-",MAX(B$7:B271)+1)</f>
        <v>-</v>
      </c>
      <c r="C272" s="401" t="str">
        <f>IF($B272="-","",INDEX('Res.Aux.'!$AG$12:$BG$722,MATCH($B272,'Res.Aux.'!$AG$12:$AG$722,0),MATCH(C$6,'Res.Aux.'!$AG$15:$BG$15,0)))</f>
        <v/>
      </c>
      <c r="D272" s="402" t="str">
        <f t="shared" si="54"/>
        <v/>
      </c>
      <c r="E272" s="403" t="str">
        <f>IF($B272="-","",INDEX('Res.Aux.'!$AG$12:$BG$722,MATCH($B272,'Res.Aux.'!$AG$12:$AG$722,0),MATCH(E$6,'Res.Aux.'!$AG$15:$BG$15,0)))</f>
        <v/>
      </c>
      <c r="F272" s="402" t="str">
        <f t="shared" si="55"/>
        <v/>
      </c>
      <c r="G272" s="404" t="str">
        <f>IF($B272="-","",INDEX('Res.Aux.'!$AG$12:$BG$722,MATCH($B272,'Res.Aux.'!$AG$12:$AG$722,0),MATCH(G$6,'Res.Aux.'!$AG$15:$BG$15,0)))</f>
        <v/>
      </c>
      <c r="H272" s="405" t="str">
        <f>IF($B272="-","",Datos!$I$16)</f>
        <v/>
      </c>
      <c r="I272" s="406" t="str">
        <f>IF($C272="","",Datos!$G$16)</f>
        <v/>
      </c>
      <c r="J272" s="407" t="str">
        <f>IF($B272="-","",INDEX('Res.Aux.'!$AG$12:$BG$722,MATCH($B272,'Res.Aux.'!$AG$12:$AG$722,0),MATCH(J$6,'Res.Aux.'!$AG$15:$BG$15,0)))</f>
        <v/>
      </c>
      <c r="K272" s="408" t="str">
        <f>IF($C272="","",Datos!$H$26)</f>
        <v/>
      </c>
      <c r="L272" s="409" t="str">
        <f>IF($I272="","",Datos!$N$27)</f>
        <v/>
      </c>
      <c r="M272" s="407" t="str">
        <f>IF($I272="","",Datos!$O$27)</f>
        <v/>
      </c>
      <c r="N272" s="410" t="str">
        <f>IF($B272="-","",INDEX('Res.Aux.'!$AG$12:$BG$722,MATCH($B272,'Res.Aux.'!$AG$12:$AG$722,0),MATCH(N$6,'Res.Aux.'!$AG$15:$BG$15,0)))</f>
        <v/>
      </c>
      <c r="O272" s="411"/>
      <c r="P272" s="412" t="str">
        <f t="shared" si="56"/>
        <v/>
      </c>
      <c r="Q272" s="413" t="str">
        <f t="shared" si="58"/>
        <v>ù</v>
      </c>
      <c r="R272" s="414" t="str">
        <f>IF($B272="-","",INDEX('Res.Aux.'!$AG$12:$BG$722,MATCH($B272,'Res.Aux.'!$AG$12:$AG$722,0),MATCH(R$6,'Res.Aux.'!$AG$15:$BG$15,0)))</f>
        <v/>
      </c>
      <c r="S272" s="415" t="str">
        <f>IF($B272="-","",INDEX('Res.Aux.'!$AG$12:$BG$722,MATCH($B272,'Res.Aux.'!$AG$12:$AG$722,0),MATCH(S$6,'Res.Aux.'!$AG$15:$BG$15,0)))</f>
        <v/>
      </c>
      <c r="T272" s="415" t="str">
        <f>IF($B272="-","",INDEX('Res.Aux.'!$AG$12:$BG$722,MATCH($B272,'Res.Aux.'!$AG$12:$AG$722,0),MATCH(T$6,'Res.Aux.'!$AG$15:$BG$15,0)))</f>
        <v/>
      </c>
      <c r="U272" s="416" t="str">
        <f>IF($B272="-","",INDEX('Res.Aux.'!$AG$12:$BG$722,MATCH($B272,'Res.Aux.'!$AG$12:$AG$722,0),MATCH(U$6,'Res.Aux.'!$AG$15:$BG$15,0)))</f>
        <v/>
      </c>
      <c r="V272" s="417"/>
      <c r="W272" s="414" t="str">
        <f t="shared" si="50"/>
        <v>-</v>
      </c>
      <c r="X272" s="415" t="str">
        <f t="shared" si="50"/>
        <v>-</v>
      </c>
      <c r="Y272" s="415" t="str">
        <f t="shared" si="50"/>
        <v>-</v>
      </c>
      <c r="Z272" s="416" t="str">
        <f t="shared" si="48"/>
        <v>-</v>
      </c>
      <c r="AA272" s="417"/>
      <c r="AB272" s="414" t="str">
        <f t="shared" si="49"/>
        <v>-</v>
      </c>
      <c r="AC272" s="415" t="str">
        <f t="shared" si="49"/>
        <v>-</v>
      </c>
      <c r="AD272" s="415" t="str">
        <f t="shared" si="49"/>
        <v>-</v>
      </c>
      <c r="AE272" s="416" t="str">
        <f t="shared" si="47"/>
        <v>-</v>
      </c>
      <c r="AF272" s="417"/>
      <c r="AG272" s="410" t="str">
        <f t="shared" si="51"/>
        <v>-</v>
      </c>
      <c r="AH272" s="417"/>
      <c r="AI272" s="418" t="str">
        <f t="shared" si="52"/>
        <v>ù</v>
      </c>
      <c r="AJ272" s="419" t="str">
        <f t="shared" si="53"/>
        <v>~</v>
      </c>
      <c r="AK272" s="417"/>
      <c r="AL272" s="414" t="str">
        <f t="shared" si="59"/>
        <v>-</v>
      </c>
      <c r="AM272" s="416" t="str">
        <f t="shared" si="57"/>
        <v>-</v>
      </c>
    </row>
    <row r="273" spans="2:39" ht="15" x14ac:dyDescent="0.3">
      <c r="B273" s="400" t="str">
        <f>IF(MAX(B$7:B272)+1&gt;MAX('Res.Aux.'!$AG$23:$AG$722),"-",MAX(B$7:B272)+1)</f>
        <v>-</v>
      </c>
      <c r="C273" s="401" t="str">
        <f>IF($B273="-","",INDEX('Res.Aux.'!$AG$12:$BG$722,MATCH($B273,'Res.Aux.'!$AG$12:$AG$722,0),MATCH(C$6,'Res.Aux.'!$AG$15:$BG$15,0)))</f>
        <v/>
      </c>
      <c r="D273" s="402" t="str">
        <f t="shared" si="54"/>
        <v/>
      </c>
      <c r="E273" s="403" t="str">
        <f>IF($B273="-","",INDEX('Res.Aux.'!$AG$12:$BG$722,MATCH($B273,'Res.Aux.'!$AG$12:$AG$722,0),MATCH(E$6,'Res.Aux.'!$AG$15:$BG$15,0)))</f>
        <v/>
      </c>
      <c r="F273" s="402" t="str">
        <f t="shared" si="55"/>
        <v/>
      </c>
      <c r="G273" s="404" t="str">
        <f>IF($B273="-","",INDEX('Res.Aux.'!$AG$12:$BG$722,MATCH($B273,'Res.Aux.'!$AG$12:$AG$722,0),MATCH(G$6,'Res.Aux.'!$AG$15:$BG$15,0)))</f>
        <v/>
      </c>
      <c r="H273" s="405" t="str">
        <f>IF($B273="-","",Datos!$I$16)</f>
        <v/>
      </c>
      <c r="I273" s="406" t="str">
        <f>IF($C273="","",Datos!$G$16)</f>
        <v/>
      </c>
      <c r="J273" s="407" t="str">
        <f>IF($B273="-","",INDEX('Res.Aux.'!$AG$12:$BG$722,MATCH($B273,'Res.Aux.'!$AG$12:$AG$722,0),MATCH(J$6,'Res.Aux.'!$AG$15:$BG$15,0)))</f>
        <v/>
      </c>
      <c r="K273" s="408" t="str">
        <f>IF($C273="","",Datos!$H$26)</f>
        <v/>
      </c>
      <c r="L273" s="409" t="str">
        <f>IF($I273="","",Datos!$N$27)</f>
        <v/>
      </c>
      <c r="M273" s="407" t="str">
        <f>IF($I273="","",Datos!$O$27)</f>
        <v/>
      </c>
      <c r="N273" s="410" t="str">
        <f>IF($B273="-","",INDEX('Res.Aux.'!$AG$12:$BG$722,MATCH($B273,'Res.Aux.'!$AG$12:$AG$722,0),MATCH(N$6,'Res.Aux.'!$AG$15:$BG$15,0)))</f>
        <v/>
      </c>
      <c r="O273" s="411"/>
      <c r="P273" s="412" t="str">
        <f t="shared" si="56"/>
        <v/>
      </c>
      <c r="Q273" s="413" t="str">
        <f t="shared" si="58"/>
        <v>ù</v>
      </c>
      <c r="R273" s="414" t="str">
        <f>IF($B273="-","",INDEX('Res.Aux.'!$AG$12:$BG$722,MATCH($B273,'Res.Aux.'!$AG$12:$AG$722,0),MATCH(R$6,'Res.Aux.'!$AG$15:$BG$15,0)))</f>
        <v/>
      </c>
      <c r="S273" s="415" t="str">
        <f>IF($B273="-","",INDEX('Res.Aux.'!$AG$12:$BG$722,MATCH($B273,'Res.Aux.'!$AG$12:$AG$722,0),MATCH(S$6,'Res.Aux.'!$AG$15:$BG$15,0)))</f>
        <v/>
      </c>
      <c r="T273" s="415" t="str">
        <f>IF($B273="-","",INDEX('Res.Aux.'!$AG$12:$BG$722,MATCH($B273,'Res.Aux.'!$AG$12:$AG$722,0),MATCH(T$6,'Res.Aux.'!$AG$15:$BG$15,0)))</f>
        <v/>
      </c>
      <c r="U273" s="416" t="str">
        <f>IF($B273="-","",INDEX('Res.Aux.'!$AG$12:$BG$722,MATCH($B273,'Res.Aux.'!$AG$12:$AG$722,0),MATCH(U$6,'Res.Aux.'!$AG$15:$BG$15,0)))</f>
        <v/>
      </c>
      <c r="V273" s="417"/>
      <c r="W273" s="414" t="str">
        <f t="shared" si="50"/>
        <v>-</v>
      </c>
      <c r="X273" s="415" t="str">
        <f t="shared" si="50"/>
        <v>-</v>
      </c>
      <c r="Y273" s="415" t="str">
        <f t="shared" si="50"/>
        <v>-</v>
      </c>
      <c r="Z273" s="416" t="str">
        <f t="shared" si="48"/>
        <v>-</v>
      </c>
      <c r="AA273" s="417"/>
      <c r="AB273" s="414" t="str">
        <f t="shared" si="49"/>
        <v>-</v>
      </c>
      <c r="AC273" s="415" t="str">
        <f t="shared" si="49"/>
        <v>-</v>
      </c>
      <c r="AD273" s="415" t="str">
        <f t="shared" si="49"/>
        <v>-</v>
      </c>
      <c r="AE273" s="416" t="str">
        <f t="shared" si="47"/>
        <v>-</v>
      </c>
      <c r="AF273" s="417"/>
      <c r="AG273" s="410" t="str">
        <f t="shared" si="51"/>
        <v>-</v>
      </c>
      <c r="AH273" s="417"/>
      <c r="AI273" s="418" t="str">
        <f t="shared" si="52"/>
        <v>ù</v>
      </c>
      <c r="AJ273" s="419" t="str">
        <f t="shared" si="53"/>
        <v>~</v>
      </c>
      <c r="AK273" s="417"/>
      <c r="AL273" s="414" t="str">
        <f t="shared" si="59"/>
        <v>-</v>
      </c>
      <c r="AM273" s="416" t="str">
        <f t="shared" si="57"/>
        <v>-</v>
      </c>
    </row>
    <row r="274" spans="2:39" ht="15" x14ac:dyDescent="0.3">
      <c r="B274" s="400" t="str">
        <f>IF(MAX(B$7:B273)+1&gt;MAX('Res.Aux.'!$AG$23:$AG$722),"-",MAX(B$7:B273)+1)</f>
        <v>-</v>
      </c>
      <c r="C274" s="401" t="str">
        <f>IF($B274="-","",INDEX('Res.Aux.'!$AG$12:$BG$722,MATCH($B274,'Res.Aux.'!$AG$12:$AG$722,0),MATCH(C$6,'Res.Aux.'!$AG$15:$BG$15,0)))</f>
        <v/>
      </c>
      <c r="D274" s="402" t="str">
        <f t="shared" si="54"/>
        <v/>
      </c>
      <c r="E274" s="403" t="str">
        <f>IF($B274="-","",INDEX('Res.Aux.'!$AG$12:$BG$722,MATCH($B274,'Res.Aux.'!$AG$12:$AG$722,0),MATCH(E$6,'Res.Aux.'!$AG$15:$BG$15,0)))</f>
        <v/>
      </c>
      <c r="F274" s="402" t="str">
        <f t="shared" si="55"/>
        <v/>
      </c>
      <c r="G274" s="404" t="str">
        <f>IF($B274="-","",INDEX('Res.Aux.'!$AG$12:$BG$722,MATCH($B274,'Res.Aux.'!$AG$12:$AG$722,0),MATCH(G$6,'Res.Aux.'!$AG$15:$BG$15,0)))</f>
        <v/>
      </c>
      <c r="H274" s="405" t="str">
        <f>IF($B274="-","",Datos!$I$16)</f>
        <v/>
      </c>
      <c r="I274" s="406" t="str">
        <f>IF($C274="","",Datos!$G$16)</f>
        <v/>
      </c>
      <c r="J274" s="407" t="str">
        <f>IF($B274="-","",INDEX('Res.Aux.'!$AG$12:$BG$722,MATCH($B274,'Res.Aux.'!$AG$12:$AG$722,0),MATCH(J$6,'Res.Aux.'!$AG$15:$BG$15,0)))</f>
        <v/>
      </c>
      <c r="K274" s="408" t="str">
        <f>IF($C274="","",Datos!$H$26)</f>
        <v/>
      </c>
      <c r="L274" s="409" t="str">
        <f>IF($I274="","",Datos!$N$27)</f>
        <v/>
      </c>
      <c r="M274" s="407" t="str">
        <f>IF($I274="","",Datos!$O$27)</f>
        <v/>
      </c>
      <c r="N274" s="410" t="str">
        <f>IF($B274="-","",INDEX('Res.Aux.'!$AG$12:$BG$722,MATCH($B274,'Res.Aux.'!$AG$12:$AG$722,0),MATCH(N$6,'Res.Aux.'!$AG$15:$BG$15,0)))</f>
        <v/>
      </c>
      <c r="O274" s="411"/>
      <c r="P274" s="412" t="str">
        <f t="shared" si="56"/>
        <v/>
      </c>
      <c r="Q274" s="413" t="str">
        <f t="shared" si="58"/>
        <v>ù</v>
      </c>
      <c r="R274" s="414" t="str">
        <f>IF($B274="-","",INDEX('Res.Aux.'!$AG$12:$BG$722,MATCH($B274,'Res.Aux.'!$AG$12:$AG$722,0),MATCH(R$6,'Res.Aux.'!$AG$15:$BG$15,0)))</f>
        <v/>
      </c>
      <c r="S274" s="415" t="str">
        <f>IF($B274="-","",INDEX('Res.Aux.'!$AG$12:$BG$722,MATCH($B274,'Res.Aux.'!$AG$12:$AG$722,0),MATCH(S$6,'Res.Aux.'!$AG$15:$BG$15,0)))</f>
        <v/>
      </c>
      <c r="T274" s="415" t="str">
        <f>IF($B274="-","",INDEX('Res.Aux.'!$AG$12:$BG$722,MATCH($B274,'Res.Aux.'!$AG$12:$AG$722,0),MATCH(T$6,'Res.Aux.'!$AG$15:$BG$15,0)))</f>
        <v/>
      </c>
      <c r="U274" s="416" t="str">
        <f>IF($B274="-","",INDEX('Res.Aux.'!$AG$12:$BG$722,MATCH($B274,'Res.Aux.'!$AG$12:$AG$722,0),MATCH(U$6,'Res.Aux.'!$AG$15:$BG$15,0)))</f>
        <v/>
      </c>
      <c r="V274" s="417"/>
      <c r="W274" s="414" t="str">
        <f t="shared" si="50"/>
        <v>-</v>
      </c>
      <c r="X274" s="415" t="str">
        <f t="shared" si="50"/>
        <v>-</v>
      </c>
      <c r="Y274" s="415" t="str">
        <f t="shared" si="50"/>
        <v>-</v>
      </c>
      <c r="Z274" s="416" t="str">
        <f t="shared" si="48"/>
        <v>-</v>
      </c>
      <c r="AA274" s="417"/>
      <c r="AB274" s="414" t="str">
        <f t="shared" si="49"/>
        <v>-</v>
      </c>
      <c r="AC274" s="415" t="str">
        <f t="shared" si="49"/>
        <v>-</v>
      </c>
      <c r="AD274" s="415" t="str">
        <f t="shared" si="49"/>
        <v>-</v>
      </c>
      <c r="AE274" s="416" t="str">
        <f t="shared" si="47"/>
        <v>-</v>
      </c>
      <c r="AF274" s="417"/>
      <c r="AG274" s="410" t="str">
        <f t="shared" si="51"/>
        <v>-</v>
      </c>
      <c r="AH274" s="417"/>
      <c r="AI274" s="418" t="str">
        <f t="shared" si="52"/>
        <v>ù</v>
      </c>
      <c r="AJ274" s="419" t="str">
        <f t="shared" si="53"/>
        <v>~</v>
      </c>
      <c r="AK274" s="417"/>
      <c r="AL274" s="414" t="str">
        <f t="shared" si="59"/>
        <v>-</v>
      </c>
      <c r="AM274" s="416" t="str">
        <f t="shared" si="57"/>
        <v>-</v>
      </c>
    </row>
    <row r="275" spans="2:39" ht="15" x14ac:dyDescent="0.3">
      <c r="B275" s="400" t="str">
        <f>IF(MAX(B$7:B274)+1&gt;MAX('Res.Aux.'!$AG$23:$AG$722),"-",MAX(B$7:B274)+1)</f>
        <v>-</v>
      </c>
      <c r="C275" s="401" t="str">
        <f>IF($B275="-","",INDEX('Res.Aux.'!$AG$12:$BG$722,MATCH($B275,'Res.Aux.'!$AG$12:$AG$722,0),MATCH(C$6,'Res.Aux.'!$AG$15:$BG$15,0)))</f>
        <v/>
      </c>
      <c r="D275" s="402" t="str">
        <f t="shared" si="54"/>
        <v/>
      </c>
      <c r="E275" s="403" t="str">
        <f>IF($B275="-","",INDEX('Res.Aux.'!$AG$12:$BG$722,MATCH($B275,'Res.Aux.'!$AG$12:$AG$722,0),MATCH(E$6,'Res.Aux.'!$AG$15:$BG$15,0)))</f>
        <v/>
      </c>
      <c r="F275" s="402" t="str">
        <f t="shared" si="55"/>
        <v/>
      </c>
      <c r="G275" s="404" t="str">
        <f>IF($B275="-","",INDEX('Res.Aux.'!$AG$12:$BG$722,MATCH($B275,'Res.Aux.'!$AG$12:$AG$722,0),MATCH(G$6,'Res.Aux.'!$AG$15:$BG$15,0)))</f>
        <v/>
      </c>
      <c r="H275" s="405" t="str">
        <f>IF($B275="-","",Datos!$I$16)</f>
        <v/>
      </c>
      <c r="I275" s="406" t="str">
        <f>IF($C275="","",Datos!$G$16)</f>
        <v/>
      </c>
      <c r="J275" s="407" t="str">
        <f>IF($B275="-","",INDEX('Res.Aux.'!$AG$12:$BG$722,MATCH($B275,'Res.Aux.'!$AG$12:$AG$722,0),MATCH(J$6,'Res.Aux.'!$AG$15:$BG$15,0)))</f>
        <v/>
      </c>
      <c r="K275" s="408" t="str">
        <f>IF($C275="","",Datos!$H$26)</f>
        <v/>
      </c>
      <c r="L275" s="409" t="str">
        <f>IF($I275="","",Datos!$N$27)</f>
        <v/>
      </c>
      <c r="M275" s="407" t="str">
        <f>IF($I275="","",Datos!$O$27)</f>
        <v/>
      </c>
      <c r="N275" s="410" t="str">
        <f>IF($B275="-","",INDEX('Res.Aux.'!$AG$12:$BG$722,MATCH($B275,'Res.Aux.'!$AG$12:$AG$722,0),MATCH(N$6,'Res.Aux.'!$AG$15:$BG$15,0)))</f>
        <v/>
      </c>
      <c r="O275" s="411"/>
      <c r="P275" s="412" t="str">
        <f t="shared" si="56"/>
        <v/>
      </c>
      <c r="Q275" s="413" t="str">
        <f t="shared" si="58"/>
        <v>ù</v>
      </c>
      <c r="R275" s="414" t="str">
        <f>IF($B275="-","",INDEX('Res.Aux.'!$AG$12:$BG$722,MATCH($B275,'Res.Aux.'!$AG$12:$AG$722,0),MATCH(R$6,'Res.Aux.'!$AG$15:$BG$15,0)))</f>
        <v/>
      </c>
      <c r="S275" s="415" t="str">
        <f>IF($B275="-","",INDEX('Res.Aux.'!$AG$12:$BG$722,MATCH($B275,'Res.Aux.'!$AG$12:$AG$722,0),MATCH(S$6,'Res.Aux.'!$AG$15:$BG$15,0)))</f>
        <v/>
      </c>
      <c r="T275" s="415" t="str">
        <f>IF($B275="-","",INDEX('Res.Aux.'!$AG$12:$BG$722,MATCH($B275,'Res.Aux.'!$AG$12:$AG$722,0),MATCH(T$6,'Res.Aux.'!$AG$15:$BG$15,0)))</f>
        <v/>
      </c>
      <c r="U275" s="416" t="str">
        <f>IF($B275="-","",INDEX('Res.Aux.'!$AG$12:$BG$722,MATCH($B275,'Res.Aux.'!$AG$12:$AG$722,0),MATCH(U$6,'Res.Aux.'!$AG$15:$BG$15,0)))</f>
        <v/>
      </c>
      <c r="V275" s="417"/>
      <c r="W275" s="414" t="str">
        <f t="shared" si="50"/>
        <v>-</v>
      </c>
      <c r="X275" s="415" t="str">
        <f t="shared" si="50"/>
        <v>-</v>
      </c>
      <c r="Y275" s="415" t="str">
        <f t="shared" si="50"/>
        <v>-</v>
      </c>
      <c r="Z275" s="416" t="str">
        <f t="shared" si="48"/>
        <v>-</v>
      </c>
      <c r="AA275" s="417"/>
      <c r="AB275" s="414" t="str">
        <f t="shared" si="49"/>
        <v>-</v>
      </c>
      <c r="AC275" s="415" t="str">
        <f t="shared" si="49"/>
        <v>-</v>
      </c>
      <c r="AD275" s="415" t="str">
        <f t="shared" si="49"/>
        <v>-</v>
      </c>
      <c r="AE275" s="416" t="str">
        <f t="shared" si="47"/>
        <v>-</v>
      </c>
      <c r="AF275" s="417"/>
      <c r="AG275" s="410" t="str">
        <f t="shared" si="51"/>
        <v>-</v>
      </c>
      <c r="AH275" s="417"/>
      <c r="AI275" s="418" t="str">
        <f t="shared" si="52"/>
        <v>ù</v>
      </c>
      <c r="AJ275" s="419" t="str">
        <f t="shared" si="53"/>
        <v>~</v>
      </c>
      <c r="AK275" s="417"/>
      <c r="AL275" s="414" t="str">
        <f t="shared" si="59"/>
        <v>-</v>
      </c>
      <c r="AM275" s="416" t="str">
        <f t="shared" si="57"/>
        <v>-</v>
      </c>
    </row>
    <row r="276" spans="2:39" ht="15" x14ac:dyDescent="0.3">
      <c r="B276" s="400" t="str">
        <f>IF(MAX(B$7:B275)+1&gt;MAX('Res.Aux.'!$AG$23:$AG$722),"-",MAX(B$7:B275)+1)</f>
        <v>-</v>
      </c>
      <c r="C276" s="401" t="str">
        <f>IF($B276="-","",INDEX('Res.Aux.'!$AG$12:$BG$722,MATCH($B276,'Res.Aux.'!$AG$12:$AG$722,0),MATCH(C$6,'Res.Aux.'!$AG$15:$BG$15,0)))</f>
        <v/>
      </c>
      <c r="D276" s="402" t="str">
        <f t="shared" si="54"/>
        <v/>
      </c>
      <c r="E276" s="403" t="str">
        <f>IF($B276="-","",INDEX('Res.Aux.'!$AG$12:$BG$722,MATCH($B276,'Res.Aux.'!$AG$12:$AG$722,0),MATCH(E$6,'Res.Aux.'!$AG$15:$BG$15,0)))</f>
        <v/>
      </c>
      <c r="F276" s="402" t="str">
        <f t="shared" si="55"/>
        <v/>
      </c>
      <c r="G276" s="404" t="str">
        <f>IF($B276="-","",INDEX('Res.Aux.'!$AG$12:$BG$722,MATCH($B276,'Res.Aux.'!$AG$12:$AG$722,0),MATCH(G$6,'Res.Aux.'!$AG$15:$BG$15,0)))</f>
        <v/>
      </c>
      <c r="H276" s="405" t="str">
        <f>IF($B276="-","",Datos!$I$16)</f>
        <v/>
      </c>
      <c r="I276" s="406" t="str">
        <f>IF($C276="","",Datos!$G$16)</f>
        <v/>
      </c>
      <c r="J276" s="407" t="str">
        <f>IF($B276="-","",INDEX('Res.Aux.'!$AG$12:$BG$722,MATCH($B276,'Res.Aux.'!$AG$12:$AG$722,0),MATCH(J$6,'Res.Aux.'!$AG$15:$BG$15,0)))</f>
        <v/>
      </c>
      <c r="K276" s="408" t="str">
        <f>IF($C276="","",Datos!$H$26)</f>
        <v/>
      </c>
      <c r="L276" s="409" t="str">
        <f>IF($I276="","",Datos!$N$27)</f>
        <v/>
      </c>
      <c r="M276" s="407" t="str">
        <f>IF($I276="","",Datos!$O$27)</f>
        <v/>
      </c>
      <c r="N276" s="410" t="str">
        <f>IF($B276="-","",INDEX('Res.Aux.'!$AG$12:$BG$722,MATCH($B276,'Res.Aux.'!$AG$12:$AG$722,0),MATCH(N$6,'Res.Aux.'!$AG$15:$BG$15,0)))</f>
        <v/>
      </c>
      <c r="O276" s="411"/>
      <c r="P276" s="412" t="str">
        <f t="shared" si="56"/>
        <v/>
      </c>
      <c r="Q276" s="413" t="str">
        <f t="shared" si="58"/>
        <v>ù</v>
      </c>
      <c r="R276" s="414" t="str">
        <f>IF($B276="-","",INDEX('Res.Aux.'!$AG$12:$BG$722,MATCH($B276,'Res.Aux.'!$AG$12:$AG$722,0),MATCH(R$6,'Res.Aux.'!$AG$15:$BG$15,0)))</f>
        <v/>
      </c>
      <c r="S276" s="415" t="str">
        <f>IF($B276="-","",INDEX('Res.Aux.'!$AG$12:$BG$722,MATCH($B276,'Res.Aux.'!$AG$12:$AG$722,0),MATCH(S$6,'Res.Aux.'!$AG$15:$BG$15,0)))</f>
        <v/>
      </c>
      <c r="T276" s="415" t="str">
        <f>IF($B276="-","",INDEX('Res.Aux.'!$AG$12:$BG$722,MATCH($B276,'Res.Aux.'!$AG$12:$AG$722,0),MATCH(T$6,'Res.Aux.'!$AG$15:$BG$15,0)))</f>
        <v/>
      </c>
      <c r="U276" s="416" t="str">
        <f>IF($B276="-","",INDEX('Res.Aux.'!$AG$12:$BG$722,MATCH($B276,'Res.Aux.'!$AG$12:$AG$722,0),MATCH(U$6,'Res.Aux.'!$AG$15:$BG$15,0)))</f>
        <v/>
      </c>
      <c r="V276" s="417"/>
      <c r="W276" s="414" t="str">
        <f t="shared" si="50"/>
        <v>-</v>
      </c>
      <c r="X276" s="415" t="str">
        <f t="shared" si="50"/>
        <v>-</v>
      </c>
      <c r="Y276" s="415" t="str">
        <f t="shared" si="50"/>
        <v>-</v>
      </c>
      <c r="Z276" s="416" t="str">
        <f t="shared" si="48"/>
        <v>-</v>
      </c>
      <c r="AA276" s="417"/>
      <c r="AB276" s="414" t="str">
        <f t="shared" si="49"/>
        <v>-</v>
      </c>
      <c r="AC276" s="415" t="str">
        <f t="shared" si="49"/>
        <v>-</v>
      </c>
      <c r="AD276" s="415" t="str">
        <f t="shared" si="49"/>
        <v>-</v>
      </c>
      <c r="AE276" s="416" t="str">
        <f t="shared" si="47"/>
        <v>-</v>
      </c>
      <c r="AF276" s="417"/>
      <c r="AG276" s="410" t="str">
        <f t="shared" si="51"/>
        <v>-</v>
      </c>
      <c r="AH276" s="417"/>
      <c r="AI276" s="418" t="str">
        <f t="shared" si="52"/>
        <v>ù</v>
      </c>
      <c r="AJ276" s="419" t="str">
        <f t="shared" si="53"/>
        <v>~</v>
      </c>
      <c r="AK276" s="417"/>
      <c r="AL276" s="414" t="str">
        <f t="shared" si="59"/>
        <v>-</v>
      </c>
      <c r="AM276" s="416" t="str">
        <f t="shared" si="57"/>
        <v>-</v>
      </c>
    </row>
    <row r="277" spans="2:39" ht="15" x14ac:dyDescent="0.3">
      <c r="B277" s="400" t="str">
        <f>IF(MAX(B$7:B276)+1&gt;MAX('Res.Aux.'!$AG$23:$AG$722),"-",MAX(B$7:B276)+1)</f>
        <v>-</v>
      </c>
      <c r="C277" s="401" t="str">
        <f>IF($B277="-","",INDEX('Res.Aux.'!$AG$12:$BG$722,MATCH($B277,'Res.Aux.'!$AG$12:$AG$722,0),MATCH(C$6,'Res.Aux.'!$AG$15:$BG$15,0)))</f>
        <v/>
      </c>
      <c r="D277" s="402" t="str">
        <f t="shared" si="54"/>
        <v/>
      </c>
      <c r="E277" s="403" t="str">
        <f>IF($B277="-","",INDEX('Res.Aux.'!$AG$12:$BG$722,MATCH($B277,'Res.Aux.'!$AG$12:$AG$722,0),MATCH(E$6,'Res.Aux.'!$AG$15:$BG$15,0)))</f>
        <v/>
      </c>
      <c r="F277" s="402" t="str">
        <f t="shared" si="55"/>
        <v/>
      </c>
      <c r="G277" s="404" t="str">
        <f>IF($B277="-","",INDEX('Res.Aux.'!$AG$12:$BG$722,MATCH($B277,'Res.Aux.'!$AG$12:$AG$722,0),MATCH(G$6,'Res.Aux.'!$AG$15:$BG$15,0)))</f>
        <v/>
      </c>
      <c r="H277" s="405" t="str">
        <f>IF($B277="-","",Datos!$I$16)</f>
        <v/>
      </c>
      <c r="I277" s="406" t="str">
        <f>IF($C277="","",Datos!$G$16)</f>
        <v/>
      </c>
      <c r="J277" s="407" t="str">
        <f>IF($B277="-","",INDEX('Res.Aux.'!$AG$12:$BG$722,MATCH($B277,'Res.Aux.'!$AG$12:$AG$722,0),MATCH(J$6,'Res.Aux.'!$AG$15:$BG$15,0)))</f>
        <v/>
      </c>
      <c r="K277" s="408" t="str">
        <f>IF($C277="","",Datos!$H$26)</f>
        <v/>
      </c>
      <c r="L277" s="409" t="str">
        <f>IF($I277="","",Datos!$N$27)</f>
        <v/>
      </c>
      <c r="M277" s="407" t="str">
        <f>IF($I277="","",Datos!$O$27)</f>
        <v/>
      </c>
      <c r="N277" s="410" t="str">
        <f>IF($B277="-","",INDEX('Res.Aux.'!$AG$12:$BG$722,MATCH($B277,'Res.Aux.'!$AG$12:$AG$722,0),MATCH(N$6,'Res.Aux.'!$AG$15:$BG$15,0)))</f>
        <v/>
      </c>
      <c r="O277" s="411"/>
      <c r="P277" s="412" t="str">
        <f t="shared" si="56"/>
        <v/>
      </c>
      <c r="Q277" s="413" t="str">
        <f t="shared" si="58"/>
        <v>ù</v>
      </c>
      <c r="R277" s="414" t="str">
        <f>IF($B277="-","",INDEX('Res.Aux.'!$AG$12:$BG$722,MATCH($B277,'Res.Aux.'!$AG$12:$AG$722,0),MATCH(R$6,'Res.Aux.'!$AG$15:$BG$15,0)))</f>
        <v/>
      </c>
      <c r="S277" s="415" t="str">
        <f>IF($B277="-","",INDEX('Res.Aux.'!$AG$12:$BG$722,MATCH($B277,'Res.Aux.'!$AG$12:$AG$722,0),MATCH(S$6,'Res.Aux.'!$AG$15:$BG$15,0)))</f>
        <v/>
      </c>
      <c r="T277" s="415" t="str">
        <f>IF($B277="-","",INDEX('Res.Aux.'!$AG$12:$BG$722,MATCH($B277,'Res.Aux.'!$AG$12:$AG$722,0),MATCH(T$6,'Res.Aux.'!$AG$15:$BG$15,0)))</f>
        <v/>
      </c>
      <c r="U277" s="416" t="str">
        <f>IF($B277="-","",INDEX('Res.Aux.'!$AG$12:$BG$722,MATCH($B277,'Res.Aux.'!$AG$12:$AG$722,0),MATCH(U$6,'Res.Aux.'!$AG$15:$BG$15,0)))</f>
        <v/>
      </c>
      <c r="V277" s="417"/>
      <c r="W277" s="414" t="str">
        <f t="shared" si="50"/>
        <v>-</v>
      </c>
      <c r="X277" s="415" t="str">
        <f t="shared" si="50"/>
        <v>-</v>
      </c>
      <c r="Y277" s="415" t="str">
        <f t="shared" si="50"/>
        <v>-</v>
      </c>
      <c r="Z277" s="416" t="str">
        <f t="shared" si="48"/>
        <v>-</v>
      </c>
      <c r="AA277" s="417"/>
      <c r="AB277" s="414" t="str">
        <f t="shared" si="49"/>
        <v>-</v>
      </c>
      <c r="AC277" s="415" t="str">
        <f t="shared" si="49"/>
        <v>-</v>
      </c>
      <c r="AD277" s="415" t="str">
        <f t="shared" si="49"/>
        <v>-</v>
      </c>
      <c r="AE277" s="416" t="str">
        <f t="shared" si="47"/>
        <v>-</v>
      </c>
      <c r="AF277" s="417"/>
      <c r="AG277" s="410" t="str">
        <f t="shared" si="51"/>
        <v>-</v>
      </c>
      <c r="AH277" s="417"/>
      <c r="AI277" s="418" t="str">
        <f t="shared" si="52"/>
        <v>ù</v>
      </c>
      <c r="AJ277" s="419" t="str">
        <f t="shared" si="53"/>
        <v>~</v>
      </c>
      <c r="AK277" s="417"/>
      <c r="AL277" s="414" t="str">
        <f t="shared" si="59"/>
        <v>-</v>
      </c>
      <c r="AM277" s="416" t="str">
        <f t="shared" si="57"/>
        <v>-</v>
      </c>
    </row>
    <row r="278" spans="2:39" ht="15" x14ac:dyDescent="0.3">
      <c r="B278" s="400" t="str">
        <f>IF(MAX(B$7:B277)+1&gt;MAX('Res.Aux.'!$AG$23:$AG$722),"-",MAX(B$7:B277)+1)</f>
        <v>-</v>
      </c>
      <c r="C278" s="401" t="str">
        <f>IF($B278="-","",INDEX('Res.Aux.'!$AG$12:$BG$722,MATCH($B278,'Res.Aux.'!$AG$12:$AG$722,0),MATCH(C$6,'Res.Aux.'!$AG$15:$BG$15,0)))</f>
        <v/>
      </c>
      <c r="D278" s="402" t="str">
        <f t="shared" si="54"/>
        <v/>
      </c>
      <c r="E278" s="403" t="str">
        <f>IF($B278="-","",INDEX('Res.Aux.'!$AG$12:$BG$722,MATCH($B278,'Res.Aux.'!$AG$12:$AG$722,0),MATCH(E$6,'Res.Aux.'!$AG$15:$BG$15,0)))</f>
        <v/>
      </c>
      <c r="F278" s="402" t="str">
        <f t="shared" si="55"/>
        <v/>
      </c>
      <c r="G278" s="404" t="str">
        <f>IF($B278="-","",INDEX('Res.Aux.'!$AG$12:$BG$722,MATCH($B278,'Res.Aux.'!$AG$12:$AG$722,0),MATCH(G$6,'Res.Aux.'!$AG$15:$BG$15,0)))</f>
        <v/>
      </c>
      <c r="H278" s="405" t="str">
        <f>IF($B278="-","",Datos!$I$16)</f>
        <v/>
      </c>
      <c r="I278" s="406" t="str">
        <f>IF($C278="","",Datos!$G$16)</f>
        <v/>
      </c>
      <c r="J278" s="407" t="str">
        <f>IF($B278="-","",INDEX('Res.Aux.'!$AG$12:$BG$722,MATCH($B278,'Res.Aux.'!$AG$12:$AG$722,0),MATCH(J$6,'Res.Aux.'!$AG$15:$BG$15,0)))</f>
        <v/>
      </c>
      <c r="K278" s="408" t="str">
        <f>IF($C278="","",Datos!$H$26)</f>
        <v/>
      </c>
      <c r="L278" s="409" t="str">
        <f>IF($I278="","",Datos!$N$27)</f>
        <v/>
      </c>
      <c r="M278" s="407" t="str">
        <f>IF($I278="","",Datos!$O$27)</f>
        <v/>
      </c>
      <c r="N278" s="410" t="str">
        <f>IF($B278="-","",INDEX('Res.Aux.'!$AG$12:$BG$722,MATCH($B278,'Res.Aux.'!$AG$12:$AG$722,0),MATCH(N$6,'Res.Aux.'!$AG$15:$BG$15,0)))</f>
        <v/>
      </c>
      <c r="O278" s="411"/>
      <c r="P278" s="412" t="str">
        <f t="shared" si="56"/>
        <v/>
      </c>
      <c r="Q278" s="413" t="str">
        <f t="shared" si="58"/>
        <v>ù</v>
      </c>
      <c r="R278" s="414" t="str">
        <f>IF($B278="-","",INDEX('Res.Aux.'!$AG$12:$BG$722,MATCH($B278,'Res.Aux.'!$AG$12:$AG$722,0),MATCH(R$6,'Res.Aux.'!$AG$15:$BG$15,0)))</f>
        <v/>
      </c>
      <c r="S278" s="415" t="str">
        <f>IF($B278="-","",INDEX('Res.Aux.'!$AG$12:$BG$722,MATCH($B278,'Res.Aux.'!$AG$12:$AG$722,0),MATCH(S$6,'Res.Aux.'!$AG$15:$BG$15,0)))</f>
        <v/>
      </c>
      <c r="T278" s="415" t="str">
        <f>IF($B278="-","",INDEX('Res.Aux.'!$AG$12:$BG$722,MATCH($B278,'Res.Aux.'!$AG$12:$AG$722,0),MATCH(T$6,'Res.Aux.'!$AG$15:$BG$15,0)))</f>
        <v/>
      </c>
      <c r="U278" s="416" t="str">
        <f>IF($B278="-","",INDEX('Res.Aux.'!$AG$12:$BG$722,MATCH($B278,'Res.Aux.'!$AG$12:$AG$722,0),MATCH(U$6,'Res.Aux.'!$AG$15:$BG$15,0)))</f>
        <v/>
      </c>
      <c r="V278" s="417"/>
      <c r="W278" s="414" t="str">
        <f t="shared" si="50"/>
        <v>-</v>
      </c>
      <c r="X278" s="415" t="str">
        <f t="shared" si="50"/>
        <v>-</v>
      </c>
      <c r="Y278" s="415" t="str">
        <f t="shared" si="50"/>
        <v>-</v>
      </c>
      <c r="Z278" s="416" t="str">
        <f t="shared" si="48"/>
        <v>-</v>
      </c>
      <c r="AA278" s="417"/>
      <c r="AB278" s="414" t="str">
        <f t="shared" si="49"/>
        <v>-</v>
      </c>
      <c r="AC278" s="415" t="str">
        <f t="shared" si="49"/>
        <v>-</v>
      </c>
      <c r="AD278" s="415" t="str">
        <f t="shared" si="49"/>
        <v>-</v>
      </c>
      <c r="AE278" s="416" t="str">
        <f t="shared" si="49"/>
        <v>-</v>
      </c>
      <c r="AF278" s="417"/>
      <c r="AG278" s="410" t="str">
        <f t="shared" si="51"/>
        <v>-</v>
      </c>
      <c r="AH278" s="417"/>
      <c r="AI278" s="418" t="str">
        <f t="shared" si="52"/>
        <v>ù</v>
      </c>
      <c r="AJ278" s="419" t="str">
        <f t="shared" si="53"/>
        <v>~</v>
      </c>
      <c r="AK278" s="417"/>
      <c r="AL278" s="414" t="str">
        <f t="shared" si="59"/>
        <v>-</v>
      </c>
      <c r="AM278" s="416" t="str">
        <f t="shared" si="57"/>
        <v>-</v>
      </c>
    </row>
    <row r="279" spans="2:39" ht="15" x14ac:dyDescent="0.3">
      <c r="B279" s="400" t="str">
        <f>IF(MAX(B$7:B278)+1&gt;MAX('Res.Aux.'!$AG$23:$AG$722),"-",MAX(B$7:B278)+1)</f>
        <v>-</v>
      </c>
      <c r="C279" s="401" t="str">
        <f>IF($B279="-","",INDEX('Res.Aux.'!$AG$12:$BG$722,MATCH($B279,'Res.Aux.'!$AG$12:$AG$722,0),MATCH(C$6,'Res.Aux.'!$AG$15:$BG$15,0)))</f>
        <v/>
      </c>
      <c r="D279" s="402" t="str">
        <f t="shared" si="54"/>
        <v/>
      </c>
      <c r="E279" s="403" t="str">
        <f>IF($B279="-","",INDEX('Res.Aux.'!$AG$12:$BG$722,MATCH($B279,'Res.Aux.'!$AG$12:$AG$722,0),MATCH(E$6,'Res.Aux.'!$AG$15:$BG$15,0)))</f>
        <v/>
      </c>
      <c r="F279" s="402" t="str">
        <f t="shared" si="55"/>
        <v/>
      </c>
      <c r="G279" s="404" t="str">
        <f>IF($B279="-","",INDEX('Res.Aux.'!$AG$12:$BG$722,MATCH($B279,'Res.Aux.'!$AG$12:$AG$722,0),MATCH(G$6,'Res.Aux.'!$AG$15:$BG$15,0)))</f>
        <v/>
      </c>
      <c r="H279" s="405" t="str">
        <f>IF($B279="-","",Datos!$I$16)</f>
        <v/>
      </c>
      <c r="I279" s="406" t="str">
        <f>IF($C279="","",Datos!$G$16)</f>
        <v/>
      </c>
      <c r="J279" s="407" t="str">
        <f>IF($B279="-","",INDEX('Res.Aux.'!$AG$12:$BG$722,MATCH($B279,'Res.Aux.'!$AG$12:$AG$722,0),MATCH(J$6,'Res.Aux.'!$AG$15:$BG$15,0)))</f>
        <v/>
      </c>
      <c r="K279" s="408" t="str">
        <f>IF($C279="","",Datos!$H$26)</f>
        <v/>
      </c>
      <c r="L279" s="409" t="str">
        <f>IF($I279="","",Datos!$N$27)</f>
        <v/>
      </c>
      <c r="M279" s="407" t="str">
        <f>IF($I279="","",Datos!$O$27)</f>
        <v/>
      </c>
      <c r="N279" s="410" t="str">
        <f>IF($B279="-","",INDEX('Res.Aux.'!$AG$12:$BG$722,MATCH($B279,'Res.Aux.'!$AG$12:$AG$722,0),MATCH(N$6,'Res.Aux.'!$AG$15:$BG$15,0)))</f>
        <v/>
      </c>
      <c r="O279" s="411"/>
      <c r="P279" s="412" t="str">
        <f t="shared" si="56"/>
        <v/>
      </c>
      <c r="Q279" s="413" t="str">
        <f t="shared" si="58"/>
        <v>ù</v>
      </c>
      <c r="R279" s="414" t="str">
        <f>IF($B279="-","",INDEX('Res.Aux.'!$AG$12:$BG$722,MATCH($B279,'Res.Aux.'!$AG$12:$AG$722,0),MATCH(R$6,'Res.Aux.'!$AG$15:$BG$15,0)))</f>
        <v/>
      </c>
      <c r="S279" s="415" t="str">
        <f>IF($B279="-","",INDEX('Res.Aux.'!$AG$12:$BG$722,MATCH($B279,'Res.Aux.'!$AG$12:$AG$722,0),MATCH(S$6,'Res.Aux.'!$AG$15:$BG$15,0)))</f>
        <v/>
      </c>
      <c r="T279" s="415" t="str">
        <f>IF($B279="-","",INDEX('Res.Aux.'!$AG$12:$BG$722,MATCH($B279,'Res.Aux.'!$AG$12:$AG$722,0),MATCH(T$6,'Res.Aux.'!$AG$15:$BG$15,0)))</f>
        <v/>
      </c>
      <c r="U279" s="416" t="str">
        <f>IF($B279="-","",INDEX('Res.Aux.'!$AG$12:$BG$722,MATCH($B279,'Res.Aux.'!$AG$12:$AG$722,0),MATCH(U$6,'Res.Aux.'!$AG$15:$BG$15,0)))</f>
        <v/>
      </c>
      <c r="V279" s="417"/>
      <c r="W279" s="414" t="str">
        <f t="shared" si="50"/>
        <v>-</v>
      </c>
      <c r="X279" s="415" t="str">
        <f t="shared" si="50"/>
        <v>-</v>
      </c>
      <c r="Y279" s="415" t="str">
        <f t="shared" si="50"/>
        <v>-</v>
      </c>
      <c r="Z279" s="416" t="str">
        <f t="shared" si="50"/>
        <v>-</v>
      </c>
      <c r="AA279" s="417"/>
      <c r="AB279" s="414" t="str">
        <f t="shared" ref="AB279:AE342" si="60">IF(SUM(R279,W279)=0,"-",SUM(R279,W279))</f>
        <v>-</v>
      </c>
      <c r="AC279" s="415" t="str">
        <f t="shared" si="60"/>
        <v>-</v>
      </c>
      <c r="AD279" s="415" t="str">
        <f t="shared" si="60"/>
        <v>-</v>
      </c>
      <c r="AE279" s="416" t="str">
        <f t="shared" si="60"/>
        <v>-</v>
      </c>
      <c r="AF279" s="417"/>
      <c r="AG279" s="410" t="str">
        <f t="shared" si="51"/>
        <v>-</v>
      </c>
      <c r="AH279" s="417"/>
      <c r="AI279" s="418" t="str">
        <f t="shared" si="52"/>
        <v>ù</v>
      </c>
      <c r="AJ279" s="419" t="str">
        <f t="shared" si="53"/>
        <v>~</v>
      </c>
      <c r="AK279" s="417"/>
      <c r="AL279" s="414" t="str">
        <f t="shared" si="59"/>
        <v>-</v>
      </c>
      <c r="AM279" s="416" t="str">
        <f t="shared" si="57"/>
        <v>-</v>
      </c>
    </row>
    <row r="280" spans="2:39" ht="15" x14ac:dyDescent="0.3">
      <c r="B280" s="400" t="str">
        <f>IF(MAX(B$7:B279)+1&gt;MAX('Res.Aux.'!$AG$23:$AG$722),"-",MAX(B$7:B279)+1)</f>
        <v>-</v>
      </c>
      <c r="C280" s="401" t="str">
        <f>IF($B280="-","",INDEX('Res.Aux.'!$AG$12:$BG$722,MATCH($B280,'Res.Aux.'!$AG$12:$AG$722,0),MATCH(C$6,'Res.Aux.'!$AG$15:$BG$15,0)))</f>
        <v/>
      </c>
      <c r="D280" s="402" t="str">
        <f t="shared" si="54"/>
        <v/>
      </c>
      <c r="E280" s="403" t="str">
        <f>IF($B280="-","",INDEX('Res.Aux.'!$AG$12:$BG$722,MATCH($B280,'Res.Aux.'!$AG$12:$AG$722,0),MATCH(E$6,'Res.Aux.'!$AG$15:$BG$15,0)))</f>
        <v/>
      </c>
      <c r="F280" s="402" t="str">
        <f t="shared" si="55"/>
        <v/>
      </c>
      <c r="G280" s="404" t="str">
        <f>IF($B280="-","",INDEX('Res.Aux.'!$AG$12:$BG$722,MATCH($B280,'Res.Aux.'!$AG$12:$AG$722,0),MATCH(G$6,'Res.Aux.'!$AG$15:$BG$15,0)))</f>
        <v/>
      </c>
      <c r="H280" s="405" t="str">
        <f>IF($B280="-","",Datos!$I$16)</f>
        <v/>
      </c>
      <c r="I280" s="406" t="str">
        <f>IF($C280="","",Datos!$G$16)</f>
        <v/>
      </c>
      <c r="J280" s="407" t="str">
        <f>IF($B280="-","",INDEX('Res.Aux.'!$AG$12:$BG$722,MATCH($B280,'Res.Aux.'!$AG$12:$AG$722,0),MATCH(J$6,'Res.Aux.'!$AG$15:$BG$15,0)))</f>
        <v/>
      </c>
      <c r="K280" s="408" t="str">
        <f>IF($C280="","",Datos!$H$26)</f>
        <v/>
      </c>
      <c r="L280" s="409" t="str">
        <f>IF($I280="","",Datos!$N$27)</f>
        <v/>
      </c>
      <c r="M280" s="407" t="str">
        <f>IF($I280="","",Datos!$O$27)</f>
        <v/>
      </c>
      <c r="N280" s="410" t="str">
        <f>IF($B280="-","",INDEX('Res.Aux.'!$AG$12:$BG$722,MATCH($B280,'Res.Aux.'!$AG$12:$AG$722,0),MATCH(N$6,'Res.Aux.'!$AG$15:$BG$15,0)))</f>
        <v/>
      </c>
      <c r="O280" s="411"/>
      <c r="P280" s="412" t="str">
        <f t="shared" si="56"/>
        <v/>
      </c>
      <c r="Q280" s="413" t="str">
        <f t="shared" si="58"/>
        <v>ù</v>
      </c>
      <c r="R280" s="414" t="str">
        <f>IF($B280="-","",INDEX('Res.Aux.'!$AG$12:$BG$722,MATCH($B280,'Res.Aux.'!$AG$12:$AG$722,0),MATCH(R$6,'Res.Aux.'!$AG$15:$BG$15,0)))</f>
        <v/>
      </c>
      <c r="S280" s="415" t="str">
        <f>IF($B280="-","",INDEX('Res.Aux.'!$AG$12:$BG$722,MATCH($B280,'Res.Aux.'!$AG$12:$AG$722,0),MATCH(S$6,'Res.Aux.'!$AG$15:$BG$15,0)))</f>
        <v/>
      </c>
      <c r="T280" s="415" t="str">
        <f>IF($B280="-","",INDEX('Res.Aux.'!$AG$12:$BG$722,MATCH($B280,'Res.Aux.'!$AG$12:$AG$722,0),MATCH(T$6,'Res.Aux.'!$AG$15:$BG$15,0)))</f>
        <v/>
      </c>
      <c r="U280" s="416" t="str">
        <f>IF($B280="-","",INDEX('Res.Aux.'!$AG$12:$BG$722,MATCH($B280,'Res.Aux.'!$AG$12:$AG$722,0),MATCH(U$6,'Res.Aux.'!$AG$15:$BG$15,0)))</f>
        <v/>
      </c>
      <c r="V280" s="417"/>
      <c r="W280" s="414" t="str">
        <f t="shared" ref="W280:Z343" si="61">IF(OR(R280="-",R280=0,R280=""),"-",(R280*W$1))</f>
        <v>-</v>
      </c>
      <c r="X280" s="415" t="str">
        <f t="shared" si="61"/>
        <v>-</v>
      </c>
      <c r="Y280" s="415" t="str">
        <f t="shared" si="61"/>
        <v>-</v>
      </c>
      <c r="Z280" s="416" t="str">
        <f t="shared" si="61"/>
        <v>-</v>
      </c>
      <c r="AA280" s="417"/>
      <c r="AB280" s="414" t="str">
        <f t="shared" si="60"/>
        <v>-</v>
      </c>
      <c r="AC280" s="415" t="str">
        <f t="shared" si="60"/>
        <v>-</v>
      </c>
      <c r="AD280" s="415" t="str">
        <f t="shared" si="60"/>
        <v>-</v>
      </c>
      <c r="AE280" s="416" t="str">
        <f t="shared" si="60"/>
        <v>-</v>
      </c>
      <c r="AF280" s="417"/>
      <c r="AG280" s="410" t="str">
        <f t="shared" si="51"/>
        <v>-</v>
      </c>
      <c r="AH280" s="417"/>
      <c r="AI280" s="418" t="str">
        <f t="shared" si="52"/>
        <v>ù</v>
      </c>
      <c r="AJ280" s="419" t="str">
        <f t="shared" si="53"/>
        <v>~</v>
      </c>
      <c r="AK280" s="417"/>
      <c r="AL280" s="414" t="str">
        <f t="shared" si="59"/>
        <v>-</v>
      </c>
      <c r="AM280" s="416" t="str">
        <f t="shared" si="57"/>
        <v>-</v>
      </c>
    </row>
    <row r="281" spans="2:39" ht="15" x14ac:dyDescent="0.3">
      <c r="B281" s="400" t="str">
        <f>IF(MAX(B$7:B280)+1&gt;MAX('Res.Aux.'!$AG$23:$AG$722),"-",MAX(B$7:B280)+1)</f>
        <v>-</v>
      </c>
      <c r="C281" s="401" t="str">
        <f>IF($B281="-","",INDEX('Res.Aux.'!$AG$12:$BG$722,MATCH($B281,'Res.Aux.'!$AG$12:$AG$722,0),MATCH(C$6,'Res.Aux.'!$AG$15:$BG$15,0)))</f>
        <v/>
      </c>
      <c r="D281" s="402" t="str">
        <f t="shared" si="54"/>
        <v/>
      </c>
      <c r="E281" s="403" t="str">
        <f>IF($B281="-","",INDEX('Res.Aux.'!$AG$12:$BG$722,MATCH($B281,'Res.Aux.'!$AG$12:$AG$722,0),MATCH(E$6,'Res.Aux.'!$AG$15:$BG$15,0)))</f>
        <v/>
      </c>
      <c r="F281" s="402" t="str">
        <f t="shared" si="55"/>
        <v/>
      </c>
      <c r="G281" s="404" t="str">
        <f>IF($B281="-","",INDEX('Res.Aux.'!$AG$12:$BG$722,MATCH($B281,'Res.Aux.'!$AG$12:$AG$722,0),MATCH(G$6,'Res.Aux.'!$AG$15:$BG$15,0)))</f>
        <v/>
      </c>
      <c r="H281" s="405" t="str">
        <f>IF($B281="-","",Datos!$I$16)</f>
        <v/>
      </c>
      <c r="I281" s="406" t="str">
        <f>IF($C281="","",Datos!$G$16)</f>
        <v/>
      </c>
      <c r="J281" s="407" t="str">
        <f>IF($B281="-","",INDEX('Res.Aux.'!$AG$12:$BG$722,MATCH($B281,'Res.Aux.'!$AG$12:$AG$722,0),MATCH(J$6,'Res.Aux.'!$AG$15:$BG$15,0)))</f>
        <v/>
      </c>
      <c r="K281" s="408" t="str">
        <f>IF($C281="","",Datos!$H$26)</f>
        <v/>
      </c>
      <c r="L281" s="409" t="str">
        <f>IF($I281="","",Datos!$N$27)</f>
        <v/>
      </c>
      <c r="M281" s="407" t="str">
        <f>IF($I281="","",Datos!$O$27)</f>
        <v/>
      </c>
      <c r="N281" s="410" t="str">
        <f>IF($B281="-","",INDEX('Res.Aux.'!$AG$12:$BG$722,MATCH($B281,'Res.Aux.'!$AG$12:$AG$722,0),MATCH(N$6,'Res.Aux.'!$AG$15:$BG$15,0)))</f>
        <v/>
      </c>
      <c r="O281" s="411"/>
      <c r="P281" s="412" t="str">
        <f t="shared" si="56"/>
        <v/>
      </c>
      <c r="Q281" s="413" t="str">
        <f t="shared" si="58"/>
        <v>ù</v>
      </c>
      <c r="R281" s="414" t="str">
        <f>IF($B281="-","",INDEX('Res.Aux.'!$AG$12:$BG$722,MATCH($B281,'Res.Aux.'!$AG$12:$AG$722,0),MATCH(R$6,'Res.Aux.'!$AG$15:$BG$15,0)))</f>
        <v/>
      </c>
      <c r="S281" s="415" t="str">
        <f>IF($B281="-","",INDEX('Res.Aux.'!$AG$12:$BG$722,MATCH($B281,'Res.Aux.'!$AG$12:$AG$722,0),MATCH(S$6,'Res.Aux.'!$AG$15:$BG$15,0)))</f>
        <v/>
      </c>
      <c r="T281" s="415" t="str">
        <f>IF($B281="-","",INDEX('Res.Aux.'!$AG$12:$BG$722,MATCH($B281,'Res.Aux.'!$AG$12:$AG$722,0),MATCH(T$6,'Res.Aux.'!$AG$15:$BG$15,0)))</f>
        <v/>
      </c>
      <c r="U281" s="416" t="str">
        <f>IF($B281="-","",INDEX('Res.Aux.'!$AG$12:$BG$722,MATCH($B281,'Res.Aux.'!$AG$12:$AG$722,0),MATCH(U$6,'Res.Aux.'!$AG$15:$BG$15,0)))</f>
        <v/>
      </c>
      <c r="V281" s="417"/>
      <c r="W281" s="414" t="str">
        <f t="shared" si="61"/>
        <v>-</v>
      </c>
      <c r="X281" s="415" t="str">
        <f t="shared" si="61"/>
        <v>-</v>
      </c>
      <c r="Y281" s="415" t="str">
        <f t="shared" si="61"/>
        <v>-</v>
      </c>
      <c r="Z281" s="416" t="str">
        <f t="shared" si="61"/>
        <v>-</v>
      </c>
      <c r="AA281" s="417"/>
      <c r="AB281" s="414" t="str">
        <f t="shared" si="60"/>
        <v>-</v>
      </c>
      <c r="AC281" s="415" t="str">
        <f t="shared" si="60"/>
        <v>-</v>
      </c>
      <c r="AD281" s="415" t="str">
        <f t="shared" si="60"/>
        <v>-</v>
      </c>
      <c r="AE281" s="416" t="str">
        <f t="shared" si="60"/>
        <v>-</v>
      </c>
      <c r="AF281" s="417"/>
      <c r="AG281" s="410" t="str">
        <f t="shared" si="51"/>
        <v>-</v>
      </c>
      <c r="AH281" s="417"/>
      <c r="AI281" s="418" t="str">
        <f t="shared" si="52"/>
        <v>ù</v>
      </c>
      <c r="AJ281" s="419" t="str">
        <f t="shared" si="53"/>
        <v>~</v>
      </c>
      <c r="AK281" s="417"/>
      <c r="AL281" s="414" t="str">
        <f t="shared" si="59"/>
        <v>-</v>
      </c>
      <c r="AM281" s="416" t="str">
        <f t="shared" si="57"/>
        <v>-</v>
      </c>
    </row>
    <row r="282" spans="2:39" ht="15" x14ac:dyDescent="0.3">
      <c r="B282" s="400" t="str">
        <f>IF(MAX(B$7:B281)+1&gt;MAX('Res.Aux.'!$AG$23:$AG$722),"-",MAX(B$7:B281)+1)</f>
        <v>-</v>
      </c>
      <c r="C282" s="401" t="str">
        <f>IF($B282="-","",INDEX('Res.Aux.'!$AG$12:$BG$722,MATCH($B282,'Res.Aux.'!$AG$12:$AG$722,0),MATCH(C$6,'Res.Aux.'!$AG$15:$BG$15,0)))</f>
        <v/>
      </c>
      <c r="D282" s="402" t="str">
        <f t="shared" si="54"/>
        <v/>
      </c>
      <c r="E282" s="403" t="str">
        <f>IF($B282="-","",INDEX('Res.Aux.'!$AG$12:$BG$722,MATCH($B282,'Res.Aux.'!$AG$12:$AG$722,0),MATCH(E$6,'Res.Aux.'!$AG$15:$BG$15,0)))</f>
        <v/>
      </c>
      <c r="F282" s="402" t="str">
        <f t="shared" si="55"/>
        <v/>
      </c>
      <c r="G282" s="404" t="str">
        <f>IF($B282="-","",INDEX('Res.Aux.'!$AG$12:$BG$722,MATCH($B282,'Res.Aux.'!$AG$12:$AG$722,0),MATCH(G$6,'Res.Aux.'!$AG$15:$BG$15,0)))</f>
        <v/>
      </c>
      <c r="H282" s="405" t="str">
        <f>IF($B282="-","",Datos!$I$16)</f>
        <v/>
      </c>
      <c r="I282" s="406" t="str">
        <f>IF($C282="","",Datos!$G$16)</f>
        <v/>
      </c>
      <c r="J282" s="407" t="str">
        <f>IF($B282="-","",INDEX('Res.Aux.'!$AG$12:$BG$722,MATCH($B282,'Res.Aux.'!$AG$12:$AG$722,0),MATCH(J$6,'Res.Aux.'!$AG$15:$BG$15,0)))</f>
        <v/>
      </c>
      <c r="K282" s="408" t="str">
        <f>IF($C282="","",Datos!$H$26)</f>
        <v/>
      </c>
      <c r="L282" s="409" t="str">
        <f>IF($I282="","",Datos!$N$27)</f>
        <v/>
      </c>
      <c r="M282" s="407" t="str">
        <f>IF($I282="","",Datos!$O$27)</f>
        <v/>
      </c>
      <c r="N282" s="410" t="str">
        <f>IF($B282="-","",INDEX('Res.Aux.'!$AG$12:$BG$722,MATCH($B282,'Res.Aux.'!$AG$12:$AG$722,0),MATCH(N$6,'Res.Aux.'!$AG$15:$BG$15,0)))</f>
        <v/>
      </c>
      <c r="O282" s="411"/>
      <c r="P282" s="412" t="str">
        <f t="shared" si="56"/>
        <v/>
      </c>
      <c r="Q282" s="413" t="str">
        <f t="shared" si="58"/>
        <v>ù</v>
      </c>
      <c r="R282" s="414" t="str">
        <f>IF($B282="-","",INDEX('Res.Aux.'!$AG$12:$BG$722,MATCH($B282,'Res.Aux.'!$AG$12:$AG$722,0),MATCH(R$6,'Res.Aux.'!$AG$15:$BG$15,0)))</f>
        <v/>
      </c>
      <c r="S282" s="415" t="str">
        <f>IF($B282="-","",INDEX('Res.Aux.'!$AG$12:$BG$722,MATCH($B282,'Res.Aux.'!$AG$12:$AG$722,0),MATCH(S$6,'Res.Aux.'!$AG$15:$BG$15,0)))</f>
        <v/>
      </c>
      <c r="T282" s="415" t="str">
        <f>IF($B282="-","",INDEX('Res.Aux.'!$AG$12:$BG$722,MATCH($B282,'Res.Aux.'!$AG$12:$AG$722,0),MATCH(T$6,'Res.Aux.'!$AG$15:$BG$15,0)))</f>
        <v/>
      </c>
      <c r="U282" s="416" t="str">
        <f>IF($B282="-","",INDEX('Res.Aux.'!$AG$12:$BG$722,MATCH($B282,'Res.Aux.'!$AG$12:$AG$722,0),MATCH(U$6,'Res.Aux.'!$AG$15:$BG$15,0)))</f>
        <v/>
      </c>
      <c r="V282" s="417"/>
      <c r="W282" s="414" t="str">
        <f t="shared" si="61"/>
        <v>-</v>
      </c>
      <c r="X282" s="415" t="str">
        <f t="shared" si="61"/>
        <v>-</v>
      </c>
      <c r="Y282" s="415" t="str">
        <f t="shared" si="61"/>
        <v>-</v>
      </c>
      <c r="Z282" s="416" t="str">
        <f t="shared" si="61"/>
        <v>-</v>
      </c>
      <c r="AA282" s="417"/>
      <c r="AB282" s="414" t="str">
        <f t="shared" si="60"/>
        <v>-</v>
      </c>
      <c r="AC282" s="415" t="str">
        <f t="shared" si="60"/>
        <v>-</v>
      </c>
      <c r="AD282" s="415" t="str">
        <f t="shared" si="60"/>
        <v>-</v>
      </c>
      <c r="AE282" s="416" t="str">
        <f t="shared" si="60"/>
        <v>-</v>
      </c>
      <c r="AF282" s="417"/>
      <c r="AG282" s="410" t="str">
        <f t="shared" si="51"/>
        <v>-</v>
      </c>
      <c r="AH282" s="417"/>
      <c r="AI282" s="418" t="str">
        <f t="shared" si="52"/>
        <v>ù</v>
      </c>
      <c r="AJ282" s="419" t="str">
        <f t="shared" si="53"/>
        <v>~</v>
      </c>
      <c r="AK282" s="417"/>
      <c r="AL282" s="414" t="str">
        <f t="shared" si="59"/>
        <v>-</v>
      </c>
      <c r="AM282" s="416" t="str">
        <f t="shared" si="57"/>
        <v>-</v>
      </c>
    </row>
    <row r="283" spans="2:39" ht="15" x14ac:dyDescent="0.3">
      <c r="B283" s="400" t="str">
        <f>IF(MAX(B$7:B282)+1&gt;MAX('Res.Aux.'!$AG$23:$AG$722),"-",MAX(B$7:B282)+1)</f>
        <v>-</v>
      </c>
      <c r="C283" s="401" t="str">
        <f>IF($B283="-","",INDEX('Res.Aux.'!$AG$12:$BG$722,MATCH($B283,'Res.Aux.'!$AG$12:$AG$722,0),MATCH(C$6,'Res.Aux.'!$AG$15:$BG$15,0)))</f>
        <v/>
      </c>
      <c r="D283" s="402" t="str">
        <f t="shared" si="54"/>
        <v/>
      </c>
      <c r="E283" s="403" t="str">
        <f>IF($B283="-","",INDEX('Res.Aux.'!$AG$12:$BG$722,MATCH($B283,'Res.Aux.'!$AG$12:$AG$722,0),MATCH(E$6,'Res.Aux.'!$AG$15:$BG$15,0)))</f>
        <v/>
      </c>
      <c r="F283" s="402" t="str">
        <f t="shared" si="55"/>
        <v/>
      </c>
      <c r="G283" s="404" t="str">
        <f>IF($B283="-","",INDEX('Res.Aux.'!$AG$12:$BG$722,MATCH($B283,'Res.Aux.'!$AG$12:$AG$722,0),MATCH(G$6,'Res.Aux.'!$AG$15:$BG$15,0)))</f>
        <v/>
      </c>
      <c r="H283" s="405" t="str">
        <f>IF($B283="-","",Datos!$I$16)</f>
        <v/>
      </c>
      <c r="I283" s="406" t="str">
        <f>IF($C283="","",Datos!$G$16)</f>
        <v/>
      </c>
      <c r="J283" s="407" t="str">
        <f>IF($B283="-","",INDEX('Res.Aux.'!$AG$12:$BG$722,MATCH($B283,'Res.Aux.'!$AG$12:$AG$722,0),MATCH(J$6,'Res.Aux.'!$AG$15:$BG$15,0)))</f>
        <v/>
      </c>
      <c r="K283" s="408" t="str">
        <f>IF($C283="","",Datos!$H$26)</f>
        <v/>
      </c>
      <c r="L283" s="409" t="str">
        <f>IF($I283="","",Datos!$N$27)</f>
        <v/>
      </c>
      <c r="M283" s="407" t="str">
        <f>IF($I283="","",Datos!$O$27)</f>
        <v/>
      </c>
      <c r="N283" s="410" t="str">
        <f>IF($B283="-","",INDEX('Res.Aux.'!$AG$12:$BG$722,MATCH($B283,'Res.Aux.'!$AG$12:$AG$722,0),MATCH(N$6,'Res.Aux.'!$AG$15:$BG$15,0)))</f>
        <v/>
      </c>
      <c r="O283" s="411"/>
      <c r="P283" s="412" t="str">
        <f t="shared" si="56"/>
        <v/>
      </c>
      <c r="Q283" s="413" t="str">
        <f t="shared" si="58"/>
        <v>ù</v>
      </c>
      <c r="R283" s="414" t="str">
        <f>IF($B283="-","",INDEX('Res.Aux.'!$AG$12:$BG$722,MATCH($B283,'Res.Aux.'!$AG$12:$AG$722,0),MATCH(R$6,'Res.Aux.'!$AG$15:$BG$15,0)))</f>
        <v/>
      </c>
      <c r="S283" s="415" t="str">
        <f>IF($B283="-","",INDEX('Res.Aux.'!$AG$12:$BG$722,MATCH($B283,'Res.Aux.'!$AG$12:$AG$722,0),MATCH(S$6,'Res.Aux.'!$AG$15:$BG$15,0)))</f>
        <v/>
      </c>
      <c r="T283" s="415" t="str">
        <f>IF($B283="-","",INDEX('Res.Aux.'!$AG$12:$BG$722,MATCH($B283,'Res.Aux.'!$AG$12:$AG$722,0),MATCH(T$6,'Res.Aux.'!$AG$15:$BG$15,0)))</f>
        <v/>
      </c>
      <c r="U283" s="416" t="str">
        <f>IF($B283="-","",INDEX('Res.Aux.'!$AG$12:$BG$722,MATCH($B283,'Res.Aux.'!$AG$12:$AG$722,0),MATCH(U$6,'Res.Aux.'!$AG$15:$BG$15,0)))</f>
        <v/>
      </c>
      <c r="V283" s="417"/>
      <c r="W283" s="414" t="str">
        <f t="shared" si="61"/>
        <v>-</v>
      </c>
      <c r="X283" s="415" t="str">
        <f t="shared" si="61"/>
        <v>-</v>
      </c>
      <c r="Y283" s="415" t="str">
        <f t="shared" si="61"/>
        <v>-</v>
      </c>
      <c r="Z283" s="416" t="str">
        <f t="shared" si="61"/>
        <v>-</v>
      </c>
      <c r="AA283" s="417"/>
      <c r="AB283" s="414" t="str">
        <f t="shared" si="60"/>
        <v>-</v>
      </c>
      <c r="AC283" s="415" t="str">
        <f t="shared" si="60"/>
        <v>-</v>
      </c>
      <c r="AD283" s="415" t="str">
        <f t="shared" si="60"/>
        <v>-</v>
      </c>
      <c r="AE283" s="416" t="str">
        <f t="shared" si="60"/>
        <v>-</v>
      </c>
      <c r="AF283" s="417"/>
      <c r="AG283" s="410" t="str">
        <f t="shared" si="51"/>
        <v>-</v>
      </c>
      <c r="AH283" s="417"/>
      <c r="AI283" s="418" t="str">
        <f t="shared" si="52"/>
        <v>ù</v>
      </c>
      <c r="AJ283" s="419" t="str">
        <f t="shared" si="53"/>
        <v>~</v>
      </c>
      <c r="AK283" s="417"/>
      <c r="AL283" s="414" t="str">
        <f t="shared" si="59"/>
        <v>-</v>
      </c>
      <c r="AM283" s="416" t="str">
        <f t="shared" si="57"/>
        <v>-</v>
      </c>
    </row>
    <row r="284" spans="2:39" ht="15" x14ac:dyDescent="0.3">
      <c r="B284" s="400" t="str">
        <f>IF(MAX(B$7:B283)+1&gt;MAX('Res.Aux.'!$AG$23:$AG$722),"-",MAX(B$7:B283)+1)</f>
        <v>-</v>
      </c>
      <c r="C284" s="401" t="str">
        <f>IF($B284="-","",INDEX('Res.Aux.'!$AG$12:$BG$722,MATCH($B284,'Res.Aux.'!$AG$12:$AG$722,0),MATCH(C$6,'Res.Aux.'!$AG$15:$BG$15,0)))</f>
        <v/>
      </c>
      <c r="D284" s="402" t="str">
        <f t="shared" si="54"/>
        <v/>
      </c>
      <c r="E284" s="403" t="str">
        <f>IF($B284="-","",INDEX('Res.Aux.'!$AG$12:$BG$722,MATCH($B284,'Res.Aux.'!$AG$12:$AG$722,0),MATCH(E$6,'Res.Aux.'!$AG$15:$BG$15,0)))</f>
        <v/>
      </c>
      <c r="F284" s="402" t="str">
        <f t="shared" si="55"/>
        <v/>
      </c>
      <c r="G284" s="404" t="str">
        <f>IF($B284="-","",INDEX('Res.Aux.'!$AG$12:$BG$722,MATCH($B284,'Res.Aux.'!$AG$12:$AG$722,0),MATCH(G$6,'Res.Aux.'!$AG$15:$BG$15,0)))</f>
        <v/>
      </c>
      <c r="H284" s="405" t="str">
        <f>IF($B284="-","",Datos!$I$16)</f>
        <v/>
      </c>
      <c r="I284" s="406" t="str">
        <f>IF($C284="","",Datos!$G$16)</f>
        <v/>
      </c>
      <c r="J284" s="407" t="str">
        <f>IF($B284="-","",INDEX('Res.Aux.'!$AG$12:$BG$722,MATCH($B284,'Res.Aux.'!$AG$12:$AG$722,0),MATCH(J$6,'Res.Aux.'!$AG$15:$BG$15,0)))</f>
        <v/>
      </c>
      <c r="K284" s="408" t="str">
        <f>IF($C284="","",Datos!$H$26)</f>
        <v/>
      </c>
      <c r="L284" s="409" t="str">
        <f>IF($I284="","",Datos!$N$27)</f>
        <v/>
      </c>
      <c r="M284" s="407" t="str">
        <f>IF($I284="","",Datos!$O$27)</f>
        <v/>
      </c>
      <c r="N284" s="410" t="str">
        <f>IF($B284="-","",INDEX('Res.Aux.'!$AG$12:$BG$722,MATCH($B284,'Res.Aux.'!$AG$12:$AG$722,0),MATCH(N$6,'Res.Aux.'!$AG$15:$BG$15,0)))</f>
        <v/>
      </c>
      <c r="O284" s="411"/>
      <c r="P284" s="412" t="str">
        <f t="shared" si="56"/>
        <v/>
      </c>
      <c r="Q284" s="413" t="str">
        <f t="shared" si="58"/>
        <v>ù</v>
      </c>
      <c r="R284" s="414" t="str">
        <f>IF($B284="-","",INDEX('Res.Aux.'!$AG$12:$BG$722,MATCH($B284,'Res.Aux.'!$AG$12:$AG$722,0),MATCH(R$6,'Res.Aux.'!$AG$15:$BG$15,0)))</f>
        <v/>
      </c>
      <c r="S284" s="415" t="str">
        <f>IF($B284="-","",INDEX('Res.Aux.'!$AG$12:$BG$722,MATCH($B284,'Res.Aux.'!$AG$12:$AG$722,0),MATCH(S$6,'Res.Aux.'!$AG$15:$BG$15,0)))</f>
        <v/>
      </c>
      <c r="T284" s="415" t="str">
        <f>IF($B284="-","",INDEX('Res.Aux.'!$AG$12:$BG$722,MATCH($B284,'Res.Aux.'!$AG$12:$AG$722,0),MATCH(T$6,'Res.Aux.'!$AG$15:$BG$15,0)))</f>
        <v/>
      </c>
      <c r="U284" s="416" t="str">
        <f>IF($B284="-","",INDEX('Res.Aux.'!$AG$12:$BG$722,MATCH($B284,'Res.Aux.'!$AG$12:$AG$722,0),MATCH(U$6,'Res.Aux.'!$AG$15:$BG$15,0)))</f>
        <v/>
      </c>
      <c r="V284" s="417"/>
      <c r="W284" s="414" t="str">
        <f t="shared" si="61"/>
        <v>-</v>
      </c>
      <c r="X284" s="415" t="str">
        <f t="shared" si="61"/>
        <v>-</v>
      </c>
      <c r="Y284" s="415" t="str">
        <f t="shared" si="61"/>
        <v>-</v>
      </c>
      <c r="Z284" s="416" t="str">
        <f t="shared" si="61"/>
        <v>-</v>
      </c>
      <c r="AA284" s="417"/>
      <c r="AB284" s="414" t="str">
        <f t="shared" si="60"/>
        <v>-</v>
      </c>
      <c r="AC284" s="415" t="str">
        <f t="shared" si="60"/>
        <v>-</v>
      </c>
      <c r="AD284" s="415" t="str">
        <f t="shared" si="60"/>
        <v>-</v>
      </c>
      <c r="AE284" s="416" t="str">
        <f t="shared" si="60"/>
        <v>-</v>
      </c>
      <c r="AF284" s="417"/>
      <c r="AG284" s="410" t="str">
        <f t="shared" si="51"/>
        <v>-</v>
      </c>
      <c r="AH284" s="417"/>
      <c r="AI284" s="418" t="str">
        <f t="shared" si="52"/>
        <v>ù</v>
      </c>
      <c r="AJ284" s="419" t="str">
        <f t="shared" si="53"/>
        <v>~</v>
      </c>
      <c r="AK284" s="417"/>
      <c r="AL284" s="414" t="str">
        <f t="shared" si="59"/>
        <v>-</v>
      </c>
      <c r="AM284" s="416" t="str">
        <f t="shared" si="57"/>
        <v>-</v>
      </c>
    </row>
    <row r="285" spans="2:39" ht="15" x14ac:dyDescent="0.3">
      <c r="B285" s="400" t="str">
        <f>IF(MAX(B$7:B284)+1&gt;MAX('Res.Aux.'!$AG$23:$AG$722),"-",MAX(B$7:B284)+1)</f>
        <v>-</v>
      </c>
      <c r="C285" s="401" t="str">
        <f>IF($B285="-","",INDEX('Res.Aux.'!$AG$12:$BG$722,MATCH($B285,'Res.Aux.'!$AG$12:$AG$722,0),MATCH(C$6,'Res.Aux.'!$AG$15:$BG$15,0)))</f>
        <v/>
      </c>
      <c r="D285" s="402" t="str">
        <f t="shared" si="54"/>
        <v/>
      </c>
      <c r="E285" s="403" t="str">
        <f>IF($B285="-","",INDEX('Res.Aux.'!$AG$12:$BG$722,MATCH($B285,'Res.Aux.'!$AG$12:$AG$722,0),MATCH(E$6,'Res.Aux.'!$AG$15:$BG$15,0)))</f>
        <v/>
      </c>
      <c r="F285" s="402" t="str">
        <f t="shared" si="55"/>
        <v/>
      </c>
      <c r="G285" s="404" t="str">
        <f>IF($B285="-","",INDEX('Res.Aux.'!$AG$12:$BG$722,MATCH($B285,'Res.Aux.'!$AG$12:$AG$722,0),MATCH(G$6,'Res.Aux.'!$AG$15:$BG$15,0)))</f>
        <v/>
      </c>
      <c r="H285" s="405" t="str">
        <f>IF($B285="-","",Datos!$I$16)</f>
        <v/>
      </c>
      <c r="I285" s="406" t="str">
        <f>IF($C285="","",Datos!$G$16)</f>
        <v/>
      </c>
      <c r="J285" s="407" t="str">
        <f>IF($B285="-","",INDEX('Res.Aux.'!$AG$12:$BG$722,MATCH($B285,'Res.Aux.'!$AG$12:$AG$722,0),MATCH(J$6,'Res.Aux.'!$AG$15:$BG$15,0)))</f>
        <v/>
      </c>
      <c r="K285" s="408" t="str">
        <f>IF($C285="","",Datos!$H$26)</f>
        <v/>
      </c>
      <c r="L285" s="409" t="str">
        <f>IF($I285="","",Datos!$N$27)</f>
        <v/>
      </c>
      <c r="M285" s="407" t="str">
        <f>IF($I285="","",Datos!$O$27)</f>
        <v/>
      </c>
      <c r="N285" s="410" t="str">
        <f>IF($B285="-","",INDEX('Res.Aux.'!$AG$12:$BG$722,MATCH($B285,'Res.Aux.'!$AG$12:$AG$722,0),MATCH(N$6,'Res.Aux.'!$AG$15:$BG$15,0)))</f>
        <v/>
      </c>
      <c r="O285" s="411"/>
      <c r="P285" s="412" t="str">
        <f t="shared" si="56"/>
        <v/>
      </c>
      <c r="Q285" s="413" t="str">
        <f t="shared" si="58"/>
        <v>ù</v>
      </c>
      <c r="R285" s="414" t="str">
        <f>IF($B285="-","",INDEX('Res.Aux.'!$AG$12:$BG$722,MATCH($B285,'Res.Aux.'!$AG$12:$AG$722,0),MATCH(R$6,'Res.Aux.'!$AG$15:$BG$15,0)))</f>
        <v/>
      </c>
      <c r="S285" s="415" t="str">
        <f>IF($B285="-","",INDEX('Res.Aux.'!$AG$12:$BG$722,MATCH($B285,'Res.Aux.'!$AG$12:$AG$722,0),MATCH(S$6,'Res.Aux.'!$AG$15:$BG$15,0)))</f>
        <v/>
      </c>
      <c r="T285" s="415" t="str">
        <f>IF($B285="-","",INDEX('Res.Aux.'!$AG$12:$BG$722,MATCH($B285,'Res.Aux.'!$AG$12:$AG$722,0),MATCH(T$6,'Res.Aux.'!$AG$15:$BG$15,0)))</f>
        <v/>
      </c>
      <c r="U285" s="416" t="str">
        <f>IF($B285="-","",INDEX('Res.Aux.'!$AG$12:$BG$722,MATCH($B285,'Res.Aux.'!$AG$12:$AG$722,0),MATCH(U$6,'Res.Aux.'!$AG$15:$BG$15,0)))</f>
        <v/>
      </c>
      <c r="V285" s="417"/>
      <c r="W285" s="414" t="str">
        <f t="shared" si="61"/>
        <v>-</v>
      </c>
      <c r="X285" s="415" t="str">
        <f t="shared" si="61"/>
        <v>-</v>
      </c>
      <c r="Y285" s="415" t="str">
        <f t="shared" si="61"/>
        <v>-</v>
      </c>
      <c r="Z285" s="416" t="str">
        <f t="shared" si="61"/>
        <v>-</v>
      </c>
      <c r="AA285" s="417"/>
      <c r="AB285" s="414" t="str">
        <f t="shared" si="60"/>
        <v>-</v>
      </c>
      <c r="AC285" s="415" t="str">
        <f t="shared" si="60"/>
        <v>-</v>
      </c>
      <c r="AD285" s="415" t="str">
        <f t="shared" si="60"/>
        <v>-</v>
      </c>
      <c r="AE285" s="416" t="str">
        <f t="shared" si="60"/>
        <v>-</v>
      </c>
      <c r="AF285" s="417"/>
      <c r="AG285" s="410" t="str">
        <f t="shared" si="51"/>
        <v>-</v>
      </c>
      <c r="AH285" s="417"/>
      <c r="AI285" s="418" t="str">
        <f t="shared" si="52"/>
        <v>ù</v>
      </c>
      <c r="AJ285" s="419" t="str">
        <f t="shared" si="53"/>
        <v>~</v>
      </c>
      <c r="AK285" s="417"/>
      <c r="AL285" s="414" t="str">
        <f t="shared" si="59"/>
        <v>-</v>
      </c>
      <c r="AM285" s="416" t="str">
        <f t="shared" si="57"/>
        <v>-</v>
      </c>
    </row>
    <row r="286" spans="2:39" ht="15" x14ac:dyDescent="0.3">
      <c r="B286" s="400" t="str">
        <f>IF(MAX(B$7:B285)+1&gt;MAX('Res.Aux.'!$AG$23:$AG$722),"-",MAX(B$7:B285)+1)</f>
        <v>-</v>
      </c>
      <c r="C286" s="401" t="str">
        <f>IF($B286="-","",INDEX('Res.Aux.'!$AG$12:$BG$722,MATCH($B286,'Res.Aux.'!$AG$12:$AG$722,0),MATCH(C$6,'Res.Aux.'!$AG$15:$BG$15,0)))</f>
        <v/>
      </c>
      <c r="D286" s="402" t="str">
        <f t="shared" si="54"/>
        <v/>
      </c>
      <c r="E286" s="403" t="str">
        <f>IF($B286="-","",INDEX('Res.Aux.'!$AG$12:$BG$722,MATCH($B286,'Res.Aux.'!$AG$12:$AG$722,0),MATCH(E$6,'Res.Aux.'!$AG$15:$BG$15,0)))</f>
        <v/>
      </c>
      <c r="F286" s="402" t="str">
        <f t="shared" si="55"/>
        <v/>
      </c>
      <c r="G286" s="404" t="str">
        <f>IF($B286="-","",INDEX('Res.Aux.'!$AG$12:$BG$722,MATCH($B286,'Res.Aux.'!$AG$12:$AG$722,0),MATCH(G$6,'Res.Aux.'!$AG$15:$BG$15,0)))</f>
        <v/>
      </c>
      <c r="H286" s="405" t="str">
        <f>IF($B286="-","",Datos!$I$16)</f>
        <v/>
      </c>
      <c r="I286" s="406" t="str">
        <f>IF($C286="","",Datos!$G$16)</f>
        <v/>
      </c>
      <c r="J286" s="407" t="str">
        <f>IF($B286="-","",INDEX('Res.Aux.'!$AG$12:$BG$722,MATCH($B286,'Res.Aux.'!$AG$12:$AG$722,0),MATCH(J$6,'Res.Aux.'!$AG$15:$BG$15,0)))</f>
        <v/>
      </c>
      <c r="K286" s="408" t="str">
        <f>IF($C286="","",Datos!$H$26)</f>
        <v/>
      </c>
      <c r="L286" s="409" t="str">
        <f>IF($I286="","",Datos!$N$27)</f>
        <v/>
      </c>
      <c r="M286" s="407" t="str">
        <f>IF($I286="","",Datos!$O$27)</f>
        <v/>
      </c>
      <c r="N286" s="410" t="str">
        <f>IF($B286="-","",INDEX('Res.Aux.'!$AG$12:$BG$722,MATCH($B286,'Res.Aux.'!$AG$12:$AG$722,0),MATCH(N$6,'Res.Aux.'!$AG$15:$BG$15,0)))</f>
        <v/>
      </c>
      <c r="O286" s="411"/>
      <c r="P286" s="412" t="str">
        <f t="shared" si="56"/>
        <v/>
      </c>
      <c r="Q286" s="413" t="str">
        <f t="shared" si="58"/>
        <v>ù</v>
      </c>
      <c r="R286" s="414" t="str">
        <f>IF($B286="-","",INDEX('Res.Aux.'!$AG$12:$BG$722,MATCH($B286,'Res.Aux.'!$AG$12:$AG$722,0),MATCH(R$6,'Res.Aux.'!$AG$15:$BG$15,0)))</f>
        <v/>
      </c>
      <c r="S286" s="415" t="str">
        <f>IF($B286="-","",INDEX('Res.Aux.'!$AG$12:$BG$722,MATCH($B286,'Res.Aux.'!$AG$12:$AG$722,0),MATCH(S$6,'Res.Aux.'!$AG$15:$BG$15,0)))</f>
        <v/>
      </c>
      <c r="T286" s="415" t="str">
        <f>IF($B286="-","",INDEX('Res.Aux.'!$AG$12:$BG$722,MATCH($B286,'Res.Aux.'!$AG$12:$AG$722,0),MATCH(T$6,'Res.Aux.'!$AG$15:$BG$15,0)))</f>
        <v/>
      </c>
      <c r="U286" s="416" t="str">
        <f>IF($B286="-","",INDEX('Res.Aux.'!$AG$12:$BG$722,MATCH($B286,'Res.Aux.'!$AG$12:$AG$722,0),MATCH(U$6,'Res.Aux.'!$AG$15:$BG$15,0)))</f>
        <v/>
      </c>
      <c r="V286" s="417"/>
      <c r="W286" s="414" t="str">
        <f t="shared" si="61"/>
        <v>-</v>
      </c>
      <c r="X286" s="415" t="str">
        <f t="shared" si="61"/>
        <v>-</v>
      </c>
      <c r="Y286" s="415" t="str">
        <f t="shared" si="61"/>
        <v>-</v>
      </c>
      <c r="Z286" s="416" t="str">
        <f t="shared" si="61"/>
        <v>-</v>
      </c>
      <c r="AA286" s="417"/>
      <c r="AB286" s="414" t="str">
        <f t="shared" si="60"/>
        <v>-</v>
      </c>
      <c r="AC286" s="415" t="str">
        <f t="shared" si="60"/>
        <v>-</v>
      </c>
      <c r="AD286" s="415" t="str">
        <f t="shared" si="60"/>
        <v>-</v>
      </c>
      <c r="AE286" s="416" t="str">
        <f t="shared" si="60"/>
        <v>-</v>
      </c>
      <c r="AF286" s="417"/>
      <c r="AG286" s="410" t="str">
        <f t="shared" si="51"/>
        <v>-</v>
      </c>
      <c r="AH286" s="417"/>
      <c r="AI286" s="418" t="str">
        <f t="shared" si="52"/>
        <v>ù</v>
      </c>
      <c r="AJ286" s="419" t="str">
        <f t="shared" si="53"/>
        <v>~</v>
      </c>
      <c r="AK286" s="417"/>
      <c r="AL286" s="414" t="str">
        <f t="shared" si="59"/>
        <v>-</v>
      </c>
      <c r="AM286" s="416" t="str">
        <f t="shared" si="57"/>
        <v>-</v>
      </c>
    </row>
    <row r="287" spans="2:39" ht="15" x14ac:dyDescent="0.3">
      <c r="B287" s="400" t="str">
        <f>IF(MAX(B$7:B286)+1&gt;MAX('Res.Aux.'!$AG$23:$AG$722),"-",MAX(B$7:B286)+1)</f>
        <v>-</v>
      </c>
      <c r="C287" s="401" t="str">
        <f>IF($B287="-","",INDEX('Res.Aux.'!$AG$12:$BG$722,MATCH($B287,'Res.Aux.'!$AG$12:$AG$722,0),MATCH(C$6,'Res.Aux.'!$AG$15:$BG$15,0)))</f>
        <v/>
      </c>
      <c r="D287" s="402" t="str">
        <f t="shared" si="54"/>
        <v/>
      </c>
      <c r="E287" s="403" t="str">
        <f>IF($B287="-","",INDEX('Res.Aux.'!$AG$12:$BG$722,MATCH($B287,'Res.Aux.'!$AG$12:$AG$722,0),MATCH(E$6,'Res.Aux.'!$AG$15:$BG$15,0)))</f>
        <v/>
      </c>
      <c r="F287" s="402" t="str">
        <f t="shared" si="55"/>
        <v/>
      </c>
      <c r="G287" s="404" t="str">
        <f>IF($B287="-","",INDEX('Res.Aux.'!$AG$12:$BG$722,MATCH($B287,'Res.Aux.'!$AG$12:$AG$722,0),MATCH(G$6,'Res.Aux.'!$AG$15:$BG$15,0)))</f>
        <v/>
      </c>
      <c r="H287" s="405" t="str">
        <f>IF($B287="-","",Datos!$I$16)</f>
        <v/>
      </c>
      <c r="I287" s="406" t="str">
        <f>IF($C287="","",Datos!$G$16)</f>
        <v/>
      </c>
      <c r="J287" s="407" t="str">
        <f>IF($B287="-","",INDEX('Res.Aux.'!$AG$12:$BG$722,MATCH($B287,'Res.Aux.'!$AG$12:$AG$722,0),MATCH(J$6,'Res.Aux.'!$AG$15:$BG$15,0)))</f>
        <v/>
      </c>
      <c r="K287" s="408" t="str">
        <f>IF($C287="","",Datos!$H$26)</f>
        <v/>
      </c>
      <c r="L287" s="409" t="str">
        <f>IF($I287="","",Datos!$N$27)</f>
        <v/>
      </c>
      <c r="M287" s="407" t="str">
        <f>IF($I287="","",Datos!$O$27)</f>
        <v/>
      </c>
      <c r="N287" s="410" t="str">
        <f>IF($B287="-","",INDEX('Res.Aux.'!$AG$12:$BG$722,MATCH($B287,'Res.Aux.'!$AG$12:$AG$722,0),MATCH(N$6,'Res.Aux.'!$AG$15:$BG$15,0)))</f>
        <v/>
      </c>
      <c r="O287" s="411"/>
      <c r="P287" s="412" t="str">
        <f t="shared" si="56"/>
        <v/>
      </c>
      <c r="Q287" s="413" t="str">
        <f t="shared" si="58"/>
        <v>ù</v>
      </c>
      <c r="R287" s="414" t="str">
        <f>IF($B287="-","",INDEX('Res.Aux.'!$AG$12:$BG$722,MATCH($B287,'Res.Aux.'!$AG$12:$AG$722,0),MATCH(R$6,'Res.Aux.'!$AG$15:$BG$15,0)))</f>
        <v/>
      </c>
      <c r="S287" s="415" t="str">
        <f>IF($B287="-","",INDEX('Res.Aux.'!$AG$12:$BG$722,MATCH($B287,'Res.Aux.'!$AG$12:$AG$722,0),MATCH(S$6,'Res.Aux.'!$AG$15:$BG$15,0)))</f>
        <v/>
      </c>
      <c r="T287" s="415" t="str">
        <f>IF($B287="-","",INDEX('Res.Aux.'!$AG$12:$BG$722,MATCH($B287,'Res.Aux.'!$AG$12:$AG$722,0),MATCH(T$6,'Res.Aux.'!$AG$15:$BG$15,0)))</f>
        <v/>
      </c>
      <c r="U287" s="416" t="str">
        <f>IF($B287="-","",INDEX('Res.Aux.'!$AG$12:$BG$722,MATCH($B287,'Res.Aux.'!$AG$12:$AG$722,0),MATCH(U$6,'Res.Aux.'!$AG$15:$BG$15,0)))</f>
        <v/>
      </c>
      <c r="V287" s="417"/>
      <c r="W287" s="414" t="str">
        <f t="shared" si="61"/>
        <v>-</v>
      </c>
      <c r="X287" s="415" t="str">
        <f t="shared" si="61"/>
        <v>-</v>
      </c>
      <c r="Y287" s="415" t="str">
        <f t="shared" si="61"/>
        <v>-</v>
      </c>
      <c r="Z287" s="416" t="str">
        <f t="shared" si="61"/>
        <v>-</v>
      </c>
      <c r="AA287" s="417"/>
      <c r="AB287" s="414" t="str">
        <f t="shared" si="60"/>
        <v>-</v>
      </c>
      <c r="AC287" s="415" t="str">
        <f t="shared" si="60"/>
        <v>-</v>
      </c>
      <c r="AD287" s="415" t="str">
        <f t="shared" si="60"/>
        <v>-</v>
      </c>
      <c r="AE287" s="416" t="str">
        <f t="shared" si="60"/>
        <v>-</v>
      </c>
      <c r="AF287" s="417"/>
      <c r="AG287" s="410" t="str">
        <f t="shared" si="51"/>
        <v>-</v>
      </c>
      <c r="AH287" s="417"/>
      <c r="AI287" s="418" t="str">
        <f t="shared" si="52"/>
        <v>ù</v>
      </c>
      <c r="AJ287" s="419" t="str">
        <f t="shared" si="53"/>
        <v>~</v>
      </c>
      <c r="AK287" s="417"/>
      <c r="AL287" s="414" t="str">
        <f t="shared" si="59"/>
        <v>-</v>
      </c>
      <c r="AM287" s="416" t="str">
        <f t="shared" si="57"/>
        <v>-</v>
      </c>
    </row>
    <row r="288" spans="2:39" ht="15" x14ac:dyDescent="0.3">
      <c r="B288" s="400" t="str">
        <f>IF(MAX(B$7:B287)+1&gt;MAX('Res.Aux.'!$AG$23:$AG$722),"-",MAX(B$7:B287)+1)</f>
        <v>-</v>
      </c>
      <c r="C288" s="401" t="str">
        <f>IF($B288="-","",INDEX('Res.Aux.'!$AG$12:$BG$722,MATCH($B288,'Res.Aux.'!$AG$12:$AG$722,0),MATCH(C$6,'Res.Aux.'!$AG$15:$BG$15,0)))</f>
        <v/>
      </c>
      <c r="D288" s="402" t="str">
        <f t="shared" si="54"/>
        <v/>
      </c>
      <c r="E288" s="403" t="str">
        <f>IF($B288="-","",INDEX('Res.Aux.'!$AG$12:$BG$722,MATCH($B288,'Res.Aux.'!$AG$12:$AG$722,0),MATCH(E$6,'Res.Aux.'!$AG$15:$BG$15,0)))</f>
        <v/>
      </c>
      <c r="F288" s="402" t="str">
        <f t="shared" si="55"/>
        <v/>
      </c>
      <c r="G288" s="404" t="str">
        <f>IF($B288="-","",INDEX('Res.Aux.'!$AG$12:$BG$722,MATCH($B288,'Res.Aux.'!$AG$12:$AG$722,0),MATCH(G$6,'Res.Aux.'!$AG$15:$BG$15,0)))</f>
        <v/>
      </c>
      <c r="H288" s="405" t="str">
        <f>IF($B288="-","",Datos!$I$16)</f>
        <v/>
      </c>
      <c r="I288" s="406" t="str">
        <f>IF($C288="","",Datos!$G$16)</f>
        <v/>
      </c>
      <c r="J288" s="407" t="str">
        <f>IF($B288="-","",INDEX('Res.Aux.'!$AG$12:$BG$722,MATCH($B288,'Res.Aux.'!$AG$12:$AG$722,0),MATCH(J$6,'Res.Aux.'!$AG$15:$BG$15,0)))</f>
        <v/>
      </c>
      <c r="K288" s="408" t="str">
        <f>IF($C288="","",Datos!$H$26)</f>
        <v/>
      </c>
      <c r="L288" s="409" t="str">
        <f>IF($I288="","",Datos!$N$27)</f>
        <v/>
      </c>
      <c r="M288" s="407" t="str">
        <f>IF($I288="","",Datos!$O$27)</f>
        <v/>
      </c>
      <c r="N288" s="410" t="str">
        <f>IF($B288="-","",INDEX('Res.Aux.'!$AG$12:$BG$722,MATCH($B288,'Res.Aux.'!$AG$12:$AG$722,0),MATCH(N$6,'Res.Aux.'!$AG$15:$BG$15,0)))</f>
        <v/>
      </c>
      <c r="O288" s="411"/>
      <c r="P288" s="412" t="str">
        <f t="shared" si="56"/>
        <v/>
      </c>
      <c r="Q288" s="413" t="str">
        <f t="shared" si="58"/>
        <v>ù</v>
      </c>
      <c r="R288" s="414" t="str">
        <f>IF($B288="-","",INDEX('Res.Aux.'!$AG$12:$BG$722,MATCH($B288,'Res.Aux.'!$AG$12:$AG$722,0),MATCH(R$6,'Res.Aux.'!$AG$15:$BG$15,0)))</f>
        <v/>
      </c>
      <c r="S288" s="415" t="str">
        <f>IF($B288="-","",INDEX('Res.Aux.'!$AG$12:$BG$722,MATCH($B288,'Res.Aux.'!$AG$12:$AG$722,0),MATCH(S$6,'Res.Aux.'!$AG$15:$BG$15,0)))</f>
        <v/>
      </c>
      <c r="T288" s="415" t="str">
        <f>IF($B288="-","",INDEX('Res.Aux.'!$AG$12:$BG$722,MATCH($B288,'Res.Aux.'!$AG$12:$AG$722,0),MATCH(T$6,'Res.Aux.'!$AG$15:$BG$15,0)))</f>
        <v/>
      </c>
      <c r="U288" s="416" t="str">
        <f>IF($B288="-","",INDEX('Res.Aux.'!$AG$12:$BG$722,MATCH($B288,'Res.Aux.'!$AG$12:$AG$722,0),MATCH(U$6,'Res.Aux.'!$AG$15:$BG$15,0)))</f>
        <v/>
      </c>
      <c r="V288" s="417"/>
      <c r="W288" s="414" t="str">
        <f t="shared" si="61"/>
        <v>-</v>
      </c>
      <c r="X288" s="415" t="str">
        <f t="shared" si="61"/>
        <v>-</v>
      </c>
      <c r="Y288" s="415" t="str">
        <f t="shared" si="61"/>
        <v>-</v>
      </c>
      <c r="Z288" s="416" t="str">
        <f t="shared" si="61"/>
        <v>-</v>
      </c>
      <c r="AA288" s="417"/>
      <c r="AB288" s="414" t="str">
        <f t="shared" si="60"/>
        <v>-</v>
      </c>
      <c r="AC288" s="415" t="str">
        <f t="shared" si="60"/>
        <v>-</v>
      </c>
      <c r="AD288" s="415" t="str">
        <f t="shared" si="60"/>
        <v>-</v>
      </c>
      <c r="AE288" s="416" t="str">
        <f t="shared" si="60"/>
        <v>-</v>
      </c>
      <c r="AF288" s="417"/>
      <c r="AG288" s="410" t="str">
        <f t="shared" si="51"/>
        <v>-</v>
      </c>
      <c r="AH288" s="417"/>
      <c r="AI288" s="418" t="str">
        <f t="shared" si="52"/>
        <v>ù</v>
      </c>
      <c r="AJ288" s="419" t="str">
        <f t="shared" si="53"/>
        <v>~</v>
      </c>
      <c r="AK288" s="417"/>
      <c r="AL288" s="414" t="str">
        <f t="shared" si="59"/>
        <v>-</v>
      </c>
      <c r="AM288" s="416" t="str">
        <f t="shared" si="57"/>
        <v>-</v>
      </c>
    </row>
    <row r="289" spans="2:39" ht="15" x14ac:dyDescent="0.3">
      <c r="B289" s="400" t="str">
        <f>IF(MAX(B$7:B288)+1&gt;MAX('Res.Aux.'!$AG$23:$AG$722),"-",MAX(B$7:B288)+1)</f>
        <v>-</v>
      </c>
      <c r="C289" s="401" t="str">
        <f>IF($B289="-","",INDEX('Res.Aux.'!$AG$12:$BG$722,MATCH($B289,'Res.Aux.'!$AG$12:$AG$722,0),MATCH(C$6,'Res.Aux.'!$AG$15:$BG$15,0)))</f>
        <v/>
      </c>
      <c r="D289" s="402" t="str">
        <f t="shared" si="54"/>
        <v/>
      </c>
      <c r="E289" s="403" t="str">
        <f>IF($B289="-","",INDEX('Res.Aux.'!$AG$12:$BG$722,MATCH($B289,'Res.Aux.'!$AG$12:$AG$722,0),MATCH(E$6,'Res.Aux.'!$AG$15:$BG$15,0)))</f>
        <v/>
      </c>
      <c r="F289" s="402" t="str">
        <f t="shared" si="55"/>
        <v/>
      </c>
      <c r="G289" s="404" t="str">
        <f>IF($B289="-","",INDEX('Res.Aux.'!$AG$12:$BG$722,MATCH($B289,'Res.Aux.'!$AG$12:$AG$722,0),MATCH(G$6,'Res.Aux.'!$AG$15:$BG$15,0)))</f>
        <v/>
      </c>
      <c r="H289" s="405" t="str">
        <f>IF($B289="-","",Datos!$I$16)</f>
        <v/>
      </c>
      <c r="I289" s="406" t="str">
        <f>IF($C289="","",Datos!$G$16)</f>
        <v/>
      </c>
      <c r="J289" s="407" t="str">
        <f>IF($B289="-","",INDEX('Res.Aux.'!$AG$12:$BG$722,MATCH($B289,'Res.Aux.'!$AG$12:$AG$722,0),MATCH(J$6,'Res.Aux.'!$AG$15:$BG$15,0)))</f>
        <v/>
      </c>
      <c r="K289" s="408" t="str">
        <f>IF($C289="","",Datos!$H$26)</f>
        <v/>
      </c>
      <c r="L289" s="409" t="str">
        <f>IF($I289="","",Datos!$N$27)</f>
        <v/>
      </c>
      <c r="M289" s="407" t="str">
        <f>IF($I289="","",Datos!$O$27)</f>
        <v/>
      </c>
      <c r="N289" s="410" t="str">
        <f>IF($B289="-","",INDEX('Res.Aux.'!$AG$12:$BG$722,MATCH($B289,'Res.Aux.'!$AG$12:$AG$722,0),MATCH(N$6,'Res.Aux.'!$AG$15:$BG$15,0)))</f>
        <v/>
      </c>
      <c r="O289" s="411"/>
      <c r="P289" s="412" t="str">
        <f t="shared" si="56"/>
        <v/>
      </c>
      <c r="Q289" s="413" t="str">
        <f t="shared" si="58"/>
        <v>ù</v>
      </c>
      <c r="R289" s="414" t="str">
        <f>IF($B289="-","",INDEX('Res.Aux.'!$AG$12:$BG$722,MATCH($B289,'Res.Aux.'!$AG$12:$AG$722,0),MATCH(R$6,'Res.Aux.'!$AG$15:$BG$15,0)))</f>
        <v/>
      </c>
      <c r="S289" s="415" t="str">
        <f>IF($B289="-","",INDEX('Res.Aux.'!$AG$12:$BG$722,MATCH($B289,'Res.Aux.'!$AG$12:$AG$722,0),MATCH(S$6,'Res.Aux.'!$AG$15:$BG$15,0)))</f>
        <v/>
      </c>
      <c r="T289" s="415" t="str">
        <f>IF($B289="-","",INDEX('Res.Aux.'!$AG$12:$BG$722,MATCH($B289,'Res.Aux.'!$AG$12:$AG$722,0),MATCH(T$6,'Res.Aux.'!$AG$15:$BG$15,0)))</f>
        <v/>
      </c>
      <c r="U289" s="416" t="str">
        <f>IF($B289="-","",INDEX('Res.Aux.'!$AG$12:$BG$722,MATCH($B289,'Res.Aux.'!$AG$12:$AG$722,0),MATCH(U$6,'Res.Aux.'!$AG$15:$BG$15,0)))</f>
        <v/>
      </c>
      <c r="V289" s="417"/>
      <c r="W289" s="414" t="str">
        <f t="shared" si="61"/>
        <v>-</v>
      </c>
      <c r="X289" s="415" t="str">
        <f t="shared" si="61"/>
        <v>-</v>
      </c>
      <c r="Y289" s="415" t="str">
        <f t="shared" si="61"/>
        <v>-</v>
      </c>
      <c r="Z289" s="416" t="str">
        <f t="shared" si="61"/>
        <v>-</v>
      </c>
      <c r="AA289" s="417"/>
      <c r="AB289" s="414" t="str">
        <f t="shared" si="60"/>
        <v>-</v>
      </c>
      <c r="AC289" s="415" t="str">
        <f t="shared" si="60"/>
        <v>-</v>
      </c>
      <c r="AD289" s="415" t="str">
        <f t="shared" si="60"/>
        <v>-</v>
      </c>
      <c r="AE289" s="416" t="str">
        <f t="shared" si="60"/>
        <v>-</v>
      </c>
      <c r="AF289" s="417"/>
      <c r="AG289" s="410" t="str">
        <f t="shared" si="51"/>
        <v>-</v>
      </c>
      <c r="AH289" s="417"/>
      <c r="AI289" s="418" t="str">
        <f t="shared" si="52"/>
        <v>ù</v>
      </c>
      <c r="AJ289" s="419" t="str">
        <f t="shared" si="53"/>
        <v>~</v>
      </c>
      <c r="AK289" s="417"/>
      <c r="AL289" s="414" t="str">
        <f t="shared" si="59"/>
        <v>-</v>
      </c>
      <c r="AM289" s="416" t="str">
        <f t="shared" si="57"/>
        <v>-</v>
      </c>
    </row>
    <row r="290" spans="2:39" ht="15" x14ac:dyDescent="0.3">
      <c r="B290" s="400" t="str">
        <f>IF(MAX(B$7:B289)+1&gt;MAX('Res.Aux.'!$AG$23:$AG$722),"-",MAX(B$7:B289)+1)</f>
        <v>-</v>
      </c>
      <c r="C290" s="401" t="str">
        <f>IF($B290="-","",INDEX('Res.Aux.'!$AG$12:$BG$722,MATCH($B290,'Res.Aux.'!$AG$12:$AG$722,0),MATCH(C$6,'Res.Aux.'!$AG$15:$BG$15,0)))</f>
        <v/>
      </c>
      <c r="D290" s="402" t="str">
        <f t="shared" si="54"/>
        <v/>
      </c>
      <c r="E290" s="403" t="str">
        <f>IF($B290="-","",INDEX('Res.Aux.'!$AG$12:$BG$722,MATCH($B290,'Res.Aux.'!$AG$12:$AG$722,0),MATCH(E$6,'Res.Aux.'!$AG$15:$BG$15,0)))</f>
        <v/>
      </c>
      <c r="F290" s="402" t="str">
        <f t="shared" si="55"/>
        <v/>
      </c>
      <c r="G290" s="404" t="str">
        <f>IF($B290="-","",INDEX('Res.Aux.'!$AG$12:$BG$722,MATCH($B290,'Res.Aux.'!$AG$12:$AG$722,0),MATCH(G$6,'Res.Aux.'!$AG$15:$BG$15,0)))</f>
        <v/>
      </c>
      <c r="H290" s="405" t="str">
        <f>IF($B290="-","",Datos!$I$16)</f>
        <v/>
      </c>
      <c r="I290" s="406" t="str">
        <f>IF($C290="","",Datos!$G$16)</f>
        <v/>
      </c>
      <c r="J290" s="407" t="str">
        <f>IF($B290="-","",INDEX('Res.Aux.'!$AG$12:$BG$722,MATCH($B290,'Res.Aux.'!$AG$12:$AG$722,0),MATCH(J$6,'Res.Aux.'!$AG$15:$BG$15,0)))</f>
        <v/>
      </c>
      <c r="K290" s="408" t="str">
        <f>IF($C290="","",Datos!$H$26)</f>
        <v/>
      </c>
      <c r="L290" s="409" t="str">
        <f>IF($I290="","",Datos!$N$27)</f>
        <v/>
      </c>
      <c r="M290" s="407" t="str">
        <f>IF($I290="","",Datos!$O$27)</f>
        <v/>
      </c>
      <c r="N290" s="410" t="str">
        <f>IF($B290="-","",INDEX('Res.Aux.'!$AG$12:$BG$722,MATCH($B290,'Res.Aux.'!$AG$12:$AG$722,0),MATCH(N$6,'Res.Aux.'!$AG$15:$BG$15,0)))</f>
        <v/>
      </c>
      <c r="O290" s="411"/>
      <c r="P290" s="412" t="str">
        <f t="shared" si="56"/>
        <v/>
      </c>
      <c r="Q290" s="413" t="str">
        <f t="shared" si="58"/>
        <v>ù</v>
      </c>
      <c r="R290" s="414" t="str">
        <f>IF($B290="-","",INDEX('Res.Aux.'!$AG$12:$BG$722,MATCH($B290,'Res.Aux.'!$AG$12:$AG$722,0),MATCH(R$6,'Res.Aux.'!$AG$15:$BG$15,0)))</f>
        <v/>
      </c>
      <c r="S290" s="415" t="str">
        <f>IF($B290="-","",INDEX('Res.Aux.'!$AG$12:$BG$722,MATCH($B290,'Res.Aux.'!$AG$12:$AG$722,0),MATCH(S$6,'Res.Aux.'!$AG$15:$BG$15,0)))</f>
        <v/>
      </c>
      <c r="T290" s="415" t="str">
        <f>IF($B290="-","",INDEX('Res.Aux.'!$AG$12:$BG$722,MATCH($B290,'Res.Aux.'!$AG$12:$AG$722,0),MATCH(T$6,'Res.Aux.'!$AG$15:$BG$15,0)))</f>
        <v/>
      </c>
      <c r="U290" s="416" t="str">
        <f>IF($B290="-","",INDEX('Res.Aux.'!$AG$12:$BG$722,MATCH($B290,'Res.Aux.'!$AG$12:$AG$722,0),MATCH(U$6,'Res.Aux.'!$AG$15:$BG$15,0)))</f>
        <v/>
      </c>
      <c r="V290" s="417"/>
      <c r="W290" s="414" t="str">
        <f t="shared" si="61"/>
        <v>-</v>
      </c>
      <c r="X290" s="415" t="str">
        <f t="shared" si="61"/>
        <v>-</v>
      </c>
      <c r="Y290" s="415" t="str">
        <f t="shared" si="61"/>
        <v>-</v>
      </c>
      <c r="Z290" s="416" t="str">
        <f t="shared" si="61"/>
        <v>-</v>
      </c>
      <c r="AA290" s="417"/>
      <c r="AB290" s="414" t="str">
        <f t="shared" si="60"/>
        <v>-</v>
      </c>
      <c r="AC290" s="415" t="str">
        <f t="shared" si="60"/>
        <v>-</v>
      </c>
      <c r="AD290" s="415" t="str">
        <f t="shared" si="60"/>
        <v>-</v>
      </c>
      <c r="AE290" s="416" t="str">
        <f t="shared" si="60"/>
        <v>-</v>
      </c>
      <c r="AF290" s="417"/>
      <c r="AG290" s="410" t="str">
        <f t="shared" si="51"/>
        <v>-</v>
      </c>
      <c r="AH290" s="417"/>
      <c r="AI290" s="418" t="str">
        <f t="shared" si="52"/>
        <v>ù</v>
      </c>
      <c r="AJ290" s="419" t="str">
        <f t="shared" si="53"/>
        <v>~</v>
      </c>
      <c r="AK290" s="417"/>
      <c r="AL290" s="414" t="str">
        <f t="shared" si="59"/>
        <v>-</v>
      </c>
      <c r="AM290" s="416" t="str">
        <f t="shared" si="57"/>
        <v>-</v>
      </c>
    </row>
    <row r="291" spans="2:39" ht="15" x14ac:dyDescent="0.3">
      <c r="B291" s="400" t="str">
        <f>IF(MAX(B$7:B290)+1&gt;MAX('Res.Aux.'!$AG$23:$AG$722),"-",MAX(B$7:B290)+1)</f>
        <v>-</v>
      </c>
      <c r="C291" s="401" t="str">
        <f>IF($B291="-","",INDEX('Res.Aux.'!$AG$12:$BG$722,MATCH($B291,'Res.Aux.'!$AG$12:$AG$722,0),MATCH(C$6,'Res.Aux.'!$AG$15:$BG$15,0)))</f>
        <v/>
      </c>
      <c r="D291" s="402" t="str">
        <f t="shared" si="54"/>
        <v/>
      </c>
      <c r="E291" s="403" t="str">
        <f>IF($B291="-","",INDEX('Res.Aux.'!$AG$12:$BG$722,MATCH($B291,'Res.Aux.'!$AG$12:$AG$722,0),MATCH(E$6,'Res.Aux.'!$AG$15:$BG$15,0)))</f>
        <v/>
      </c>
      <c r="F291" s="402" t="str">
        <f t="shared" si="55"/>
        <v/>
      </c>
      <c r="G291" s="404" t="str">
        <f>IF($B291="-","",INDEX('Res.Aux.'!$AG$12:$BG$722,MATCH($B291,'Res.Aux.'!$AG$12:$AG$722,0),MATCH(G$6,'Res.Aux.'!$AG$15:$BG$15,0)))</f>
        <v/>
      </c>
      <c r="H291" s="405" t="str">
        <f>IF($B291="-","",Datos!$I$16)</f>
        <v/>
      </c>
      <c r="I291" s="406" t="str">
        <f>IF($C291="","",Datos!$G$16)</f>
        <v/>
      </c>
      <c r="J291" s="407" t="str">
        <f>IF($B291="-","",INDEX('Res.Aux.'!$AG$12:$BG$722,MATCH($B291,'Res.Aux.'!$AG$12:$AG$722,0),MATCH(J$6,'Res.Aux.'!$AG$15:$BG$15,0)))</f>
        <v/>
      </c>
      <c r="K291" s="408" t="str">
        <f>IF($C291="","",Datos!$H$26)</f>
        <v/>
      </c>
      <c r="L291" s="409" t="str">
        <f>IF($I291="","",Datos!$N$27)</f>
        <v/>
      </c>
      <c r="M291" s="407" t="str">
        <f>IF($I291="","",Datos!$O$27)</f>
        <v/>
      </c>
      <c r="N291" s="410" t="str">
        <f>IF($B291="-","",INDEX('Res.Aux.'!$AG$12:$BG$722,MATCH($B291,'Res.Aux.'!$AG$12:$AG$722,0),MATCH(N$6,'Res.Aux.'!$AG$15:$BG$15,0)))</f>
        <v/>
      </c>
      <c r="O291" s="411"/>
      <c r="P291" s="412" t="str">
        <f t="shared" si="56"/>
        <v/>
      </c>
      <c r="Q291" s="413" t="str">
        <f t="shared" si="58"/>
        <v>ù</v>
      </c>
      <c r="R291" s="414" t="str">
        <f>IF($B291="-","",INDEX('Res.Aux.'!$AG$12:$BG$722,MATCH($B291,'Res.Aux.'!$AG$12:$AG$722,0),MATCH(R$6,'Res.Aux.'!$AG$15:$BG$15,0)))</f>
        <v/>
      </c>
      <c r="S291" s="415" t="str">
        <f>IF($B291="-","",INDEX('Res.Aux.'!$AG$12:$BG$722,MATCH($B291,'Res.Aux.'!$AG$12:$AG$722,0),MATCH(S$6,'Res.Aux.'!$AG$15:$BG$15,0)))</f>
        <v/>
      </c>
      <c r="T291" s="415" t="str">
        <f>IF($B291="-","",INDEX('Res.Aux.'!$AG$12:$BG$722,MATCH($B291,'Res.Aux.'!$AG$12:$AG$722,0),MATCH(T$6,'Res.Aux.'!$AG$15:$BG$15,0)))</f>
        <v/>
      </c>
      <c r="U291" s="416" t="str">
        <f>IF($B291="-","",INDEX('Res.Aux.'!$AG$12:$BG$722,MATCH($B291,'Res.Aux.'!$AG$12:$AG$722,0),MATCH(U$6,'Res.Aux.'!$AG$15:$BG$15,0)))</f>
        <v/>
      </c>
      <c r="V291" s="417"/>
      <c r="W291" s="414" t="str">
        <f t="shared" si="61"/>
        <v>-</v>
      </c>
      <c r="X291" s="415" t="str">
        <f t="shared" si="61"/>
        <v>-</v>
      </c>
      <c r="Y291" s="415" t="str">
        <f t="shared" si="61"/>
        <v>-</v>
      </c>
      <c r="Z291" s="416" t="str">
        <f t="shared" si="61"/>
        <v>-</v>
      </c>
      <c r="AA291" s="417"/>
      <c r="AB291" s="414" t="str">
        <f t="shared" si="60"/>
        <v>-</v>
      </c>
      <c r="AC291" s="415" t="str">
        <f t="shared" si="60"/>
        <v>-</v>
      </c>
      <c r="AD291" s="415" t="str">
        <f t="shared" si="60"/>
        <v>-</v>
      </c>
      <c r="AE291" s="416" t="str">
        <f t="shared" si="60"/>
        <v>-</v>
      </c>
      <c r="AF291" s="417"/>
      <c r="AG291" s="410" t="str">
        <f t="shared" si="51"/>
        <v>-</v>
      </c>
      <c r="AH291" s="417"/>
      <c r="AI291" s="418" t="str">
        <f t="shared" si="52"/>
        <v>ù</v>
      </c>
      <c r="AJ291" s="419" t="str">
        <f t="shared" si="53"/>
        <v>~</v>
      </c>
      <c r="AK291" s="417"/>
      <c r="AL291" s="414" t="str">
        <f t="shared" si="59"/>
        <v>-</v>
      </c>
      <c r="AM291" s="416" t="str">
        <f t="shared" si="57"/>
        <v>-</v>
      </c>
    </row>
    <row r="292" spans="2:39" ht="15" x14ac:dyDescent="0.3">
      <c r="B292" s="400" t="str">
        <f>IF(MAX(B$7:B291)+1&gt;MAX('Res.Aux.'!$AG$23:$AG$722),"-",MAX(B$7:B291)+1)</f>
        <v>-</v>
      </c>
      <c r="C292" s="401" t="str">
        <f>IF($B292="-","",INDEX('Res.Aux.'!$AG$12:$BG$722,MATCH($B292,'Res.Aux.'!$AG$12:$AG$722,0),MATCH(C$6,'Res.Aux.'!$AG$15:$BG$15,0)))</f>
        <v/>
      </c>
      <c r="D292" s="402" t="str">
        <f t="shared" si="54"/>
        <v/>
      </c>
      <c r="E292" s="403" t="str">
        <f>IF($B292="-","",INDEX('Res.Aux.'!$AG$12:$BG$722,MATCH($B292,'Res.Aux.'!$AG$12:$AG$722,0),MATCH(E$6,'Res.Aux.'!$AG$15:$BG$15,0)))</f>
        <v/>
      </c>
      <c r="F292" s="402" t="str">
        <f t="shared" si="55"/>
        <v/>
      </c>
      <c r="G292" s="404" t="str">
        <f>IF($B292="-","",INDEX('Res.Aux.'!$AG$12:$BG$722,MATCH($B292,'Res.Aux.'!$AG$12:$AG$722,0),MATCH(G$6,'Res.Aux.'!$AG$15:$BG$15,0)))</f>
        <v/>
      </c>
      <c r="H292" s="405" t="str">
        <f>IF($B292="-","",Datos!$I$16)</f>
        <v/>
      </c>
      <c r="I292" s="406" t="str">
        <f>IF($C292="","",Datos!$G$16)</f>
        <v/>
      </c>
      <c r="J292" s="407" t="str">
        <f>IF($B292="-","",INDEX('Res.Aux.'!$AG$12:$BG$722,MATCH($B292,'Res.Aux.'!$AG$12:$AG$722,0),MATCH(J$6,'Res.Aux.'!$AG$15:$BG$15,0)))</f>
        <v/>
      </c>
      <c r="K292" s="408" t="str">
        <f>IF($C292="","",Datos!$H$26)</f>
        <v/>
      </c>
      <c r="L292" s="409" t="str">
        <f>IF($I292="","",Datos!$N$27)</f>
        <v/>
      </c>
      <c r="M292" s="407" t="str">
        <f>IF($I292="","",Datos!$O$27)</f>
        <v/>
      </c>
      <c r="N292" s="410" t="str">
        <f>IF($B292="-","",INDEX('Res.Aux.'!$AG$12:$BG$722,MATCH($B292,'Res.Aux.'!$AG$12:$AG$722,0),MATCH(N$6,'Res.Aux.'!$AG$15:$BG$15,0)))</f>
        <v/>
      </c>
      <c r="O292" s="411"/>
      <c r="P292" s="412" t="str">
        <f t="shared" si="56"/>
        <v/>
      </c>
      <c r="Q292" s="413" t="str">
        <f t="shared" si="58"/>
        <v>ù</v>
      </c>
      <c r="R292" s="414" t="str">
        <f>IF($B292="-","",INDEX('Res.Aux.'!$AG$12:$BG$722,MATCH($B292,'Res.Aux.'!$AG$12:$AG$722,0),MATCH(R$6,'Res.Aux.'!$AG$15:$BG$15,0)))</f>
        <v/>
      </c>
      <c r="S292" s="415" t="str">
        <f>IF($B292="-","",INDEX('Res.Aux.'!$AG$12:$BG$722,MATCH($B292,'Res.Aux.'!$AG$12:$AG$722,0),MATCH(S$6,'Res.Aux.'!$AG$15:$BG$15,0)))</f>
        <v/>
      </c>
      <c r="T292" s="415" t="str">
        <f>IF($B292="-","",INDEX('Res.Aux.'!$AG$12:$BG$722,MATCH($B292,'Res.Aux.'!$AG$12:$AG$722,0),MATCH(T$6,'Res.Aux.'!$AG$15:$BG$15,0)))</f>
        <v/>
      </c>
      <c r="U292" s="416" t="str">
        <f>IF($B292="-","",INDEX('Res.Aux.'!$AG$12:$BG$722,MATCH($B292,'Res.Aux.'!$AG$12:$AG$722,0),MATCH(U$6,'Res.Aux.'!$AG$15:$BG$15,0)))</f>
        <v/>
      </c>
      <c r="V292" s="417"/>
      <c r="W292" s="414" t="str">
        <f t="shared" si="61"/>
        <v>-</v>
      </c>
      <c r="X292" s="415" t="str">
        <f t="shared" si="61"/>
        <v>-</v>
      </c>
      <c r="Y292" s="415" t="str">
        <f t="shared" si="61"/>
        <v>-</v>
      </c>
      <c r="Z292" s="416" t="str">
        <f t="shared" si="61"/>
        <v>-</v>
      </c>
      <c r="AA292" s="417"/>
      <c r="AB292" s="414" t="str">
        <f t="shared" si="60"/>
        <v>-</v>
      </c>
      <c r="AC292" s="415" t="str">
        <f t="shared" si="60"/>
        <v>-</v>
      </c>
      <c r="AD292" s="415" t="str">
        <f t="shared" si="60"/>
        <v>-</v>
      </c>
      <c r="AE292" s="416" t="str">
        <f t="shared" si="60"/>
        <v>-</v>
      </c>
      <c r="AF292" s="417"/>
      <c r="AG292" s="410" t="str">
        <f t="shared" si="51"/>
        <v>-</v>
      </c>
      <c r="AH292" s="417"/>
      <c r="AI292" s="418" t="str">
        <f t="shared" si="52"/>
        <v>ù</v>
      </c>
      <c r="AJ292" s="419" t="str">
        <f t="shared" si="53"/>
        <v>~</v>
      </c>
      <c r="AK292" s="417"/>
      <c r="AL292" s="414" t="str">
        <f t="shared" si="59"/>
        <v>-</v>
      </c>
      <c r="AM292" s="416" t="str">
        <f t="shared" si="57"/>
        <v>-</v>
      </c>
    </row>
    <row r="293" spans="2:39" ht="15" x14ac:dyDescent="0.3">
      <c r="B293" s="400" t="str">
        <f>IF(MAX(B$7:B292)+1&gt;MAX('Res.Aux.'!$AG$23:$AG$722),"-",MAX(B$7:B292)+1)</f>
        <v>-</v>
      </c>
      <c r="C293" s="401" t="str">
        <f>IF($B293="-","",INDEX('Res.Aux.'!$AG$12:$BG$722,MATCH($B293,'Res.Aux.'!$AG$12:$AG$722,0),MATCH(C$6,'Res.Aux.'!$AG$15:$BG$15,0)))</f>
        <v/>
      </c>
      <c r="D293" s="402" t="str">
        <f t="shared" si="54"/>
        <v/>
      </c>
      <c r="E293" s="403" t="str">
        <f>IF($B293="-","",INDEX('Res.Aux.'!$AG$12:$BG$722,MATCH($B293,'Res.Aux.'!$AG$12:$AG$722,0),MATCH(E$6,'Res.Aux.'!$AG$15:$BG$15,0)))</f>
        <v/>
      </c>
      <c r="F293" s="402" t="str">
        <f t="shared" si="55"/>
        <v/>
      </c>
      <c r="G293" s="404" t="str">
        <f>IF($B293="-","",INDEX('Res.Aux.'!$AG$12:$BG$722,MATCH($B293,'Res.Aux.'!$AG$12:$AG$722,0),MATCH(G$6,'Res.Aux.'!$AG$15:$BG$15,0)))</f>
        <v/>
      </c>
      <c r="H293" s="405" t="str">
        <f>IF($B293="-","",Datos!$I$16)</f>
        <v/>
      </c>
      <c r="I293" s="406" t="str">
        <f>IF($C293="","",Datos!$G$16)</f>
        <v/>
      </c>
      <c r="J293" s="407" t="str">
        <f>IF($B293="-","",INDEX('Res.Aux.'!$AG$12:$BG$722,MATCH($B293,'Res.Aux.'!$AG$12:$AG$722,0),MATCH(J$6,'Res.Aux.'!$AG$15:$BG$15,0)))</f>
        <v/>
      </c>
      <c r="K293" s="408" t="str">
        <f>IF($C293="","",Datos!$H$26)</f>
        <v/>
      </c>
      <c r="L293" s="409" t="str">
        <f>IF($I293="","",Datos!$N$27)</f>
        <v/>
      </c>
      <c r="M293" s="407" t="str">
        <f>IF($I293="","",Datos!$O$27)</f>
        <v/>
      </c>
      <c r="N293" s="410" t="str">
        <f>IF($B293="-","",INDEX('Res.Aux.'!$AG$12:$BG$722,MATCH($B293,'Res.Aux.'!$AG$12:$AG$722,0),MATCH(N$6,'Res.Aux.'!$AG$15:$BG$15,0)))</f>
        <v/>
      </c>
      <c r="O293" s="411"/>
      <c r="P293" s="412" t="str">
        <f t="shared" si="56"/>
        <v/>
      </c>
      <c r="Q293" s="413" t="str">
        <f t="shared" si="58"/>
        <v>ù</v>
      </c>
      <c r="R293" s="414" t="str">
        <f>IF($B293="-","",INDEX('Res.Aux.'!$AG$12:$BG$722,MATCH($B293,'Res.Aux.'!$AG$12:$AG$722,0),MATCH(R$6,'Res.Aux.'!$AG$15:$BG$15,0)))</f>
        <v/>
      </c>
      <c r="S293" s="415" t="str">
        <f>IF($B293="-","",INDEX('Res.Aux.'!$AG$12:$BG$722,MATCH($B293,'Res.Aux.'!$AG$12:$AG$722,0),MATCH(S$6,'Res.Aux.'!$AG$15:$BG$15,0)))</f>
        <v/>
      </c>
      <c r="T293" s="415" t="str">
        <f>IF($B293="-","",INDEX('Res.Aux.'!$AG$12:$BG$722,MATCH($B293,'Res.Aux.'!$AG$12:$AG$722,0),MATCH(T$6,'Res.Aux.'!$AG$15:$BG$15,0)))</f>
        <v/>
      </c>
      <c r="U293" s="416" t="str">
        <f>IF($B293="-","",INDEX('Res.Aux.'!$AG$12:$BG$722,MATCH($B293,'Res.Aux.'!$AG$12:$AG$722,0),MATCH(U$6,'Res.Aux.'!$AG$15:$BG$15,0)))</f>
        <v/>
      </c>
      <c r="V293" s="417"/>
      <c r="W293" s="414" t="str">
        <f t="shared" si="61"/>
        <v>-</v>
      </c>
      <c r="X293" s="415" t="str">
        <f t="shared" si="61"/>
        <v>-</v>
      </c>
      <c r="Y293" s="415" t="str">
        <f t="shared" si="61"/>
        <v>-</v>
      </c>
      <c r="Z293" s="416" t="str">
        <f t="shared" si="61"/>
        <v>-</v>
      </c>
      <c r="AA293" s="417"/>
      <c r="AB293" s="414" t="str">
        <f t="shared" si="60"/>
        <v>-</v>
      </c>
      <c r="AC293" s="415" t="str">
        <f t="shared" si="60"/>
        <v>-</v>
      </c>
      <c r="AD293" s="415" t="str">
        <f t="shared" si="60"/>
        <v>-</v>
      </c>
      <c r="AE293" s="416" t="str">
        <f t="shared" si="60"/>
        <v>-</v>
      </c>
      <c r="AF293" s="417"/>
      <c r="AG293" s="410" t="str">
        <f t="shared" si="51"/>
        <v>-</v>
      </c>
      <c r="AH293" s="417"/>
      <c r="AI293" s="418" t="str">
        <f t="shared" si="52"/>
        <v>ù</v>
      </c>
      <c r="AJ293" s="419" t="str">
        <f t="shared" si="53"/>
        <v>~</v>
      </c>
      <c r="AK293" s="417"/>
      <c r="AL293" s="414" t="str">
        <f t="shared" si="59"/>
        <v>-</v>
      </c>
      <c r="AM293" s="416" t="str">
        <f t="shared" si="57"/>
        <v>-</v>
      </c>
    </row>
    <row r="294" spans="2:39" ht="15" x14ac:dyDescent="0.3">
      <c r="B294" s="400" t="str">
        <f>IF(MAX(B$7:B293)+1&gt;MAX('Res.Aux.'!$AG$23:$AG$722),"-",MAX(B$7:B293)+1)</f>
        <v>-</v>
      </c>
      <c r="C294" s="401" t="str">
        <f>IF($B294="-","",INDEX('Res.Aux.'!$AG$12:$BG$722,MATCH($B294,'Res.Aux.'!$AG$12:$AG$722,0),MATCH(C$6,'Res.Aux.'!$AG$15:$BG$15,0)))</f>
        <v/>
      </c>
      <c r="D294" s="402" t="str">
        <f t="shared" si="54"/>
        <v/>
      </c>
      <c r="E294" s="403" t="str">
        <f>IF($B294="-","",INDEX('Res.Aux.'!$AG$12:$BG$722,MATCH($B294,'Res.Aux.'!$AG$12:$AG$722,0),MATCH(E$6,'Res.Aux.'!$AG$15:$BG$15,0)))</f>
        <v/>
      </c>
      <c r="F294" s="402" t="str">
        <f t="shared" si="55"/>
        <v/>
      </c>
      <c r="G294" s="404" t="str">
        <f>IF($B294="-","",INDEX('Res.Aux.'!$AG$12:$BG$722,MATCH($B294,'Res.Aux.'!$AG$12:$AG$722,0),MATCH(G$6,'Res.Aux.'!$AG$15:$BG$15,0)))</f>
        <v/>
      </c>
      <c r="H294" s="405" t="str">
        <f>IF($B294="-","",Datos!$I$16)</f>
        <v/>
      </c>
      <c r="I294" s="406" t="str">
        <f>IF($C294="","",Datos!$G$16)</f>
        <v/>
      </c>
      <c r="J294" s="407" t="str">
        <f>IF($B294="-","",INDEX('Res.Aux.'!$AG$12:$BG$722,MATCH($B294,'Res.Aux.'!$AG$12:$AG$722,0),MATCH(J$6,'Res.Aux.'!$AG$15:$BG$15,0)))</f>
        <v/>
      </c>
      <c r="K294" s="408" t="str">
        <f>IF($C294="","",Datos!$H$26)</f>
        <v/>
      </c>
      <c r="L294" s="409" t="str">
        <f>IF($I294="","",Datos!$N$27)</f>
        <v/>
      </c>
      <c r="M294" s="407" t="str">
        <f>IF($I294="","",Datos!$O$27)</f>
        <v/>
      </c>
      <c r="N294" s="410" t="str">
        <f>IF($B294="-","",INDEX('Res.Aux.'!$AG$12:$BG$722,MATCH($B294,'Res.Aux.'!$AG$12:$AG$722,0),MATCH(N$6,'Res.Aux.'!$AG$15:$BG$15,0)))</f>
        <v/>
      </c>
      <c r="O294" s="411"/>
      <c r="P294" s="412" t="str">
        <f t="shared" si="56"/>
        <v/>
      </c>
      <c r="Q294" s="413" t="str">
        <f t="shared" si="58"/>
        <v>ù</v>
      </c>
      <c r="R294" s="414" t="str">
        <f>IF($B294="-","",INDEX('Res.Aux.'!$AG$12:$BG$722,MATCH($B294,'Res.Aux.'!$AG$12:$AG$722,0),MATCH(R$6,'Res.Aux.'!$AG$15:$BG$15,0)))</f>
        <v/>
      </c>
      <c r="S294" s="415" t="str">
        <f>IF($B294="-","",INDEX('Res.Aux.'!$AG$12:$BG$722,MATCH($B294,'Res.Aux.'!$AG$12:$AG$722,0),MATCH(S$6,'Res.Aux.'!$AG$15:$BG$15,0)))</f>
        <v/>
      </c>
      <c r="T294" s="415" t="str">
        <f>IF($B294="-","",INDEX('Res.Aux.'!$AG$12:$BG$722,MATCH($B294,'Res.Aux.'!$AG$12:$AG$722,0),MATCH(T$6,'Res.Aux.'!$AG$15:$BG$15,0)))</f>
        <v/>
      </c>
      <c r="U294" s="416" t="str">
        <f>IF($B294="-","",INDEX('Res.Aux.'!$AG$12:$BG$722,MATCH($B294,'Res.Aux.'!$AG$12:$AG$722,0),MATCH(U$6,'Res.Aux.'!$AG$15:$BG$15,0)))</f>
        <v/>
      </c>
      <c r="V294" s="417"/>
      <c r="W294" s="414" t="str">
        <f t="shared" si="61"/>
        <v>-</v>
      </c>
      <c r="X294" s="415" t="str">
        <f t="shared" si="61"/>
        <v>-</v>
      </c>
      <c r="Y294" s="415" t="str">
        <f t="shared" si="61"/>
        <v>-</v>
      </c>
      <c r="Z294" s="416" t="str">
        <f t="shared" si="61"/>
        <v>-</v>
      </c>
      <c r="AA294" s="417"/>
      <c r="AB294" s="414" t="str">
        <f t="shared" si="60"/>
        <v>-</v>
      </c>
      <c r="AC294" s="415" t="str">
        <f t="shared" si="60"/>
        <v>-</v>
      </c>
      <c r="AD294" s="415" t="str">
        <f t="shared" si="60"/>
        <v>-</v>
      </c>
      <c r="AE294" s="416" t="str">
        <f t="shared" si="60"/>
        <v>-</v>
      </c>
      <c r="AF294" s="417"/>
      <c r="AG294" s="410" t="str">
        <f t="shared" si="51"/>
        <v>-</v>
      </c>
      <c r="AH294" s="417"/>
      <c r="AI294" s="418" t="str">
        <f t="shared" si="52"/>
        <v>ù</v>
      </c>
      <c r="AJ294" s="419" t="str">
        <f t="shared" si="53"/>
        <v>~</v>
      </c>
      <c r="AK294" s="417"/>
      <c r="AL294" s="414" t="str">
        <f t="shared" si="59"/>
        <v>-</v>
      </c>
      <c r="AM294" s="416" t="str">
        <f t="shared" si="57"/>
        <v>-</v>
      </c>
    </row>
    <row r="295" spans="2:39" ht="15" x14ac:dyDescent="0.3">
      <c r="B295" s="400" t="str">
        <f>IF(MAX(B$7:B294)+1&gt;MAX('Res.Aux.'!$AG$23:$AG$722),"-",MAX(B$7:B294)+1)</f>
        <v>-</v>
      </c>
      <c r="C295" s="401" t="str">
        <f>IF($B295="-","",INDEX('Res.Aux.'!$AG$12:$BG$722,MATCH($B295,'Res.Aux.'!$AG$12:$AG$722,0),MATCH(C$6,'Res.Aux.'!$AG$15:$BG$15,0)))</f>
        <v/>
      </c>
      <c r="D295" s="402" t="str">
        <f t="shared" si="54"/>
        <v/>
      </c>
      <c r="E295" s="403" t="str">
        <f>IF($B295="-","",INDEX('Res.Aux.'!$AG$12:$BG$722,MATCH($B295,'Res.Aux.'!$AG$12:$AG$722,0),MATCH(E$6,'Res.Aux.'!$AG$15:$BG$15,0)))</f>
        <v/>
      </c>
      <c r="F295" s="402" t="str">
        <f t="shared" si="55"/>
        <v/>
      </c>
      <c r="G295" s="404" t="str">
        <f>IF($B295="-","",INDEX('Res.Aux.'!$AG$12:$BG$722,MATCH($B295,'Res.Aux.'!$AG$12:$AG$722,0),MATCH(G$6,'Res.Aux.'!$AG$15:$BG$15,0)))</f>
        <v/>
      </c>
      <c r="H295" s="405" t="str">
        <f>IF($B295="-","",Datos!$I$16)</f>
        <v/>
      </c>
      <c r="I295" s="406" t="str">
        <f>IF($C295="","",Datos!$G$16)</f>
        <v/>
      </c>
      <c r="J295" s="407" t="str">
        <f>IF($B295="-","",INDEX('Res.Aux.'!$AG$12:$BG$722,MATCH($B295,'Res.Aux.'!$AG$12:$AG$722,0),MATCH(J$6,'Res.Aux.'!$AG$15:$BG$15,0)))</f>
        <v/>
      </c>
      <c r="K295" s="408" t="str">
        <f>IF($C295="","",Datos!$H$26)</f>
        <v/>
      </c>
      <c r="L295" s="409" t="str">
        <f>IF($I295="","",Datos!$N$27)</f>
        <v/>
      </c>
      <c r="M295" s="407" t="str">
        <f>IF($I295="","",Datos!$O$27)</f>
        <v/>
      </c>
      <c r="N295" s="410" t="str">
        <f>IF($B295="-","",INDEX('Res.Aux.'!$AG$12:$BG$722,MATCH($B295,'Res.Aux.'!$AG$12:$AG$722,0),MATCH(N$6,'Res.Aux.'!$AG$15:$BG$15,0)))</f>
        <v/>
      </c>
      <c r="O295" s="411"/>
      <c r="P295" s="412" t="str">
        <f t="shared" si="56"/>
        <v/>
      </c>
      <c r="Q295" s="413" t="str">
        <f t="shared" si="58"/>
        <v>ù</v>
      </c>
      <c r="R295" s="414" t="str">
        <f>IF($B295="-","",INDEX('Res.Aux.'!$AG$12:$BG$722,MATCH($B295,'Res.Aux.'!$AG$12:$AG$722,0),MATCH(R$6,'Res.Aux.'!$AG$15:$BG$15,0)))</f>
        <v/>
      </c>
      <c r="S295" s="415" t="str">
        <f>IF($B295="-","",INDEX('Res.Aux.'!$AG$12:$BG$722,MATCH($B295,'Res.Aux.'!$AG$12:$AG$722,0),MATCH(S$6,'Res.Aux.'!$AG$15:$BG$15,0)))</f>
        <v/>
      </c>
      <c r="T295" s="415" t="str">
        <f>IF($B295="-","",INDEX('Res.Aux.'!$AG$12:$BG$722,MATCH($B295,'Res.Aux.'!$AG$12:$AG$722,0),MATCH(T$6,'Res.Aux.'!$AG$15:$BG$15,0)))</f>
        <v/>
      </c>
      <c r="U295" s="416" t="str">
        <f>IF($B295="-","",INDEX('Res.Aux.'!$AG$12:$BG$722,MATCH($B295,'Res.Aux.'!$AG$12:$AG$722,0),MATCH(U$6,'Res.Aux.'!$AG$15:$BG$15,0)))</f>
        <v/>
      </c>
      <c r="V295" s="417"/>
      <c r="W295" s="414" t="str">
        <f t="shared" si="61"/>
        <v>-</v>
      </c>
      <c r="X295" s="415" t="str">
        <f t="shared" si="61"/>
        <v>-</v>
      </c>
      <c r="Y295" s="415" t="str">
        <f t="shared" si="61"/>
        <v>-</v>
      </c>
      <c r="Z295" s="416" t="str">
        <f t="shared" si="61"/>
        <v>-</v>
      </c>
      <c r="AA295" s="417"/>
      <c r="AB295" s="414" t="str">
        <f t="shared" si="60"/>
        <v>-</v>
      </c>
      <c r="AC295" s="415" t="str">
        <f t="shared" si="60"/>
        <v>-</v>
      </c>
      <c r="AD295" s="415" t="str">
        <f t="shared" si="60"/>
        <v>-</v>
      </c>
      <c r="AE295" s="416" t="str">
        <f t="shared" si="60"/>
        <v>-</v>
      </c>
      <c r="AF295" s="417"/>
      <c r="AG295" s="410" t="str">
        <f t="shared" si="51"/>
        <v>-</v>
      </c>
      <c r="AH295" s="417"/>
      <c r="AI295" s="418" t="str">
        <f t="shared" si="52"/>
        <v>ù</v>
      </c>
      <c r="AJ295" s="419" t="str">
        <f t="shared" si="53"/>
        <v>~</v>
      </c>
      <c r="AK295" s="417"/>
      <c r="AL295" s="414" t="str">
        <f t="shared" si="59"/>
        <v>-</v>
      </c>
      <c r="AM295" s="416" t="str">
        <f t="shared" si="57"/>
        <v>-</v>
      </c>
    </row>
    <row r="296" spans="2:39" ht="15" x14ac:dyDescent="0.3">
      <c r="B296" s="400" t="str">
        <f>IF(MAX(B$7:B295)+1&gt;MAX('Res.Aux.'!$AG$23:$AG$722),"-",MAX(B$7:B295)+1)</f>
        <v>-</v>
      </c>
      <c r="C296" s="401" t="str">
        <f>IF($B296="-","",INDEX('Res.Aux.'!$AG$12:$BG$722,MATCH($B296,'Res.Aux.'!$AG$12:$AG$722,0),MATCH(C$6,'Res.Aux.'!$AG$15:$BG$15,0)))</f>
        <v/>
      </c>
      <c r="D296" s="402" t="str">
        <f t="shared" si="54"/>
        <v/>
      </c>
      <c r="E296" s="403" t="str">
        <f>IF($B296="-","",INDEX('Res.Aux.'!$AG$12:$BG$722,MATCH($B296,'Res.Aux.'!$AG$12:$AG$722,0),MATCH(E$6,'Res.Aux.'!$AG$15:$BG$15,0)))</f>
        <v/>
      </c>
      <c r="F296" s="402" t="str">
        <f t="shared" si="55"/>
        <v/>
      </c>
      <c r="G296" s="404" t="str">
        <f>IF($B296="-","",INDEX('Res.Aux.'!$AG$12:$BG$722,MATCH($B296,'Res.Aux.'!$AG$12:$AG$722,0),MATCH(G$6,'Res.Aux.'!$AG$15:$BG$15,0)))</f>
        <v/>
      </c>
      <c r="H296" s="405" t="str">
        <f>IF($B296="-","",Datos!$I$16)</f>
        <v/>
      </c>
      <c r="I296" s="406" t="str">
        <f>IF($C296="","",Datos!$G$16)</f>
        <v/>
      </c>
      <c r="J296" s="407" t="str">
        <f>IF($B296="-","",INDEX('Res.Aux.'!$AG$12:$BG$722,MATCH($B296,'Res.Aux.'!$AG$12:$AG$722,0),MATCH(J$6,'Res.Aux.'!$AG$15:$BG$15,0)))</f>
        <v/>
      </c>
      <c r="K296" s="408" t="str">
        <f>IF($C296="","",Datos!$H$26)</f>
        <v/>
      </c>
      <c r="L296" s="409" t="str">
        <f>IF($I296="","",Datos!$N$27)</f>
        <v/>
      </c>
      <c r="M296" s="407" t="str">
        <f>IF($I296="","",Datos!$O$27)</f>
        <v/>
      </c>
      <c r="N296" s="410" t="str">
        <f>IF($B296="-","",INDEX('Res.Aux.'!$AG$12:$BG$722,MATCH($B296,'Res.Aux.'!$AG$12:$AG$722,0),MATCH(N$6,'Res.Aux.'!$AG$15:$BG$15,0)))</f>
        <v/>
      </c>
      <c r="O296" s="411"/>
      <c r="P296" s="412" t="str">
        <f t="shared" si="56"/>
        <v/>
      </c>
      <c r="Q296" s="413" t="str">
        <f t="shared" si="58"/>
        <v>ù</v>
      </c>
      <c r="R296" s="414" t="str">
        <f>IF($B296="-","",INDEX('Res.Aux.'!$AG$12:$BG$722,MATCH($B296,'Res.Aux.'!$AG$12:$AG$722,0),MATCH(R$6,'Res.Aux.'!$AG$15:$BG$15,0)))</f>
        <v/>
      </c>
      <c r="S296" s="415" t="str">
        <f>IF($B296="-","",INDEX('Res.Aux.'!$AG$12:$BG$722,MATCH($B296,'Res.Aux.'!$AG$12:$AG$722,0),MATCH(S$6,'Res.Aux.'!$AG$15:$BG$15,0)))</f>
        <v/>
      </c>
      <c r="T296" s="415" t="str">
        <f>IF($B296="-","",INDEX('Res.Aux.'!$AG$12:$BG$722,MATCH($B296,'Res.Aux.'!$AG$12:$AG$722,0),MATCH(T$6,'Res.Aux.'!$AG$15:$BG$15,0)))</f>
        <v/>
      </c>
      <c r="U296" s="416" t="str">
        <f>IF($B296="-","",INDEX('Res.Aux.'!$AG$12:$BG$722,MATCH($B296,'Res.Aux.'!$AG$12:$AG$722,0),MATCH(U$6,'Res.Aux.'!$AG$15:$BG$15,0)))</f>
        <v/>
      </c>
      <c r="V296" s="417"/>
      <c r="W296" s="414" t="str">
        <f t="shared" si="61"/>
        <v>-</v>
      </c>
      <c r="X296" s="415" t="str">
        <f t="shared" si="61"/>
        <v>-</v>
      </c>
      <c r="Y296" s="415" t="str">
        <f t="shared" si="61"/>
        <v>-</v>
      </c>
      <c r="Z296" s="416" t="str">
        <f t="shared" si="61"/>
        <v>-</v>
      </c>
      <c r="AA296" s="417"/>
      <c r="AB296" s="414" t="str">
        <f t="shared" si="60"/>
        <v>-</v>
      </c>
      <c r="AC296" s="415" t="str">
        <f t="shared" si="60"/>
        <v>-</v>
      </c>
      <c r="AD296" s="415" t="str">
        <f t="shared" si="60"/>
        <v>-</v>
      </c>
      <c r="AE296" s="416" t="str">
        <f t="shared" si="60"/>
        <v>-</v>
      </c>
      <c r="AF296" s="417"/>
      <c r="AG296" s="410" t="str">
        <f t="shared" si="51"/>
        <v>-</v>
      </c>
      <c r="AH296" s="417"/>
      <c r="AI296" s="418" t="str">
        <f t="shared" si="52"/>
        <v>ù</v>
      </c>
      <c r="AJ296" s="419" t="str">
        <f t="shared" si="53"/>
        <v>~</v>
      </c>
      <c r="AK296" s="417"/>
      <c r="AL296" s="414" t="str">
        <f t="shared" si="59"/>
        <v>-</v>
      </c>
      <c r="AM296" s="416" t="str">
        <f t="shared" si="57"/>
        <v>-</v>
      </c>
    </row>
    <row r="297" spans="2:39" ht="15" x14ac:dyDescent="0.3">
      <c r="B297" s="400" t="str">
        <f>IF(MAX(B$7:B296)+1&gt;MAX('Res.Aux.'!$AG$23:$AG$722),"-",MAX(B$7:B296)+1)</f>
        <v>-</v>
      </c>
      <c r="C297" s="401" t="str">
        <f>IF($B297="-","",INDEX('Res.Aux.'!$AG$12:$BG$722,MATCH($B297,'Res.Aux.'!$AG$12:$AG$722,0),MATCH(C$6,'Res.Aux.'!$AG$15:$BG$15,0)))</f>
        <v/>
      </c>
      <c r="D297" s="402" t="str">
        <f t="shared" si="54"/>
        <v/>
      </c>
      <c r="E297" s="403" t="str">
        <f>IF($B297="-","",INDEX('Res.Aux.'!$AG$12:$BG$722,MATCH($B297,'Res.Aux.'!$AG$12:$AG$722,0),MATCH(E$6,'Res.Aux.'!$AG$15:$BG$15,0)))</f>
        <v/>
      </c>
      <c r="F297" s="402" t="str">
        <f t="shared" si="55"/>
        <v/>
      </c>
      <c r="G297" s="404" t="str">
        <f>IF($B297="-","",INDEX('Res.Aux.'!$AG$12:$BG$722,MATCH($B297,'Res.Aux.'!$AG$12:$AG$722,0),MATCH(G$6,'Res.Aux.'!$AG$15:$BG$15,0)))</f>
        <v/>
      </c>
      <c r="H297" s="405" t="str">
        <f>IF($B297="-","",Datos!$I$16)</f>
        <v/>
      </c>
      <c r="I297" s="406" t="str">
        <f>IF($C297="","",Datos!$G$16)</f>
        <v/>
      </c>
      <c r="J297" s="407" t="str">
        <f>IF($B297="-","",INDEX('Res.Aux.'!$AG$12:$BG$722,MATCH($B297,'Res.Aux.'!$AG$12:$AG$722,0),MATCH(J$6,'Res.Aux.'!$AG$15:$BG$15,0)))</f>
        <v/>
      </c>
      <c r="K297" s="408" t="str">
        <f>IF($C297="","",Datos!$H$26)</f>
        <v/>
      </c>
      <c r="L297" s="409" t="str">
        <f>IF($I297="","",Datos!$N$27)</f>
        <v/>
      </c>
      <c r="M297" s="407" t="str">
        <f>IF($I297="","",Datos!$O$27)</f>
        <v/>
      </c>
      <c r="N297" s="410" t="str">
        <f>IF($B297="-","",INDEX('Res.Aux.'!$AG$12:$BG$722,MATCH($B297,'Res.Aux.'!$AG$12:$AG$722,0),MATCH(N$6,'Res.Aux.'!$AG$15:$BG$15,0)))</f>
        <v/>
      </c>
      <c r="O297" s="411"/>
      <c r="P297" s="412" t="str">
        <f t="shared" si="56"/>
        <v/>
      </c>
      <c r="Q297" s="413" t="str">
        <f t="shared" si="58"/>
        <v>ù</v>
      </c>
      <c r="R297" s="414" t="str">
        <f>IF($B297="-","",INDEX('Res.Aux.'!$AG$12:$BG$722,MATCH($B297,'Res.Aux.'!$AG$12:$AG$722,0),MATCH(R$6,'Res.Aux.'!$AG$15:$BG$15,0)))</f>
        <v/>
      </c>
      <c r="S297" s="415" t="str">
        <f>IF($B297="-","",INDEX('Res.Aux.'!$AG$12:$BG$722,MATCH($B297,'Res.Aux.'!$AG$12:$AG$722,0),MATCH(S$6,'Res.Aux.'!$AG$15:$BG$15,0)))</f>
        <v/>
      </c>
      <c r="T297" s="415" t="str">
        <f>IF($B297="-","",INDEX('Res.Aux.'!$AG$12:$BG$722,MATCH($B297,'Res.Aux.'!$AG$12:$AG$722,0),MATCH(T$6,'Res.Aux.'!$AG$15:$BG$15,0)))</f>
        <v/>
      </c>
      <c r="U297" s="416" t="str">
        <f>IF($B297="-","",INDEX('Res.Aux.'!$AG$12:$BG$722,MATCH($B297,'Res.Aux.'!$AG$12:$AG$722,0),MATCH(U$6,'Res.Aux.'!$AG$15:$BG$15,0)))</f>
        <v/>
      </c>
      <c r="V297" s="417"/>
      <c r="W297" s="414" t="str">
        <f t="shared" si="61"/>
        <v>-</v>
      </c>
      <c r="X297" s="415" t="str">
        <f t="shared" si="61"/>
        <v>-</v>
      </c>
      <c r="Y297" s="415" t="str">
        <f t="shared" si="61"/>
        <v>-</v>
      </c>
      <c r="Z297" s="416" t="str">
        <f t="shared" si="61"/>
        <v>-</v>
      </c>
      <c r="AA297" s="417"/>
      <c r="AB297" s="414" t="str">
        <f t="shared" si="60"/>
        <v>-</v>
      </c>
      <c r="AC297" s="415" t="str">
        <f t="shared" si="60"/>
        <v>-</v>
      </c>
      <c r="AD297" s="415" t="str">
        <f t="shared" si="60"/>
        <v>-</v>
      </c>
      <c r="AE297" s="416" t="str">
        <f t="shared" si="60"/>
        <v>-</v>
      </c>
      <c r="AF297" s="417"/>
      <c r="AG297" s="410" t="str">
        <f t="shared" si="51"/>
        <v>-</v>
      </c>
      <c r="AH297" s="417"/>
      <c r="AI297" s="418" t="str">
        <f t="shared" si="52"/>
        <v>ù</v>
      </c>
      <c r="AJ297" s="419" t="str">
        <f t="shared" si="53"/>
        <v>~</v>
      </c>
      <c r="AK297" s="417"/>
      <c r="AL297" s="414" t="str">
        <f t="shared" si="59"/>
        <v>-</v>
      </c>
      <c r="AM297" s="416" t="str">
        <f t="shared" si="57"/>
        <v>-</v>
      </c>
    </row>
    <row r="298" spans="2:39" ht="15" x14ac:dyDescent="0.3">
      <c r="B298" s="400" t="str">
        <f>IF(MAX(B$7:B297)+1&gt;MAX('Res.Aux.'!$AG$23:$AG$722),"-",MAX(B$7:B297)+1)</f>
        <v>-</v>
      </c>
      <c r="C298" s="401" t="str">
        <f>IF($B298="-","",INDEX('Res.Aux.'!$AG$12:$BG$722,MATCH($B298,'Res.Aux.'!$AG$12:$AG$722,0),MATCH(C$6,'Res.Aux.'!$AG$15:$BG$15,0)))</f>
        <v/>
      </c>
      <c r="D298" s="402" t="str">
        <f t="shared" si="54"/>
        <v/>
      </c>
      <c r="E298" s="403" t="str">
        <f>IF($B298="-","",INDEX('Res.Aux.'!$AG$12:$BG$722,MATCH($B298,'Res.Aux.'!$AG$12:$AG$722,0),MATCH(E$6,'Res.Aux.'!$AG$15:$BG$15,0)))</f>
        <v/>
      </c>
      <c r="F298" s="402" t="str">
        <f t="shared" si="55"/>
        <v/>
      </c>
      <c r="G298" s="404" t="str">
        <f>IF($B298="-","",INDEX('Res.Aux.'!$AG$12:$BG$722,MATCH($B298,'Res.Aux.'!$AG$12:$AG$722,0),MATCH(G$6,'Res.Aux.'!$AG$15:$BG$15,0)))</f>
        <v/>
      </c>
      <c r="H298" s="405" t="str">
        <f>IF($B298="-","",Datos!$I$16)</f>
        <v/>
      </c>
      <c r="I298" s="406" t="str">
        <f>IF($C298="","",Datos!$G$16)</f>
        <v/>
      </c>
      <c r="J298" s="407" t="str">
        <f>IF($B298="-","",INDEX('Res.Aux.'!$AG$12:$BG$722,MATCH($B298,'Res.Aux.'!$AG$12:$AG$722,0),MATCH(J$6,'Res.Aux.'!$AG$15:$BG$15,0)))</f>
        <v/>
      </c>
      <c r="K298" s="408" t="str">
        <f>IF($C298="","",Datos!$H$26)</f>
        <v/>
      </c>
      <c r="L298" s="409" t="str">
        <f>IF($I298="","",Datos!$N$27)</f>
        <v/>
      </c>
      <c r="M298" s="407" t="str">
        <f>IF($I298="","",Datos!$O$27)</f>
        <v/>
      </c>
      <c r="N298" s="410" t="str">
        <f>IF($B298="-","",INDEX('Res.Aux.'!$AG$12:$BG$722,MATCH($B298,'Res.Aux.'!$AG$12:$AG$722,0),MATCH(N$6,'Res.Aux.'!$AG$15:$BG$15,0)))</f>
        <v/>
      </c>
      <c r="O298" s="411"/>
      <c r="P298" s="412" t="str">
        <f t="shared" si="56"/>
        <v/>
      </c>
      <c r="Q298" s="413" t="str">
        <f t="shared" si="58"/>
        <v>ù</v>
      </c>
      <c r="R298" s="414" t="str">
        <f>IF($B298="-","",INDEX('Res.Aux.'!$AG$12:$BG$722,MATCH($B298,'Res.Aux.'!$AG$12:$AG$722,0),MATCH(R$6,'Res.Aux.'!$AG$15:$BG$15,0)))</f>
        <v/>
      </c>
      <c r="S298" s="415" t="str">
        <f>IF($B298="-","",INDEX('Res.Aux.'!$AG$12:$BG$722,MATCH($B298,'Res.Aux.'!$AG$12:$AG$722,0),MATCH(S$6,'Res.Aux.'!$AG$15:$BG$15,0)))</f>
        <v/>
      </c>
      <c r="T298" s="415" t="str">
        <f>IF($B298="-","",INDEX('Res.Aux.'!$AG$12:$BG$722,MATCH($B298,'Res.Aux.'!$AG$12:$AG$722,0),MATCH(T$6,'Res.Aux.'!$AG$15:$BG$15,0)))</f>
        <v/>
      </c>
      <c r="U298" s="416" t="str">
        <f>IF($B298="-","",INDEX('Res.Aux.'!$AG$12:$BG$722,MATCH($B298,'Res.Aux.'!$AG$12:$AG$722,0),MATCH(U$6,'Res.Aux.'!$AG$15:$BG$15,0)))</f>
        <v/>
      </c>
      <c r="V298" s="417"/>
      <c r="W298" s="414" t="str">
        <f t="shared" si="61"/>
        <v>-</v>
      </c>
      <c r="X298" s="415" t="str">
        <f t="shared" si="61"/>
        <v>-</v>
      </c>
      <c r="Y298" s="415" t="str">
        <f t="shared" si="61"/>
        <v>-</v>
      </c>
      <c r="Z298" s="416" t="str">
        <f t="shared" si="61"/>
        <v>-</v>
      </c>
      <c r="AA298" s="417"/>
      <c r="AB298" s="414" t="str">
        <f t="shared" si="60"/>
        <v>-</v>
      </c>
      <c r="AC298" s="415" t="str">
        <f t="shared" si="60"/>
        <v>-</v>
      </c>
      <c r="AD298" s="415" t="str">
        <f t="shared" si="60"/>
        <v>-</v>
      </c>
      <c r="AE298" s="416" t="str">
        <f t="shared" si="60"/>
        <v>-</v>
      </c>
      <c r="AF298" s="417"/>
      <c r="AG298" s="410" t="str">
        <f t="shared" si="51"/>
        <v>-</v>
      </c>
      <c r="AH298" s="417"/>
      <c r="AI298" s="418" t="str">
        <f t="shared" si="52"/>
        <v>ù</v>
      </c>
      <c r="AJ298" s="419" t="str">
        <f t="shared" si="53"/>
        <v>~</v>
      </c>
      <c r="AK298" s="417"/>
      <c r="AL298" s="414" t="str">
        <f t="shared" si="59"/>
        <v>-</v>
      </c>
      <c r="AM298" s="416" t="str">
        <f t="shared" si="57"/>
        <v>-</v>
      </c>
    </row>
    <row r="299" spans="2:39" ht="15" x14ac:dyDescent="0.3">
      <c r="B299" s="400" t="str">
        <f>IF(MAX(B$7:B298)+1&gt;MAX('Res.Aux.'!$AG$23:$AG$722),"-",MAX(B$7:B298)+1)</f>
        <v>-</v>
      </c>
      <c r="C299" s="401" t="str">
        <f>IF($B299="-","",INDEX('Res.Aux.'!$AG$12:$BG$722,MATCH($B299,'Res.Aux.'!$AG$12:$AG$722,0),MATCH(C$6,'Res.Aux.'!$AG$15:$BG$15,0)))</f>
        <v/>
      </c>
      <c r="D299" s="402" t="str">
        <f t="shared" si="54"/>
        <v/>
      </c>
      <c r="E299" s="403" t="str">
        <f>IF($B299="-","",INDEX('Res.Aux.'!$AG$12:$BG$722,MATCH($B299,'Res.Aux.'!$AG$12:$AG$722,0),MATCH(E$6,'Res.Aux.'!$AG$15:$BG$15,0)))</f>
        <v/>
      </c>
      <c r="F299" s="402" t="str">
        <f t="shared" si="55"/>
        <v/>
      </c>
      <c r="G299" s="404" t="str">
        <f>IF($B299="-","",INDEX('Res.Aux.'!$AG$12:$BG$722,MATCH($B299,'Res.Aux.'!$AG$12:$AG$722,0),MATCH(G$6,'Res.Aux.'!$AG$15:$BG$15,0)))</f>
        <v/>
      </c>
      <c r="H299" s="405" t="str">
        <f>IF($B299="-","",Datos!$I$16)</f>
        <v/>
      </c>
      <c r="I299" s="406" t="str">
        <f>IF($C299="","",Datos!$G$16)</f>
        <v/>
      </c>
      <c r="J299" s="407" t="str">
        <f>IF($B299="-","",INDEX('Res.Aux.'!$AG$12:$BG$722,MATCH($B299,'Res.Aux.'!$AG$12:$AG$722,0),MATCH(J$6,'Res.Aux.'!$AG$15:$BG$15,0)))</f>
        <v/>
      </c>
      <c r="K299" s="408" t="str">
        <f>IF($C299="","",Datos!$H$26)</f>
        <v/>
      </c>
      <c r="L299" s="409" t="str">
        <f>IF($I299="","",Datos!$N$27)</f>
        <v/>
      </c>
      <c r="M299" s="407" t="str">
        <f>IF($I299="","",Datos!$O$27)</f>
        <v/>
      </c>
      <c r="N299" s="410" t="str">
        <f>IF($B299="-","",INDEX('Res.Aux.'!$AG$12:$BG$722,MATCH($B299,'Res.Aux.'!$AG$12:$AG$722,0),MATCH(N$6,'Res.Aux.'!$AG$15:$BG$15,0)))</f>
        <v/>
      </c>
      <c r="O299" s="411"/>
      <c r="P299" s="412" t="str">
        <f t="shared" si="56"/>
        <v/>
      </c>
      <c r="Q299" s="413" t="str">
        <f t="shared" si="58"/>
        <v>ù</v>
      </c>
      <c r="R299" s="414" t="str">
        <f>IF($B299="-","",INDEX('Res.Aux.'!$AG$12:$BG$722,MATCH($B299,'Res.Aux.'!$AG$12:$AG$722,0),MATCH(R$6,'Res.Aux.'!$AG$15:$BG$15,0)))</f>
        <v/>
      </c>
      <c r="S299" s="415" t="str">
        <f>IF($B299="-","",INDEX('Res.Aux.'!$AG$12:$BG$722,MATCH($B299,'Res.Aux.'!$AG$12:$AG$722,0),MATCH(S$6,'Res.Aux.'!$AG$15:$BG$15,0)))</f>
        <v/>
      </c>
      <c r="T299" s="415" t="str">
        <f>IF($B299="-","",INDEX('Res.Aux.'!$AG$12:$BG$722,MATCH($B299,'Res.Aux.'!$AG$12:$AG$722,0),MATCH(T$6,'Res.Aux.'!$AG$15:$BG$15,0)))</f>
        <v/>
      </c>
      <c r="U299" s="416" t="str">
        <f>IF($B299="-","",INDEX('Res.Aux.'!$AG$12:$BG$722,MATCH($B299,'Res.Aux.'!$AG$12:$AG$722,0),MATCH(U$6,'Res.Aux.'!$AG$15:$BG$15,0)))</f>
        <v/>
      </c>
      <c r="V299" s="417"/>
      <c r="W299" s="414" t="str">
        <f t="shared" si="61"/>
        <v>-</v>
      </c>
      <c r="X299" s="415" t="str">
        <f t="shared" si="61"/>
        <v>-</v>
      </c>
      <c r="Y299" s="415" t="str">
        <f t="shared" si="61"/>
        <v>-</v>
      </c>
      <c r="Z299" s="416" t="str">
        <f t="shared" si="61"/>
        <v>-</v>
      </c>
      <c r="AA299" s="417"/>
      <c r="AB299" s="414" t="str">
        <f t="shared" si="60"/>
        <v>-</v>
      </c>
      <c r="AC299" s="415" t="str">
        <f t="shared" si="60"/>
        <v>-</v>
      </c>
      <c r="AD299" s="415" t="str">
        <f t="shared" si="60"/>
        <v>-</v>
      </c>
      <c r="AE299" s="416" t="str">
        <f t="shared" si="60"/>
        <v>-</v>
      </c>
      <c r="AF299" s="417"/>
      <c r="AG299" s="410" t="str">
        <f t="shared" si="51"/>
        <v>-</v>
      </c>
      <c r="AH299" s="417"/>
      <c r="AI299" s="418" t="str">
        <f t="shared" si="52"/>
        <v>ù</v>
      </c>
      <c r="AJ299" s="419" t="str">
        <f t="shared" si="53"/>
        <v>~</v>
      </c>
      <c r="AK299" s="417"/>
      <c r="AL299" s="414" t="str">
        <f t="shared" si="59"/>
        <v>-</v>
      </c>
      <c r="AM299" s="416" t="str">
        <f t="shared" si="57"/>
        <v>-</v>
      </c>
    </row>
    <row r="300" spans="2:39" ht="15" x14ac:dyDescent="0.3">
      <c r="B300" s="400" t="str">
        <f>IF(MAX(B$7:B299)+1&gt;MAX('Res.Aux.'!$AG$23:$AG$722),"-",MAX(B$7:B299)+1)</f>
        <v>-</v>
      </c>
      <c r="C300" s="401" t="str">
        <f>IF($B300="-","",INDEX('Res.Aux.'!$AG$12:$BG$722,MATCH($B300,'Res.Aux.'!$AG$12:$AG$722,0),MATCH(C$6,'Res.Aux.'!$AG$15:$BG$15,0)))</f>
        <v/>
      </c>
      <c r="D300" s="402" t="str">
        <f t="shared" si="54"/>
        <v/>
      </c>
      <c r="E300" s="403" t="str">
        <f>IF($B300="-","",INDEX('Res.Aux.'!$AG$12:$BG$722,MATCH($B300,'Res.Aux.'!$AG$12:$AG$722,0),MATCH(E$6,'Res.Aux.'!$AG$15:$BG$15,0)))</f>
        <v/>
      </c>
      <c r="F300" s="402" t="str">
        <f t="shared" si="55"/>
        <v/>
      </c>
      <c r="G300" s="404" t="str">
        <f>IF($B300="-","",INDEX('Res.Aux.'!$AG$12:$BG$722,MATCH($B300,'Res.Aux.'!$AG$12:$AG$722,0),MATCH(G$6,'Res.Aux.'!$AG$15:$BG$15,0)))</f>
        <v/>
      </c>
      <c r="H300" s="405" t="str">
        <f>IF($B300="-","",Datos!$I$16)</f>
        <v/>
      </c>
      <c r="I300" s="406" t="str">
        <f>IF($C300="","",Datos!$G$16)</f>
        <v/>
      </c>
      <c r="J300" s="407" t="str">
        <f>IF($B300="-","",INDEX('Res.Aux.'!$AG$12:$BG$722,MATCH($B300,'Res.Aux.'!$AG$12:$AG$722,0),MATCH(J$6,'Res.Aux.'!$AG$15:$BG$15,0)))</f>
        <v/>
      </c>
      <c r="K300" s="408" t="str">
        <f>IF($C300="","",Datos!$H$26)</f>
        <v/>
      </c>
      <c r="L300" s="409" t="str">
        <f>IF($I300="","",Datos!$N$27)</f>
        <v/>
      </c>
      <c r="M300" s="407" t="str">
        <f>IF($I300="","",Datos!$O$27)</f>
        <v/>
      </c>
      <c r="N300" s="410" t="str">
        <f>IF($B300="-","",INDEX('Res.Aux.'!$AG$12:$BG$722,MATCH($B300,'Res.Aux.'!$AG$12:$AG$722,0),MATCH(N$6,'Res.Aux.'!$AG$15:$BG$15,0)))</f>
        <v/>
      </c>
      <c r="O300" s="411"/>
      <c r="P300" s="412" t="str">
        <f t="shared" si="56"/>
        <v/>
      </c>
      <c r="Q300" s="413" t="str">
        <f t="shared" si="58"/>
        <v>ù</v>
      </c>
      <c r="R300" s="414" t="str">
        <f>IF($B300="-","",INDEX('Res.Aux.'!$AG$12:$BG$722,MATCH($B300,'Res.Aux.'!$AG$12:$AG$722,0),MATCH(R$6,'Res.Aux.'!$AG$15:$BG$15,0)))</f>
        <v/>
      </c>
      <c r="S300" s="415" t="str">
        <f>IF($B300="-","",INDEX('Res.Aux.'!$AG$12:$BG$722,MATCH($B300,'Res.Aux.'!$AG$12:$AG$722,0),MATCH(S$6,'Res.Aux.'!$AG$15:$BG$15,0)))</f>
        <v/>
      </c>
      <c r="T300" s="415" t="str">
        <f>IF($B300="-","",INDEX('Res.Aux.'!$AG$12:$BG$722,MATCH($B300,'Res.Aux.'!$AG$12:$AG$722,0),MATCH(T$6,'Res.Aux.'!$AG$15:$BG$15,0)))</f>
        <v/>
      </c>
      <c r="U300" s="416" t="str">
        <f>IF($B300="-","",INDEX('Res.Aux.'!$AG$12:$BG$722,MATCH($B300,'Res.Aux.'!$AG$12:$AG$722,0),MATCH(U$6,'Res.Aux.'!$AG$15:$BG$15,0)))</f>
        <v/>
      </c>
      <c r="V300" s="417"/>
      <c r="W300" s="414" t="str">
        <f t="shared" si="61"/>
        <v>-</v>
      </c>
      <c r="X300" s="415" t="str">
        <f t="shared" si="61"/>
        <v>-</v>
      </c>
      <c r="Y300" s="415" t="str">
        <f t="shared" si="61"/>
        <v>-</v>
      </c>
      <c r="Z300" s="416" t="str">
        <f t="shared" si="61"/>
        <v>-</v>
      </c>
      <c r="AA300" s="417"/>
      <c r="AB300" s="414" t="str">
        <f t="shared" si="60"/>
        <v>-</v>
      </c>
      <c r="AC300" s="415" t="str">
        <f t="shared" si="60"/>
        <v>-</v>
      </c>
      <c r="AD300" s="415" t="str">
        <f t="shared" si="60"/>
        <v>-</v>
      </c>
      <c r="AE300" s="416" t="str">
        <f t="shared" si="60"/>
        <v>-</v>
      </c>
      <c r="AF300" s="417"/>
      <c r="AG300" s="410" t="str">
        <f t="shared" si="51"/>
        <v>-</v>
      </c>
      <c r="AH300" s="417"/>
      <c r="AI300" s="418" t="str">
        <f t="shared" si="52"/>
        <v>ù</v>
      </c>
      <c r="AJ300" s="419" t="str">
        <f t="shared" si="53"/>
        <v>~</v>
      </c>
      <c r="AK300" s="417"/>
      <c r="AL300" s="414" t="str">
        <f t="shared" si="59"/>
        <v>-</v>
      </c>
      <c r="AM300" s="416" t="str">
        <f t="shared" si="57"/>
        <v>-</v>
      </c>
    </row>
    <row r="301" spans="2:39" ht="15" x14ac:dyDescent="0.3">
      <c r="B301" s="400" t="str">
        <f>IF(MAX(B$7:B300)+1&gt;MAX('Res.Aux.'!$AG$23:$AG$722),"-",MAX(B$7:B300)+1)</f>
        <v>-</v>
      </c>
      <c r="C301" s="401" t="str">
        <f>IF($B301="-","",INDEX('Res.Aux.'!$AG$12:$BG$722,MATCH($B301,'Res.Aux.'!$AG$12:$AG$722,0),MATCH(C$6,'Res.Aux.'!$AG$15:$BG$15,0)))</f>
        <v/>
      </c>
      <c r="D301" s="402" t="str">
        <f t="shared" si="54"/>
        <v/>
      </c>
      <c r="E301" s="403" t="str">
        <f>IF($B301="-","",INDEX('Res.Aux.'!$AG$12:$BG$722,MATCH($B301,'Res.Aux.'!$AG$12:$AG$722,0),MATCH(E$6,'Res.Aux.'!$AG$15:$BG$15,0)))</f>
        <v/>
      </c>
      <c r="F301" s="402" t="str">
        <f t="shared" si="55"/>
        <v/>
      </c>
      <c r="G301" s="404" t="str">
        <f>IF($B301="-","",INDEX('Res.Aux.'!$AG$12:$BG$722,MATCH($B301,'Res.Aux.'!$AG$12:$AG$722,0),MATCH(G$6,'Res.Aux.'!$AG$15:$BG$15,0)))</f>
        <v/>
      </c>
      <c r="H301" s="405" t="str">
        <f>IF($B301="-","",Datos!$I$16)</f>
        <v/>
      </c>
      <c r="I301" s="406" t="str">
        <f>IF($C301="","",Datos!$G$16)</f>
        <v/>
      </c>
      <c r="J301" s="407" t="str">
        <f>IF($B301="-","",INDEX('Res.Aux.'!$AG$12:$BG$722,MATCH($B301,'Res.Aux.'!$AG$12:$AG$722,0),MATCH(J$6,'Res.Aux.'!$AG$15:$BG$15,0)))</f>
        <v/>
      </c>
      <c r="K301" s="408" t="str">
        <f>IF($C301="","",Datos!$H$26)</f>
        <v/>
      </c>
      <c r="L301" s="409" t="str">
        <f>IF($I301="","",Datos!$N$27)</f>
        <v/>
      </c>
      <c r="M301" s="407" t="str">
        <f>IF($I301="","",Datos!$O$27)</f>
        <v/>
      </c>
      <c r="N301" s="410" t="str">
        <f>IF($B301="-","",INDEX('Res.Aux.'!$AG$12:$BG$722,MATCH($B301,'Res.Aux.'!$AG$12:$AG$722,0),MATCH(N$6,'Res.Aux.'!$AG$15:$BG$15,0)))</f>
        <v/>
      </c>
      <c r="O301" s="411"/>
      <c r="P301" s="412" t="str">
        <f t="shared" si="56"/>
        <v/>
      </c>
      <c r="Q301" s="413" t="str">
        <f t="shared" si="58"/>
        <v>ù</v>
      </c>
      <c r="R301" s="414" t="str">
        <f>IF($B301="-","",INDEX('Res.Aux.'!$AG$12:$BG$722,MATCH($B301,'Res.Aux.'!$AG$12:$AG$722,0),MATCH(R$6,'Res.Aux.'!$AG$15:$BG$15,0)))</f>
        <v/>
      </c>
      <c r="S301" s="415" t="str">
        <f>IF($B301="-","",INDEX('Res.Aux.'!$AG$12:$BG$722,MATCH($B301,'Res.Aux.'!$AG$12:$AG$722,0),MATCH(S$6,'Res.Aux.'!$AG$15:$BG$15,0)))</f>
        <v/>
      </c>
      <c r="T301" s="415" t="str">
        <f>IF($B301="-","",INDEX('Res.Aux.'!$AG$12:$BG$722,MATCH($B301,'Res.Aux.'!$AG$12:$AG$722,0),MATCH(T$6,'Res.Aux.'!$AG$15:$BG$15,0)))</f>
        <v/>
      </c>
      <c r="U301" s="416" t="str">
        <f>IF($B301="-","",INDEX('Res.Aux.'!$AG$12:$BG$722,MATCH($B301,'Res.Aux.'!$AG$12:$AG$722,0),MATCH(U$6,'Res.Aux.'!$AG$15:$BG$15,0)))</f>
        <v/>
      </c>
      <c r="V301" s="417"/>
      <c r="W301" s="414" t="str">
        <f t="shared" si="61"/>
        <v>-</v>
      </c>
      <c r="X301" s="415" t="str">
        <f t="shared" si="61"/>
        <v>-</v>
      </c>
      <c r="Y301" s="415" t="str">
        <f t="shared" si="61"/>
        <v>-</v>
      </c>
      <c r="Z301" s="416" t="str">
        <f t="shared" si="61"/>
        <v>-</v>
      </c>
      <c r="AA301" s="417"/>
      <c r="AB301" s="414" t="str">
        <f t="shared" si="60"/>
        <v>-</v>
      </c>
      <c r="AC301" s="415" t="str">
        <f t="shared" si="60"/>
        <v>-</v>
      </c>
      <c r="AD301" s="415" t="str">
        <f t="shared" si="60"/>
        <v>-</v>
      </c>
      <c r="AE301" s="416" t="str">
        <f t="shared" si="60"/>
        <v>-</v>
      </c>
      <c r="AF301" s="417"/>
      <c r="AG301" s="410" t="str">
        <f t="shared" si="51"/>
        <v>-</v>
      </c>
      <c r="AH301" s="417"/>
      <c r="AI301" s="418" t="str">
        <f t="shared" si="52"/>
        <v>ù</v>
      </c>
      <c r="AJ301" s="419" t="str">
        <f t="shared" si="53"/>
        <v>~</v>
      </c>
      <c r="AK301" s="417"/>
      <c r="AL301" s="414" t="str">
        <f t="shared" si="59"/>
        <v>-</v>
      </c>
      <c r="AM301" s="416" t="str">
        <f t="shared" si="57"/>
        <v>-</v>
      </c>
    </row>
    <row r="302" spans="2:39" ht="15" x14ac:dyDescent="0.3">
      <c r="B302" s="400" t="str">
        <f>IF(MAX(B$7:B301)+1&gt;MAX('Res.Aux.'!$AG$23:$AG$722),"-",MAX(B$7:B301)+1)</f>
        <v>-</v>
      </c>
      <c r="C302" s="401" t="str">
        <f>IF($B302="-","",INDEX('Res.Aux.'!$AG$12:$BG$722,MATCH($B302,'Res.Aux.'!$AG$12:$AG$722,0),MATCH(C$6,'Res.Aux.'!$AG$15:$BG$15,0)))</f>
        <v/>
      </c>
      <c r="D302" s="402" t="str">
        <f t="shared" si="54"/>
        <v/>
      </c>
      <c r="E302" s="403" t="str">
        <f>IF($B302="-","",INDEX('Res.Aux.'!$AG$12:$BG$722,MATCH($B302,'Res.Aux.'!$AG$12:$AG$722,0),MATCH(E$6,'Res.Aux.'!$AG$15:$BG$15,0)))</f>
        <v/>
      </c>
      <c r="F302" s="402" t="str">
        <f t="shared" si="55"/>
        <v/>
      </c>
      <c r="G302" s="404" t="str">
        <f>IF($B302="-","",INDEX('Res.Aux.'!$AG$12:$BG$722,MATCH($B302,'Res.Aux.'!$AG$12:$AG$722,0),MATCH(G$6,'Res.Aux.'!$AG$15:$BG$15,0)))</f>
        <v/>
      </c>
      <c r="H302" s="405" t="str">
        <f>IF($B302="-","",Datos!$I$16)</f>
        <v/>
      </c>
      <c r="I302" s="406" t="str">
        <f>IF($C302="","",Datos!$G$16)</f>
        <v/>
      </c>
      <c r="J302" s="407" t="str">
        <f>IF($B302="-","",INDEX('Res.Aux.'!$AG$12:$BG$722,MATCH($B302,'Res.Aux.'!$AG$12:$AG$722,0),MATCH(J$6,'Res.Aux.'!$AG$15:$BG$15,0)))</f>
        <v/>
      </c>
      <c r="K302" s="408" t="str">
        <f>IF($C302="","",Datos!$H$26)</f>
        <v/>
      </c>
      <c r="L302" s="409" t="str">
        <f>IF($I302="","",Datos!$N$27)</f>
        <v/>
      </c>
      <c r="M302" s="407" t="str">
        <f>IF($I302="","",Datos!$O$27)</f>
        <v/>
      </c>
      <c r="N302" s="410" t="str">
        <f>IF($B302="-","",INDEX('Res.Aux.'!$AG$12:$BG$722,MATCH($B302,'Res.Aux.'!$AG$12:$AG$722,0),MATCH(N$6,'Res.Aux.'!$AG$15:$BG$15,0)))</f>
        <v/>
      </c>
      <c r="O302" s="411"/>
      <c r="P302" s="412" t="str">
        <f t="shared" si="56"/>
        <v/>
      </c>
      <c r="Q302" s="413" t="str">
        <f t="shared" si="58"/>
        <v>ù</v>
      </c>
      <c r="R302" s="414" t="str">
        <f>IF($B302="-","",INDEX('Res.Aux.'!$AG$12:$BG$722,MATCH($B302,'Res.Aux.'!$AG$12:$AG$722,0),MATCH(R$6,'Res.Aux.'!$AG$15:$BG$15,0)))</f>
        <v/>
      </c>
      <c r="S302" s="415" t="str">
        <f>IF($B302="-","",INDEX('Res.Aux.'!$AG$12:$BG$722,MATCH($B302,'Res.Aux.'!$AG$12:$AG$722,0),MATCH(S$6,'Res.Aux.'!$AG$15:$BG$15,0)))</f>
        <v/>
      </c>
      <c r="T302" s="415" t="str">
        <f>IF($B302="-","",INDEX('Res.Aux.'!$AG$12:$BG$722,MATCH($B302,'Res.Aux.'!$AG$12:$AG$722,0),MATCH(T$6,'Res.Aux.'!$AG$15:$BG$15,0)))</f>
        <v/>
      </c>
      <c r="U302" s="416" t="str">
        <f>IF($B302="-","",INDEX('Res.Aux.'!$AG$12:$BG$722,MATCH($B302,'Res.Aux.'!$AG$12:$AG$722,0),MATCH(U$6,'Res.Aux.'!$AG$15:$BG$15,0)))</f>
        <v/>
      </c>
      <c r="V302" s="417"/>
      <c r="W302" s="414" t="str">
        <f t="shared" si="61"/>
        <v>-</v>
      </c>
      <c r="X302" s="415" t="str">
        <f t="shared" si="61"/>
        <v>-</v>
      </c>
      <c r="Y302" s="415" t="str">
        <f t="shared" si="61"/>
        <v>-</v>
      </c>
      <c r="Z302" s="416" t="str">
        <f t="shared" si="61"/>
        <v>-</v>
      </c>
      <c r="AA302" s="417"/>
      <c r="AB302" s="414" t="str">
        <f t="shared" si="60"/>
        <v>-</v>
      </c>
      <c r="AC302" s="415" t="str">
        <f t="shared" si="60"/>
        <v>-</v>
      </c>
      <c r="AD302" s="415" t="str">
        <f t="shared" si="60"/>
        <v>-</v>
      </c>
      <c r="AE302" s="416" t="str">
        <f t="shared" si="60"/>
        <v>-</v>
      </c>
      <c r="AF302" s="417"/>
      <c r="AG302" s="410" t="str">
        <f t="shared" si="51"/>
        <v>-</v>
      </c>
      <c r="AH302" s="417"/>
      <c r="AI302" s="418" t="str">
        <f t="shared" si="52"/>
        <v>ù</v>
      </c>
      <c r="AJ302" s="419" t="str">
        <f t="shared" si="53"/>
        <v>~</v>
      </c>
      <c r="AK302" s="417"/>
      <c r="AL302" s="414" t="str">
        <f t="shared" si="59"/>
        <v>-</v>
      </c>
      <c r="AM302" s="416" t="str">
        <f t="shared" si="57"/>
        <v>-</v>
      </c>
    </row>
    <row r="303" spans="2:39" ht="15" x14ac:dyDescent="0.3">
      <c r="B303" s="400" t="str">
        <f>IF(MAX(B$7:B302)+1&gt;MAX('Res.Aux.'!$AG$23:$AG$722),"-",MAX(B$7:B302)+1)</f>
        <v>-</v>
      </c>
      <c r="C303" s="401" t="str">
        <f>IF($B303="-","",INDEX('Res.Aux.'!$AG$12:$BG$722,MATCH($B303,'Res.Aux.'!$AG$12:$AG$722,0),MATCH(C$6,'Res.Aux.'!$AG$15:$BG$15,0)))</f>
        <v/>
      </c>
      <c r="D303" s="402" t="str">
        <f t="shared" si="54"/>
        <v/>
      </c>
      <c r="E303" s="403" t="str">
        <f>IF($B303="-","",INDEX('Res.Aux.'!$AG$12:$BG$722,MATCH($B303,'Res.Aux.'!$AG$12:$AG$722,0),MATCH(E$6,'Res.Aux.'!$AG$15:$BG$15,0)))</f>
        <v/>
      </c>
      <c r="F303" s="402" t="str">
        <f t="shared" si="55"/>
        <v/>
      </c>
      <c r="G303" s="404" t="str">
        <f>IF($B303="-","",INDEX('Res.Aux.'!$AG$12:$BG$722,MATCH($B303,'Res.Aux.'!$AG$12:$AG$722,0),MATCH(G$6,'Res.Aux.'!$AG$15:$BG$15,0)))</f>
        <v/>
      </c>
      <c r="H303" s="405" t="str">
        <f>IF($B303="-","",Datos!$I$16)</f>
        <v/>
      </c>
      <c r="I303" s="406" t="str">
        <f>IF($C303="","",Datos!$G$16)</f>
        <v/>
      </c>
      <c r="J303" s="407" t="str">
        <f>IF($B303="-","",INDEX('Res.Aux.'!$AG$12:$BG$722,MATCH($B303,'Res.Aux.'!$AG$12:$AG$722,0),MATCH(J$6,'Res.Aux.'!$AG$15:$BG$15,0)))</f>
        <v/>
      </c>
      <c r="K303" s="408" t="str">
        <f>IF($C303="","",Datos!$H$26)</f>
        <v/>
      </c>
      <c r="L303" s="409" t="str">
        <f>IF($I303="","",Datos!$N$27)</f>
        <v/>
      </c>
      <c r="M303" s="407" t="str">
        <f>IF($I303="","",Datos!$O$27)</f>
        <v/>
      </c>
      <c r="N303" s="410" t="str">
        <f>IF($B303="-","",INDEX('Res.Aux.'!$AG$12:$BG$722,MATCH($B303,'Res.Aux.'!$AG$12:$AG$722,0),MATCH(N$6,'Res.Aux.'!$AG$15:$BG$15,0)))</f>
        <v/>
      </c>
      <c r="O303" s="411"/>
      <c r="P303" s="412" t="str">
        <f t="shared" si="56"/>
        <v/>
      </c>
      <c r="Q303" s="413" t="str">
        <f t="shared" si="58"/>
        <v>ù</v>
      </c>
      <c r="R303" s="414" t="str">
        <f>IF($B303="-","",INDEX('Res.Aux.'!$AG$12:$BG$722,MATCH($B303,'Res.Aux.'!$AG$12:$AG$722,0),MATCH(R$6,'Res.Aux.'!$AG$15:$BG$15,0)))</f>
        <v/>
      </c>
      <c r="S303" s="415" t="str">
        <f>IF($B303="-","",INDEX('Res.Aux.'!$AG$12:$BG$722,MATCH($B303,'Res.Aux.'!$AG$12:$AG$722,0),MATCH(S$6,'Res.Aux.'!$AG$15:$BG$15,0)))</f>
        <v/>
      </c>
      <c r="T303" s="415" t="str">
        <f>IF($B303="-","",INDEX('Res.Aux.'!$AG$12:$BG$722,MATCH($B303,'Res.Aux.'!$AG$12:$AG$722,0),MATCH(T$6,'Res.Aux.'!$AG$15:$BG$15,0)))</f>
        <v/>
      </c>
      <c r="U303" s="416" t="str">
        <f>IF($B303="-","",INDEX('Res.Aux.'!$AG$12:$BG$722,MATCH($B303,'Res.Aux.'!$AG$12:$AG$722,0),MATCH(U$6,'Res.Aux.'!$AG$15:$BG$15,0)))</f>
        <v/>
      </c>
      <c r="V303" s="417"/>
      <c r="W303" s="414" t="str">
        <f t="shared" si="61"/>
        <v>-</v>
      </c>
      <c r="X303" s="415" t="str">
        <f t="shared" si="61"/>
        <v>-</v>
      </c>
      <c r="Y303" s="415" t="str">
        <f t="shared" si="61"/>
        <v>-</v>
      </c>
      <c r="Z303" s="416" t="str">
        <f t="shared" si="61"/>
        <v>-</v>
      </c>
      <c r="AA303" s="417"/>
      <c r="AB303" s="414" t="str">
        <f t="shared" si="60"/>
        <v>-</v>
      </c>
      <c r="AC303" s="415" t="str">
        <f t="shared" si="60"/>
        <v>-</v>
      </c>
      <c r="AD303" s="415" t="str">
        <f t="shared" si="60"/>
        <v>-</v>
      </c>
      <c r="AE303" s="416" t="str">
        <f t="shared" si="60"/>
        <v>-</v>
      </c>
      <c r="AF303" s="417"/>
      <c r="AG303" s="410" t="str">
        <f t="shared" si="51"/>
        <v>-</v>
      </c>
      <c r="AH303" s="417"/>
      <c r="AI303" s="418" t="str">
        <f t="shared" si="52"/>
        <v>ù</v>
      </c>
      <c r="AJ303" s="419" t="str">
        <f t="shared" si="53"/>
        <v>~</v>
      </c>
      <c r="AK303" s="417"/>
      <c r="AL303" s="414" t="str">
        <f t="shared" si="59"/>
        <v>-</v>
      </c>
      <c r="AM303" s="416" t="str">
        <f t="shared" si="57"/>
        <v>-</v>
      </c>
    </row>
    <row r="304" spans="2:39" ht="15" x14ac:dyDescent="0.3">
      <c r="B304" s="400" t="str">
        <f>IF(MAX(B$7:B303)+1&gt;MAX('Res.Aux.'!$AG$23:$AG$722),"-",MAX(B$7:B303)+1)</f>
        <v>-</v>
      </c>
      <c r="C304" s="401" t="str">
        <f>IF($B304="-","",INDEX('Res.Aux.'!$AG$12:$BG$722,MATCH($B304,'Res.Aux.'!$AG$12:$AG$722,0),MATCH(C$6,'Res.Aux.'!$AG$15:$BG$15,0)))</f>
        <v/>
      </c>
      <c r="D304" s="402" t="str">
        <f t="shared" si="54"/>
        <v/>
      </c>
      <c r="E304" s="403" t="str">
        <f>IF($B304="-","",INDEX('Res.Aux.'!$AG$12:$BG$722,MATCH($B304,'Res.Aux.'!$AG$12:$AG$722,0),MATCH(E$6,'Res.Aux.'!$AG$15:$BG$15,0)))</f>
        <v/>
      </c>
      <c r="F304" s="402" t="str">
        <f t="shared" si="55"/>
        <v/>
      </c>
      <c r="G304" s="404" t="str">
        <f>IF($B304="-","",INDEX('Res.Aux.'!$AG$12:$BG$722,MATCH($B304,'Res.Aux.'!$AG$12:$AG$722,0),MATCH(G$6,'Res.Aux.'!$AG$15:$BG$15,0)))</f>
        <v/>
      </c>
      <c r="H304" s="405" t="str">
        <f>IF($B304="-","",Datos!$I$16)</f>
        <v/>
      </c>
      <c r="I304" s="406" t="str">
        <f>IF($C304="","",Datos!$G$16)</f>
        <v/>
      </c>
      <c r="J304" s="407" t="str">
        <f>IF($B304="-","",INDEX('Res.Aux.'!$AG$12:$BG$722,MATCH($B304,'Res.Aux.'!$AG$12:$AG$722,0),MATCH(J$6,'Res.Aux.'!$AG$15:$BG$15,0)))</f>
        <v/>
      </c>
      <c r="K304" s="408" t="str">
        <f>IF($C304="","",Datos!$H$26)</f>
        <v/>
      </c>
      <c r="L304" s="409" t="str">
        <f>IF($I304="","",Datos!$N$27)</f>
        <v/>
      </c>
      <c r="M304" s="407" t="str">
        <f>IF($I304="","",Datos!$O$27)</f>
        <v/>
      </c>
      <c r="N304" s="410" t="str">
        <f>IF($B304="-","",INDEX('Res.Aux.'!$AG$12:$BG$722,MATCH($B304,'Res.Aux.'!$AG$12:$AG$722,0),MATCH(N$6,'Res.Aux.'!$AG$15:$BG$15,0)))</f>
        <v/>
      </c>
      <c r="O304" s="411"/>
      <c r="P304" s="412" t="str">
        <f t="shared" si="56"/>
        <v/>
      </c>
      <c r="Q304" s="413" t="str">
        <f t="shared" si="58"/>
        <v>ù</v>
      </c>
      <c r="R304" s="414" t="str">
        <f>IF($B304="-","",INDEX('Res.Aux.'!$AG$12:$BG$722,MATCH($B304,'Res.Aux.'!$AG$12:$AG$722,0),MATCH(R$6,'Res.Aux.'!$AG$15:$BG$15,0)))</f>
        <v/>
      </c>
      <c r="S304" s="415" t="str">
        <f>IF($B304="-","",INDEX('Res.Aux.'!$AG$12:$BG$722,MATCH($B304,'Res.Aux.'!$AG$12:$AG$722,0),MATCH(S$6,'Res.Aux.'!$AG$15:$BG$15,0)))</f>
        <v/>
      </c>
      <c r="T304" s="415" t="str">
        <f>IF($B304="-","",INDEX('Res.Aux.'!$AG$12:$BG$722,MATCH($B304,'Res.Aux.'!$AG$12:$AG$722,0),MATCH(T$6,'Res.Aux.'!$AG$15:$BG$15,0)))</f>
        <v/>
      </c>
      <c r="U304" s="416" t="str">
        <f>IF($B304="-","",INDEX('Res.Aux.'!$AG$12:$BG$722,MATCH($B304,'Res.Aux.'!$AG$12:$AG$722,0),MATCH(U$6,'Res.Aux.'!$AG$15:$BG$15,0)))</f>
        <v/>
      </c>
      <c r="V304" s="417"/>
      <c r="W304" s="414" t="str">
        <f t="shared" si="61"/>
        <v>-</v>
      </c>
      <c r="X304" s="415" t="str">
        <f t="shared" si="61"/>
        <v>-</v>
      </c>
      <c r="Y304" s="415" t="str">
        <f t="shared" si="61"/>
        <v>-</v>
      </c>
      <c r="Z304" s="416" t="str">
        <f t="shared" si="61"/>
        <v>-</v>
      </c>
      <c r="AA304" s="417"/>
      <c r="AB304" s="414" t="str">
        <f t="shared" si="60"/>
        <v>-</v>
      </c>
      <c r="AC304" s="415" t="str">
        <f t="shared" si="60"/>
        <v>-</v>
      </c>
      <c r="AD304" s="415" t="str">
        <f t="shared" si="60"/>
        <v>-</v>
      </c>
      <c r="AE304" s="416" t="str">
        <f t="shared" si="60"/>
        <v>-</v>
      </c>
      <c r="AF304" s="417"/>
      <c r="AG304" s="410" t="str">
        <f t="shared" si="51"/>
        <v>-</v>
      </c>
      <c r="AH304" s="417"/>
      <c r="AI304" s="418" t="str">
        <f t="shared" si="52"/>
        <v>ù</v>
      </c>
      <c r="AJ304" s="419" t="str">
        <f t="shared" si="53"/>
        <v>~</v>
      </c>
      <c r="AK304" s="417"/>
      <c r="AL304" s="414" t="str">
        <f t="shared" si="59"/>
        <v>-</v>
      </c>
      <c r="AM304" s="416" t="str">
        <f t="shared" si="57"/>
        <v>-</v>
      </c>
    </row>
    <row r="305" spans="2:39" ht="15" x14ac:dyDescent="0.3">
      <c r="B305" s="400" t="str">
        <f>IF(MAX(B$7:B304)+1&gt;MAX('Res.Aux.'!$AG$23:$AG$722),"-",MAX(B$7:B304)+1)</f>
        <v>-</v>
      </c>
      <c r="C305" s="401" t="str">
        <f>IF($B305="-","",INDEX('Res.Aux.'!$AG$12:$BG$722,MATCH($B305,'Res.Aux.'!$AG$12:$AG$722,0),MATCH(C$6,'Res.Aux.'!$AG$15:$BG$15,0)))</f>
        <v/>
      </c>
      <c r="D305" s="402" t="str">
        <f t="shared" si="54"/>
        <v/>
      </c>
      <c r="E305" s="403" t="str">
        <f>IF($B305="-","",INDEX('Res.Aux.'!$AG$12:$BG$722,MATCH($B305,'Res.Aux.'!$AG$12:$AG$722,0),MATCH(E$6,'Res.Aux.'!$AG$15:$BG$15,0)))</f>
        <v/>
      </c>
      <c r="F305" s="402" t="str">
        <f t="shared" si="55"/>
        <v/>
      </c>
      <c r="G305" s="404" t="str">
        <f>IF($B305="-","",INDEX('Res.Aux.'!$AG$12:$BG$722,MATCH($B305,'Res.Aux.'!$AG$12:$AG$722,0),MATCH(G$6,'Res.Aux.'!$AG$15:$BG$15,0)))</f>
        <v/>
      </c>
      <c r="H305" s="405" t="str">
        <f>IF($B305="-","",Datos!$I$16)</f>
        <v/>
      </c>
      <c r="I305" s="406" t="str">
        <f>IF($C305="","",Datos!$G$16)</f>
        <v/>
      </c>
      <c r="J305" s="407" t="str">
        <f>IF($B305="-","",INDEX('Res.Aux.'!$AG$12:$BG$722,MATCH($B305,'Res.Aux.'!$AG$12:$AG$722,0),MATCH(J$6,'Res.Aux.'!$AG$15:$BG$15,0)))</f>
        <v/>
      </c>
      <c r="K305" s="408" t="str">
        <f>IF($C305="","",Datos!$H$26)</f>
        <v/>
      </c>
      <c r="L305" s="409" t="str">
        <f>IF($I305="","",Datos!$N$27)</f>
        <v/>
      </c>
      <c r="M305" s="407" t="str">
        <f>IF($I305="","",Datos!$O$27)</f>
        <v/>
      </c>
      <c r="N305" s="410" t="str">
        <f>IF($B305="-","",INDEX('Res.Aux.'!$AG$12:$BG$722,MATCH($B305,'Res.Aux.'!$AG$12:$AG$722,0),MATCH(N$6,'Res.Aux.'!$AG$15:$BG$15,0)))</f>
        <v/>
      </c>
      <c r="O305" s="411"/>
      <c r="P305" s="412" t="str">
        <f t="shared" si="56"/>
        <v/>
      </c>
      <c r="Q305" s="413" t="str">
        <f t="shared" si="58"/>
        <v>ù</v>
      </c>
      <c r="R305" s="414" t="str">
        <f>IF($B305="-","",INDEX('Res.Aux.'!$AG$12:$BG$722,MATCH($B305,'Res.Aux.'!$AG$12:$AG$722,0),MATCH(R$6,'Res.Aux.'!$AG$15:$BG$15,0)))</f>
        <v/>
      </c>
      <c r="S305" s="415" t="str">
        <f>IF($B305="-","",INDEX('Res.Aux.'!$AG$12:$BG$722,MATCH($B305,'Res.Aux.'!$AG$12:$AG$722,0),MATCH(S$6,'Res.Aux.'!$AG$15:$BG$15,0)))</f>
        <v/>
      </c>
      <c r="T305" s="415" t="str">
        <f>IF($B305="-","",INDEX('Res.Aux.'!$AG$12:$BG$722,MATCH($B305,'Res.Aux.'!$AG$12:$AG$722,0),MATCH(T$6,'Res.Aux.'!$AG$15:$BG$15,0)))</f>
        <v/>
      </c>
      <c r="U305" s="416" t="str">
        <f>IF($B305="-","",INDEX('Res.Aux.'!$AG$12:$BG$722,MATCH($B305,'Res.Aux.'!$AG$12:$AG$722,0),MATCH(U$6,'Res.Aux.'!$AG$15:$BG$15,0)))</f>
        <v/>
      </c>
      <c r="V305" s="417"/>
      <c r="W305" s="414" t="str">
        <f t="shared" si="61"/>
        <v>-</v>
      </c>
      <c r="X305" s="415" t="str">
        <f t="shared" si="61"/>
        <v>-</v>
      </c>
      <c r="Y305" s="415" t="str">
        <f t="shared" si="61"/>
        <v>-</v>
      </c>
      <c r="Z305" s="416" t="str">
        <f t="shared" si="61"/>
        <v>-</v>
      </c>
      <c r="AA305" s="417"/>
      <c r="AB305" s="414" t="str">
        <f t="shared" si="60"/>
        <v>-</v>
      </c>
      <c r="AC305" s="415" t="str">
        <f t="shared" si="60"/>
        <v>-</v>
      </c>
      <c r="AD305" s="415" t="str">
        <f t="shared" si="60"/>
        <v>-</v>
      </c>
      <c r="AE305" s="416" t="str">
        <f t="shared" si="60"/>
        <v>-</v>
      </c>
      <c r="AF305" s="417"/>
      <c r="AG305" s="410" t="str">
        <f t="shared" si="51"/>
        <v>-</v>
      </c>
      <c r="AH305" s="417"/>
      <c r="AI305" s="418" t="str">
        <f t="shared" si="52"/>
        <v>ù</v>
      </c>
      <c r="AJ305" s="419" t="str">
        <f t="shared" si="53"/>
        <v>~</v>
      </c>
      <c r="AK305" s="417"/>
      <c r="AL305" s="414" t="str">
        <f t="shared" si="59"/>
        <v>-</v>
      </c>
      <c r="AM305" s="416" t="str">
        <f t="shared" si="57"/>
        <v>-</v>
      </c>
    </row>
    <row r="306" spans="2:39" ht="15" x14ac:dyDescent="0.3">
      <c r="B306" s="400" t="str">
        <f>IF(MAX(B$7:B305)+1&gt;MAX('Res.Aux.'!$AG$23:$AG$722),"-",MAX(B$7:B305)+1)</f>
        <v>-</v>
      </c>
      <c r="C306" s="401" t="str">
        <f>IF($B306="-","",INDEX('Res.Aux.'!$AG$12:$BG$722,MATCH($B306,'Res.Aux.'!$AG$12:$AG$722,0),MATCH(C$6,'Res.Aux.'!$AG$15:$BG$15,0)))</f>
        <v/>
      </c>
      <c r="D306" s="402" t="str">
        <f t="shared" si="54"/>
        <v/>
      </c>
      <c r="E306" s="403" t="str">
        <f>IF($B306="-","",INDEX('Res.Aux.'!$AG$12:$BG$722,MATCH($B306,'Res.Aux.'!$AG$12:$AG$722,0),MATCH(E$6,'Res.Aux.'!$AG$15:$BG$15,0)))</f>
        <v/>
      </c>
      <c r="F306" s="402" t="str">
        <f t="shared" si="55"/>
        <v/>
      </c>
      <c r="G306" s="404" t="str">
        <f>IF($B306="-","",INDEX('Res.Aux.'!$AG$12:$BG$722,MATCH($B306,'Res.Aux.'!$AG$12:$AG$722,0),MATCH(G$6,'Res.Aux.'!$AG$15:$BG$15,0)))</f>
        <v/>
      </c>
      <c r="H306" s="405" t="str">
        <f>IF($B306="-","",Datos!$I$16)</f>
        <v/>
      </c>
      <c r="I306" s="406" t="str">
        <f>IF($C306="","",Datos!$G$16)</f>
        <v/>
      </c>
      <c r="J306" s="407" t="str">
        <f>IF($B306="-","",INDEX('Res.Aux.'!$AG$12:$BG$722,MATCH($B306,'Res.Aux.'!$AG$12:$AG$722,0),MATCH(J$6,'Res.Aux.'!$AG$15:$BG$15,0)))</f>
        <v/>
      </c>
      <c r="K306" s="408" t="str">
        <f>IF($C306="","",Datos!$H$26)</f>
        <v/>
      </c>
      <c r="L306" s="409" t="str">
        <f>IF($I306="","",Datos!$N$27)</f>
        <v/>
      </c>
      <c r="M306" s="407" t="str">
        <f>IF($I306="","",Datos!$O$27)</f>
        <v/>
      </c>
      <c r="N306" s="410" t="str">
        <f>IF($B306="-","",INDEX('Res.Aux.'!$AG$12:$BG$722,MATCH($B306,'Res.Aux.'!$AG$12:$AG$722,0),MATCH(N$6,'Res.Aux.'!$AG$15:$BG$15,0)))</f>
        <v/>
      </c>
      <c r="O306" s="411"/>
      <c r="P306" s="412" t="str">
        <f t="shared" si="56"/>
        <v/>
      </c>
      <c r="Q306" s="413" t="str">
        <f t="shared" si="58"/>
        <v>ù</v>
      </c>
      <c r="R306" s="414" t="str">
        <f>IF($B306="-","",INDEX('Res.Aux.'!$AG$12:$BG$722,MATCH($B306,'Res.Aux.'!$AG$12:$AG$722,0),MATCH(R$6,'Res.Aux.'!$AG$15:$BG$15,0)))</f>
        <v/>
      </c>
      <c r="S306" s="415" t="str">
        <f>IF($B306="-","",INDEX('Res.Aux.'!$AG$12:$BG$722,MATCH($B306,'Res.Aux.'!$AG$12:$AG$722,0),MATCH(S$6,'Res.Aux.'!$AG$15:$BG$15,0)))</f>
        <v/>
      </c>
      <c r="T306" s="415" t="str">
        <f>IF($B306="-","",INDEX('Res.Aux.'!$AG$12:$BG$722,MATCH($B306,'Res.Aux.'!$AG$12:$AG$722,0),MATCH(T$6,'Res.Aux.'!$AG$15:$BG$15,0)))</f>
        <v/>
      </c>
      <c r="U306" s="416" t="str">
        <f>IF($B306="-","",INDEX('Res.Aux.'!$AG$12:$BG$722,MATCH($B306,'Res.Aux.'!$AG$12:$AG$722,0),MATCH(U$6,'Res.Aux.'!$AG$15:$BG$15,0)))</f>
        <v/>
      </c>
      <c r="V306" s="417"/>
      <c r="W306" s="414" t="str">
        <f t="shared" si="61"/>
        <v>-</v>
      </c>
      <c r="X306" s="415" t="str">
        <f t="shared" si="61"/>
        <v>-</v>
      </c>
      <c r="Y306" s="415" t="str">
        <f t="shared" si="61"/>
        <v>-</v>
      </c>
      <c r="Z306" s="416" t="str">
        <f t="shared" si="61"/>
        <v>-</v>
      </c>
      <c r="AA306" s="417"/>
      <c r="AB306" s="414" t="str">
        <f t="shared" si="60"/>
        <v>-</v>
      </c>
      <c r="AC306" s="415" t="str">
        <f t="shared" si="60"/>
        <v>-</v>
      </c>
      <c r="AD306" s="415" t="str">
        <f t="shared" si="60"/>
        <v>-</v>
      </c>
      <c r="AE306" s="416" t="str">
        <f t="shared" si="60"/>
        <v>-</v>
      </c>
      <c r="AF306" s="417"/>
      <c r="AG306" s="410" t="str">
        <f t="shared" si="51"/>
        <v>-</v>
      </c>
      <c r="AH306" s="417"/>
      <c r="AI306" s="418" t="str">
        <f t="shared" si="52"/>
        <v>ù</v>
      </c>
      <c r="AJ306" s="419" t="str">
        <f t="shared" si="53"/>
        <v>~</v>
      </c>
      <c r="AK306" s="417"/>
      <c r="AL306" s="414" t="str">
        <f t="shared" si="59"/>
        <v>-</v>
      </c>
      <c r="AM306" s="416" t="str">
        <f t="shared" si="57"/>
        <v>-</v>
      </c>
    </row>
    <row r="307" spans="2:39" ht="15" x14ac:dyDescent="0.3">
      <c r="B307" s="400" t="str">
        <f>IF(MAX(B$7:B306)+1&gt;MAX('Res.Aux.'!$AG$23:$AG$722),"-",MAX(B$7:B306)+1)</f>
        <v>-</v>
      </c>
      <c r="C307" s="401" t="str">
        <f>IF($B307="-","",INDEX('Res.Aux.'!$AG$12:$BG$722,MATCH($B307,'Res.Aux.'!$AG$12:$AG$722,0),MATCH(C$6,'Res.Aux.'!$AG$15:$BG$15,0)))</f>
        <v/>
      </c>
      <c r="D307" s="402" t="str">
        <f t="shared" si="54"/>
        <v/>
      </c>
      <c r="E307" s="403" t="str">
        <f>IF($B307="-","",INDEX('Res.Aux.'!$AG$12:$BG$722,MATCH($B307,'Res.Aux.'!$AG$12:$AG$722,0),MATCH(E$6,'Res.Aux.'!$AG$15:$BG$15,0)))</f>
        <v/>
      </c>
      <c r="F307" s="402" t="str">
        <f t="shared" si="55"/>
        <v/>
      </c>
      <c r="G307" s="404" t="str">
        <f>IF($B307="-","",INDEX('Res.Aux.'!$AG$12:$BG$722,MATCH($B307,'Res.Aux.'!$AG$12:$AG$722,0),MATCH(G$6,'Res.Aux.'!$AG$15:$BG$15,0)))</f>
        <v/>
      </c>
      <c r="H307" s="405" t="str">
        <f>IF($B307="-","",Datos!$I$16)</f>
        <v/>
      </c>
      <c r="I307" s="406" t="str">
        <f>IF($C307="","",Datos!$G$16)</f>
        <v/>
      </c>
      <c r="J307" s="407" t="str">
        <f>IF($B307="-","",INDEX('Res.Aux.'!$AG$12:$BG$722,MATCH($B307,'Res.Aux.'!$AG$12:$AG$722,0),MATCH(J$6,'Res.Aux.'!$AG$15:$BG$15,0)))</f>
        <v/>
      </c>
      <c r="K307" s="408" t="str">
        <f>IF($C307="","",Datos!$H$26)</f>
        <v/>
      </c>
      <c r="L307" s="409" t="str">
        <f>IF($I307="","",Datos!$N$27)</f>
        <v/>
      </c>
      <c r="M307" s="407" t="str">
        <f>IF($I307="","",Datos!$O$27)</f>
        <v/>
      </c>
      <c r="N307" s="410" t="str">
        <f>IF($B307="-","",INDEX('Res.Aux.'!$AG$12:$BG$722,MATCH($B307,'Res.Aux.'!$AG$12:$AG$722,0),MATCH(N$6,'Res.Aux.'!$AG$15:$BG$15,0)))</f>
        <v/>
      </c>
      <c r="O307" s="411"/>
      <c r="P307" s="412" t="str">
        <f t="shared" si="56"/>
        <v/>
      </c>
      <c r="Q307" s="413" t="str">
        <f t="shared" si="58"/>
        <v>ù</v>
      </c>
      <c r="R307" s="414" t="str">
        <f>IF($B307="-","",INDEX('Res.Aux.'!$AG$12:$BG$722,MATCH($B307,'Res.Aux.'!$AG$12:$AG$722,0),MATCH(R$6,'Res.Aux.'!$AG$15:$BG$15,0)))</f>
        <v/>
      </c>
      <c r="S307" s="415" t="str">
        <f>IF($B307="-","",INDEX('Res.Aux.'!$AG$12:$BG$722,MATCH($B307,'Res.Aux.'!$AG$12:$AG$722,0),MATCH(S$6,'Res.Aux.'!$AG$15:$BG$15,0)))</f>
        <v/>
      </c>
      <c r="T307" s="415" t="str">
        <f>IF($B307="-","",INDEX('Res.Aux.'!$AG$12:$BG$722,MATCH($B307,'Res.Aux.'!$AG$12:$AG$722,0),MATCH(T$6,'Res.Aux.'!$AG$15:$BG$15,0)))</f>
        <v/>
      </c>
      <c r="U307" s="416" t="str">
        <f>IF($B307="-","",INDEX('Res.Aux.'!$AG$12:$BG$722,MATCH($B307,'Res.Aux.'!$AG$12:$AG$722,0),MATCH(U$6,'Res.Aux.'!$AG$15:$BG$15,0)))</f>
        <v/>
      </c>
      <c r="V307" s="417"/>
      <c r="W307" s="414" t="str">
        <f t="shared" si="61"/>
        <v>-</v>
      </c>
      <c r="X307" s="415" t="str">
        <f t="shared" si="61"/>
        <v>-</v>
      </c>
      <c r="Y307" s="415" t="str">
        <f t="shared" si="61"/>
        <v>-</v>
      </c>
      <c r="Z307" s="416" t="str">
        <f t="shared" si="61"/>
        <v>-</v>
      </c>
      <c r="AA307" s="417"/>
      <c r="AB307" s="414" t="str">
        <f t="shared" si="60"/>
        <v>-</v>
      </c>
      <c r="AC307" s="415" t="str">
        <f t="shared" si="60"/>
        <v>-</v>
      </c>
      <c r="AD307" s="415" t="str">
        <f t="shared" si="60"/>
        <v>-</v>
      </c>
      <c r="AE307" s="416" t="str">
        <f t="shared" si="60"/>
        <v>-</v>
      </c>
      <c r="AF307" s="417"/>
      <c r="AG307" s="410" t="str">
        <f t="shared" si="51"/>
        <v>-</v>
      </c>
      <c r="AH307" s="417"/>
      <c r="AI307" s="418" t="str">
        <f t="shared" si="52"/>
        <v>ù</v>
      </c>
      <c r="AJ307" s="419" t="str">
        <f t="shared" si="53"/>
        <v>~</v>
      </c>
      <c r="AK307" s="417"/>
      <c r="AL307" s="414" t="str">
        <f t="shared" si="59"/>
        <v>-</v>
      </c>
      <c r="AM307" s="416" t="str">
        <f t="shared" si="57"/>
        <v>-</v>
      </c>
    </row>
    <row r="308" spans="2:39" ht="15" x14ac:dyDescent="0.3">
      <c r="B308" s="400" t="str">
        <f>IF(MAX(B$7:B307)+1&gt;MAX('Res.Aux.'!$AG$23:$AG$722),"-",MAX(B$7:B307)+1)</f>
        <v>-</v>
      </c>
      <c r="C308" s="401" t="str">
        <f>IF($B308="-","",INDEX('Res.Aux.'!$AG$12:$BG$722,MATCH($B308,'Res.Aux.'!$AG$12:$AG$722,0),MATCH(C$6,'Res.Aux.'!$AG$15:$BG$15,0)))</f>
        <v/>
      </c>
      <c r="D308" s="402" t="str">
        <f t="shared" si="54"/>
        <v/>
      </c>
      <c r="E308" s="403" t="str">
        <f>IF($B308="-","",INDEX('Res.Aux.'!$AG$12:$BG$722,MATCH($B308,'Res.Aux.'!$AG$12:$AG$722,0),MATCH(E$6,'Res.Aux.'!$AG$15:$BG$15,0)))</f>
        <v/>
      </c>
      <c r="F308" s="402" t="str">
        <f t="shared" si="55"/>
        <v/>
      </c>
      <c r="G308" s="404" t="str">
        <f>IF($B308="-","",INDEX('Res.Aux.'!$AG$12:$BG$722,MATCH($B308,'Res.Aux.'!$AG$12:$AG$722,0),MATCH(G$6,'Res.Aux.'!$AG$15:$BG$15,0)))</f>
        <v/>
      </c>
      <c r="H308" s="405" t="str">
        <f>IF($B308="-","",Datos!$I$16)</f>
        <v/>
      </c>
      <c r="I308" s="406" t="str">
        <f>IF($C308="","",Datos!$G$16)</f>
        <v/>
      </c>
      <c r="J308" s="407" t="str">
        <f>IF($B308="-","",INDEX('Res.Aux.'!$AG$12:$BG$722,MATCH($B308,'Res.Aux.'!$AG$12:$AG$722,0),MATCH(J$6,'Res.Aux.'!$AG$15:$BG$15,0)))</f>
        <v/>
      </c>
      <c r="K308" s="408" t="str">
        <f>IF($C308="","",Datos!$H$26)</f>
        <v/>
      </c>
      <c r="L308" s="409" t="str">
        <f>IF($I308="","",Datos!$N$27)</f>
        <v/>
      </c>
      <c r="M308" s="407" t="str">
        <f>IF($I308="","",Datos!$O$27)</f>
        <v/>
      </c>
      <c r="N308" s="410" t="str">
        <f>IF($B308="-","",INDEX('Res.Aux.'!$AG$12:$BG$722,MATCH($B308,'Res.Aux.'!$AG$12:$AG$722,0),MATCH(N$6,'Res.Aux.'!$AG$15:$BG$15,0)))</f>
        <v/>
      </c>
      <c r="O308" s="411"/>
      <c r="P308" s="412" t="str">
        <f t="shared" si="56"/>
        <v/>
      </c>
      <c r="Q308" s="413" t="str">
        <f t="shared" si="58"/>
        <v>ù</v>
      </c>
      <c r="R308" s="414" t="str">
        <f>IF($B308="-","",INDEX('Res.Aux.'!$AG$12:$BG$722,MATCH($B308,'Res.Aux.'!$AG$12:$AG$722,0),MATCH(R$6,'Res.Aux.'!$AG$15:$BG$15,0)))</f>
        <v/>
      </c>
      <c r="S308" s="415" t="str">
        <f>IF($B308="-","",INDEX('Res.Aux.'!$AG$12:$BG$722,MATCH($B308,'Res.Aux.'!$AG$12:$AG$722,0),MATCH(S$6,'Res.Aux.'!$AG$15:$BG$15,0)))</f>
        <v/>
      </c>
      <c r="T308" s="415" t="str">
        <f>IF($B308="-","",INDEX('Res.Aux.'!$AG$12:$BG$722,MATCH($B308,'Res.Aux.'!$AG$12:$AG$722,0),MATCH(T$6,'Res.Aux.'!$AG$15:$BG$15,0)))</f>
        <v/>
      </c>
      <c r="U308" s="416" t="str">
        <f>IF($B308="-","",INDEX('Res.Aux.'!$AG$12:$BG$722,MATCH($B308,'Res.Aux.'!$AG$12:$AG$722,0),MATCH(U$6,'Res.Aux.'!$AG$15:$BG$15,0)))</f>
        <v/>
      </c>
      <c r="V308" s="417"/>
      <c r="W308" s="414" t="str">
        <f t="shared" si="61"/>
        <v>-</v>
      </c>
      <c r="X308" s="415" t="str">
        <f t="shared" si="61"/>
        <v>-</v>
      </c>
      <c r="Y308" s="415" t="str">
        <f t="shared" si="61"/>
        <v>-</v>
      </c>
      <c r="Z308" s="416" t="str">
        <f t="shared" si="61"/>
        <v>-</v>
      </c>
      <c r="AA308" s="417"/>
      <c r="AB308" s="414" t="str">
        <f t="shared" si="60"/>
        <v>-</v>
      </c>
      <c r="AC308" s="415" t="str">
        <f t="shared" si="60"/>
        <v>-</v>
      </c>
      <c r="AD308" s="415" t="str">
        <f t="shared" si="60"/>
        <v>-</v>
      </c>
      <c r="AE308" s="416" t="str">
        <f t="shared" si="60"/>
        <v>-</v>
      </c>
      <c r="AF308" s="417"/>
      <c r="AG308" s="410" t="str">
        <f t="shared" si="51"/>
        <v>-</v>
      </c>
      <c r="AH308" s="417"/>
      <c r="AI308" s="418" t="str">
        <f t="shared" si="52"/>
        <v>ù</v>
      </c>
      <c r="AJ308" s="419" t="str">
        <f t="shared" si="53"/>
        <v>~</v>
      </c>
      <c r="AK308" s="417"/>
      <c r="AL308" s="414" t="str">
        <f t="shared" si="59"/>
        <v>-</v>
      </c>
      <c r="AM308" s="416" t="str">
        <f t="shared" si="57"/>
        <v>-</v>
      </c>
    </row>
    <row r="309" spans="2:39" ht="15" x14ac:dyDescent="0.3">
      <c r="B309" s="400" t="str">
        <f>IF(MAX(B$7:B308)+1&gt;MAX('Res.Aux.'!$AG$23:$AG$722),"-",MAX(B$7:B308)+1)</f>
        <v>-</v>
      </c>
      <c r="C309" s="401" t="str">
        <f>IF($B309="-","",INDEX('Res.Aux.'!$AG$12:$BG$722,MATCH($B309,'Res.Aux.'!$AG$12:$AG$722,0),MATCH(C$6,'Res.Aux.'!$AG$15:$BG$15,0)))</f>
        <v/>
      </c>
      <c r="D309" s="402" t="str">
        <f t="shared" si="54"/>
        <v/>
      </c>
      <c r="E309" s="403" t="str">
        <f>IF($B309="-","",INDEX('Res.Aux.'!$AG$12:$BG$722,MATCH($B309,'Res.Aux.'!$AG$12:$AG$722,0),MATCH(E$6,'Res.Aux.'!$AG$15:$BG$15,0)))</f>
        <v/>
      </c>
      <c r="F309" s="402" t="str">
        <f t="shared" si="55"/>
        <v/>
      </c>
      <c r="G309" s="404" t="str">
        <f>IF($B309="-","",INDEX('Res.Aux.'!$AG$12:$BG$722,MATCH($B309,'Res.Aux.'!$AG$12:$AG$722,0),MATCH(G$6,'Res.Aux.'!$AG$15:$BG$15,0)))</f>
        <v/>
      </c>
      <c r="H309" s="405" t="str">
        <f>IF($B309="-","",Datos!$I$16)</f>
        <v/>
      </c>
      <c r="I309" s="406" t="str">
        <f>IF($C309="","",Datos!$G$16)</f>
        <v/>
      </c>
      <c r="J309" s="407" t="str">
        <f>IF($B309="-","",INDEX('Res.Aux.'!$AG$12:$BG$722,MATCH($B309,'Res.Aux.'!$AG$12:$AG$722,0),MATCH(J$6,'Res.Aux.'!$AG$15:$BG$15,0)))</f>
        <v/>
      </c>
      <c r="K309" s="408" t="str">
        <f>IF($C309="","",Datos!$H$26)</f>
        <v/>
      </c>
      <c r="L309" s="409" t="str">
        <f>IF($I309="","",Datos!$N$27)</f>
        <v/>
      </c>
      <c r="M309" s="407" t="str">
        <f>IF($I309="","",Datos!$O$27)</f>
        <v/>
      </c>
      <c r="N309" s="410" t="str">
        <f>IF($B309="-","",INDEX('Res.Aux.'!$AG$12:$BG$722,MATCH($B309,'Res.Aux.'!$AG$12:$AG$722,0),MATCH(N$6,'Res.Aux.'!$AG$15:$BG$15,0)))</f>
        <v/>
      </c>
      <c r="O309" s="411"/>
      <c r="P309" s="412" t="str">
        <f t="shared" si="56"/>
        <v/>
      </c>
      <c r="Q309" s="413" t="str">
        <f t="shared" si="58"/>
        <v>ù</v>
      </c>
      <c r="R309" s="414" t="str">
        <f>IF($B309="-","",INDEX('Res.Aux.'!$AG$12:$BG$722,MATCH($B309,'Res.Aux.'!$AG$12:$AG$722,0),MATCH(R$6,'Res.Aux.'!$AG$15:$BG$15,0)))</f>
        <v/>
      </c>
      <c r="S309" s="415" t="str">
        <f>IF($B309="-","",INDEX('Res.Aux.'!$AG$12:$BG$722,MATCH($B309,'Res.Aux.'!$AG$12:$AG$722,0),MATCH(S$6,'Res.Aux.'!$AG$15:$BG$15,0)))</f>
        <v/>
      </c>
      <c r="T309" s="415" t="str">
        <f>IF($B309="-","",INDEX('Res.Aux.'!$AG$12:$BG$722,MATCH($B309,'Res.Aux.'!$AG$12:$AG$722,0),MATCH(T$6,'Res.Aux.'!$AG$15:$BG$15,0)))</f>
        <v/>
      </c>
      <c r="U309" s="416" t="str">
        <f>IF($B309="-","",INDEX('Res.Aux.'!$AG$12:$BG$722,MATCH($B309,'Res.Aux.'!$AG$12:$AG$722,0),MATCH(U$6,'Res.Aux.'!$AG$15:$BG$15,0)))</f>
        <v/>
      </c>
      <c r="V309" s="417"/>
      <c r="W309" s="414" t="str">
        <f t="shared" si="61"/>
        <v>-</v>
      </c>
      <c r="X309" s="415" t="str">
        <f t="shared" si="61"/>
        <v>-</v>
      </c>
      <c r="Y309" s="415" t="str">
        <f t="shared" si="61"/>
        <v>-</v>
      </c>
      <c r="Z309" s="416" t="str">
        <f t="shared" si="61"/>
        <v>-</v>
      </c>
      <c r="AA309" s="417"/>
      <c r="AB309" s="414" t="str">
        <f t="shared" si="60"/>
        <v>-</v>
      </c>
      <c r="AC309" s="415" t="str">
        <f t="shared" si="60"/>
        <v>-</v>
      </c>
      <c r="AD309" s="415" t="str">
        <f t="shared" si="60"/>
        <v>-</v>
      </c>
      <c r="AE309" s="416" t="str">
        <f t="shared" si="60"/>
        <v>-</v>
      </c>
      <c r="AF309" s="417"/>
      <c r="AG309" s="410" t="str">
        <f t="shared" si="51"/>
        <v>-</v>
      </c>
      <c r="AH309" s="417"/>
      <c r="AI309" s="418" t="str">
        <f t="shared" si="52"/>
        <v>ù</v>
      </c>
      <c r="AJ309" s="419" t="str">
        <f t="shared" si="53"/>
        <v>~</v>
      </c>
      <c r="AK309" s="417"/>
      <c r="AL309" s="414" t="str">
        <f t="shared" si="59"/>
        <v>-</v>
      </c>
      <c r="AM309" s="416" t="str">
        <f t="shared" si="57"/>
        <v>-</v>
      </c>
    </row>
    <row r="310" spans="2:39" ht="15" x14ac:dyDescent="0.3">
      <c r="B310" s="400" t="str">
        <f>IF(MAX(B$7:B309)+1&gt;MAX('Res.Aux.'!$AG$23:$AG$722),"-",MAX(B$7:B309)+1)</f>
        <v>-</v>
      </c>
      <c r="C310" s="401" t="str">
        <f>IF($B310="-","",INDEX('Res.Aux.'!$AG$12:$BG$722,MATCH($B310,'Res.Aux.'!$AG$12:$AG$722,0),MATCH(C$6,'Res.Aux.'!$AG$15:$BG$15,0)))</f>
        <v/>
      </c>
      <c r="D310" s="402" t="str">
        <f t="shared" si="54"/>
        <v/>
      </c>
      <c r="E310" s="403" t="str">
        <f>IF($B310="-","",INDEX('Res.Aux.'!$AG$12:$BG$722,MATCH($B310,'Res.Aux.'!$AG$12:$AG$722,0),MATCH(E$6,'Res.Aux.'!$AG$15:$BG$15,0)))</f>
        <v/>
      </c>
      <c r="F310" s="402" t="str">
        <f t="shared" si="55"/>
        <v/>
      </c>
      <c r="G310" s="404" t="str">
        <f>IF($B310="-","",INDEX('Res.Aux.'!$AG$12:$BG$722,MATCH($B310,'Res.Aux.'!$AG$12:$AG$722,0),MATCH(G$6,'Res.Aux.'!$AG$15:$BG$15,0)))</f>
        <v/>
      </c>
      <c r="H310" s="405" t="str">
        <f>IF($B310="-","",Datos!$I$16)</f>
        <v/>
      </c>
      <c r="I310" s="406" t="str">
        <f>IF($C310="","",Datos!$G$16)</f>
        <v/>
      </c>
      <c r="J310" s="407" t="str">
        <f>IF($B310="-","",INDEX('Res.Aux.'!$AG$12:$BG$722,MATCH($B310,'Res.Aux.'!$AG$12:$AG$722,0),MATCH(J$6,'Res.Aux.'!$AG$15:$BG$15,0)))</f>
        <v/>
      </c>
      <c r="K310" s="408" t="str">
        <f>IF($C310="","",Datos!$H$26)</f>
        <v/>
      </c>
      <c r="L310" s="409" t="str">
        <f>IF($I310="","",Datos!$N$27)</f>
        <v/>
      </c>
      <c r="M310" s="407" t="str">
        <f>IF($I310="","",Datos!$O$27)</f>
        <v/>
      </c>
      <c r="N310" s="410" t="str">
        <f>IF($B310="-","",INDEX('Res.Aux.'!$AG$12:$BG$722,MATCH($B310,'Res.Aux.'!$AG$12:$AG$722,0),MATCH(N$6,'Res.Aux.'!$AG$15:$BG$15,0)))</f>
        <v/>
      </c>
      <c r="O310" s="411"/>
      <c r="P310" s="412" t="str">
        <f t="shared" si="56"/>
        <v/>
      </c>
      <c r="Q310" s="413" t="str">
        <f t="shared" si="58"/>
        <v>ù</v>
      </c>
      <c r="R310" s="414" t="str">
        <f>IF($B310="-","",INDEX('Res.Aux.'!$AG$12:$BG$722,MATCH($B310,'Res.Aux.'!$AG$12:$AG$722,0),MATCH(R$6,'Res.Aux.'!$AG$15:$BG$15,0)))</f>
        <v/>
      </c>
      <c r="S310" s="415" t="str">
        <f>IF($B310="-","",INDEX('Res.Aux.'!$AG$12:$BG$722,MATCH($B310,'Res.Aux.'!$AG$12:$AG$722,0),MATCH(S$6,'Res.Aux.'!$AG$15:$BG$15,0)))</f>
        <v/>
      </c>
      <c r="T310" s="415" t="str">
        <f>IF($B310="-","",INDEX('Res.Aux.'!$AG$12:$BG$722,MATCH($B310,'Res.Aux.'!$AG$12:$AG$722,0),MATCH(T$6,'Res.Aux.'!$AG$15:$BG$15,0)))</f>
        <v/>
      </c>
      <c r="U310" s="416" t="str">
        <f>IF($B310="-","",INDEX('Res.Aux.'!$AG$12:$BG$722,MATCH($B310,'Res.Aux.'!$AG$12:$AG$722,0),MATCH(U$6,'Res.Aux.'!$AG$15:$BG$15,0)))</f>
        <v/>
      </c>
      <c r="V310" s="417"/>
      <c r="W310" s="414" t="str">
        <f t="shared" si="61"/>
        <v>-</v>
      </c>
      <c r="X310" s="415" t="str">
        <f t="shared" si="61"/>
        <v>-</v>
      </c>
      <c r="Y310" s="415" t="str">
        <f t="shared" si="61"/>
        <v>-</v>
      </c>
      <c r="Z310" s="416" t="str">
        <f t="shared" si="61"/>
        <v>-</v>
      </c>
      <c r="AA310" s="417"/>
      <c r="AB310" s="414" t="str">
        <f t="shared" si="60"/>
        <v>-</v>
      </c>
      <c r="AC310" s="415" t="str">
        <f t="shared" si="60"/>
        <v>-</v>
      </c>
      <c r="AD310" s="415" t="str">
        <f t="shared" si="60"/>
        <v>-</v>
      </c>
      <c r="AE310" s="416" t="str">
        <f t="shared" si="60"/>
        <v>-</v>
      </c>
      <c r="AF310" s="417"/>
      <c r="AG310" s="410" t="str">
        <f t="shared" si="51"/>
        <v>-</v>
      </c>
      <c r="AH310" s="417"/>
      <c r="AI310" s="418" t="str">
        <f t="shared" si="52"/>
        <v>ù</v>
      </c>
      <c r="AJ310" s="419" t="str">
        <f t="shared" si="53"/>
        <v>~</v>
      </c>
      <c r="AK310" s="417"/>
      <c r="AL310" s="414" t="str">
        <f t="shared" si="59"/>
        <v>-</v>
      </c>
      <c r="AM310" s="416" t="str">
        <f t="shared" si="57"/>
        <v>-</v>
      </c>
    </row>
    <row r="311" spans="2:39" ht="15" x14ac:dyDescent="0.3">
      <c r="B311" s="400" t="str">
        <f>IF(MAX(B$7:B310)+1&gt;MAX('Res.Aux.'!$AG$23:$AG$722),"-",MAX(B$7:B310)+1)</f>
        <v>-</v>
      </c>
      <c r="C311" s="401" t="str">
        <f>IF($B311="-","",INDEX('Res.Aux.'!$AG$12:$BG$722,MATCH($B311,'Res.Aux.'!$AG$12:$AG$722,0),MATCH(C$6,'Res.Aux.'!$AG$15:$BG$15,0)))</f>
        <v/>
      </c>
      <c r="D311" s="402" t="str">
        <f t="shared" si="54"/>
        <v/>
      </c>
      <c r="E311" s="403" t="str">
        <f>IF($B311="-","",INDEX('Res.Aux.'!$AG$12:$BG$722,MATCH($B311,'Res.Aux.'!$AG$12:$AG$722,0),MATCH(E$6,'Res.Aux.'!$AG$15:$BG$15,0)))</f>
        <v/>
      </c>
      <c r="F311" s="402" t="str">
        <f t="shared" si="55"/>
        <v/>
      </c>
      <c r="G311" s="404" t="str">
        <f>IF($B311="-","",INDEX('Res.Aux.'!$AG$12:$BG$722,MATCH($B311,'Res.Aux.'!$AG$12:$AG$722,0),MATCH(G$6,'Res.Aux.'!$AG$15:$BG$15,0)))</f>
        <v/>
      </c>
      <c r="H311" s="405" t="str">
        <f>IF($B311="-","",Datos!$I$16)</f>
        <v/>
      </c>
      <c r="I311" s="406" t="str">
        <f>IF($C311="","",Datos!$G$16)</f>
        <v/>
      </c>
      <c r="J311" s="407" t="str">
        <f>IF($B311="-","",INDEX('Res.Aux.'!$AG$12:$BG$722,MATCH($B311,'Res.Aux.'!$AG$12:$AG$722,0),MATCH(J$6,'Res.Aux.'!$AG$15:$BG$15,0)))</f>
        <v/>
      </c>
      <c r="K311" s="408" t="str">
        <f>IF($C311="","",Datos!$H$26)</f>
        <v/>
      </c>
      <c r="L311" s="409" t="str">
        <f>IF($I311="","",Datos!$N$27)</f>
        <v/>
      </c>
      <c r="M311" s="407" t="str">
        <f>IF($I311="","",Datos!$O$27)</f>
        <v/>
      </c>
      <c r="N311" s="410" t="str">
        <f>IF($B311="-","",INDEX('Res.Aux.'!$AG$12:$BG$722,MATCH($B311,'Res.Aux.'!$AG$12:$AG$722,0),MATCH(N$6,'Res.Aux.'!$AG$15:$BG$15,0)))</f>
        <v/>
      </c>
      <c r="O311" s="411"/>
      <c r="P311" s="412" t="str">
        <f t="shared" si="56"/>
        <v/>
      </c>
      <c r="Q311" s="413" t="str">
        <f t="shared" si="58"/>
        <v>ù</v>
      </c>
      <c r="R311" s="414" t="str">
        <f>IF($B311="-","",INDEX('Res.Aux.'!$AG$12:$BG$722,MATCH($B311,'Res.Aux.'!$AG$12:$AG$722,0),MATCH(R$6,'Res.Aux.'!$AG$15:$BG$15,0)))</f>
        <v/>
      </c>
      <c r="S311" s="415" t="str">
        <f>IF($B311="-","",INDEX('Res.Aux.'!$AG$12:$BG$722,MATCH($B311,'Res.Aux.'!$AG$12:$AG$722,0),MATCH(S$6,'Res.Aux.'!$AG$15:$BG$15,0)))</f>
        <v/>
      </c>
      <c r="T311" s="415" t="str">
        <f>IF($B311="-","",INDEX('Res.Aux.'!$AG$12:$BG$722,MATCH($B311,'Res.Aux.'!$AG$12:$AG$722,0),MATCH(T$6,'Res.Aux.'!$AG$15:$BG$15,0)))</f>
        <v/>
      </c>
      <c r="U311" s="416" t="str">
        <f>IF($B311="-","",INDEX('Res.Aux.'!$AG$12:$BG$722,MATCH($B311,'Res.Aux.'!$AG$12:$AG$722,0),MATCH(U$6,'Res.Aux.'!$AG$15:$BG$15,0)))</f>
        <v/>
      </c>
      <c r="V311" s="417"/>
      <c r="W311" s="414" t="str">
        <f t="shared" si="61"/>
        <v>-</v>
      </c>
      <c r="X311" s="415" t="str">
        <f t="shared" si="61"/>
        <v>-</v>
      </c>
      <c r="Y311" s="415" t="str">
        <f t="shared" si="61"/>
        <v>-</v>
      </c>
      <c r="Z311" s="416" t="str">
        <f t="shared" si="61"/>
        <v>-</v>
      </c>
      <c r="AA311" s="417"/>
      <c r="AB311" s="414" t="str">
        <f t="shared" si="60"/>
        <v>-</v>
      </c>
      <c r="AC311" s="415" t="str">
        <f t="shared" si="60"/>
        <v>-</v>
      </c>
      <c r="AD311" s="415" t="str">
        <f t="shared" si="60"/>
        <v>-</v>
      </c>
      <c r="AE311" s="416" t="str">
        <f t="shared" si="60"/>
        <v>-</v>
      </c>
      <c r="AF311" s="417"/>
      <c r="AG311" s="410" t="str">
        <f t="shared" si="51"/>
        <v>-</v>
      </c>
      <c r="AH311" s="417"/>
      <c r="AI311" s="418" t="str">
        <f t="shared" si="52"/>
        <v>ù</v>
      </c>
      <c r="AJ311" s="419" t="str">
        <f t="shared" si="53"/>
        <v>~</v>
      </c>
      <c r="AK311" s="417"/>
      <c r="AL311" s="414" t="str">
        <f t="shared" si="59"/>
        <v>-</v>
      </c>
      <c r="AM311" s="416" t="str">
        <f t="shared" si="57"/>
        <v>-</v>
      </c>
    </row>
    <row r="312" spans="2:39" ht="15" x14ac:dyDescent="0.3">
      <c r="B312" s="400" t="str">
        <f>IF(MAX(B$7:B311)+1&gt;MAX('Res.Aux.'!$AG$23:$AG$722),"-",MAX(B$7:B311)+1)</f>
        <v>-</v>
      </c>
      <c r="C312" s="401" t="str">
        <f>IF($B312="-","",INDEX('Res.Aux.'!$AG$12:$BG$722,MATCH($B312,'Res.Aux.'!$AG$12:$AG$722,0),MATCH(C$6,'Res.Aux.'!$AG$15:$BG$15,0)))</f>
        <v/>
      </c>
      <c r="D312" s="402" t="str">
        <f t="shared" si="54"/>
        <v/>
      </c>
      <c r="E312" s="403" t="str">
        <f>IF($B312="-","",INDEX('Res.Aux.'!$AG$12:$BG$722,MATCH($B312,'Res.Aux.'!$AG$12:$AG$722,0),MATCH(E$6,'Res.Aux.'!$AG$15:$BG$15,0)))</f>
        <v/>
      </c>
      <c r="F312" s="402" t="str">
        <f t="shared" si="55"/>
        <v/>
      </c>
      <c r="G312" s="404" t="str">
        <f>IF($B312="-","",INDEX('Res.Aux.'!$AG$12:$BG$722,MATCH($B312,'Res.Aux.'!$AG$12:$AG$722,0),MATCH(G$6,'Res.Aux.'!$AG$15:$BG$15,0)))</f>
        <v/>
      </c>
      <c r="H312" s="405" t="str">
        <f>IF($B312="-","",Datos!$I$16)</f>
        <v/>
      </c>
      <c r="I312" s="406" t="str">
        <f>IF($C312="","",Datos!$G$16)</f>
        <v/>
      </c>
      <c r="J312" s="407" t="str">
        <f>IF($B312="-","",INDEX('Res.Aux.'!$AG$12:$BG$722,MATCH($B312,'Res.Aux.'!$AG$12:$AG$722,0),MATCH(J$6,'Res.Aux.'!$AG$15:$BG$15,0)))</f>
        <v/>
      </c>
      <c r="K312" s="408" t="str">
        <f>IF($C312="","",Datos!$H$26)</f>
        <v/>
      </c>
      <c r="L312" s="409" t="str">
        <f>IF($I312="","",Datos!$N$27)</f>
        <v/>
      </c>
      <c r="M312" s="407" t="str">
        <f>IF($I312="","",Datos!$O$27)</f>
        <v/>
      </c>
      <c r="N312" s="410" t="str">
        <f>IF($B312="-","",INDEX('Res.Aux.'!$AG$12:$BG$722,MATCH($B312,'Res.Aux.'!$AG$12:$AG$722,0),MATCH(N$6,'Res.Aux.'!$AG$15:$BG$15,0)))</f>
        <v/>
      </c>
      <c r="O312" s="411"/>
      <c r="P312" s="412" t="str">
        <f t="shared" si="56"/>
        <v/>
      </c>
      <c r="Q312" s="413" t="str">
        <f t="shared" si="58"/>
        <v>ù</v>
      </c>
      <c r="R312" s="414" t="str">
        <f>IF($B312="-","",INDEX('Res.Aux.'!$AG$12:$BG$722,MATCH($B312,'Res.Aux.'!$AG$12:$AG$722,0),MATCH(R$6,'Res.Aux.'!$AG$15:$BG$15,0)))</f>
        <v/>
      </c>
      <c r="S312" s="415" t="str">
        <f>IF($B312="-","",INDEX('Res.Aux.'!$AG$12:$BG$722,MATCH($B312,'Res.Aux.'!$AG$12:$AG$722,0),MATCH(S$6,'Res.Aux.'!$AG$15:$BG$15,0)))</f>
        <v/>
      </c>
      <c r="T312" s="415" t="str">
        <f>IF($B312="-","",INDEX('Res.Aux.'!$AG$12:$BG$722,MATCH($B312,'Res.Aux.'!$AG$12:$AG$722,0),MATCH(T$6,'Res.Aux.'!$AG$15:$BG$15,0)))</f>
        <v/>
      </c>
      <c r="U312" s="416" t="str">
        <f>IF($B312="-","",INDEX('Res.Aux.'!$AG$12:$BG$722,MATCH($B312,'Res.Aux.'!$AG$12:$AG$722,0),MATCH(U$6,'Res.Aux.'!$AG$15:$BG$15,0)))</f>
        <v/>
      </c>
      <c r="V312" s="417"/>
      <c r="W312" s="414" t="str">
        <f t="shared" si="61"/>
        <v>-</v>
      </c>
      <c r="X312" s="415" t="str">
        <f t="shared" si="61"/>
        <v>-</v>
      </c>
      <c r="Y312" s="415" t="str">
        <f t="shared" si="61"/>
        <v>-</v>
      </c>
      <c r="Z312" s="416" t="str">
        <f t="shared" si="61"/>
        <v>-</v>
      </c>
      <c r="AA312" s="417"/>
      <c r="AB312" s="414" t="str">
        <f t="shared" si="60"/>
        <v>-</v>
      </c>
      <c r="AC312" s="415" t="str">
        <f t="shared" si="60"/>
        <v>-</v>
      </c>
      <c r="AD312" s="415" t="str">
        <f t="shared" si="60"/>
        <v>-</v>
      </c>
      <c r="AE312" s="416" t="str">
        <f t="shared" si="60"/>
        <v>-</v>
      </c>
      <c r="AF312" s="417"/>
      <c r="AG312" s="410" t="str">
        <f t="shared" si="51"/>
        <v>-</v>
      </c>
      <c r="AH312" s="417"/>
      <c r="AI312" s="418" t="str">
        <f t="shared" si="52"/>
        <v>ù</v>
      </c>
      <c r="AJ312" s="419" t="str">
        <f t="shared" si="53"/>
        <v>~</v>
      </c>
      <c r="AK312" s="417"/>
      <c r="AL312" s="414" t="str">
        <f t="shared" si="59"/>
        <v>-</v>
      </c>
      <c r="AM312" s="416" t="str">
        <f t="shared" si="57"/>
        <v>-</v>
      </c>
    </row>
    <row r="313" spans="2:39" ht="15" x14ac:dyDescent="0.3">
      <c r="B313" s="400" t="str">
        <f>IF(MAX(B$7:B312)+1&gt;MAX('Res.Aux.'!$AG$23:$AG$722),"-",MAX(B$7:B312)+1)</f>
        <v>-</v>
      </c>
      <c r="C313" s="401" t="str">
        <f>IF($B313="-","",INDEX('Res.Aux.'!$AG$12:$BG$722,MATCH($B313,'Res.Aux.'!$AG$12:$AG$722,0),MATCH(C$6,'Res.Aux.'!$AG$15:$BG$15,0)))</f>
        <v/>
      </c>
      <c r="D313" s="402" t="str">
        <f t="shared" si="54"/>
        <v/>
      </c>
      <c r="E313" s="403" t="str">
        <f>IF($B313="-","",INDEX('Res.Aux.'!$AG$12:$BG$722,MATCH($B313,'Res.Aux.'!$AG$12:$AG$722,0),MATCH(E$6,'Res.Aux.'!$AG$15:$BG$15,0)))</f>
        <v/>
      </c>
      <c r="F313" s="402" t="str">
        <f t="shared" si="55"/>
        <v/>
      </c>
      <c r="G313" s="404" t="str">
        <f>IF($B313="-","",INDEX('Res.Aux.'!$AG$12:$BG$722,MATCH($B313,'Res.Aux.'!$AG$12:$AG$722,0),MATCH(G$6,'Res.Aux.'!$AG$15:$BG$15,0)))</f>
        <v/>
      </c>
      <c r="H313" s="405" t="str">
        <f>IF($B313="-","",Datos!$I$16)</f>
        <v/>
      </c>
      <c r="I313" s="406" t="str">
        <f>IF($C313="","",Datos!$G$16)</f>
        <v/>
      </c>
      <c r="J313" s="407" t="str">
        <f>IF($B313="-","",INDEX('Res.Aux.'!$AG$12:$BG$722,MATCH($B313,'Res.Aux.'!$AG$12:$AG$722,0),MATCH(J$6,'Res.Aux.'!$AG$15:$BG$15,0)))</f>
        <v/>
      </c>
      <c r="K313" s="408" t="str">
        <f>IF($C313="","",Datos!$H$26)</f>
        <v/>
      </c>
      <c r="L313" s="409" t="str">
        <f>IF($I313="","",Datos!$N$27)</f>
        <v/>
      </c>
      <c r="M313" s="407" t="str">
        <f>IF($I313="","",Datos!$O$27)</f>
        <v/>
      </c>
      <c r="N313" s="410" t="str">
        <f>IF($B313="-","",INDEX('Res.Aux.'!$AG$12:$BG$722,MATCH($B313,'Res.Aux.'!$AG$12:$AG$722,0),MATCH(N$6,'Res.Aux.'!$AG$15:$BG$15,0)))</f>
        <v/>
      </c>
      <c r="O313" s="411"/>
      <c r="P313" s="412" t="str">
        <f t="shared" si="56"/>
        <v/>
      </c>
      <c r="Q313" s="413" t="str">
        <f t="shared" si="58"/>
        <v>ù</v>
      </c>
      <c r="R313" s="414" t="str">
        <f>IF($B313="-","",INDEX('Res.Aux.'!$AG$12:$BG$722,MATCH($B313,'Res.Aux.'!$AG$12:$AG$722,0),MATCH(R$6,'Res.Aux.'!$AG$15:$BG$15,0)))</f>
        <v/>
      </c>
      <c r="S313" s="415" t="str">
        <f>IF($B313="-","",INDEX('Res.Aux.'!$AG$12:$BG$722,MATCH($B313,'Res.Aux.'!$AG$12:$AG$722,0),MATCH(S$6,'Res.Aux.'!$AG$15:$BG$15,0)))</f>
        <v/>
      </c>
      <c r="T313" s="415" t="str">
        <f>IF($B313="-","",INDEX('Res.Aux.'!$AG$12:$BG$722,MATCH($B313,'Res.Aux.'!$AG$12:$AG$722,0),MATCH(T$6,'Res.Aux.'!$AG$15:$BG$15,0)))</f>
        <v/>
      </c>
      <c r="U313" s="416" t="str">
        <f>IF($B313="-","",INDEX('Res.Aux.'!$AG$12:$BG$722,MATCH($B313,'Res.Aux.'!$AG$12:$AG$722,0),MATCH(U$6,'Res.Aux.'!$AG$15:$BG$15,0)))</f>
        <v/>
      </c>
      <c r="V313" s="417"/>
      <c r="W313" s="414" t="str">
        <f t="shared" si="61"/>
        <v>-</v>
      </c>
      <c r="X313" s="415" t="str">
        <f t="shared" si="61"/>
        <v>-</v>
      </c>
      <c r="Y313" s="415" t="str">
        <f t="shared" si="61"/>
        <v>-</v>
      </c>
      <c r="Z313" s="416" t="str">
        <f t="shared" si="61"/>
        <v>-</v>
      </c>
      <c r="AA313" s="417"/>
      <c r="AB313" s="414" t="str">
        <f t="shared" si="60"/>
        <v>-</v>
      </c>
      <c r="AC313" s="415" t="str">
        <f t="shared" si="60"/>
        <v>-</v>
      </c>
      <c r="AD313" s="415" t="str">
        <f t="shared" si="60"/>
        <v>-</v>
      </c>
      <c r="AE313" s="416" t="str">
        <f t="shared" si="60"/>
        <v>-</v>
      </c>
      <c r="AF313" s="417"/>
      <c r="AG313" s="410" t="str">
        <f t="shared" si="51"/>
        <v>-</v>
      </c>
      <c r="AH313" s="417"/>
      <c r="AI313" s="418" t="str">
        <f t="shared" si="52"/>
        <v>ù</v>
      </c>
      <c r="AJ313" s="419" t="str">
        <f t="shared" si="53"/>
        <v>~</v>
      </c>
      <c r="AK313" s="417"/>
      <c r="AL313" s="414" t="str">
        <f t="shared" si="59"/>
        <v>-</v>
      </c>
      <c r="AM313" s="416" t="str">
        <f t="shared" si="57"/>
        <v>-</v>
      </c>
    </row>
    <row r="314" spans="2:39" ht="15" x14ac:dyDescent="0.3">
      <c r="B314" s="400" t="str">
        <f>IF(MAX(B$7:B313)+1&gt;MAX('Res.Aux.'!$AG$23:$AG$722),"-",MAX(B$7:B313)+1)</f>
        <v>-</v>
      </c>
      <c r="C314" s="401" t="str">
        <f>IF($B314="-","",INDEX('Res.Aux.'!$AG$12:$BG$722,MATCH($B314,'Res.Aux.'!$AG$12:$AG$722,0),MATCH(C$6,'Res.Aux.'!$AG$15:$BG$15,0)))</f>
        <v/>
      </c>
      <c r="D314" s="402" t="str">
        <f t="shared" si="54"/>
        <v/>
      </c>
      <c r="E314" s="403" t="str">
        <f>IF($B314="-","",INDEX('Res.Aux.'!$AG$12:$BG$722,MATCH($B314,'Res.Aux.'!$AG$12:$AG$722,0),MATCH(E$6,'Res.Aux.'!$AG$15:$BG$15,0)))</f>
        <v/>
      </c>
      <c r="F314" s="402" t="str">
        <f t="shared" si="55"/>
        <v/>
      </c>
      <c r="G314" s="404" t="str">
        <f>IF($B314="-","",INDEX('Res.Aux.'!$AG$12:$BG$722,MATCH($B314,'Res.Aux.'!$AG$12:$AG$722,0),MATCH(G$6,'Res.Aux.'!$AG$15:$BG$15,0)))</f>
        <v/>
      </c>
      <c r="H314" s="405" t="str">
        <f>IF($B314="-","",Datos!$I$16)</f>
        <v/>
      </c>
      <c r="I314" s="406" t="str">
        <f>IF($C314="","",Datos!$G$16)</f>
        <v/>
      </c>
      <c r="J314" s="407" t="str">
        <f>IF($B314="-","",INDEX('Res.Aux.'!$AG$12:$BG$722,MATCH($B314,'Res.Aux.'!$AG$12:$AG$722,0),MATCH(J$6,'Res.Aux.'!$AG$15:$BG$15,0)))</f>
        <v/>
      </c>
      <c r="K314" s="408" t="str">
        <f>IF($C314="","",Datos!$H$26)</f>
        <v/>
      </c>
      <c r="L314" s="409" t="str">
        <f>IF($I314="","",Datos!$N$27)</f>
        <v/>
      </c>
      <c r="M314" s="407" t="str">
        <f>IF($I314="","",Datos!$O$27)</f>
        <v/>
      </c>
      <c r="N314" s="410" t="str">
        <f>IF($B314="-","",INDEX('Res.Aux.'!$AG$12:$BG$722,MATCH($B314,'Res.Aux.'!$AG$12:$AG$722,0),MATCH(N$6,'Res.Aux.'!$AG$15:$BG$15,0)))</f>
        <v/>
      </c>
      <c r="O314" s="411"/>
      <c r="P314" s="412" t="str">
        <f t="shared" si="56"/>
        <v/>
      </c>
      <c r="Q314" s="413" t="str">
        <f t="shared" si="58"/>
        <v>ù</v>
      </c>
      <c r="R314" s="414" t="str">
        <f>IF($B314="-","",INDEX('Res.Aux.'!$AG$12:$BG$722,MATCH($B314,'Res.Aux.'!$AG$12:$AG$722,0),MATCH(R$6,'Res.Aux.'!$AG$15:$BG$15,0)))</f>
        <v/>
      </c>
      <c r="S314" s="415" t="str">
        <f>IF($B314="-","",INDEX('Res.Aux.'!$AG$12:$BG$722,MATCH($B314,'Res.Aux.'!$AG$12:$AG$722,0),MATCH(S$6,'Res.Aux.'!$AG$15:$BG$15,0)))</f>
        <v/>
      </c>
      <c r="T314" s="415" t="str">
        <f>IF($B314="-","",INDEX('Res.Aux.'!$AG$12:$BG$722,MATCH($B314,'Res.Aux.'!$AG$12:$AG$722,0),MATCH(T$6,'Res.Aux.'!$AG$15:$BG$15,0)))</f>
        <v/>
      </c>
      <c r="U314" s="416" t="str">
        <f>IF($B314="-","",INDEX('Res.Aux.'!$AG$12:$BG$722,MATCH($B314,'Res.Aux.'!$AG$12:$AG$722,0),MATCH(U$6,'Res.Aux.'!$AG$15:$BG$15,0)))</f>
        <v/>
      </c>
      <c r="V314" s="417"/>
      <c r="W314" s="414" t="str">
        <f t="shared" si="61"/>
        <v>-</v>
      </c>
      <c r="X314" s="415" t="str">
        <f t="shared" si="61"/>
        <v>-</v>
      </c>
      <c r="Y314" s="415" t="str">
        <f t="shared" si="61"/>
        <v>-</v>
      </c>
      <c r="Z314" s="416" t="str">
        <f t="shared" si="61"/>
        <v>-</v>
      </c>
      <c r="AA314" s="417"/>
      <c r="AB314" s="414" t="str">
        <f t="shared" si="60"/>
        <v>-</v>
      </c>
      <c r="AC314" s="415" t="str">
        <f t="shared" si="60"/>
        <v>-</v>
      </c>
      <c r="AD314" s="415" t="str">
        <f t="shared" si="60"/>
        <v>-</v>
      </c>
      <c r="AE314" s="416" t="str">
        <f t="shared" si="60"/>
        <v>-</v>
      </c>
      <c r="AF314" s="417"/>
      <c r="AG314" s="410" t="str">
        <f t="shared" si="51"/>
        <v>-</v>
      </c>
      <c r="AH314" s="417"/>
      <c r="AI314" s="418" t="str">
        <f t="shared" si="52"/>
        <v>ù</v>
      </c>
      <c r="AJ314" s="419" t="str">
        <f t="shared" si="53"/>
        <v>~</v>
      </c>
      <c r="AK314" s="417"/>
      <c r="AL314" s="414" t="str">
        <f t="shared" si="59"/>
        <v>-</v>
      </c>
      <c r="AM314" s="416" t="str">
        <f t="shared" si="57"/>
        <v>-</v>
      </c>
    </row>
    <row r="315" spans="2:39" ht="15" x14ac:dyDescent="0.3">
      <c r="B315" s="400" t="str">
        <f>IF(MAX(B$7:B314)+1&gt;MAX('Res.Aux.'!$AG$23:$AG$722),"-",MAX(B$7:B314)+1)</f>
        <v>-</v>
      </c>
      <c r="C315" s="401" t="str">
        <f>IF($B315="-","",INDEX('Res.Aux.'!$AG$12:$BG$722,MATCH($B315,'Res.Aux.'!$AG$12:$AG$722,0),MATCH(C$6,'Res.Aux.'!$AG$15:$BG$15,0)))</f>
        <v/>
      </c>
      <c r="D315" s="402" t="str">
        <f t="shared" si="54"/>
        <v/>
      </c>
      <c r="E315" s="403" t="str">
        <f>IF($B315="-","",INDEX('Res.Aux.'!$AG$12:$BG$722,MATCH($B315,'Res.Aux.'!$AG$12:$AG$722,0),MATCH(E$6,'Res.Aux.'!$AG$15:$BG$15,0)))</f>
        <v/>
      </c>
      <c r="F315" s="402" t="str">
        <f t="shared" si="55"/>
        <v/>
      </c>
      <c r="G315" s="404" t="str">
        <f>IF($B315="-","",INDEX('Res.Aux.'!$AG$12:$BG$722,MATCH($B315,'Res.Aux.'!$AG$12:$AG$722,0),MATCH(G$6,'Res.Aux.'!$AG$15:$BG$15,0)))</f>
        <v/>
      </c>
      <c r="H315" s="405" t="str">
        <f>IF($B315="-","",Datos!$I$16)</f>
        <v/>
      </c>
      <c r="I315" s="406" t="str">
        <f>IF($C315="","",Datos!$G$16)</f>
        <v/>
      </c>
      <c r="J315" s="407" t="str">
        <f>IF($B315="-","",INDEX('Res.Aux.'!$AG$12:$BG$722,MATCH($B315,'Res.Aux.'!$AG$12:$AG$722,0),MATCH(J$6,'Res.Aux.'!$AG$15:$BG$15,0)))</f>
        <v/>
      </c>
      <c r="K315" s="408" t="str">
        <f>IF($C315="","",Datos!$H$26)</f>
        <v/>
      </c>
      <c r="L315" s="409" t="str">
        <f>IF($I315="","",Datos!$N$27)</f>
        <v/>
      </c>
      <c r="M315" s="407" t="str">
        <f>IF($I315="","",Datos!$O$27)</f>
        <v/>
      </c>
      <c r="N315" s="410" t="str">
        <f>IF($B315="-","",INDEX('Res.Aux.'!$AG$12:$BG$722,MATCH($B315,'Res.Aux.'!$AG$12:$AG$722,0),MATCH(N$6,'Res.Aux.'!$AG$15:$BG$15,0)))</f>
        <v/>
      </c>
      <c r="O315" s="411"/>
      <c r="P315" s="412" t="str">
        <f t="shared" si="56"/>
        <v/>
      </c>
      <c r="Q315" s="413" t="str">
        <f t="shared" si="58"/>
        <v>ù</v>
      </c>
      <c r="R315" s="414" t="str">
        <f>IF($B315="-","",INDEX('Res.Aux.'!$AG$12:$BG$722,MATCH($B315,'Res.Aux.'!$AG$12:$AG$722,0),MATCH(R$6,'Res.Aux.'!$AG$15:$BG$15,0)))</f>
        <v/>
      </c>
      <c r="S315" s="415" t="str">
        <f>IF($B315="-","",INDEX('Res.Aux.'!$AG$12:$BG$722,MATCH($B315,'Res.Aux.'!$AG$12:$AG$722,0),MATCH(S$6,'Res.Aux.'!$AG$15:$BG$15,0)))</f>
        <v/>
      </c>
      <c r="T315" s="415" t="str">
        <f>IF($B315="-","",INDEX('Res.Aux.'!$AG$12:$BG$722,MATCH($B315,'Res.Aux.'!$AG$12:$AG$722,0),MATCH(T$6,'Res.Aux.'!$AG$15:$BG$15,0)))</f>
        <v/>
      </c>
      <c r="U315" s="416" t="str">
        <f>IF($B315="-","",INDEX('Res.Aux.'!$AG$12:$BG$722,MATCH($B315,'Res.Aux.'!$AG$12:$AG$722,0),MATCH(U$6,'Res.Aux.'!$AG$15:$BG$15,0)))</f>
        <v/>
      </c>
      <c r="V315" s="417"/>
      <c r="W315" s="414" t="str">
        <f t="shared" si="61"/>
        <v>-</v>
      </c>
      <c r="X315" s="415" t="str">
        <f t="shared" si="61"/>
        <v>-</v>
      </c>
      <c r="Y315" s="415" t="str">
        <f t="shared" si="61"/>
        <v>-</v>
      </c>
      <c r="Z315" s="416" t="str">
        <f t="shared" si="61"/>
        <v>-</v>
      </c>
      <c r="AA315" s="417"/>
      <c r="AB315" s="414" t="str">
        <f t="shared" si="60"/>
        <v>-</v>
      </c>
      <c r="AC315" s="415" t="str">
        <f t="shared" si="60"/>
        <v>-</v>
      </c>
      <c r="AD315" s="415" t="str">
        <f t="shared" si="60"/>
        <v>-</v>
      </c>
      <c r="AE315" s="416" t="str">
        <f t="shared" si="60"/>
        <v>-</v>
      </c>
      <c r="AF315" s="417"/>
      <c r="AG315" s="410" t="str">
        <f t="shared" si="51"/>
        <v>-</v>
      </c>
      <c r="AH315" s="417"/>
      <c r="AI315" s="418" t="str">
        <f t="shared" si="52"/>
        <v>ù</v>
      </c>
      <c r="AJ315" s="419" t="str">
        <f t="shared" si="53"/>
        <v>~</v>
      </c>
      <c r="AK315" s="417"/>
      <c r="AL315" s="414" t="str">
        <f t="shared" si="59"/>
        <v>-</v>
      </c>
      <c r="AM315" s="416" t="str">
        <f t="shared" si="57"/>
        <v>-</v>
      </c>
    </row>
    <row r="316" spans="2:39" ht="15" x14ac:dyDescent="0.3">
      <c r="B316" s="400" t="str">
        <f>IF(MAX(B$7:B315)+1&gt;MAX('Res.Aux.'!$AG$23:$AG$722),"-",MAX(B$7:B315)+1)</f>
        <v>-</v>
      </c>
      <c r="C316" s="401" t="str">
        <f>IF($B316="-","",INDEX('Res.Aux.'!$AG$12:$BG$722,MATCH($B316,'Res.Aux.'!$AG$12:$AG$722,0),MATCH(C$6,'Res.Aux.'!$AG$15:$BG$15,0)))</f>
        <v/>
      </c>
      <c r="D316" s="402" t="str">
        <f t="shared" si="54"/>
        <v/>
      </c>
      <c r="E316" s="403" t="str">
        <f>IF($B316="-","",INDEX('Res.Aux.'!$AG$12:$BG$722,MATCH($B316,'Res.Aux.'!$AG$12:$AG$722,0),MATCH(E$6,'Res.Aux.'!$AG$15:$BG$15,0)))</f>
        <v/>
      </c>
      <c r="F316" s="402" t="str">
        <f t="shared" si="55"/>
        <v/>
      </c>
      <c r="G316" s="404" t="str">
        <f>IF($B316="-","",INDEX('Res.Aux.'!$AG$12:$BG$722,MATCH($B316,'Res.Aux.'!$AG$12:$AG$722,0),MATCH(G$6,'Res.Aux.'!$AG$15:$BG$15,0)))</f>
        <v/>
      </c>
      <c r="H316" s="405" t="str">
        <f>IF($B316="-","",Datos!$I$16)</f>
        <v/>
      </c>
      <c r="I316" s="406" t="str">
        <f>IF($C316="","",Datos!$G$16)</f>
        <v/>
      </c>
      <c r="J316" s="407" t="str">
        <f>IF($B316="-","",INDEX('Res.Aux.'!$AG$12:$BG$722,MATCH($B316,'Res.Aux.'!$AG$12:$AG$722,0),MATCH(J$6,'Res.Aux.'!$AG$15:$BG$15,0)))</f>
        <v/>
      </c>
      <c r="K316" s="408" t="str">
        <f>IF($C316="","",Datos!$H$26)</f>
        <v/>
      </c>
      <c r="L316" s="409" t="str">
        <f>IF($I316="","",Datos!$N$27)</f>
        <v/>
      </c>
      <c r="M316" s="407" t="str">
        <f>IF($I316="","",Datos!$O$27)</f>
        <v/>
      </c>
      <c r="N316" s="410" t="str">
        <f>IF($B316="-","",INDEX('Res.Aux.'!$AG$12:$BG$722,MATCH($B316,'Res.Aux.'!$AG$12:$AG$722,0),MATCH(N$6,'Res.Aux.'!$AG$15:$BG$15,0)))</f>
        <v/>
      </c>
      <c r="O316" s="411"/>
      <c r="P316" s="412" t="str">
        <f t="shared" si="56"/>
        <v/>
      </c>
      <c r="Q316" s="413" t="str">
        <f t="shared" si="58"/>
        <v>ù</v>
      </c>
      <c r="R316" s="414" t="str">
        <f>IF($B316="-","",INDEX('Res.Aux.'!$AG$12:$BG$722,MATCH($B316,'Res.Aux.'!$AG$12:$AG$722,0),MATCH(R$6,'Res.Aux.'!$AG$15:$BG$15,0)))</f>
        <v/>
      </c>
      <c r="S316" s="415" t="str">
        <f>IF($B316="-","",INDEX('Res.Aux.'!$AG$12:$BG$722,MATCH($B316,'Res.Aux.'!$AG$12:$AG$722,0),MATCH(S$6,'Res.Aux.'!$AG$15:$BG$15,0)))</f>
        <v/>
      </c>
      <c r="T316" s="415" t="str">
        <f>IF($B316="-","",INDEX('Res.Aux.'!$AG$12:$BG$722,MATCH($B316,'Res.Aux.'!$AG$12:$AG$722,0),MATCH(T$6,'Res.Aux.'!$AG$15:$BG$15,0)))</f>
        <v/>
      </c>
      <c r="U316" s="416" t="str">
        <f>IF($B316="-","",INDEX('Res.Aux.'!$AG$12:$BG$722,MATCH($B316,'Res.Aux.'!$AG$12:$AG$722,0),MATCH(U$6,'Res.Aux.'!$AG$15:$BG$15,0)))</f>
        <v/>
      </c>
      <c r="V316" s="417"/>
      <c r="W316" s="414" t="str">
        <f t="shared" si="61"/>
        <v>-</v>
      </c>
      <c r="X316" s="415" t="str">
        <f t="shared" si="61"/>
        <v>-</v>
      </c>
      <c r="Y316" s="415" t="str">
        <f t="shared" si="61"/>
        <v>-</v>
      </c>
      <c r="Z316" s="416" t="str">
        <f t="shared" si="61"/>
        <v>-</v>
      </c>
      <c r="AA316" s="417"/>
      <c r="AB316" s="414" t="str">
        <f t="shared" si="60"/>
        <v>-</v>
      </c>
      <c r="AC316" s="415" t="str">
        <f t="shared" si="60"/>
        <v>-</v>
      </c>
      <c r="AD316" s="415" t="str">
        <f t="shared" si="60"/>
        <v>-</v>
      </c>
      <c r="AE316" s="416" t="str">
        <f t="shared" si="60"/>
        <v>-</v>
      </c>
      <c r="AF316" s="417"/>
      <c r="AG316" s="410" t="str">
        <f t="shared" si="51"/>
        <v>-</v>
      </c>
      <c r="AH316" s="417"/>
      <c r="AI316" s="418" t="str">
        <f t="shared" si="52"/>
        <v>ù</v>
      </c>
      <c r="AJ316" s="419" t="str">
        <f t="shared" si="53"/>
        <v>~</v>
      </c>
      <c r="AK316" s="417"/>
      <c r="AL316" s="414" t="str">
        <f t="shared" si="59"/>
        <v>-</v>
      </c>
      <c r="AM316" s="416" t="str">
        <f t="shared" si="57"/>
        <v>-</v>
      </c>
    </row>
    <row r="317" spans="2:39" ht="15" x14ac:dyDescent="0.3">
      <c r="B317" s="400" t="str">
        <f>IF(MAX(B$7:B316)+1&gt;MAX('Res.Aux.'!$AG$23:$AG$722),"-",MAX(B$7:B316)+1)</f>
        <v>-</v>
      </c>
      <c r="C317" s="401" t="str">
        <f>IF($B317="-","",INDEX('Res.Aux.'!$AG$12:$BG$722,MATCH($B317,'Res.Aux.'!$AG$12:$AG$722,0),MATCH(C$6,'Res.Aux.'!$AG$15:$BG$15,0)))</f>
        <v/>
      </c>
      <c r="D317" s="402" t="str">
        <f t="shared" si="54"/>
        <v/>
      </c>
      <c r="E317" s="403" t="str">
        <f>IF($B317="-","",INDEX('Res.Aux.'!$AG$12:$BG$722,MATCH($B317,'Res.Aux.'!$AG$12:$AG$722,0),MATCH(E$6,'Res.Aux.'!$AG$15:$BG$15,0)))</f>
        <v/>
      </c>
      <c r="F317" s="402" t="str">
        <f t="shared" si="55"/>
        <v/>
      </c>
      <c r="G317" s="404" t="str">
        <f>IF($B317="-","",INDEX('Res.Aux.'!$AG$12:$BG$722,MATCH($B317,'Res.Aux.'!$AG$12:$AG$722,0),MATCH(G$6,'Res.Aux.'!$AG$15:$BG$15,0)))</f>
        <v/>
      </c>
      <c r="H317" s="405" t="str">
        <f>IF($B317="-","",Datos!$I$16)</f>
        <v/>
      </c>
      <c r="I317" s="406" t="str">
        <f>IF($C317="","",Datos!$G$16)</f>
        <v/>
      </c>
      <c r="J317" s="407" t="str">
        <f>IF($B317="-","",INDEX('Res.Aux.'!$AG$12:$BG$722,MATCH($B317,'Res.Aux.'!$AG$12:$AG$722,0),MATCH(J$6,'Res.Aux.'!$AG$15:$BG$15,0)))</f>
        <v/>
      </c>
      <c r="K317" s="408" t="str">
        <f>IF($C317="","",Datos!$H$26)</f>
        <v/>
      </c>
      <c r="L317" s="409" t="str">
        <f>IF($I317="","",Datos!$N$27)</f>
        <v/>
      </c>
      <c r="M317" s="407" t="str">
        <f>IF($I317="","",Datos!$O$27)</f>
        <v/>
      </c>
      <c r="N317" s="410" t="str">
        <f>IF($B317="-","",INDEX('Res.Aux.'!$AG$12:$BG$722,MATCH($B317,'Res.Aux.'!$AG$12:$AG$722,0),MATCH(N$6,'Res.Aux.'!$AG$15:$BG$15,0)))</f>
        <v/>
      </c>
      <c r="O317" s="411"/>
      <c r="P317" s="412" t="str">
        <f t="shared" si="56"/>
        <v/>
      </c>
      <c r="Q317" s="413" t="str">
        <f t="shared" si="58"/>
        <v>ù</v>
      </c>
      <c r="R317" s="414" t="str">
        <f>IF($B317="-","",INDEX('Res.Aux.'!$AG$12:$BG$722,MATCH($B317,'Res.Aux.'!$AG$12:$AG$722,0),MATCH(R$6,'Res.Aux.'!$AG$15:$BG$15,0)))</f>
        <v/>
      </c>
      <c r="S317" s="415" t="str">
        <f>IF($B317="-","",INDEX('Res.Aux.'!$AG$12:$BG$722,MATCH($B317,'Res.Aux.'!$AG$12:$AG$722,0),MATCH(S$6,'Res.Aux.'!$AG$15:$BG$15,0)))</f>
        <v/>
      </c>
      <c r="T317" s="415" t="str">
        <f>IF($B317="-","",INDEX('Res.Aux.'!$AG$12:$BG$722,MATCH($B317,'Res.Aux.'!$AG$12:$AG$722,0),MATCH(T$6,'Res.Aux.'!$AG$15:$BG$15,0)))</f>
        <v/>
      </c>
      <c r="U317" s="416" t="str">
        <f>IF($B317="-","",INDEX('Res.Aux.'!$AG$12:$BG$722,MATCH($B317,'Res.Aux.'!$AG$12:$AG$722,0),MATCH(U$6,'Res.Aux.'!$AG$15:$BG$15,0)))</f>
        <v/>
      </c>
      <c r="V317" s="417"/>
      <c r="W317" s="414" t="str">
        <f t="shared" si="61"/>
        <v>-</v>
      </c>
      <c r="X317" s="415" t="str">
        <f t="shared" si="61"/>
        <v>-</v>
      </c>
      <c r="Y317" s="415" t="str">
        <f t="shared" si="61"/>
        <v>-</v>
      </c>
      <c r="Z317" s="416" t="str">
        <f t="shared" si="61"/>
        <v>-</v>
      </c>
      <c r="AA317" s="417"/>
      <c r="AB317" s="414" t="str">
        <f t="shared" si="60"/>
        <v>-</v>
      </c>
      <c r="AC317" s="415" t="str">
        <f t="shared" si="60"/>
        <v>-</v>
      </c>
      <c r="AD317" s="415" t="str">
        <f t="shared" si="60"/>
        <v>-</v>
      </c>
      <c r="AE317" s="416" t="str">
        <f t="shared" si="60"/>
        <v>-</v>
      </c>
      <c r="AF317" s="417"/>
      <c r="AG317" s="410" t="str">
        <f t="shared" si="51"/>
        <v>-</v>
      </c>
      <c r="AH317" s="417"/>
      <c r="AI317" s="418" t="str">
        <f t="shared" si="52"/>
        <v>ù</v>
      </c>
      <c r="AJ317" s="419" t="str">
        <f t="shared" si="53"/>
        <v>~</v>
      </c>
      <c r="AK317" s="417"/>
      <c r="AL317" s="414" t="str">
        <f t="shared" si="59"/>
        <v>-</v>
      </c>
      <c r="AM317" s="416" t="str">
        <f t="shared" si="57"/>
        <v>-</v>
      </c>
    </row>
    <row r="318" spans="2:39" ht="15" x14ac:dyDescent="0.3">
      <c r="B318" s="400" t="str">
        <f>IF(MAX(B$7:B317)+1&gt;MAX('Res.Aux.'!$AG$23:$AG$722),"-",MAX(B$7:B317)+1)</f>
        <v>-</v>
      </c>
      <c r="C318" s="401" t="str">
        <f>IF($B318="-","",INDEX('Res.Aux.'!$AG$12:$BG$722,MATCH($B318,'Res.Aux.'!$AG$12:$AG$722,0),MATCH(C$6,'Res.Aux.'!$AG$15:$BG$15,0)))</f>
        <v/>
      </c>
      <c r="D318" s="402" t="str">
        <f t="shared" si="54"/>
        <v/>
      </c>
      <c r="E318" s="403" t="str">
        <f>IF($B318="-","",INDEX('Res.Aux.'!$AG$12:$BG$722,MATCH($B318,'Res.Aux.'!$AG$12:$AG$722,0),MATCH(E$6,'Res.Aux.'!$AG$15:$BG$15,0)))</f>
        <v/>
      </c>
      <c r="F318" s="402" t="str">
        <f t="shared" si="55"/>
        <v/>
      </c>
      <c r="G318" s="404" t="str">
        <f>IF($B318="-","",INDEX('Res.Aux.'!$AG$12:$BG$722,MATCH($B318,'Res.Aux.'!$AG$12:$AG$722,0),MATCH(G$6,'Res.Aux.'!$AG$15:$BG$15,0)))</f>
        <v/>
      </c>
      <c r="H318" s="405" t="str">
        <f>IF($B318="-","",Datos!$I$16)</f>
        <v/>
      </c>
      <c r="I318" s="406" t="str">
        <f>IF($C318="","",Datos!$G$16)</f>
        <v/>
      </c>
      <c r="J318" s="407" t="str">
        <f>IF($B318="-","",INDEX('Res.Aux.'!$AG$12:$BG$722,MATCH($B318,'Res.Aux.'!$AG$12:$AG$722,0),MATCH(J$6,'Res.Aux.'!$AG$15:$BG$15,0)))</f>
        <v/>
      </c>
      <c r="K318" s="408" t="str">
        <f>IF($C318="","",Datos!$H$26)</f>
        <v/>
      </c>
      <c r="L318" s="409" t="str">
        <f>IF($I318="","",Datos!$N$27)</f>
        <v/>
      </c>
      <c r="M318" s="407" t="str">
        <f>IF($I318="","",Datos!$O$27)</f>
        <v/>
      </c>
      <c r="N318" s="410" t="str">
        <f>IF($B318="-","",INDEX('Res.Aux.'!$AG$12:$BG$722,MATCH($B318,'Res.Aux.'!$AG$12:$AG$722,0),MATCH(N$6,'Res.Aux.'!$AG$15:$BG$15,0)))</f>
        <v/>
      </c>
      <c r="O318" s="411"/>
      <c r="P318" s="412" t="str">
        <f t="shared" si="56"/>
        <v/>
      </c>
      <c r="Q318" s="413" t="str">
        <f t="shared" si="58"/>
        <v>ù</v>
      </c>
      <c r="R318" s="414" t="str">
        <f>IF($B318="-","",INDEX('Res.Aux.'!$AG$12:$BG$722,MATCH($B318,'Res.Aux.'!$AG$12:$AG$722,0),MATCH(R$6,'Res.Aux.'!$AG$15:$BG$15,0)))</f>
        <v/>
      </c>
      <c r="S318" s="415" t="str">
        <f>IF($B318="-","",INDEX('Res.Aux.'!$AG$12:$BG$722,MATCH($B318,'Res.Aux.'!$AG$12:$AG$722,0),MATCH(S$6,'Res.Aux.'!$AG$15:$BG$15,0)))</f>
        <v/>
      </c>
      <c r="T318" s="415" t="str">
        <f>IF($B318="-","",INDEX('Res.Aux.'!$AG$12:$BG$722,MATCH($B318,'Res.Aux.'!$AG$12:$AG$722,0),MATCH(T$6,'Res.Aux.'!$AG$15:$BG$15,0)))</f>
        <v/>
      </c>
      <c r="U318" s="416" t="str">
        <f>IF($B318="-","",INDEX('Res.Aux.'!$AG$12:$BG$722,MATCH($B318,'Res.Aux.'!$AG$12:$AG$722,0),MATCH(U$6,'Res.Aux.'!$AG$15:$BG$15,0)))</f>
        <v/>
      </c>
      <c r="V318" s="417"/>
      <c r="W318" s="414" t="str">
        <f t="shared" si="61"/>
        <v>-</v>
      </c>
      <c r="X318" s="415" t="str">
        <f t="shared" si="61"/>
        <v>-</v>
      </c>
      <c r="Y318" s="415" t="str">
        <f t="shared" si="61"/>
        <v>-</v>
      </c>
      <c r="Z318" s="416" t="str">
        <f t="shared" si="61"/>
        <v>-</v>
      </c>
      <c r="AA318" s="417"/>
      <c r="AB318" s="414" t="str">
        <f t="shared" si="60"/>
        <v>-</v>
      </c>
      <c r="AC318" s="415" t="str">
        <f t="shared" si="60"/>
        <v>-</v>
      </c>
      <c r="AD318" s="415" t="str">
        <f t="shared" si="60"/>
        <v>-</v>
      </c>
      <c r="AE318" s="416" t="str">
        <f t="shared" si="60"/>
        <v>-</v>
      </c>
      <c r="AF318" s="417"/>
      <c r="AG318" s="410" t="str">
        <f t="shared" si="51"/>
        <v>-</v>
      </c>
      <c r="AH318" s="417"/>
      <c r="AI318" s="418" t="str">
        <f t="shared" si="52"/>
        <v>ù</v>
      </c>
      <c r="AJ318" s="419" t="str">
        <f t="shared" si="53"/>
        <v>~</v>
      </c>
      <c r="AK318" s="417"/>
      <c r="AL318" s="414" t="str">
        <f t="shared" si="59"/>
        <v>-</v>
      </c>
      <c r="AM318" s="416" t="str">
        <f t="shared" si="57"/>
        <v>-</v>
      </c>
    </row>
    <row r="319" spans="2:39" ht="15" x14ac:dyDescent="0.3">
      <c r="B319" s="400" t="str">
        <f>IF(MAX(B$7:B318)+1&gt;MAX('Res.Aux.'!$AG$23:$AG$722),"-",MAX(B$7:B318)+1)</f>
        <v>-</v>
      </c>
      <c r="C319" s="401" t="str">
        <f>IF($B319="-","",INDEX('Res.Aux.'!$AG$12:$BG$722,MATCH($B319,'Res.Aux.'!$AG$12:$AG$722,0),MATCH(C$6,'Res.Aux.'!$AG$15:$BG$15,0)))</f>
        <v/>
      </c>
      <c r="D319" s="402" t="str">
        <f t="shared" si="54"/>
        <v/>
      </c>
      <c r="E319" s="403" t="str">
        <f>IF($B319="-","",INDEX('Res.Aux.'!$AG$12:$BG$722,MATCH($B319,'Res.Aux.'!$AG$12:$AG$722,0),MATCH(E$6,'Res.Aux.'!$AG$15:$BG$15,0)))</f>
        <v/>
      </c>
      <c r="F319" s="402" t="str">
        <f t="shared" si="55"/>
        <v/>
      </c>
      <c r="G319" s="404" t="str">
        <f>IF($B319="-","",INDEX('Res.Aux.'!$AG$12:$BG$722,MATCH($B319,'Res.Aux.'!$AG$12:$AG$722,0),MATCH(G$6,'Res.Aux.'!$AG$15:$BG$15,0)))</f>
        <v/>
      </c>
      <c r="H319" s="405" t="str">
        <f>IF($B319="-","",Datos!$I$16)</f>
        <v/>
      </c>
      <c r="I319" s="406" t="str">
        <f>IF($C319="","",Datos!$G$16)</f>
        <v/>
      </c>
      <c r="J319" s="407" t="str">
        <f>IF($B319="-","",INDEX('Res.Aux.'!$AG$12:$BG$722,MATCH($B319,'Res.Aux.'!$AG$12:$AG$722,0),MATCH(J$6,'Res.Aux.'!$AG$15:$BG$15,0)))</f>
        <v/>
      </c>
      <c r="K319" s="408" t="str">
        <f>IF($C319="","",Datos!$H$26)</f>
        <v/>
      </c>
      <c r="L319" s="409" t="str">
        <f>IF($I319="","",Datos!$N$27)</f>
        <v/>
      </c>
      <c r="M319" s="407" t="str">
        <f>IF($I319="","",Datos!$O$27)</f>
        <v/>
      </c>
      <c r="N319" s="410" t="str">
        <f>IF($B319="-","",INDEX('Res.Aux.'!$AG$12:$BG$722,MATCH($B319,'Res.Aux.'!$AG$12:$AG$722,0),MATCH(N$6,'Res.Aux.'!$AG$15:$BG$15,0)))</f>
        <v/>
      </c>
      <c r="O319" s="411"/>
      <c r="P319" s="412" t="str">
        <f t="shared" si="56"/>
        <v/>
      </c>
      <c r="Q319" s="413" t="str">
        <f t="shared" si="58"/>
        <v>ù</v>
      </c>
      <c r="R319" s="414" t="str">
        <f>IF($B319="-","",INDEX('Res.Aux.'!$AG$12:$BG$722,MATCH($B319,'Res.Aux.'!$AG$12:$AG$722,0),MATCH(R$6,'Res.Aux.'!$AG$15:$BG$15,0)))</f>
        <v/>
      </c>
      <c r="S319" s="415" t="str">
        <f>IF($B319="-","",INDEX('Res.Aux.'!$AG$12:$BG$722,MATCH($B319,'Res.Aux.'!$AG$12:$AG$722,0),MATCH(S$6,'Res.Aux.'!$AG$15:$BG$15,0)))</f>
        <v/>
      </c>
      <c r="T319" s="415" t="str">
        <f>IF($B319="-","",INDEX('Res.Aux.'!$AG$12:$BG$722,MATCH($B319,'Res.Aux.'!$AG$12:$AG$722,0),MATCH(T$6,'Res.Aux.'!$AG$15:$BG$15,0)))</f>
        <v/>
      </c>
      <c r="U319" s="416" t="str">
        <f>IF($B319="-","",INDEX('Res.Aux.'!$AG$12:$BG$722,MATCH($B319,'Res.Aux.'!$AG$12:$AG$722,0),MATCH(U$6,'Res.Aux.'!$AG$15:$BG$15,0)))</f>
        <v/>
      </c>
      <c r="V319" s="417"/>
      <c r="W319" s="414" t="str">
        <f t="shared" si="61"/>
        <v>-</v>
      </c>
      <c r="X319" s="415" t="str">
        <f t="shared" si="61"/>
        <v>-</v>
      </c>
      <c r="Y319" s="415" t="str">
        <f t="shared" si="61"/>
        <v>-</v>
      </c>
      <c r="Z319" s="416" t="str">
        <f t="shared" si="61"/>
        <v>-</v>
      </c>
      <c r="AA319" s="417"/>
      <c r="AB319" s="414" t="str">
        <f t="shared" si="60"/>
        <v>-</v>
      </c>
      <c r="AC319" s="415" t="str">
        <f t="shared" si="60"/>
        <v>-</v>
      </c>
      <c r="AD319" s="415" t="str">
        <f t="shared" si="60"/>
        <v>-</v>
      </c>
      <c r="AE319" s="416" t="str">
        <f t="shared" si="60"/>
        <v>-</v>
      </c>
      <c r="AF319" s="417"/>
      <c r="AG319" s="410" t="str">
        <f t="shared" si="51"/>
        <v>-</v>
      </c>
      <c r="AH319" s="417"/>
      <c r="AI319" s="418" t="str">
        <f t="shared" si="52"/>
        <v>ù</v>
      </c>
      <c r="AJ319" s="419" t="str">
        <f t="shared" si="53"/>
        <v>~</v>
      </c>
      <c r="AK319" s="417"/>
      <c r="AL319" s="414" t="str">
        <f t="shared" si="59"/>
        <v>-</v>
      </c>
      <c r="AM319" s="416" t="str">
        <f t="shared" si="57"/>
        <v>-</v>
      </c>
    </row>
    <row r="320" spans="2:39" ht="15" x14ac:dyDescent="0.3">
      <c r="B320" s="400" t="str">
        <f>IF(MAX(B$7:B319)+1&gt;MAX('Res.Aux.'!$AG$23:$AG$722),"-",MAX(B$7:B319)+1)</f>
        <v>-</v>
      </c>
      <c r="C320" s="401" t="str">
        <f>IF($B320="-","",INDEX('Res.Aux.'!$AG$12:$BG$722,MATCH($B320,'Res.Aux.'!$AG$12:$AG$722,0),MATCH(C$6,'Res.Aux.'!$AG$15:$BG$15,0)))</f>
        <v/>
      </c>
      <c r="D320" s="402" t="str">
        <f t="shared" si="54"/>
        <v/>
      </c>
      <c r="E320" s="403" t="str">
        <f>IF($B320="-","",INDEX('Res.Aux.'!$AG$12:$BG$722,MATCH($B320,'Res.Aux.'!$AG$12:$AG$722,0),MATCH(E$6,'Res.Aux.'!$AG$15:$BG$15,0)))</f>
        <v/>
      </c>
      <c r="F320" s="402" t="str">
        <f t="shared" si="55"/>
        <v/>
      </c>
      <c r="G320" s="404" t="str">
        <f>IF($B320="-","",INDEX('Res.Aux.'!$AG$12:$BG$722,MATCH($B320,'Res.Aux.'!$AG$12:$AG$722,0),MATCH(G$6,'Res.Aux.'!$AG$15:$BG$15,0)))</f>
        <v/>
      </c>
      <c r="H320" s="405" t="str">
        <f>IF($B320="-","",Datos!$I$16)</f>
        <v/>
      </c>
      <c r="I320" s="406" t="str">
        <f>IF($C320="","",Datos!$G$16)</f>
        <v/>
      </c>
      <c r="J320" s="407" t="str">
        <f>IF($B320="-","",INDEX('Res.Aux.'!$AG$12:$BG$722,MATCH($B320,'Res.Aux.'!$AG$12:$AG$722,0),MATCH(J$6,'Res.Aux.'!$AG$15:$BG$15,0)))</f>
        <v/>
      </c>
      <c r="K320" s="408" t="str">
        <f>IF($C320="","",Datos!$H$26)</f>
        <v/>
      </c>
      <c r="L320" s="409" t="str">
        <f>IF($I320="","",Datos!$N$27)</f>
        <v/>
      </c>
      <c r="M320" s="407" t="str">
        <f>IF($I320="","",Datos!$O$27)</f>
        <v/>
      </c>
      <c r="N320" s="410" t="str">
        <f>IF($B320="-","",INDEX('Res.Aux.'!$AG$12:$BG$722,MATCH($B320,'Res.Aux.'!$AG$12:$AG$722,0),MATCH(N$6,'Res.Aux.'!$AG$15:$BG$15,0)))</f>
        <v/>
      </c>
      <c r="O320" s="411"/>
      <c r="P320" s="412" t="str">
        <f t="shared" si="56"/>
        <v/>
      </c>
      <c r="Q320" s="413" t="str">
        <f t="shared" si="58"/>
        <v>ù</v>
      </c>
      <c r="R320" s="414" t="str">
        <f>IF($B320="-","",INDEX('Res.Aux.'!$AG$12:$BG$722,MATCH($B320,'Res.Aux.'!$AG$12:$AG$722,0),MATCH(R$6,'Res.Aux.'!$AG$15:$BG$15,0)))</f>
        <v/>
      </c>
      <c r="S320" s="415" t="str">
        <f>IF($B320="-","",INDEX('Res.Aux.'!$AG$12:$BG$722,MATCH($B320,'Res.Aux.'!$AG$12:$AG$722,0),MATCH(S$6,'Res.Aux.'!$AG$15:$BG$15,0)))</f>
        <v/>
      </c>
      <c r="T320" s="415" t="str">
        <f>IF($B320="-","",INDEX('Res.Aux.'!$AG$12:$BG$722,MATCH($B320,'Res.Aux.'!$AG$12:$AG$722,0),MATCH(T$6,'Res.Aux.'!$AG$15:$BG$15,0)))</f>
        <v/>
      </c>
      <c r="U320" s="416" t="str">
        <f>IF($B320="-","",INDEX('Res.Aux.'!$AG$12:$BG$722,MATCH($B320,'Res.Aux.'!$AG$12:$AG$722,0),MATCH(U$6,'Res.Aux.'!$AG$15:$BG$15,0)))</f>
        <v/>
      </c>
      <c r="V320" s="417"/>
      <c r="W320" s="414" t="str">
        <f t="shared" si="61"/>
        <v>-</v>
      </c>
      <c r="X320" s="415" t="str">
        <f t="shared" si="61"/>
        <v>-</v>
      </c>
      <c r="Y320" s="415" t="str">
        <f t="shared" si="61"/>
        <v>-</v>
      </c>
      <c r="Z320" s="416" t="str">
        <f t="shared" si="61"/>
        <v>-</v>
      </c>
      <c r="AA320" s="417"/>
      <c r="AB320" s="414" t="str">
        <f t="shared" si="60"/>
        <v>-</v>
      </c>
      <c r="AC320" s="415" t="str">
        <f t="shared" si="60"/>
        <v>-</v>
      </c>
      <c r="AD320" s="415" t="str">
        <f t="shared" si="60"/>
        <v>-</v>
      </c>
      <c r="AE320" s="416" t="str">
        <f t="shared" si="60"/>
        <v>-</v>
      </c>
      <c r="AF320" s="417"/>
      <c r="AG320" s="410" t="str">
        <f t="shared" si="51"/>
        <v>-</v>
      </c>
      <c r="AH320" s="417"/>
      <c r="AI320" s="418" t="str">
        <f t="shared" si="52"/>
        <v>ù</v>
      </c>
      <c r="AJ320" s="419" t="str">
        <f t="shared" si="53"/>
        <v>~</v>
      </c>
      <c r="AK320" s="417"/>
      <c r="AL320" s="414" t="str">
        <f t="shared" si="59"/>
        <v>-</v>
      </c>
      <c r="AM320" s="416" t="str">
        <f t="shared" si="57"/>
        <v>-</v>
      </c>
    </row>
    <row r="321" spans="2:39" ht="15" x14ac:dyDescent="0.3">
      <c r="B321" s="400" t="str">
        <f>IF(MAX(B$7:B320)+1&gt;MAX('Res.Aux.'!$AG$23:$AG$722),"-",MAX(B$7:B320)+1)</f>
        <v>-</v>
      </c>
      <c r="C321" s="401" t="str">
        <f>IF($B321="-","",INDEX('Res.Aux.'!$AG$12:$BG$722,MATCH($B321,'Res.Aux.'!$AG$12:$AG$722,0),MATCH(C$6,'Res.Aux.'!$AG$15:$BG$15,0)))</f>
        <v/>
      </c>
      <c r="D321" s="402" t="str">
        <f t="shared" si="54"/>
        <v/>
      </c>
      <c r="E321" s="403" t="str">
        <f>IF($B321="-","",INDEX('Res.Aux.'!$AG$12:$BG$722,MATCH($B321,'Res.Aux.'!$AG$12:$AG$722,0),MATCH(E$6,'Res.Aux.'!$AG$15:$BG$15,0)))</f>
        <v/>
      </c>
      <c r="F321" s="402" t="str">
        <f t="shared" si="55"/>
        <v/>
      </c>
      <c r="G321" s="404" t="str">
        <f>IF($B321="-","",INDEX('Res.Aux.'!$AG$12:$BG$722,MATCH($B321,'Res.Aux.'!$AG$12:$AG$722,0),MATCH(G$6,'Res.Aux.'!$AG$15:$BG$15,0)))</f>
        <v/>
      </c>
      <c r="H321" s="405" t="str">
        <f>IF($B321="-","",Datos!$I$16)</f>
        <v/>
      </c>
      <c r="I321" s="406" t="str">
        <f>IF($C321="","",Datos!$G$16)</f>
        <v/>
      </c>
      <c r="J321" s="407" t="str">
        <f>IF($B321="-","",INDEX('Res.Aux.'!$AG$12:$BG$722,MATCH($B321,'Res.Aux.'!$AG$12:$AG$722,0),MATCH(J$6,'Res.Aux.'!$AG$15:$BG$15,0)))</f>
        <v/>
      </c>
      <c r="K321" s="408" t="str">
        <f>IF($C321="","",Datos!$H$26)</f>
        <v/>
      </c>
      <c r="L321" s="409" t="str">
        <f>IF($I321="","",Datos!$N$27)</f>
        <v/>
      </c>
      <c r="M321" s="407" t="str">
        <f>IF($I321="","",Datos!$O$27)</f>
        <v/>
      </c>
      <c r="N321" s="410" t="str">
        <f>IF($B321="-","",INDEX('Res.Aux.'!$AG$12:$BG$722,MATCH($B321,'Res.Aux.'!$AG$12:$AG$722,0),MATCH(N$6,'Res.Aux.'!$AG$15:$BG$15,0)))</f>
        <v/>
      </c>
      <c r="O321" s="411"/>
      <c r="P321" s="412" t="str">
        <f t="shared" si="56"/>
        <v/>
      </c>
      <c r="Q321" s="413" t="str">
        <f t="shared" si="58"/>
        <v>ù</v>
      </c>
      <c r="R321" s="414" t="str">
        <f>IF($B321="-","",INDEX('Res.Aux.'!$AG$12:$BG$722,MATCH($B321,'Res.Aux.'!$AG$12:$AG$722,0),MATCH(R$6,'Res.Aux.'!$AG$15:$BG$15,0)))</f>
        <v/>
      </c>
      <c r="S321" s="415" t="str">
        <f>IF($B321="-","",INDEX('Res.Aux.'!$AG$12:$BG$722,MATCH($B321,'Res.Aux.'!$AG$12:$AG$722,0),MATCH(S$6,'Res.Aux.'!$AG$15:$BG$15,0)))</f>
        <v/>
      </c>
      <c r="T321" s="415" t="str">
        <f>IF($B321="-","",INDEX('Res.Aux.'!$AG$12:$BG$722,MATCH($B321,'Res.Aux.'!$AG$12:$AG$722,0),MATCH(T$6,'Res.Aux.'!$AG$15:$BG$15,0)))</f>
        <v/>
      </c>
      <c r="U321" s="416" t="str">
        <f>IF($B321="-","",INDEX('Res.Aux.'!$AG$12:$BG$722,MATCH($B321,'Res.Aux.'!$AG$12:$AG$722,0),MATCH(U$6,'Res.Aux.'!$AG$15:$BG$15,0)))</f>
        <v/>
      </c>
      <c r="V321" s="417"/>
      <c r="W321" s="414" t="str">
        <f t="shared" si="61"/>
        <v>-</v>
      </c>
      <c r="X321" s="415" t="str">
        <f t="shared" si="61"/>
        <v>-</v>
      </c>
      <c r="Y321" s="415" t="str">
        <f t="shared" si="61"/>
        <v>-</v>
      </c>
      <c r="Z321" s="416" t="str">
        <f t="shared" si="61"/>
        <v>-</v>
      </c>
      <c r="AA321" s="417"/>
      <c r="AB321" s="414" t="str">
        <f t="shared" si="60"/>
        <v>-</v>
      </c>
      <c r="AC321" s="415" t="str">
        <f t="shared" si="60"/>
        <v>-</v>
      </c>
      <c r="AD321" s="415" t="str">
        <f t="shared" si="60"/>
        <v>-</v>
      </c>
      <c r="AE321" s="416" t="str">
        <f t="shared" si="60"/>
        <v>-</v>
      </c>
      <c r="AF321" s="417"/>
      <c r="AG321" s="410" t="str">
        <f t="shared" si="51"/>
        <v>-</v>
      </c>
      <c r="AH321" s="417"/>
      <c r="AI321" s="418" t="str">
        <f t="shared" si="52"/>
        <v>ù</v>
      </c>
      <c r="AJ321" s="419" t="str">
        <f t="shared" si="53"/>
        <v>~</v>
      </c>
      <c r="AK321" s="417"/>
      <c r="AL321" s="414" t="str">
        <f t="shared" si="59"/>
        <v>-</v>
      </c>
      <c r="AM321" s="416" t="str">
        <f t="shared" si="57"/>
        <v>-</v>
      </c>
    </row>
    <row r="322" spans="2:39" ht="15" x14ac:dyDescent="0.3">
      <c r="B322" s="400" t="str">
        <f>IF(MAX(B$7:B321)+1&gt;MAX('Res.Aux.'!$AG$23:$AG$722),"-",MAX(B$7:B321)+1)</f>
        <v>-</v>
      </c>
      <c r="C322" s="401" t="str">
        <f>IF($B322="-","",INDEX('Res.Aux.'!$AG$12:$BG$722,MATCH($B322,'Res.Aux.'!$AG$12:$AG$722,0),MATCH(C$6,'Res.Aux.'!$AG$15:$BG$15,0)))</f>
        <v/>
      </c>
      <c r="D322" s="402" t="str">
        <f t="shared" si="54"/>
        <v/>
      </c>
      <c r="E322" s="403" t="str">
        <f>IF($B322="-","",INDEX('Res.Aux.'!$AG$12:$BG$722,MATCH($B322,'Res.Aux.'!$AG$12:$AG$722,0),MATCH(E$6,'Res.Aux.'!$AG$15:$BG$15,0)))</f>
        <v/>
      </c>
      <c r="F322" s="402" t="str">
        <f t="shared" si="55"/>
        <v/>
      </c>
      <c r="G322" s="404" t="str">
        <f>IF($B322="-","",INDEX('Res.Aux.'!$AG$12:$BG$722,MATCH($B322,'Res.Aux.'!$AG$12:$AG$722,0),MATCH(G$6,'Res.Aux.'!$AG$15:$BG$15,0)))</f>
        <v/>
      </c>
      <c r="H322" s="405" t="str">
        <f>IF($B322="-","",Datos!$I$16)</f>
        <v/>
      </c>
      <c r="I322" s="406" t="str">
        <f>IF($C322="","",Datos!$G$16)</f>
        <v/>
      </c>
      <c r="J322" s="407" t="str">
        <f>IF($B322="-","",INDEX('Res.Aux.'!$AG$12:$BG$722,MATCH($B322,'Res.Aux.'!$AG$12:$AG$722,0),MATCH(J$6,'Res.Aux.'!$AG$15:$BG$15,0)))</f>
        <v/>
      </c>
      <c r="K322" s="408" t="str">
        <f>IF($C322="","",Datos!$H$26)</f>
        <v/>
      </c>
      <c r="L322" s="409" t="str">
        <f>IF($I322="","",Datos!$N$27)</f>
        <v/>
      </c>
      <c r="M322" s="407" t="str">
        <f>IF($I322="","",Datos!$O$27)</f>
        <v/>
      </c>
      <c r="N322" s="410" t="str">
        <f>IF($B322="-","",INDEX('Res.Aux.'!$AG$12:$BG$722,MATCH($B322,'Res.Aux.'!$AG$12:$AG$722,0),MATCH(N$6,'Res.Aux.'!$AG$15:$BG$15,0)))</f>
        <v/>
      </c>
      <c r="O322" s="411"/>
      <c r="P322" s="412" t="str">
        <f t="shared" si="56"/>
        <v/>
      </c>
      <c r="Q322" s="413" t="str">
        <f t="shared" si="58"/>
        <v>ù</v>
      </c>
      <c r="R322" s="414" t="str">
        <f>IF($B322="-","",INDEX('Res.Aux.'!$AG$12:$BG$722,MATCH($B322,'Res.Aux.'!$AG$12:$AG$722,0),MATCH(R$6,'Res.Aux.'!$AG$15:$BG$15,0)))</f>
        <v/>
      </c>
      <c r="S322" s="415" t="str">
        <f>IF($B322="-","",INDEX('Res.Aux.'!$AG$12:$BG$722,MATCH($B322,'Res.Aux.'!$AG$12:$AG$722,0),MATCH(S$6,'Res.Aux.'!$AG$15:$BG$15,0)))</f>
        <v/>
      </c>
      <c r="T322" s="415" t="str">
        <f>IF($B322="-","",INDEX('Res.Aux.'!$AG$12:$BG$722,MATCH($B322,'Res.Aux.'!$AG$12:$AG$722,0),MATCH(T$6,'Res.Aux.'!$AG$15:$BG$15,0)))</f>
        <v/>
      </c>
      <c r="U322" s="416" t="str">
        <f>IF($B322="-","",INDEX('Res.Aux.'!$AG$12:$BG$722,MATCH($B322,'Res.Aux.'!$AG$12:$AG$722,0),MATCH(U$6,'Res.Aux.'!$AG$15:$BG$15,0)))</f>
        <v/>
      </c>
      <c r="V322" s="417"/>
      <c r="W322" s="414" t="str">
        <f t="shared" si="61"/>
        <v>-</v>
      </c>
      <c r="X322" s="415" t="str">
        <f t="shared" si="61"/>
        <v>-</v>
      </c>
      <c r="Y322" s="415" t="str">
        <f t="shared" si="61"/>
        <v>-</v>
      </c>
      <c r="Z322" s="416" t="str">
        <f t="shared" si="61"/>
        <v>-</v>
      </c>
      <c r="AA322" s="417"/>
      <c r="AB322" s="414" t="str">
        <f t="shared" si="60"/>
        <v>-</v>
      </c>
      <c r="AC322" s="415" t="str">
        <f t="shared" si="60"/>
        <v>-</v>
      </c>
      <c r="AD322" s="415" t="str">
        <f t="shared" si="60"/>
        <v>-</v>
      </c>
      <c r="AE322" s="416" t="str">
        <f t="shared" si="60"/>
        <v>-</v>
      </c>
      <c r="AF322" s="417"/>
      <c r="AG322" s="410" t="str">
        <f t="shared" si="51"/>
        <v>-</v>
      </c>
      <c r="AH322" s="417"/>
      <c r="AI322" s="418" t="str">
        <f t="shared" si="52"/>
        <v>ù</v>
      </c>
      <c r="AJ322" s="419" t="str">
        <f t="shared" si="53"/>
        <v>~</v>
      </c>
      <c r="AK322" s="417"/>
      <c r="AL322" s="414" t="str">
        <f t="shared" si="59"/>
        <v>-</v>
      </c>
      <c r="AM322" s="416" t="str">
        <f t="shared" si="57"/>
        <v>-</v>
      </c>
    </row>
    <row r="323" spans="2:39" ht="15" x14ac:dyDescent="0.3">
      <c r="B323" s="400" t="str">
        <f>IF(MAX(B$7:B322)+1&gt;MAX('Res.Aux.'!$AG$23:$AG$722),"-",MAX(B$7:B322)+1)</f>
        <v>-</v>
      </c>
      <c r="C323" s="401" t="str">
        <f>IF($B323="-","",INDEX('Res.Aux.'!$AG$12:$BG$722,MATCH($B323,'Res.Aux.'!$AG$12:$AG$722,0),MATCH(C$6,'Res.Aux.'!$AG$15:$BG$15,0)))</f>
        <v/>
      </c>
      <c r="D323" s="402" t="str">
        <f t="shared" si="54"/>
        <v/>
      </c>
      <c r="E323" s="403" t="str">
        <f>IF($B323="-","",INDEX('Res.Aux.'!$AG$12:$BG$722,MATCH($B323,'Res.Aux.'!$AG$12:$AG$722,0),MATCH(E$6,'Res.Aux.'!$AG$15:$BG$15,0)))</f>
        <v/>
      </c>
      <c r="F323" s="402" t="str">
        <f t="shared" si="55"/>
        <v/>
      </c>
      <c r="G323" s="404" t="str">
        <f>IF($B323="-","",INDEX('Res.Aux.'!$AG$12:$BG$722,MATCH($B323,'Res.Aux.'!$AG$12:$AG$722,0),MATCH(G$6,'Res.Aux.'!$AG$15:$BG$15,0)))</f>
        <v/>
      </c>
      <c r="H323" s="405" t="str">
        <f>IF($B323="-","",Datos!$I$16)</f>
        <v/>
      </c>
      <c r="I323" s="406" t="str">
        <f>IF($C323="","",Datos!$G$16)</f>
        <v/>
      </c>
      <c r="J323" s="407" t="str">
        <f>IF($B323="-","",INDEX('Res.Aux.'!$AG$12:$BG$722,MATCH($B323,'Res.Aux.'!$AG$12:$AG$722,0),MATCH(J$6,'Res.Aux.'!$AG$15:$BG$15,0)))</f>
        <v/>
      </c>
      <c r="K323" s="408" t="str">
        <f>IF($C323="","",Datos!$H$26)</f>
        <v/>
      </c>
      <c r="L323" s="409" t="str">
        <f>IF($I323="","",Datos!$N$27)</f>
        <v/>
      </c>
      <c r="M323" s="407" t="str">
        <f>IF($I323="","",Datos!$O$27)</f>
        <v/>
      </c>
      <c r="N323" s="410" t="str">
        <f>IF($B323="-","",INDEX('Res.Aux.'!$AG$12:$BG$722,MATCH($B323,'Res.Aux.'!$AG$12:$AG$722,0),MATCH(N$6,'Res.Aux.'!$AG$15:$BG$15,0)))</f>
        <v/>
      </c>
      <c r="O323" s="411"/>
      <c r="P323" s="412" t="str">
        <f t="shared" si="56"/>
        <v/>
      </c>
      <c r="Q323" s="413" t="str">
        <f t="shared" si="58"/>
        <v>ù</v>
      </c>
      <c r="R323" s="414" t="str">
        <f>IF($B323="-","",INDEX('Res.Aux.'!$AG$12:$BG$722,MATCH($B323,'Res.Aux.'!$AG$12:$AG$722,0),MATCH(R$6,'Res.Aux.'!$AG$15:$BG$15,0)))</f>
        <v/>
      </c>
      <c r="S323" s="415" t="str">
        <f>IF($B323="-","",INDEX('Res.Aux.'!$AG$12:$BG$722,MATCH($B323,'Res.Aux.'!$AG$12:$AG$722,0),MATCH(S$6,'Res.Aux.'!$AG$15:$BG$15,0)))</f>
        <v/>
      </c>
      <c r="T323" s="415" t="str">
        <f>IF($B323="-","",INDEX('Res.Aux.'!$AG$12:$BG$722,MATCH($B323,'Res.Aux.'!$AG$12:$AG$722,0),MATCH(T$6,'Res.Aux.'!$AG$15:$BG$15,0)))</f>
        <v/>
      </c>
      <c r="U323" s="416" t="str">
        <f>IF($B323="-","",INDEX('Res.Aux.'!$AG$12:$BG$722,MATCH($B323,'Res.Aux.'!$AG$12:$AG$722,0),MATCH(U$6,'Res.Aux.'!$AG$15:$BG$15,0)))</f>
        <v/>
      </c>
      <c r="V323" s="417"/>
      <c r="W323" s="414" t="str">
        <f t="shared" si="61"/>
        <v>-</v>
      </c>
      <c r="X323" s="415" t="str">
        <f t="shared" si="61"/>
        <v>-</v>
      </c>
      <c r="Y323" s="415" t="str">
        <f t="shared" si="61"/>
        <v>-</v>
      </c>
      <c r="Z323" s="416" t="str">
        <f t="shared" si="61"/>
        <v>-</v>
      </c>
      <c r="AA323" s="417"/>
      <c r="AB323" s="414" t="str">
        <f t="shared" si="60"/>
        <v>-</v>
      </c>
      <c r="AC323" s="415" t="str">
        <f t="shared" si="60"/>
        <v>-</v>
      </c>
      <c r="AD323" s="415" t="str">
        <f t="shared" si="60"/>
        <v>-</v>
      </c>
      <c r="AE323" s="416" t="str">
        <f t="shared" si="60"/>
        <v>-</v>
      </c>
      <c r="AF323" s="417"/>
      <c r="AG323" s="410" t="str">
        <f t="shared" si="51"/>
        <v>-</v>
      </c>
      <c r="AH323" s="417"/>
      <c r="AI323" s="418" t="str">
        <f t="shared" si="52"/>
        <v>ù</v>
      </c>
      <c r="AJ323" s="419" t="str">
        <f t="shared" si="53"/>
        <v>~</v>
      </c>
      <c r="AK323" s="417"/>
      <c r="AL323" s="414" t="str">
        <f t="shared" si="59"/>
        <v>-</v>
      </c>
      <c r="AM323" s="416" t="str">
        <f t="shared" si="57"/>
        <v>-</v>
      </c>
    </row>
    <row r="324" spans="2:39" ht="15" x14ac:dyDescent="0.3">
      <c r="B324" s="400" t="str">
        <f>IF(MAX(B$7:B323)+1&gt;MAX('Res.Aux.'!$AG$23:$AG$722),"-",MAX(B$7:B323)+1)</f>
        <v>-</v>
      </c>
      <c r="C324" s="401" t="str">
        <f>IF($B324="-","",INDEX('Res.Aux.'!$AG$12:$BG$722,MATCH($B324,'Res.Aux.'!$AG$12:$AG$722,0),MATCH(C$6,'Res.Aux.'!$AG$15:$BG$15,0)))</f>
        <v/>
      </c>
      <c r="D324" s="402" t="str">
        <f t="shared" si="54"/>
        <v/>
      </c>
      <c r="E324" s="403" t="str">
        <f>IF($B324="-","",INDEX('Res.Aux.'!$AG$12:$BG$722,MATCH($B324,'Res.Aux.'!$AG$12:$AG$722,0),MATCH(E$6,'Res.Aux.'!$AG$15:$BG$15,0)))</f>
        <v/>
      </c>
      <c r="F324" s="402" t="str">
        <f t="shared" si="55"/>
        <v/>
      </c>
      <c r="G324" s="404" t="str">
        <f>IF($B324="-","",INDEX('Res.Aux.'!$AG$12:$BG$722,MATCH($B324,'Res.Aux.'!$AG$12:$AG$722,0),MATCH(G$6,'Res.Aux.'!$AG$15:$BG$15,0)))</f>
        <v/>
      </c>
      <c r="H324" s="405" t="str">
        <f>IF($B324="-","",Datos!$I$16)</f>
        <v/>
      </c>
      <c r="I324" s="406" t="str">
        <f>IF($C324="","",Datos!$G$16)</f>
        <v/>
      </c>
      <c r="J324" s="407" t="str">
        <f>IF($B324="-","",INDEX('Res.Aux.'!$AG$12:$BG$722,MATCH($B324,'Res.Aux.'!$AG$12:$AG$722,0),MATCH(J$6,'Res.Aux.'!$AG$15:$BG$15,0)))</f>
        <v/>
      </c>
      <c r="K324" s="408" t="str">
        <f>IF($C324="","",Datos!$H$26)</f>
        <v/>
      </c>
      <c r="L324" s="409" t="str">
        <f>IF($I324="","",Datos!$N$27)</f>
        <v/>
      </c>
      <c r="M324" s="407" t="str">
        <f>IF($I324="","",Datos!$O$27)</f>
        <v/>
      </c>
      <c r="N324" s="410" t="str">
        <f>IF($B324="-","",INDEX('Res.Aux.'!$AG$12:$BG$722,MATCH($B324,'Res.Aux.'!$AG$12:$AG$722,0),MATCH(N$6,'Res.Aux.'!$AG$15:$BG$15,0)))</f>
        <v/>
      </c>
      <c r="O324" s="411"/>
      <c r="P324" s="412" t="str">
        <f t="shared" si="56"/>
        <v/>
      </c>
      <c r="Q324" s="413" t="str">
        <f t="shared" si="58"/>
        <v>ù</v>
      </c>
      <c r="R324" s="414" t="str">
        <f>IF($B324="-","",INDEX('Res.Aux.'!$AG$12:$BG$722,MATCH($B324,'Res.Aux.'!$AG$12:$AG$722,0),MATCH(R$6,'Res.Aux.'!$AG$15:$BG$15,0)))</f>
        <v/>
      </c>
      <c r="S324" s="415" t="str">
        <f>IF($B324="-","",INDEX('Res.Aux.'!$AG$12:$BG$722,MATCH($B324,'Res.Aux.'!$AG$12:$AG$722,0),MATCH(S$6,'Res.Aux.'!$AG$15:$BG$15,0)))</f>
        <v/>
      </c>
      <c r="T324" s="415" t="str">
        <f>IF($B324="-","",INDEX('Res.Aux.'!$AG$12:$BG$722,MATCH($B324,'Res.Aux.'!$AG$12:$AG$722,0),MATCH(T$6,'Res.Aux.'!$AG$15:$BG$15,0)))</f>
        <v/>
      </c>
      <c r="U324" s="416" t="str">
        <f>IF($B324="-","",INDEX('Res.Aux.'!$AG$12:$BG$722,MATCH($B324,'Res.Aux.'!$AG$12:$AG$722,0),MATCH(U$6,'Res.Aux.'!$AG$15:$BG$15,0)))</f>
        <v/>
      </c>
      <c r="V324" s="417"/>
      <c r="W324" s="414" t="str">
        <f t="shared" si="61"/>
        <v>-</v>
      </c>
      <c r="X324" s="415" t="str">
        <f t="shared" si="61"/>
        <v>-</v>
      </c>
      <c r="Y324" s="415" t="str">
        <f t="shared" si="61"/>
        <v>-</v>
      </c>
      <c r="Z324" s="416" t="str">
        <f t="shared" si="61"/>
        <v>-</v>
      </c>
      <c r="AA324" s="417"/>
      <c r="AB324" s="414" t="str">
        <f t="shared" si="60"/>
        <v>-</v>
      </c>
      <c r="AC324" s="415" t="str">
        <f t="shared" si="60"/>
        <v>-</v>
      </c>
      <c r="AD324" s="415" t="str">
        <f t="shared" si="60"/>
        <v>-</v>
      </c>
      <c r="AE324" s="416" t="str">
        <f t="shared" si="60"/>
        <v>-</v>
      </c>
      <c r="AF324" s="417"/>
      <c r="AG324" s="410" t="str">
        <f t="shared" si="51"/>
        <v>-</v>
      </c>
      <c r="AH324" s="417"/>
      <c r="AI324" s="418" t="str">
        <f t="shared" si="52"/>
        <v>ù</v>
      </c>
      <c r="AJ324" s="419" t="str">
        <f t="shared" si="53"/>
        <v>~</v>
      </c>
      <c r="AK324" s="417"/>
      <c r="AL324" s="414" t="str">
        <f t="shared" si="59"/>
        <v>-</v>
      </c>
      <c r="AM324" s="416" t="str">
        <f t="shared" si="57"/>
        <v>-</v>
      </c>
    </row>
    <row r="325" spans="2:39" ht="15" x14ac:dyDescent="0.3">
      <c r="B325" s="400" t="str">
        <f>IF(MAX(B$7:B324)+1&gt;MAX('Res.Aux.'!$AG$23:$AG$722),"-",MAX(B$7:B324)+1)</f>
        <v>-</v>
      </c>
      <c r="C325" s="401" t="str">
        <f>IF($B325="-","",INDEX('Res.Aux.'!$AG$12:$BG$722,MATCH($B325,'Res.Aux.'!$AG$12:$AG$722,0),MATCH(C$6,'Res.Aux.'!$AG$15:$BG$15,0)))</f>
        <v/>
      </c>
      <c r="D325" s="402" t="str">
        <f t="shared" si="54"/>
        <v/>
      </c>
      <c r="E325" s="403" t="str">
        <f>IF($B325="-","",INDEX('Res.Aux.'!$AG$12:$BG$722,MATCH($B325,'Res.Aux.'!$AG$12:$AG$722,0),MATCH(E$6,'Res.Aux.'!$AG$15:$BG$15,0)))</f>
        <v/>
      </c>
      <c r="F325" s="402" t="str">
        <f t="shared" si="55"/>
        <v/>
      </c>
      <c r="G325" s="404" t="str">
        <f>IF($B325="-","",INDEX('Res.Aux.'!$AG$12:$BG$722,MATCH($B325,'Res.Aux.'!$AG$12:$AG$722,0),MATCH(G$6,'Res.Aux.'!$AG$15:$BG$15,0)))</f>
        <v/>
      </c>
      <c r="H325" s="405" t="str">
        <f>IF($B325="-","",Datos!$I$16)</f>
        <v/>
      </c>
      <c r="I325" s="406" t="str">
        <f>IF($C325="","",Datos!$G$16)</f>
        <v/>
      </c>
      <c r="J325" s="407" t="str">
        <f>IF($B325="-","",INDEX('Res.Aux.'!$AG$12:$BG$722,MATCH($B325,'Res.Aux.'!$AG$12:$AG$722,0),MATCH(J$6,'Res.Aux.'!$AG$15:$BG$15,0)))</f>
        <v/>
      </c>
      <c r="K325" s="408" t="str">
        <f>IF($C325="","",Datos!$H$26)</f>
        <v/>
      </c>
      <c r="L325" s="409" t="str">
        <f>IF($I325="","",Datos!$N$27)</f>
        <v/>
      </c>
      <c r="M325" s="407" t="str">
        <f>IF($I325="","",Datos!$O$27)</f>
        <v/>
      </c>
      <c r="N325" s="410" t="str">
        <f>IF($B325="-","",INDEX('Res.Aux.'!$AG$12:$BG$722,MATCH($B325,'Res.Aux.'!$AG$12:$AG$722,0),MATCH(N$6,'Res.Aux.'!$AG$15:$BG$15,0)))</f>
        <v/>
      </c>
      <c r="O325" s="411"/>
      <c r="P325" s="412" t="str">
        <f t="shared" si="56"/>
        <v/>
      </c>
      <c r="Q325" s="413" t="str">
        <f t="shared" si="58"/>
        <v>ù</v>
      </c>
      <c r="R325" s="414" t="str">
        <f>IF($B325="-","",INDEX('Res.Aux.'!$AG$12:$BG$722,MATCH($B325,'Res.Aux.'!$AG$12:$AG$722,0),MATCH(R$6,'Res.Aux.'!$AG$15:$BG$15,0)))</f>
        <v/>
      </c>
      <c r="S325" s="415" t="str">
        <f>IF($B325="-","",INDEX('Res.Aux.'!$AG$12:$BG$722,MATCH($B325,'Res.Aux.'!$AG$12:$AG$722,0),MATCH(S$6,'Res.Aux.'!$AG$15:$BG$15,0)))</f>
        <v/>
      </c>
      <c r="T325" s="415" t="str">
        <f>IF($B325="-","",INDEX('Res.Aux.'!$AG$12:$BG$722,MATCH($B325,'Res.Aux.'!$AG$12:$AG$722,0),MATCH(T$6,'Res.Aux.'!$AG$15:$BG$15,0)))</f>
        <v/>
      </c>
      <c r="U325" s="416" t="str">
        <f>IF($B325="-","",INDEX('Res.Aux.'!$AG$12:$BG$722,MATCH($B325,'Res.Aux.'!$AG$12:$AG$722,0),MATCH(U$6,'Res.Aux.'!$AG$15:$BG$15,0)))</f>
        <v/>
      </c>
      <c r="V325" s="417"/>
      <c r="W325" s="414" t="str">
        <f t="shared" si="61"/>
        <v>-</v>
      </c>
      <c r="X325" s="415" t="str">
        <f t="shared" si="61"/>
        <v>-</v>
      </c>
      <c r="Y325" s="415" t="str">
        <f t="shared" si="61"/>
        <v>-</v>
      </c>
      <c r="Z325" s="416" t="str">
        <f t="shared" si="61"/>
        <v>-</v>
      </c>
      <c r="AA325" s="417"/>
      <c r="AB325" s="414" t="str">
        <f t="shared" si="60"/>
        <v>-</v>
      </c>
      <c r="AC325" s="415" t="str">
        <f t="shared" si="60"/>
        <v>-</v>
      </c>
      <c r="AD325" s="415" t="str">
        <f t="shared" si="60"/>
        <v>-</v>
      </c>
      <c r="AE325" s="416" t="str">
        <f t="shared" si="60"/>
        <v>-</v>
      </c>
      <c r="AF325" s="417"/>
      <c r="AG325" s="410" t="str">
        <f t="shared" si="51"/>
        <v>-</v>
      </c>
      <c r="AH325" s="417"/>
      <c r="AI325" s="418" t="str">
        <f t="shared" si="52"/>
        <v>ù</v>
      </c>
      <c r="AJ325" s="419" t="str">
        <f t="shared" si="53"/>
        <v>~</v>
      </c>
      <c r="AK325" s="417"/>
      <c r="AL325" s="414" t="str">
        <f t="shared" si="59"/>
        <v>-</v>
      </c>
      <c r="AM325" s="416" t="str">
        <f t="shared" si="57"/>
        <v>-</v>
      </c>
    </row>
    <row r="326" spans="2:39" ht="15" x14ac:dyDescent="0.3">
      <c r="B326" s="400" t="str">
        <f>IF(MAX(B$7:B325)+1&gt;MAX('Res.Aux.'!$AG$23:$AG$722),"-",MAX(B$7:B325)+1)</f>
        <v>-</v>
      </c>
      <c r="C326" s="401" t="str">
        <f>IF($B326="-","",INDEX('Res.Aux.'!$AG$12:$BG$722,MATCH($B326,'Res.Aux.'!$AG$12:$AG$722,0),MATCH(C$6,'Res.Aux.'!$AG$15:$BG$15,0)))</f>
        <v/>
      </c>
      <c r="D326" s="402" t="str">
        <f t="shared" si="54"/>
        <v/>
      </c>
      <c r="E326" s="403" t="str">
        <f>IF($B326="-","",INDEX('Res.Aux.'!$AG$12:$BG$722,MATCH($B326,'Res.Aux.'!$AG$12:$AG$722,0),MATCH(E$6,'Res.Aux.'!$AG$15:$BG$15,0)))</f>
        <v/>
      </c>
      <c r="F326" s="402" t="str">
        <f t="shared" si="55"/>
        <v/>
      </c>
      <c r="G326" s="404" t="str">
        <f>IF($B326="-","",INDEX('Res.Aux.'!$AG$12:$BG$722,MATCH($B326,'Res.Aux.'!$AG$12:$AG$722,0),MATCH(G$6,'Res.Aux.'!$AG$15:$BG$15,0)))</f>
        <v/>
      </c>
      <c r="H326" s="405" t="str">
        <f>IF($B326="-","",Datos!$I$16)</f>
        <v/>
      </c>
      <c r="I326" s="406" t="str">
        <f>IF($C326="","",Datos!$G$16)</f>
        <v/>
      </c>
      <c r="J326" s="407" t="str">
        <f>IF($B326="-","",INDEX('Res.Aux.'!$AG$12:$BG$722,MATCH($B326,'Res.Aux.'!$AG$12:$AG$722,0),MATCH(J$6,'Res.Aux.'!$AG$15:$BG$15,0)))</f>
        <v/>
      </c>
      <c r="K326" s="408" t="str">
        <f>IF($C326="","",Datos!$H$26)</f>
        <v/>
      </c>
      <c r="L326" s="409" t="str">
        <f>IF($I326="","",Datos!$N$27)</f>
        <v/>
      </c>
      <c r="M326" s="407" t="str">
        <f>IF($I326="","",Datos!$O$27)</f>
        <v/>
      </c>
      <c r="N326" s="410" t="str">
        <f>IF($B326="-","",INDEX('Res.Aux.'!$AG$12:$BG$722,MATCH($B326,'Res.Aux.'!$AG$12:$AG$722,0),MATCH(N$6,'Res.Aux.'!$AG$15:$BG$15,0)))</f>
        <v/>
      </c>
      <c r="O326" s="411"/>
      <c r="P326" s="412" t="str">
        <f t="shared" si="56"/>
        <v/>
      </c>
      <c r="Q326" s="413" t="str">
        <f t="shared" si="58"/>
        <v>ù</v>
      </c>
      <c r="R326" s="414" t="str">
        <f>IF($B326="-","",INDEX('Res.Aux.'!$AG$12:$BG$722,MATCH($B326,'Res.Aux.'!$AG$12:$AG$722,0),MATCH(R$6,'Res.Aux.'!$AG$15:$BG$15,0)))</f>
        <v/>
      </c>
      <c r="S326" s="415" t="str">
        <f>IF($B326="-","",INDEX('Res.Aux.'!$AG$12:$BG$722,MATCH($B326,'Res.Aux.'!$AG$12:$AG$722,0),MATCH(S$6,'Res.Aux.'!$AG$15:$BG$15,0)))</f>
        <v/>
      </c>
      <c r="T326" s="415" t="str">
        <f>IF($B326="-","",INDEX('Res.Aux.'!$AG$12:$BG$722,MATCH($B326,'Res.Aux.'!$AG$12:$AG$722,0),MATCH(T$6,'Res.Aux.'!$AG$15:$BG$15,0)))</f>
        <v/>
      </c>
      <c r="U326" s="416" t="str">
        <f>IF($B326="-","",INDEX('Res.Aux.'!$AG$12:$BG$722,MATCH($B326,'Res.Aux.'!$AG$12:$AG$722,0),MATCH(U$6,'Res.Aux.'!$AG$15:$BG$15,0)))</f>
        <v/>
      </c>
      <c r="V326" s="417"/>
      <c r="W326" s="414" t="str">
        <f t="shared" si="61"/>
        <v>-</v>
      </c>
      <c r="X326" s="415" t="str">
        <f t="shared" si="61"/>
        <v>-</v>
      </c>
      <c r="Y326" s="415" t="str">
        <f t="shared" si="61"/>
        <v>-</v>
      </c>
      <c r="Z326" s="416" t="str">
        <f t="shared" si="61"/>
        <v>-</v>
      </c>
      <c r="AA326" s="417"/>
      <c r="AB326" s="414" t="str">
        <f t="shared" si="60"/>
        <v>-</v>
      </c>
      <c r="AC326" s="415" t="str">
        <f t="shared" si="60"/>
        <v>-</v>
      </c>
      <c r="AD326" s="415" t="str">
        <f t="shared" si="60"/>
        <v>-</v>
      </c>
      <c r="AE326" s="416" t="str">
        <f t="shared" si="60"/>
        <v>-</v>
      </c>
      <c r="AF326" s="417"/>
      <c r="AG326" s="410" t="str">
        <f t="shared" si="51"/>
        <v>-</v>
      </c>
      <c r="AH326" s="417"/>
      <c r="AI326" s="418" t="str">
        <f t="shared" si="52"/>
        <v>ù</v>
      </c>
      <c r="AJ326" s="419" t="str">
        <f t="shared" si="53"/>
        <v>~</v>
      </c>
      <c r="AK326" s="417"/>
      <c r="AL326" s="414" t="str">
        <f t="shared" si="59"/>
        <v>-</v>
      </c>
      <c r="AM326" s="416" t="str">
        <f t="shared" si="57"/>
        <v>-</v>
      </c>
    </row>
    <row r="327" spans="2:39" ht="15" x14ac:dyDescent="0.3">
      <c r="B327" s="400" t="str">
        <f>IF(MAX(B$7:B326)+1&gt;MAX('Res.Aux.'!$AG$23:$AG$722),"-",MAX(B$7:B326)+1)</f>
        <v>-</v>
      </c>
      <c r="C327" s="401" t="str">
        <f>IF($B327="-","",INDEX('Res.Aux.'!$AG$12:$BG$722,MATCH($B327,'Res.Aux.'!$AG$12:$AG$722,0),MATCH(C$6,'Res.Aux.'!$AG$15:$BG$15,0)))</f>
        <v/>
      </c>
      <c r="D327" s="402" t="str">
        <f t="shared" si="54"/>
        <v/>
      </c>
      <c r="E327" s="403" t="str">
        <f>IF($B327="-","",INDEX('Res.Aux.'!$AG$12:$BG$722,MATCH($B327,'Res.Aux.'!$AG$12:$AG$722,0),MATCH(E$6,'Res.Aux.'!$AG$15:$BG$15,0)))</f>
        <v/>
      </c>
      <c r="F327" s="402" t="str">
        <f t="shared" si="55"/>
        <v/>
      </c>
      <c r="G327" s="404" t="str">
        <f>IF($B327="-","",INDEX('Res.Aux.'!$AG$12:$BG$722,MATCH($B327,'Res.Aux.'!$AG$12:$AG$722,0),MATCH(G$6,'Res.Aux.'!$AG$15:$BG$15,0)))</f>
        <v/>
      </c>
      <c r="H327" s="405" t="str">
        <f>IF($B327="-","",Datos!$I$16)</f>
        <v/>
      </c>
      <c r="I327" s="406" t="str">
        <f>IF($C327="","",Datos!$G$16)</f>
        <v/>
      </c>
      <c r="J327" s="407" t="str">
        <f>IF($B327="-","",INDEX('Res.Aux.'!$AG$12:$BG$722,MATCH($B327,'Res.Aux.'!$AG$12:$AG$722,0),MATCH(J$6,'Res.Aux.'!$AG$15:$BG$15,0)))</f>
        <v/>
      </c>
      <c r="K327" s="408" t="str">
        <f>IF($C327="","",Datos!$H$26)</f>
        <v/>
      </c>
      <c r="L327" s="409" t="str">
        <f>IF($I327="","",Datos!$N$27)</f>
        <v/>
      </c>
      <c r="M327" s="407" t="str">
        <f>IF($I327="","",Datos!$O$27)</f>
        <v/>
      </c>
      <c r="N327" s="410" t="str">
        <f>IF($B327="-","",INDEX('Res.Aux.'!$AG$12:$BG$722,MATCH($B327,'Res.Aux.'!$AG$12:$AG$722,0),MATCH(N$6,'Res.Aux.'!$AG$15:$BG$15,0)))</f>
        <v/>
      </c>
      <c r="O327" s="411"/>
      <c r="P327" s="412" t="str">
        <f t="shared" si="56"/>
        <v/>
      </c>
      <c r="Q327" s="413" t="str">
        <f t="shared" si="58"/>
        <v>ù</v>
      </c>
      <c r="R327" s="414" t="str">
        <f>IF($B327="-","",INDEX('Res.Aux.'!$AG$12:$BG$722,MATCH($B327,'Res.Aux.'!$AG$12:$AG$722,0),MATCH(R$6,'Res.Aux.'!$AG$15:$BG$15,0)))</f>
        <v/>
      </c>
      <c r="S327" s="415" t="str">
        <f>IF($B327="-","",INDEX('Res.Aux.'!$AG$12:$BG$722,MATCH($B327,'Res.Aux.'!$AG$12:$AG$722,0),MATCH(S$6,'Res.Aux.'!$AG$15:$BG$15,0)))</f>
        <v/>
      </c>
      <c r="T327" s="415" t="str">
        <f>IF($B327="-","",INDEX('Res.Aux.'!$AG$12:$BG$722,MATCH($B327,'Res.Aux.'!$AG$12:$AG$722,0),MATCH(T$6,'Res.Aux.'!$AG$15:$BG$15,0)))</f>
        <v/>
      </c>
      <c r="U327" s="416" t="str">
        <f>IF($B327="-","",INDEX('Res.Aux.'!$AG$12:$BG$722,MATCH($B327,'Res.Aux.'!$AG$12:$AG$722,0),MATCH(U$6,'Res.Aux.'!$AG$15:$BG$15,0)))</f>
        <v/>
      </c>
      <c r="V327" s="417"/>
      <c r="W327" s="414" t="str">
        <f t="shared" si="61"/>
        <v>-</v>
      </c>
      <c r="X327" s="415" t="str">
        <f t="shared" si="61"/>
        <v>-</v>
      </c>
      <c r="Y327" s="415" t="str">
        <f t="shared" si="61"/>
        <v>-</v>
      </c>
      <c r="Z327" s="416" t="str">
        <f t="shared" si="61"/>
        <v>-</v>
      </c>
      <c r="AA327" s="417"/>
      <c r="AB327" s="414" t="str">
        <f t="shared" si="60"/>
        <v>-</v>
      </c>
      <c r="AC327" s="415" t="str">
        <f t="shared" si="60"/>
        <v>-</v>
      </c>
      <c r="AD327" s="415" t="str">
        <f t="shared" si="60"/>
        <v>-</v>
      </c>
      <c r="AE327" s="416" t="str">
        <f t="shared" si="60"/>
        <v>-</v>
      </c>
      <c r="AF327" s="417"/>
      <c r="AG327" s="410" t="str">
        <f t="shared" ref="AG327:AG390" si="62">IF(SUM(AB327:AE327)=0,"-",SUM(AB327:AE327))</f>
        <v>-</v>
      </c>
      <c r="AH327" s="417"/>
      <c r="AI327" s="418" t="str">
        <f t="shared" ref="AI327:AI390" si="63">IF(AND(N327&lt;&gt;"",AG327&lt;&gt;"-"),IF(AG327=N327,"ü","û"),IF(OR(N327=0,N327="",N327="-"),"ù","$"))</f>
        <v>ù</v>
      </c>
      <c r="AJ327" s="419" t="str">
        <f t="shared" ref="AJ327:AJ390" si="64">IF(AI327="ü","-",IF(AI327="ù","~",IF(AI327="$","???",AG327-N327)))</f>
        <v>~</v>
      </c>
      <c r="AK327" s="417"/>
      <c r="AL327" s="414" t="str">
        <f t="shared" si="59"/>
        <v>-</v>
      </c>
      <c r="AM327" s="416" t="str">
        <f t="shared" si="57"/>
        <v>-</v>
      </c>
    </row>
    <row r="328" spans="2:39" ht="15" x14ac:dyDescent="0.3">
      <c r="B328" s="400" t="str">
        <f>IF(MAX(B$7:B327)+1&gt;MAX('Res.Aux.'!$AG$23:$AG$722),"-",MAX(B$7:B327)+1)</f>
        <v>-</v>
      </c>
      <c r="C328" s="401" t="str">
        <f>IF($B328="-","",INDEX('Res.Aux.'!$AG$12:$BG$722,MATCH($B328,'Res.Aux.'!$AG$12:$AG$722,0),MATCH(C$6,'Res.Aux.'!$AG$15:$BG$15,0)))</f>
        <v/>
      </c>
      <c r="D328" s="402" t="str">
        <f t="shared" ref="D328:D391" si="65">IF(C328="","","/")</f>
        <v/>
      </c>
      <c r="E328" s="403" t="str">
        <f>IF($B328="-","",INDEX('Res.Aux.'!$AG$12:$BG$722,MATCH($B328,'Res.Aux.'!$AG$12:$AG$722,0),MATCH(E$6,'Res.Aux.'!$AG$15:$BG$15,0)))</f>
        <v/>
      </c>
      <c r="F328" s="402" t="str">
        <f t="shared" ref="F328:F391" si="66">IF(E328="","","/")</f>
        <v/>
      </c>
      <c r="G328" s="404" t="str">
        <f>IF($B328="-","",INDEX('Res.Aux.'!$AG$12:$BG$722,MATCH($B328,'Res.Aux.'!$AG$12:$AG$722,0),MATCH(G$6,'Res.Aux.'!$AG$15:$BG$15,0)))</f>
        <v/>
      </c>
      <c r="H328" s="405" t="str">
        <f>IF($B328="-","",Datos!$I$16)</f>
        <v/>
      </c>
      <c r="I328" s="406" t="str">
        <f>IF($C328="","",Datos!$G$16)</f>
        <v/>
      </c>
      <c r="J328" s="407" t="str">
        <f>IF($B328="-","",INDEX('Res.Aux.'!$AG$12:$BG$722,MATCH($B328,'Res.Aux.'!$AG$12:$AG$722,0),MATCH(J$6,'Res.Aux.'!$AG$15:$BG$15,0)))</f>
        <v/>
      </c>
      <c r="K328" s="408" t="str">
        <f>IF($C328="","",Datos!$H$26)</f>
        <v/>
      </c>
      <c r="L328" s="409" t="str">
        <f>IF($I328="","",Datos!$N$27)</f>
        <v/>
      </c>
      <c r="M328" s="407" t="str">
        <f>IF($I328="","",Datos!$O$27)</f>
        <v/>
      </c>
      <c r="N328" s="410" t="str">
        <f>IF($B328="-","",INDEX('Res.Aux.'!$AG$12:$BG$722,MATCH($B328,'Res.Aux.'!$AG$12:$AG$722,0),MATCH(N$6,'Res.Aux.'!$AG$15:$BG$15,0)))</f>
        <v/>
      </c>
      <c r="O328" s="411"/>
      <c r="P328" s="412" t="str">
        <f t="shared" ref="P328:P391" si="67">IF($B328="-","","C")</f>
        <v/>
      </c>
      <c r="Q328" s="413" t="str">
        <f t="shared" si="58"/>
        <v>ù</v>
      </c>
      <c r="R328" s="414" t="str">
        <f>IF($B328="-","",INDEX('Res.Aux.'!$AG$12:$BG$722,MATCH($B328,'Res.Aux.'!$AG$12:$AG$722,0),MATCH(R$6,'Res.Aux.'!$AG$15:$BG$15,0)))</f>
        <v/>
      </c>
      <c r="S328" s="415" t="str">
        <f>IF($B328="-","",INDEX('Res.Aux.'!$AG$12:$BG$722,MATCH($B328,'Res.Aux.'!$AG$12:$AG$722,0),MATCH(S$6,'Res.Aux.'!$AG$15:$BG$15,0)))</f>
        <v/>
      </c>
      <c r="T328" s="415" t="str">
        <f>IF($B328="-","",INDEX('Res.Aux.'!$AG$12:$BG$722,MATCH($B328,'Res.Aux.'!$AG$12:$AG$722,0),MATCH(T$6,'Res.Aux.'!$AG$15:$BG$15,0)))</f>
        <v/>
      </c>
      <c r="U328" s="416" t="str">
        <f>IF($B328="-","",INDEX('Res.Aux.'!$AG$12:$BG$722,MATCH($B328,'Res.Aux.'!$AG$12:$AG$722,0),MATCH(U$6,'Res.Aux.'!$AG$15:$BG$15,0)))</f>
        <v/>
      </c>
      <c r="V328" s="417"/>
      <c r="W328" s="414" t="str">
        <f t="shared" si="61"/>
        <v>-</v>
      </c>
      <c r="X328" s="415" t="str">
        <f t="shared" si="61"/>
        <v>-</v>
      </c>
      <c r="Y328" s="415" t="str">
        <f t="shared" si="61"/>
        <v>-</v>
      </c>
      <c r="Z328" s="416" t="str">
        <f t="shared" si="61"/>
        <v>-</v>
      </c>
      <c r="AA328" s="417"/>
      <c r="AB328" s="414" t="str">
        <f t="shared" si="60"/>
        <v>-</v>
      </c>
      <c r="AC328" s="415" t="str">
        <f t="shared" si="60"/>
        <v>-</v>
      </c>
      <c r="AD328" s="415" t="str">
        <f t="shared" si="60"/>
        <v>-</v>
      </c>
      <c r="AE328" s="416" t="str">
        <f t="shared" si="60"/>
        <v>-</v>
      </c>
      <c r="AF328" s="417"/>
      <c r="AG328" s="410" t="str">
        <f t="shared" si="62"/>
        <v>-</v>
      </c>
      <c r="AH328" s="417"/>
      <c r="AI328" s="418" t="str">
        <f t="shared" si="63"/>
        <v>ù</v>
      </c>
      <c r="AJ328" s="419" t="str">
        <f t="shared" si="64"/>
        <v>~</v>
      </c>
      <c r="AK328" s="417"/>
      <c r="AL328" s="414" t="str">
        <f t="shared" si="59"/>
        <v>-</v>
      </c>
      <c r="AM328" s="416" t="str">
        <f t="shared" ref="AM328:AM391" si="68">IF(SUM(W328:Z328)=0,"-",SUM(W328:Z328))</f>
        <v>-</v>
      </c>
    </row>
    <row r="329" spans="2:39" ht="15" x14ac:dyDescent="0.3">
      <c r="B329" s="400" t="str">
        <f>IF(MAX(B$7:B328)+1&gt;MAX('Res.Aux.'!$AG$23:$AG$722),"-",MAX(B$7:B328)+1)</f>
        <v>-</v>
      </c>
      <c r="C329" s="401" t="str">
        <f>IF($B329="-","",INDEX('Res.Aux.'!$AG$12:$BG$722,MATCH($B329,'Res.Aux.'!$AG$12:$AG$722,0),MATCH(C$6,'Res.Aux.'!$AG$15:$BG$15,0)))</f>
        <v/>
      </c>
      <c r="D329" s="402" t="str">
        <f t="shared" si="65"/>
        <v/>
      </c>
      <c r="E329" s="403" t="str">
        <f>IF($B329="-","",INDEX('Res.Aux.'!$AG$12:$BG$722,MATCH($B329,'Res.Aux.'!$AG$12:$AG$722,0),MATCH(E$6,'Res.Aux.'!$AG$15:$BG$15,0)))</f>
        <v/>
      </c>
      <c r="F329" s="402" t="str">
        <f t="shared" si="66"/>
        <v/>
      </c>
      <c r="G329" s="404" t="str">
        <f>IF($B329="-","",INDEX('Res.Aux.'!$AG$12:$BG$722,MATCH($B329,'Res.Aux.'!$AG$12:$AG$722,0),MATCH(G$6,'Res.Aux.'!$AG$15:$BG$15,0)))</f>
        <v/>
      </c>
      <c r="H329" s="405" t="str">
        <f>IF($B329="-","",Datos!$I$16)</f>
        <v/>
      </c>
      <c r="I329" s="406" t="str">
        <f>IF($C329="","",Datos!$G$16)</f>
        <v/>
      </c>
      <c r="J329" s="407" t="str">
        <f>IF($B329="-","",INDEX('Res.Aux.'!$AG$12:$BG$722,MATCH($B329,'Res.Aux.'!$AG$12:$AG$722,0),MATCH(J$6,'Res.Aux.'!$AG$15:$BG$15,0)))</f>
        <v/>
      </c>
      <c r="K329" s="408" t="str">
        <f>IF($C329="","",Datos!$H$26)</f>
        <v/>
      </c>
      <c r="L329" s="409" t="str">
        <f>IF($I329="","",Datos!$N$27)</f>
        <v/>
      </c>
      <c r="M329" s="407" t="str">
        <f>IF($I329="","",Datos!$O$27)</f>
        <v/>
      </c>
      <c r="N329" s="410" t="str">
        <f>IF($B329="-","",INDEX('Res.Aux.'!$AG$12:$BG$722,MATCH($B329,'Res.Aux.'!$AG$12:$AG$722,0),MATCH(N$6,'Res.Aux.'!$AG$15:$BG$15,0)))</f>
        <v/>
      </c>
      <c r="O329" s="411"/>
      <c r="P329" s="412" t="str">
        <f t="shared" si="67"/>
        <v/>
      </c>
      <c r="Q329" s="413" t="str">
        <f t="shared" ref="Q329:Q392" si="69">AI329</f>
        <v>ù</v>
      </c>
      <c r="R329" s="414" t="str">
        <f>IF($B329="-","",INDEX('Res.Aux.'!$AG$12:$BG$722,MATCH($B329,'Res.Aux.'!$AG$12:$AG$722,0),MATCH(R$6,'Res.Aux.'!$AG$15:$BG$15,0)))</f>
        <v/>
      </c>
      <c r="S329" s="415" t="str">
        <f>IF($B329="-","",INDEX('Res.Aux.'!$AG$12:$BG$722,MATCH($B329,'Res.Aux.'!$AG$12:$AG$722,0),MATCH(S$6,'Res.Aux.'!$AG$15:$BG$15,0)))</f>
        <v/>
      </c>
      <c r="T329" s="415" t="str">
        <f>IF($B329="-","",INDEX('Res.Aux.'!$AG$12:$BG$722,MATCH($B329,'Res.Aux.'!$AG$12:$AG$722,0),MATCH(T$6,'Res.Aux.'!$AG$15:$BG$15,0)))</f>
        <v/>
      </c>
      <c r="U329" s="416" t="str">
        <f>IF($B329="-","",INDEX('Res.Aux.'!$AG$12:$BG$722,MATCH($B329,'Res.Aux.'!$AG$12:$AG$722,0),MATCH(U$6,'Res.Aux.'!$AG$15:$BG$15,0)))</f>
        <v/>
      </c>
      <c r="V329" s="417"/>
      <c r="W329" s="414" t="str">
        <f t="shared" si="61"/>
        <v>-</v>
      </c>
      <c r="X329" s="415" t="str">
        <f t="shared" si="61"/>
        <v>-</v>
      </c>
      <c r="Y329" s="415" t="str">
        <f t="shared" si="61"/>
        <v>-</v>
      </c>
      <c r="Z329" s="416" t="str">
        <f t="shared" si="61"/>
        <v>-</v>
      </c>
      <c r="AA329" s="417"/>
      <c r="AB329" s="414" t="str">
        <f t="shared" si="60"/>
        <v>-</v>
      </c>
      <c r="AC329" s="415" t="str">
        <f t="shared" si="60"/>
        <v>-</v>
      </c>
      <c r="AD329" s="415" t="str">
        <f t="shared" si="60"/>
        <v>-</v>
      </c>
      <c r="AE329" s="416" t="str">
        <f t="shared" si="60"/>
        <v>-</v>
      </c>
      <c r="AF329" s="417"/>
      <c r="AG329" s="410" t="str">
        <f t="shared" si="62"/>
        <v>-</v>
      </c>
      <c r="AH329" s="417"/>
      <c r="AI329" s="418" t="str">
        <f t="shared" si="63"/>
        <v>ù</v>
      </c>
      <c r="AJ329" s="419" t="str">
        <f t="shared" si="64"/>
        <v>~</v>
      </c>
      <c r="AK329" s="417"/>
      <c r="AL329" s="414" t="str">
        <f t="shared" si="59"/>
        <v>-</v>
      </c>
      <c r="AM329" s="416" t="str">
        <f t="shared" si="68"/>
        <v>-</v>
      </c>
    </row>
    <row r="330" spans="2:39" ht="15" x14ac:dyDescent="0.3">
      <c r="B330" s="400" t="str">
        <f>IF(MAX(B$7:B329)+1&gt;MAX('Res.Aux.'!$AG$23:$AG$722),"-",MAX(B$7:B329)+1)</f>
        <v>-</v>
      </c>
      <c r="C330" s="401" t="str">
        <f>IF($B330="-","",INDEX('Res.Aux.'!$AG$12:$BG$722,MATCH($B330,'Res.Aux.'!$AG$12:$AG$722,0),MATCH(C$6,'Res.Aux.'!$AG$15:$BG$15,0)))</f>
        <v/>
      </c>
      <c r="D330" s="402" t="str">
        <f t="shared" si="65"/>
        <v/>
      </c>
      <c r="E330" s="403" t="str">
        <f>IF($B330="-","",INDEX('Res.Aux.'!$AG$12:$BG$722,MATCH($B330,'Res.Aux.'!$AG$12:$AG$722,0),MATCH(E$6,'Res.Aux.'!$AG$15:$BG$15,0)))</f>
        <v/>
      </c>
      <c r="F330" s="402" t="str">
        <f t="shared" si="66"/>
        <v/>
      </c>
      <c r="G330" s="404" t="str">
        <f>IF($B330="-","",INDEX('Res.Aux.'!$AG$12:$BG$722,MATCH($B330,'Res.Aux.'!$AG$12:$AG$722,0),MATCH(G$6,'Res.Aux.'!$AG$15:$BG$15,0)))</f>
        <v/>
      </c>
      <c r="H330" s="405" t="str">
        <f>IF($B330="-","",Datos!$I$16)</f>
        <v/>
      </c>
      <c r="I330" s="406" t="str">
        <f>IF($C330="","",Datos!$G$16)</f>
        <v/>
      </c>
      <c r="J330" s="407" t="str">
        <f>IF($B330="-","",INDEX('Res.Aux.'!$AG$12:$BG$722,MATCH($B330,'Res.Aux.'!$AG$12:$AG$722,0),MATCH(J$6,'Res.Aux.'!$AG$15:$BG$15,0)))</f>
        <v/>
      </c>
      <c r="K330" s="408" t="str">
        <f>IF($C330="","",Datos!$H$26)</f>
        <v/>
      </c>
      <c r="L330" s="409" t="str">
        <f>IF($I330="","",Datos!$N$27)</f>
        <v/>
      </c>
      <c r="M330" s="407" t="str">
        <f>IF($I330="","",Datos!$O$27)</f>
        <v/>
      </c>
      <c r="N330" s="410" t="str">
        <f>IF($B330="-","",INDEX('Res.Aux.'!$AG$12:$BG$722,MATCH($B330,'Res.Aux.'!$AG$12:$AG$722,0),MATCH(N$6,'Res.Aux.'!$AG$15:$BG$15,0)))</f>
        <v/>
      </c>
      <c r="O330" s="411"/>
      <c r="P330" s="412" t="str">
        <f t="shared" si="67"/>
        <v/>
      </c>
      <c r="Q330" s="413" t="str">
        <f t="shared" si="69"/>
        <v>ù</v>
      </c>
      <c r="R330" s="414" t="str">
        <f>IF($B330="-","",INDEX('Res.Aux.'!$AG$12:$BG$722,MATCH($B330,'Res.Aux.'!$AG$12:$AG$722,0),MATCH(R$6,'Res.Aux.'!$AG$15:$BG$15,0)))</f>
        <v/>
      </c>
      <c r="S330" s="415" t="str">
        <f>IF($B330="-","",INDEX('Res.Aux.'!$AG$12:$BG$722,MATCH($B330,'Res.Aux.'!$AG$12:$AG$722,0),MATCH(S$6,'Res.Aux.'!$AG$15:$BG$15,0)))</f>
        <v/>
      </c>
      <c r="T330" s="415" t="str">
        <f>IF($B330="-","",INDEX('Res.Aux.'!$AG$12:$BG$722,MATCH($B330,'Res.Aux.'!$AG$12:$AG$722,0),MATCH(T$6,'Res.Aux.'!$AG$15:$BG$15,0)))</f>
        <v/>
      </c>
      <c r="U330" s="416" t="str">
        <f>IF($B330="-","",INDEX('Res.Aux.'!$AG$12:$BG$722,MATCH($B330,'Res.Aux.'!$AG$12:$AG$722,0),MATCH(U$6,'Res.Aux.'!$AG$15:$BG$15,0)))</f>
        <v/>
      </c>
      <c r="V330" s="417"/>
      <c r="W330" s="414" t="str">
        <f t="shared" si="61"/>
        <v>-</v>
      </c>
      <c r="X330" s="415" t="str">
        <f t="shared" si="61"/>
        <v>-</v>
      </c>
      <c r="Y330" s="415" t="str">
        <f t="shared" si="61"/>
        <v>-</v>
      </c>
      <c r="Z330" s="416" t="str">
        <f t="shared" si="61"/>
        <v>-</v>
      </c>
      <c r="AA330" s="417"/>
      <c r="AB330" s="414" t="str">
        <f t="shared" si="60"/>
        <v>-</v>
      </c>
      <c r="AC330" s="415" t="str">
        <f t="shared" si="60"/>
        <v>-</v>
      </c>
      <c r="AD330" s="415" t="str">
        <f t="shared" si="60"/>
        <v>-</v>
      </c>
      <c r="AE330" s="416" t="str">
        <f t="shared" si="60"/>
        <v>-</v>
      </c>
      <c r="AF330" s="417"/>
      <c r="AG330" s="410" t="str">
        <f t="shared" si="62"/>
        <v>-</v>
      </c>
      <c r="AH330" s="417"/>
      <c r="AI330" s="418" t="str">
        <f t="shared" si="63"/>
        <v>ù</v>
      </c>
      <c r="AJ330" s="419" t="str">
        <f t="shared" si="64"/>
        <v>~</v>
      </c>
      <c r="AK330" s="417"/>
      <c r="AL330" s="414" t="str">
        <f t="shared" si="59"/>
        <v>-</v>
      </c>
      <c r="AM330" s="416" t="str">
        <f t="shared" si="68"/>
        <v>-</v>
      </c>
    </row>
    <row r="331" spans="2:39" ht="15" x14ac:dyDescent="0.3">
      <c r="B331" s="400" t="str">
        <f>IF(MAX(B$7:B330)+1&gt;MAX('Res.Aux.'!$AG$23:$AG$722),"-",MAX(B$7:B330)+1)</f>
        <v>-</v>
      </c>
      <c r="C331" s="401" t="str">
        <f>IF($B331="-","",INDEX('Res.Aux.'!$AG$12:$BG$722,MATCH($B331,'Res.Aux.'!$AG$12:$AG$722,0),MATCH(C$6,'Res.Aux.'!$AG$15:$BG$15,0)))</f>
        <v/>
      </c>
      <c r="D331" s="402" t="str">
        <f t="shared" si="65"/>
        <v/>
      </c>
      <c r="E331" s="403" t="str">
        <f>IF($B331="-","",INDEX('Res.Aux.'!$AG$12:$BG$722,MATCH($B331,'Res.Aux.'!$AG$12:$AG$722,0),MATCH(E$6,'Res.Aux.'!$AG$15:$BG$15,0)))</f>
        <v/>
      </c>
      <c r="F331" s="402" t="str">
        <f t="shared" si="66"/>
        <v/>
      </c>
      <c r="G331" s="404" t="str">
        <f>IF($B331="-","",INDEX('Res.Aux.'!$AG$12:$BG$722,MATCH($B331,'Res.Aux.'!$AG$12:$AG$722,0),MATCH(G$6,'Res.Aux.'!$AG$15:$BG$15,0)))</f>
        <v/>
      </c>
      <c r="H331" s="405" t="str">
        <f>IF($B331="-","",Datos!$I$16)</f>
        <v/>
      </c>
      <c r="I331" s="406" t="str">
        <f>IF($C331="","",Datos!$G$16)</f>
        <v/>
      </c>
      <c r="J331" s="407" t="str">
        <f>IF($B331="-","",INDEX('Res.Aux.'!$AG$12:$BG$722,MATCH($B331,'Res.Aux.'!$AG$12:$AG$722,0),MATCH(J$6,'Res.Aux.'!$AG$15:$BG$15,0)))</f>
        <v/>
      </c>
      <c r="K331" s="408" t="str">
        <f>IF($C331="","",Datos!$H$26)</f>
        <v/>
      </c>
      <c r="L331" s="409" t="str">
        <f>IF($I331="","",Datos!$N$27)</f>
        <v/>
      </c>
      <c r="M331" s="407" t="str">
        <f>IF($I331="","",Datos!$O$27)</f>
        <v/>
      </c>
      <c r="N331" s="410" t="str">
        <f>IF($B331="-","",INDEX('Res.Aux.'!$AG$12:$BG$722,MATCH($B331,'Res.Aux.'!$AG$12:$AG$722,0),MATCH(N$6,'Res.Aux.'!$AG$15:$BG$15,0)))</f>
        <v/>
      </c>
      <c r="O331" s="411"/>
      <c r="P331" s="412" t="str">
        <f t="shared" si="67"/>
        <v/>
      </c>
      <c r="Q331" s="413" t="str">
        <f t="shared" si="69"/>
        <v>ù</v>
      </c>
      <c r="R331" s="414" t="str">
        <f>IF($B331="-","",INDEX('Res.Aux.'!$AG$12:$BG$722,MATCH($B331,'Res.Aux.'!$AG$12:$AG$722,0),MATCH(R$6,'Res.Aux.'!$AG$15:$BG$15,0)))</f>
        <v/>
      </c>
      <c r="S331" s="415" t="str">
        <f>IF($B331="-","",INDEX('Res.Aux.'!$AG$12:$BG$722,MATCH($B331,'Res.Aux.'!$AG$12:$AG$722,0),MATCH(S$6,'Res.Aux.'!$AG$15:$BG$15,0)))</f>
        <v/>
      </c>
      <c r="T331" s="415" t="str">
        <f>IF($B331="-","",INDEX('Res.Aux.'!$AG$12:$BG$722,MATCH($B331,'Res.Aux.'!$AG$12:$AG$722,0),MATCH(T$6,'Res.Aux.'!$AG$15:$BG$15,0)))</f>
        <v/>
      </c>
      <c r="U331" s="416" t="str">
        <f>IF($B331="-","",INDEX('Res.Aux.'!$AG$12:$BG$722,MATCH($B331,'Res.Aux.'!$AG$12:$AG$722,0),MATCH(U$6,'Res.Aux.'!$AG$15:$BG$15,0)))</f>
        <v/>
      </c>
      <c r="V331" s="417"/>
      <c r="W331" s="414" t="str">
        <f t="shared" si="61"/>
        <v>-</v>
      </c>
      <c r="X331" s="415" t="str">
        <f t="shared" si="61"/>
        <v>-</v>
      </c>
      <c r="Y331" s="415" t="str">
        <f t="shared" si="61"/>
        <v>-</v>
      </c>
      <c r="Z331" s="416" t="str">
        <f t="shared" si="61"/>
        <v>-</v>
      </c>
      <c r="AA331" s="417"/>
      <c r="AB331" s="414" t="str">
        <f t="shared" si="60"/>
        <v>-</v>
      </c>
      <c r="AC331" s="415" t="str">
        <f t="shared" si="60"/>
        <v>-</v>
      </c>
      <c r="AD331" s="415" t="str">
        <f t="shared" si="60"/>
        <v>-</v>
      </c>
      <c r="AE331" s="416" t="str">
        <f t="shared" si="60"/>
        <v>-</v>
      </c>
      <c r="AF331" s="417"/>
      <c r="AG331" s="410" t="str">
        <f t="shared" si="62"/>
        <v>-</v>
      </c>
      <c r="AH331" s="417"/>
      <c r="AI331" s="418" t="str">
        <f t="shared" si="63"/>
        <v>ù</v>
      </c>
      <c r="AJ331" s="419" t="str">
        <f t="shared" si="64"/>
        <v>~</v>
      </c>
      <c r="AK331" s="417"/>
      <c r="AL331" s="414" t="str">
        <f t="shared" si="59"/>
        <v>-</v>
      </c>
      <c r="AM331" s="416" t="str">
        <f t="shared" si="68"/>
        <v>-</v>
      </c>
    </row>
    <row r="332" spans="2:39" ht="15" x14ac:dyDescent="0.3">
      <c r="B332" s="400" t="str">
        <f>IF(MAX(B$7:B331)+1&gt;MAX('Res.Aux.'!$AG$23:$AG$722),"-",MAX(B$7:B331)+1)</f>
        <v>-</v>
      </c>
      <c r="C332" s="401" t="str">
        <f>IF($B332="-","",INDEX('Res.Aux.'!$AG$12:$BG$722,MATCH($B332,'Res.Aux.'!$AG$12:$AG$722,0),MATCH(C$6,'Res.Aux.'!$AG$15:$BG$15,0)))</f>
        <v/>
      </c>
      <c r="D332" s="402" t="str">
        <f t="shared" si="65"/>
        <v/>
      </c>
      <c r="E332" s="403" t="str">
        <f>IF($B332="-","",INDEX('Res.Aux.'!$AG$12:$BG$722,MATCH($B332,'Res.Aux.'!$AG$12:$AG$722,0),MATCH(E$6,'Res.Aux.'!$AG$15:$BG$15,0)))</f>
        <v/>
      </c>
      <c r="F332" s="402" t="str">
        <f t="shared" si="66"/>
        <v/>
      </c>
      <c r="G332" s="404" t="str">
        <f>IF($B332="-","",INDEX('Res.Aux.'!$AG$12:$BG$722,MATCH($B332,'Res.Aux.'!$AG$12:$AG$722,0),MATCH(G$6,'Res.Aux.'!$AG$15:$BG$15,0)))</f>
        <v/>
      </c>
      <c r="H332" s="405" t="str">
        <f>IF($B332="-","",Datos!$I$16)</f>
        <v/>
      </c>
      <c r="I332" s="406" t="str">
        <f>IF($C332="","",Datos!$G$16)</f>
        <v/>
      </c>
      <c r="J332" s="407" t="str">
        <f>IF($B332="-","",INDEX('Res.Aux.'!$AG$12:$BG$722,MATCH($B332,'Res.Aux.'!$AG$12:$AG$722,0),MATCH(J$6,'Res.Aux.'!$AG$15:$BG$15,0)))</f>
        <v/>
      </c>
      <c r="K332" s="408" t="str">
        <f>IF($C332="","",Datos!$H$26)</f>
        <v/>
      </c>
      <c r="L332" s="409" t="str">
        <f>IF($I332="","",Datos!$N$27)</f>
        <v/>
      </c>
      <c r="M332" s="407" t="str">
        <f>IF($I332="","",Datos!$O$27)</f>
        <v/>
      </c>
      <c r="N332" s="410" t="str">
        <f>IF($B332="-","",INDEX('Res.Aux.'!$AG$12:$BG$722,MATCH($B332,'Res.Aux.'!$AG$12:$AG$722,0),MATCH(N$6,'Res.Aux.'!$AG$15:$BG$15,0)))</f>
        <v/>
      </c>
      <c r="O332" s="411"/>
      <c r="P332" s="412" t="str">
        <f t="shared" si="67"/>
        <v/>
      </c>
      <c r="Q332" s="413" t="str">
        <f t="shared" si="69"/>
        <v>ù</v>
      </c>
      <c r="R332" s="414" t="str">
        <f>IF($B332="-","",INDEX('Res.Aux.'!$AG$12:$BG$722,MATCH($B332,'Res.Aux.'!$AG$12:$AG$722,0),MATCH(R$6,'Res.Aux.'!$AG$15:$BG$15,0)))</f>
        <v/>
      </c>
      <c r="S332" s="415" t="str">
        <f>IF($B332="-","",INDEX('Res.Aux.'!$AG$12:$BG$722,MATCH($B332,'Res.Aux.'!$AG$12:$AG$722,0),MATCH(S$6,'Res.Aux.'!$AG$15:$BG$15,0)))</f>
        <v/>
      </c>
      <c r="T332" s="415" t="str">
        <f>IF($B332="-","",INDEX('Res.Aux.'!$AG$12:$BG$722,MATCH($B332,'Res.Aux.'!$AG$12:$AG$722,0),MATCH(T$6,'Res.Aux.'!$AG$15:$BG$15,0)))</f>
        <v/>
      </c>
      <c r="U332" s="416" t="str">
        <f>IF($B332="-","",INDEX('Res.Aux.'!$AG$12:$BG$722,MATCH($B332,'Res.Aux.'!$AG$12:$AG$722,0),MATCH(U$6,'Res.Aux.'!$AG$15:$BG$15,0)))</f>
        <v/>
      </c>
      <c r="V332" s="417"/>
      <c r="W332" s="414" t="str">
        <f t="shared" si="61"/>
        <v>-</v>
      </c>
      <c r="X332" s="415" t="str">
        <f t="shared" si="61"/>
        <v>-</v>
      </c>
      <c r="Y332" s="415" t="str">
        <f t="shared" si="61"/>
        <v>-</v>
      </c>
      <c r="Z332" s="416" t="str">
        <f t="shared" si="61"/>
        <v>-</v>
      </c>
      <c r="AA332" s="417"/>
      <c r="AB332" s="414" t="str">
        <f t="shared" si="60"/>
        <v>-</v>
      </c>
      <c r="AC332" s="415" t="str">
        <f t="shared" si="60"/>
        <v>-</v>
      </c>
      <c r="AD332" s="415" t="str">
        <f t="shared" si="60"/>
        <v>-</v>
      </c>
      <c r="AE332" s="416" t="str">
        <f t="shared" si="60"/>
        <v>-</v>
      </c>
      <c r="AF332" s="417"/>
      <c r="AG332" s="410" t="str">
        <f t="shared" si="62"/>
        <v>-</v>
      </c>
      <c r="AH332" s="417"/>
      <c r="AI332" s="418" t="str">
        <f t="shared" si="63"/>
        <v>ù</v>
      </c>
      <c r="AJ332" s="419" t="str">
        <f t="shared" si="64"/>
        <v>~</v>
      </c>
      <c r="AK332" s="417"/>
      <c r="AL332" s="414" t="str">
        <f t="shared" si="59"/>
        <v>-</v>
      </c>
      <c r="AM332" s="416" t="str">
        <f t="shared" si="68"/>
        <v>-</v>
      </c>
    </row>
    <row r="333" spans="2:39" ht="15" x14ac:dyDescent="0.3">
      <c r="B333" s="400" t="str">
        <f>IF(MAX(B$7:B332)+1&gt;MAX('Res.Aux.'!$AG$23:$AG$722),"-",MAX(B$7:B332)+1)</f>
        <v>-</v>
      </c>
      <c r="C333" s="401" t="str">
        <f>IF($B333="-","",INDEX('Res.Aux.'!$AG$12:$BG$722,MATCH($B333,'Res.Aux.'!$AG$12:$AG$722,0),MATCH(C$6,'Res.Aux.'!$AG$15:$BG$15,0)))</f>
        <v/>
      </c>
      <c r="D333" s="402" t="str">
        <f t="shared" si="65"/>
        <v/>
      </c>
      <c r="E333" s="403" t="str">
        <f>IF($B333="-","",INDEX('Res.Aux.'!$AG$12:$BG$722,MATCH($B333,'Res.Aux.'!$AG$12:$AG$722,0),MATCH(E$6,'Res.Aux.'!$AG$15:$BG$15,0)))</f>
        <v/>
      </c>
      <c r="F333" s="402" t="str">
        <f t="shared" si="66"/>
        <v/>
      </c>
      <c r="G333" s="404" t="str">
        <f>IF($B333="-","",INDEX('Res.Aux.'!$AG$12:$BG$722,MATCH($B333,'Res.Aux.'!$AG$12:$AG$722,0),MATCH(G$6,'Res.Aux.'!$AG$15:$BG$15,0)))</f>
        <v/>
      </c>
      <c r="H333" s="405" t="str">
        <f>IF($B333="-","",Datos!$I$16)</f>
        <v/>
      </c>
      <c r="I333" s="406" t="str">
        <f>IF($C333="","",Datos!$G$16)</f>
        <v/>
      </c>
      <c r="J333" s="407" t="str">
        <f>IF($B333="-","",INDEX('Res.Aux.'!$AG$12:$BG$722,MATCH($B333,'Res.Aux.'!$AG$12:$AG$722,0),MATCH(J$6,'Res.Aux.'!$AG$15:$BG$15,0)))</f>
        <v/>
      </c>
      <c r="K333" s="408" t="str">
        <f>IF($C333="","",Datos!$H$26)</f>
        <v/>
      </c>
      <c r="L333" s="409" t="str">
        <f>IF($I333="","",Datos!$N$27)</f>
        <v/>
      </c>
      <c r="M333" s="407" t="str">
        <f>IF($I333="","",Datos!$O$27)</f>
        <v/>
      </c>
      <c r="N333" s="410" t="str">
        <f>IF($B333="-","",INDEX('Res.Aux.'!$AG$12:$BG$722,MATCH($B333,'Res.Aux.'!$AG$12:$AG$722,0),MATCH(N$6,'Res.Aux.'!$AG$15:$BG$15,0)))</f>
        <v/>
      </c>
      <c r="O333" s="411"/>
      <c r="P333" s="412" t="str">
        <f t="shared" si="67"/>
        <v/>
      </c>
      <c r="Q333" s="413" t="str">
        <f t="shared" si="69"/>
        <v>ù</v>
      </c>
      <c r="R333" s="414" t="str">
        <f>IF($B333="-","",INDEX('Res.Aux.'!$AG$12:$BG$722,MATCH($B333,'Res.Aux.'!$AG$12:$AG$722,0),MATCH(R$6,'Res.Aux.'!$AG$15:$BG$15,0)))</f>
        <v/>
      </c>
      <c r="S333" s="415" t="str">
        <f>IF($B333="-","",INDEX('Res.Aux.'!$AG$12:$BG$722,MATCH($B333,'Res.Aux.'!$AG$12:$AG$722,0),MATCH(S$6,'Res.Aux.'!$AG$15:$BG$15,0)))</f>
        <v/>
      </c>
      <c r="T333" s="415" t="str">
        <f>IF($B333="-","",INDEX('Res.Aux.'!$AG$12:$BG$722,MATCH($B333,'Res.Aux.'!$AG$12:$AG$722,0),MATCH(T$6,'Res.Aux.'!$AG$15:$BG$15,0)))</f>
        <v/>
      </c>
      <c r="U333" s="416" t="str">
        <f>IF($B333="-","",INDEX('Res.Aux.'!$AG$12:$BG$722,MATCH($B333,'Res.Aux.'!$AG$12:$AG$722,0),MATCH(U$6,'Res.Aux.'!$AG$15:$BG$15,0)))</f>
        <v/>
      </c>
      <c r="V333" s="417"/>
      <c r="W333" s="414" t="str">
        <f t="shared" si="61"/>
        <v>-</v>
      </c>
      <c r="X333" s="415" t="str">
        <f t="shared" si="61"/>
        <v>-</v>
      </c>
      <c r="Y333" s="415" t="str">
        <f t="shared" si="61"/>
        <v>-</v>
      </c>
      <c r="Z333" s="416" t="str">
        <f t="shared" si="61"/>
        <v>-</v>
      </c>
      <c r="AA333" s="417"/>
      <c r="AB333" s="414" t="str">
        <f t="shared" si="60"/>
        <v>-</v>
      </c>
      <c r="AC333" s="415" t="str">
        <f t="shared" si="60"/>
        <v>-</v>
      </c>
      <c r="AD333" s="415" t="str">
        <f t="shared" si="60"/>
        <v>-</v>
      </c>
      <c r="AE333" s="416" t="str">
        <f t="shared" si="60"/>
        <v>-</v>
      </c>
      <c r="AF333" s="417"/>
      <c r="AG333" s="410" t="str">
        <f t="shared" si="62"/>
        <v>-</v>
      </c>
      <c r="AH333" s="417"/>
      <c r="AI333" s="418" t="str">
        <f t="shared" si="63"/>
        <v>ù</v>
      </c>
      <c r="AJ333" s="419" t="str">
        <f t="shared" si="64"/>
        <v>~</v>
      </c>
      <c r="AK333" s="417"/>
      <c r="AL333" s="414" t="str">
        <f t="shared" si="59"/>
        <v>-</v>
      </c>
      <c r="AM333" s="416" t="str">
        <f t="shared" si="68"/>
        <v>-</v>
      </c>
    </row>
    <row r="334" spans="2:39" ht="15" x14ac:dyDescent="0.3">
      <c r="B334" s="400" t="str">
        <f>IF(MAX(B$7:B333)+1&gt;MAX('Res.Aux.'!$AG$23:$AG$722),"-",MAX(B$7:B333)+1)</f>
        <v>-</v>
      </c>
      <c r="C334" s="401" t="str">
        <f>IF($B334="-","",INDEX('Res.Aux.'!$AG$12:$BG$722,MATCH($B334,'Res.Aux.'!$AG$12:$AG$722,0),MATCH(C$6,'Res.Aux.'!$AG$15:$BG$15,0)))</f>
        <v/>
      </c>
      <c r="D334" s="402" t="str">
        <f t="shared" si="65"/>
        <v/>
      </c>
      <c r="E334" s="403" t="str">
        <f>IF($B334="-","",INDEX('Res.Aux.'!$AG$12:$BG$722,MATCH($B334,'Res.Aux.'!$AG$12:$AG$722,0),MATCH(E$6,'Res.Aux.'!$AG$15:$BG$15,0)))</f>
        <v/>
      </c>
      <c r="F334" s="402" t="str">
        <f t="shared" si="66"/>
        <v/>
      </c>
      <c r="G334" s="404" t="str">
        <f>IF($B334="-","",INDEX('Res.Aux.'!$AG$12:$BG$722,MATCH($B334,'Res.Aux.'!$AG$12:$AG$722,0),MATCH(G$6,'Res.Aux.'!$AG$15:$BG$15,0)))</f>
        <v/>
      </c>
      <c r="H334" s="405" t="str">
        <f>IF($B334="-","",Datos!$I$16)</f>
        <v/>
      </c>
      <c r="I334" s="406" t="str">
        <f>IF($C334="","",Datos!$G$16)</f>
        <v/>
      </c>
      <c r="J334" s="407" t="str">
        <f>IF($B334="-","",INDEX('Res.Aux.'!$AG$12:$BG$722,MATCH($B334,'Res.Aux.'!$AG$12:$AG$722,0),MATCH(J$6,'Res.Aux.'!$AG$15:$BG$15,0)))</f>
        <v/>
      </c>
      <c r="K334" s="408" t="str">
        <f>IF($C334="","",Datos!$H$26)</f>
        <v/>
      </c>
      <c r="L334" s="409" t="str">
        <f>IF($I334="","",Datos!$N$27)</f>
        <v/>
      </c>
      <c r="M334" s="407" t="str">
        <f>IF($I334="","",Datos!$O$27)</f>
        <v/>
      </c>
      <c r="N334" s="410" t="str">
        <f>IF($B334="-","",INDEX('Res.Aux.'!$AG$12:$BG$722,MATCH($B334,'Res.Aux.'!$AG$12:$AG$722,0),MATCH(N$6,'Res.Aux.'!$AG$15:$BG$15,0)))</f>
        <v/>
      </c>
      <c r="O334" s="411"/>
      <c r="P334" s="412" t="str">
        <f t="shared" si="67"/>
        <v/>
      </c>
      <c r="Q334" s="413" t="str">
        <f t="shared" si="69"/>
        <v>ù</v>
      </c>
      <c r="R334" s="414" t="str">
        <f>IF($B334="-","",INDEX('Res.Aux.'!$AG$12:$BG$722,MATCH($B334,'Res.Aux.'!$AG$12:$AG$722,0),MATCH(R$6,'Res.Aux.'!$AG$15:$BG$15,0)))</f>
        <v/>
      </c>
      <c r="S334" s="415" t="str">
        <f>IF($B334="-","",INDEX('Res.Aux.'!$AG$12:$BG$722,MATCH($B334,'Res.Aux.'!$AG$12:$AG$722,0),MATCH(S$6,'Res.Aux.'!$AG$15:$BG$15,0)))</f>
        <v/>
      </c>
      <c r="T334" s="415" t="str">
        <f>IF($B334="-","",INDEX('Res.Aux.'!$AG$12:$BG$722,MATCH($B334,'Res.Aux.'!$AG$12:$AG$722,0),MATCH(T$6,'Res.Aux.'!$AG$15:$BG$15,0)))</f>
        <v/>
      </c>
      <c r="U334" s="416" t="str">
        <f>IF($B334="-","",INDEX('Res.Aux.'!$AG$12:$BG$722,MATCH($B334,'Res.Aux.'!$AG$12:$AG$722,0),MATCH(U$6,'Res.Aux.'!$AG$15:$BG$15,0)))</f>
        <v/>
      </c>
      <c r="V334" s="417"/>
      <c r="W334" s="414" t="str">
        <f t="shared" si="61"/>
        <v>-</v>
      </c>
      <c r="X334" s="415" t="str">
        <f t="shared" si="61"/>
        <v>-</v>
      </c>
      <c r="Y334" s="415" t="str">
        <f t="shared" si="61"/>
        <v>-</v>
      </c>
      <c r="Z334" s="416" t="str">
        <f t="shared" si="61"/>
        <v>-</v>
      </c>
      <c r="AA334" s="417"/>
      <c r="AB334" s="414" t="str">
        <f t="shared" si="60"/>
        <v>-</v>
      </c>
      <c r="AC334" s="415" t="str">
        <f t="shared" si="60"/>
        <v>-</v>
      </c>
      <c r="AD334" s="415" t="str">
        <f t="shared" si="60"/>
        <v>-</v>
      </c>
      <c r="AE334" s="416" t="str">
        <f t="shared" si="60"/>
        <v>-</v>
      </c>
      <c r="AF334" s="417"/>
      <c r="AG334" s="410" t="str">
        <f t="shared" si="62"/>
        <v>-</v>
      </c>
      <c r="AH334" s="417"/>
      <c r="AI334" s="418" t="str">
        <f t="shared" si="63"/>
        <v>ù</v>
      </c>
      <c r="AJ334" s="419" t="str">
        <f t="shared" si="64"/>
        <v>~</v>
      </c>
      <c r="AK334" s="417"/>
      <c r="AL334" s="414" t="str">
        <f t="shared" ref="AL334:AL397" si="70">IF(SUM(R334:U334)=0,"-",SUM(R334:U334))</f>
        <v>-</v>
      </c>
      <c r="AM334" s="416" t="str">
        <f t="shared" si="68"/>
        <v>-</v>
      </c>
    </row>
    <row r="335" spans="2:39" ht="15" x14ac:dyDescent="0.3">
      <c r="B335" s="400" t="str">
        <f>IF(MAX(B$7:B334)+1&gt;MAX('Res.Aux.'!$AG$23:$AG$722),"-",MAX(B$7:B334)+1)</f>
        <v>-</v>
      </c>
      <c r="C335" s="401" t="str">
        <f>IF($B335="-","",INDEX('Res.Aux.'!$AG$12:$BG$722,MATCH($B335,'Res.Aux.'!$AG$12:$AG$722,0),MATCH(C$6,'Res.Aux.'!$AG$15:$BG$15,0)))</f>
        <v/>
      </c>
      <c r="D335" s="402" t="str">
        <f t="shared" si="65"/>
        <v/>
      </c>
      <c r="E335" s="403" t="str">
        <f>IF($B335="-","",INDEX('Res.Aux.'!$AG$12:$BG$722,MATCH($B335,'Res.Aux.'!$AG$12:$AG$722,0),MATCH(E$6,'Res.Aux.'!$AG$15:$BG$15,0)))</f>
        <v/>
      </c>
      <c r="F335" s="402" t="str">
        <f t="shared" si="66"/>
        <v/>
      </c>
      <c r="G335" s="404" t="str">
        <f>IF($B335="-","",INDEX('Res.Aux.'!$AG$12:$BG$722,MATCH($B335,'Res.Aux.'!$AG$12:$AG$722,0),MATCH(G$6,'Res.Aux.'!$AG$15:$BG$15,0)))</f>
        <v/>
      </c>
      <c r="H335" s="405" t="str">
        <f>IF($B335="-","",Datos!$I$16)</f>
        <v/>
      </c>
      <c r="I335" s="406" t="str">
        <f>IF($C335="","",Datos!$G$16)</f>
        <v/>
      </c>
      <c r="J335" s="407" t="str">
        <f>IF($B335="-","",INDEX('Res.Aux.'!$AG$12:$BG$722,MATCH($B335,'Res.Aux.'!$AG$12:$AG$722,0),MATCH(J$6,'Res.Aux.'!$AG$15:$BG$15,0)))</f>
        <v/>
      </c>
      <c r="K335" s="408" t="str">
        <f>IF($C335="","",Datos!$H$26)</f>
        <v/>
      </c>
      <c r="L335" s="409" t="str">
        <f>IF($I335="","",Datos!$N$27)</f>
        <v/>
      </c>
      <c r="M335" s="407" t="str">
        <f>IF($I335="","",Datos!$O$27)</f>
        <v/>
      </c>
      <c r="N335" s="410" t="str">
        <f>IF($B335="-","",INDEX('Res.Aux.'!$AG$12:$BG$722,MATCH($B335,'Res.Aux.'!$AG$12:$AG$722,0),MATCH(N$6,'Res.Aux.'!$AG$15:$BG$15,0)))</f>
        <v/>
      </c>
      <c r="O335" s="411"/>
      <c r="P335" s="412" t="str">
        <f t="shared" si="67"/>
        <v/>
      </c>
      <c r="Q335" s="413" t="str">
        <f t="shared" si="69"/>
        <v>ù</v>
      </c>
      <c r="R335" s="414" t="str">
        <f>IF($B335="-","",INDEX('Res.Aux.'!$AG$12:$BG$722,MATCH($B335,'Res.Aux.'!$AG$12:$AG$722,0),MATCH(R$6,'Res.Aux.'!$AG$15:$BG$15,0)))</f>
        <v/>
      </c>
      <c r="S335" s="415" t="str">
        <f>IF($B335="-","",INDEX('Res.Aux.'!$AG$12:$BG$722,MATCH($B335,'Res.Aux.'!$AG$12:$AG$722,0),MATCH(S$6,'Res.Aux.'!$AG$15:$BG$15,0)))</f>
        <v/>
      </c>
      <c r="T335" s="415" t="str">
        <f>IF($B335="-","",INDEX('Res.Aux.'!$AG$12:$BG$722,MATCH($B335,'Res.Aux.'!$AG$12:$AG$722,0),MATCH(T$6,'Res.Aux.'!$AG$15:$BG$15,0)))</f>
        <v/>
      </c>
      <c r="U335" s="416" t="str">
        <f>IF($B335="-","",INDEX('Res.Aux.'!$AG$12:$BG$722,MATCH($B335,'Res.Aux.'!$AG$12:$AG$722,0),MATCH(U$6,'Res.Aux.'!$AG$15:$BG$15,0)))</f>
        <v/>
      </c>
      <c r="V335" s="417"/>
      <c r="W335" s="414" t="str">
        <f t="shared" si="61"/>
        <v>-</v>
      </c>
      <c r="X335" s="415" t="str">
        <f t="shared" si="61"/>
        <v>-</v>
      </c>
      <c r="Y335" s="415" t="str">
        <f t="shared" si="61"/>
        <v>-</v>
      </c>
      <c r="Z335" s="416" t="str">
        <f t="shared" si="61"/>
        <v>-</v>
      </c>
      <c r="AA335" s="417"/>
      <c r="AB335" s="414" t="str">
        <f t="shared" si="60"/>
        <v>-</v>
      </c>
      <c r="AC335" s="415" t="str">
        <f t="shared" si="60"/>
        <v>-</v>
      </c>
      <c r="AD335" s="415" t="str">
        <f t="shared" si="60"/>
        <v>-</v>
      </c>
      <c r="AE335" s="416" t="str">
        <f t="shared" si="60"/>
        <v>-</v>
      </c>
      <c r="AF335" s="417"/>
      <c r="AG335" s="410" t="str">
        <f t="shared" si="62"/>
        <v>-</v>
      </c>
      <c r="AH335" s="417"/>
      <c r="AI335" s="418" t="str">
        <f t="shared" si="63"/>
        <v>ù</v>
      </c>
      <c r="AJ335" s="419" t="str">
        <f t="shared" si="64"/>
        <v>~</v>
      </c>
      <c r="AK335" s="417"/>
      <c r="AL335" s="414" t="str">
        <f t="shared" si="70"/>
        <v>-</v>
      </c>
      <c r="AM335" s="416" t="str">
        <f t="shared" si="68"/>
        <v>-</v>
      </c>
    </row>
    <row r="336" spans="2:39" ht="15" x14ac:dyDescent="0.3">
      <c r="B336" s="400" t="str">
        <f>IF(MAX(B$7:B335)+1&gt;MAX('Res.Aux.'!$AG$23:$AG$722),"-",MAX(B$7:B335)+1)</f>
        <v>-</v>
      </c>
      <c r="C336" s="401" t="str">
        <f>IF($B336="-","",INDEX('Res.Aux.'!$AG$12:$BG$722,MATCH($B336,'Res.Aux.'!$AG$12:$AG$722,0),MATCH(C$6,'Res.Aux.'!$AG$15:$BG$15,0)))</f>
        <v/>
      </c>
      <c r="D336" s="402" t="str">
        <f t="shared" si="65"/>
        <v/>
      </c>
      <c r="E336" s="403" t="str">
        <f>IF($B336="-","",INDEX('Res.Aux.'!$AG$12:$BG$722,MATCH($B336,'Res.Aux.'!$AG$12:$AG$722,0),MATCH(E$6,'Res.Aux.'!$AG$15:$BG$15,0)))</f>
        <v/>
      </c>
      <c r="F336" s="402" t="str">
        <f t="shared" si="66"/>
        <v/>
      </c>
      <c r="G336" s="404" t="str">
        <f>IF($B336="-","",INDEX('Res.Aux.'!$AG$12:$BG$722,MATCH($B336,'Res.Aux.'!$AG$12:$AG$722,0),MATCH(G$6,'Res.Aux.'!$AG$15:$BG$15,0)))</f>
        <v/>
      </c>
      <c r="H336" s="405" t="str">
        <f>IF($B336="-","",Datos!$I$16)</f>
        <v/>
      </c>
      <c r="I336" s="406" t="str">
        <f>IF($C336="","",Datos!$G$16)</f>
        <v/>
      </c>
      <c r="J336" s="407" t="str">
        <f>IF($B336="-","",INDEX('Res.Aux.'!$AG$12:$BG$722,MATCH($B336,'Res.Aux.'!$AG$12:$AG$722,0),MATCH(J$6,'Res.Aux.'!$AG$15:$BG$15,0)))</f>
        <v/>
      </c>
      <c r="K336" s="408" t="str">
        <f>IF($C336="","",Datos!$H$26)</f>
        <v/>
      </c>
      <c r="L336" s="409" t="str">
        <f>IF($I336="","",Datos!$N$27)</f>
        <v/>
      </c>
      <c r="M336" s="407" t="str">
        <f>IF($I336="","",Datos!$O$27)</f>
        <v/>
      </c>
      <c r="N336" s="410" t="str">
        <f>IF($B336="-","",INDEX('Res.Aux.'!$AG$12:$BG$722,MATCH($B336,'Res.Aux.'!$AG$12:$AG$722,0),MATCH(N$6,'Res.Aux.'!$AG$15:$BG$15,0)))</f>
        <v/>
      </c>
      <c r="O336" s="411"/>
      <c r="P336" s="412" t="str">
        <f t="shared" si="67"/>
        <v/>
      </c>
      <c r="Q336" s="413" t="str">
        <f t="shared" si="69"/>
        <v>ù</v>
      </c>
      <c r="R336" s="414" t="str">
        <f>IF($B336="-","",INDEX('Res.Aux.'!$AG$12:$BG$722,MATCH($B336,'Res.Aux.'!$AG$12:$AG$722,0),MATCH(R$6,'Res.Aux.'!$AG$15:$BG$15,0)))</f>
        <v/>
      </c>
      <c r="S336" s="415" t="str">
        <f>IF($B336="-","",INDEX('Res.Aux.'!$AG$12:$BG$722,MATCH($B336,'Res.Aux.'!$AG$12:$AG$722,0),MATCH(S$6,'Res.Aux.'!$AG$15:$BG$15,0)))</f>
        <v/>
      </c>
      <c r="T336" s="415" t="str">
        <f>IF($B336="-","",INDEX('Res.Aux.'!$AG$12:$BG$722,MATCH($B336,'Res.Aux.'!$AG$12:$AG$722,0),MATCH(T$6,'Res.Aux.'!$AG$15:$BG$15,0)))</f>
        <v/>
      </c>
      <c r="U336" s="416" t="str">
        <f>IF($B336="-","",INDEX('Res.Aux.'!$AG$12:$BG$722,MATCH($B336,'Res.Aux.'!$AG$12:$AG$722,0),MATCH(U$6,'Res.Aux.'!$AG$15:$BG$15,0)))</f>
        <v/>
      </c>
      <c r="V336" s="417"/>
      <c r="W336" s="414" t="str">
        <f t="shared" si="61"/>
        <v>-</v>
      </c>
      <c r="X336" s="415" t="str">
        <f t="shared" si="61"/>
        <v>-</v>
      </c>
      <c r="Y336" s="415" t="str">
        <f t="shared" si="61"/>
        <v>-</v>
      </c>
      <c r="Z336" s="416" t="str">
        <f t="shared" si="61"/>
        <v>-</v>
      </c>
      <c r="AA336" s="417"/>
      <c r="AB336" s="414" t="str">
        <f t="shared" si="60"/>
        <v>-</v>
      </c>
      <c r="AC336" s="415" t="str">
        <f t="shared" si="60"/>
        <v>-</v>
      </c>
      <c r="AD336" s="415" t="str">
        <f t="shared" si="60"/>
        <v>-</v>
      </c>
      <c r="AE336" s="416" t="str">
        <f t="shared" si="60"/>
        <v>-</v>
      </c>
      <c r="AF336" s="417"/>
      <c r="AG336" s="410" t="str">
        <f t="shared" si="62"/>
        <v>-</v>
      </c>
      <c r="AH336" s="417"/>
      <c r="AI336" s="418" t="str">
        <f t="shared" si="63"/>
        <v>ù</v>
      </c>
      <c r="AJ336" s="419" t="str">
        <f t="shared" si="64"/>
        <v>~</v>
      </c>
      <c r="AK336" s="417"/>
      <c r="AL336" s="414" t="str">
        <f t="shared" si="70"/>
        <v>-</v>
      </c>
      <c r="AM336" s="416" t="str">
        <f t="shared" si="68"/>
        <v>-</v>
      </c>
    </row>
    <row r="337" spans="2:39" ht="15" x14ac:dyDescent="0.3">
      <c r="B337" s="400" t="str">
        <f>IF(MAX(B$7:B336)+1&gt;MAX('Res.Aux.'!$AG$23:$AG$722),"-",MAX(B$7:B336)+1)</f>
        <v>-</v>
      </c>
      <c r="C337" s="401" t="str">
        <f>IF($B337="-","",INDEX('Res.Aux.'!$AG$12:$BG$722,MATCH($B337,'Res.Aux.'!$AG$12:$AG$722,0),MATCH(C$6,'Res.Aux.'!$AG$15:$BG$15,0)))</f>
        <v/>
      </c>
      <c r="D337" s="402" t="str">
        <f t="shared" si="65"/>
        <v/>
      </c>
      <c r="E337" s="403" t="str">
        <f>IF($B337="-","",INDEX('Res.Aux.'!$AG$12:$BG$722,MATCH($B337,'Res.Aux.'!$AG$12:$AG$722,0),MATCH(E$6,'Res.Aux.'!$AG$15:$BG$15,0)))</f>
        <v/>
      </c>
      <c r="F337" s="402" t="str">
        <f t="shared" si="66"/>
        <v/>
      </c>
      <c r="G337" s="404" t="str">
        <f>IF($B337="-","",INDEX('Res.Aux.'!$AG$12:$BG$722,MATCH($B337,'Res.Aux.'!$AG$12:$AG$722,0),MATCH(G$6,'Res.Aux.'!$AG$15:$BG$15,0)))</f>
        <v/>
      </c>
      <c r="H337" s="405" t="str">
        <f>IF($B337="-","",Datos!$I$16)</f>
        <v/>
      </c>
      <c r="I337" s="406" t="str">
        <f>IF($C337="","",Datos!$G$16)</f>
        <v/>
      </c>
      <c r="J337" s="407" t="str">
        <f>IF($B337="-","",INDEX('Res.Aux.'!$AG$12:$BG$722,MATCH($B337,'Res.Aux.'!$AG$12:$AG$722,0),MATCH(J$6,'Res.Aux.'!$AG$15:$BG$15,0)))</f>
        <v/>
      </c>
      <c r="K337" s="408" t="str">
        <f>IF($C337="","",Datos!$H$26)</f>
        <v/>
      </c>
      <c r="L337" s="409" t="str">
        <f>IF($I337="","",Datos!$N$27)</f>
        <v/>
      </c>
      <c r="M337" s="407" t="str">
        <f>IF($I337="","",Datos!$O$27)</f>
        <v/>
      </c>
      <c r="N337" s="410" t="str">
        <f>IF($B337="-","",INDEX('Res.Aux.'!$AG$12:$BG$722,MATCH($B337,'Res.Aux.'!$AG$12:$AG$722,0),MATCH(N$6,'Res.Aux.'!$AG$15:$BG$15,0)))</f>
        <v/>
      </c>
      <c r="O337" s="411"/>
      <c r="P337" s="412" t="str">
        <f t="shared" si="67"/>
        <v/>
      </c>
      <c r="Q337" s="413" t="str">
        <f t="shared" si="69"/>
        <v>ù</v>
      </c>
      <c r="R337" s="414" t="str">
        <f>IF($B337="-","",INDEX('Res.Aux.'!$AG$12:$BG$722,MATCH($B337,'Res.Aux.'!$AG$12:$AG$722,0),MATCH(R$6,'Res.Aux.'!$AG$15:$BG$15,0)))</f>
        <v/>
      </c>
      <c r="S337" s="415" t="str">
        <f>IF($B337="-","",INDEX('Res.Aux.'!$AG$12:$BG$722,MATCH($B337,'Res.Aux.'!$AG$12:$AG$722,0),MATCH(S$6,'Res.Aux.'!$AG$15:$BG$15,0)))</f>
        <v/>
      </c>
      <c r="T337" s="415" t="str">
        <f>IF($B337="-","",INDEX('Res.Aux.'!$AG$12:$BG$722,MATCH($B337,'Res.Aux.'!$AG$12:$AG$722,0),MATCH(T$6,'Res.Aux.'!$AG$15:$BG$15,0)))</f>
        <v/>
      </c>
      <c r="U337" s="416" t="str">
        <f>IF($B337="-","",INDEX('Res.Aux.'!$AG$12:$BG$722,MATCH($B337,'Res.Aux.'!$AG$12:$AG$722,0),MATCH(U$6,'Res.Aux.'!$AG$15:$BG$15,0)))</f>
        <v/>
      </c>
      <c r="V337" s="417"/>
      <c r="W337" s="414" t="str">
        <f t="shared" si="61"/>
        <v>-</v>
      </c>
      <c r="X337" s="415" t="str">
        <f t="shared" si="61"/>
        <v>-</v>
      </c>
      <c r="Y337" s="415" t="str">
        <f t="shared" si="61"/>
        <v>-</v>
      </c>
      <c r="Z337" s="416" t="str">
        <f t="shared" si="61"/>
        <v>-</v>
      </c>
      <c r="AA337" s="417"/>
      <c r="AB337" s="414" t="str">
        <f t="shared" si="60"/>
        <v>-</v>
      </c>
      <c r="AC337" s="415" t="str">
        <f t="shared" si="60"/>
        <v>-</v>
      </c>
      <c r="AD337" s="415" t="str">
        <f t="shared" si="60"/>
        <v>-</v>
      </c>
      <c r="AE337" s="416" t="str">
        <f t="shared" si="60"/>
        <v>-</v>
      </c>
      <c r="AF337" s="417"/>
      <c r="AG337" s="410" t="str">
        <f t="shared" si="62"/>
        <v>-</v>
      </c>
      <c r="AH337" s="417"/>
      <c r="AI337" s="418" t="str">
        <f t="shared" si="63"/>
        <v>ù</v>
      </c>
      <c r="AJ337" s="419" t="str">
        <f t="shared" si="64"/>
        <v>~</v>
      </c>
      <c r="AK337" s="417"/>
      <c r="AL337" s="414" t="str">
        <f t="shared" si="70"/>
        <v>-</v>
      </c>
      <c r="AM337" s="416" t="str">
        <f t="shared" si="68"/>
        <v>-</v>
      </c>
    </row>
    <row r="338" spans="2:39" ht="15" x14ac:dyDescent="0.3">
      <c r="B338" s="400" t="str">
        <f>IF(MAX(B$7:B337)+1&gt;MAX('Res.Aux.'!$AG$23:$AG$722),"-",MAX(B$7:B337)+1)</f>
        <v>-</v>
      </c>
      <c r="C338" s="401" t="str">
        <f>IF($B338="-","",INDEX('Res.Aux.'!$AG$12:$BG$722,MATCH($B338,'Res.Aux.'!$AG$12:$AG$722,0),MATCH(C$6,'Res.Aux.'!$AG$15:$BG$15,0)))</f>
        <v/>
      </c>
      <c r="D338" s="402" t="str">
        <f t="shared" si="65"/>
        <v/>
      </c>
      <c r="E338" s="403" t="str">
        <f>IF($B338="-","",INDEX('Res.Aux.'!$AG$12:$BG$722,MATCH($B338,'Res.Aux.'!$AG$12:$AG$722,0),MATCH(E$6,'Res.Aux.'!$AG$15:$BG$15,0)))</f>
        <v/>
      </c>
      <c r="F338" s="402" t="str">
        <f t="shared" si="66"/>
        <v/>
      </c>
      <c r="G338" s="404" t="str">
        <f>IF($B338="-","",INDEX('Res.Aux.'!$AG$12:$BG$722,MATCH($B338,'Res.Aux.'!$AG$12:$AG$722,0),MATCH(G$6,'Res.Aux.'!$AG$15:$BG$15,0)))</f>
        <v/>
      </c>
      <c r="H338" s="405" t="str">
        <f>IF($B338="-","",Datos!$I$16)</f>
        <v/>
      </c>
      <c r="I338" s="406" t="str">
        <f>IF($C338="","",Datos!$G$16)</f>
        <v/>
      </c>
      <c r="J338" s="407" t="str">
        <f>IF($B338="-","",INDEX('Res.Aux.'!$AG$12:$BG$722,MATCH($B338,'Res.Aux.'!$AG$12:$AG$722,0),MATCH(J$6,'Res.Aux.'!$AG$15:$BG$15,0)))</f>
        <v/>
      </c>
      <c r="K338" s="408" t="str">
        <f>IF($C338="","",Datos!$H$26)</f>
        <v/>
      </c>
      <c r="L338" s="409" t="str">
        <f>IF($I338="","",Datos!$N$27)</f>
        <v/>
      </c>
      <c r="M338" s="407" t="str">
        <f>IF($I338="","",Datos!$O$27)</f>
        <v/>
      </c>
      <c r="N338" s="410" t="str">
        <f>IF($B338="-","",INDEX('Res.Aux.'!$AG$12:$BG$722,MATCH($B338,'Res.Aux.'!$AG$12:$AG$722,0),MATCH(N$6,'Res.Aux.'!$AG$15:$BG$15,0)))</f>
        <v/>
      </c>
      <c r="O338" s="411"/>
      <c r="P338" s="412" t="str">
        <f t="shared" si="67"/>
        <v/>
      </c>
      <c r="Q338" s="413" t="str">
        <f t="shared" si="69"/>
        <v>ù</v>
      </c>
      <c r="R338" s="414" t="str">
        <f>IF($B338="-","",INDEX('Res.Aux.'!$AG$12:$BG$722,MATCH($B338,'Res.Aux.'!$AG$12:$AG$722,0),MATCH(R$6,'Res.Aux.'!$AG$15:$BG$15,0)))</f>
        <v/>
      </c>
      <c r="S338" s="415" t="str">
        <f>IF($B338="-","",INDEX('Res.Aux.'!$AG$12:$BG$722,MATCH($B338,'Res.Aux.'!$AG$12:$AG$722,0),MATCH(S$6,'Res.Aux.'!$AG$15:$BG$15,0)))</f>
        <v/>
      </c>
      <c r="T338" s="415" t="str">
        <f>IF($B338="-","",INDEX('Res.Aux.'!$AG$12:$BG$722,MATCH($B338,'Res.Aux.'!$AG$12:$AG$722,0),MATCH(T$6,'Res.Aux.'!$AG$15:$BG$15,0)))</f>
        <v/>
      </c>
      <c r="U338" s="416" t="str">
        <f>IF($B338="-","",INDEX('Res.Aux.'!$AG$12:$BG$722,MATCH($B338,'Res.Aux.'!$AG$12:$AG$722,0),MATCH(U$6,'Res.Aux.'!$AG$15:$BG$15,0)))</f>
        <v/>
      </c>
      <c r="V338" s="417"/>
      <c r="W338" s="414" t="str">
        <f t="shared" si="61"/>
        <v>-</v>
      </c>
      <c r="X338" s="415" t="str">
        <f t="shared" si="61"/>
        <v>-</v>
      </c>
      <c r="Y338" s="415" t="str">
        <f t="shared" si="61"/>
        <v>-</v>
      </c>
      <c r="Z338" s="416" t="str">
        <f t="shared" si="61"/>
        <v>-</v>
      </c>
      <c r="AA338" s="417"/>
      <c r="AB338" s="414" t="str">
        <f t="shared" si="60"/>
        <v>-</v>
      </c>
      <c r="AC338" s="415" t="str">
        <f t="shared" si="60"/>
        <v>-</v>
      </c>
      <c r="AD338" s="415" t="str">
        <f t="shared" si="60"/>
        <v>-</v>
      </c>
      <c r="AE338" s="416" t="str">
        <f t="shared" si="60"/>
        <v>-</v>
      </c>
      <c r="AF338" s="417"/>
      <c r="AG338" s="410" t="str">
        <f t="shared" si="62"/>
        <v>-</v>
      </c>
      <c r="AH338" s="417"/>
      <c r="AI338" s="418" t="str">
        <f t="shared" si="63"/>
        <v>ù</v>
      </c>
      <c r="AJ338" s="419" t="str">
        <f t="shared" si="64"/>
        <v>~</v>
      </c>
      <c r="AK338" s="417"/>
      <c r="AL338" s="414" t="str">
        <f t="shared" si="70"/>
        <v>-</v>
      </c>
      <c r="AM338" s="416" t="str">
        <f t="shared" si="68"/>
        <v>-</v>
      </c>
    </row>
    <row r="339" spans="2:39" ht="15" x14ac:dyDescent="0.3">
      <c r="B339" s="400" t="str">
        <f>IF(MAX(B$7:B338)+1&gt;MAX('Res.Aux.'!$AG$23:$AG$722),"-",MAX(B$7:B338)+1)</f>
        <v>-</v>
      </c>
      <c r="C339" s="401" t="str">
        <f>IF($B339="-","",INDEX('Res.Aux.'!$AG$12:$BG$722,MATCH($B339,'Res.Aux.'!$AG$12:$AG$722,0),MATCH(C$6,'Res.Aux.'!$AG$15:$BG$15,0)))</f>
        <v/>
      </c>
      <c r="D339" s="402" t="str">
        <f t="shared" si="65"/>
        <v/>
      </c>
      <c r="E339" s="403" t="str">
        <f>IF($B339="-","",INDEX('Res.Aux.'!$AG$12:$BG$722,MATCH($B339,'Res.Aux.'!$AG$12:$AG$722,0),MATCH(E$6,'Res.Aux.'!$AG$15:$BG$15,0)))</f>
        <v/>
      </c>
      <c r="F339" s="402" t="str">
        <f t="shared" si="66"/>
        <v/>
      </c>
      <c r="G339" s="404" t="str">
        <f>IF($B339="-","",INDEX('Res.Aux.'!$AG$12:$BG$722,MATCH($B339,'Res.Aux.'!$AG$12:$AG$722,0),MATCH(G$6,'Res.Aux.'!$AG$15:$BG$15,0)))</f>
        <v/>
      </c>
      <c r="H339" s="405" t="str">
        <f>IF($B339="-","",Datos!$I$16)</f>
        <v/>
      </c>
      <c r="I339" s="406" t="str">
        <f>IF($C339="","",Datos!$G$16)</f>
        <v/>
      </c>
      <c r="J339" s="407" t="str">
        <f>IF($B339="-","",INDEX('Res.Aux.'!$AG$12:$BG$722,MATCH($B339,'Res.Aux.'!$AG$12:$AG$722,0),MATCH(J$6,'Res.Aux.'!$AG$15:$BG$15,0)))</f>
        <v/>
      </c>
      <c r="K339" s="408" t="str">
        <f>IF($C339="","",Datos!$H$26)</f>
        <v/>
      </c>
      <c r="L339" s="409" t="str">
        <f>IF($I339="","",Datos!$N$27)</f>
        <v/>
      </c>
      <c r="M339" s="407" t="str">
        <f>IF($I339="","",Datos!$O$27)</f>
        <v/>
      </c>
      <c r="N339" s="410" t="str">
        <f>IF($B339="-","",INDEX('Res.Aux.'!$AG$12:$BG$722,MATCH($B339,'Res.Aux.'!$AG$12:$AG$722,0),MATCH(N$6,'Res.Aux.'!$AG$15:$BG$15,0)))</f>
        <v/>
      </c>
      <c r="O339" s="411"/>
      <c r="P339" s="412" t="str">
        <f t="shared" si="67"/>
        <v/>
      </c>
      <c r="Q339" s="413" t="str">
        <f t="shared" si="69"/>
        <v>ù</v>
      </c>
      <c r="R339" s="414" t="str">
        <f>IF($B339="-","",INDEX('Res.Aux.'!$AG$12:$BG$722,MATCH($B339,'Res.Aux.'!$AG$12:$AG$722,0),MATCH(R$6,'Res.Aux.'!$AG$15:$BG$15,0)))</f>
        <v/>
      </c>
      <c r="S339" s="415" t="str">
        <f>IF($B339="-","",INDEX('Res.Aux.'!$AG$12:$BG$722,MATCH($B339,'Res.Aux.'!$AG$12:$AG$722,0),MATCH(S$6,'Res.Aux.'!$AG$15:$BG$15,0)))</f>
        <v/>
      </c>
      <c r="T339" s="415" t="str">
        <f>IF($B339="-","",INDEX('Res.Aux.'!$AG$12:$BG$722,MATCH($B339,'Res.Aux.'!$AG$12:$AG$722,0),MATCH(T$6,'Res.Aux.'!$AG$15:$BG$15,0)))</f>
        <v/>
      </c>
      <c r="U339" s="416" t="str">
        <f>IF($B339="-","",INDEX('Res.Aux.'!$AG$12:$BG$722,MATCH($B339,'Res.Aux.'!$AG$12:$AG$722,0),MATCH(U$6,'Res.Aux.'!$AG$15:$BG$15,0)))</f>
        <v/>
      </c>
      <c r="V339" s="417"/>
      <c r="W339" s="414" t="str">
        <f t="shared" si="61"/>
        <v>-</v>
      </c>
      <c r="X339" s="415" t="str">
        <f t="shared" si="61"/>
        <v>-</v>
      </c>
      <c r="Y339" s="415" t="str">
        <f t="shared" si="61"/>
        <v>-</v>
      </c>
      <c r="Z339" s="416" t="str">
        <f t="shared" si="61"/>
        <v>-</v>
      </c>
      <c r="AA339" s="417"/>
      <c r="AB339" s="414" t="str">
        <f t="shared" si="60"/>
        <v>-</v>
      </c>
      <c r="AC339" s="415" t="str">
        <f t="shared" si="60"/>
        <v>-</v>
      </c>
      <c r="AD339" s="415" t="str">
        <f t="shared" si="60"/>
        <v>-</v>
      </c>
      <c r="AE339" s="416" t="str">
        <f t="shared" si="60"/>
        <v>-</v>
      </c>
      <c r="AF339" s="417"/>
      <c r="AG339" s="410" t="str">
        <f t="shared" si="62"/>
        <v>-</v>
      </c>
      <c r="AH339" s="417"/>
      <c r="AI339" s="418" t="str">
        <f t="shared" si="63"/>
        <v>ù</v>
      </c>
      <c r="AJ339" s="419" t="str">
        <f t="shared" si="64"/>
        <v>~</v>
      </c>
      <c r="AK339" s="417"/>
      <c r="AL339" s="414" t="str">
        <f t="shared" si="70"/>
        <v>-</v>
      </c>
      <c r="AM339" s="416" t="str">
        <f t="shared" si="68"/>
        <v>-</v>
      </c>
    </row>
    <row r="340" spans="2:39" ht="15" x14ac:dyDescent="0.3">
      <c r="B340" s="400" t="str">
        <f>IF(MAX(B$7:B339)+1&gt;MAX('Res.Aux.'!$AG$23:$AG$722),"-",MAX(B$7:B339)+1)</f>
        <v>-</v>
      </c>
      <c r="C340" s="401" t="str">
        <f>IF($B340="-","",INDEX('Res.Aux.'!$AG$12:$BG$722,MATCH($B340,'Res.Aux.'!$AG$12:$AG$722,0),MATCH(C$6,'Res.Aux.'!$AG$15:$BG$15,0)))</f>
        <v/>
      </c>
      <c r="D340" s="402" t="str">
        <f t="shared" si="65"/>
        <v/>
      </c>
      <c r="E340" s="403" t="str">
        <f>IF($B340="-","",INDEX('Res.Aux.'!$AG$12:$BG$722,MATCH($B340,'Res.Aux.'!$AG$12:$AG$722,0),MATCH(E$6,'Res.Aux.'!$AG$15:$BG$15,0)))</f>
        <v/>
      </c>
      <c r="F340" s="402" t="str">
        <f t="shared" si="66"/>
        <v/>
      </c>
      <c r="G340" s="404" t="str">
        <f>IF($B340="-","",INDEX('Res.Aux.'!$AG$12:$BG$722,MATCH($B340,'Res.Aux.'!$AG$12:$AG$722,0),MATCH(G$6,'Res.Aux.'!$AG$15:$BG$15,0)))</f>
        <v/>
      </c>
      <c r="H340" s="405" t="str">
        <f>IF($B340="-","",Datos!$I$16)</f>
        <v/>
      </c>
      <c r="I340" s="406" t="str">
        <f>IF($C340="","",Datos!$G$16)</f>
        <v/>
      </c>
      <c r="J340" s="407" t="str">
        <f>IF($B340="-","",INDEX('Res.Aux.'!$AG$12:$BG$722,MATCH($B340,'Res.Aux.'!$AG$12:$AG$722,0),MATCH(J$6,'Res.Aux.'!$AG$15:$BG$15,0)))</f>
        <v/>
      </c>
      <c r="K340" s="408" t="str">
        <f>IF($C340="","",Datos!$H$26)</f>
        <v/>
      </c>
      <c r="L340" s="409" t="str">
        <f>IF($I340="","",Datos!$N$27)</f>
        <v/>
      </c>
      <c r="M340" s="407" t="str">
        <f>IF($I340="","",Datos!$O$27)</f>
        <v/>
      </c>
      <c r="N340" s="410" t="str">
        <f>IF($B340="-","",INDEX('Res.Aux.'!$AG$12:$BG$722,MATCH($B340,'Res.Aux.'!$AG$12:$AG$722,0),MATCH(N$6,'Res.Aux.'!$AG$15:$BG$15,0)))</f>
        <v/>
      </c>
      <c r="O340" s="411"/>
      <c r="P340" s="412" t="str">
        <f t="shared" si="67"/>
        <v/>
      </c>
      <c r="Q340" s="413" t="str">
        <f t="shared" si="69"/>
        <v>ù</v>
      </c>
      <c r="R340" s="414" t="str">
        <f>IF($B340="-","",INDEX('Res.Aux.'!$AG$12:$BG$722,MATCH($B340,'Res.Aux.'!$AG$12:$AG$722,0),MATCH(R$6,'Res.Aux.'!$AG$15:$BG$15,0)))</f>
        <v/>
      </c>
      <c r="S340" s="415" t="str">
        <f>IF($B340="-","",INDEX('Res.Aux.'!$AG$12:$BG$722,MATCH($B340,'Res.Aux.'!$AG$12:$AG$722,0),MATCH(S$6,'Res.Aux.'!$AG$15:$BG$15,0)))</f>
        <v/>
      </c>
      <c r="T340" s="415" t="str">
        <f>IF($B340="-","",INDEX('Res.Aux.'!$AG$12:$BG$722,MATCH($B340,'Res.Aux.'!$AG$12:$AG$722,0),MATCH(T$6,'Res.Aux.'!$AG$15:$BG$15,0)))</f>
        <v/>
      </c>
      <c r="U340" s="416" t="str">
        <f>IF($B340="-","",INDEX('Res.Aux.'!$AG$12:$BG$722,MATCH($B340,'Res.Aux.'!$AG$12:$AG$722,0),MATCH(U$6,'Res.Aux.'!$AG$15:$BG$15,0)))</f>
        <v/>
      </c>
      <c r="V340" s="417"/>
      <c r="W340" s="414" t="str">
        <f t="shared" si="61"/>
        <v>-</v>
      </c>
      <c r="X340" s="415" t="str">
        <f t="shared" si="61"/>
        <v>-</v>
      </c>
      <c r="Y340" s="415" t="str">
        <f t="shared" si="61"/>
        <v>-</v>
      </c>
      <c r="Z340" s="416" t="str">
        <f t="shared" si="61"/>
        <v>-</v>
      </c>
      <c r="AA340" s="417"/>
      <c r="AB340" s="414" t="str">
        <f t="shared" si="60"/>
        <v>-</v>
      </c>
      <c r="AC340" s="415" t="str">
        <f t="shared" si="60"/>
        <v>-</v>
      </c>
      <c r="AD340" s="415" t="str">
        <f t="shared" si="60"/>
        <v>-</v>
      </c>
      <c r="AE340" s="416" t="str">
        <f t="shared" si="60"/>
        <v>-</v>
      </c>
      <c r="AF340" s="417"/>
      <c r="AG340" s="410" t="str">
        <f t="shared" si="62"/>
        <v>-</v>
      </c>
      <c r="AH340" s="417"/>
      <c r="AI340" s="418" t="str">
        <f t="shared" si="63"/>
        <v>ù</v>
      </c>
      <c r="AJ340" s="419" t="str">
        <f t="shared" si="64"/>
        <v>~</v>
      </c>
      <c r="AK340" s="417"/>
      <c r="AL340" s="414" t="str">
        <f t="shared" si="70"/>
        <v>-</v>
      </c>
      <c r="AM340" s="416" t="str">
        <f t="shared" si="68"/>
        <v>-</v>
      </c>
    </row>
    <row r="341" spans="2:39" ht="15" x14ac:dyDescent="0.3">
      <c r="B341" s="400" t="str">
        <f>IF(MAX(B$7:B340)+1&gt;MAX('Res.Aux.'!$AG$23:$AG$722),"-",MAX(B$7:B340)+1)</f>
        <v>-</v>
      </c>
      <c r="C341" s="401" t="str">
        <f>IF($B341="-","",INDEX('Res.Aux.'!$AG$12:$BG$722,MATCH($B341,'Res.Aux.'!$AG$12:$AG$722,0),MATCH(C$6,'Res.Aux.'!$AG$15:$BG$15,0)))</f>
        <v/>
      </c>
      <c r="D341" s="402" t="str">
        <f t="shared" si="65"/>
        <v/>
      </c>
      <c r="E341" s="403" t="str">
        <f>IF($B341="-","",INDEX('Res.Aux.'!$AG$12:$BG$722,MATCH($B341,'Res.Aux.'!$AG$12:$AG$722,0),MATCH(E$6,'Res.Aux.'!$AG$15:$BG$15,0)))</f>
        <v/>
      </c>
      <c r="F341" s="402" t="str">
        <f t="shared" si="66"/>
        <v/>
      </c>
      <c r="G341" s="404" t="str">
        <f>IF($B341="-","",INDEX('Res.Aux.'!$AG$12:$BG$722,MATCH($B341,'Res.Aux.'!$AG$12:$AG$722,0),MATCH(G$6,'Res.Aux.'!$AG$15:$BG$15,0)))</f>
        <v/>
      </c>
      <c r="H341" s="405" t="str">
        <f>IF($B341="-","",Datos!$I$16)</f>
        <v/>
      </c>
      <c r="I341" s="406" t="str">
        <f>IF($C341="","",Datos!$G$16)</f>
        <v/>
      </c>
      <c r="J341" s="407" t="str">
        <f>IF($B341="-","",INDEX('Res.Aux.'!$AG$12:$BG$722,MATCH($B341,'Res.Aux.'!$AG$12:$AG$722,0),MATCH(J$6,'Res.Aux.'!$AG$15:$BG$15,0)))</f>
        <v/>
      </c>
      <c r="K341" s="408" t="str">
        <f>IF($C341="","",Datos!$H$26)</f>
        <v/>
      </c>
      <c r="L341" s="409" t="str">
        <f>IF($I341="","",Datos!$N$27)</f>
        <v/>
      </c>
      <c r="M341" s="407" t="str">
        <f>IF($I341="","",Datos!$O$27)</f>
        <v/>
      </c>
      <c r="N341" s="410" t="str">
        <f>IF($B341="-","",INDEX('Res.Aux.'!$AG$12:$BG$722,MATCH($B341,'Res.Aux.'!$AG$12:$AG$722,0),MATCH(N$6,'Res.Aux.'!$AG$15:$BG$15,0)))</f>
        <v/>
      </c>
      <c r="O341" s="411"/>
      <c r="P341" s="412" t="str">
        <f t="shared" si="67"/>
        <v/>
      </c>
      <c r="Q341" s="413" t="str">
        <f t="shared" si="69"/>
        <v>ù</v>
      </c>
      <c r="R341" s="414" t="str">
        <f>IF($B341="-","",INDEX('Res.Aux.'!$AG$12:$BG$722,MATCH($B341,'Res.Aux.'!$AG$12:$AG$722,0),MATCH(R$6,'Res.Aux.'!$AG$15:$BG$15,0)))</f>
        <v/>
      </c>
      <c r="S341" s="415" t="str">
        <f>IF($B341="-","",INDEX('Res.Aux.'!$AG$12:$BG$722,MATCH($B341,'Res.Aux.'!$AG$12:$AG$722,0),MATCH(S$6,'Res.Aux.'!$AG$15:$BG$15,0)))</f>
        <v/>
      </c>
      <c r="T341" s="415" t="str">
        <f>IF($B341="-","",INDEX('Res.Aux.'!$AG$12:$BG$722,MATCH($B341,'Res.Aux.'!$AG$12:$AG$722,0),MATCH(T$6,'Res.Aux.'!$AG$15:$BG$15,0)))</f>
        <v/>
      </c>
      <c r="U341" s="416" t="str">
        <f>IF($B341="-","",INDEX('Res.Aux.'!$AG$12:$BG$722,MATCH($B341,'Res.Aux.'!$AG$12:$AG$722,0),MATCH(U$6,'Res.Aux.'!$AG$15:$BG$15,0)))</f>
        <v/>
      </c>
      <c r="V341" s="417"/>
      <c r="W341" s="414" t="str">
        <f t="shared" si="61"/>
        <v>-</v>
      </c>
      <c r="X341" s="415" t="str">
        <f t="shared" si="61"/>
        <v>-</v>
      </c>
      <c r="Y341" s="415" t="str">
        <f t="shared" si="61"/>
        <v>-</v>
      </c>
      <c r="Z341" s="416" t="str">
        <f t="shared" si="61"/>
        <v>-</v>
      </c>
      <c r="AA341" s="417"/>
      <c r="AB341" s="414" t="str">
        <f t="shared" si="60"/>
        <v>-</v>
      </c>
      <c r="AC341" s="415" t="str">
        <f t="shared" si="60"/>
        <v>-</v>
      </c>
      <c r="AD341" s="415" t="str">
        <f t="shared" si="60"/>
        <v>-</v>
      </c>
      <c r="AE341" s="416" t="str">
        <f t="shared" si="60"/>
        <v>-</v>
      </c>
      <c r="AF341" s="417"/>
      <c r="AG341" s="410" t="str">
        <f t="shared" si="62"/>
        <v>-</v>
      </c>
      <c r="AH341" s="417"/>
      <c r="AI341" s="418" t="str">
        <f t="shared" si="63"/>
        <v>ù</v>
      </c>
      <c r="AJ341" s="419" t="str">
        <f t="shared" si="64"/>
        <v>~</v>
      </c>
      <c r="AK341" s="417"/>
      <c r="AL341" s="414" t="str">
        <f t="shared" si="70"/>
        <v>-</v>
      </c>
      <c r="AM341" s="416" t="str">
        <f t="shared" si="68"/>
        <v>-</v>
      </c>
    </row>
    <row r="342" spans="2:39" ht="15" x14ac:dyDescent="0.3">
      <c r="B342" s="400" t="str">
        <f>IF(MAX(B$7:B341)+1&gt;MAX('Res.Aux.'!$AG$23:$AG$722),"-",MAX(B$7:B341)+1)</f>
        <v>-</v>
      </c>
      <c r="C342" s="401" t="str">
        <f>IF($B342="-","",INDEX('Res.Aux.'!$AG$12:$BG$722,MATCH($B342,'Res.Aux.'!$AG$12:$AG$722,0),MATCH(C$6,'Res.Aux.'!$AG$15:$BG$15,0)))</f>
        <v/>
      </c>
      <c r="D342" s="402" t="str">
        <f t="shared" si="65"/>
        <v/>
      </c>
      <c r="E342" s="403" t="str">
        <f>IF($B342="-","",INDEX('Res.Aux.'!$AG$12:$BG$722,MATCH($B342,'Res.Aux.'!$AG$12:$AG$722,0),MATCH(E$6,'Res.Aux.'!$AG$15:$BG$15,0)))</f>
        <v/>
      </c>
      <c r="F342" s="402" t="str">
        <f t="shared" si="66"/>
        <v/>
      </c>
      <c r="G342" s="404" t="str">
        <f>IF($B342="-","",INDEX('Res.Aux.'!$AG$12:$BG$722,MATCH($B342,'Res.Aux.'!$AG$12:$AG$722,0),MATCH(G$6,'Res.Aux.'!$AG$15:$BG$15,0)))</f>
        <v/>
      </c>
      <c r="H342" s="405" t="str">
        <f>IF($B342="-","",Datos!$I$16)</f>
        <v/>
      </c>
      <c r="I342" s="406" t="str">
        <f>IF($C342="","",Datos!$G$16)</f>
        <v/>
      </c>
      <c r="J342" s="407" t="str">
        <f>IF($B342="-","",INDEX('Res.Aux.'!$AG$12:$BG$722,MATCH($B342,'Res.Aux.'!$AG$12:$AG$722,0),MATCH(J$6,'Res.Aux.'!$AG$15:$BG$15,0)))</f>
        <v/>
      </c>
      <c r="K342" s="408" t="str">
        <f>IF($C342="","",Datos!$H$26)</f>
        <v/>
      </c>
      <c r="L342" s="409" t="str">
        <f>IF($I342="","",Datos!$N$27)</f>
        <v/>
      </c>
      <c r="M342" s="407" t="str">
        <f>IF($I342="","",Datos!$O$27)</f>
        <v/>
      </c>
      <c r="N342" s="410" t="str">
        <f>IF($B342="-","",INDEX('Res.Aux.'!$AG$12:$BG$722,MATCH($B342,'Res.Aux.'!$AG$12:$AG$722,0),MATCH(N$6,'Res.Aux.'!$AG$15:$BG$15,0)))</f>
        <v/>
      </c>
      <c r="O342" s="411"/>
      <c r="P342" s="412" t="str">
        <f t="shared" si="67"/>
        <v/>
      </c>
      <c r="Q342" s="413" t="str">
        <f t="shared" si="69"/>
        <v>ù</v>
      </c>
      <c r="R342" s="414" t="str">
        <f>IF($B342="-","",INDEX('Res.Aux.'!$AG$12:$BG$722,MATCH($B342,'Res.Aux.'!$AG$12:$AG$722,0),MATCH(R$6,'Res.Aux.'!$AG$15:$BG$15,0)))</f>
        <v/>
      </c>
      <c r="S342" s="415" t="str">
        <f>IF($B342="-","",INDEX('Res.Aux.'!$AG$12:$BG$722,MATCH($B342,'Res.Aux.'!$AG$12:$AG$722,0),MATCH(S$6,'Res.Aux.'!$AG$15:$BG$15,0)))</f>
        <v/>
      </c>
      <c r="T342" s="415" t="str">
        <f>IF($B342="-","",INDEX('Res.Aux.'!$AG$12:$BG$722,MATCH($B342,'Res.Aux.'!$AG$12:$AG$722,0),MATCH(T$6,'Res.Aux.'!$AG$15:$BG$15,0)))</f>
        <v/>
      </c>
      <c r="U342" s="416" t="str">
        <f>IF($B342="-","",INDEX('Res.Aux.'!$AG$12:$BG$722,MATCH($B342,'Res.Aux.'!$AG$12:$AG$722,0),MATCH(U$6,'Res.Aux.'!$AG$15:$BG$15,0)))</f>
        <v/>
      </c>
      <c r="V342" s="417"/>
      <c r="W342" s="414" t="str">
        <f t="shared" si="61"/>
        <v>-</v>
      </c>
      <c r="X342" s="415" t="str">
        <f t="shared" si="61"/>
        <v>-</v>
      </c>
      <c r="Y342" s="415" t="str">
        <f t="shared" si="61"/>
        <v>-</v>
      </c>
      <c r="Z342" s="416" t="str">
        <f t="shared" si="61"/>
        <v>-</v>
      </c>
      <c r="AA342" s="417"/>
      <c r="AB342" s="414" t="str">
        <f t="shared" si="60"/>
        <v>-</v>
      </c>
      <c r="AC342" s="415" t="str">
        <f t="shared" si="60"/>
        <v>-</v>
      </c>
      <c r="AD342" s="415" t="str">
        <f t="shared" si="60"/>
        <v>-</v>
      </c>
      <c r="AE342" s="416" t="str">
        <f t="shared" ref="AE342:AE405" si="71">IF(SUM(U342,Z342)=0,"-",SUM(U342,Z342))</f>
        <v>-</v>
      </c>
      <c r="AF342" s="417"/>
      <c r="AG342" s="410" t="str">
        <f t="shared" si="62"/>
        <v>-</v>
      </c>
      <c r="AH342" s="417"/>
      <c r="AI342" s="418" t="str">
        <f t="shared" si="63"/>
        <v>ù</v>
      </c>
      <c r="AJ342" s="419" t="str">
        <f t="shared" si="64"/>
        <v>~</v>
      </c>
      <c r="AK342" s="417"/>
      <c r="AL342" s="414" t="str">
        <f t="shared" si="70"/>
        <v>-</v>
      </c>
      <c r="AM342" s="416" t="str">
        <f t="shared" si="68"/>
        <v>-</v>
      </c>
    </row>
    <row r="343" spans="2:39" ht="15" x14ac:dyDescent="0.3">
      <c r="B343" s="400" t="str">
        <f>IF(MAX(B$7:B342)+1&gt;MAX('Res.Aux.'!$AG$23:$AG$722),"-",MAX(B$7:B342)+1)</f>
        <v>-</v>
      </c>
      <c r="C343" s="401" t="str">
        <f>IF($B343="-","",INDEX('Res.Aux.'!$AG$12:$BG$722,MATCH($B343,'Res.Aux.'!$AG$12:$AG$722,0),MATCH(C$6,'Res.Aux.'!$AG$15:$BG$15,0)))</f>
        <v/>
      </c>
      <c r="D343" s="402" t="str">
        <f t="shared" si="65"/>
        <v/>
      </c>
      <c r="E343" s="403" t="str">
        <f>IF($B343="-","",INDEX('Res.Aux.'!$AG$12:$BG$722,MATCH($B343,'Res.Aux.'!$AG$12:$AG$722,0),MATCH(E$6,'Res.Aux.'!$AG$15:$BG$15,0)))</f>
        <v/>
      </c>
      <c r="F343" s="402" t="str">
        <f t="shared" si="66"/>
        <v/>
      </c>
      <c r="G343" s="404" t="str">
        <f>IF($B343="-","",INDEX('Res.Aux.'!$AG$12:$BG$722,MATCH($B343,'Res.Aux.'!$AG$12:$AG$722,0),MATCH(G$6,'Res.Aux.'!$AG$15:$BG$15,0)))</f>
        <v/>
      </c>
      <c r="H343" s="405" t="str">
        <f>IF($B343="-","",Datos!$I$16)</f>
        <v/>
      </c>
      <c r="I343" s="406" t="str">
        <f>IF($C343="","",Datos!$G$16)</f>
        <v/>
      </c>
      <c r="J343" s="407" t="str">
        <f>IF($B343="-","",INDEX('Res.Aux.'!$AG$12:$BG$722,MATCH($B343,'Res.Aux.'!$AG$12:$AG$722,0),MATCH(J$6,'Res.Aux.'!$AG$15:$BG$15,0)))</f>
        <v/>
      </c>
      <c r="K343" s="408" t="str">
        <f>IF($C343="","",Datos!$H$26)</f>
        <v/>
      </c>
      <c r="L343" s="409" t="str">
        <f>IF($I343="","",Datos!$N$27)</f>
        <v/>
      </c>
      <c r="M343" s="407" t="str">
        <f>IF($I343="","",Datos!$O$27)</f>
        <v/>
      </c>
      <c r="N343" s="410" t="str">
        <f>IF($B343="-","",INDEX('Res.Aux.'!$AG$12:$BG$722,MATCH($B343,'Res.Aux.'!$AG$12:$AG$722,0),MATCH(N$6,'Res.Aux.'!$AG$15:$BG$15,0)))</f>
        <v/>
      </c>
      <c r="O343" s="411"/>
      <c r="P343" s="412" t="str">
        <f t="shared" si="67"/>
        <v/>
      </c>
      <c r="Q343" s="413" t="str">
        <f t="shared" si="69"/>
        <v>ù</v>
      </c>
      <c r="R343" s="414" t="str">
        <f>IF($B343="-","",INDEX('Res.Aux.'!$AG$12:$BG$722,MATCH($B343,'Res.Aux.'!$AG$12:$AG$722,0),MATCH(R$6,'Res.Aux.'!$AG$15:$BG$15,0)))</f>
        <v/>
      </c>
      <c r="S343" s="415" t="str">
        <f>IF($B343="-","",INDEX('Res.Aux.'!$AG$12:$BG$722,MATCH($B343,'Res.Aux.'!$AG$12:$AG$722,0),MATCH(S$6,'Res.Aux.'!$AG$15:$BG$15,0)))</f>
        <v/>
      </c>
      <c r="T343" s="415" t="str">
        <f>IF($B343="-","",INDEX('Res.Aux.'!$AG$12:$BG$722,MATCH($B343,'Res.Aux.'!$AG$12:$AG$722,0),MATCH(T$6,'Res.Aux.'!$AG$15:$BG$15,0)))</f>
        <v/>
      </c>
      <c r="U343" s="416" t="str">
        <f>IF($B343="-","",INDEX('Res.Aux.'!$AG$12:$BG$722,MATCH($B343,'Res.Aux.'!$AG$12:$AG$722,0),MATCH(U$6,'Res.Aux.'!$AG$15:$BG$15,0)))</f>
        <v/>
      </c>
      <c r="V343" s="417"/>
      <c r="W343" s="414" t="str">
        <f t="shared" si="61"/>
        <v>-</v>
      </c>
      <c r="X343" s="415" t="str">
        <f t="shared" si="61"/>
        <v>-</v>
      </c>
      <c r="Y343" s="415" t="str">
        <f t="shared" si="61"/>
        <v>-</v>
      </c>
      <c r="Z343" s="416" t="str">
        <f t="shared" ref="Z343:Z406" si="72">IF(OR(U343="-",U343=0,U343=""),"-",(U343*Z$1))</f>
        <v>-</v>
      </c>
      <c r="AA343" s="417"/>
      <c r="AB343" s="414" t="str">
        <f t="shared" ref="AB343:AE406" si="73">IF(SUM(R343,W343)=0,"-",SUM(R343,W343))</f>
        <v>-</v>
      </c>
      <c r="AC343" s="415" t="str">
        <f t="shared" si="73"/>
        <v>-</v>
      </c>
      <c r="AD343" s="415" t="str">
        <f t="shared" si="73"/>
        <v>-</v>
      </c>
      <c r="AE343" s="416" t="str">
        <f t="shared" si="71"/>
        <v>-</v>
      </c>
      <c r="AF343" s="417"/>
      <c r="AG343" s="410" t="str">
        <f t="shared" si="62"/>
        <v>-</v>
      </c>
      <c r="AH343" s="417"/>
      <c r="AI343" s="418" t="str">
        <f t="shared" si="63"/>
        <v>ù</v>
      </c>
      <c r="AJ343" s="419" t="str">
        <f t="shared" si="64"/>
        <v>~</v>
      </c>
      <c r="AK343" s="417"/>
      <c r="AL343" s="414" t="str">
        <f t="shared" si="70"/>
        <v>-</v>
      </c>
      <c r="AM343" s="416" t="str">
        <f t="shared" si="68"/>
        <v>-</v>
      </c>
    </row>
    <row r="344" spans="2:39" ht="15" x14ac:dyDescent="0.3">
      <c r="B344" s="400" t="str">
        <f>IF(MAX(B$7:B343)+1&gt;MAX('Res.Aux.'!$AG$23:$AG$722),"-",MAX(B$7:B343)+1)</f>
        <v>-</v>
      </c>
      <c r="C344" s="401" t="str">
        <f>IF($B344="-","",INDEX('Res.Aux.'!$AG$12:$BG$722,MATCH($B344,'Res.Aux.'!$AG$12:$AG$722,0),MATCH(C$6,'Res.Aux.'!$AG$15:$BG$15,0)))</f>
        <v/>
      </c>
      <c r="D344" s="402" t="str">
        <f t="shared" si="65"/>
        <v/>
      </c>
      <c r="E344" s="403" t="str">
        <f>IF($B344="-","",INDEX('Res.Aux.'!$AG$12:$BG$722,MATCH($B344,'Res.Aux.'!$AG$12:$AG$722,0),MATCH(E$6,'Res.Aux.'!$AG$15:$BG$15,0)))</f>
        <v/>
      </c>
      <c r="F344" s="402" t="str">
        <f t="shared" si="66"/>
        <v/>
      </c>
      <c r="G344" s="404" t="str">
        <f>IF($B344="-","",INDEX('Res.Aux.'!$AG$12:$BG$722,MATCH($B344,'Res.Aux.'!$AG$12:$AG$722,0),MATCH(G$6,'Res.Aux.'!$AG$15:$BG$15,0)))</f>
        <v/>
      </c>
      <c r="H344" s="405" t="str">
        <f>IF($B344="-","",Datos!$I$16)</f>
        <v/>
      </c>
      <c r="I344" s="406" t="str">
        <f>IF($C344="","",Datos!$G$16)</f>
        <v/>
      </c>
      <c r="J344" s="407" t="str">
        <f>IF($B344="-","",INDEX('Res.Aux.'!$AG$12:$BG$722,MATCH($B344,'Res.Aux.'!$AG$12:$AG$722,0),MATCH(J$6,'Res.Aux.'!$AG$15:$BG$15,0)))</f>
        <v/>
      </c>
      <c r="K344" s="408" t="str">
        <f>IF($C344="","",Datos!$H$26)</f>
        <v/>
      </c>
      <c r="L344" s="409" t="str">
        <f>IF($I344="","",Datos!$N$27)</f>
        <v/>
      </c>
      <c r="M344" s="407" t="str">
        <f>IF($I344="","",Datos!$O$27)</f>
        <v/>
      </c>
      <c r="N344" s="410" t="str">
        <f>IF($B344="-","",INDEX('Res.Aux.'!$AG$12:$BG$722,MATCH($B344,'Res.Aux.'!$AG$12:$AG$722,0),MATCH(N$6,'Res.Aux.'!$AG$15:$BG$15,0)))</f>
        <v/>
      </c>
      <c r="O344" s="411"/>
      <c r="P344" s="412" t="str">
        <f t="shared" si="67"/>
        <v/>
      </c>
      <c r="Q344" s="413" t="str">
        <f t="shared" si="69"/>
        <v>ù</v>
      </c>
      <c r="R344" s="414" t="str">
        <f>IF($B344="-","",INDEX('Res.Aux.'!$AG$12:$BG$722,MATCH($B344,'Res.Aux.'!$AG$12:$AG$722,0),MATCH(R$6,'Res.Aux.'!$AG$15:$BG$15,0)))</f>
        <v/>
      </c>
      <c r="S344" s="415" t="str">
        <f>IF($B344="-","",INDEX('Res.Aux.'!$AG$12:$BG$722,MATCH($B344,'Res.Aux.'!$AG$12:$AG$722,0),MATCH(S$6,'Res.Aux.'!$AG$15:$BG$15,0)))</f>
        <v/>
      </c>
      <c r="T344" s="415" t="str">
        <f>IF($B344="-","",INDEX('Res.Aux.'!$AG$12:$BG$722,MATCH($B344,'Res.Aux.'!$AG$12:$AG$722,0),MATCH(T$6,'Res.Aux.'!$AG$15:$BG$15,0)))</f>
        <v/>
      </c>
      <c r="U344" s="416" t="str">
        <f>IF($B344="-","",INDEX('Res.Aux.'!$AG$12:$BG$722,MATCH($B344,'Res.Aux.'!$AG$12:$AG$722,0),MATCH(U$6,'Res.Aux.'!$AG$15:$BG$15,0)))</f>
        <v/>
      </c>
      <c r="V344" s="417"/>
      <c r="W344" s="414" t="str">
        <f t="shared" ref="W344:Z407" si="74">IF(OR(R344="-",R344=0,R344=""),"-",(R344*W$1))</f>
        <v>-</v>
      </c>
      <c r="X344" s="415" t="str">
        <f t="shared" si="74"/>
        <v>-</v>
      </c>
      <c r="Y344" s="415" t="str">
        <f t="shared" si="74"/>
        <v>-</v>
      </c>
      <c r="Z344" s="416" t="str">
        <f t="shared" si="72"/>
        <v>-</v>
      </c>
      <c r="AA344" s="417"/>
      <c r="AB344" s="414" t="str">
        <f t="shared" si="73"/>
        <v>-</v>
      </c>
      <c r="AC344" s="415" t="str">
        <f t="shared" si="73"/>
        <v>-</v>
      </c>
      <c r="AD344" s="415" t="str">
        <f t="shared" si="73"/>
        <v>-</v>
      </c>
      <c r="AE344" s="416" t="str">
        <f t="shared" si="71"/>
        <v>-</v>
      </c>
      <c r="AF344" s="417"/>
      <c r="AG344" s="410" t="str">
        <f t="shared" si="62"/>
        <v>-</v>
      </c>
      <c r="AH344" s="417"/>
      <c r="AI344" s="418" t="str">
        <f t="shared" si="63"/>
        <v>ù</v>
      </c>
      <c r="AJ344" s="419" t="str">
        <f t="shared" si="64"/>
        <v>~</v>
      </c>
      <c r="AK344" s="417"/>
      <c r="AL344" s="414" t="str">
        <f t="shared" si="70"/>
        <v>-</v>
      </c>
      <c r="AM344" s="416" t="str">
        <f t="shared" si="68"/>
        <v>-</v>
      </c>
    </row>
    <row r="345" spans="2:39" ht="15" x14ac:dyDescent="0.3">
      <c r="B345" s="400" t="str">
        <f>IF(MAX(B$7:B344)+1&gt;MAX('Res.Aux.'!$AG$23:$AG$722),"-",MAX(B$7:B344)+1)</f>
        <v>-</v>
      </c>
      <c r="C345" s="401" t="str">
        <f>IF($B345="-","",INDEX('Res.Aux.'!$AG$12:$BG$722,MATCH($B345,'Res.Aux.'!$AG$12:$AG$722,0),MATCH(C$6,'Res.Aux.'!$AG$15:$BG$15,0)))</f>
        <v/>
      </c>
      <c r="D345" s="402" t="str">
        <f t="shared" si="65"/>
        <v/>
      </c>
      <c r="E345" s="403" t="str">
        <f>IF($B345="-","",INDEX('Res.Aux.'!$AG$12:$BG$722,MATCH($B345,'Res.Aux.'!$AG$12:$AG$722,0),MATCH(E$6,'Res.Aux.'!$AG$15:$BG$15,0)))</f>
        <v/>
      </c>
      <c r="F345" s="402" t="str">
        <f t="shared" si="66"/>
        <v/>
      </c>
      <c r="G345" s="404" t="str">
        <f>IF($B345="-","",INDEX('Res.Aux.'!$AG$12:$BG$722,MATCH($B345,'Res.Aux.'!$AG$12:$AG$722,0),MATCH(G$6,'Res.Aux.'!$AG$15:$BG$15,0)))</f>
        <v/>
      </c>
      <c r="H345" s="405" t="str">
        <f>IF($B345="-","",Datos!$I$16)</f>
        <v/>
      </c>
      <c r="I345" s="406" t="str">
        <f>IF($C345="","",Datos!$G$16)</f>
        <v/>
      </c>
      <c r="J345" s="407" t="str">
        <f>IF($B345="-","",INDEX('Res.Aux.'!$AG$12:$BG$722,MATCH($B345,'Res.Aux.'!$AG$12:$AG$722,0),MATCH(J$6,'Res.Aux.'!$AG$15:$BG$15,0)))</f>
        <v/>
      </c>
      <c r="K345" s="408" t="str">
        <f>IF($C345="","",Datos!$H$26)</f>
        <v/>
      </c>
      <c r="L345" s="409" t="str">
        <f>IF($I345="","",Datos!$N$27)</f>
        <v/>
      </c>
      <c r="M345" s="407" t="str">
        <f>IF($I345="","",Datos!$O$27)</f>
        <v/>
      </c>
      <c r="N345" s="410" t="str">
        <f>IF($B345="-","",INDEX('Res.Aux.'!$AG$12:$BG$722,MATCH($B345,'Res.Aux.'!$AG$12:$AG$722,0),MATCH(N$6,'Res.Aux.'!$AG$15:$BG$15,0)))</f>
        <v/>
      </c>
      <c r="O345" s="411"/>
      <c r="P345" s="412" t="str">
        <f t="shared" si="67"/>
        <v/>
      </c>
      <c r="Q345" s="413" t="str">
        <f t="shared" si="69"/>
        <v>ù</v>
      </c>
      <c r="R345" s="414" t="str">
        <f>IF($B345="-","",INDEX('Res.Aux.'!$AG$12:$BG$722,MATCH($B345,'Res.Aux.'!$AG$12:$AG$722,0),MATCH(R$6,'Res.Aux.'!$AG$15:$BG$15,0)))</f>
        <v/>
      </c>
      <c r="S345" s="415" t="str">
        <f>IF($B345="-","",INDEX('Res.Aux.'!$AG$12:$BG$722,MATCH($B345,'Res.Aux.'!$AG$12:$AG$722,0),MATCH(S$6,'Res.Aux.'!$AG$15:$BG$15,0)))</f>
        <v/>
      </c>
      <c r="T345" s="415" t="str">
        <f>IF($B345="-","",INDEX('Res.Aux.'!$AG$12:$BG$722,MATCH($B345,'Res.Aux.'!$AG$12:$AG$722,0),MATCH(T$6,'Res.Aux.'!$AG$15:$BG$15,0)))</f>
        <v/>
      </c>
      <c r="U345" s="416" t="str">
        <f>IF($B345="-","",INDEX('Res.Aux.'!$AG$12:$BG$722,MATCH($B345,'Res.Aux.'!$AG$12:$AG$722,0),MATCH(U$6,'Res.Aux.'!$AG$15:$BG$15,0)))</f>
        <v/>
      </c>
      <c r="V345" s="417"/>
      <c r="W345" s="414" t="str">
        <f t="shared" si="74"/>
        <v>-</v>
      </c>
      <c r="X345" s="415" t="str">
        <f t="shared" si="74"/>
        <v>-</v>
      </c>
      <c r="Y345" s="415" t="str">
        <f t="shared" si="74"/>
        <v>-</v>
      </c>
      <c r="Z345" s="416" t="str">
        <f t="shared" si="72"/>
        <v>-</v>
      </c>
      <c r="AA345" s="417"/>
      <c r="AB345" s="414" t="str">
        <f t="shared" si="73"/>
        <v>-</v>
      </c>
      <c r="AC345" s="415" t="str">
        <f t="shared" si="73"/>
        <v>-</v>
      </c>
      <c r="AD345" s="415" t="str">
        <f t="shared" si="73"/>
        <v>-</v>
      </c>
      <c r="AE345" s="416" t="str">
        <f t="shared" si="71"/>
        <v>-</v>
      </c>
      <c r="AF345" s="417"/>
      <c r="AG345" s="410" t="str">
        <f t="shared" si="62"/>
        <v>-</v>
      </c>
      <c r="AH345" s="417"/>
      <c r="AI345" s="418" t="str">
        <f t="shared" si="63"/>
        <v>ù</v>
      </c>
      <c r="AJ345" s="419" t="str">
        <f t="shared" si="64"/>
        <v>~</v>
      </c>
      <c r="AK345" s="417"/>
      <c r="AL345" s="414" t="str">
        <f t="shared" si="70"/>
        <v>-</v>
      </c>
      <c r="AM345" s="416" t="str">
        <f t="shared" si="68"/>
        <v>-</v>
      </c>
    </row>
    <row r="346" spans="2:39" ht="15" x14ac:dyDescent="0.3">
      <c r="B346" s="400" t="str">
        <f>IF(MAX(B$7:B345)+1&gt;MAX('Res.Aux.'!$AG$23:$AG$722),"-",MAX(B$7:B345)+1)</f>
        <v>-</v>
      </c>
      <c r="C346" s="401" t="str">
        <f>IF($B346="-","",INDEX('Res.Aux.'!$AG$12:$BG$722,MATCH($B346,'Res.Aux.'!$AG$12:$AG$722,0),MATCH(C$6,'Res.Aux.'!$AG$15:$BG$15,0)))</f>
        <v/>
      </c>
      <c r="D346" s="402" t="str">
        <f t="shared" si="65"/>
        <v/>
      </c>
      <c r="E346" s="403" t="str">
        <f>IF($B346="-","",INDEX('Res.Aux.'!$AG$12:$BG$722,MATCH($B346,'Res.Aux.'!$AG$12:$AG$722,0),MATCH(E$6,'Res.Aux.'!$AG$15:$BG$15,0)))</f>
        <v/>
      </c>
      <c r="F346" s="402" t="str">
        <f t="shared" si="66"/>
        <v/>
      </c>
      <c r="G346" s="404" t="str">
        <f>IF($B346="-","",INDEX('Res.Aux.'!$AG$12:$BG$722,MATCH($B346,'Res.Aux.'!$AG$12:$AG$722,0),MATCH(G$6,'Res.Aux.'!$AG$15:$BG$15,0)))</f>
        <v/>
      </c>
      <c r="H346" s="405" t="str">
        <f>IF($B346="-","",Datos!$I$16)</f>
        <v/>
      </c>
      <c r="I346" s="406" t="str">
        <f>IF($C346="","",Datos!$G$16)</f>
        <v/>
      </c>
      <c r="J346" s="407" t="str">
        <f>IF($B346="-","",INDEX('Res.Aux.'!$AG$12:$BG$722,MATCH($B346,'Res.Aux.'!$AG$12:$AG$722,0),MATCH(J$6,'Res.Aux.'!$AG$15:$BG$15,0)))</f>
        <v/>
      </c>
      <c r="K346" s="408" t="str">
        <f>IF($C346="","",Datos!$H$26)</f>
        <v/>
      </c>
      <c r="L346" s="409" t="str">
        <f>IF($I346="","",Datos!$N$27)</f>
        <v/>
      </c>
      <c r="M346" s="407" t="str">
        <f>IF($I346="","",Datos!$O$27)</f>
        <v/>
      </c>
      <c r="N346" s="410" t="str">
        <f>IF($B346="-","",INDEX('Res.Aux.'!$AG$12:$BG$722,MATCH($B346,'Res.Aux.'!$AG$12:$AG$722,0),MATCH(N$6,'Res.Aux.'!$AG$15:$BG$15,0)))</f>
        <v/>
      </c>
      <c r="O346" s="411"/>
      <c r="P346" s="412" t="str">
        <f t="shared" si="67"/>
        <v/>
      </c>
      <c r="Q346" s="413" t="str">
        <f t="shared" si="69"/>
        <v>ù</v>
      </c>
      <c r="R346" s="414" t="str">
        <f>IF($B346="-","",INDEX('Res.Aux.'!$AG$12:$BG$722,MATCH($B346,'Res.Aux.'!$AG$12:$AG$722,0),MATCH(R$6,'Res.Aux.'!$AG$15:$BG$15,0)))</f>
        <v/>
      </c>
      <c r="S346" s="415" t="str">
        <f>IF($B346="-","",INDEX('Res.Aux.'!$AG$12:$BG$722,MATCH($B346,'Res.Aux.'!$AG$12:$AG$722,0),MATCH(S$6,'Res.Aux.'!$AG$15:$BG$15,0)))</f>
        <v/>
      </c>
      <c r="T346" s="415" t="str">
        <f>IF($B346="-","",INDEX('Res.Aux.'!$AG$12:$BG$722,MATCH($B346,'Res.Aux.'!$AG$12:$AG$722,0),MATCH(T$6,'Res.Aux.'!$AG$15:$BG$15,0)))</f>
        <v/>
      </c>
      <c r="U346" s="416" t="str">
        <f>IF($B346="-","",INDEX('Res.Aux.'!$AG$12:$BG$722,MATCH($B346,'Res.Aux.'!$AG$12:$AG$722,0),MATCH(U$6,'Res.Aux.'!$AG$15:$BG$15,0)))</f>
        <v/>
      </c>
      <c r="V346" s="417"/>
      <c r="W346" s="414" t="str">
        <f t="shared" si="74"/>
        <v>-</v>
      </c>
      <c r="X346" s="415" t="str">
        <f t="shared" si="74"/>
        <v>-</v>
      </c>
      <c r="Y346" s="415" t="str">
        <f t="shared" si="74"/>
        <v>-</v>
      </c>
      <c r="Z346" s="416" t="str">
        <f t="shared" si="72"/>
        <v>-</v>
      </c>
      <c r="AA346" s="417"/>
      <c r="AB346" s="414" t="str">
        <f t="shared" si="73"/>
        <v>-</v>
      </c>
      <c r="AC346" s="415" t="str">
        <f t="shared" si="73"/>
        <v>-</v>
      </c>
      <c r="AD346" s="415" t="str">
        <f t="shared" si="73"/>
        <v>-</v>
      </c>
      <c r="AE346" s="416" t="str">
        <f t="shared" si="71"/>
        <v>-</v>
      </c>
      <c r="AF346" s="417"/>
      <c r="AG346" s="410" t="str">
        <f t="shared" si="62"/>
        <v>-</v>
      </c>
      <c r="AH346" s="417"/>
      <c r="AI346" s="418" t="str">
        <f t="shared" si="63"/>
        <v>ù</v>
      </c>
      <c r="AJ346" s="419" t="str">
        <f t="shared" si="64"/>
        <v>~</v>
      </c>
      <c r="AK346" s="417"/>
      <c r="AL346" s="414" t="str">
        <f t="shared" si="70"/>
        <v>-</v>
      </c>
      <c r="AM346" s="416" t="str">
        <f t="shared" si="68"/>
        <v>-</v>
      </c>
    </row>
    <row r="347" spans="2:39" ht="15" x14ac:dyDescent="0.3">
      <c r="B347" s="400" t="str">
        <f>IF(MAX(B$7:B346)+1&gt;MAX('Res.Aux.'!$AG$23:$AG$722),"-",MAX(B$7:B346)+1)</f>
        <v>-</v>
      </c>
      <c r="C347" s="401" t="str">
        <f>IF($B347="-","",INDEX('Res.Aux.'!$AG$12:$BG$722,MATCH($B347,'Res.Aux.'!$AG$12:$AG$722,0),MATCH(C$6,'Res.Aux.'!$AG$15:$BG$15,0)))</f>
        <v/>
      </c>
      <c r="D347" s="402" t="str">
        <f t="shared" si="65"/>
        <v/>
      </c>
      <c r="E347" s="403" t="str">
        <f>IF($B347="-","",INDEX('Res.Aux.'!$AG$12:$BG$722,MATCH($B347,'Res.Aux.'!$AG$12:$AG$722,0),MATCH(E$6,'Res.Aux.'!$AG$15:$BG$15,0)))</f>
        <v/>
      </c>
      <c r="F347" s="402" t="str">
        <f t="shared" si="66"/>
        <v/>
      </c>
      <c r="G347" s="404" t="str">
        <f>IF($B347="-","",INDEX('Res.Aux.'!$AG$12:$BG$722,MATCH($B347,'Res.Aux.'!$AG$12:$AG$722,0),MATCH(G$6,'Res.Aux.'!$AG$15:$BG$15,0)))</f>
        <v/>
      </c>
      <c r="H347" s="405" t="str">
        <f>IF($B347="-","",Datos!$I$16)</f>
        <v/>
      </c>
      <c r="I347" s="406" t="str">
        <f>IF($C347="","",Datos!$G$16)</f>
        <v/>
      </c>
      <c r="J347" s="407" t="str">
        <f>IF($B347="-","",INDEX('Res.Aux.'!$AG$12:$BG$722,MATCH($B347,'Res.Aux.'!$AG$12:$AG$722,0),MATCH(J$6,'Res.Aux.'!$AG$15:$BG$15,0)))</f>
        <v/>
      </c>
      <c r="K347" s="408" t="str">
        <f>IF($C347="","",Datos!$H$26)</f>
        <v/>
      </c>
      <c r="L347" s="409" t="str">
        <f>IF($I347="","",Datos!$N$27)</f>
        <v/>
      </c>
      <c r="M347" s="407" t="str">
        <f>IF($I347="","",Datos!$O$27)</f>
        <v/>
      </c>
      <c r="N347" s="410" t="str">
        <f>IF($B347="-","",INDEX('Res.Aux.'!$AG$12:$BG$722,MATCH($B347,'Res.Aux.'!$AG$12:$AG$722,0),MATCH(N$6,'Res.Aux.'!$AG$15:$BG$15,0)))</f>
        <v/>
      </c>
      <c r="O347" s="411"/>
      <c r="P347" s="412" t="str">
        <f t="shared" si="67"/>
        <v/>
      </c>
      <c r="Q347" s="413" t="str">
        <f t="shared" si="69"/>
        <v>ù</v>
      </c>
      <c r="R347" s="414" t="str">
        <f>IF($B347="-","",INDEX('Res.Aux.'!$AG$12:$BG$722,MATCH($B347,'Res.Aux.'!$AG$12:$AG$722,0),MATCH(R$6,'Res.Aux.'!$AG$15:$BG$15,0)))</f>
        <v/>
      </c>
      <c r="S347" s="415" t="str">
        <f>IF($B347="-","",INDEX('Res.Aux.'!$AG$12:$BG$722,MATCH($B347,'Res.Aux.'!$AG$12:$AG$722,0),MATCH(S$6,'Res.Aux.'!$AG$15:$BG$15,0)))</f>
        <v/>
      </c>
      <c r="T347" s="415" t="str">
        <f>IF($B347="-","",INDEX('Res.Aux.'!$AG$12:$BG$722,MATCH($B347,'Res.Aux.'!$AG$12:$AG$722,0),MATCH(T$6,'Res.Aux.'!$AG$15:$BG$15,0)))</f>
        <v/>
      </c>
      <c r="U347" s="416" t="str">
        <f>IF($B347="-","",INDEX('Res.Aux.'!$AG$12:$BG$722,MATCH($B347,'Res.Aux.'!$AG$12:$AG$722,0),MATCH(U$6,'Res.Aux.'!$AG$15:$BG$15,0)))</f>
        <v/>
      </c>
      <c r="V347" s="417"/>
      <c r="W347" s="414" t="str">
        <f t="shared" si="74"/>
        <v>-</v>
      </c>
      <c r="X347" s="415" t="str">
        <f t="shared" si="74"/>
        <v>-</v>
      </c>
      <c r="Y347" s="415" t="str">
        <f t="shared" si="74"/>
        <v>-</v>
      </c>
      <c r="Z347" s="416" t="str">
        <f t="shared" si="72"/>
        <v>-</v>
      </c>
      <c r="AA347" s="417"/>
      <c r="AB347" s="414" t="str">
        <f t="shared" si="73"/>
        <v>-</v>
      </c>
      <c r="AC347" s="415" t="str">
        <f t="shared" si="73"/>
        <v>-</v>
      </c>
      <c r="AD347" s="415" t="str">
        <f t="shared" si="73"/>
        <v>-</v>
      </c>
      <c r="AE347" s="416" t="str">
        <f t="shared" si="71"/>
        <v>-</v>
      </c>
      <c r="AF347" s="417"/>
      <c r="AG347" s="410" t="str">
        <f t="shared" si="62"/>
        <v>-</v>
      </c>
      <c r="AH347" s="417"/>
      <c r="AI347" s="418" t="str">
        <f t="shared" si="63"/>
        <v>ù</v>
      </c>
      <c r="AJ347" s="419" t="str">
        <f t="shared" si="64"/>
        <v>~</v>
      </c>
      <c r="AK347" s="417"/>
      <c r="AL347" s="414" t="str">
        <f t="shared" si="70"/>
        <v>-</v>
      </c>
      <c r="AM347" s="416" t="str">
        <f t="shared" si="68"/>
        <v>-</v>
      </c>
    </row>
    <row r="348" spans="2:39" ht="15" x14ac:dyDescent="0.3">
      <c r="B348" s="400" t="str">
        <f>IF(MAX(B$7:B347)+1&gt;MAX('Res.Aux.'!$AG$23:$AG$722),"-",MAX(B$7:B347)+1)</f>
        <v>-</v>
      </c>
      <c r="C348" s="401" t="str">
        <f>IF($B348="-","",INDEX('Res.Aux.'!$AG$12:$BG$722,MATCH($B348,'Res.Aux.'!$AG$12:$AG$722,0),MATCH(C$6,'Res.Aux.'!$AG$15:$BG$15,0)))</f>
        <v/>
      </c>
      <c r="D348" s="402" t="str">
        <f t="shared" si="65"/>
        <v/>
      </c>
      <c r="E348" s="403" t="str">
        <f>IF($B348="-","",INDEX('Res.Aux.'!$AG$12:$BG$722,MATCH($B348,'Res.Aux.'!$AG$12:$AG$722,0),MATCH(E$6,'Res.Aux.'!$AG$15:$BG$15,0)))</f>
        <v/>
      </c>
      <c r="F348" s="402" t="str">
        <f t="shared" si="66"/>
        <v/>
      </c>
      <c r="G348" s="404" t="str">
        <f>IF($B348="-","",INDEX('Res.Aux.'!$AG$12:$BG$722,MATCH($B348,'Res.Aux.'!$AG$12:$AG$722,0),MATCH(G$6,'Res.Aux.'!$AG$15:$BG$15,0)))</f>
        <v/>
      </c>
      <c r="H348" s="405" t="str">
        <f>IF($B348="-","",Datos!$I$16)</f>
        <v/>
      </c>
      <c r="I348" s="406" t="str">
        <f>IF($C348="","",Datos!$G$16)</f>
        <v/>
      </c>
      <c r="J348" s="407" t="str">
        <f>IF($B348="-","",INDEX('Res.Aux.'!$AG$12:$BG$722,MATCH($B348,'Res.Aux.'!$AG$12:$AG$722,0),MATCH(J$6,'Res.Aux.'!$AG$15:$BG$15,0)))</f>
        <v/>
      </c>
      <c r="K348" s="408" t="str">
        <f>IF($C348="","",Datos!$H$26)</f>
        <v/>
      </c>
      <c r="L348" s="409" t="str">
        <f>IF($I348="","",Datos!$N$27)</f>
        <v/>
      </c>
      <c r="M348" s="407" t="str">
        <f>IF($I348="","",Datos!$O$27)</f>
        <v/>
      </c>
      <c r="N348" s="410" t="str">
        <f>IF($B348="-","",INDEX('Res.Aux.'!$AG$12:$BG$722,MATCH($B348,'Res.Aux.'!$AG$12:$AG$722,0),MATCH(N$6,'Res.Aux.'!$AG$15:$BG$15,0)))</f>
        <v/>
      </c>
      <c r="O348" s="411"/>
      <c r="P348" s="412" t="str">
        <f t="shared" si="67"/>
        <v/>
      </c>
      <c r="Q348" s="413" t="str">
        <f t="shared" si="69"/>
        <v>ù</v>
      </c>
      <c r="R348" s="414" t="str">
        <f>IF($B348="-","",INDEX('Res.Aux.'!$AG$12:$BG$722,MATCH($B348,'Res.Aux.'!$AG$12:$AG$722,0),MATCH(R$6,'Res.Aux.'!$AG$15:$BG$15,0)))</f>
        <v/>
      </c>
      <c r="S348" s="415" t="str">
        <f>IF($B348="-","",INDEX('Res.Aux.'!$AG$12:$BG$722,MATCH($B348,'Res.Aux.'!$AG$12:$AG$722,0),MATCH(S$6,'Res.Aux.'!$AG$15:$BG$15,0)))</f>
        <v/>
      </c>
      <c r="T348" s="415" t="str">
        <f>IF($B348="-","",INDEX('Res.Aux.'!$AG$12:$BG$722,MATCH($B348,'Res.Aux.'!$AG$12:$AG$722,0),MATCH(T$6,'Res.Aux.'!$AG$15:$BG$15,0)))</f>
        <v/>
      </c>
      <c r="U348" s="416" t="str">
        <f>IF($B348="-","",INDEX('Res.Aux.'!$AG$12:$BG$722,MATCH($B348,'Res.Aux.'!$AG$12:$AG$722,0),MATCH(U$6,'Res.Aux.'!$AG$15:$BG$15,0)))</f>
        <v/>
      </c>
      <c r="V348" s="417"/>
      <c r="W348" s="414" t="str">
        <f t="shared" si="74"/>
        <v>-</v>
      </c>
      <c r="X348" s="415" t="str">
        <f t="shared" si="74"/>
        <v>-</v>
      </c>
      <c r="Y348" s="415" t="str">
        <f t="shared" si="74"/>
        <v>-</v>
      </c>
      <c r="Z348" s="416" t="str">
        <f t="shared" si="72"/>
        <v>-</v>
      </c>
      <c r="AA348" s="417"/>
      <c r="AB348" s="414" t="str">
        <f t="shared" si="73"/>
        <v>-</v>
      </c>
      <c r="AC348" s="415" t="str">
        <f t="shared" si="73"/>
        <v>-</v>
      </c>
      <c r="AD348" s="415" t="str">
        <f t="shared" si="73"/>
        <v>-</v>
      </c>
      <c r="AE348" s="416" t="str">
        <f t="shared" si="71"/>
        <v>-</v>
      </c>
      <c r="AF348" s="417"/>
      <c r="AG348" s="410" t="str">
        <f t="shared" si="62"/>
        <v>-</v>
      </c>
      <c r="AH348" s="417"/>
      <c r="AI348" s="418" t="str">
        <f t="shared" si="63"/>
        <v>ù</v>
      </c>
      <c r="AJ348" s="419" t="str">
        <f t="shared" si="64"/>
        <v>~</v>
      </c>
      <c r="AK348" s="417"/>
      <c r="AL348" s="414" t="str">
        <f t="shared" si="70"/>
        <v>-</v>
      </c>
      <c r="AM348" s="416" t="str">
        <f t="shared" si="68"/>
        <v>-</v>
      </c>
    </row>
    <row r="349" spans="2:39" ht="15" x14ac:dyDescent="0.3">
      <c r="B349" s="400" t="str">
        <f>IF(MAX(B$7:B348)+1&gt;MAX('Res.Aux.'!$AG$23:$AG$722),"-",MAX(B$7:B348)+1)</f>
        <v>-</v>
      </c>
      <c r="C349" s="401" t="str">
        <f>IF($B349="-","",INDEX('Res.Aux.'!$AG$12:$BG$722,MATCH($B349,'Res.Aux.'!$AG$12:$AG$722,0),MATCH(C$6,'Res.Aux.'!$AG$15:$BG$15,0)))</f>
        <v/>
      </c>
      <c r="D349" s="402" t="str">
        <f t="shared" si="65"/>
        <v/>
      </c>
      <c r="E349" s="403" t="str">
        <f>IF($B349="-","",INDEX('Res.Aux.'!$AG$12:$BG$722,MATCH($B349,'Res.Aux.'!$AG$12:$AG$722,0),MATCH(E$6,'Res.Aux.'!$AG$15:$BG$15,0)))</f>
        <v/>
      </c>
      <c r="F349" s="402" t="str">
        <f t="shared" si="66"/>
        <v/>
      </c>
      <c r="G349" s="404" t="str">
        <f>IF($B349="-","",INDEX('Res.Aux.'!$AG$12:$BG$722,MATCH($B349,'Res.Aux.'!$AG$12:$AG$722,0),MATCH(G$6,'Res.Aux.'!$AG$15:$BG$15,0)))</f>
        <v/>
      </c>
      <c r="H349" s="405" t="str">
        <f>IF($B349="-","",Datos!$I$16)</f>
        <v/>
      </c>
      <c r="I349" s="406" t="str">
        <f>IF($C349="","",Datos!$G$16)</f>
        <v/>
      </c>
      <c r="J349" s="407" t="str">
        <f>IF($B349="-","",INDEX('Res.Aux.'!$AG$12:$BG$722,MATCH($B349,'Res.Aux.'!$AG$12:$AG$722,0),MATCH(J$6,'Res.Aux.'!$AG$15:$BG$15,0)))</f>
        <v/>
      </c>
      <c r="K349" s="408" t="str">
        <f>IF($C349="","",Datos!$H$26)</f>
        <v/>
      </c>
      <c r="L349" s="409" t="str">
        <f>IF($I349="","",Datos!$N$27)</f>
        <v/>
      </c>
      <c r="M349" s="407" t="str">
        <f>IF($I349="","",Datos!$O$27)</f>
        <v/>
      </c>
      <c r="N349" s="410" t="str">
        <f>IF($B349="-","",INDEX('Res.Aux.'!$AG$12:$BG$722,MATCH($B349,'Res.Aux.'!$AG$12:$AG$722,0),MATCH(N$6,'Res.Aux.'!$AG$15:$BG$15,0)))</f>
        <v/>
      </c>
      <c r="O349" s="411"/>
      <c r="P349" s="412" t="str">
        <f t="shared" si="67"/>
        <v/>
      </c>
      <c r="Q349" s="413" t="str">
        <f t="shared" si="69"/>
        <v>ù</v>
      </c>
      <c r="R349" s="414" t="str">
        <f>IF($B349="-","",INDEX('Res.Aux.'!$AG$12:$BG$722,MATCH($B349,'Res.Aux.'!$AG$12:$AG$722,0),MATCH(R$6,'Res.Aux.'!$AG$15:$BG$15,0)))</f>
        <v/>
      </c>
      <c r="S349" s="415" t="str">
        <f>IF($B349="-","",INDEX('Res.Aux.'!$AG$12:$BG$722,MATCH($B349,'Res.Aux.'!$AG$12:$AG$722,0),MATCH(S$6,'Res.Aux.'!$AG$15:$BG$15,0)))</f>
        <v/>
      </c>
      <c r="T349" s="415" t="str">
        <f>IF($B349="-","",INDEX('Res.Aux.'!$AG$12:$BG$722,MATCH($B349,'Res.Aux.'!$AG$12:$AG$722,0),MATCH(T$6,'Res.Aux.'!$AG$15:$BG$15,0)))</f>
        <v/>
      </c>
      <c r="U349" s="416" t="str">
        <f>IF($B349="-","",INDEX('Res.Aux.'!$AG$12:$BG$722,MATCH($B349,'Res.Aux.'!$AG$12:$AG$722,0),MATCH(U$6,'Res.Aux.'!$AG$15:$BG$15,0)))</f>
        <v/>
      </c>
      <c r="V349" s="417"/>
      <c r="W349" s="414" t="str">
        <f t="shared" si="74"/>
        <v>-</v>
      </c>
      <c r="X349" s="415" t="str">
        <f t="shared" si="74"/>
        <v>-</v>
      </c>
      <c r="Y349" s="415" t="str">
        <f t="shared" si="74"/>
        <v>-</v>
      </c>
      <c r="Z349" s="416" t="str">
        <f t="shared" si="72"/>
        <v>-</v>
      </c>
      <c r="AA349" s="417"/>
      <c r="AB349" s="414" t="str">
        <f t="shared" si="73"/>
        <v>-</v>
      </c>
      <c r="AC349" s="415" t="str">
        <f t="shared" si="73"/>
        <v>-</v>
      </c>
      <c r="AD349" s="415" t="str">
        <f t="shared" si="73"/>
        <v>-</v>
      </c>
      <c r="AE349" s="416" t="str">
        <f t="shared" si="71"/>
        <v>-</v>
      </c>
      <c r="AF349" s="417"/>
      <c r="AG349" s="410" t="str">
        <f t="shared" si="62"/>
        <v>-</v>
      </c>
      <c r="AH349" s="417"/>
      <c r="AI349" s="418" t="str">
        <f t="shared" si="63"/>
        <v>ù</v>
      </c>
      <c r="AJ349" s="419" t="str">
        <f t="shared" si="64"/>
        <v>~</v>
      </c>
      <c r="AK349" s="417"/>
      <c r="AL349" s="414" t="str">
        <f t="shared" si="70"/>
        <v>-</v>
      </c>
      <c r="AM349" s="416" t="str">
        <f t="shared" si="68"/>
        <v>-</v>
      </c>
    </row>
    <row r="350" spans="2:39" ht="15" x14ac:dyDescent="0.3">
      <c r="B350" s="400" t="str">
        <f>IF(MAX(B$7:B349)+1&gt;MAX('Res.Aux.'!$AG$23:$AG$722),"-",MAX(B$7:B349)+1)</f>
        <v>-</v>
      </c>
      <c r="C350" s="401" t="str">
        <f>IF($B350="-","",INDEX('Res.Aux.'!$AG$12:$BG$722,MATCH($B350,'Res.Aux.'!$AG$12:$AG$722,0),MATCH(C$6,'Res.Aux.'!$AG$15:$BG$15,0)))</f>
        <v/>
      </c>
      <c r="D350" s="402" t="str">
        <f t="shared" si="65"/>
        <v/>
      </c>
      <c r="E350" s="403" t="str">
        <f>IF($B350="-","",INDEX('Res.Aux.'!$AG$12:$BG$722,MATCH($B350,'Res.Aux.'!$AG$12:$AG$722,0),MATCH(E$6,'Res.Aux.'!$AG$15:$BG$15,0)))</f>
        <v/>
      </c>
      <c r="F350" s="402" t="str">
        <f t="shared" si="66"/>
        <v/>
      </c>
      <c r="G350" s="404" t="str">
        <f>IF($B350="-","",INDEX('Res.Aux.'!$AG$12:$BG$722,MATCH($B350,'Res.Aux.'!$AG$12:$AG$722,0),MATCH(G$6,'Res.Aux.'!$AG$15:$BG$15,0)))</f>
        <v/>
      </c>
      <c r="H350" s="405" t="str">
        <f>IF($B350="-","",Datos!$I$16)</f>
        <v/>
      </c>
      <c r="I350" s="406" t="str">
        <f>IF($C350="","",Datos!$G$16)</f>
        <v/>
      </c>
      <c r="J350" s="407" t="str">
        <f>IF($B350="-","",INDEX('Res.Aux.'!$AG$12:$BG$722,MATCH($B350,'Res.Aux.'!$AG$12:$AG$722,0),MATCH(J$6,'Res.Aux.'!$AG$15:$BG$15,0)))</f>
        <v/>
      </c>
      <c r="K350" s="408" t="str">
        <f>IF($C350="","",Datos!$H$26)</f>
        <v/>
      </c>
      <c r="L350" s="409" t="str">
        <f>IF($I350="","",Datos!$N$27)</f>
        <v/>
      </c>
      <c r="M350" s="407" t="str">
        <f>IF($I350="","",Datos!$O$27)</f>
        <v/>
      </c>
      <c r="N350" s="410" t="str">
        <f>IF($B350="-","",INDEX('Res.Aux.'!$AG$12:$BG$722,MATCH($B350,'Res.Aux.'!$AG$12:$AG$722,0),MATCH(N$6,'Res.Aux.'!$AG$15:$BG$15,0)))</f>
        <v/>
      </c>
      <c r="O350" s="411"/>
      <c r="P350" s="412" t="str">
        <f t="shared" si="67"/>
        <v/>
      </c>
      <c r="Q350" s="413" t="str">
        <f t="shared" si="69"/>
        <v>ù</v>
      </c>
      <c r="R350" s="414" t="str">
        <f>IF($B350="-","",INDEX('Res.Aux.'!$AG$12:$BG$722,MATCH($B350,'Res.Aux.'!$AG$12:$AG$722,0),MATCH(R$6,'Res.Aux.'!$AG$15:$BG$15,0)))</f>
        <v/>
      </c>
      <c r="S350" s="415" t="str">
        <f>IF($B350="-","",INDEX('Res.Aux.'!$AG$12:$BG$722,MATCH($B350,'Res.Aux.'!$AG$12:$AG$722,0),MATCH(S$6,'Res.Aux.'!$AG$15:$BG$15,0)))</f>
        <v/>
      </c>
      <c r="T350" s="415" t="str">
        <f>IF($B350="-","",INDEX('Res.Aux.'!$AG$12:$BG$722,MATCH($B350,'Res.Aux.'!$AG$12:$AG$722,0),MATCH(T$6,'Res.Aux.'!$AG$15:$BG$15,0)))</f>
        <v/>
      </c>
      <c r="U350" s="416" t="str">
        <f>IF($B350="-","",INDEX('Res.Aux.'!$AG$12:$BG$722,MATCH($B350,'Res.Aux.'!$AG$12:$AG$722,0),MATCH(U$6,'Res.Aux.'!$AG$15:$BG$15,0)))</f>
        <v/>
      </c>
      <c r="V350" s="417"/>
      <c r="W350" s="414" t="str">
        <f t="shared" si="74"/>
        <v>-</v>
      </c>
      <c r="X350" s="415" t="str">
        <f t="shared" si="74"/>
        <v>-</v>
      </c>
      <c r="Y350" s="415" t="str">
        <f t="shared" si="74"/>
        <v>-</v>
      </c>
      <c r="Z350" s="416" t="str">
        <f t="shared" si="72"/>
        <v>-</v>
      </c>
      <c r="AA350" s="417"/>
      <c r="AB350" s="414" t="str">
        <f t="shared" si="73"/>
        <v>-</v>
      </c>
      <c r="AC350" s="415" t="str">
        <f t="shared" si="73"/>
        <v>-</v>
      </c>
      <c r="AD350" s="415" t="str">
        <f t="shared" si="73"/>
        <v>-</v>
      </c>
      <c r="AE350" s="416" t="str">
        <f t="shared" si="71"/>
        <v>-</v>
      </c>
      <c r="AF350" s="417"/>
      <c r="AG350" s="410" t="str">
        <f t="shared" si="62"/>
        <v>-</v>
      </c>
      <c r="AH350" s="417"/>
      <c r="AI350" s="418" t="str">
        <f t="shared" si="63"/>
        <v>ù</v>
      </c>
      <c r="AJ350" s="419" t="str">
        <f t="shared" si="64"/>
        <v>~</v>
      </c>
      <c r="AK350" s="417"/>
      <c r="AL350" s="414" t="str">
        <f t="shared" si="70"/>
        <v>-</v>
      </c>
      <c r="AM350" s="416" t="str">
        <f t="shared" si="68"/>
        <v>-</v>
      </c>
    </row>
    <row r="351" spans="2:39" ht="15" x14ac:dyDescent="0.3">
      <c r="B351" s="400" t="str">
        <f>IF(MAX(B$7:B350)+1&gt;MAX('Res.Aux.'!$AG$23:$AG$722),"-",MAX(B$7:B350)+1)</f>
        <v>-</v>
      </c>
      <c r="C351" s="401" t="str">
        <f>IF($B351="-","",INDEX('Res.Aux.'!$AG$12:$BG$722,MATCH($B351,'Res.Aux.'!$AG$12:$AG$722,0),MATCH(C$6,'Res.Aux.'!$AG$15:$BG$15,0)))</f>
        <v/>
      </c>
      <c r="D351" s="402" t="str">
        <f t="shared" si="65"/>
        <v/>
      </c>
      <c r="E351" s="403" t="str">
        <f>IF($B351="-","",INDEX('Res.Aux.'!$AG$12:$BG$722,MATCH($B351,'Res.Aux.'!$AG$12:$AG$722,0),MATCH(E$6,'Res.Aux.'!$AG$15:$BG$15,0)))</f>
        <v/>
      </c>
      <c r="F351" s="402" t="str">
        <f t="shared" si="66"/>
        <v/>
      </c>
      <c r="G351" s="404" t="str">
        <f>IF($B351="-","",INDEX('Res.Aux.'!$AG$12:$BG$722,MATCH($B351,'Res.Aux.'!$AG$12:$AG$722,0),MATCH(G$6,'Res.Aux.'!$AG$15:$BG$15,0)))</f>
        <v/>
      </c>
      <c r="H351" s="405" t="str">
        <f>IF($B351="-","",Datos!$I$16)</f>
        <v/>
      </c>
      <c r="I351" s="406" t="str">
        <f>IF($C351="","",Datos!$G$16)</f>
        <v/>
      </c>
      <c r="J351" s="407" t="str">
        <f>IF($B351="-","",INDEX('Res.Aux.'!$AG$12:$BG$722,MATCH($B351,'Res.Aux.'!$AG$12:$AG$722,0),MATCH(J$6,'Res.Aux.'!$AG$15:$BG$15,0)))</f>
        <v/>
      </c>
      <c r="K351" s="408" t="str">
        <f>IF($C351="","",Datos!$H$26)</f>
        <v/>
      </c>
      <c r="L351" s="409" t="str">
        <f>IF($I351="","",Datos!$N$27)</f>
        <v/>
      </c>
      <c r="M351" s="407" t="str">
        <f>IF($I351="","",Datos!$O$27)</f>
        <v/>
      </c>
      <c r="N351" s="410" t="str">
        <f>IF($B351="-","",INDEX('Res.Aux.'!$AG$12:$BG$722,MATCH($B351,'Res.Aux.'!$AG$12:$AG$722,0),MATCH(N$6,'Res.Aux.'!$AG$15:$BG$15,0)))</f>
        <v/>
      </c>
      <c r="O351" s="411"/>
      <c r="P351" s="412" t="str">
        <f t="shared" si="67"/>
        <v/>
      </c>
      <c r="Q351" s="413" t="str">
        <f t="shared" si="69"/>
        <v>ù</v>
      </c>
      <c r="R351" s="414" t="str">
        <f>IF($B351="-","",INDEX('Res.Aux.'!$AG$12:$BG$722,MATCH($B351,'Res.Aux.'!$AG$12:$AG$722,0),MATCH(R$6,'Res.Aux.'!$AG$15:$BG$15,0)))</f>
        <v/>
      </c>
      <c r="S351" s="415" t="str">
        <f>IF($B351="-","",INDEX('Res.Aux.'!$AG$12:$BG$722,MATCH($B351,'Res.Aux.'!$AG$12:$AG$722,0),MATCH(S$6,'Res.Aux.'!$AG$15:$BG$15,0)))</f>
        <v/>
      </c>
      <c r="T351" s="415" t="str">
        <f>IF($B351="-","",INDEX('Res.Aux.'!$AG$12:$BG$722,MATCH($B351,'Res.Aux.'!$AG$12:$AG$722,0),MATCH(T$6,'Res.Aux.'!$AG$15:$BG$15,0)))</f>
        <v/>
      </c>
      <c r="U351" s="416" t="str">
        <f>IF($B351="-","",INDEX('Res.Aux.'!$AG$12:$BG$722,MATCH($B351,'Res.Aux.'!$AG$12:$AG$722,0),MATCH(U$6,'Res.Aux.'!$AG$15:$BG$15,0)))</f>
        <v/>
      </c>
      <c r="V351" s="417"/>
      <c r="W351" s="414" t="str">
        <f t="shared" si="74"/>
        <v>-</v>
      </c>
      <c r="X351" s="415" t="str">
        <f t="shared" si="74"/>
        <v>-</v>
      </c>
      <c r="Y351" s="415" t="str">
        <f t="shared" si="74"/>
        <v>-</v>
      </c>
      <c r="Z351" s="416" t="str">
        <f t="shared" si="72"/>
        <v>-</v>
      </c>
      <c r="AA351" s="417"/>
      <c r="AB351" s="414" t="str">
        <f t="shared" si="73"/>
        <v>-</v>
      </c>
      <c r="AC351" s="415" t="str">
        <f t="shared" si="73"/>
        <v>-</v>
      </c>
      <c r="AD351" s="415" t="str">
        <f t="shared" si="73"/>
        <v>-</v>
      </c>
      <c r="AE351" s="416" t="str">
        <f t="shared" si="71"/>
        <v>-</v>
      </c>
      <c r="AF351" s="417"/>
      <c r="AG351" s="410" t="str">
        <f t="shared" si="62"/>
        <v>-</v>
      </c>
      <c r="AH351" s="417"/>
      <c r="AI351" s="418" t="str">
        <f t="shared" si="63"/>
        <v>ù</v>
      </c>
      <c r="AJ351" s="419" t="str">
        <f t="shared" si="64"/>
        <v>~</v>
      </c>
      <c r="AK351" s="417"/>
      <c r="AL351" s="414" t="str">
        <f t="shared" si="70"/>
        <v>-</v>
      </c>
      <c r="AM351" s="416" t="str">
        <f t="shared" si="68"/>
        <v>-</v>
      </c>
    </row>
    <row r="352" spans="2:39" ht="15" x14ac:dyDescent="0.3">
      <c r="B352" s="400" t="str">
        <f>IF(MAX(B$7:B351)+1&gt;MAX('Res.Aux.'!$AG$23:$AG$722),"-",MAX(B$7:B351)+1)</f>
        <v>-</v>
      </c>
      <c r="C352" s="401" t="str">
        <f>IF($B352="-","",INDEX('Res.Aux.'!$AG$12:$BG$722,MATCH($B352,'Res.Aux.'!$AG$12:$AG$722,0),MATCH(C$6,'Res.Aux.'!$AG$15:$BG$15,0)))</f>
        <v/>
      </c>
      <c r="D352" s="402" t="str">
        <f t="shared" si="65"/>
        <v/>
      </c>
      <c r="E352" s="403" t="str">
        <f>IF($B352="-","",INDEX('Res.Aux.'!$AG$12:$BG$722,MATCH($B352,'Res.Aux.'!$AG$12:$AG$722,0),MATCH(E$6,'Res.Aux.'!$AG$15:$BG$15,0)))</f>
        <v/>
      </c>
      <c r="F352" s="402" t="str">
        <f t="shared" si="66"/>
        <v/>
      </c>
      <c r="G352" s="404" t="str">
        <f>IF($B352="-","",INDEX('Res.Aux.'!$AG$12:$BG$722,MATCH($B352,'Res.Aux.'!$AG$12:$AG$722,0),MATCH(G$6,'Res.Aux.'!$AG$15:$BG$15,0)))</f>
        <v/>
      </c>
      <c r="H352" s="405" t="str">
        <f>IF($B352="-","",Datos!$I$16)</f>
        <v/>
      </c>
      <c r="I352" s="406" t="str">
        <f>IF($C352="","",Datos!$G$16)</f>
        <v/>
      </c>
      <c r="J352" s="407" t="str">
        <f>IF($B352="-","",INDEX('Res.Aux.'!$AG$12:$BG$722,MATCH($B352,'Res.Aux.'!$AG$12:$AG$722,0),MATCH(J$6,'Res.Aux.'!$AG$15:$BG$15,0)))</f>
        <v/>
      </c>
      <c r="K352" s="408" t="str">
        <f>IF($C352="","",Datos!$H$26)</f>
        <v/>
      </c>
      <c r="L352" s="409" t="str">
        <f>IF($I352="","",Datos!$N$27)</f>
        <v/>
      </c>
      <c r="M352" s="407" t="str">
        <f>IF($I352="","",Datos!$O$27)</f>
        <v/>
      </c>
      <c r="N352" s="410" t="str">
        <f>IF($B352="-","",INDEX('Res.Aux.'!$AG$12:$BG$722,MATCH($B352,'Res.Aux.'!$AG$12:$AG$722,0),MATCH(N$6,'Res.Aux.'!$AG$15:$BG$15,0)))</f>
        <v/>
      </c>
      <c r="O352" s="411"/>
      <c r="P352" s="412" t="str">
        <f t="shared" si="67"/>
        <v/>
      </c>
      <c r="Q352" s="413" t="str">
        <f t="shared" si="69"/>
        <v>ù</v>
      </c>
      <c r="R352" s="414" t="str">
        <f>IF($B352="-","",INDEX('Res.Aux.'!$AG$12:$BG$722,MATCH($B352,'Res.Aux.'!$AG$12:$AG$722,0),MATCH(R$6,'Res.Aux.'!$AG$15:$BG$15,0)))</f>
        <v/>
      </c>
      <c r="S352" s="415" t="str">
        <f>IF($B352="-","",INDEX('Res.Aux.'!$AG$12:$BG$722,MATCH($B352,'Res.Aux.'!$AG$12:$AG$722,0),MATCH(S$6,'Res.Aux.'!$AG$15:$BG$15,0)))</f>
        <v/>
      </c>
      <c r="T352" s="415" t="str">
        <f>IF($B352="-","",INDEX('Res.Aux.'!$AG$12:$BG$722,MATCH($B352,'Res.Aux.'!$AG$12:$AG$722,0),MATCH(T$6,'Res.Aux.'!$AG$15:$BG$15,0)))</f>
        <v/>
      </c>
      <c r="U352" s="416" t="str">
        <f>IF($B352="-","",INDEX('Res.Aux.'!$AG$12:$BG$722,MATCH($B352,'Res.Aux.'!$AG$12:$AG$722,0),MATCH(U$6,'Res.Aux.'!$AG$15:$BG$15,0)))</f>
        <v/>
      </c>
      <c r="V352" s="417"/>
      <c r="W352" s="414" t="str">
        <f t="shared" si="74"/>
        <v>-</v>
      </c>
      <c r="X352" s="415" t="str">
        <f t="shared" si="74"/>
        <v>-</v>
      </c>
      <c r="Y352" s="415" t="str">
        <f t="shared" si="74"/>
        <v>-</v>
      </c>
      <c r="Z352" s="416" t="str">
        <f t="shared" si="72"/>
        <v>-</v>
      </c>
      <c r="AA352" s="417"/>
      <c r="AB352" s="414" t="str">
        <f t="shared" si="73"/>
        <v>-</v>
      </c>
      <c r="AC352" s="415" t="str">
        <f t="shared" si="73"/>
        <v>-</v>
      </c>
      <c r="AD352" s="415" t="str">
        <f t="shared" si="73"/>
        <v>-</v>
      </c>
      <c r="AE352" s="416" t="str">
        <f t="shared" si="71"/>
        <v>-</v>
      </c>
      <c r="AF352" s="417"/>
      <c r="AG352" s="410" t="str">
        <f t="shared" si="62"/>
        <v>-</v>
      </c>
      <c r="AH352" s="417"/>
      <c r="AI352" s="418" t="str">
        <f t="shared" si="63"/>
        <v>ù</v>
      </c>
      <c r="AJ352" s="419" t="str">
        <f t="shared" si="64"/>
        <v>~</v>
      </c>
      <c r="AK352" s="417"/>
      <c r="AL352" s="414" t="str">
        <f t="shared" si="70"/>
        <v>-</v>
      </c>
      <c r="AM352" s="416" t="str">
        <f t="shared" si="68"/>
        <v>-</v>
      </c>
    </row>
    <row r="353" spans="2:39" ht="15" x14ac:dyDescent="0.3">
      <c r="B353" s="400" t="str">
        <f>IF(MAX(B$7:B352)+1&gt;MAX('Res.Aux.'!$AG$23:$AG$722),"-",MAX(B$7:B352)+1)</f>
        <v>-</v>
      </c>
      <c r="C353" s="401" t="str">
        <f>IF($B353="-","",INDEX('Res.Aux.'!$AG$12:$BG$722,MATCH($B353,'Res.Aux.'!$AG$12:$AG$722,0),MATCH(C$6,'Res.Aux.'!$AG$15:$BG$15,0)))</f>
        <v/>
      </c>
      <c r="D353" s="402" t="str">
        <f t="shared" si="65"/>
        <v/>
      </c>
      <c r="E353" s="403" t="str">
        <f>IF($B353="-","",INDEX('Res.Aux.'!$AG$12:$BG$722,MATCH($B353,'Res.Aux.'!$AG$12:$AG$722,0),MATCH(E$6,'Res.Aux.'!$AG$15:$BG$15,0)))</f>
        <v/>
      </c>
      <c r="F353" s="402" t="str">
        <f t="shared" si="66"/>
        <v/>
      </c>
      <c r="G353" s="404" t="str">
        <f>IF($B353="-","",INDEX('Res.Aux.'!$AG$12:$BG$722,MATCH($B353,'Res.Aux.'!$AG$12:$AG$722,0),MATCH(G$6,'Res.Aux.'!$AG$15:$BG$15,0)))</f>
        <v/>
      </c>
      <c r="H353" s="405" t="str">
        <f>IF($B353="-","",Datos!$I$16)</f>
        <v/>
      </c>
      <c r="I353" s="406" t="str">
        <f>IF($C353="","",Datos!$G$16)</f>
        <v/>
      </c>
      <c r="J353" s="407" t="str">
        <f>IF($B353="-","",INDEX('Res.Aux.'!$AG$12:$BG$722,MATCH($B353,'Res.Aux.'!$AG$12:$AG$722,0),MATCH(J$6,'Res.Aux.'!$AG$15:$BG$15,0)))</f>
        <v/>
      </c>
      <c r="K353" s="408" t="str">
        <f>IF($C353="","",Datos!$H$26)</f>
        <v/>
      </c>
      <c r="L353" s="409" t="str">
        <f>IF($I353="","",Datos!$N$27)</f>
        <v/>
      </c>
      <c r="M353" s="407" t="str">
        <f>IF($I353="","",Datos!$O$27)</f>
        <v/>
      </c>
      <c r="N353" s="410" t="str">
        <f>IF($B353="-","",INDEX('Res.Aux.'!$AG$12:$BG$722,MATCH($B353,'Res.Aux.'!$AG$12:$AG$722,0),MATCH(N$6,'Res.Aux.'!$AG$15:$BG$15,0)))</f>
        <v/>
      </c>
      <c r="O353" s="411"/>
      <c r="P353" s="412" t="str">
        <f t="shared" si="67"/>
        <v/>
      </c>
      <c r="Q353" s="413" t="str">
        <f t="shared" si="69"/>
        <v>ù</v>
      </c>
      <c r="R353" s="414" t="str">
        <f>IF($B353="-","",INDEX('Res.Aux.'!$AG$12:$BG$722,MATCH($B353,'Res.Aux.'!$AG$12:$AG$722,0),MATCH(R$6,'Res.Aux.'!$AG$15:$BG$15,0)))</f>
        <v/>
      </c>
      <c r="S353" s="415" t="str">
        <f>IF($B353="-","",INDEX('Res.Aux.'!$AG$12:$BG$722,MATCH($B353,'Res.Aux.'!$AG$12:$AG$722,0),MATCH(S$6,'Res.Aux.'!$AG$15:$BG$15,0)))</f>
        <v/>
      </c>
      <c r="T353" s="415" t="str">
        <f>IF($B353="-","",INDEX('Res.Aux.'!$AG$12:$BG$722,MATCH($B353,'Res.Aux.'!$AG$12:$AG$722,0),MATCH(T$6,'Res.Aux.'!$AG$15:$BG$15,0)))</f>
        <v/>
      </c>
      <c r="U353" s="416" t="str">
        <f>IF($B353="-","",INDEX('Res.Aux.'!$AG$12:$BG$722,MATCH($B353,'Res.Aux.'!$AG$12:$AG$722,0),MATCH(U$6,'Res.Aux.'!$AG$15:$BG$15,0)))</f>
        <v/>
      </c>
      <c r="V353" s="417"/>
      <c r="W353" s="414" t="str">
        <f t="shared" si="74"/>
        <v>-</v>
      </c>
      <c r="X353" s="415" t="str">
        <f t="shared" si="74"/>
        <v>-</v>
      </c>
      <c r="Y353" s="415" t="str">
        <f t="shared" si="74"/>
        <v>-</v>
      </c>
      <c r="Z353" s="416" t="str">
        <f t="shared" si="72"/>
        <v>-</v>
      </c>
      <c r="AA353" s="417"/>
      <c r="AB353" s="414" t="str">
        <f t="shared" si="73"/>
        <v>-</v>
      </c>
      <c r="AC353" s="415" t="str">
        <f t="shared" si="73"/>
        <v>-</v>
      </c>
      <c r="AD353" s="415" t="str">
        <f t="shared" si="73"/>
        <v>-</v>
      </c>
      <c r="AE353" s="416" t="str">
        <f t="shared" si="71"/>
        <v>-</v>
      </c>
      <c r="AF353" s="417"/>
      <c r="AG353" s="410" t="str">
        <f t="shared" si="62"/>
        <v>-</v>
      </c>
      <c r="AH353" s="417"/>
      <c r="AI353" s="418" t="str">
        <f t="shared" si="63"/>
        <v>ù</v>
      </c>
      <c r="AJ353" s="419" t="str">
        <f t="shared" si="64"/>
        <v>~</v>
      </c>
      <c r="AK353" s="417"/>
      <c r="AL353" s="414" t="str">
        <f t="shared" si="70"/>
        <v>-</v>
      </c>
      <c r="AM353" s="416" t="str">
        <f t="shared" si="68"/>
        <v>-</v>
      </c>
    </row>
    <row r="354" spans="2:39" ht="15" x14ac:dyDescent="0.3">
      <c r="B354" s="400" t="str">
        <f>IF(MAX(B$7:B353)+1&gt;MAX('Res.Aux.'!$AG$23:$AG$722),"-",MAX(B$7:B353)+1)</f>
        <v>-</v>
      </c>
      <c r="C354" s="401" t="str">
        <f>IF($B354="-","",INDEX('Res.Aux.'!$AG$12:$BG$722,MATCH($B354,'Res.Aux.'!$AG$12:$AG$722,0),MATCH(C$6,'Res.Aux.'!$AG$15:$BG$15,0)))</f>
        <v/>
      </c>
      <c r="D354" s="402" t="str">
        <f t="shared" si="65"/>
        <v/>
      </c>
      <c r="E354" s="403" t="str">
        <f>IF($B354="-","",INDEX('Res.Aux.'!$AG$12:$BG$722,MATCH($B354,'Res.Aux.'!$AG$12:$AG$722,0),MATCH(E$6,'Res.Aux.'!$AG$15:$BG$15,0)))</f>
        <v/>
      </c>
      <c r="F354" s="402" t="str">
        <f t="shared" si="66"/>
        <v/>
      </c>
      <c r="G354" s="404" t="str">
        <f>IF($B354="-","",INDEX('Res.Aux.'!$AG$12:$BG$722,MATCH($B354,'Res.Aux.'!$AG$12:$AG$722,0),MATCH(G$6,'Res.Aux.'!$AG$15:$BG$15,0)))</f>
        <v/>
      </c>
      <c r="H354" s="405" t="str">
        <f>IF($B354="-","",Datos!$I$16)</f>
        <v/>
      </c>
      <c r="I354" s="406" t="str">
        <f>IF($C354="","",Datos!$G$16)</f>
        <v/>
      </c>
      <c r="J354" s="407" t="str">
        <f>IF($B354="-","",INDEX('Res.Aux.'!$AG$12:$BG$722,MATCH($B354,'Res.Aux.'!$AG$12:$AG$722,0),MATCH(J$6,'Res.Aux.'!$AG$15:$BG$15,0)))</f>
        <v/>
      </c>
      <c r="K354" s="408" t="str">
        <f>IF($C354="","",Datos!$H$26)</f>
        <v/>
      </c>
      <c r="L354" s="409" t="str">
        <f>IF($I354="","",Datos!$N$27)</f>
        <v/>
      </c>
      <c r="M354" s="407" t="str">
        <f>IF($I354="","",Datos!$O$27)</f>
        <v/>
      </c>
      <c r="N354" s="410" t="str">
        <f>IF($B354="-","",INDEX('Res.Aux.'!$AG$12:$BG$722,MATCH($B354,'Res.Aux.'!$AG$12:$AG$722,0),MATCH(N$6,'Res.Aux.'!$AG$15:$BG$15,0)))</f>
        <v/>
      </c>
      <c r="O354" s="411"/>
      <c r="P354" s="412" t="str">
        <f t="shared" si="67"/>
        <v/>
      </c>
      <c r="Q354" s="413" t="str">
        <f t="shared" si="69"/>
        <v>ù</v>
      </c>
      <c r="R354" s="414" t="str">
        <f>IF($B354="-","",INDEX('Res.Aux.'!$AG$12:$BG$722,MATCH($B354,'Res.Aux.'!$AG$12:$AG$722,0),MATCH(R$6,'Res.Aux.'!$AG$15:$BG$15,0)))</f>
        <v/>
      </c>
      <c r="S354" s="415" t="str">
        <f>IF($B354="-","",INDEX('Res.Aux.'!$AG$12:$BG$722,MATCH($B354,'Res.Aux.'!$AG$12:$AG$722,0),MATCH(S$6,'Res.Aux.'!$AG$15:$BG$15,0)))</f>
        <v/>
      </c>
      <c r="T354" s="415" t="str">
        <f>IF($B354="-","",INDEX('Res.Aux.'!$AG$12:$BG$722,MATCH($B354,'Res.Aux.'!$AG$12:$AG$722,0),MATCH(T$6,'Res.Aux.'!$AG$15:$BG$15,0)))</f>
        <v/>
      </c>
      <c r="U354" s="416" t="str">
        <f>IF($B354="-","",INDEX('Res.Aux.'!$AG$12:$BG$722,MATCH($B354,'Res.Aux.'!$AG$12:$AG$722,0),MATCH(U$6,'Res.Aux.'!$AG$15:$BG$15,0)))</f>
        <v/>
      </c>
      <c r="V354" s="417"/>
      <c r="W354" s="414" t="str">
        <f t="shared" si="74"/>
        <v>-</v>
      </c>
      <c r="X354" s="415" t="str">
        <f t="shared" si="74"/>
        <v>-</v>
      </c>
      <c r="Y354" s="415" t="str">
        <f t="shared" si="74"/>
        <v>-</v>
      </c>
      <c r="Z354" s="416" t="str">
        <f t="shared" si="72"/>
        <v>-</v>
      </c>
      <c r="AA354" s="417"/>
      <c r="AB354" s="414" t="str">
        <f t="shared" si="73"/>
        <v>-</v>
      </c>
      <c r="AC354" s="415" t="str">
        <f t="shared" si="73"/>
        <v>-</v>
      </c>
      <c r="AD354" s="415" t="str">
        <f t="shared" si="73"/>
        <v>-</v>
      </c>
      <c r="AE354" s="416" t="str">
        <f t="shared" si="71"/>
        <v>-</v>
      </c>
      <c r="AF354" s="417"/>
      <c r="AG354" s="410" t="str">
        <f t="shared" si="62"/>
        <v>-</v>
      </c>
      <c r="AH354" s="417"/>
      <c r="AI354" s="418" t="str">
        <f t="shared" si="63"/>
        <v>ù</v>
      </c>
      <c r="AJ354" s="419" t="str">
        <f t="shared" si="64"/>
        <v>~</v>
      </c>
      <c r="AK354" s="417"/>
      <c r="AL354" s="414" t="str">
        <f t="shared" si="70"/>
        <v>-</v>
      </c>
      <c r="AM354" s="416" t="str">
        <f t="shared" si="68"/>
        <v>-</v>
      </c>
    </row>
    <row r="355" spans="2:39" ht="15" x14ac:dyDescent="0.3">
      <c r="B355" s="400" t="str">
        <f>IF(MAX(B$7:B354)+1&gt;MAX('Res.Aux.'!$AG$23:$AG$722),"-",MAX(B$7:B354)+1)</f>
        <v>-</v>
      </c>
      <c r="C355" s="401" t="str">
        <f>IF($B355="-","",INDEX('Res.Aux.'!$AG$12:$BG$722,MATCH($B355,'Res.Aux.'!$AG$12:$AG$722,0),MATCH(C$6,'Res.Aux.'!$AG$15:$BG$15,0)))</f>
        <v/>
      </c>
      <c r="D355" s="402" t="str">
        <f t="shared" si="65"/>
        <v/>
      </c>
      <c r="E355" s="403" t="str">
        <f>IF($B355="-","",INDEX('Res.Aux.'!$AG$12:$BG$722,MATCH($B355,'Res.Aux.'!$AG$12:$AG$722,0),MATCH(E$6,'Res.Aux.'!$AG$15:$BG$15,0)))</f>
        <v/>
      </c>
      <c r="F355" s="402" t="str">
        <f t="shared" si="66"/>
        <v/>
      </c>
      <c r="G355" s="404" t="str">
        <f>IF($B355="-","",INDEX('Res.Aux.'!$AG$12:$BG$722,MATCH($B355,'Res.Aux.'!$AG$12:$AG$722,0),MATCH(G$6,'Res.Aux.'!$AG$15:$BG$15,0)))</f>
        <v/>
      </c>
      <c r="H355" s="405" t="str">
        <f>IF($B355="-","",Datos!$I$16)</f>
        <v/>
      </c>
      <c r="I355" s="406" t="str">
        <f>IF($C355="","",Datos!$G$16)</f>
        <v/>
      </c>
      <c r="J355" s="407" t="str">
        <f>IF($B355="-","",INDEX('Res.Aux.'!$AG$12:$BG$722,MATCH($B355,'Res.Aux.'!$AG$12:$AG$722,0),MATCH(J$6,'Res.Aux.'!$AG$15:$BG$15,0)))</f>
        <v/>
      </c>
      <c r="K355" s="408" t="str">
        <f>IF($C355="","",Datos!$H$26)</f>
        <v/>
      </c>
      <c r="L355" s="409" t="str">
        <f>IF($I355="","",Datos!$N$27)</f>
        <v/>
      </c>
      <c r="M355" s="407" t="str">
        <f>IF($I355="","",Datos!$O$27)</f>
        <v/>
      </c>
      <c r="N355" s="410" t="str">
        <f>IF($B355="-","",INDEX('Res.Aux.'!$AG$12:$BG$722,MATCH($B355,'Res.Aux.'!$AG$12:$AG$722,0),MATCH(N$6,'Res.Aux.'!$AG$15:$BG$15,0)))</f>
        <v/>
      </c>
      <c r="O355" s="411"/>
      <c r="P355" s="412" t="str">
        <f t="shared" si="67"/>
        <v/>
      </c>
      <c r="Q355" s="413" t="str">
        <f t="shared" si="69"/>
        <v>ù</v>
      </c>
      <c r="R355" s="414" t="str">
        <f>IF($B355="-","",INDEX('Res.Aux.'!$AG$12:$BG$722,MATCH($B355,'Res.Aux.'!$AG$12:$AG$722,0),MATCH(R$6,'Res.Aux.'!$AG$15:$BG$15,0)))</f>
        <v/>
      </c>
      <c r="S355" s="415" t="str">
        <f>IF($B355="-","",INDEX('Res.Aux.'!$AG$12:$BG$722,MATCH($B355,'Res.Aux.'!$AG$12:$AG$722,0),MATCH(S$6,'Res.Aux.'!$AG$15:$BG$15,0)))</f>
        <v/>
      </c>
      <c r="T355" s="415" t="str">
        <f>IF($B355="-","",INDEX('Res.Aux.'!$AG$12:$BG$722,MATCH($B355,'Res.Aux.'!$AG$12:$AG$722,0),MATCH(T$6,'Res.Aux.'!$AG$15:$BG$15,0)))</f>
        <v/>
      </c>
      <c r="U355" s="416" t="str">
        <f>IF($B355="-","",INDEX('Res.Aux.'!$AG$12:$BG$722,MATCH($B355,'Res.Aux.'!$AG$12:$AG$722,0),MATCH(U$6,'Res.Aux.'!$AG$15:$BG$15,0)))</f>
        <v/>
      </c>
      <c r="V355" s="417"/>
      <c r="W355" s="414" t="str">
        <f t="shared" si="74"/>
        <v>-</v>
      </c>
      <c r="X355" s="415" t="str">
        <f t="shared" si="74"/>
        <v>-</v>
      </c>
      <c r="Y355" s="415" t="str">
        <f t="shared" si="74"/>
        <v>-</v>
      </c>
      <c r="Z355" s="416" t="str">
        <f t="shared" si="72"/>
        <v>-</v>
      </c>
      <c r="AA355" s="417"/>
      <c r="AB355" s="414" t="str">
        <f t="shared" si="73"/>
        <v>-</v>
      </c>
      <c r="AC355" s="415" t="str">
        <f t="shared" si="73"/>
        <v>-</v>
      </c>
      <c r="AD355" s="415" t="str">
        <f t="shared" si="73"/>
        <v>-</v>
      </c>
      <c r="AE355" s="416" t="str">
        <f t="shared" si="71"/>
        <v>-</v>
      </c>
      <c r="AF355" s="417"/>
      <c r="AG355" s="410" t="str">
        <f t="shared" si="62"/>
        <v>-</v>
      </c>
      <c r="AH355" s="417"/>
      <c r="AI355" s="418" t="str">
        <f t="shared" si="63"/>
        <v>ù</v>
      </c>
      <c r="AJ355" s="419" t="str">
        <f t="shared" si="64"/>
        <v>~</v>
      </c>
      <c r="AK355" s="417"/>
      <c r="AL355" s="414" t="str">
        <f t="shared" si="70"/>
        <v>-</v>
      </c>
      <c r="AM355" s="416" t="str">
        <f t="shared" si="68"/>
        <v>-</v>
      </c>
    </row>
    <row r="356" spans="2:39" ht="15" x14ac:dyDescent="0.3">
      <c r="B356" s="400" t="str">
        <f>IF(MAX(B$7:B355)+1&gt;MAX('Res.Aux.'!$AG$23:$AG$722),"-",MAX(B$7:B355)+1)</f>
        <v>-</v>
      </c>
      <c r="C356" s="401" t="str">
        <f>IF($B356="-","",INDEX('Res.Aux.'!$AG$12:$BG$722,MATCH($B356,'Res.Aux.'!$AG$12:$AG$722,0),MATCH(C$6,'Res.Aux.'!$AG$15:$BG$15,0)))</f>
        <v/>
      </c>
      <c r="D356" s="402" t="str">
        <f t="shared" si="65"/>
        <v/>
      </c>
      <c r="E356" s="403" t="str">
        <f>IF($B356="-","",INDEX('Res.Aux.'!$AG$12:$BG$722,MATCH($B356,'Res.Aux.'!$AG$12:$AG$722,0),MATCH(E$6,'Res.Aux.'!$AG$15:$BG$15,0)))</f>
        <v/>
      </c>
      <c r="F356" s="402" t="str">
        <f t="shared" si="66"/>
        <v/>
      </c>
      <c r="G356" s="404" t="str">
        <f>IF($B356="-","",INDEX('Res.Aux.'!$AG$12:$BG$722,MATCH($B356,'Res.Aux.'!$AG$12:$AG$722,0),MATCH(G$6,'Res.Aux.'!$AG$15:$BG$15,0)))</f>
        <v/>
      </c>
      <c r="H356" s="405" t="str">
        <f>IF($B356="-","",Datos!$I$16)</f>
        <v/>
      </c>
      <c r="I356" s="406" t="str">
        <f>IF($C356="","",Datos!$G$16)</f>
        <v/>
      </c>
      <c r="J356" s="407" t="str">
        <f>IF($B356="-","",INDEX('Res.Aux.'!$AG$12:$BG$722,MATCH($B356,'Res.Aux.'!$AG$12:$AG$722,0),MATCH(J$6,'Res.Aux.'!$AG$15:$BG$15,0)))</f>
        <v/>
      </c>
      <c r="K356" s="408" t="str">
        <f>IF($C356="","",Datos!$H$26)</f>
        <v/>
      </c>
      <c r="L356" s="409" t="str">
        <f>IF($I356="","",Datos!$N$27)</f>
        <v/>
      </c>
      <c r="M356" s="407" t="str">
        <f>IF($I356="","",Datos!$O$27)</f>
        <v/>
      </c>
      <c r="N356" s="410" t="str">
        <f>IF($B356="-","",INDEX('Res.Aux.'!$AG$12:$BG$722,MATCH($B356,'Res.Aux.'!$AG$12:$AG$722,0),MATCH(N$6,'Res.Aux.'!$AG$15:$BG$15,0)))</f>
        <v/>
      </c>
      <c r="O356" s="411"/>
      <c r="P356" s="412" t="str">
        <f t="shared" si="67"/>
        <v/>
      </c>
      <c r="Q356" s="413" t="str">
        <f t="shared" si="69"/>
        <v>ù</v>
      </c>
      <c r="R356" s="414" t="str">
        <f>IF($B356="-","",INDEX('Res.Aux.'!$AG$12:$BG$722,MATCH($B356,'Res.Aux.'!$AG$12:$AG$722,0),MATCH(R$6,'Res.Aux.'!$AG$15:$BG$15,0)))</f>
        <v/>
      </c>
      <c r="S356" s="415" t="str">
        <f>IF($B356="-","",INDEX('Res.Aux.'!$AG$12:$BG$722,MATCH($B356,'Res.Aux.'!$AG$12:$AG$722,0),MATCH(S$6,'Res.Aux.'!$AG$15:$BG$15,0)))</f>
        <v/>
      </c>
      <c r="T356" s="415" t="str">
        <f>IF($B356="-","",INDEX('Res.Aux.'!$AG$12:$BG$722,MATCH($B356,'Res.Aux.'!$AG$12:$AG$722,0),MATCH(T$6,'Res.Aux.'!$AG$15:$BG$15,0)))</f>
        <v/>
      </c>
      <c r="U356" s="416" t="str">
        <f>IF($B356="-","",INDEX('Res.Aux.'!$AG$12:$BG$722,MATCH($B356,'Res.Aux.'!$AG$12:$AG$722,0),MATCH(U$6,'Res.Aux.'!$AG$15:$BG$15,0)))</f>
        <v/>
      </c>
      <c r="V356" s="417"/>
      <c r="W356" s="414" t="str">
        <f t="shared" si="74"/>
        <v>-</v>
      </c>
      <c r="X356" s="415" t="str">
        <f t="shared" si="74"/>
        <v>-</v>
      </c>
      <c r="Y356" s="415" t="str">
        <f t="shared" si="74"/>
        <v>-</v>
      </c>
      <c r="Z356" s="416" t="str">
        <f t="shared" si="72"/>
        <v>-</v>
      </c>
      <c r="AA356" s="417"/>
      <c r="AB356" s="414" t="str">
        <f t="shared" si="73"/>
        <v>-</v>
      </c>
      <c r="AC356" s="415" t="str">
        <f t="shared" si="73"/>
        <v>-</v>
      </c>
      <c r="AD356" s="415" t="str">
        <f t="shared" si="73"/>
        <v>-</v>
      </c>
      <c r="AE356" s="416" t="str">
        <f t="shared" si="71"/>
        <v>-</v>
      </c>
      <c r="AF356" s="417"/>
      <c r="AG356" s="410" t="str">
        <f t="shared" si="62"/>
        <v>-</v>
      </c>
      <c r="AH356" s="417"/>
      <c r="AI356" s="418" t="str">
        <f t="shared" si="63"/>
        <v>ù</v>
      </c>
      <c r="AJ356" s="419" t="str">
        <f t="shared" si="64"/>
        <v>~</v>
      </c>
      <c r="AK356" s="417"/>
      <c r="AL356" s="414" t="str">
        <f t="shared" si="70"/>
        <v>-</v>
      </c>
      <c r="AM356" s="416" t="str">
        <f t="shared" si="68"/>
        <v>-</v>
      </c>
    </row>
    <row r="357" spans="2:39" ht="15" x14ac:dyDescent="0.3">
      <c r="B357" s="400" t="str">
        <f>IF(MAX(B$7:B356)+1&gt;MAX('Res.Aux.'!$AG$23:$AG$722),"-",MAX(B$7:B356)+1)</f>
        <v>-</v>
      </c>
      <c r="C357" s="401" t="str">
        <f>IF($B357="-","",INDEX('Res.Aux.'!$AG$12:$BG$722,MATCH($B357,'Res.Aux.'!$AG$12:$AG$722,0),MATCH(C$6,'Res.Aux.'!$AG$15:$BG$15,0)))</f>
        <v/>
      </c>
      <c r="D357" s="402" t="str">
        <f t="shared" si="65"/>
        <v/>
      </c>
      <c r="E357" s="403" t="str">
        <f>IF($B357="-","",INDEX('Res.Aux.'!$AG$12:$BG$722,MATCH($B357,'Res.Aux.'!$AG$12:$AG$722,0),MATCH(E$6,'Res.Aux.'!$AG$15:$BG$15,0)))</f>
        <v/>
      </c>
      <c r="F357" s="402" t="str">
        <f t="shared" si="66"/>
        <v/>
      </c>
      <c r="G357" s="404" t="str">
        <f>IF($B357="-","",INDEX('Res.Aux.'!$AG$12:$BG$722,MATCH($B357,'Res.Aux.'!$AG$12:$AG$722,0),MATCH(G$6,'Res.Aux.'!$AG$15:$BG$15,0)))</f>
        <v/>
      </c>
      <c r="H357" s="405" t="str">
        <f>IF($B357="-","",Datos!$I$16)</f>
        <v/>
      </c>
      <c r="I357" s="406" t="str">
        <f>IF($C357="","",Datos!$G$16)</f>
        <v/>
      </c>
      <c r="J357" s="407" t="str">
        <f>IF($B357="-","",INDEX('Res.Aux.'!$AG$12:$BG$722,MATCH($B357,'Res.Aux.'!$AG$12:$AG$722,0),MATCH(J$6,'Res.Aux.'!$AG$15:$BG$15,0)))</f>
        <v/>
      </c>
      <c r="K357" s="408" t="str">
        <f>IF($C357="","",Datos!$H$26)</f>
        <v/>
      </c>
      <c r="L357" s="409" t="str">
        <f>IF($I357="","",Datos!$N$27)</f>
        <v/>
      </c>
      <c r="M357" s="407" t="str">
        <f>IF($I357="","",Datos!$O$27)</f>
        <v/>
      </c>
      <c r="N357" s="410" t="str">
        <f>IF($B357="-","",INDEX('Res.Aux.'!$AG$12:$BG$722,MATCH($B357,'Res.Aux.'!$AG$12:$AG$722,0),MATCH(N$6,'Res.Aux.'!$AG$15:$BG$15,0)))</f>
        <v/>
      </c>
      <c r="O357" s="411"/>
      <c r="P357" s="412" t="str">
        <f t="shared" si="67"/>
        <v/>
      </c>
      <c r="Q357" s="413" t="str">
        <f t="shared" si="69"/>
        <v>ù</v>
      </c>
      <c r="R357" s="414" t="str">
        <f>IF($B357="-","",INDEX('Res.Aux.'!$AG$12:$BG$722,MATCH($B357,'Res.Aux.'!$AG$12:$AG$722,0),MATCH(R$6,'Res.Aux.'!$AG$15:$BG$15,0)))</f>
        <v/>
      </c>
      <c r="S357" s="415" t="str">
        <f>IF($B357="-","",INDEX('Res.Aux.'!$AG$12:$BG$722,MATCH($B357,'Res.Aux.'!$AG$12:$AG$722,0),MATCH(S$6,'Res.Aux.'!$AG$15:$BG$15,0)))</f>
        <v/>
      </c>
      <c r="T357" s="415" t="str">
        <f>IF($B357="-","",INDEX('Res.Aux.'!$AG$12:$BG$722,MATCH($B357,'Res.Aux.'!$AG$12:$AG$722,0),MATCH(T$6,'Res.Aux.'!$AG$15:$BG$15,0)))</f>
        <v/>
      </c>
      <c r="U357" s="416" t="str">
        <f>IF($B357="-","",INDEX('Res.Aux.'!$AG$12:$BG$722,MATCH($B357,'Res.Aux.'!$AG$12:$AG$722,0),MATCH(U$6,'Res.Aux.'!$AG$15:$BG$15,0)))</f>
        <v/>
      </c>
      <c r="V357" s="417"/>
      <c r="W357" s="414" t="str">
        <f t="shared" si="74"/>
        <v>-</v>
      </c>
      <c r="X357" s="415" t="str">
        <f t="shared" si="74"/>
        <v>-</v>
      </c>
      <c r="Y357" s="415" t="str">
        <f t="shared" si="74"/>
        <v>-</v>
      </c>
      <c r="Z357" s="416" t="str">
        <f t="shared" si="72"/>
        <v>-</v>
      </c>
      <c r="AA357" s="417"/>
      <c r="AB357" s="414" t="str">
        <f t="shared" si="73"/>
        <v>-</v>
      </c>
      <c r="AC357" s="415" t="str">
        <f t="shared" si="73"/>
        <v>-</v>
      </c>
      <c r="AD357" s="415" t="str">
        <f t="shared" si="73"/>
        <v>-</v>
      </c>
      <c r="AE357" s="416" t="str">
        <f t="shared" si="71"/>
        <v>-</v>
      </c>
      <c r="AF357" s="417"/>
      <c r="AG357" s="410" t="str">
        <f t="shared" si="62"/>
        <v>-</v>
      </c>
      <c r="AH357" s="417"/>
      <c r="AI357" s="418" t="str">
        <f t="shared" si="63"/>
        <v>ù</v>
      </c>
      <c r="AJ357" s="419" t="str">
        <f t="shared" si="64"/>
        <v>~</v>
      </c>
      <c r="AK357" s="417"/>
      <c r="AL357" s="414" t="str">
        <f t="shared" si="70"/>
        <v>-</v>
      </c>
      <c r="AM357" s="416" t="str">
        <f t="shared" si="68"/>
        <v>-</v>
      </c>
    </row>
    <row r="358" spans="2:39" ht="15" x14ac:dyDescent="0.3">
      <c r="B358" s="400" t="str">
        <f>IF(MAX(B$7:B357)+1&gt;MAX('Res.Aux.'!$AG$23:$AG$722),"-",MAX(B$7:B357)+1)</f>
        <v>-</v>
      </c>
      <c r="C358" s="401" t="str">
        <f>IF($B358="-","",INDEX('Res.Aux.'!$AG$12:$BG$722,MATCH($B358,'Res.Aux.'!$AG$12:$AG$722,0),MATCH(C$6,'Res.Aux.'!$AG$15:$BG$15,0)))</f>
        <v/>
      </c>
      <c r="D358" s="402" t="str">
        <f t="shared" si="65"/>
        <v/>
      </c>
      <c r="E358" s="403" t="str">
        <f>IF($B358="-","",INDEX('Res.Aux.'!$AG$12:$BG$722,MATCH($B358,'Res.Aux.'!$AG$12:$AG$722,0),MATCH(E$6,'Res.Aux.'!$AG$15:$BG$15,0)))</f>
        <v/>
      </c>
      <c r="F358" s="402" t="str">
        <f t="shared" si="66"/>
        <v/>
      </c>
      <c r="G358" s="404" t="str">
        <f>IF($B358="-","",INDEX('Res.Aux.'!$AG$12:$BG$722,MATCH($B358,'Res.Aux.'!$AG$12:$AG$722,0),MATCH(G$6,'Res.Aux.'!$AG$15:$BG$15,0)))</f>
        <v/>
      </c>
      <c r="H358" s="405" t="str">
        <f>IF($B358="-","",Datos!$I$16)</f>
        <v/>
      </c>
      <c r="I358" s="406" t="str">
        <f>IF($C358="","",Datos!$G$16)</f>
        <v/>
      </c>
      <c r="J358" s="407" t="str">
        <f>IF($B358="-","",INDEX('Res.Aux.'!$AG$12:$BG$722,MATCH($B358,'Res.Aux.'!$AG$12:$AG$722,0),MATCH(J$6,'Res.Aux.'!$AG$15:$BG$15,0)))</f>
        <v/>
      </c>
      <c r="K358" s="408" t="str">
        <f>IF($C358="","",Datos!$H$26)</f>
        <v/>
      </c>
      <c r="L358" s="409" t="str">
        <f>IF($I358="","",Datos!$N$27)</f>
        <v/>
      </c>
      <c r="M358" s="407" t="str">
        <f>IF($I358="","",Datos!$O$27)</f>
        <v/>
      </c>
      <c r="N358" s="410" t="str">
        <f>IF($B358="-","",INDEX('Res.Aux.'!$AG$12:$BG$722,MATCH($B358,'Res.Aux.'!$AG$12:$AG$722,0),MATCH(N$6,'Res.Aux.'!$AG$15:$BG$15,0)))</f>
        <v/>
      </c>
      <c r="O358" s="411"/>
      <c r="P358" s="412" t="str">
        <f t="shared" si="67"/>
        <v/>
      </c>
      <c r="Q358" s="413" t="str">
        <f t="shared" si="69"/>
        <v>ù</v>
      </c>
      <c r="R358" s="414" t="str">
        <f>IF($B358="-","",INDEX('Res.Aux.'!$AG$12:$BG$722,MATCH($B358,'Res.Aux.'!$AG$12:$AG$722,0),MATCH(R$6,'Res.Aux.'!$AG$15:$BG$15,0)))</f>
        <v/>
      </c>
      <c r="S358" s="415" t="str">
        <f>IF($B358="-","",INDEX('Res.Aux.'!$AG$12:$BG$722,MATCH($B358,'Res.Aux.'!$AG$12:$AG$722,0),MATCH(S$6,'Res.Aux.'!$AG$15:$BG$15,0)))</f>
        <v/>
      </c>
      <c r="T358" s="415" t="str">
        <f>IF($B358="-","",INDEX('Res.Aux.'!$AG$12:$BG$722,MATCH($B358,'Res.Aux.'!$AG$12:$AG$722,0),MATCH(T$6,'Res.Aux.'!$AG$15:$BG$15,0)))</f>
        <v/>
      </c>
      <c r="U358" s="416" t="str">
        <f>IF($B358="-","",INDEX('Res.Aux.'!$AG$12:$BG$722,MATCH($B358,'Res.Aux.'!$AG$12:$AG$722,0),MATCH(U$6,'Res.Aux.'!$AG$15:$BG$15,0)))</f>
        <v/>
      </c>
      <c r="V358" s="417"/>
      <c r="W358" s="414" t="str">
        <f t="shared" si="74"/>
        <v>-</v>
      </c>
      <c r="X358" s="415" t="str">
        <f t="shared" si="74"/>
        <v>-</v>
      </c>
      <c r="Y358" s="415" t="str">
        <f t="shared" si="74"/>
        <v>-</v>
      </c>
      <c r="Z358" s="416" t="str">
        <f t="shared" si="72"/>
        <v>-</v>
      </c>
      <c r="AA358" s="417"/>
      <c r="AB358" s="414" t="str">
        <f t="shared" si="73"/>
        <v>-</v>
      </c>
      <c r="AC358" s="415" t="str">
        <f t="shared" si="73"/>
        <v>-</v>
      </c>
      <c r="AD358" s="415" t="str">
        <f t="shared" si="73"/>
        <v>-</v>
      </c>
      <c r="AE358" s="416" t="str">
        <f t="shared" si="71"/>
        <v>-</v>
      </c>
      <c r="AF358" s="417"/>
      <c r="AG358" s="410" t="str">
        <f t="shared" si="62"/>
        <v>-</v>
      </c>
      <c r="AH358" s="417"/>
      <c r="AI358" s="418" t="str">
        <f t="shared" si="63"/>
        <v>ù</v>
      </c>
      <c r="AJ358" s="419" t="str">
        <f t="shared" si="64"/>
        <v>~</v>
      </c>
      <c r="AK358" s="417"/>
      <c r="AL358" s="414" t="str">
        <f t="shared" si="70"/>
        <v>-</v>
      </c>
      <c r="AM358" s="416" t="str">
        <f t="shared" si="68"/>
        <v>-</v>
      </c>
    </row>
    <row r="359" spans="2:39" ht="15" x14ac:dyDescent="0.3">
      <c r="B359" s="400" t="str">
        <f>IF(MAX(B$7:B358)+1&gt;MAX('Res.Aux.'!$AG$23:$AG$722),"-",MAX(B$7:B358)+1)</f>
        <v>-</v>
      </c>
      <c r="C359" s="401" t="str">
        <f>IF($B359="-","",INDEX('Res.Aux.'!$AG$12:$BG$722,MATCH($B359,'Res.Aux.'!$AG$12:$AG$722,0),MATCH(C$6,'Res.Aux.'!$AG$15:$BG$15,0)))</f>
        <v/>
      </c>
      <c r="D359" s="402" t="str">
        <f t="shared" si="65"/>
        <v/>
      </c>
      <c r="E359" s="403" t="str">
        <f>IF($B359="-","",INDEX('Res.Aux.'!$AG$12:$BG$722,MATCH($B359,'Res.Aux.'!$AG$12:$AG$722,0),MATCH(E$6,'Res.Aux.'!$AG$15:$BG$15,0)))</f>
        <v/>
      </c>
      <c r="F359" s="402" t="str">
        <f t="shared" si="66"/>
        <v/>
      </c>
      <c r="G359" s="404" t="str">
        <f>IF($B359="-","",INDEX('Res.Aux.'!$AG$12:$BG$722,MATCH($B359,'Res.Aux.'!$AG$12:$AG$722,0),MATCH(G$6,'Res.Aux.'!$AG$15:$BG$15,0)))</f>
        <v/>
      </c>
      <c r="H359" s="405" t="str">
        <f>IF($B359="-","",Datos!$I$16)</f>
        <v/>
      </c>
      <c r="I359" s="406" t="str">
        <f>IF($C359="","",Datos!$G$16)</f>
        <v/>
      </c>
      <c r="J359" s="407" t="str">
        <f>IF($B359="-","",INDEX('Res.Aux.'!$AG$12:$BG$722,MATCH($B359,'Res.Aux.'!$AG$12:$AG$722,0),MATCH(J$6,'Res.Aux.'!$AG$15:$BG$15,0)))</f>
        <v/>
      </c>
      <c r="K359" s="408" t="str">
        <f>IF($C359="","",Datos!$H$26)</f>
        <v/>
      </c>
      <c r="L359" s="409" t="str">
        <f>IF($I359="","",Datos!$N$27)</f>
        <v/>
      </c>
      <c r="M359" s="407" t="str">
        <f>IF($I359="","",Datos!$O$27)</f>
        <v/>
      </c>
      <c r="N359" s="410" t="str">
        <f>IF($B359="-","",INDEX('Res.Aux.'!$AG$12:$BG$722,MATCH($B359,'Res.Aux.'!$AG$12:$AG$722,0),MATCH(N$6,'Res.Aux.'!$AG$15:$BG$15,0)))</f>
        <v/>
      </c>
      <c r="O359" s="411"/>
      <c r="P359" s="412" t="str">
        <f t="shared" si="67"/>
        <v/>
      </c>
      <c r="Q359" s="413" t="str">
        <f t="shared" si="69"/>
        <v>ù</v>
      </c>
      <c r="R359" s="414" t="str">
        <f>IF($B359="-","",INDEX('Res.Aux.'!$AG$12:$BG$722,MATCH($B359,'Res.Aux.'!$AG$12:$AG$722,0),MATCH(R$6,'Res.Aux.'!$AG$15:$BG$15,0)))</f>
        <v/>
      </c>
      <c r="S359" s="415" t="str">
        <f>IF($B359="-","",INDEX('Res.Aux.'!$AG$12:$BG$722,MATCH($B359,'Res.Aux.'!$AG$12:$AG$722,0),MATCH(S$6,'Res.Aux.'!$AG$15:$BG$15,0)))</f>
        <v/>
      </c>
      <c r="T359" s="415" t="str">
        <f>IF($B359="-","",INDEX('Res.Aux.'!$AG$12:$BG$722,MATCH($B359,'Res.Aux.'!$AG$12:$AG$722,0),MATCH(T$6,'Res.Aux.'!$AG$15:$BG$15,0)))</f>
        <v/>
      </c>
      <c r="U359" s="416" t="str">
        <f>IF($B359="-","",INDEX('Res.Aux.'!$AG$12:$BG$722,MATCH($B359,'Res.Aux.'!$AG$12:$AG$722,0),MATCH(U$6,'Res.Aux.'!$AG$15:$BG$15,0)))</f>
        <v/>
      </c>
      <c r="V359" s="417"/>
      <c r="W359" s="414" t="str">
        <f t="shared" si="74"/>
        <v>-</v>
      </c>
      <c r="X359" s="415" t="str">
        <f t="shared" si="74"/>
        <v>-</v>
      </c>
      <c r="Y359" s="415" t="str">
        <f t="shared" si="74"/>
        <v>-</v>
      </c>
      <c r="Z359" s="416" t="str">
        <f t="shared" si="72"/>
        <v>-</v>
      </c>
      <c r="AA359" s="417"/>
      <c r="AB359" s="414" t="str">
        <f t="shared" si="73"/>
        <v>-</v>
      </c>
      <c r="AC359" s="415" t="str">
        <f t="shared" si="73"/>
        <v>-</v>
      </c>
      <c r="AD359" s="415" t="str">
        <f t="shared" si="73"/>
        <v>-</v>
      </c>
      <c r="AE359" s="416" t="str">
        <f t="shared" si="71"/>
        <v>-</v>
      </c>
      <c r="AF359" s="417"/>
      <c r="AG359" s="410" t="str">
        <f t="shared" si="62"/>
        <v>-</v>
      </c>
      <c r="AH359" s="417"/>
      <c r="AI359" s="418" t="str">
        <f t="shared" si="63"/>
        <v>ù</v>
      </c>
      <c r="AJ359" s="419" t="str">
        <f t="shared" si="64"/>
        <v>~</v>
      </c>
      <c r="AK359" s="417"/>
      <c r="AL359" s="414" t="str">
        <f t="shared" si="70"/>
        <v>-</v>
      </c>
      <c r="AM359" s="416" t="str">
        <f t="shared" si="68"/>
        <v>-</v>
      </c>
    </row>
    <row r="360" spans="2:39" ht="15" x14ac:dyDescent="0.3">
      <c r="B360" s="400" t="str">
        <f>IF(MAX(B$7:B359)+1&gt;MAX('Res.Aux.'!$AG$23:$AG$722),"-",MAX(B$7:B359)+1)</f>
        <v>-</v>
      </c>
      <c r="C360" s="401" t="str">
        <f>IF($B360="-","",INDEX('Res.Aux.'!$AG$12:$BG$722,MATCH($B360,'Res.Aux.'!$AG$12:$AG$722,0),MATCH(C$6,'Res.Aux.'!$AG$15:$BG$15,0)))</f>
        <v/>
      </c>
      <c r="D360" s="402" t="str">
        <f t="shared" si="65"/>
        <v/>
      </c>
      <c r="E360" s="403" t="str">
        <f>IF($B360="-","",INDEX('Res.Aux.'!$AG$12:$BG$722,MATCH($B360,'Res.Aux.'!$AG$12:$AG$722,0),MATCH(E$6,'Res.Aux.'!$AG$15:$BG$15,0)))</f>
        <v/>
      </c>
      <c r="F360" s="402" t="str">
        <f t="shared" si="66"/>
        <v/>
      </c>
      <c r="G360" s="404" t="str">
        <f>IF($B360="-","",INDEX('Res.Aux.'!$AG$12:$BG$722,MATCH($B360,'Res.Aux.'!$AG$12:$AG$722,0),MATCH(G$6,'Res.Aux.'!$AG$15:$BG$15,0)))</f>
        <v/>
      </c>
      <c r="H360" s="405" t="str">
        <f>IF($B360="-","",Datos!$I$16)</f>
        <v/>
      </c>
      <c r="I360" s="406" t="str">
        <f>IF($C360="","",Datos!$G$16)</f>
        <v/>
      </c>
      <c r="J360" s="407" t="str">
        <f>IF($B360="-","",INDEX('Res.Aux.'!$AG$12:$BG$722,MATCH($B360,'Res.Aux.'!$AG$12:$AG$722,0),MATCH(J$6,'Res.Aux.'!$AG$15:$BG$15,0)))</f>
        <v/>
      </c>
      <c r="K360" s="408" t="str">
        <f>IF($C360="","",Datos!$H$26)</f>
        <v/>
      </c>
      <c r="L360" s="409" t="str">
        <f>IF($I360="","",Datos!$N$27)</f>
        <v/>
      </c>
      <c r="M360" s="407" t="str">
        <f>IF($I360="","",Datos!$O$27)</f>
        <v/>
      </c>
      <c r="N360" s="410" t="str">
        <f>IF($B360="-","",INDEX('Res.Aux.'!$AG$12:$BG$722,MATCH($B360,'Res.Aux.'!$AG$12:$AG$722,0),MATCH(N$6,'Res.Aux.'!$AG$15:$BG$15,0)))</f>
        <v/>
      </c>
      <c r="O360" s="411"/>
      <c r="P360" s="412" t="str">
        <f t="shared" si="67"/>
        <v/>
      </c>
      <c r="Q360" s="413" t="str">
        <f t="shared" si="69"/>
        <v>ù</v>
      </c>
      <c r="R360" s="414" t="str">
        <f>IF($B360="-","",INDEX('Res.Aux.'!$AG$12:$BG$722,MATCH($B360,'Res.Aux.'!$AG$12:$AG$722,0),MATCH(R$6,'Res.Aux.'!$AG$15:$BG$15,0)))</f>
        <v/>
      </c>
      <c r="S360" s="415" t="str">
        <f>IF($B360="-","",INDEX('Res.Aux.'!$AG$12:$BG$722,MATCH($B360,'Res.Aux.'!$AG$12:$AG$722,0),MATCH(S$6,'Res.Aux.'!$AG$15:$BG$15,0)))</f>
        <v/>
      </c>
      <c r="T360" s="415" t="str">
        <f>IF($B360="-","",INDEX('Res.Aux.'!$AG$12:$BG$722,MATCH($B360,'Res.Aux.'!$AG$12:$AG$722,0),MATCH(T$6,'Res.Aux.'!$AG$15:$BG$15,0)))</f>
        <v/>
      </c>
      <c r="U360" s="416" t="str">
        <f>IF($B360="-","",INDEX('Res.Aux.'!$AG$12:$BG$722,MATCH($B360,'Res.Aux.'!$AG$12:$AG$722,0),MATCH(U$6,'Res.Aux.'!$AG$15:$BG$15,0)))</f>
        <v/>
      </c>
      <c r="V360" s="417"/>
      <c r="W360" s="414" t="str">
        <f t="shared" si="74"/>
        <v>-</v>
      </c>
      <c r="X360" s="415" t="str">
        <f t="shared" si="74"/>
        <v>-</v>
      </c>
      <c r="Y360" s="415" t="str">
        <f t="shared" si="74"/>
        <v>-</v>
      </c>
      <c r="Z360" s="416" t="str">
        <f t="shared" si="72"/>
        <v>-</v>
      </c>
      <c r="AA360" s="417"/>
      <c r="AB360" s="414" t="str">
        <f t="shared" si="73"/>
        <v>-</v>
      </c>
      <c r="AC360" s="415" t="str">
        <f t="shared" si="73"/>
        <v>-</v>
      </c>
      <c r="AD360" s="415" t="str">
        <f t="shared" si="73"/>
        <v>-</v>
      </c>
      <c r="AE360" s="416" t="str">
        <f t="shared" si="71"/>
        <v>-</v>
      </c>
      <c r="AF360" s="417"/>
      <c r="AG360" s="410" t="str">
        <f t="shared" si="62"/>
        <v>-</v>
      </c>
      <c r="AH360" s="417"/>
      <c r="AI360" s="418" t="str">
        <f t="shared" si="63"/>
        <v>ù</v>
      </c>
      <c r="AJ360" s="419" t="str">
        <f t="shared" si="64"/>
        <v>~</v>
      </c>
      <c r="AK360" s="417"/>
      <c r="AL360" s="414" t="str">
        <f t="shared" si="70"/>
        <v>-</v>
      </c>
      <c r="AM360" s="416" t="str">
        <f t="shared" si="68"/>
        <v>-</v>
      </c>
    </row>
    <row r="361" spans="2:39" ht="15" x14ac:dyDescent="0.3">
      <c r="B361" s="400" t="str">
        <f>IF(MAX(B$7:B360)+1&gt;MAX('Res.Aux.'!$AG$23:$AG$722),"-",MAX(B$7:B360)+1)</f>
        <v>-</v>
      </c>
      <c r="C361" s="401" t="str">
        <f>IF($B361="-","",INDEX('Res.Aux.'!$AG$12:$BG$722,MATCH($B361,'Res.Aux.'!$AG$12:$AG$722,0),MATCH(C$6,'Res.Aux.'!$AG$15:$BG$15,0)))</f>
        <v/>
      </c>
      <c r="D361" s="402" t="str">
        <f t="shared" si="65"/>
        <v/>
      </c>
      <c r="E361" s="403" t="str">
        <f>IF($B361="-","",INDEX('Res.Aux.'!$AG$12:$BG$722,MATCH($B361,'Res.Aux.'!$AG$12:$AG$722,0),MATCH(E$6,'Res.Aux.'!$AG$15:$BG$15,0)))</f>
        <v/>
      </c>
      <c r="F361" s="402" t="str">
        <f t="shared" si="66"/>
        <v/>
      </c>
      <c r="G361" s="404" t="str">
        <f>IF($B361="-","",INDEX('Res.Aux.'!$AG$12:$BG$722,MATCH($B361,'Res.Aux.'!$AG$12:$AG$722,0),MATCH(G$6,'Res.Aux.'!$AG$15:$BG$15,0)))</f>
        <v/>
      </c>
      <c r="H361" s="405" t="str">
        <f>IF($B361="-","",Datos!$I$16)</f>
        <v/>
      </c>
      <c r="I361" s="406" t="str">
        <f>IF($C361="","",Datos!$G$16)</f>
        <v/>
      </c>
      <c r="J361" s="407" t="str">
        <f>IF($B361="-","",INDEX('Res.Aux.'!$AG$12:$BG$722,MATCH($B361,'Res.Aux.'!$AG$12:$AG$722,0),MATCH(J$6,'Res.Aux.'!$AG$15:$BG$15,0)))</f>
        <v/>
      </c>
      <c r="K361" s="408" t="str">
        <f>IF($C361="","",Datos!$H$26)</f>
        <v/>
      </c>
      <c r="L361" s="409" t="str">
        <f>IF($I361="","",Datos!$N$27)</f>
        <v/>
      </c>
      <c r="M361" s="407" t="str">
        <f>IF($I361="","",Datos!$O$27)</f>
        <v/>
      </c>
      <c r="N361" s="410" t="str">
        <f>IF($B361="-","",INDEX('Res.Aux.'!$AG$12:$BG$722,MATCH($B361,'Res.Aux.'!$AG$12:$AG$722,0),MATCH(N$6,'Res.Aux.'!$AG$15:$BG$15,0)))</f>
        <v/>
      </c>
      <c r="O361" s="411"/>
      <c r="P361" s="412" t="str">
        <f t="shared" si="67"/>
        <v/>
      </c>
      <c r="Q361" s="413" t="str">
        <f t="shared" si="69"/>
        <v>ù</v>
      </c>
      <c r="R361" s="414" t="str">
        <f>IF($B361="-","",INDEX('Res.Aux.'!$AG$12:$BG$722,MATCH($B361,'Res.Aux.'!$AG$12:$AG$722,0),MATCH(R$6,'Res.Aux.'!$AG$15:$BG$15,0)))</f>
        <v/>
      </c>
      <c r="S361" s="415" t="str">
        <f>IF($B361="-","",INDEX('Res.Aux.'!$AG$12:$BG$722,MATCH($B361,'Res.Aux.'!$AG$12:$AG$722,0),MATCH(S$6,'Res.Aux.'!$AG$15:$BG$15,0)))</f>
        <v/>
      </c>
      <c r="T361" s="415" t="str">
        <f>IF($B361="-","",INDEX('Res.Aux.'!$AG$12:$BG$722,MATCH($B361,'Res.Aux.'!$AG$12:$AG$722,0),MATCH(T$6,'Res.Aux.'!$AG$15:$BG$15,0)))</f>
        <v/>
      </c>
      <c r="U361" s="416" t="str">
        <f>IF($B361="-","",INDEX('Res.Aux.'!$AG$12:$BG$722,MATCH($B361,'Res.Aux.'!$AG$12:$AG$722,0),MATCH(U$6,'Res.Aux.'!$AG$15:$BG$15,0)))</f>
        <v/>
      </c>
      <c r="V361" s="417"/>
      <c r="W361" s="414" t="str">
        <f t="shared" si="74"/>
        <v>-</v>
      </c>
      <c r="X361" s="415" t="str">
        <f t="shared" si="74"/>
        <v>-</v>
      </c>
      <c r="Y361" s="415" t="str">
        <f t="shared" si="74"/>
        <v>-</v>
      </c>
      <c r="Z361" s="416" t="str">
        <f t="shared" si="72"/>
        <v>-</v>
      </c>
      <c r="AA361" s="417"/>
      <c r="AB361" s="414" t="str">
        <f t="shared" si="73"/>
        <v>-</v>
      </c>
      <c r="AC361" s="415" t="str">
        <f t="shared" si="73"/>
        <v>-</v>
      </c>
      <c r="AD361" s="415" t="str">
        <f t="shared" si="73"/>
        <v>-</v>
      </c>
      <c r="AE361" s="416" t="str">
        <f t="shared" si="71"/>
        <v>-</v>
      </c>
      <c r="AF361" s="417"/>
      <c r="AG361" s="410" t="str">
        <f t="shared" si="62"/>
        <v>-</v>
      </c>
      <c r="AH361" s="417"/>
      <c r="AI361" s="418" t="str">
        <f t="shared" si="63"/>
        <v>ù</v>
      </c>
      <c r="AJ361" s="419" t="str">
        <f t="shared" si="64"/>
        <v>~</v>
      </c>
      <c r="AK361" s="417"/>
      <c r="AL361" s="414" t="str">
        <f t="shared" si="70"/>
        <v>-</v>
      </c>
      <c r="AM361" s="416" t="str">
        <f t="shared" si="68"/>
        <v>-</v>
      </c>
    </row>
    <row r="362" spans="2:39" ht="15" x14ac:dyDescent="0.3">
      <c r="B362" s="400" t="str">
        <f>IF(MAX(B$7:B361)+1&gt;MAX('Res.Aux.'!$AG$23:$AG$722),"-",MAX(B$7:B361)+1)</f>
        <v>-</v>
      </c>
      <c r="C362" s="401" t="str">
        <f>IF($B362="-","",INDEX('Res.Aux.'!$AG$12:$BG$722,MATCH($B362,'Res.Aux.'!$AG$12:$AG$722,0),MATCH(C$6,'Res.Aux.'!$AG$15:$BG$15,0)))</f>
        <v/>
      </c>
      <c r="D362" s="402" t="str">
        <f t="shared" si="65"/>
        <v/>
      </c>
      <c r="E362" s="403" t="str">
        <f>IF($B362="-","",INDEX('Res.Aux.'!$AG$12:$BG$722,MATCH($B362,'Res.Aux.'!$AG$12:$AG$722,0),MATCH(E$6,'Res.Aux.'!$AG$15:$BG$15,0)))</f>
        <v/>
      </c>
      <c r="F362" s="402" t="str">
        <f t="shared" si="66"/>
        <v/>
      </c>
      <c r="G362" s="404" t="str">
        <f>IF($B362="-","",INDEX('Res.Aux.'!$AG$12:$BG$722,MATCH($B362,'Res.Aux.'!$AG$12:$AG$722,0),MATCH(G$6,'Res.Aux.'!$AG$15:$BG$15,0)))</f>
        <v/>
      </c>
      <c r="H362" s="405" t="str">
        <f>IF($B362="-","",Datos!$I$16)</f>
        <v/>
      </c>
      <c r="I362" s="406" t="str">
        <f>IF($C362="","",Datos!$G$16)</f>
        <v/>
      </c>
      <c r="J362" s="407" t="str">
        <f>IF($B362="-","",INDEX('Res.Aux.'!$AG$12:$BG$722,MATCH($B362,'Res.Aux.'!$AG$12:$AG$722,0),MATCH(J$6,'Res.Aux.'!$AG$15:$BG$15,0)))</f>
        <v/>
      </c>
      <c r="K362" s="408" t="str">
        <f>IF($C362="","",Datos!$H$26)</f>
        <v/>
      </c>
      <c r="L362" s="409" t="str">
        <f>IF($I362="","",Datos!$N$27)</f>
        <v/>
      </c>
      <c r="M362" s="407" t="str">
        <f>IF($I362="","",Datos!$O$27)</f>
        <v/>
      </c>
      <c r="N362" s="410" t="str">
        <f>IF($B362="-","",INDEX('Res.Aux.'!$AG$12:$BG$722,MATCH($B362,'Res.Aux.'!$AG$12:$AG$722,0),MATCH(N$6,'Res.Aux.'!$AG$15:$BG$15,0)))</f>
        <v/>
      </c>
      <c r="O362" s="411"/>
      <c r="P362" s="412" t="str">
        <f t="shared" si="67"/>
        <v/>
      </c>
      <c r="Q362" s="413" t="str">
        <f t="shared" si="69"/>
        <v>ù</v>
      </c>
      <c r="R362" s="414" t="str">
        <f>IF($B362="-","",INDEX('Res.Aux.'!$AG$12:$BG$722,MATCH($B362,'Res.Aux.'!$AG$12:$AG$722,0),MATCH(R$6,'Res.Aux.'!$AG$15:$BG$15,0)))</f>
        <v/>
      </c>
      <c r="S362" s="415" t="str">
        <f>IF($B362="-","",INDEX('Res.Aux.'!$AG$12:$BG$722,MATCH($B362,'Res.Aux.'!$AG$12:$AG$722,0),MATCH(S$6,'Res.Aux.'!$AG$15:$BG$15,0)))</f>
        <v/>
      </c>
      <c r="T362" s="415" t="str">
        <f>IF($B362="-","",INDEX('Res.Aux.'!$AG$12:$BG$722,MATCH($B362,'Res.Aux.'!$AG$12:$AG$722,0),MATCH(T$6,'Res.Aux.'!$AG$15:$BG$15,0)))</f>
        <v/>
      </c>
      <c r="U362" s="416" t="str">
        <f>IF($B362="-","",INDEX('Res.Aux.'!$AG$12:$BG$722,MATCH($B362,'Res.Aux.'!$AG$12:$AG$722,0),MATCH(U$6,'Res.Aux.'!$AG$15:$BG$15,0)))</f>
        <v/>
      </c>
      <c r="V362" s="417"/>
      <c r="W362" s="414" t="str">
        <f t="shared" si="74"/>
        <v>-</v>
      </c>
      <c r="X362" s="415" t="str">
        <f t="shared" si="74"/>
        <v>-</v>
      </c>
      <c r="Y362" s="415" t="str">
        <f t="shared" si="74"/>
        <v>-</v>
      </c>
      <c r="Z362" s="416" t="str">
        <f t="shared" si="72"/>
        <v>-</v>
      </c>
      <c r="AA362" s="417"/>
      <c r="AB362" s="414" t="str">
        <f t="shared" si="73"/>
        <v>-</v>
      </c>
      <c r="AC362" s="415" t="str">
        <f t="shared" si="73"/>
        <v>-</v>
      </c>
      <c r="AD362" s="415" t="str">
        <f t="shared" si="73"/>
        <v>-</v>
      </c>
      <c r="AE362" s="416" t="str">
        <f t="shared" si="71"/>
        <v>-</v>
      </c>
      <c r="AF362" s="417"/>
      <c r="AG362" s="410" t="str">
        <f t="shared" si="62"/>
        <v>-</v>
      </c>
      <c r="AH362" s="417"/>
      <c r="AI362" s="418" t="str">
        <f t="shared" si="63"/>
        <v>ù</v>
      </c>
      <c r="AJ362" s="419" t="str">
        <f t="shared" si="64"/>
        <v>~</v>
      </c>
      <c r="AK362" s="417"/>
      <c r="AL362" s="414" t="str">
        <f t="shared" si="70"/>
        <v>-</v>
      </c>
      <c r="AM362" s="416" t="str">
        <f t="shared" si="68"/>
        <v>-</v>
      </c>
    </row>
    <row r="363" spans="2:39" ht="15" x14ac:dyDescent="0.3">
      <c r="B363" s="400" t="str">
        <f>IF(MAX(B$7:B362)+1&gt;MAX('Res.Aux.'!$AG$23:$AG$722),"-",MAX(B$7:B362)+1)</f>
        <v>-</v>
      </c>
      <c r="C363" s="401" t="str">
        <f>IF($B363="-","",INDEX('Res.Aux.'!$AG$12:$BG$722,MATCH($B363,'Res.Aux.'!$AG$12:$AG$722,0),MATCH(C$6,'Res.Aux.'!$AG$15:$BG$15,0)))</f>
        <v/>
      </c>
      <c r="D363" s="402" t="str">
        <f t="shared" si="65"/>
        <v/>
      </c>
      <c r="E363" s="403" t="str">
        <f>IF($B363="-","",INDEX('Res.Aux.'!$AG$12:$BG$722,MATCH($B363,'Res.Aux.'!$AG$12:$AG$722,0),MATCH(E$6,'Res.Aux.'!$AG$15:$BG$15,0)))</f>
        <v/>
      </c>
      <c r="F363" s="402" t="str">
        <f t="shared" si="66"/>
        <v/>
      </c>
      <c r="G363" s="404" t="str">
        <f>IF($B363="-","",INDEX('Res.Aux.'!$AG$12:$BG$722,MATCH($B363,'Res.Aux.'!$AG$12:$AG$722,0),MATCH(G$6,'Res.Aux.'!$AG$15:$BG$15,0)))</f>
        <v/>
      </c>
      <c r="H363" s="405" t="str">
        <f>IF($B363="-","",Datos!$I$16)</f>
        <v/>
      </c>
      <c r="I363" s="406" t="str">
        <f>IF($C363="","",Datos!$G$16)</f>
        <v/>
      </c>
      <c r="J363" s="407" t="str">
        <f>IF($B363="-","",INDEX('Res.Aux.'!$AG$12:$BG$722,MATCH($B363,'Res.Aux.'!$AG$12:$AG$722,0),MATCH(J$6,'Res.Aux.'!$AG$15:$BG$15,0)))</f>
        <v/>
      </c>
      <c r="K363" s="408" t="str">
        <f>IF($C363="","",Datos!$H$26)</f>
        <v/>
      </c>
      <c r="L363" s="409" t="str">
        <f>IF($I363="","",Datos!$N$27)</f>
        <v/>
      </c>
      <c r="M363" s="407" t="str">
        <f>IF($I363="","",Datos!$O$27)</f>
        <v/>
      </c>
      <c r="N363" s="410" t="str">
        <f>IF($B363="-","",INDEX('Res.Aux.'!$AG$12:$BG$722,MATCH($B363,'Res.Aux.'!$AG$12:$AG$722,0),MATCH(N$6,'Res.Aux.'!$AG$15:$BG$15,0)))</f>
        <v/>
      </c>
      <c r="O363" s="411"/>
      <c r="P363" s="412" t="str">
        <f t="shared" si="67"/>
        <v/>
      </c>
      <c r="Q363" s="413" t="str">
        <f t="shared" si="69"/>
        <v>ù</v>
      </c>
      <c r="R363" s="414" t="str">
        <f>IF($B363="-","",INDEX('Res.Aux.'!$AG$12:$BG$722,MATCH($B363,'Res.Aux.'!$AG$12:$AG$722,0),MATCH(R$6,'Res.Aux.'!$AG$15:$BG$15,0)))</f>
        <v/>
      </c>
      <c r="S363" s="415" t="str">
        <f>IF($B363="-","",INDEX('Res.Aux.'!$AG$12:$BG$722,MATCH($B363,'Res.Aux.'!$AG$12:$AG$722,0),MATCH(S$6,'Res.Aux.'!$AG$15:$BG$15,0)))</f>
        <v/>
      </c>
      <c r="T363" s="415" t="str">
        <f>IF($B363="-","",INDEX('Res.Aux.'!$AG$12:$BG$722,MATCH($B363,'Res.Aux.'!$AG$12:$AG$722,0),MATCH(T$6,'Res.Aux.'!$AG$15:$BG$15,0)))</f>
        <v/>
      </c>
      <c r="U363" s="416" t="str">
        <f>IF($B363="-","",INDEX('Res.Aux.'!$AG$12:$BG$722,MATCH($B363,'Res.Aux.'!$AG$12:$AG$722,0),MATCH(U$6,'Res.Aux.'!$AG$15:$BG$15,0)))</f>
        <v/>
      </c>
      <c r="V363" s="417"/>
      <c r="W363" s="414" t="str">
        <f t="shared" si="74"/>
        <v>-</v>
      </c>
      <c r="X363" s="415" t="str">
        <f t="shared" si="74"/>
        <v>-</v>
      </c>
      <c r="Y363" s="415" t="str">
        <f t="shared" si="74"/>
        <v>-</v>
      </c>
      <c r="Z363" s="416" t="str">
        <f t="shared" si="72"/>
        <v>-</v>
      </c>
      <c r="AA363" s="417"/>
      <c r="AB363" s="414" t="str">
        <f t="shared" si="73"/>
        <v>-</v>
      </c>
      <c r="AC363" s="415" t="str">
        <f t="shared" si="73"/>
        <v>-</v>
      </c>
      <c r="AD363" s="415" t="str">
        <f t="shared" si="73"/>
        <v>-</v>
      </c>
      <c r="AE363" s="416" t="str">
        <f t="shared" si="71"/>
        <v>-</v>
      </c>
      <c r="AF363" s="417"/>
      <c r="AG363" s="410" t="str">
        <f t="shared" si="62"/>
        <v>-</v>
      </c>
      <c r="AH363" s="417"/>
      <c r="AI363" s="418" t="str">
        <f t="shared" si="63"/>
        <v>ù</v>
      </c>
      <c r="AJ363" s="419" t="str">
        <f t="shared" si="64"/>
        <v>~</v>
      </c>
      <c r="AK363" s="417"/>
      <c r="AL363" s="414" t="str">
        <f t="shared" si="70"/>
        <v>-</v>
      </c>
      <c r="AM363" s="416" t="str">
        <f t="shared" si="68"/>
        <v>-</v>
      </c>
    </row>
    <row r="364" spans="2:39" ht="15" x14ac:dyDescent="0.3">
      <c r="B364" s="400" t="str">
        <f>IF(MAX(B$7:B363)+1&gt;MAX('Res.Aux.'!$AG$23:$AG$722),"-",MAX(B$7:B363)+1)</f>
        <v>-</v>
      </c>
      <c r="C364" s="401" t="str">
        <f>IF($B364="-","",INDEX('Res.Aux.'!$AG$12:$BG$722,MATCH($B364,'Res.Aux.'!$AG$12:$AG$722,0),MATCH(C$6,'Res.Aux.'!$AG$15:$BG$15,0)))</f>
        <v/>
      </c>
      <c r="D364" s="402" t="str">
        <f t="shared" si="65"/>
        <v/>
      </c>
      <c r="E364" s="403" t="str">
        <f>IF($B364="-","",INDEX('Res.Aux.'!$AG$12:$BG$722,MATCH($B364,'Res.Aux.'!$AG$12:$AG$722,0),MATCH(E$6,'Res.Aux.'!$AG$15:$BG$15,0)))</f>
        <v/>
      </c>
      <c r="F364" s="402" t="str">
        <f t="shared" si="66"/>
        <v/>
      </c>
      <c r="G364" s="404" t="str">
        <f>IF($B364="-","",INDEX('Res.Aux.'!$AG$12:$BG$722,MATCH($B364,'Res.Aux.'!$AG$12:$AG$722,0),MATCH(G$6,'Res.Aux.'!$AG$15:$BG$15,0)))</f>
        <v/>
      </c>
      <c r="H364" s="405" t="str">
        <f>IF($B364="-","",Datos!$I$16)</f>
        <v/>
      </c>
      <c r="I364" s="406" t="str">
        <f>IF($C364="","",Datos!$G$16)</f>
        <v/>
      </c>
      <c r="J364" s="407" t="str">
        <f>IF($B364="-","",INDEX('Res.Aux.'!$AG$12:$BG$722,MATCH($B364,'Res.Aux.'!$AG$12:$AG$722,0),MATCH(J$6,'Res.Aux.'!$AG$15:$BG$15,0)))</f>
        <v/>
      </c>
      <c r="K364" s="408" t="str">
        <f>IF($C364="","",Datos!$H$26)</f>
        <v/>
      </c>
      <c r="L364" s="409" t="str">
        <f>IF($I364="","",Datos!$N$27)</f>
        <v/>
      </c>
      <c r="M364" s="407" t="str">
        <f>IF($I364="","",Datos!$O$27)</f>
        <v/>
      </c>
      <c r="N364" s="410" t="str">
        <f>IF($B364="-","",INDEX('Res.Aux.'!$AG$12:$BG$722,MATCH($B364,'Res.Aux.'!$AG$12:$AG$722,0),MATCH(N$6,'Res.Aux.'!$AG$15:$BG$15,0)))</f>
        <v/>
      </c>
      <c r="O364" s="411"/>
      <c r="P364" s="412" t="str">
        <f t="shared" si="67"/>
        <v/>
      </c>
      <c r="Q364" s="413" t="str">
        <f t="shared" si="69"/>
        <v>ù</v>
      </c>
      <c r="R364" s="414" t="str">
        <f>IF($B364="-","",INDEX('Res.Aux.'!$AG$12:$BG$722,MATCH($B364,'Res.Aux.'!$AG$12:$AG$722,0),MATCH(R$6,'Res.Aux.'!$AG$15:$BG$15,0)))</f>
        <v/>
      </c>
      <c r="S364" s="415" t="str">
        <f>IF($B364="-","",INDEX('Res.Aux.'!$AG$12:$BG$722,MATCH($B364,'Res.Aux.'!$AG$12:$AG$722,0),MATCH(S$6,'Res.Aux.'!$AG$15:$BG$15,0)))</f>
        <v/>
      </c>
      <c r="T364" s="415" t="str">
        <f>IF($B364="-","",INDEX('Res.Aux.'!$AG$12:$BG$722,MATCH($B364,'Res.Aux.'!$AG$12:$AG$722,0),MATCH(T$6,'Res.Aux.'!$AG$15:$BG$15,0)))</f>
        <v/>
      </c>
      <c r="U364" s="416" t="str">
        <f>IF($B364="-","",INDEX('Res.Aux.'!$AG$12:$BG$722,MATCH($B364,'Res.Aux.'!$AG$12:$AG$722,0),MATCH(U$6,'Res.Aux.'!$AG$15:$BG$15,0)))</f>
        <v/>
      </c>
      <c r="V364" s="417"/>
      <c r="W364" s="414" t="str">
        <f t="shared" si="74"/>
        <v>-</v>
      </c>
      <c r="X364" s="415" t="str">
        <f t="shared" si="74"/>
        <v>-</v>
      </c>
      <c r="Y364" s="415" t="str">
        <f t="shared" si="74"/>
        <v>-</v>
      </c>
      <c r="Z364" s="416" t="str">
        <f t="shared" si="72"/>
        <v>-</v>
      </c>
      <c r="AA364" s="417"/>
      <c r="AB364" s="414" t="str">
        <f t="shared" si="73"/>
        <v>-</v>
      </c>
      <c r="AC364" s="415" t="str">
        <f t="shared" si="73"/>
        <v>-</v>
      </c>
      <c r="AD364" s="415" t="str">
        <f t="shared" si="73"/>
        <v>-</v>
      </c>
      <c r="AE364" s="416" t="str">
        <f t="shared" si="71"/>
        <v>-</v>
      </c>
      <c r="AF364" s="417"/>
      <c r="AG364" s="410" t="str">
        <f t="shared" si="62"/>
        <v>-</v>
      </c>
      <c r="AH364" s="417"/>
      <c r="AI364" s="418" t="str">
        <f t="shared" si="63"/>
        <v>ù</v>
      </c>
      <c r="AJ364" s="419" t="str">
        <f t="shared" si="64"/>
        <v>~</v>
      </c>
      <c r="AK364" s="417"/>
      <c r="AL364" s="414" t="str">
        <f t="shared" si="70"/>
        <v>-</v>
      </c>
      <c r="AM364" s="416" t="str">
        <f t="shared" si="68"/>
        <v>-</v>
      </c>
    </row>
    <row r="365" spans="2:39" ht="15" x14ac:dyDescent="0.3">
      <c r="B365" s="400" t="str">
        <f>IF(MAX(B$7:B364)+1&gt;MAX('Res.Aux.'!$AG$23:$AG$722),"-",MAX(B$7:B364)+1)</f>
        <v>-</v>
      </c>
      <c r="C365" s="401" t="str">
        <f>IF($B365="-","",INDEX('Res.Aux.'!$AG$12:$BG$722,MATCH($B365,'Res.Aux.'!$AG$12:$AG$722,0),MATCH(C$6,'Res.Aux.'!$AG$15:$BG$15,0)))</f>
        <v/>
      </c>
      <c r="D365" s="402" t="str">
        <f t="shared" si="65"/>
        <v/>
      </c>
      <c r="E365" s="403" t="str">
        <f>IF($B365="-","",INDEX('Res.Aux.'!$AG$12:$BG$722,MATCH($B365,'Res.Aux.'!$AG$12:$AG$722,0),MATCH(E$6,'Res.Aux.'!$AG$15:$BG$15,0)))</f>
        <v/>
      </c>
      <c r="F365" s="402" t="str">
        <f t="shared" si="66"/>
        <v/>
      </c>
      <c r="G365" s="404" t="str">
        <f>IF($B365="-","",INDEX('Res.Aux.'!$AG$12:$BG$722,MATCH($B365,'Res.Aux.'!$AG$12:$AG$722,0),MATCH(G$6,'Res.Aux.'!$AG$15:$BG$15,0)))</f>
        <v/>
      </c>
      <c r="H365" s="405" t="str">
        <f>IF($B365="-","",Datos!$I$16)</f>
        <v/>
      </c>
      <c r="I365" s="406" t="str">
        <f>IF($C365="","",Datos!$G$16)</f>
        <v/>
      </c>
      <c r="J365" s="407" t="str">
        <f>IF($B365="-","",INDEX('Res.Aux.'!$AG$12:$BG$722,MATCH($B365,'Res.Aux.'!$AG$12:$AG$722,0),MATCH(J$6,'Res.Aux.'!$AG$15:$BG$15,0)))</f>
        <v/>
      </c>
      <c r="K365" s="408" t="str">
        <f>IF($C365="","",Datos!$H$26)</f>
        <v/>
      </c>
      <c r="L365" s="409" t="str">
        <f>IF($I365="","",Datos!$N$27)</f>
        <v/>
      </c>
      <c r="M365" s="407" t="str">
        <f>IF($I365="","",Datos!$O$27)</f>
        <v/>
      </c>
      <c r="N365" s="410" t="str">
        <f>IF($B365="-","",INDEX('Res.Aux.'!$AG$12:$BG$722,MATCH($B365,'Res.Aux.'!$AG$12:$AG$722,0),MATCH(N$6,'Res.Aux.'!$AG$15:$BG$15,0)))</f>
        <v/>
      </c>
      <c r="O365" s="411"/>
      <c r="P365" s="412" t="str">
        <f t="shared" si="67"/>
        <v/>
      </c>
      <c r="Q365" s="413" t="str">
        <f t="shared" si="69"/>
        <v>ù</v>
      </c>
      <c r="R365" s="414" t="str">
        <f>IF($B365="-","",INDEX('Res.Aux.'!$AG$12:$BG$722,MATCH($B365,'Res.Aux.'!$AG$12:$AG$722,0),MATCH(R$6,'Res.Aux.'!$AG$15:$BG$15,0)))</f>
        <v/>
      </c>
      <c r="S365" s="415" t="str">
        <f>IF($B365="-","",INDEX('Res.Aux.'!$AG$12:$BG$722,MATCH($B365,'Res.Aux.'!$AG$12:$AG$722,0),MATCH(S$6,'Res.Aux.'!$AG$15:$BG$15,0)))</f>
        <v/>
      </c>
      <c r="T365" s="415" t="str">
        <f>IF($B365="-","",INDEX('Res.Aux.'!$AG$12:$BG$722,MATCH($B365,'Res.Aux.'!$AG$12:$AG$722,0),MATCH(T$6,'Res.Aux.'!$AG$15:$BG$15,0)))</f>
        <v/>
      </c>
      <c r="U365" s="416" t="str">
        <f>IF($B365="-","",INDEX('Res.Aux.'!$AG$12:$BG$722,MATCH($B365,'Res.Aux.'!$AG$12:$AG$722,0),MATCH(U$6,'Res.Aux.'!$AG$15:$BG$15,0)))</f>
        <v/>
      </c>
      <c r="V365" s="417"/>
      <c r="W365" s="414" t="str">
        <f t="shared" si="74"/>
        <v>-</v>
      </c>
      <c r="X365" s="415" t="str">
        <f t="shared" si="74"/>
        <v>-</v>
      </c>
      <c r="Y365" s="415" t="str">
        <f t="shared" si="74"/>
        <v>-</v>
      </c>
      <c r="Z365" s="416" t="str">
        <f t="shared" si="72"/>
        <v>-</v>
      </c>
      <c r="AA365" s="417"/>
      <c r="AB365" s="414" t="str">
        <f t="shared" si="73"/>
        <v>-</v>
      </c>
      <c r="AC365" s="415" t="str">
        <f t="shared" si="73"/>
        <v>-</v>
      </c>
      <c r="AD365" s="415" t="str">
        <f t="shared" si="73"/>
        <v>-</v>
      </c>
      <c r="AE365" s="416" t="str">
        <f t="shared" si="71"/>
        <v>-</v>
      </c>
      <c r="AF365" s="417"/>
      <c r="AG365" s="410" t="str">
        <f t="shared" si="62"/>
        <v>-</v>
      </c>
      <c r="AH365" s="417"/>
      <c r="AI365" s="418" t="str">
        <f t="shared" si="63"/>
        <v>ù</v>
      </c>
      <c r="AJ365" s="419" t="str">
        <f t="shared" si="64"/>
        <v>~</v>
      </c>
      <c r="AK365" s="417"/>
      <c r="AL365" s="414" t="str">
        <f t="shared" si="70"/>
        <v>-</v>
      </c>
      <c r="AM365" s="416" t="str">
        <f t="shared" si="68"/>
        <v>-</v>
      </c>
    </row>
    <row r="366" spans="2:39" ht="15" x14ac:dyDescent="0.3">
      <c r="B366" s="400" t="str">
        <f>IF(MAX(B$7:B365)+1&gt;MAX('Res.Aux.'!$AG$23:$AG$722),"-",MAX(B$7:B365)+1)</f>
        <v>-</v>
      </c>
      <c r="C366" s="401" t="str">
        <f>IF($B366="-","",INDEX('Res.Aux.'!$AG$12:$BG$722,MATCH($B366,'Res.Aux.'!$AG$12:$AG$722,0),MATCH(C$6,'Res.Aux.'!$AG$15:$BG$15,0)))</f>
        <v/>
      </c>
      <c r="D366" s="402" t="str">
        <f t="shared" si="65"/>
        <v/>
      </c>
      <c r="E366" s="403" t="str">
        <f>IF($B366="-","",INDEX('Res.Aux.'!$AG$12:$BG$722,MATCH($B366,'Res.Aux.'!$AG$12:$AG$722,0),MATCH(E$6,'Res.Aux.'!$AG$15:$BG$15,0)))</f>
        <v/>
      </c>
      <c r="F366" s="402" t="str">
        <f t="shared" si="66"/>
        <v/>
      </c>
      <c r="G366" s="404" t="str">
        <f>IF($B366="-","",INDEX('Res.Aux.'!$AG$12:$BG$722,MATCH($B366,'Res.Aux.'!$AG$12:$AG$722,0),MATCH(G$6,'Res.Aux.'!$AG$15:$BG$15,0)))</f>
        <v/>
      </c>
      <c r="H366" s="405" t="str">
        <f>IF($B366="-","",Datos!$I$16)</f>
        <v/>
      </c>
      <c r="I366" s="406" t="str">
        <f>IF($C366="","",Datos!$G$16)</f>
        <v/>
      </c>
      <c r="J366" s="407" t="str">
        <f>IF($B366="-","",INDEX('Res.Aux.'!$AG$12:$BG$722,MATCH($B366,'Res.Aux.'!$AG$12:$AG$722,0),MATCH(J$6,'Res.Aux.'!$AG$15:$BG$15,0)))</f>
        <v/>
      </c>
      <c r="K366" s="408" t="str">
        <f>IF($C366="","",Datos!$H$26)</f>
        <v/>
      </c>
      <c r="L366" s="409" t="str">
        <f>IF($I366="","",Datos!$N$27)</f>
        <v/>
      </c>
      <c r="M366" s="407" t="str">
        <f>IF($I366="","",Datos!$O$27)</f>
        <v/>
      </c>
      <c r="N366" s="410" t="str">
        <f>IF($B366="-","",INDEX('Res.Aux.'!$AG$12:$BG$722,MATCH($B366,'Res.Aux.'!$AG$12:$AG$722,0),MATCH(N$6,'Res.Aux.'!$AG$15:$BG$15,0)))</f>
        <v/>
      </c>
      <c r="O366" s="411"/>
      <c r="P366" s="412" t="str">
        <f t="shared" si="67"/>
        <v/>
      </c>
      <c r="Q366" s="413" t="str">
        <f t="shared" si="69"/>
        <v>ù</v>
      </c>
      <c r="R366" s="414" t="str">
        <f>IF($B366="-","",INDEX('Res.Aux.'!$AG$12:$BG$722,MATCH($B366,'Res.Aux.'!$AG$12:$AG$722,0),MATCH(R$6,'Res.Aux.'!$AG$15:$BG$15,0)))</f>
        <v/>
      </c>
      <c r="S366" s="415" t="str">
        <f>IF($B366="-","",INDEX('Res.Aux.'!$AG$12:$BG$722,MATCH($B366,'Res.Aux.'!$AG$12:$AG$722,0),MATCH(S$6,'Res.Aux.'!$AG$15:$BG$15,0)))</f>
        <v/>
      </c>
      <c r="T366" s="415" t="str">
        <f>IF($B366="-","",INDEX('Res.Aux.'!$AG$12:$BG$722,MATCH($B366,'Res.Aux.'!$AG$12:$AG$722,0),MATCH(T$6,'Res.Aux.'!$AG$15:$BG$15,0)))</f>
        <v/>
      </c>
      <c r="U366" s="416" t="str">
        <f>IF($B366="-","",INDEX('Res.Aux.'!$AG$12:$BG$722,MATCH($B366,'Res.Aux.'!$AG$12:$AG$722,0),MATCH(U$6,'Res.Aux.'!$AG$15:$BG$15,0)))</f>
        <v/>
      </c>
      <c r="V366" s="417"/>
      <c r="W366" s="414" t="str">
        <f t="shared" si="74"/>
        <v>-</v>
      </c>
      <c r="X366" s="415" t="str">
        <f t="shared" si="74"/>
        <v>-</v>
      </c>
      <c r="Y366" s="415" t="str">
        <f t="shared" si="74"/>
        <v>-</v>
      </c>
      <c r="Z366" s="416" t="str">
        <f t="shared" si="72"/>
        <v>-</v>
      </c>
      <c r="AA366" s="417"/>
      <c r="AB366" s="414" t="str">
        <f t="shared" si="73"/>
        <v>-</v>
      </c>
      <c r="AC366" s="415" t="str">
        <f t="shared" si="73"/>
        <v>-</v>
      </c>
      <c r="AD366" s="415" t="str">
        <f t="shared" si="73"/>
        <v>-</v>
      </c>
      <c r="AE366" s="416" t="str">
        <f t="shared" si="71"/>
        <v>-</v>
      </c>
      <c r="AF366" s="417"/>
      <c r="AG366" s="410" t="str">
        <f t="shared" si="62"/>
        <v>-</v>
      </c>
      <c r="AH366" s="417"/>
      <c r="AI366" s="418" t="str">
        <f t="shared" si="63"/>
        <v>ù</v>
      </c>
      <c r="AJ366" s="419" t="str">
        <f t="shared" si="64"/>
        <v>~</v>
      </c>
      <c r="AK366" s="417"/>
      <c r="AL366" s="414" t="str">
        <f t="shared" si="70"/>
        <v>-</v>
      </c>
      <c r="AM366" s="416" t="str">
        <f t="shared" si="68"/>
        <v>-</v>
      </c>
    </row>
    <row r="367" spans="2:39" ht="15" x14ac:dyDescent="0.3">
      <c r="B367" s="400" t="str">
        <f>IF(MAX(B$7:B366)+1&gt;MAX('Res.Aux.'!$AG$23:$AG$722),"-",MAX(B$7:B366)+1)</f>
        <v>-</v>
      </c>
      <c r="C367" s="401" t="str">
        <f>IF($B367="-","",INDEX('Res.Aux.'!$AG$12:$BG$722,MATCH($B367,'Res.Aux.'!$AG$12:$AG$722,0),MATCH(C$6,'Res.Aux.'!$AG$15:$BG$15,0)))</f>
        <v/>
      </c>
      <c r="D367" s="402" t="str">
        <f t="shared" si="65"/>
        <v/>
      </c>
      <c r="E367" s="403" t="str">
        <f>IF($B367="-","",INDEX('Res.Aux.'!$AG$12:$BG$722,MATCH($B367,'Res.Aux.'!$AG$12:$AG$722,0),MATCH(E$6,'Res.Aux.'!$AG$15:$BG$15,0)))</f>
        <v/>
      </c>
      <c r="F367" s="402" t="str">
        <f t="shared" si="66"/>
        <v/>
      </c>
      <c r="G367" s="404" t="str">
        <f>IF($B367="-","",INDEX('Res.Aux.'!$AG$12:$BG$722,MATCH($B367,'Res.Aux.'!$AG$12:$AG$722,0),MATCH(G$6,'Res.Aux.'!$AG$15:$BG$15,0)))</f>
        <v/>
      </c>
      <c r="H367" s="405" t="str">
        <f>IF($B367="-","",Datos!$I$16)</f>
        <v/>
      </c>
      <c r="I367" s="406" t="str">
        <f>IF($C367="","",Datos!$G$16)</f>
        <v/>
      </c>
      <c r="J367" s="407" t="str">
        <f>IF($B367="-","",INDEX('Res.Aux.'!$AG$12:$BG$722,MATCH($B367,'Res.Aux.'!$AG$12:$AG$722,0),MATCH(J$6,'Res.Aux.'!$AG$15:$BG$15,0)))</f>
        <v/>
      </c>
      <c r="K367" s="408" t="str">
        <f>IF($C367="","",Datos!$H$26)</f>
        <v/>
      </c>
      <c r="L367" s="409" t="str">
        <f>IF($I367="","",Datos!$N$27)</f>
        <v/>
      </c>
      <c r="M367" s="407" t="str">
        <f>IF($I367="","",Datos!$O$27)</f>
        <v/>
      </c>
      <c r="N367" s="410" t="str">
        <f>IF($B367="-","",INDEX('Res.Aux.'!$AG$12:$BG$722,MATCH($B367,'Res.Aux.'!$AG$12:$AG$722,0),MATCH(N$6,'Res.Aux.'!$AG$15:$BG$15,0)))</f>
        <v/>
      </c>
      <c r="O367" s="411"/>
      <c r="P367" s="412" t="str">
        <f t="shared" si="67"/>
        <v/>
      </c>
      <c r="Q367" s="413" t="str">
        <f t="shared" si="69"/>
        <v>ù</v>
      </c>
      <c r="R367" s="414" t="str">
        <f>IF($B367="-","",INDEX('Res.Aux.'!$AG$12:$BG$722,MATCH($B367,'Res.Aux.'!$AG$12:$AG$722,0),MATCH(R$6,'Res.Aux.'!$AG$15:$BG$15,0)))</f>
        <v/>
      </c>
      <c r="S367" s="415" t="str">
        <f>IF($B367="-","",INDEX('Res.Aux.'!$AG$12:$BG$722,MATCH($B367,'Res.Aux.'!$AG$12:$AG$722,0),MATCH(S$6,'Res.Aux.'!$AG$15:$BG$15,0)))</f>
        <v/>
      </c>
      <c r="T367" s="415" t="str">
        <f>IF($B367="-","",INDEX('Res.Aux.'!$AG$12:$BG$722,MATCH($B367,'Res.Aux.'!$AG$12:$AG$722,0),MATCH(T$6,'Res.Aux.'!$AG$15:$BG$15,0)))</f>
        <v/>
      </c>
      <c r="U367" s="416" t="str">
        <f>IF($B367="-","",INDEX('Res.Aux.'!$AG$12:$BG$722,MATCH($B367,'Res.Aux.'!$AG$12:$AG$722,0),MATCH(U$6,'Res.Aux.'!$AG$15:$BG$15,0)))</f>
        <v/>
      </c>
      <c r="V367" s="417"/>
      <c r="W367" s="414" t="str">
        <f t="shared" si="74"/>
        <v>-</v>
      </c>
      <c r="X367" s="415" t="str">
        <f t="shared" si="74"/>
        <v>-</v>
      </c>
      <c r="Y367" s="415" t="str">
        <f t="shared" si="74"/>
        <v>-</v>
      </c>
      <c r="Z367" s="416" t="str">
        <f t="shared" si="72"/>
        <v>-</v>
      </c>
      <c r="AA367" s="417"/>
      <c r="AB367" s="414" t="str">
        <f t="shared" si="73"/>
        <v>-</v>
      </c>
      <c r="AC367" s="415" t="str">
        <f t="shared" si="73"/>
        <v>-</v>
      </c>
      <c r="AD367" s="415" t="str">
        <f t="shared" si="73"/>
        <v>-</v>
      </c>
      <c r="AE367" s="416" t="str">
        <f t="shared" si="71"/>
        <v>-</v>
      </c>
      <c r="AF367" s="417"/>
      <c r="AG367" s="410" t="str">
        <f t="shared" si="62"/>
        <v>-</v>
      </c>
      <c r="AH367" s="417"/>
      <c r="AI367" s="418" t="str">
        <f t="shared" si="63"/>
        <v>ù</v>
      </c>
      <c r="AJ367" s="419" t="str">
        <f t="shared" si="64"/>
        <v>~</v>
      </c>
      <c r="AK367" s="417"/>
      <c r="AL367" s="414" t="str">
        <f t="shared" si="70"/>
        <v>-</v>
      </c>
      <c r="AM367" s="416" t="str">
        <f t="shared" si="68"/>
        <v>-</v>
      </c>
    </row>
    <row r="368" spans="2:39" ht="15" x14ac:dyDescent="0.3">
      <c r="B368" s="400" t="str">
        <f>IF(MAX(B$7:B367)+1&gt;MAX('Res.Aux.'!$AG$23:$AG$722),"-",MAX(B$7:B367)+1)</f>
        <v>-</v>
      </c>
      <c r="C368" s="401" t="str">
        <f>IF($B368="-","",INDEX('Res.Aux.'!$AG$12:$BG$722,MATCH($B368,'Res.Aux.'!$AG$12:$AG$722,0),MATCH(C$6,'Res.Aux.'!$AG$15:$BG$15,0)))</f>
        <v/>
      </c>
      <c r="D368" s="402" t="str">
        <f t="shared" si="65"/>
        <v/>
      </c>
      <c r="E368" s="403" t="str">
        <f>IF($B368="-","",INDEX('Res.Aux.'!$AG$12:$BG$722,MATCH($B368,'Res.Aux.'!$AG$12:$AG$722,0),MATCH(E$6,'Res.Aux.'!$AG$15:$BG$15,0)))</f>
        <v/>
      </c>
      <c r="F368" s="402" t="str">
        <f t="shared" si="66"/>
        <v/>
      </c>
      <c r="G368" s="404" t="str">
        <f>IF($B368="-","",INDEX('Res.Aux.'!$AG$12:$BG$722,MATCH($B368,'Res.Aux.'!$AG$12:$AG$722,0),MATCH(G$6,'Res.Aux.'!$AG$15:$BG$15,0)))</f>
        <v/>
      </c>
      <c r="H368" s="405" t="str">
        <f>IF($B368="-","",Datos!$I$16)</f>
        <v/>
      </c>
      <c r="I368" s="406" t="str">
        <f>IF($C368="","",Datos!$G$16)</f>
        <v/>
      </c>
      <c r="J368" s="407" t="str">
        <f>IF($B368="-","",INDEX('Res.Aux.'!$AG$12:$BG$722,MATCH($B368,'Res.Aux.'!$AG$12:$AG$722,0),MATCH(J$6,'Res.Aux.'!$AG$15:$BG$15,0)))</f>
        <v/>
      </c>
      <c r="K368" s="408" t="str">
        <f>IF($C368="","",Datos!$H$26)</f>
        <v/>
      </c>
      <c r="L368" s="409" t="str">
        <f>IF($I368="","",Datos!$N$27)</f>
        <v/>
      </c>
      <c r="M368" s="407" t="str">
        <f>IF($I368="","",Datos!$O$27)</f>
        <v/>
      </c>
      <c r="N368" s="410" t="str">
        <f>IF($B368="-","",INDEX('Res.Aux.'!$AG$12:$BG$722,MATCH($B368,'Res.Aux.'!$AG$12:$AG$722,0),MATCH(N$6,'Res.Aux.'!$AG$15:$BG$15,0)))</f>
        <v/>
      </c>
      <c r="O368" s="411"/>
      <c r="P368" s="412" t="str">
        <f t="shared" si="67"/>
        <v/>
      </c>
      <c r="Q368" s="413" t="str">
        <f t="shared" si="69"/>
        <v>ù</v>
      </c>
      <c r="R368" s="414" t="str">
        <f>IF($B368="-","",INDEX('Res.Aux.'!$AG$12:$BG$722,MATCH($B368,'Res.Aux.'!$AG$12:$AG$722,0),MATCH(R$6,'Res.Aux.'!$AG$15:$BG$15,0)))</f>
        <v/>
      </c>
      <c r="S368" s="415" t="str">
        <f>IF($B368="-","",INDEX('Res.Aux.'!$AG$12:$BG$722,MATCH($B368,'Res.Aux.'!$AG$12:$AG$722,0),MATCH(S$6,'Res.Aux.'!$AG$15:$BG$15,0)))</f>
        <v/>
      </c>
      <c r="T368" s="415" t="str">
        <f>IF($B368="-","",INDEX('Res.Aux.'!$AG$12:$BG$722,MATCH($B368,'Res.Aux.'!$AG$12:$AG$722,0),MATCH(T$6,'Res.Aux.'!$AG$15:$BG$15,0)))</f>
        <v/>
      </c>
      <c r="U368" s="416" t="str">
        <f>IF($B368="-","",INDEX('Res.Aux.'!$AG$12:$BG$722,MATCH($B368,'Res.Aux.'!$AG$12:$AG$722,0),MATCH(U$6,'Res.Aux.'!$AG$15:$BG$15,0)))</f>
        <v/>
      </c>
      <c r="V368" s="417"/>
      <c r="W368" s="414" t="str">
        <f t="shared" si="74"/>
        <v>-</v>
      </c>
      <c r="X368" s="415" t="str">
        <f t="shared" si="74"/>
        <v>-</v>
      </c>
      <c r="Y368" s="415" t="str">
        <f t="shared" si="74"/>
        <v>-</v>
      </c>
      <c r="Z368" s="416" t="str">
        <f t="shared" si="72"/>
        <v>-</v>
      </c>
      <c r="AA368" s="417"/>
      <c r="AB368" s="414" t="str">
        <f t="shared" si="73"/>
        <v>-</v>
      </c>
      <c r="AC368" s="415" t="str">
        <f t="shared" si="73"/>
        <v>-</v>
      </c>
      <c r="AD368" s="415" t="str">
        <f t="shared" si="73"/>
        <v>-</v>
      </c>
      <c r="AE368" s="416" t="str">
        <f t="shared" si="71"/>
        <v>-</v>
      </c>
      <c r="AF368" s="417"/>
      <c r="AG368" s="410" t="str">
        <f t="shared" si="62"/>
        <v>-</v>
      </c>
      <c r="AH368" s="417"/>
      <c r="AI368" s="418" t="str">
        <f t="shared" si="63"/>
        <v>ù</v>
      </c>
      <c r="AJ368" s="419" t="str">
        <f t="shared" si="64"/>
        <v>~</v>
      </c>
      <c r="AK368" s="417"/>
      <c r="AL368" s="414" t="str">
        <f t="shared" si="70"/>
        <v>-</v>
      </c>
      <c r="AM368" s="416" t="str">
        <f t="shared" si="68"/>
        <v>-</v>
      </c>
    </row>
    <row r="369" spans="2:39" ht="15" x14ac:dyDescent="0.3">
      <c r="B369" s="400" t="str">
        <f>IF(MAX(B$7:B368)+1&gt;MAX('Res.Aux.'!$AG$23:$AG$722),"-",MAX(B$7:B368)+1)</f>
        <v>-</v>
      </c>
      <c r="C369" s="401" t="str">
        <f>IF($B369="-","",INDEX('Res.Aux.'!$AG$12:$BG$722,MATCH($B369,'Res.Aux.'!$AG$12:$AG$722,0),MATCH(C$6,'Res.Aux.'!$AG$15:$BG$15,0)))</f>
        <v/>
      </c>
      <c r="D369" s="402" t="str">
        <f t="shared" si="65"/>
        <v/>
      </c>
      <c r="E369" s="403" t="str">
        <f>IF($B369="-","",INDEX('Res.Aux.'!$AG$12:$BG$722,MATCH($B369,'Res.Aux.'!$AG$12:$AG$722,0),MATCH(E$6,'Res.Aux.'!$AG$15:$BG$15,0)))</f>
        <v/>
      </c>
      <c r="F369" s="402" t="str">
        <f t="shared" si="66"/>
        <v/>
      </c>
      <c r="G369" s="404" t="str">
        <f>IF($B369="-","",INDEX('Res.Aux.'!$AG$12:$BG$722,MATCH($B369,'Res.Aux.'!$AG$12:$AG$722,0),MATCH(G$6,'Res.Aux.'!$AG$15:$BG$15,0)))</f>
        <v/>
      </c>
      <c r="H369" s="405" t="str">
        <f>IF($B369="-","",Datos!$I$16)</f>
        <v/>
      </c>
      <c r="I369" s="406" t="str">
        <f>IF($C369="","",Datos!$G$16)</f>
        <v/>
      </c>
      <c r="J369" s="407" t="str">
        <f>IF($B369="-","",INDEX('Res.Aux.'!$AG$12:$BG$722,MATCH($B369,'Res.Aux.'!$AG$12:$AG$722,0),MATCH(J$6,'Res.Aux.'!$AG$15:$BG$15,0)))</f>
        <v/>
      </c>
      <c r="K369" s="408" t="str">
        <f>IF($C369="","",Datos!$H$26)</f>
        <v/>
      </c>
      <c r="L369" s="409" t="str">
        <f>IF($I369="","",Datos!$N$27)</f>
        <v/>
      </c>
      <c r="M369" s="407" t="str">
        <f>IF($I369="","",Datos!$O$27)</f>
        <v/>
      </c>
      <c r="N369" s="410" t="str">
        <f>IF($B369="-","",INDEX('Res.Aux.'!$AG$12:$BG$722,MATCH($B369,'Res.Aux.'!$AG$12:$AG$722,0),MATCH(N$6,'Res.Aux.'!$AG$15:$BG$15,0)))</f>
        <v/>
      </c>
      <c r="O369" s="411"/>
      <c r="P369" s="412" t="str">
        <f t="shared" si="67"/>
        <v/>
      </c>
      <c r="Q369" s="413" t="str">
        <f t="shared" si="69"/>
        <v>ù</v>
      </c>
      <c r="R369" s="414" t="str">
        <f>IF($B369="-","",INDEX('Res.Aux.'!$AG$12:$BG$722,MATCH($B369,'Res.Aux.'!$AG$12:$AG$722,0),MATCH(R$6,'Res.Aux.'!$AG$15:$BG$15,0)))</f>
        <v/>
      </c>
      <c r="S369" s="415" t="str">
        <f>IF($B369="-","",INDEX('Res.Aux.'!$AG$12:$BG$722,MATCH($B369,'Res.Aux.'!$AG$12:$AG$722,0),MATCH(S$6,'Res.Aux.'!$AG$15:$BG$15,0)))</f>
        <v/>
      </c>
      <c r="T369" s="415" t="str">
        <f>IF($B369="-","",INDEX('Res.Aux.'!$AG$12:$BG$722,MATCH($B369,'Res.Aux.'!$AG$12:$AG$722,0),MATCH(T$6,'Res.Aux.'!$AG$15:$BG$15,0)))</f>
        <v/>
      </c>
      <c r="U369" s="416" t="str">
        <f>IF($B369="-","",INDEX('Res.Aux.'!$AG$12:$BG$722,MATCH($B369,'Res.Aux.'!$AG$12:$AG$722,0),MATCH(U$6,'Res.Aux.'!$AG$15:$BG$15,0)))</f>
        <v/>
      </c>
      <c r="V369" s="417"/>
      <c r="W369" s="414" t="str">
        <f t="shared" si="74"/>
        <v>-</v>
      </c>
      <c r="X369" s="415" t="str">
        <f t="shared" si="74"/>
        <v>-</v>
      </c>
      <c r="Y369" s="415" t="str">
        <f t="shared" si="74"/>
        <v>-</v>
      </c>
      <c r="Z369" s="416" t="str">
        <f t="shared" si="72"/>
        <v>-</v>
      </c>
      <c r="AA369" s="417"/>
      <c r="AB369" s="414" t="str">
        <f t="shared" si="73"/>
        <v>-</v>
      </c>
      <c r="AC369" s="415" t="str">
        <f t="shared" si="73"/>
        <v>-</v>
      </c>
      <c r="AD369" s="415" t="str">
        <f t="shared" si="73"/>
        <v>-</v>
      </c>
      <c r="AE369" s="416" t="str">
        <f t="shared" si="71"/>
        <v>-</v>
      </c>
      <c r="AF369" s="417"/>
      <c r="AG369" s="410" t="str">
        <f t="shared" si="62"/>
        <v>-</v>
      </c>
      <c r="AH369" s="417"/>
      <c r="AI369" s="418" t="str">
        <f t="shared" si="63"/>
        <v>ù</v>
      </c>
      <c r="AJ369" s="419" t="str">
        <f t="shared" si="64"/>
        <v>~</v>
      </c>
      <c r="AK369" s="417"/>
      <c r="AL369" s="414" t="str">
        <f t="shared" si="70"/>
        <v>-</v>
      </c>
      <c r="AM369" s="416" t="str">
        <f t="shared" si="68"/>
        <v>-</v>
      </c>
    </row>
    <row r="370" spans="2:39" ht="15" x14ac:dyDescent="0.3">
      <c r="B370" s="400" t="str">
        <f>IF(MAX(B$7:B369)+1&gt;MAX('Res.Aux.'!$AG$23:$AG$722),"-",MAX(B$7:B369)+1)</f>
        <v>-</v>
      </c>
      <c r="C370" s="401" t="str">
        <f>IF($B370="-","",INDEX('Res.Aux.'!$AG$12:$BG$722,MATCH($B370,'Res.Aux.'!$AG$12:$AG$722,0),MATCH(C$6,'Res.Aux.'!$AG$15:$BG$15,0)))</f>
        <v/>
      </c>
      <c r="D370" s="402" t="str">
        <f t="shared" si="65"/>
        <v/>
      </c>
      <c r="E370" s="403" t="str">
        <f>IF($B370="-","",INDEX('Res.Aux.'!$AG$12:$BG$722,MATCH($B370,'Res.Aux.'!$AG$12:$AG$722,0),MATCH(E$6,'Res.Aux.'!$AG$15:$BG$15,0)))</f>
        <v/>
      </c>
      <c r="F370" s="402" t="str">
        <f t="shared" si="66"/>
        <v/>
      </c>
      <c r="G370" s="404" t="str">
        <f>IF($B370="-","",INDEX('Res.Aux.'!$AG$12:$BG$722,MATCH($B370,'Res.Aux.'!$AG$12:$AG$722,0),MATCH(G$6,'Res.Aux.'!$AG$15:$BG$15,0)))</f>
        <v/>
      </c>
      <c r="H370" s="405" t="str">
        <f>IF($B370="-","",Datos!$I$16)</f>
        <v/>
      </c>
      <c r="I370" s="406" t="str">
        <f>IF($C370="","",Datos!$G$16)</f>
        <v/>
      </c>
      <c r="J370" s="407" t="str">
        <f>IF($B370="-","",INDEX('Res.Aux.'!$AG$12:$BG$722,MATCH($B370,'Res.Aux.'!$AG$12:$AG$722,0),MATCH(J$6,'Res.Aux.'!$AG$15:$BG$15,0)))</f>
        <v/>
      </c>
      <c r="K370" s="408" t="str">
        <f>IF($C370="","",Datos!$H$26)</f>
        <v/>
      </c>
      <c r="L370" s="409" t="str">
        <f>IF($I370="","",Datos!$N$27)</f>
        <v/>
      </c>
      <c r="M370" s="407" t="str">
        <f>IF($I370="","",Datos!$O$27)</f>
        <v/>
      </c>
      <c r="N370" s="410" t="str">
        <f>IF($B370="-","",INDEX('Res.Aux.'!$AG$12:$BG$722,MATCH($B370,'Res.Aux.'!$AG$12:$AG$722,0),MATCH(N$6,'Res.Aux.'!$AG$15:$BG$15,0)))</f>
        <v/>
      </c>
      <c r="O370" s="411"/>
      <c r="P370" s="412" t="str">
        <f t="shared" si="67"/>
        <v/>
      </c>
      <c r="Q370" s="413" t="str">
        <f t="shared" si="69"/>
        <v>ù</v>
      </c>
      <c r="R370" s="414" t="str">
        <f>IF($B370="-","",INDEX('Res.Aux.'!$AG$12:$BG$722,MATCH($B370,'Res.Aux.'!$AG$12:$AG$722,0),MATCH(R$6,'Res.Aux.'!$AG$15:$BG$15,0)))</f>
        <v/>
      </c>
      <c r="S370" s="415" t="str">
        <f>IF($B370="-","",INDEX('Res.Aux.'!$AG$12:$BG$722,MATCH($B370,'Res.Aux.'!$AG$12:$AG$722,0),MATCH(S$6,'Res.Aux.'!$AG$15:$BG$15,0)))</f>
        <v/>
      </c>
      <c r="T370" s="415" t="str">
        <f>IF($B370="-","",INDEX('Res.Aux.'!$AG$12:$BG$722,MATCH($B370,'Res.Aux.'!$AG$12:$AG$722,0),MATCH(T$6,'Res.Aux.'!$AG$15:$BG$15,0)))</f>
        <v/>
      </c>
      <c r="U370" s="416" t="str">
        <f>IF($B370="-","",INDEX('Res.Aux.'!$AG$12:$BG$722,MATCH($B370,'Res.Aux.'!$AG$12:$AG$722,0),MATCH(U$6,'Res.Aux.'!$AG$15:$BG$15,0)))</f>
        <v/>
      </c>
      <c r="V370" s="417"/>
      <c r="W370" s="414" t="str">
        <f t="shared" si="74"/>
        <v>-</v>
      </c>
      <c r="X370" s="415" t="str">
        <f t="shared" si="74"/>
        <v>-</v>
      </c>
      <c r="Y370" s="415" t="str">
        <f t="shared" si="74"/>
        <v>-</v>
      </c>
      <c r="Z370" s="416" t="str">
        <f t="shared" si="72"/>
        <v>-</v>
      </c>
      <c r="AA370" s="417"/>
      <c r="AB370" s="414" t="str">
        <f t="shared" si="73"/>
        <v>-</v>
      </c>
      <c r="AC370" s="415" t="str">
        <f t="shared" si="73"/>
        <v>-</v>
      </c>
      <c r="AD370" s="415" t="str">
        <f t="shared" si="73"/>
        <v>-</v>
      </c>
      <c r="AE370" s="416" t="str">
        <f t="shared" si="71"/>
        <v>-</v>
      </c>
      <c r="AF370" s="417"/>
      <c r="AG370" s="410" t="str">
        <f t="shared" si="62"/>
        <v>-</v>
      </c>
      <c r="AH370" s="417"/>
      <c r="AI370" s="418" t="str">
        <f t="shared" si="63"/>
        <v>ù</v>
      </c>
      <c r="AJ370" s="419" t="str">
        <f t="shared" si="64"/>
        <v>~</v>
      </c>
      <c r="AK370" s="417"/>
      <c r="AL370" s="414" t="str">
        <f t="shared" si="70"/>
        <v>-</v>
      </c>
      <c r="AM370" s="416" t="str">
        <f t="shared" si="68"/>
        <v>-</v>
      </c>
    </row>
    <row r="371" spans="2:39" ht="15" x14ac:dyDescent="0.3">
      <c r="B371" s="400" t="str">
        <f>IF(MAX(B$7:B370)+1&gt;MAX('Res.Aux.'!$AG$23:$AG$722),"-",MAX(B$7:B370)+1)</f>
        <v>-</v>
      </c>
      <c r="C371" s="401" t="str">
        <f>IF($B371="-","",INDEX('Res.Aux.'!$AG$12:$BG$722,MATCH($B371,'Res.Aux.'!$AG$12:$AG$722,0),MATCH(C$6,'Res.Aux.'!$AG$15:$BG$15,0)))</f>
        <v/>
      </c>
      <c r="D371" s="402" t="str">
        <f t="shared" si="65"/>
        <v/>
      </c>
      <c r="E371" s="403" t="str">
        <f>IF($B371="-","",INDEX('Res.Aux.'!$AG$12:$BG$722,MATCH($B371,'Res.Aux.'!$AG$12:$AG$722,0),MATCH(E$6,'Res.Aux.'!$AG$15:$BG$15,0)))</f>
        <v/>
      </c>
      <c r="F371" s="402" t="str">
        <f t="shared" si="66"/>
        <v/>
      </c>
      <c r="G371" s="404" t="str">
        <f>IF($B371="-","",INDEX('Res.Aux.'!$AG$12:$BG$722,MATCH($B371,'Res.Aux.'!$AG$12:$AG$722,0),MATCH(G$6,'Res.Aux.'!$AG$15:$BG$15,0)))</f>
        <v/>
      </c>
      <c r="H371" s="405" t="str">
        <f>IF($B371="-","",Datos!$I$16)</f>
        <v/>
      </c>
      <c r="I371" s="406" t="str">
        <f>IF($C371="","",Datos!$G$16)</f>
        <v/>
      </c>
      <c r="J371" s="407" t="str">
        <f>IF($B371="-","",INDEX('Res.Aux.'!$AG$12:$BG$722,MATCH($B371,'Res.Aux.'!$AG$12:$AG$722,0),MATCH(J$6,'Res.Aux.'!$AG$15:$BG$15,0)))</f>
        <v/>
      </c>
      <c r="K371" s="408" t="str">
        <f>IF($C371="","",Datos!$H$26)</f>
        <v/>
      </c>
      <c r="L371" s="409" t="str">
        <f>IF($I371="","",Datos!$N$27)</f>
        <v/>
      </c>
      <c r="M371" s="407" t="str">
        <f>IF($I371="","",Datos!$O$27)</f>
        <v/>
      </c>
      <c r="N371" s="410" t="str">
        <f>IF($B371="-","",INDEX('Res.Aux.'!$AG$12:$BG$722,MATCH($B371,'Res.Aux.'!$AG$12:$AG$722,0),MATCH(N$6,'Res.Aux.'!$AG$15:$BG$15,0)))</f>
        <v/>
      </c>
      <c r="O371" s="411"/>
      <c r="P371" s="412" t="str">
        <f t="shared" si="67"/>
        <v/>
      </c>
      <c r="Q371" s="413" t="str">
        <f t="shared" si="69"/>
        <v>ù</v>
      </c>
      <c r="R371" s="414" t="str">
        <f>IF($B371="-","",INDEX('Res.Aux.'!$AG$12:$BG$722,MATCH($B371,'Res.Aux.'!$AG$12:$AG$722,0),MATCH(R$6,'Res.Aux.'!$AG$15:$BG$15,0)))</f>
        <v/>
      </c>
      <c r="S371" s="415" t="str">
        <f>IF($B371="-","",INDEX('Res.Aux.'!$AG$12:$BG$722,MATCH($B371,'Res.Aux.'!$AG$12:$AG$722,0),MATCH(S$6,'Res.Aux.'!$AG$15:$BG$15,0)))</f>
        <v/>
      </c>
      <c r="T371" s="415" t="str">
        <f>IF($B371="-","",INDEX('Res.Aux.'!$AG$12:$BG$722,MATCH($B371,'Res.Aux.'!$AG$12:$AG$722,0),MATCH(T$6,'Res.Aux.'!$AG$15:$BG$15,0)))</f>
        <v/>
      </c>
      <c r="U371" s="416" t="str">
        <f>IF($B371="-","",INDEX('Res.Aux.'!$AG$12:$BG$722,MATCH($B371,'Res.Aux.'!$AG$12:$AG$722,0),MATCH(U$6,'Res.Aux.'!$AG$15:$BG$15,0)))</f>
        <v/>
      </c>
      <c r="V371" s="417"/>
      <c r="W371" s="414" t="str">
        <f t="shared" si="74"/>
        <v>-</v>
      </c>
      <c r="X371" s="415" t="str">
        <f t="shared" si="74"/>
        <v>-</v>
      </c>
      <c r="Y371" s="415" t="str">
        <f t="shared" si="74"/>
        <v>-</v>
      </c>
      <c r="Z371" s="416" t="str">
        <f t="shared" si="72"/>
        <v>-</v>
      </c>
      <c r="AA371" s="417"/>
      <c r="AB371" s="414" t="str">
        <f t="shared" si="73"/>
        <v>-</v>
      </c>
      <c r="AC371" s="415" t="str">
        <f t="shared" si="73"/>
        <v>-</v>
      </c>
      <c r="AD371" s="415" t="str">
        <f t="shared" si="73"/>
        <v>-</v>
      </c>
      <c r="AE371" s="416" t="str">
        <f t="shared" si="71"/>
        <v>-</v>
      </c>
      <c r="AF371" s="417"/>
      <c r="AG371" s="410" t="str">
        <f t="shared" si="62"/>
        <v>-</v>
      </c>
      <c r="AH371" s="417"/>
      <c r="AI371" s="418" t="str">
        <f t="shared" si="63"/>
        <v>ù</v>
      </c>
      <c r="AJ371" s="419" t="str">
        <f t="shared" si="64"/>
        <v>~</v>
      </c>
      <c r="AK371" s="417"/>
      <c r="AL371" s="414" t="str">
        <f t="shared" si="70"/>
        <v>-</v>
      </c>
      <c r="AM371" s="416" t="str">
        <f t="shared" si="68"/>
        <v>-</v>
      </c>
    </row>
    <row r="372" spans="2:39" ht="15" x14ac:dyDescent="0.3">
      <c r="B372" s="400" t="str">
        <f>IF(MAX(B$7:B371)+1&gt;MAX('Res.Aux.'!$AG$23:$AG$722),"-",MAX(B$7:B371)+1)</f>
        <v>-</v>
      </c>
      <c r="C372" s="401" t="str">
        <f>IF($B372="-","",INDEX('Res.Aux.'!$AG$12:$BG$722,MATCH($B372,'Res.Aux.'!$AG$12:$AG$722,0),MATCH(C$6,'Res.Aux.'!$AG$15:$BG$15,0)))</f>
        <v/>
      </c>
      <c r="D372" s="402" t="str">
        <f t="shared" si="65"/>
        <v/>
      </c>
      <c r="E372" s="403" t="str">
        <f>IF($B372="-","",INDEX('Res.Aux.'!$AG$12:$BG$722,MATCH($B372,'Res.Aux.'!$AG$12:$AG$722,0),MATCH(E$6,'Res.Aux.'!$AG$15:$BG$15,0)))</f>
        <v/>
      </c>
      <c r="F372" s="402" t="str">
        <f t="shared" si="66"/>
        <v/>
      </c>
      <c r="G372" s="404" t="str">
        <f>IF($B372="-","",INDEX('Res.Aux.'!$AG$12:$BG$722,MATCH($B372,'Res.Aux.'!$AG$12:$AG$722,0),MATCH(G$6,'Res.Aux.'!$AG$15:$BG$15,0)))</f>
        <v/>
      </c>
      <c r="H372" s="405" t="str">
        <f>IF($B372="-","",Datos!$I$16)</f>
        <v/>
      </c>
      <c r="I372" s="406" t="str">
        <f>IF($C372="","",Datos!$G$16)</f>
        <v/>
      </c>
      <c r="J372" s="407" t="str">
        <f>IF($B372="-","",INDEX('Res.Aux.'!$AG$12:$BG$722,MATCH($B372,'Res.Aux.'!$AG$12:$AG$722,0),MATCH(J$6,'Res.Aux.'!$AG$15:$BG$15,0)))</f>
        <v/>
      </c>
      <c r="K372" s="408" t="str">
        <f>IF($C372="","",Datos!$H$26)</f>
        <v/>
      </c>
      <c r="L372" s="409" t="str">
        <f>IF($I372="","",Datos!$N$27)</f>
        <v/>
      </c>
      <c r="M372" s="407" t="str">
        <f>IF($I372="","",Datos!$O$27)</f>
        <v/>
      </c>
      <c r="N372" s="410" t="str">
        <f>IF($B372="-","",INDEX('Res.Aux.'!$AG$12:$BG$722,MATCH($B372,'Res.Aux.'!$AG$12:$AG$722,0),MATCH(N$6,'Res.Aux.'!$AG$15:$BG$15,0)))</f>
        <v/>
      </c>
      <c r="O372" s="411"/>
      <c r="P372" s="412" t="str">
        <f t="shared" si="67"/>
        <v/>
      </c>
      <c r="Q372" s="413" t="str">
        <f t="shared" si="69"/>
        <v>ù</v>
      </c>
      <c r="R372" s="414" t="str">
        <f>IF($B372="-","",INDEX('Res.Aux.'!$AG$12:$BG$722,MATCH($B372,'Res.Aux.'!$AG$12:$AG$722,0),MATCH(R$6,'Res.Aux.'!$AG$15:$BG$15,0)))</f>
        <v/>
      </c>
      <c r="S372" s="415" t="str">
        <f>IF($B372="-","",INDEX('Res.Aux.'!$AG$12:$BG$722,MATCH($B372,'Res.Aux.'!$AG$12:$AG$722,0),MATCH(S$6,'Res.Aux.'!$AG$15:$BG$15,0)))</f>
        <v/>
      </c>
      <c r="T372" s="415" t="str">
        <f>IF($B372="-","",INDEX('Res.Aux.'!$AG$12:$BG$722,MATCH($B372,'Res.Aux.'!$AG$12:$AG$722,0),MATCH(T$6,'Res.Aux.'!$AG$15:$BG$15,0)))</f>
        <v/>
      </c>
      <c r="U372" s="416" t="str">
        <f>IF($B372="-","",INDEX('Res.Aux.'!$AG$12:$BG$722,MATCH($B372,'Res.Aux.'!$AG$12:$AG$722,0),MATCH(U$6,'Res.Aux.'!$AG$15:$BG$15,0)))</f>
        <v/>
      </c>
      <c r="V372" s="417"/>
      <c r="W372" s="414" t="str">
        <f t="shared" si="74"/>
        <v>-</v>
      </c>
      <c r="X372" s="415" t="str">
        <f t="shared" si="74"/>
        <v>-</v>
      </c>
      <c r="Y372" s="415" t="str">
        <f t="shared" si="74"/>
        <v>-</v>
      </c>
      <c r="Z372" s="416" t="str">
        <f t="shared" si="72"/>
        <v>-</v>
      </c>
      <c r="AA372" s="417"/>
      <c r="AB372" s="414" t="str">
        <f t="shared" si="73"/>
        <v>-</v>
      </c>
      <c r="AC372" s="415" t="str">
        <f t="shared" si="73"/>
        <v>-</v>
      </c>
      <c r="AD372" s="415" t="str">
        <f t="shared" si="73"/>
        <v>-</v>
      </c>
      <c r="AE372" s="416" t="str">
        <f t="shared" si="71"/>
        <v>-</v>
      </c>
      <c r="AF372" s="417"/>
      <c r="AG372" s="410" t="str">
        <f t="shared" si="62"/>
        <v>-</v>
      </c>
      <c r="AH372" s="417"/>
      <c r="AI372" s="418" t="str">
        <f t="shared" si="63"/>
        <v>ù</v>
      </c>
      <c r="AJ372" s="419" t="str">
        <f t="shared" si="64"/>
        <v>~</v>
      </c>
      <c r="AK372" s="417"/>
      <c r="AL372" s="414" t="str">
        <f t="shared" si="70"/>
        <v>-</v>
      </c>
      <c r="AM372" s="416" t="str">
        <f t="shared" si="68"/>
        <v>-</v>
      </c>
    </row>
    <row r="373" spans="2:39" ht="15" x14ac:dyDescent="0.3">
      <c r="B373" s="400" t="str">
        <f>IF(MAX(B$7:B372)+1&gt;MAX('Res.Aux.'!$AG$23:$AG$722),"-",MAX(B$7:B372)+1)</f>
        <v>-</v>
      </c>
      <c r="C373" s="401" t="str">
        <f>IF($B373="-","",INDEX('Res.Aux.'!$AG$12:$BG$722,MATCH($B373,'Res.Aux.'!$AG$12:$AG$722,0),MATCH(C$6,'Res.Aux.'!$AG$15:$BG$15,0)))</f>
        <v/>
      </c>
      <c r="D373" s="402" t="str">
        <f t="shared" si="65"/>
        <v/>
      </c>
      <c r="E373" s="403" t="str">
        <f>IF($B373="-","",INDEX('Res.Aux.'!$AG$12:$BG$722,MATCH($B373,'Res.Aux.'!$AG$12:$AG$722,0),MATCH(E$6,'Res.Aux.'!$AG$15:$BG$15,0)))</f>
        <v/>
      </c>
      <c r="F373" s="402" t="str">
        <f t="shared" si="66"/>
        <v/>
      </c>
      <c r="G373" s="404" t="str">
        <f>IF($B373="-","",INDEX('Res.Aux.'!$AG$12:$BG$722,MATCH($B373,'Res.Aux.'!$AG$12:$AG$722,0),MATCH(G$6,'Res.Aux.'!$AG$15:$BG$15,0)))</f>
        <v/>
      </c>
      <c r="H373" s="405" t="str">
        <f>IF($B373="-","",Datos!$I$16)</f>
        <v/>
      </c>
      <c r="I373" s="406" t="str">
        <f>IF($C373="","",Datos!$G$16)</f>
        <v/>
      </c>
      <c r="J373" s="407" t="str">
        <f>IF($B373="-","",INDEX('Res.Aux.'!$AG$12:$BG$722,MATCH($B373,'Res.Aux.'!$AG$12:$AG$722,0),MATCH(J$6,'Res.Aux.'!$AG$15:$BG$15,0)))</f>
        <v/>
      </c>
      <c r="K373" s="408" t="str">
        <f>IF($C373="","",Datos!$H$26)</f>
        <v/>
      </c>
      <c r="L373" s="409" t="str">
        <f>IF($I373="","",Datos!$N$27)</f>
        <v/>
      </c>
      <c r="M373" s="407" t="str">
        <f>IF($I373="","",Datos!$O$27)</f>
        <v/>
      </c>
      <c r="N373" s="410" t="str">
        <f>IF($B373="-","",INDEX('Res.Aux.'!$AG$12:$BG$722,MATCH($B373,'Res.Aux.'!$AG$12:$AG$722,0),MATCH(N$6,'Res.Aux.'!$AG$15:$BG$15,0)))</f>
        <v/>
      </c>
      <c r="O373" s="411"/>
      <c r="P373" s="412" t="str">
        <f t="shared" si="67"/>
        <v/>
      </c>
      <c r="Q373" s="413" t="str">
        <f t="shared" si="69"/>
        <v>ù</v>
      </c>
      <c r="R373" s="414" t="str">
        <f>IF($B373="-","",INDEX('Res.Aux.'!$AG$12:$BG$722,MATCH($B373,'Res.Aux.'!$AG$12:$AG$722,0),MATCH(R$6,'Res.Aux.'!$AG$15:$BG$15,0)))</f>
        <v/>
      </c>
      <c r="S373" s="415" t="str">
        <f>IF($B373="-","",INDEX('Res.Aux.'!$AG$12:$BG$722,MATCH($B373,'Res.Aux.'!$AG$12:$AG$722,0),MATCH(S$6,'Res.Aux.'!$AG$15:$BG$15,0)))</f>
        <v/>
      </c>
      <c r="T373" s="415" t="str">
        <f>IF($B373="-","",INDEX('Res.Aux.'!$AG$12:$BG$722,MATCH($B373,'Res.Aux.'!$AG$12:$AG$722,0),MATCH(T$6,'Res.Aux.'!$AG$15:$BG$15,0)))</f>
        <v/>
      </c>
      <c r="U373" s="416" t="str">
        <f>IF($B373="-","",INDEX('Res.Aux.'!$AG$12:$BG$722,MATCH($B373,'Res.Aux.'!$AG$12:$AG$722,0),MATCH(U$6,'Res.Aux.'!$AG$15:$BG$15,0)))</f>
        <v/>
      </c>
      <c r="V373" s="417"/>
      <c r="W373" s="414" t="str">
        <f t="shared" si="74"/>
        <v>-</v>
      </c>
      <c r="X373" s="415" t="str">
        <f t="shared" si="74"/>
        <v>-</v>
      </c>
      <c r="Y373" s="415" t="str">
        <f t="shared" si="74"/>
        <v>-</v>
      </c>
      <c r="Z373" s="416" t="str">
        <f t="shared" si="72"/>
        <v>-</v>
      </c>
      <c r="AA373" s="417"/>
      <c r="AB373" s="414" t="str">
        <f t="shared" si="73"/>
        <v>-</v>
      </c>
      <c r="AC373" s="415" t="str">
        <f t="shared" si="73"/>
        <v>-</v>
      </c>
      <c r="AD373" s="415" t="str">
        <f t="shared" si="73"/>
        <v>-</v>
      </c>
      <c r="AE373" s="416" t="str">
        <f t="shared" si="71"/>
        <v>-</v>
      </c>
      <c r="AF373" s="417"/>
      <c r="AG373" s="410" t="str">
        <f t="shared" si="62"/>
        <v>-</v>
      </c>
      <c r="AH373" s="417"/>
      <c r="AI373" s="418" t="str">
        <f t="shared" si="63"/>
        <v>ù</v>
      </c>
      <c r="AJ373" s="419" t="str">
        <f t="shared" si="64"/>
        <v>~</v>
      </c>
      <c r="AK373" s="417"/>
      <c r="AL373" s="414" t="str">
        <f t="shared" si="70"/>
        <v>-</v>
      </c>
      <c r="AM373" s="416" t="str">
        <f t="shared" si="68"/>
        <v>-</v>
      </c>
    </row>
    <row r="374" spans="2:39" ht="15" x14ac:dyDescent="0.3">
      <c r="B374" s="400" t="str">
        <f>IF(MAX(B$7:B373)+1&gt;MAX('Res.Aux.'!$AG$23:$AG$722),"-",MAX(B$7:B373)+1)</f>
        <v>-</v>
      </c>
      <c r="C374" s="401" t="str">
        <f>IF($B374="-","",INDEX('Res.Aux.'!$AG$12:$BG$722,MATCH($B374,'Res.Aux.'!$AG$12:$AG$722,0),MATCH(C$6,'Res.Aux.'!$AG$15:$BG$15,0)))</f>
        <v/>
      </c>
      <c r="D374" s="402" t="str">
        <f t="shared" si="65"/>
        <v/>
      </c>
      <c r="E374" s="403" t="str">
        <f>IF($B374="-","",INDEX('Res.Aux.'!$AG$12:$BG$722,MATCH($B374,'Res.Aux.'!$AG$12:$AG$722,0),MATCH(E$6,'Res.Aux.'!$AG$15:$BG$15,0)))</f>
        <v/>
      </c>
      <c r="F374" s="402" t="str">
        <f t="shared" si="66"/>
        <v/>
      </c>
      <c r="G374" s="404" t="str">
        <f>IF($B374="-","",INDEX('Res.Aux.'!$AG$12:$BG$722,MATCH($B374,'Res.Aux.'!$AG$12:$AG$722,0),MATCH(G$6,'Res.Aux.'!$AG$15:$BG$15,0)))</f>
        <v/>
      </c>
      <c r="H374" s="405" t="str">
        <f>IF($B374="-","",Datos!$I$16)</f>
        <v/>
      </c>
      <c r="I374" s="406" t="str">
        <f>IF($C374="","",Datos!$G$16)</f>
        <v/>
      </c>
      <c r="J374" s="407" t="str">
        <f>IF($B374="-","",INDEX('Res.Aux.'!$AG$12:$BG$722,MATCH($B374,'Res.Aux.'!$AG$12:$AG$722,0),MATCH(J$6,'Res.Aux.'!$AG$15:$BG$15,0)))</f>
        <v/>
      </c>
      <c r="K374" s="408" t="str">
        <f>IF($C374="","",Datos!$H$26)</f>
        <v/>
      </c>
      <c r="L374" s="409" t="str">
        <f>IF($I374="","",Datos!$N$27)</f>
        <v/>
      </c>
      <c r="M374" s="407" t="str">
        <f>IF($I374="","",Datos!$O$27)</f>
        <v/>
      </c>
      <c r="N374" s="410" t="str">
        <f>IF($B374="-","",INDEX('Res.Aux.'!$AG$12:$BG$722,MATCH($B374,'Res.Aux.'!$AG$12:$AG$722,0),MATCH(N$6,'Res.Aux.'!$AG$15:$BG$15,0)))</f>
        <v/>
      </c>
      <c r="O374" s="411"/>
      <c r="P374" s="412" t="str">
        <f t="shared" si="67"/>
        <v/>
      </c>
      <c r="Q374" s="413" t="str">
        <f t="shared" si="69"/>
        <v>ù</v>
      </c>
      <c r="R374" s="414" t="str">
        <f>IF($B374="-","",INDEX('Res.Aux.'!$AG$12:$BG$722,MATCH($B374,'Res.Aux.'!$AG$12:$AG$722,0),MATCH(R$6,'Res.Aux.'!$AG$15:$BG$15,0)))</f>
        <v/>
      </c>
      <c r="S374" s="415" t="str">
        <f>IF($B374="-","",INDEX('Res.Aux.'!$AG$12:$BG$722,MATCH($B374,'Res.Aux.'!$AG$12:$AG$722,0),MATCH(S$6,'Res.Aux.'!$AG$15:$BG$15,0)))</f>
        <v/>
      </c>
      <c r="T374" s="415" t="str">
        <f>IF($B374="-","",INDEX('Res.Aux.'!$AG$12:$BG$722,MATCH($B374,'Res.Aux.'!$AG$12:$AG$722,0),MATCH(T$6,'Res.Aux.'!$AG$15:$BG$15,0)))</f>
        <v/>
      </c>
      <c r="U374" s="416" t="str">
        <f>IF($B374="-","",INDEX('Res.Aux.'!$AG$12:$BG$722,MATCH($B374,'Res.Aux.'!$AG$12:$AG$722,0),MATCH(U$6,'Res.Aux.'!$AG$15:$BG$15,0)))</f>
        <v/>
      </c>
      <c r="V374" s="417"/>
      <c r="W374" s="414" t="str">
        <f t="shared" si="74"/>
        <v>-</v>
      </c>
      <c r="X374" s="415" t="str">
        <f t="shared" si="74"/>
        <v>-</v>
      </c>
      <c r="Y374" s="415" t="str">
        <f t="shared" si="74"/>
        <v>-</v>
      </c>
      <c r="Z374" s="416" t="str">
        <f t="shared" si="72"/>
        <v>-</v>
      </c>
      <c r="AA374" s="417"/>
      <c r="AB374" s="414" t="str">
        <f t="shared" si="73"/>
        <v>-</v>
      </c>
      <c r="AC374" s="415" t="str">
        <f t="shared" si="73"/>
        <v>-</v>
      </c>
      <c r="AD374" s="415" t="str">
        <f t="shared" si="73"/>
        <v>-</v>
      </c>
      <c r="AE374" s="416" t="str">
        <f t="shared" si="71"/>
        <v>-</v>
      </c>
      <c r="AF374" s="417"/>
      <c r="AG374" s="410" t="str">
        <f t="shared" si="62"/>
        <v>-</v>
      </c>
      <c r="AH374" s="417"/>
      <c r="AI374" s="418" t="str">
        <f t="shared" si="63"/>
        <v>ù</v>
      </c>
      <c r="AJ374" s="419" t="str">
        <f t="shared" si="64"/>
        <v>~</v>
      </c>
      <c r="AK374" s="417"/>
      <c r="AL374" s="414" t="str">
        <f t="shared" si="70"/>
        <v>-</v>
      </c>
      <c r="AM374" s="416" t="str">
        <f t="shared" si="68"/>
        <v>-</v>
      </c>
    </row>
    <row r="375" spans="2:39" ht="15" x14ac:dyDescent="0.3">
      <c r="B375" s="400" t="str">
        <f>IF(MAX(B$7:B374)+1&gt;MAX('Res.Aux.'!$AG$23:$AG$722),"-",MAX(B$7:B374)+1)</f>
        <v>-</v>
      </c>
      <c r="C375" s="401" t="str">
        <f>IF($B375="-","",INDEX('Res.Aux.'!$AG$12:$BG$722,MATCH($B375,'Res.Aux.'!$AG$12:$AG$722,0),MATCH(C$6,'Res.Aux.'!$AG$15:$BG$15,0)))</f>
        <v/>
      </c>
      <c r="D375" s="402" t="str">
        <f t="shared" si="65"/>
        <v/>
      </c>
      <c r="E375" s="403" t="str">
        <f>IF($B375="-","",INDEX('Res.Aux.'!$AG$12:$BG$722,MATCH($B375,'Res.Aux.'!$AG$12:$AG$722,0),MATCH(E$6,'Res.Aux.'!$AG$15:$BG$15,0)))</f>
        <v/>
      </c>
      <c r="F375" s="402" t="str">
        <f t="shared" si="66"/>
        <v/>
      </c>
      <c r="G375" s="404" t="str">
        <f>IF($B375="-","",INDEX('Res.Aux.'!$AG$12:$BG$722,MATCH($B375,'Res.Aux.'!$AG$12:$AG$722,0),MATCH(G$6,'Res.Aux.'!$AG$15:$BG$15,0)))</f>
        <v/>
      </c>
      <c r="H375" s="405" t="str">
        <f>IF($B375="-","",Datos!$I$16)</f>
        <v/>
      </c>
      <c r="I375" s="406" t="str">
        <f>IF($C375="","",Datos!$G$16)</f>
        <v/>
      </c>
      <c r="J375" s="407" t="str">
        <f>IF($B375="-","",INDEX('Res.Aux.'!$AG$12:$BG$722,MATCH($B375,'Res.Aux.'!$AG$12:$AG$722,0),MATCH(J$6,'Res.Aux.'!$AG$15:$BG$15,0)))</f>
        <v/>
      </c>
      <c r="K375" s="408" t="str">
        <f>IF($C375="","",Datos!$H$26)</f>
        <v/>
      </c>
      <c r="L375" s="409" t="str">
        <f>IF($I375="","",Datos!$N$27)</f>
        <v/>
      </c>
      <c r="M375" s="407" t="str">
        <f>IF($I375="","",Datos!$O$27)</f>
        <v/>
      </c>
      <c r="N375" s="410" t="str">
        <f>IF($B375="-","",INDEX('Res.Aux.'!$AG$12:$BG$722,MATCH($B375,'Res.Aux.'!$AG$12:$AG$722,0),MATCH(N$6,'Res.Aux.'!$AG$15:$BG$15,0)))</f>
        <v/>
      </c>
      <c r="O375" s="411"/>
      <c r="P375" s="412" t="str">
        <f t="shared" si="67"/>
        <v/>
      </c>
      <c r="Q375" s="413" t="str">
        <f t="shared" si="69"/>
        <v>ù</v>
      </c>
      <c r="R375" s="414" t="str">
        <f>IF($B375="-","",INDEX('Res.Aux.'!$AG$12:$BG$722,MATCH($B375,'Res.Aux.'!$AG$12:$AG$722,0),MATCH(R$6,'Res.Aux.'!$AG$15:$BG$15,0)))</f>
        <v/>
      </c>
      <c r="S375" s="415" t="str">
        <f>IF($B375="-","",INDEX('Res.Aux.'!$AG$12:$BG$722,MATCH($B375,'Res.Aux.'!$AG$12:$AG$722,0),MATCH(S$6,'Res.Aux.'!$AG$15:$BG$15,0)))</f>
        <v/>
      </c>
      <c r="T375" s="415" t="str">
        <f>IF($B375="-","",INDEX('Res.Aux.'!$AG$12:$BG$722,MATCH($B375,'Res.Aux.'!$AG$12:$AG$722,0),MATCH(T$6,'Res.Aux.'!$AG$15:$BG$15,0)))</f>
        <v/>
      </c>
      <c r="U375" s="416" t="str">
        <f>IF($B375="-","",INDEX('Res.Aux.'!$AG$12:$BG$722,MATCH($B375,'Res.Aux.'!$AG$12:$AG$722,0),MATCH(U$6,'Res.Aux.'!$AG$15:$BG$15,0)))</f>
        <v/>
      </c>
      <c r="V375" s="417"/>
      <c r="W375" s="414" t="str">
        <f t="shared" si="74"/>
        <v>-</v>
      </c>
      <c r="X375" s="415" t="str">
        <f t="shared" si="74"/>
        <v>-</v>
      </c>
      <c r="Y375" s="415" t="str">
        <f t="shared" si="74"/>
        <v>-</v>
      </c>
      <c r="Z375" s="416" t="str">
        <f t="shared" si="72"/>
        <v>-</v>
      </c>
      <c r="AA375" s="417"/>
      <c r="AB375" s="414" t="str">
        <f t="shared" si="73"/>
        <v>-</v>
      </c>
      <c r="AC375" s="415" t="str">
        <f t="shared" si="73"/>
        <v>-</v>
      </c>
      <c r="AD375" s="415" t="str">
        <f t="shared" si="73"/>
        <v>-</v>
      </c>
      <c r="AE375" s="416" t="str">
        <f t="shared" si="71"/>
        <v>-</v>
      </c>
      <c r="AF375" s="417"/>
      <c r="AG375" s="410" t="str">
        <f t="shared" si="62"/>
        <v>-</v>
      </c>
      <c r="AH375" s="417"/>
      <c r="AI375" s="418" t="str">
        <f t="shared" si="63"/>
        <v>ù</v>
      </c>
      <c r="AJ375" s="419" t="str">
        <f t="shared" si="64"/>
        <v>~</v>
      </c>
      <c r="AK375" s="417"/>
      <c r="AL375" s="414" t="str">
        <f t="shared" si="70"/>
        <v>-</v>
      </c>
      <c r="AM375" s="416" t="str">
        <f t="shared" si="68"/>
        <v>-</v>
      </c>
    </row>
    <row r="376" spans="2:39" ht="15" x14ac:dyDescent="0.3">
      <c r="B376" s="400" t="str">
        <f>IF(MAX(B$7:B375)+1&gt;MAX('Res.Aux.'!$AG$23:$AG$722),"-",MAX(B$7:B375)+1)</f>
        <v>-</v>
      </c>
      <c r="C376" s="401" t="str">
        <f>IF($B376="-","",INDEX('Res.Aux.'!$AG$12:$BG$722,MATCH($B376,'Res.Aux.'!$AG$12:$AG$722,0),MATCH(C$6,'Res.Aux.'!$AG$15:$BG$15,0)))</f>
        <v/>
      </c>
      <c r="D376" s="402" t="str">
        <f t="shared" si="65"/>
        <v/>
      </c>
      <c r="E376" s="403" t="str">
        <f>IF($B376="-","",INDEX('Res.Aux.'!$AG$12:$BG$722,MATCH($B376,'Res.Aux.'!$AG$12:$AG$722,0),MATCH(E$6,'Res.Aux.'!$AG$15:$BG$15,0)))</f>
        <v/>
      </c>
      <c r="F376" s="402" t="str">
        <f t="shared" si="66"/>
        <v/>
      </c>
      <c r="G376" s="404" t="str">
        <f>IF($B376="-","",INDEX('Res.Aux.'!$AG$12:$BG$722,MATCH($B376,'Res.Aux.'!$AG$12:$AG$722,0),MATCH(G$6,'Res.Aux.'!$AG$15:$BG$15,0)))</f>
        <v/>
      </c>
      <c r="H376" s="405" t="str">
        <f>IF($B376="-","",Datos!$I$16)</f>
        <v/>
      </c>
      <c r="I376" s="406" t="str">
        <f>IF($C376="","",Datos!$G$16)</f>
        <v/>
      </c>
      <c r="J376" s="407" t="str">
        <f>IF($B376="-","",INDEX('Res.Aux.'!$AG$12:$BG$722,MATCH($B376,'Res.Aux.'!$AG$12:$AG$722,0),MATCH(J$6,'Res.Aux.'!$AG$15:$BG$15,0)))</f>
        <v/>
      </c>
      <c r="K376" s="408" t="str">
        <f>IF($C376="","",Datos!$H$26)</f>
        <v/>
      </c>
      <c r="L376" s="409" t="str">
        <f>IF($I376="","",Datos!$N$27)</f>
        <v/>
      </c>
      <c r="M376" s="407" t="str">
        <f>IF($I376="","",Datos!$O$27)</f>
        <v/>
      </c>
      <c r="N376" s="410" t="str">
        <f>IF($B376="-","",INDEX('Res.Aux.'!$AG$12:$BG$722,MATCH($B376,'Res.Aux.'!$AG$12:$AG$722,0),MATCH(N$6,'Res.Aux.'!$AG$15:$BG$15,0)))</f>
        <v/>
      </c>
      <c r="O376" s="411"/>
      <c r="P376" s="412" t="str">
        <f t="shared" si="67"/>
        <v/>
      </c>
      <c r="Q376" s="413" t="str">
        <f t="shared" si="69"/>
        <v>ù</v>
      </c>
      <c r="R376" s="414" t="str">
        <f>IF($B376="-","",INDEX('Res.Aux.'!$AG$12:$BG$722,MATCH($B376,'Res.Aux.'!$AG$12:$AG$722,0),MATCH(R$6,'Res.Aux.'!$AG$15:$BG$15,0)))</f>
        <v/>
      </c>
      <c r="S376" s="415" t="str">
        <f>IF($B376="-","",INDEX('Res.Aux.'!$AG$12:$BG$722,MATCH($B376,'Res.Aux.'!$AG$12:$AG$722,0),MATCH(S$6,'Res.Aux.'!$AG$15:$BG$15,0)))</f>
        <v/>
      </c>
      <c r="T376" s="415" t="str">
        <f>IF($B376="-","",INDEX('Res.Aux.'!$AG$12:$BG$722,MATCH($B376,'Res.Aux.'!$AG$12:$AG$722,0),MATCH(T$6,'Res.Aux.'!$AG$15:$BG$15,0)))</f>
        <v/>
      </c>
      <c r="U376" s="416" t="str">
        <f>IF($B376="-","",INDEX('Res.Aux.'!$AG$12:$BG$722,MATCH($B376,'Res.Aux.'!$AG$12:$AG$722,0),MATCH(U$6,'Res.Aux.'!$AG$15:$BG$15,0)))</f>
        <v/>
      </c>
      <c r="V376" s="417"/>
      <c r="W376" s="414" t="str">
        <f t="shared" si="74"/>
        <v>-</v>
      </c>
      <c r="X376" s="415" t="str">
        <f t="shared" si="74"/>
        <v>-</v>
      </c>
      <c r="Y376" s="415" t="str">
        <f t="shared" si="74"/>
        <v>-</v>
      </c>
      <c r="Z376" s="416" t="str">
        <f t="shared" si="72"/>
        <v>-</v>
      </c>
      <c r="AA376" s="417"/>
      <c r="AB376" s="414" t="str">
        <f t="shared" si="73"/>
        <v>-</v>
      </c>
      <c r="AC376" s="415" t="str">
        <f t="shared" si="73"/>
        <v>-</v>
      </c>
      <c r="AD376" s="415" t="str">
        <f t="shared" si="73"/>
        <v>-</v>
      </c>
      <c r="AE376" s="416" t="str">
        <f t="shared" si="71"/>
        <v>-</v>
      </c>
      <c r="AF376" s="417"/>
      <c r="AG376" s="410" t="str">
        <f t="shared" si="62"/>
        <v>-</v>
      </c>
      <c r="AH376" s="417"/>
      <c r="AI376" s="418" t="str">
        <f t="shared" si="63"/>
        <v>ù</v>
      </c>
      <c r="AJ376" s="419" t="str">
        <f t="shared" si="64"/>
        <v>~</v>
      </c>
      <c r="AK376" s="417"/>
      <c r="AL376" s="414" t="str">
        <f t="shared" si="70"/>
        <v>-</v>
      </c>
      <c r="AM376" s="416" t="str">
        <f t="shared" si="68"/>
        <v>-</v>
      </c>
    </row>
    <row r="377" spans="2:39" ht="15" x14ac:dyDescent="0.3">
      <c r="B377" s="400" t="str">
        <f>IF(MAX(B$7:B376)+1&gt;MAX('Res.Aux.'!$AG$23:$AG$722),"-",MAX(B$7:B376)+1)</f>
        <v>-</v>
      </c>
      <c r="C377" s="401" t="str">
        <f>IF($B377="-","",INDEX('Res.Aux.'!$AG$12:$BG$722,MATCH($B377,'Res.Aux.'!$AG$12:$AG$722,0),MATCH(C$6,'Res.Aux.'!$AG$15:$BG$15,0)))</f>
        <v/>
      </c>
      <c r="D377" s="402" t="str">
        <f t="shared" si="65"/>
        <v/>
      </c>
      <c r="E377" s="403" t="str">
        <f>IF($B377="-","",INDEX('Res.Aux.'!$AG$12:$BG$722,MATCH($B377,'Res.Aux.'!$AG$12:$AG$722,0),MATCH(E$6,'Res.Aux.'!$AG$15:$BG$15,0)))</f>
        <v/>
      </c>
      <c r="F377" s="402" t="str">
        <f t="shared" si="66"/>
        <v/>
      </c>
      <c r="G377" s="404" t="str">
        <f>IF($B377="-","",INDEX('Res.Aux.'!$AG$12:$BG$722,MATCH($B377,'Res.Aux.'!$AG$12:$AG$722,0),MATCH(G$6,'Res.Aux.'!$AG$15:$BG$15,0)))</f>
        <v/>
      </c>
      <c r="H377" s="405" t="str">
        <f>IF($B377="-","",Datos!$I$16)</f>
        <v/>
      </c>
      <c r="I377" s="406" t="str">
        <f>IF($C377="","",Datos!$G$16)</f>
        <v/>
      </c>
      <c r="J377" s="407" t="str">
        <f>IF($B377="-","",INDEX('Res.Aux.'!$AG$12:$BG$722,MATCH($B377,'Res.Aux.'!$AG$12:$AG$722,0),MATCH(J$6,'Res.Aux.'!$AG$15:$BG$15,0)))</f>
        <v/>
      </c>
      <c r="K377" s="408" t="str">
        <f>IF($C377="","",Datos!$H$26)</f>
        <v/>
      </c>
      <c r="L377" s="409" t="str">
        <f>IF($I377="","",Datos!$N$27)</f>
        <v/>
      </c>
      <c r="M377" s="407" t="str">
        <f>IF($I377="","",Datos!$O$27)</f>
        <v/>
      </c>
      <c r="N377" s="410" t="str">
        <f>IF($B377="-","",INDEX('Res.Aux.'!$AG$12:$BG$722,MATCH($B377,'Res.Aux.'!$AG$12:$AG$722,0),MATCH(N$6,'Res.Aux.'!$AG$15:$BG$15,0)))</f>
        <v/>
      </c>
      <c r="O377" s="411"/>
      <c r="P377" s="412" t="str">
        <f t="shared" si="67"/>
        <v/>
      </c>
      <c r="Q377" s="413" t="str">
        <f t="shared" si="69"/>
        <v>ù</v>
      </c>
      <c r="R377" s="414" t="str">
        <f>IF($B377="-","",INDEX('Res.Aux.'!$AG$12:$BG$722,MATCH($B377,'Res.Aux.'!$AG$12:$AG$722,0),MATCH(R$6,'Res.Aux.'!$AG$15:$BG$15,0)))</f>
        <v/>
      </c>
      <c r="S377" s="415" t="str">
        <f>IF($B377="-","",INDEX('Res.Aux.'!$AG$12:$BG$722,MATCH($B377,'Res.Aux.'!$AG$12:$AG$722,0),MATCH(S$6,'Res.Aux.'!$AG$15:$BG$15,0)))</f>
        <v/>
      </c>
      <c r="T377" s="415" t="str">
        <f>IF($B377="-","",INDEX('Res.Aux.'!$AG$12:$BG$722,MATCH($B377,'Res.Aux.'!$AG$12:$AG$722,0),MATCH(T$6,'Res.Aux.'!$AG$15:$BG$15,0)))</f>
        <v/>
      </c>
      <c r="U377" s="416" t="str">
        <f>IF($B377="-","",INDEX('Res.Aux.'!$AG$12:$BG$722,MATCH($B377,'Res.Aux.'!$AG$12:$AG$722,0),MATCH(U$6,'Res.Aux.'!$AG$15:$BG$15,0)))</f>
        <v/>
      </c>
      <c r="V377" s="417"/>
      <c r="W377" s="414" t="str">
        <f t="shared" si="74"/>
        <v>-</v>
      </c>
      <c r="X377" s="415" t="str">
        <f t="shared" si="74"/>
        <v>-</v>
      </c>
      <c r="Y377" s="415" t="str">
        <f t="shared" si="74"/>
        <v>-</v>
      </c>
      <c r="Z377" s="416" t="str">
        <f t="shared" si="72"/>
        <v>-</v>
      </c>
      <c r="AA377" s="417"/>
      <c r="AB377" s="414" t="str">
        <f t="shared" si="73"/>
        <v>-</v>
      </c>
      <c r="AC377" s="415" t="str">
        <f t="shared" si="73"/>
        <v>-</v>
      </c>
      <c r="AD377" s="415" t="str">
        <f t="shared" si="73"/>
        <v>-</v>
      </c>
      <c r="AE377" s="416" t="str">
        <f t="shared" si="71"/>
        <v>-</v>
      </c>
      <c r="AF377" s="417"/>
      <c r="AG377" s="410" t="str">
        <f t="shared" si="62"/>
        <v>-</v>
      </c>
      <c r="AH377" s="417"/>
      <c r="AI377" s="418" t="str">
        <f t="shared" si="63"/>
        <v>ù</v>
      </c>
      <c r="AJ377" s="419" t="str">
        <f t="shared" si="64"/>
        <v>~</v>
      </c>
      <c r="AK377" s="417"/>
      <c r="AL377" s="414" t="str">
        <f t="shared" si="70"/>
        <v>-</v>
      </c>
      <c r="AM377" s="416" t="str">
        <f t="shared" si="68"/>
        <v>-</v>
      </c>
    </row>
    <row r="378" spans="2:39" ht="15" x14ac:dyDescent="0.3">
      <c r="B378" s="400" t="str">
        <f>IF(MAX(B$7:B377)+1&gt;MAX('Res.Aux.'!$AG$23:$AG$722),"-",MAX(B$7:B377)+1)</f>
        <v>-</v>
      </c>
      <c r="C378" s="401" t="str">
        <f>IF($B378="-","",INDEX('Res.Aux.'!$AG$12:$BG$722,MATCH($B378,'Res.Aux.'!$AG$12:$AG$722,0),MATCH(C$6,'Res.Aux.'!$AG$15:$BG$15,0)))</f>
        <v/>
      </c>
      <c r="D378" s="402" t="str">
        <f t="shared" si="65"/>
        <v/>
      </c>
      <c r="E378" s="403" t="str">
        <f>IF($B378="-","",INDEX('Res.Aux.'!$AG$12:$BG$722,MATCH($B378,'Res.Aux.'!$AG$12:$AG$722,0),MATCH(E$6,'Res.Aux.'!$AG$15:$BG$15,0)))</f>
        <v/>
      </c>
      <c r="F378" s="402" t="str">
        <f t="shared" si="66"/>
        <v/>
      </c>
      <c r="G378" s="404" t="str">
        <f>IF($B378="-","",INDEX('Res.Aux.'!$AG$12:$BG$722,MATCH($B378,'Res.Aux.'!$AG$12:$AG$722,0),MATCH(G$6,'Res.Aux.'!$AG$15:$BG$15,0)))</f>
        <v/>
      </c>
      <c r="H378" s="405" t="str">
        <f>IF($B378="-","",Datos!$I$16)</f>
        <v/>
      </c>
      <c r="I378" s="406" t="str">
        <f>IF($C378="","",Datos!$G$16)</f>
        <v/>
      </c>
      <c r="J378" s="407" t="str">
        <f>IF($B378="-","",INDEX('Res.Aux.'!$AG$12:$BG$722,MATCH($B378,'Res.Aux.'!$AG$12:$AG$722,0),MATCH(J$6,'Res.Aux.'!$AG$15:$BG$15,0)))</f>
        <v/>
      </c>
      <c r="K378" s="408" t="str">
        <f>IF($C378="","",Datos!$H$26)</f>
        <v/>
      </c>
      <c r="L378" s="409" t="str">
        <f>IF($I378="","",Datos!$N$27)</f>
        <v/>
      </c>
      <c r="M378" s="407" t="str">
        <f>IF($I378="","",Datos!$O$27)</f>
        <v/>
      </c>
      <c r="N378" s="410" t="str">
        <f>IF($B378="-","",INDEX('Res.Aux.'!$AG$12:$BG$722,MATCH($B378,'Res.Aux.'!$AG$12:$AG$722,0),MATCH(N$6,'Res.Aux.'!$AG$15:$BG$15,0)))</f>
        <v/>
      </c>
      <c r="O378" s="411"/>
      <c r="P378" s="412" t="str">
        <f t="shared" si="67"/>
        <v/>
      </c>
      <c r="Q378" s="413" t="str">
        <f t="shared" si="69"/>
        <v>ù</v>
      </c>
      <c r="R378" s="414" t="str">
        <f>IF($B378="-","",INDEX('Res.Aux.'!$AG$12:$BG$722,MATCH($B378,'Res.Aux.'!$AG$12:$AG$722,0),MATCH(R$6,'Res.Aux.'!$AG$15:$BG$15,0)))</f>
        <v/>
      </c>
      <c r="S378" s="415" t="str">
        <f>IF($B378="-","",INDEX('Res.Aux.'!$AG$12:$BG$722,MATCH($B378,'Res.Aux.'!$AG$12:$AG$722,0),MATCH(S$6,'Res.Aux.'!$AG$15:$BG$15,0)))</f>
        <v/>
      </c>
      <c r="T378" s="415" t="str">
        <f>IF($B378="-","",INDEX('Res.Aux.'!$AG$12:$BG$722,MATCH($B378,'Res.Aux.'!$AG$12:$AG$722,0),MATCH(T$6,'Res.Aux.'!$AG$15:$BG$15,0)))</f>
        <v/>
      </c>
      <c r="U378" s="416" t="str">
        <f>IF($B378="-","",INDEX('Res.Aux.'!$AG$12:$BG$722,MATCH($B378,'Res.Aux.'!$AG$12:$AG$722,0),MATCH(U$6,'Res.Aux.'!$AG$15:$BG$15,0)))</f>
        <v/>
      </c>
      <c r="V378" s="417"/>
      <c r="W378" s="414" t="str">
        <f t="shared" si="74"/>
        <v>-</v>
      </c>
      <c r="X378" s="415" t="str">
        <f t="shared" si="74"/>
        <v>-</v>
      </c>
      <c r="Y378" s="415" t="str">
        <f t="shared" si="74"/>
        <v>-</v>
      </c>
      <c r="Z378" s="416" t="str">
        <f t="shared" si="72"/>
        <v>-</v>
      </c>
      <c r="AA378" s="417"/>
      <c r="AB378" s="414" t="str">
        <f t="shared" si="73"/>
        <v>-</v>
      </c>
      <c r="AC378" s="415" t="str">
        <f t="shared" si="73"/>
        <v>-</v>
      </c>
      <c r="AD378" s="415" t="str">
        <f t="shared" si="73"/>
        <v>-</v>
      </c>
      <c r="AE378" s="416" t="str">
        <f t="shared" si="71"/>
        <v>-</v>
      </c>
      <c r="AF378" s="417"/>
      <c r="AG378" s="410" t="str">
        <f t="shared" si="62"/>
        <v>-</v>
      </c>
      <c r="AH378" s="417"/>
      <c r="AI378" s="418" t="str">
        <f t="shared" si="63"/>
        <v>ù</v>
      </c>
      <c r="AJ378" s="419" t="str">
        <f t="shared" si="64"/>
        <v>~</v>
      </c>
      <c r="AK378" s="417"/>
      <c r="AL378" s="414" t="str">
        <f t="shared" si="70"/>
        <v>-</v>
      </c>
      <c r="AM378" s="416" t="str">
        <f t="shared" si="68"/>
        <v>-</v>
      </c>
    </row>
    <row r="379" spans="2:39" ht="15" x14ac:dyDescent="0.3">
      <c r="B379" s="400" t="str">
        <f>IF(MAX(B$7:B378)+1&gt;MAX('Res.Aux.'!$AG$23:$AG$722),"-",MAX(B$7:B378)+1)</f>
        <v>-</v>
      </c>
      <c r="C379" s="401" t="str">
        <f>IF($B379="-","",INDEX('Res.Aux.'!$AG$12:$BG$722,MATCH($B379,'Res.Aux.'!$AG$12:$AG$722,0),MATCH(C$6,'Res.Aux.'!$AG$15:$BG$15,0)))</f>
        <v/>
      </c>
      <c r="D379" s="402" t="str">
        <f t="shared" si="65"/>
        <v/>
      </c>
      <c r="E379" s="403" t="str">
        <f>IF($B379="-","",INDEX('Res.Aux.'!$AG$12:$BG$722,MATCH($B379,'Res.Aux.'!$AG$12:$AG$722,0),MATCH(E$6,'Res.Aux.'!$AG$15:$BG$15,0)))</f>
        <v/>
      </c>
      <c r="F379" s="402" t="str">
        <f t="shared" si="66"/>
        <v/>
      </c>
      <c r="G379" s="404" t="str">
        <f>IF($B379="-","",INDEX('Res.Aux.'!$AG$12:$BG$722,MATCH($B379,'Res.Aux.'!$AG$12:$AG$722,0),MATCH(G$6,'Res.Aux.'!$AG$15:$BG$15,0)))</f>
        <v/>
      </c>
      <c r="H379" s="405" t="str">
        <f>IF($B379="-","",Datos!$I$16)</f>
        <v/>
      </c>
      <c r="I379" s="406" t="str">
        <f>IF($C379="","",Datos!$G$16)</f>
        <v/>
      </c>
      <c r="J379" s="407" t="str">
        <f>IF($B379="-","",INDEX('Res.Aux.'!$AG$12:$BG$722,MATCH($B379,'Res.Aux.'!$AG$12:$AG$722,0),MATCH(J$6,'Res.Aux.'!$AG$15:$BG$15,0)))</f>
        <v/>
      </c>
      <c r="K379" s="408" t="str">
        <f>IF($C379="","",Datos!$H$26)</f>
        <v/>
      </c>
      <c r="L379" s="409" t="str">
        <f>IF($I379="","",Datos!$N$27)</f>
        <v/>
      </c>
      <c r="M379" s="407" t="str">
        <f>IF($I379="","",Datos!$O$27)</f>
        <v/>
      </c>
      <c r="N379" s="410" t="str">
        <f>IF($B379="-","",INDEX('Res.Aux.'!$AG$12:$BG$722,MATCH($B379,'Res.Aux.'!$AG$12:$AG$722,0),MATCH(N$6,'Res.Aux.'!$AG$15:$BG$15,0)))</f>
        <v/>
      </c>
      <c r="O379" s="411"/>
      <c r="P379" s="412" t="str">
        <f t="shared" si="67"/>
        <v/>
      </c>
      <c r="Q379" s="413" t="str">
        <f t="shared" si="69"/>
        <v>ù</v>
      </c>
      <c r="R379" s="414" t="str">
        <f>IF($B379="-","",INDEX('Res.Aux.'!$AG$12:$BG$722,MATCH($B379,'Res.Aux.'!$AG$12:$AG$722,0),MATCH(R$6,'Res.Aux.'!$AG$15:$BG$15,0)))</f>
        <v/>
      </c>
      <c r="S379" s="415" t="str">
        <f>IF($B379="-","",INDEX('Res.Aux.'!$AG$12:$BG$722,MATCH($B379,'Res.Aux.'!$AG$12:$AG$722,0),MATCH(S$6,'Res.Aux.'!$AG$15:$BG$15,0)))</f>
        <v/>
      </c>
      <c r="T379" s="415" t="str">
        <f>IF($B379="-","",INDEX('Res.Aux.'!$AG$12:$BG$722,MATCH($B379,'Res.Aux.'!$AG$12:$AG$722,0),MATCH(T$6,'Res.Aux.'!$AG$15:$BG$15,0)))</f>
        <v/>
      </c>
      <c r="U379" s="416" t="str">
        <f>IF($B379="-","",INDEX('Res.Aux.'!$AG$12:$BG$722,MATCH($B379,'Res.Aux.'!$AG$12:$AG$722,0),MATCH(U$6,'Res.Aux.'!$AG$15:$BG$15,0)))</f>
        <v/>
      </c>
      <c r="V379" s="417"/>
      <c r="W379" s="414" t="str">
        <f t="shared" si="74"/>
        <v>-</v>
      </c>
      <c r="X379" s="415" t="str">
        <f t="shared" si="74"/>
        <v>-</v>
      </c>
      <c r="Y379" s="415" t="str">
        <f t="shared" si="74"/>
        <v>-</v>
      </c>
      <c r="Z379" s="416" t="str">
        <f t="shared" si="72"/>
        <v>-</v>
      </c>
      <c r="AA379" s="417"/>
      <c r="AB379" s="414" t="str">
        <f t="shared" si="73"/>
        <v>-</v>
      </c>
      <c r="AC379" s="415" t="str">
        <f t="shared" si="73"/>
        <v>-</v>
      </c>
      <c r="AD379" s="415" t="str">
        <f t="shared" si="73"/>
        <v>-</v>
      </c>
      <c r="AE379" s="416" t="str">
        <f t="shared" si="71"/>
        <v>-</v>
      </c>
      <c r="AF379" s="417"/>
      <c r="AG379" s="410" t="str">
        <f t="shared" si="62"/>
        <v>-</v>
      </c>
      <c r="AH379" s="417"/>
      <c r="AI379" s="418" t="str">
        <f t="shared" si="63"/>
        <v>ù</v>
      </c>
      <c r="AJ379" s="419" t="str">
        <f t="shared" si="64"/>
        <v>~</v>
      </c>
      <c r="AK379" s="417"/>
      <c r="AL379" s="414" t="str">
        <f t="shared" si="70"/>
        <v>-</v>
      </c>
      <c r="AM379" s="416" t="str">
        <f t="shared" si="68"/>
        <v>-</v>
      </c>
    </row>
    <row r="380" spans="2:39" ht="15" x14ac:dyDescent="0.3">
      <c r="B380" s="400" t="str">
        <f>IF(MAX(B$7:B379)+1&gt;MAX('Res.Aux.'!$AG$23:$AG$722),"-",MAX(B$7:B379)+1)</f>
        <v>-</v>
      </c>
      <c r="C380" s="401" t="str">
        <f>IF($B380="-","",INDEX('Res.Aux.'!$AG$12:$BG$722,MATCH($B380,'Res.Aux.'!$AG$12:$AG$722,0),MATCH(C$6,'Res.Aux.'!$AG$15:$BG$15,0)))</f>
        <v/>
      </c>
      <c r="D380" s="402" t="str">
        <f t="shared" si="65"/>
        <v/>
      </c>
      <c r="E380" s="403" t="str">
        <f>IF($B380="-","",INDEX('Res.Aux.'!$AG$12:$BG$722,MATCH($B380,'Res.Aux.'!$AG$12:$AG$722,0),MATCH(E$6,'Res.Aux.'!$AG$15:$BG$15,0)))</f>
        <v/>
      </c>
      <c r="F380" s="402" t="str">
        <f t="shared" si="66"/>
        <v/>
      </c>
      <c r="G380" s="404" t="str">
        <f>IF($B380="-","",INDEX('Res.Aux.'!$AG$12:$BG$722,MATCH($B380,'Res.Aux.'!$AG$12:$AG$722,0),MATCH(G$6,'Res.Aux.'!$AG$15:$BG$15,0)))</f>
        <v/>
      </c>
      <c r="H380" s="405" t="str">
        <f>IF($B380="-","",Datos!$I$16)</f>
        <v/>
      </c>
      <c r="I380" s="406" t="str">
        <f>IF($C380="","",Datos!$G$16)</f>
        <v/>
      </c>
      <c r="J380" s="407" t="str">
        <f>IF($B380="-","",INDEX('Res.Aux.'!$AG$12:$BG$722,MATCH($B380,'Res.Aux.'!$AG$12:$AG$722,0),MATCH(J$6,'Res.Aux.'!$AG$15:$BG$15,0)))</f>
        <v/>
      </c>
      <c r="K380" s="408" t="str">
        <f>IF($C380="","",Datos!$H$26)</f>
        <v/>
      </c>
      <c r="L380" s="409" t="str">
        <f>IF($I380="","",Datos!$N$27)</f>
        <v/>
      </c>
      <c r="M380" s="407" t="str">
        <f>IF($I380="","",Datos!$O$27)</f>
        <v/>
      </c>
      <c r="N380" s="410" t="str">
        <f>IF($B380="-","",INDEX('Res.Aux.'!$AG$12:$BG$722,MATCH($B380,'Res.Aux.'!$AG$12:$AG$722,0),MATCH(N$6,'Res.Aux.'!$AG$15:$BG$15,0)))</f>
        <v/>
      </c>
      <c r="O380" s="411"/>
      <c r="P380" s="412" t="str">
        <f t="shared" si="67"/>
        <v/>
      </c>
      <c r="Q380" s="413" t="str">
        <f t="shared" si="69"/>
        <v>ù</v>
      </c>
      <c r="R380" s="414" t="str">
        <f>IF($B380="-","",INDEX('Res.Aux.'!$AG$12:$BG$722,MATCH($B380,'Res.Aux.'!$AG$12:$AG$722,0),MATCH(R$6,'Res.Aux.'!$AG$15:$BG$15,0)))</f>
        <v/>
      </c>
      <c r="S380" s="415" t="str">
        <f>IF($B380="-","",INDEX('Res.Aux.'!$AG$12:$BG$722,MATCH($B380,'Res.Aux.'!$AG$12:$AG$722,0),MATCH(S$6,'Res.Aux.'!$AG$15:$BG$15,0)))</f>
        <v/>
      </c>
      <c r="T380" s="415" t="str">
        <f>IF($B380="-","",INDEX('Res.Aux.'!$AG$12:$BG$722,MATCH($B380,'Res.Aux.'!$AG$12:$AG$722,0),MATCH(T$6,'Res.Aux.'!$AG$15:$BG$15,0)))</f>
        <v/>
      </c>
      <c r="U380" s="416" t="str">
        <f>IF($B380="-","",INDEX('Res.Aux.'!$AG$12:$BG$722,MATCH($B380,'Res.Aux.'!$AG$12:$AG$722,0),MATCH(U$6,'Res.Aux.'!$AG$15:$BG$15,0)))</f>
        <v/>
      </c>
      <c r="V380" s="417"/>
      <c r="W380" s="414" t="str">
        <f t="shared" si="74"/>
        <v>-</v>
      </c>
      <c r="X380" s="415" t="str">
        <f t="shared" si="74"/>
        <v>-</v>
      </c>
      <c r="Y380" s="415" t="str">
        <f t="shared" si="74"/>
        <v>-</v>
      </c>
      <c r="Z380" s="416" t="str">
        <f t="shared" si="72"/>
        <v>-</v>
      </c>
      <c r="AA380" s="417"/>
      <c r="AB380" s="414" t="str">
        <f t="shared" si="73"/>
        <v>-</v>
      </c>
      <c r="AC380" s="415" t="str">
        <f t="shared" si="73"/>
        <v>-</v>
      </c>
      <c r="AD380" s="415" t="str">
        <f t="shared" si="73"/>
        <v>-</v>
      </c>
      <c r="AE380" s="416" t="str">
        <f t="shared" si="71"/>
        <v>-</v>
      </c>
      <c r="AF380" s="417"/>
      <c r="AG380" s="410" t="str">
        <f t="shared" si="62"/>
        <v>-</v>
      </c>
      <c r="AH380" s="417"/>
      <c r="AI380" s="418" t="str">
        <f t="shared" si="63"/>
        <v>ù</v>
      </c>
      <c r="AJ380" s="419" t="str">
        <f t="shared" si="64"/>
        <v>~</v>
      </c>
      <c r="AK380" s="417"/>
      <c r="AL380" s="414" t="str">
        <f t="shared" si="70"/>
        <v>-</v>
      </c>
      <c r="AM380" s="416" t="str">
        <f t="shared" si="68"/>
        <v>-</v>
      </c>
    </row>
    <row r="381" spans="2:39" ht="15" x14ac:dyDescent="0.3">
      <c r="B381" s="400" t="str">
        <f>IF(MAX(B$7:B380)+1&gt;MAX('Res.Aux.'!$AG$23:$AG$722),"-",MAX(B$7:B380)+1)</f>
        <v>-</v>
      </c>
      <c r="C381" s="401" t="str">
        <f>IF($B381="-","",INDEX('Res.Aux.'!$AG$12:$BG$722,MATCH($B381,'Res.Aux.'!$AG$12:$AG$722,0),MATCH(C$6,'Res.Aux.'!$AG$15:$BG$15,0)))</f>
        <v/>
      </c>
      <c r="D381" s="402" t="str">
        <f t="shared" si="65"/>
        <v/>
      </c>
      <c r="E381" s="403" t="str">
        <f>IF($B381="-","",INDEX('Res.Aux.'!$AG$12:$BG$722,MATCH($B381,'Res.Aux.'!$AG$12:$AG$722,0),MATCH(E$6,'Res.Aux.'!$AG$15:$BG$15,0)))</f>
        <v/>
      </c>
      <c r="F381" s="402" t="str">
        <f t="shared" si="66"/>
        <v/>
      </c>
      <c r="G381" s="404" t="str">
        <f>IF($B381="-","",INDEX('Res.Aux.'!$AG$12:$BG$722,MATCH($B381,'Res.Aux.'!$AG$12:$AG$722,0),MATCH(G$6,'Res.Aux.'!$AG$15:$BG$15,0)))</f>
        <v/>
      </c>
      <c r="H381" s="405" t="str">
        <f>IF($B381="-","",Datos!$I$16)</f>
        <v/>
      </c>
      <c r="I381" s="406" t="str">
        <f>IF($C381="","",Datos!$G$16)</f>
        <v/>
      </c>
      <c r="J381" s="407" t="str">
        <f>IF($B381="-","",INDEX('Res.Aux.'!$AG$12:$BG$722,MATCH($B381,'Res.Aux.'!$AG$12:$AG$722,0),MATCH(J$6,'Res.Aux.'!$AG$15:$BG$15,0)))</f>
        <v/>
      </c>
      <c r="K381" s="408" t="str">
        <f>IF($C381="","",Datos!$H$26)</f>
        <v/>
      </c>
      <c r="L381" s="409" t="str">
        <f>IF($I381="","",Datos!$N$27)</f>
        <v/>
      </c>
      <c r="M381" s="407" t="str">
        <f>IF($I381="","",Datos!$O$27)</f>
        <v/>
      </c>
      <c r="N381" s="410" t="str">
        <f>IF($B381="-","",INDEX('Res.Aux.'!$AG$12:$BG$722,MATCH($B381,'Res.Aux.'!$AG$12:$AG$722,0),MATCH(N$6,'Res.Aux.'!$AG$15:$BG$15,0)))</f>
        <v/>
      </c>
      <c r="O381" s="411"/>
      <c r="P381" s="412" t="str">
        <f t="shared" si="67"/>
        <v/>
      </c>
      <c r="Q381" s="413" t="str">
        <f t="shared" si="69"/>
        <v>ù</v>
      </c>
      <c r="R381" s="414" t="str">
        <f>IF($B381="-","",INDEX('Res.Aux.'!$AG$12:$BG$722,MATCH($B381,'Res.Aux.'!$AG$12:$AG$722,0),MATCH(R$6,'Res.Aux.'!$AG$15:$BG$15,0)))</f>
        <v/>
      </c>
      <c r="S381" s="415" t="str">
        <f>IF($B381="-","",INDEX('Res.Aux.'!$AG$12:$BG$722,MATCH($B381,'Res.Aux.'!$AG$12:$AG$722,0),MATCH(S$6,'Res.Aux.'!$AG$15:$BG$15,0)))</f>
        <v/>
      </c>
      <c r="T381" s="415" t="str">
        <f>IF($B381="-","",INDEX('Res.Aux.'!$AG$12:$BG$722,MATCH($B381,'Res.Aux.'!$AG$12:$AG$722,0),MATCH(T$6,'Res.Aux.'!$AG$15:$BG$15,0)))</f>
        <v/>
      </c>
      <c r="U381" s="416" t="str">
        <f>IF($B381="-","",INDEX('Res.Aux.'!$AG$12:$BG$722,MATCH($B381,'Res.Aux.'!$AG$12:$AG$722,0),MATCH(U$6,'Res.Aux.'!$AG$15:$BG$15,0)))</f>
        <v/>
      </c>
      <c r="V381" s="417"/>
      <c r="W381" s="414" t="str">
        <f t="shared" si="74"/>
        <v>-</v>
      </c>
      <c r="X381" s="415" t="str">
        <f t="shared" si="74"/>
        <v>-</v>
      </c>
      <c r="Y381" s="415" t="str">
        <f t="shared" si="74"/>
        <v>-</v>
      </c>
      <c r="Z381" s="416" t="str">
        <f t="shared" si="72"/>
        <v>-</v>
      </c>
      <c r="AA381" s="417"/>
      <c r="AB381" s="414" t="str">
        <f t="shared" si="73"/>
        <v>-</v>
      </c>
      <c r="AC381" s="415" t="str">
        <f t="shared" si="73"/>
        <v>-</v>
      </c>
      <c r="AD381" s="415" t="str">
        <f t="shared" si="73"/>
        <v>-</v>
      </c>
      <c r="AE381" s="416" t="str">
        <f t="shared" si="71"/>
        <v>-</v>
      </c>
      <c r="AF381" s="417"/>
      <c r="AG381" s="410" t="str">
        <f t="shared" si="62"/>
        <v>-</v>
      </c>
      <c r="AH381" s="417"/>
      <c r="AI381" s="418" t="str">
        <f t="shared" si="63"/>
        <v>ù</v>
      </c>
      <c r="AJ381" s="419" t="str">
        <f t="shared" si="64"/>
        <v>~</v>
      </c>
      <c r="AK381" s="417"/>
      <c r="AL381" s="414" t="str">
        <f t="shared" si="70"/>
        <v>-</v>
      </c>
      <c r="AM381" s="416" t="str">
        <f t="shared" si="68"/>
        <v>-</v>
      </c>
    </row>
    <row r="382" spans="2:39" ht="15" x14ac:dyDescent="0.3">
      <c r="B382" s="400" t="str">
        <f>IF(MAX(B$7:B381)+1&gt;MAX('Res.Aux.'!$AG$23:$AG$722),"-",MAX(B$7:B381)+1)</f>
        <v>-</v>
      </c>
      <c r="C382" s="401" t="str">
        <f>IF($B382="-","",INDEX('Res.Aux.'!$AG$12:$BG$722,MATCH($B382,'Res.Aux.'!$AG$12:$AG$722,0),MATCH(C$6,'Res.Aux.'!$AG$15:$BG$15,0)))</f>
        <v/>
      </c>
      <c r="D382" s="402" t="str">
        <f t="shared" si="65"/>
        <v/>
      </c>
      <c r="E382" s="403" t="str">
        <f>IF($B382="-","",INDEX('Res.Aux.'!$AG$12:$BG$722,MATCH($B382,'Res.Aux.'!$AG$12:$AG$722,0),MATCH(E$6,'Res.Aux.'!$AG$15:$BG$15,0)))</f>
        <v/>
      </c>
      <c r="F382" s="402" t="str">
        <f t="shared" si="66"/>
        <v/>
      </c>
      <c r="G382" s="404" t="str">
        <f>IF($B382="-","",INDEX('Res.Aux.'!$AG$12:$BG$722,MATCH($B382,'Res.Aux.'!$AG$12:$AG$722,0),MATCH(G$6,'Res.Aux.'!$AG$15:$BG$15,0)))</f>
        <v/>
      </c>
      <c r="H382" s="405" t="str">
        <f>IF($B382="-","",Datos!$I$16)</f>
        <v/>
      </c>
      <c r="I382" s="406" t="str">
        <f>IF($C382="","",Datos!$G$16)</f>
        <v/>
      </c>
      <c r="J382" s="407" t="str">
        <f>IF($B382="-","",INDEX('Res.Aux.'!$AG$12:$BG$722,MATCH($B382,'Res.Aux.'!$AG$12:$AG$722,0),MATCH(J$6,'Res.Aux.'!$AG$15:$BG$15,0)))</f>
        <v/>
      </c>
      <c r="K382" s="408" t="str">
        <f>IF($C382="","",Datos!$H$26)</f>
        <v/>
      </c>
      <c r="L382" s="409" t="str">
        <f>IF($I382="","",Datos!$N$27)</f>
        <v/>
      </c>
      <c r="M382" s="407" t="str">
        <f>IF($I382="","",Datos!$O$27)</f>
        <v/>
      </c>
      <c r="N382" s="410" t="str">
        <f>IF($B382="-","",INDEX('Res.Aux.'!$AG$12:$BG$722,MATCH($B382,'Res.Aux.'!$AG$12:$AG$722,0),MATCH(N$6,'Res.Aux.'!$AG$15:$BG$15,0)))</f>
        <v/>
      </c>
      <c r="O382" s="411"/>
      <c r="P382" s="412" t="str">
        <f t="shared" si="67"/>
        <v/>
      </c>
      <c r="Q382" s="413" t="str">
        <f t="shared" si="69"/>
        <v>ù</v>
      </c>
      <c r="R382" s="414" t="str">
        <f>IF($B382="-","",INDEX('Res.Aux.'!$AG$12:$BG$722,MATCH($B382,'Res.Aux.'!$AG$12:$AG$722,0),MATCH(R$6,'Res.Aux.'!$AG$15:$BG$15,0)))</f>
        <v/>
      </c>
      <c r="S382" s="415" t="str">
        <f>IF($B382="-","",INDEX('Res.Aux.'!$AG$12:$BG$722,MATCH($B382,'Res.Aux.'!$AG$12:$AG$722,0),MATCH(S$6,'Res.Aux.'!$AG$15:$BG$15,0)))</f>
        <v/>
      </c>
      <c r="T382" s="415" t="str">
        <f>IF($B382="-","",INDEX('Res.Aux.'!$AG$12:$BG$722,MATCH($B382,'Res.Aux.'!$AG$12:$AG$722,0),MATCH(T$6,'Res.Aux.'!$AG$15:$BG$15,0)))</f>
        <v/>
      </c>
      <c r="U382" s="416" t="str">
        <f>IF($B382="-","",INDEX('Res.Aux.'!$AG$12:$BG$722,MATCH($B382,'Res.Aux.'!$AG$12:$AG$722,0),MATCH(U$6,'Res.Aux.'!$AG$15:$BG$15,0)))</f>
        <v/>
      </c>
      <c r="V382" s="417"/>
      <c r="W382" s="414" t="str">
        <f t="shared" si="74"/>
        <v>-</v>
      </c>
      <c r="X382" s="415" t="str">
        <f t="shared" si="74"/>
        <v>-</v>
      </c>
      <c r="Y382" s="415" t="str">
        <f t="shared" si="74"/>
        <v>-</v>
      </c>
      <c r="Z382" s="416" t="str">
        <f t="shared" si="72"/>
        <v>-</v>
      </c>
      <c r="AA382" s="417"/>
      <c r="AB382" s="414" t="str">
        <f t="shared" si="73"/>
        <v>-</v>
      </c>
      <c r="AC382" s="415" t="str">
        <f t="shared" si="73"/>
        <v>-</v>
      </c>
      <c r="AD382" s="415" t="str">
        <f t="shared" si="73"/>
        <v>-</v>
      </c>
      <c r="AE382" s="416" t="str">
        <f t="shared" si="71"/>
        <v>-</v>
      </c>
      <c r="AF382" s="417"/>
      <c r="AG382" s="410" t="str">
        <f t="shared" si="62"/>
        <v>-</v>
      </c>
      <c r="AH382" s="417"/>
      <c r="AI382" s="418" t="str">
        <f t="shared" si="63"/>
        <v>ù</v>
      </c>
      <c r="AJ382" s="419" t="str">
        <f t="shared" si="64"/>
        <v>~</v>
      </c>
      <c r="AK382" s="417"/>
      <c r="AL382" s="414" t="str">
        <f t="shared" si="70"/>
        <v>-</v>
      </c>
      <c r="AM382" s="416" t="str">
        <f t="shared" si="68"/>
        <v>-</v>
      </c>
    </row>
    <row r="383" spans="2:39" ht="15" x14ac:dyDescent="0.3">
      <c r="B383" s="400" t="str">
        <f>IF(MAX(B$7:B382)+1&gt;MAX('Res.Aux.'!$AG$23:$AG$722),"-",MAX(B$7:B382)+1)</f>
        <v>-</v>
      </c>
      <c r="C383" s="401" t="str">
        <f>IF($B383="-","",INDEX('Res.Aux.'!$AG$12:$BG$722,MATCH($B383,'Res.Aux.'!$AG$12:$AG$722,0),MATCH(C$6,'Res.Aux.'!$AG$15:$BG$15,0)))</f>
        <v/>
      </c>
      <c r="D383" s="402" t="str">
        <f t="shared" si="65"/>
        <v/>
      </c>
      <c r="E383" s="403" t="str">
        <f>IF($B383="-","",INDEX('Res.Aux.'!$AG$12:$BG$722,MATCH($B383,'Res.Aux.'!$AG$12:$AG$722,0),MATCH(E$6,'Res.Aux.'!$AG$15:$BG$15,0)))</f>
        <v/>
      </c>
      <c r="F383" s="402" t="str">
        <f t="shared" si="66"/>
        <v/>
      </c>
      <c r="G383" s="404" t="str">
        <f>IF($B383="-","",INDEX('Res.Aux.'!$AG$12:$BG$722,MATCH($B383,'Res.Aux.'!$AG$12:$AG$722,0),MATCH(G$6,'Res.Aux.'!$AG$15:$BG$15,0)))</f>
        <v/>
      </c>
      <c r="H383" s="405" t="str">
        <f>IF($B383="-","",Datos!$I$16)</f>
        <v/>
      </c>
      <c r="I383" s="406" t="str">
        <f>IF($C383="","",Datos!$G$16)</f>
        <v/>
      </c>
      <c r="J383" s="407" t="str">
        <f>IF($B383="-","",INDEX('Res.Aux.'!$AG$12:$BG$722,MATCH($B383,'Res.Aux.'!$AG$12:$AG$722,0),MATCH(J$6,'Res.Aux.'!$AG$15:$BG$15,0)))</f>
        <v/>
      </c>
      <c r="K383" s="408" t="str">
        <f>IF($C383="","",Datos!$H$26)</f>
        <v/>
      </c>
      <c r="L383" s="409" t="str">
        <f>IF($I383="","",Datos!$N$27)</f>
        <v/>
      </c>
      <c r="M383" s="407" t="str">
        <f>IF($I383="","",Datos!$O$27)</f>
        <v/>
      </c>
      <c r="N383" s="410" t="str">
        <f>IF($B383="-","",INDEX('Res.Aux.'!$AG$12:$BG$722,MATCH($B383,'Res.Aux.'!$AG$12:$AG$722,0),MATCH(N$6,'Res.Aux.'!$AG$15:$BG$15,0)))</f>
        <v/>
      </c>
      <c r="O383" s="411"/>
      <c r="P383" s="412" t="str">
        <f t="shared" si="67"/>
        <v/>
      </c>
      <c r="Q383" s="413" t="str">
        <f t="shared" si="69"/>
        <v>ù</v>
      </c>
      <c r="R383" s="414" t="str">
        <f>IF($B383="-","",INDEX('Res.Aux.'!$AG$12:$BG$722,MATCH($B383,'Res.Aux.'!$AG$12:$AG$722,0),MATCH(R$6,'Res.Aux.'!$AG$15:$BG$15,0)))</f>
        <v/>
      </c>
      <c r="S383" s="415" t="str">
        <f>IF($B383="-","",INDEX('Res.Aux.'!$AG$12:$BG$722,MATCH($B383,'Res.Aux.'!$AG$12:$AG$722,0),MATCH(S$6,'Res.Aux.'!$AG$15:$BG$15,0)))</f>
        <v/>
      </c>
      <c r="T383" s="415" t="str">
        <f>IF($B383="-","",INDEX('Res.Aux.'!$AG$12:$BG$722,MATCH($B383,'Res.Aux.'!$AG$12:$AG$722,0),MATCH(T$6,'Res.Aux.'!$AG$15:$BG$15,0)))</f>
        <v/>
      </c>
      <c r="U383" s="416" t="str">
        <f>IF($B383="-","",INDEX('Res.Aux.'!$AG$12:$BG$722,MATCH($B383,'Res.Aux.'!$AG$12:$AG$722,0),MATCH(U$6,'Res.Aux.'!$AG$15:$BG$15,0)))</f>
        <v/>
      </c>
      <c r="V383" s="417"/>
      <c r="W383" s="414" t="str">
        <f t="shared" si="74"/>
        <v>-</v>
      </c>
      <c r="X383" s="415" t="str">
        <f t="shared" si="74"/>
        <v>-</v>
      </c>
      <c r="Y383" s="415" t="str">
        <f t="shared" si="74"/>
        <v>-</v>
      </c>
      <c r="Z383" s="416" t="str">
        <f t="shared" si="72"/>
        <v>-</v>
      </c>
      <c r="AA383" s="417"/>
      <c r="AB383" s="414" t="str">
        <f t="shared" si="73"/>
        <v>-</v>
      </c>
      <c r="AC383" s="415" t="str">
        <f t="shared" si="73"/>
        <v>-</v>
      </c>
      <c r="AD383" s="415" t="str">
        <f t="shared" si="73"/>
        <v>-</v>
      </c>
      <c r="AE383" s="416" t="str">
        <f t="shared" si="71"/>
        <v>-</v>
      </c>
      <c r="AF383" s="417"/>
      <c r="AG383" s="410" t="str">
        <f t="shared" si="62"/>
        <v>-</v>
      </c>
      <c r="AH383" s="417"/>
      <c r="AI383" s="418" t="str">
        <f t="shared" si="63"/>
        <v>ù</v>
      </c>
      <c r="AJ383" s="419" t="str">
        <f t="shared" si="64"/>
        <v>~</v>
      </c>
      <c r="AK383" s="417"/>
      <c r="AL383" s="414" t="str">
        <f t="shared" si="70"/>
        <v>-</v>
      </c>
      <c r="AM383" s="416" t="str">
        <f t="shared" si="68"/>
        <v>-</v>
      </c>
    </row>
    <row r="384" spans="2:39" ht="15" x14ac:dyDescent="0.3">
      <c r="B384" s="400" t="str">
        <f>IF(MAX(B$7:B383)+1&gt;MAX('Res.Aux.'!$AG$23:$AG$722),"-",MAX(B$7:B383)+1)</f>
        <v>-</v>
      </c>
      <c r="C384" s="401" t="str">
        <f>IF($B384="-","",INDEX('Res.Aux.'!$AG$12:$BG$722,MATCH($B384,'Res.Aux.'!$AG$12:$AG$722,0),MATCH(C$6,'Res.Aux.'!$AG$15:$BG$15,0)))</f>
        <v/>
      </c>
      <c r="D384" s="402" t="str">
        <f t="shared" si="65"/>
        <v/>
      </c>
      <c r="E384" s="403" t="str">
        <f>IF($B384="-","",INDEX('Res.Aux.'!$AG$12:$BG$722,MATCH($B384,'Res.Aux.'!$AG$12:$AG$722,0),MATCH(E$6,'Res.Aux.'!$AG$15:$BG$15,0)))</f>
        <v/>
      </c>
      <c r="F384" s="402" t="str">
        <f t="shared" si="66"/>
        <v/>
      </c>
      <c r="G384" s="404" t="str">
        <f>IF($B384="-","",INDEX('Res.Aux.'!$AG$12:$BG$722,MATCH($B384,'Res.Aux.'!$AG$12:$AG$722,0),MATCH(G$6,'Res.Aux.'!$AG$15:$BG$15,0)))</f>
        <v/>
      </c>
      <c r="H384" s="405" t="str">
        <f>IF($B384="-","",Datos!$I$16)</f>
        <v/>
      </c>
      <c r="I384" s="406" t="str">
        <f>IF($C384="","",Datos!$G$16)</f>
        <v/>
      </c>
      <c r="J384" s="407" t="str">
        <f>IF($B384="-","",INDEX('Res.Aux.'!$AG$12:$BG$722,MATCH($B384,'Res.Aux.'!$AG$12:$AG$722,0),MATCH(J$6,'Res.Aux.'!$AG$15:$BG$15,0)))</f>
        <v/>
      </c>
      <c r="K384" s="408" t="str">
        <f>IF($C384="","",Datos!$H$26)</f>
        <v/>
      </c>
      <c r="L384" s="409" t="str">
        <f>IF($I384="","",Datos!$N$27)</f>
        <v/>
      </c>
      <c r="M384" s="407" t="str">
        <f>IF($I384="","",Datos!$O$27)</f>
        <v/>
      </c>
      <c r="N384" s="410" t="str">
        <f>IF($B384="-","",INDEX('Res.Aux.'!$AG$12:$BG$722,MATCH($B384,'Res.Aux.'!$AG$12:$AG$722,0),MATCH(N$6,'Res.Aux.'!$AG$15:$BG$15,0)))</f>
        <v/>
      </c>
      <c r="O384" s="411"/>
      <c r="P384" s="412" t="str">
        <f t="shared" si="67"/>
        <v/>
      </c>
      <c r="Q384" s="413" t="str">
        <f t="shared" si="69"/>
        <v>ù</v>
      </c>
      <c r="R384" s="414" t="str">
        <f>IF($B384="-","",INDEX('Res.Aux.'!$AG$12:$BG$722,MATCH($B384,'Res.Aux.'!$AG$12:$AG$722,0),MATCH(R$6,'Res.Aux.'!$AG$15:$BG$15,0)))</f>
        <v/>
      </c>
      <c r="S384" s="415" t="str">
        <f>IF($B384="-","",INDEX('Res.Aux.'!$AG$12:$BG$722,MATCH($B384,'Res.Aux.'!$AG$12:$AG$722,0),MATCH(S$6,'Res.Aux.'!$AG$15:$BG$15,0)))</f>
        <v/>
      </c>
      <c r="T384" s="415" t="str">
        <f>IF($B384="-","",INDEX('Res.Aux.'!$AG$12:$BG$722,MATCH($B384,'Res.Aux.'!$AG$12:$AG$722,0),MATCH(T$6,'Res.Aux.'!$AG$15:$BG$15,0)))</f>
        <v/>
      </c>
      <c r="U384" s="416" t="str">
        <f>IF($B384="-","",INDEX('Res.Aux.'!$AG$12:$BG$722,MATCH($B384,'Res.Aux.'!$AG$12:$AG$722,0),MATCH(U$6,'Res.Aux.'!$AG$15:$BG$15,0)))</f>
        <v/>
      </c>
      <c r="V384" s="417"/>
      <c r="W384" s="414" t="str">
        <f t="shared" si="74"/>
        <v>-</v>
      </c>
      <c r="X384" s="415" t="str">
        <f t="shared" si="74"/>
        <v>-</v>
      </c>
      <c r="Y384" s="415" t="str">
        <f t="shared" si="74"/>
        <v>-</v>
      </c>
      <c r="Z384" s="416" t="str">
        <f t="shared" si="72"/>
        <v>-</v>
      </c>
      <c r="AA384" s="417"/>
      <c r="AB384" s="414" t="str">
        <f t="shared" si="73"/>
        <v>-</v>
      </c>
      <c r="AC384" s="415" t="str">
        <f t="shared" si="73"/>
        <v>-</v>
      </c>
      <c r="AD384" s="415" t="str">
        <f t="shared" si="73"/>
        <v>-</v>
      </c>
      <c r="AE384" s="416" t="str">
        <f t="shared" si="71"/>
        <v>-</v>
      </c>
      <c r="AF384" s="417"/>
      <c r="AG384" s="410" t="str">
        <f t="shared" si="62"/>
        <v>-</v>
      </c>
      <c r="AH384" s="417"/>
      <c r="AI384" s="418" t="str">
        <f t="shared" si="63"/>
        <v>ù</v>
      </c>
      <c r="AJ384" s="419" t="str">
        <f t="shared" si="64"/>
        <v>~</v>
      </c>
      <c r="AK384" s="417"/>
      <c r="AL384" s="414" t="str">
        <f t="shared" si="70"/>
        <v>-</v>
      </c>
      <c r="AM384" s="416" t="str">
        <f t="shared" si="68"/>
        <v>-</v>
      </c>
    </row>
    <row r="385" spans="2:39" ht="15" x14ac:dyDescent="0.3">
      <c r="B385" s="400" t="str">
        <f>IF(MAX(B$7:B384)+1&gt;MAX('Res.Aux.'!$AG$23:$AG$722),"-",MAX(B$7:B384)+1)</f>
        <v>-</v>
      </c>
      <c r="C385" s="401" t="str">
        <f>IF($B385="-","",INDEX('Res.Aux.'!$AG$12:$BG$722,MATCH($B385,'Res.Aux.'!$AG$12:$AG$722,0),MATCH(C$6,'Res.Aux.'!$AG$15:$BG$15,0)))</f>
        <v/>
      </c>
      <c r="D385" s="402" t="str">
        <f t="shared" si="65"/>
        <v/>
      </c>
      <c r="E385" s="403" t="str">
        <f>IF($B385="-","",INDEX('Res.Aux.'!$AG$12:$BG$722,MATCH($B385,'Res.Aux.'!$AG$12:$AG$722,0),MATCH(E$6,'Res.Aux.'!$AG$15:$BG$15,0)))</f>
        <v/>
      </c>
      <c r="F385" s="402" t="str">
        <f t="shared" si="66"/>
        <v/>
      </c>
      <c r="G385" s="404" t="str">
        <f>IF($B385="-","",INDEX('Res.Aux.'!$AG$12:$BG$722,MATCH($B385,'Res.Aux.'!$AG$12:$AG$722,0),MATCH(G$6,'Res.Aux.'!$AG$15:$BG$15,0)))</f>
        <v/>
      </c>
      <c r="H385" s="405" t="str">
        <f>IF($B385="-","",Datos!$I$16)</f>
        <v/>
      </c>
      <c r="I385" s="406" t="str">
        <f>IF($C385="","",Datos!$G$16)</f>
        <v/>
      </c>
      <c r="J385" s="407" t="str">
        <f>IF($B385="-","",INDEX('Res.Aux.'!$AG$12:$BG$722,MATCH($B385,'Res.Aux.'!$AG$12:$AG$722,0),MATCH(J$6,'Res.Aux.'!$AG$15:$BG$15,0)))</f>
        <v/>
      </c>
      <c r="K385" s="408" t="str">
        <f>IF($C385="","",Datos!$H$26)</f>
        <v/>
      </c>
      <c r="L385" s="409" t="str">
        <f>IF($I385="","",Datos!$N$27)</f>
        <v/>
      </c>
      <c r="M385" s="407" t="str">
        <f>IF($I385="","",Datos!$O$27)</f>
        <v/>
      </c>
      <c r="N385" s="410" t="str">
        <f>IF($B385="-","",INDEX('Res.Aux.'!$AG$12:$BG$722,MATCH($B385,'Res.Aux.'!$AG$12:$AG$722,0),MATCH(N$6,'Res.Aux.'!$AG$15:$BG$15,0)))</f>
        <v/>
      </c>
      <c r="O385" s="411"/>
      <c r="P385" s="412" t="str">
        <f t="shared" si="67"/>
        <v/>
      </c>
      <c r="Q385" s="413" t="str">
        <f t="shared" si="69"/>
        <v>ù</v>
      </c>
      <c r="R385" s="414" t="str">
        <f>IF($B385="-","",INDEX('Res.Aux.'!$AG$12:$BG$722,MATCH($B385,'Res.Aux.'!$AG$12:$AG$722,0),MATCH(R$6,'Res.Aux.'!$AG$15:$BG$15,0)))</f>
        <v/>
      </c>
      <c r="S385" s="415" t="str">
        <f>IF($B385="-","",INDEX('Res.Aux.'!$AG$12:$BG$722,MATCH($B385,'Res.Aux.'!$AG$12:$AG$722,0),MATCH(S$6,'Res.Aux.'!$AG$15:$BG$15,0)))</f>
        <v/>
      </c>
      <c r="T385" s="415" t="str">
        <f>IF($B385="-","",INDEX('Res.Aux.'!$AG$12:$BG$722,MATCH($B385,'Res.Aux.'!$AG$12:$AG$722,0),MATCH(T$6,'Res.Aux.'!$AG$15:$BG$15,0)))</f>
        <v/>
      </c>
      <c r="U385" s="416" t="str">
        <f>IF($B385="-","",INDEX('Res.Aux.'!$AG$12:$BG$722,MATCH($B385,'Res.Aux.'!$AG$12:$AG$722,0),MATCH(U$6,'Res.Aux.'!$AG$15:$BG$15,0)))</f>
        <v/>
      </c>
      <c r="V385" s="417"/>
      <c r="W385" s="414" t="str">
        <f t="shared" si="74"/>
        <v>-</v>
      </c>
      <c r="X385" s="415" t="str">
        <f t="shared" si="74"/>
        <v>-</v>
      </c>
      <c r="Y385" s="415" t="str">
        <f t="shared" si="74"/>
        <v>-</v>
      </c>
      <c r="Z385" s="416" t="str">
        <f t="shared" si="72"/>
        <v>-</v>
      </c>
      <c r="AA385" s="417"/>
      <c r="AB385" s="414" t="str">
        <f t="shared" si="73"/>
        <v>-</v>
      </c>
      <c r="AC385" s="415" t="str">
        <f t="shared" si="73"/>
        <v>-</v>
      </c>
      <c r="AD385" s="415" t="str">
        <f t="shared" si="73"/>
        <v>-</v>
      </c>
      <c r="AE385" s="416" t="str">
        <f t="shared" si="71"/>
        <v>-</v>
      </c>
      <c r="AF385" s="417"/>
      <c r="AG385" s="410" t="str">
        <f t="shared" si="62"/>
        <v>-</v>
      </c>
      <c r="AH385" s="417"/>
      <c r="AI385" s="418" t="str">
        <f t="shared" si="63"/>
        <v>ù</v>
      </c>
      <c r="AJ385" s="419" t="str">
        <f t="shared" si="64"/>
        <v>~</v>
      </c>
      <c r="AK385" s="417"/>
      <c r="AL385" s="414" t="str">
        <f t="shared" si="70"/>
        <v>-</v>
      </c>
      <c r="AM385" s="416" t="str">
        <f t="shared" si="68"/>
        <v>-</v>
      </c>
    </row>
    <row r="386" spans="2:39" ht="15" x14ac:dyDescent="0.3">
      <c r="B386" s="400" t="str">
        <f>IF(MAX(B$7:B385)+1&gt;MAX('Res.Aux.'!$AG$23:$AG$722),"-",MAX(B$7:B385)+1)</f>
        <v>-</v>
      </c>
      <c r="C386" s="401" t="str">
        <f>IF($B386="-","",INDEX('Res.Aux.'!$AG$12:$BG$722,MATCH($B386,'Res.Aux.'!$AG$12:$AG$722,0),MATCH(C$6,'Res.Aux.'!$AG$15:$BG$15,0)))</f>
        <v/>
      </c>
      <c r="D386" s="402" t="str">
        <f t="shared" si="65"/>
        <v/>
      </c>
      <c r="E386" s="403" t="str">
        <f>IF($B386="-","",INDEX('Res.Aux.'!$AG$12:$BG$722,MATCH($B386,'Res.Aux.'!$AG$12:$AG$722,0),MATCH(E$6,'Res.Aux.'!$AG$15:$BG$15,0)))</f>
        <v/>
      </c>
      <c r="F386" s="402" t="str">
        <f t="shared" si="66"/>
        <v/>
      </c>
      <c r="G386" s="404" t="str">
        <f>IF($B386="-","",INDEX('Res.Aux.'!$AG$12:$BG$722,MATCH($B386,'Res.Aux.'!$AG$12:$AG$722,0),MATCH(G$6,'Res.Aux.'!$AG$15:$BG$15,0)))</f>
        <v/>
      </c>
      <c r="H386" s="405" t="str">
        <f>IF($B386="-","",Datos!$I$16)</f>
        <v/>
      </c>
      <c r="I386" s="406" t="str">
        <f>IF($C386="","",Datos!$G$16)</f>
        <v/>
      </c>
      <c r="J386" s="407" t="str">
        <f>IF($B386="-","",INDEX('Res.Aux.'!$AG$12:$BG$722,MATCH($B386,'Res.Aux.'!$AG$12:$AG$722,0),MATCH(J$6,'Res.Aux.'!$AG$15:$BG$15,0)))</f>
        <v/>
      </c>
      <c r="K386" s="408" t="str">
        <f>IF($C386="","",Datos!$H$26)</f>
        <v/>
      </c>
      <c r="L386" s="409" t="str">
        <f>IF($I386="","",Datos!$N$27)</f>
        <v/>
      </c>
      <c r="M386" s="407" t="str">
        <f>IF($I386="","",Datos!$O$27)</f>
        <v/>
      </c>
      <c r="N386" s="410" t="str">
        <f>IF($B386="-","",INDEX('Res.Aux.'!$AG$12:$BG$722,MATCH($B386,'Res.Aux.'!$AG$12:$AG$722,0),MATCH(N$6,'Res.Aux.'!$AG$15:$BG$15,0)))</f>
        <v/>
      </c>
      <c r="O386" s="411"/>
      <c r="P386" s="412" t="str">
        <f t="shared" si="67"/>
        <v/>
      </c>
      <c r="Q386" s="413" t="str">
        <f t="shared" si="69"/>
        <v>ù</v>
      </c>
      <c r="R386" s="414" t="str">
        <f>IF($B386="-","",INDEX('Res.Aux.'!$AG$12:$BG$722,MATCH($B386,'Res.Aux.'!$AG$12:$AG$722,0),MATCH(R$6,'Res.Aux.'!$AG$15:$BG$15,0)))</f>
        <v/>
      </c>
      <c r="S386" s="415" t="str">
        <f>IF($B386="-","",INDEX('Res.Aux.'!$AG$12:$BG$722,MATCH($B386,'Res.Aux.'!$AG$12:$AG$722,0),MATCH(S$6,'Res.Aux.'!$AG$15:$BG$15,0)))</f>
        <v/>
      </c>
      <c r="T386" s="415" t="str">
        <f>IF($B386="-","",INDEX('Res.Aux.'!$AG$12:$BG$722,MATCH($B386,'Res.Aux.'!$AG$12:$AG$722,0),MATCH(T$6,'Res.Aux.'!$AG$15:$BG$15,0)))</f>
        <v/>
      </c>
      <c r="U386" s="416" t="str">
        <f>IF($B386="-","",INDEX('Res.Aux.'!$AG$12:$BG$722,MATCH($B386,'Res.Aux.'!$AG$12:$AG$722,0),MATCH(U$6,'Res.Aux.'!$AG$15:$BG$15,0)))</f>
        <v/>
      </c>
      <c r="V386" s="417"/>
      <c r="W386" s="414" t="str">
        <f t="shared" si="74"/>
        <v>-</v>
      </c>
      <c r="X386" s="415" t="str">
        <f t="shared" si="74"/>
        <v>-</v>
      </c>
      <c r="Y386" s="415" t="str">
        <f t="shared" si="74"/>
        <v>-</v>
      </c>
      <c r="Z386" s="416" t="str">
        <f t="shared" si="72"/>
        <v>-</v>
      </c>
      <c r="AA386" s="417"/>
      <c r="AB386" s="414" t="str">
        <f t="shared" si="73"/>
        <v>-</v>
      </c>
      <c r="AC386" s="415" t="str">
        <f t="shared" si="73"/>
        <v>-</v>
      </c>
      <c r="AD386" s="415" t="str">
        <f t="shared" si="73"/>
        <v>-</v>
      </c>
      <c r="AE386" s="416" t="str">
        <f t="shared" si="71"/>
        <v>-</v>
      </c>
      <c r="AF386" s="417"/>
      <c r="AG386" s="410" t="str">
        <f t="shared" si="62"/>
        <v>-</v>
      </c>
      <c r="AH386" s="417"/>
      <c r="AI386" s="418" t="str">
        <f t="shared" si="63"/>
        <v>ù</v>
      </c>
      <c r="AJ386" s="419" t="str">
        <f t="shared" si="64"/>
        <v>~</v>
      </c>
      <c r="AK386" s="417"/>
      <c r="AL386" s="414" t="str">
        <f t="shared" si="70"/>
        <v>-</v>
      </c>
      <c r="AM386" s="416" t="str">
        <f t="shared" si="68"/>
        <v>-</v>
      </c>
    </row>
    <row r="387" spans="2:39" ht="15" x14ac:dyDescent="0.3">
      <c r="B387" s="400" t="str">
        <f>IF(MAX(B$7:B386)+1&gt;MAX('Res.Aux.'!$AG$23:$AG$722),"-",MAX(B$7:B386)+1)</f>
        <v>-</v>
      </c>
      <c r="C387" s="401" t="str">
        <f>IF($B387="-","",INDEX('Res.Aux.'!$AG$12:$BG$722,MATCH($B387,'Res.Aux.'!$AG$12:$AG$722,0),MATCH(C$6,'Res.Aux.'!$AG$15:$BG$15,0)))</f>
        <v/>
      </c>
      <c r="D387" s="402" t="str">
        <f t="shared" si="65"/>
        <v/>
      </c>
      <c r="E387" s="403" t="str">
        <f>IF($B387="-","",INDEX('Res.Aux.'!$AG$12:$BG$722,MATCH($B387,'Res.Aux.'!$AG$12:$AG$722,0),MATCH(E$6,'Res.Aux.'!$AG$15:$BG$15,0)))</f>
        <v/>
      </c>
      <c r="F387" s="402" t="str">
        <f t="shared" si="66"/>
        <v/>
      </c>
      <c r="G387" s="404" t="str">
        <f>IF($B387="-","",INDEX('Res.Aux.'!$AG$12:$BG$722,MATCH($B387,'Res.Aux.'!$AG$12:$AG$722,0),MATCH(G$6,'Res.Aux.'!$AG$15:$BG$15,0)))</f>
        <v/>
      </c>
      <c r="H387" s="405" t="str">
        <f>IF($B387="-","",Datos!$I$16)</f>
        <v/>
      </c>
      <c r="I387" s="406" t="str">
        <f>IF($C387="","",Datos!$G$16)</f>
        <v/>
      </c>
      <c r="J387" s="407" t="str">
        <f>IF($B387="-","",INDEX('Res.Aux.'!$AG$12:$BG$722,MATCH($B387,'Res.Aux.'!$AG$12:$AG$722,0),MATCH(J$6,'Res.Aux.'!$AG$15:$BG$15,0)))</f>
        <v/>
      </c>
      <c r="K387" s="408" t="str">
        <f>IF($C387="","",Datos!$H$26)</f>
        <v/>
      </c>
      <c r="L387" s="409" t="str">
        <f>IF($I387="","",Datos!$N$27)</f>
        <v/>
      </c>
      <c r="M387" s="407" t="str">
        <f>IF($I387="","",Datos!$O$27)</f>
        <v/>
      </c>
      <c r="N387" s="410" t="str">
        <f>IF($B387="-","",INDEX('Res.Aux.'!$AG$12:$BG$722,MATCH($B387,'Res.Aux.'!$AG$12:$AG$722,0),MATCH(N$6,'Res.Aux.'!$AG$15:$BG$15,0)))</f>
        <v/>
      </c>
      <c r="O387" s="411"/>
      <c r="P387" s="412" t="str">
        <f t="shared" si="67"/>
        <v/>
      </c>
      <c r="Q387" s="413" t="str">
        <f t="shared" si="69"/>
        <v>ù</v>
      </c>
      <c r="R387" s="414" t="str">
        <f>IF($B387="-","",INDEX('Res.Aux.'!$AG$12:$BG$722,MATCH($B387,'Res.Aux.'!$AG$12:$AG$722,0),MATCH(R$6,'Res.Aux.'!$AG$15:$BG$15,0)))</f>
        <v/>
      </c>
      <c r="S387" s="415" t="str">
        <f>IF($B387="-","",INDEX('Res.Aux.'!$AG$12:$BG$722,MATCH($B387,'Res.Aux.'!$AG$12:$AG$722,0),MATCH(S$6,'Res.Aux.'!$AG$15:$BG$15,0)))</f>
        <v/>
      </c>
      <c r="T387" s="415" t="str">
        <f>IF($B387="-","",INDEX('Res.Aux.'!$AG$12:$BG$722,MATCH($B387,'Res.Aux.'!$AG$12:$AG$722,0),MATCH(T$6,'Res.Aux.'!$AG$15:$BG$15,0)))</f>
        <v/>
      </c>
      <c r="U387" s="416" t="str">
        <f>IF($B387="-","",INDEX('Res.Aux.'!$AG$12:$BG$722,MATCH($B387,'Res.Aux.'!$AG$12:$AG$722,0),MATCH(U$6,'Res.Aux.'!$AG$15:$BG$15,0)))</f>
        <v/>
      </c>
      <c r="V387" s="417"/>
      <c r="W387" s="414" t="str">
        <f t="shared" si="74"/>
        <v>-</v>
      </c>
      <c r="X387" s="415" t="str">
        <f t="shared" si="74"/>
        <v>-</v>
      </c>
      <c r="Y387" s="415" t="str">
        <f t="shared" si="74"/>
        <v>-</v>
      </c>
      <c r="Z387" s="416" t="str">
        <f t="shared" si="72"/>
        <v>-</v>
      </c>
      <c r="AA387" s="417"/>
      <c r="AB387" s="414" t="str">
        <f t="shared" si="73"/>
        <v>-</v>
      </c>
      <c r="AC387" s="415" t="str">
        <f t="shared" si="73"/>
        <v>-</v>
      </c>
      <c r="AD387" s="415" t="str">
        <f t="shared" si="73"/>
        <v>-</v>
      </c>
      <c r="AE387" s="416" t="str">
        <f t="shared" si="71"/>
        <v>-</v>
      </c>
      <c r="AF387" s="417"/>
      <c r="AG387" s="410" t="str">
        <f t="shared" si="62"/>
        <v>-</v>
      </c>
      <c r="AH387" s="417"/>
      <c r="AI387" s="418" t="str">
        <f t="shared" si="63"/>
        <v>ù</v>
      </c>
      <c r="AJ387" s="419" t="str">
        <f t="shared" si="64"/>
        <v>~</v>
      </c>
      <c r="AK387" s="417"/>
      <c r="AL387" s="414" t="str">
        <f t="shared" si="70"/>
        <v>-</v>
      </c>
      <c r="AM387" s="416" t="str">
        <f t="shared" si="68"/>
        <v>-</v>
      </c>
    </row>
    <row r="388" spans="2:39" ht="15" x14ac:dyDescent="0.3">
      <c r="B388" s="400" t="str">
        <f>IF(MAX(B$7:B387)+1&gt;MAX('Res.Aux.'!$AG$23:$AG$722),"-",MAX(B$7:B387)+1)</f>
        <v>-</v>
      </c>
      <c r="C388" s="401" t="str">
        <f>IF($B388="-","",INDEX('Res.Aux.'!$AG$12:$BG$722,MATCH($B388,'Res.Aux.'!$AG$12:$AG$722,0),MATCH(C$6,'Res.Aux.'!$AG$15:$BG$15,0)))</f>
        <v/>
      </c>
      <c r="D388" s="402" t="str">
        <f t="shared" si="65"/>
        <v/>
      </c>
      <c r="E388" s="403" t="str">
        <f>IF($B388="-","",INDEX('Res.Aux.'!$AG$12:$BG$722,MATCH($B388,'Res.Aux.'!$AG$12:$AG$722,0),MATCH(E$6,'Res.Aux.'!$AG$15:$BG$15,0)))</f>
        <v/>
      </c>
      <c r="F388" s="402" t="str">
        <f t="shared" si="66"/>
        <v/>
      </c>
      <c r="G388" s="404" t="str">
        <f>IF($B388="-","",INDEX('Res.Aux.'!$AG$12:$BG$722,MATCH($B388,'Res.Aux.'!$AG$12:$AG$722,0),MATCH(G$6,'Res.Aux.'!$AG$15:$BG$15,0)))</f>
        <v/>
      </c>
      <c r="H388" s="405" t="str">
        <f>IF($B388="-","",Datos!$I$16)</f>
        <v/>
      </c>
      <c r="I388" s="406" t="str">
        <f>IF($C388="","",Datos!$G$16)</f>
        <v/>
      </c>
      <c r="J388" s="407" t="str">
        <f>IF($B388="-","",INDEX('Res.Aux.'!$AG$12:$BG$722,MATCH($B388,'Res.Aux.'!$AG$12:$AG$722,0),MATCH(J$6,'Res.Aux.'!$AG$15:$BG$15,0)))</f>
        <v/>
      </c>
      <c r="K388" s="408" t="str">
        <f>IF($C388="","",Datos!$H$26)</f>
        <v/>
      </c>
      <c r="L388" s="409" t="str">
        <f>IF($I388="","",Datos!$N$27)</f>
        <v/>
      </c>
      <c r="M388" s="407" t="str">
        <f>IF($I388="","",Datos!$O$27)</f>
        <v/>
      </c>
      <c r="N388" s="410" t="str">
        <f>IF($B388="-","",INDEX('Res.Aux.'!$AG$12:$BG$722,MATCH($B388,'Res.Aux.'!$AG$12:$AG$722,0),MATCH(N$6,'Res.Aux.'!$AG$15:$BG$15,0)))</f>
        <v/>
      </c>
      <c r="O388" s="411"/>
      <c r="P388" s="412" t="str">
        <f t="shared" si="67"/>
        <v/>
      </c>
      <c r="Q388" s="413" t="str">
        <f t="shared" si="69"/>
        <v>ù</v>
      </c>
      <c r="R388" s="414" t="str">
        <f>IF($B388="-","",INDEX('Res.Aux.'!$AG$12:$BG$722,MATCH($B388,'Res.Aux.'!$AG$12:$AG$722,0),MATCH(R$6,'Res.Aux.'!$AG$15:$BG$15,0)))</f>
        <v/>
      </c>
      <c r="S388" s="415" t="str">
        <f>IF($B388="-","",INDEX('Res.Aux.'!$AG$12:$BG$722,MATCH($B388,'Res.Aux.'!$AG$12:$AG$722,0),MATCH(S$6,'Res.Aux.'!$AG$15:$BG$15,0)))</f>
        <v/>
      </c>
      <c r="T388" s="415" t="str">
        <f>IF($B388="-","",INDEX('Res.Aux.'!$AG$12:$BG$722,MATCH($B388,'Res.Aux.'!$AG$12:$AG$722,0),MATCH(T$6,'Res.Aux.'!$AG$15:$BG$15,0)))</f>
        <v/>
      </c>
      <c r="U388" s="416" t="str">
        <f>IF($B388="-","",INDEX('Res.Aux.'!$AG$12:$BG$722,MATCH($B388,'Res.Aux.'!$AG$12:$AG$722,0),MATCH(U$6,'Res.Aux.'!$AG$15:$BG$15,0)))</f>
        <v/>
      </c>
      <c r="V388" s="417"/>
      <c r="W388" s="414" t="str">
        <f t="shared" si="74"/>
        <v>-</v>
      </c>
      <c r="X388" s="415" t="str">
        <f t="shared" si="74"/>
        <v>-</v>
      </c>
      <c r="Y388" s="415" t="str">
        <f t="shared" si="74"/>
        <v>-</v>
      </c>
      <c r="Z388" s="416" t="str">
        <f t="shared" si="72"/>
        <v>-</v>
      </c>
      <c r="AA388" s="417"/>
      <c r="AB388" s="414" t="str">
        <f t="shared" si="73"/>
        <v>-</v>
      </c>
      <c r="AC388" s="415" t="str">
        <f t="shared" si="73"/>
        <v>-</v>
      </c>
      <c r="AD388" s="415" t="str">
        <f t="shared" si="73"/>
        <v>-</v>
      </c>
      <c r="AE388" s="416" t="str">
        <f t="shared" si="71"/>
        <v>-</v>
      </c>
      <c r="AF388" s="417"/>
      <c r="AG388" s="410" t="str">
        <f t="shared" si="62"/>
        <v>-</v>
      </c>
      <c r="AH388" s="417"/>
      <c r="AI388" s="418" t="str">
        <f t="shared" si="63"/>
        <v>ù</v>
      </c>
      <c r="AJ388" s="419" t="str">
        <f t="shared" si="64"/>
        <v>~</v>
      </c>
      <c r="AK388" s="417"/>
      <c r="AL388" s="414" t="str">
        <f t="shared" si="70"/>
        <v>-</v>
      </c>
      <c r="AM388" s="416" t="str">
        <f t="shared" si="68"/>
        <v>-</v>
      </c>
    </row>
    <row r="389" spans="2:39" ht="15" x14ac:dyDescent="0.3">
      <c r="B389" s="400" t="str">
        <f>IF(MAX(B$7:B388)+1&gt;MAX('Res.Aux.'!$AG$23:$AG$722),"-",MAX(B$7:B388)+1)</f>
        <v>-</v>
      </c>
      <c r="C389" s="401" t="str">
        <f>IF($B389="-","",INDEX('Res.Aux.'!$AG$12:$BG$722,MATCH($B389,'Res.Aux.'!$AG$12:$AG$722,0),MATCH(C$6,'Res.Aux.'!$AG$15:$BG$15,0)))</f>
        <v/>
      </c>
      <c r="D389" s="402" t="str">
        <f t="shared" si="65"/>
        <v/>
      </c>
      <c r="E389" s="403" t="str">
        <f>IF($B389="-","",INDEX('Res.Aux.'!$AG$12:$BG$722,MATCH($B389,'Res.Aux.'!$AG$12:$AG$722,0),MATCH(E$6,'Res.Aux.'!$AG$15:$BG$15,0)))</f>
        <v/>
      </c>
      <c r="F389" s="402" t="str">
        <f t="shared" si="66"/>
        <v/>
      </c>
      <c r="G389" s="404" t="str">
        <f>IF($B389="-","",INDEX('Res.Aux.'!$AG$12:$BG$722,MATCH($B389,'Res.Aux.'!$AG$12:$AG$722,0),MATCH(G$6,'Res.Aux.'!$AG$15:$BG$15,0)))</f>
        <v/>
      </c>
      <c r="H389" s="405" t="str">
        <f>IF($B389="-","",Datos!$I$16)</f>
        <v/>
      </c>
      <c r="I389" s="406" t="str">
        <f>IF($C389="","",Datos!$G$16)</f>
        <v/>
      </c>
      <c r="J389" s="407" t="str">
        <f>IF($B389="-","",INDEX('Res.Aux.'!$AG$12:$BG$722,MATCH($B389,'Res.Aux.'!$AG$12:$AG$722,0),MATCH(J$6,'Res.Aux.'!$AG$15:$BG$15,0)))</f>
        <v/>
      </c>
      <c r="K389" s="408" t="str">
        <f>IF($C389="","",Datos!$H$26)</f>
        <v/>
      </c>
      <c r="L389" s="409" t="str">
        <f>IF($I389="","",Datos!$N$27)</f>
        <v/>
      </c>
      <c r="M389" s="407" t="str">
        <f>IF($I389="","",Datos!$O$27)</f>
        <v/>
      </c>
      <c r="N389" s="410" t="str">
        <f>IF($B389="-","",INDEX('Res.Aux.'!$AG$12:$BG$722,MATCH($B389,'Res.Aux.'!$AG$12:$AG$722,0),MATCH(N$6,'Res.Aux.'!$AG$15:$BG$15,0)))</f>
        <v/>
      </c>
      <c r="O389" s="411"/>
      <c r="P389" s="412" t="str">
        <f t="shared" si="67"/>
        <v/>
      </c>
      <c r="Q389" s="413" t="str">
        <f t="shared" si="69"/>
        <v>ù</v>
      </c>
      <c r="R389" s="414" t="str">
        <f>IF($B389="-","",INDEX('Res.Aux.'!$AG$12:$BG$722,MATCH($B389,'Res.Aux.'!$AG$12:$AG$722,0),MATCH(R$6,'Res.Aux.'!$AG$15:$BG$15,0)))</f>
        <v/>
      </c>
      <c r="S389" s="415" t="str">
        <f>IF($B389="-","",INDEX('Res.Aux.'!$AG$12:$BG$722,MATCH($B389,'Res.Aux.'!$AG$12:$AG$722,0),MATCH(S$6,'Res.Aux.'!$AG$15:$BG$15,0)))</f>
        <v/>
      </c>
      <c r="T389" s="415" t="str">
        <f>IF($B389="-","",INDEX('Res.Aux.'!$AG$12:$BG$722,MATCH($B389,'Res.Aux.'!$AG$12:$AG$722,0),MATCH(T$6,'Res.Aux.'!$AG$15:$BG$15,0)))</f>
        <v/>
      </c>
      <c r="U389" s="416" t="str">
        <f>IF($B389="-","",INDEX('Res.Aux.'!$AG$12:$BG$722,MATCH($B389,'Res.Aux.'!$AG$12:$AG$722,0),MATCH(U$6,'Res.Aux.'!$AG$15:$BG$15,0)))</f>
        <v/>
      </c>
      <c r="V389" s="417"/>
      <c r="W389" s="414" t="str">
        <f t="shared" si="74"/>
        <v>-</v>
      </c>
      <c r="X389" s="415" t="str">
        <f t="shared" si="74"/>
        <v>-</v>
      </c>
      <c r="Y389" s="415" t="str">
        <f t="shared" si="74"/>
        <v>-</v>
      </c>
      <c r="Z389" s="416" t="str">
        <f t="shared" si="72"/>
        <v>-</v>
      </c>
      <c r="AA389" s="417"/>
      <c r="AB389" s="414" t="str">
        <f t="shared" si="73"/>
        <v>-</v>
      </c>
      <c r="AC389" s="415" t="str">
        <f t="shared" si="73"/>
        <v>-</v>
      </c>
      <c r="AD389" s="415" t="str">
        <f t="shared" si="73"/>
        <v>-</v>
      </c>
      <c r="AE389" s="416" t="str">
        <f t="shared" si="71"/>
        <v>-</v>
      </c>
      <c r="AF389" s="417"/>
      <c r="AG389" s="410" t="str">
        <f t="shared" si="62"/>
        <v>-</v>
      </c>
      <c r="AH389" s="417"/>
      <c r="AI389" s="418" t="str">
        <f t="shared" si="63"/>
        <v>ù</v>
      </c>
      <c r="AJ389" s="419" t="str">
        <f t="shared" si="64"/>
        <v>~</v>
      </c>
      <c r="AK389" s="417"/>
      <c r="AL389" s="414" t="str">
        <f t="shared" si="70"/>
        <v>-</v>
      </c>
      <c r="AM389" s="416" t="str">
        <f t="shared" si="68"/>
        <v>-</v>
      </c>
    </row>
    <row r="390" spans="2:39" ht="15" x14ac:dyDescent="0.3">
      <c r="B390" s="400" t="str">
        <f>IF(MAX(B$7:B389)+1&gt;MAX('Res.Aux.'!$AG$23:$AG$722),"-",MAX(B$7:B389)+1)</f>
        <v>-</v>
      </c>
      <c r="C390" s="401" t="str">
        <f>IF($B390="-","",INDEX('Res.Aux.'!$AG$12:$BG$722,MATCH($B390,'Res.Aux.'!$AG$12:$AG$722,0),MATCH(C$6,'Res.Aux.'!$AG$15:$BG$15,0)))</f>
        <v/>
      </c>
      <c r="D390" s="402" t="str">
        <f t="shared" si="65"/>
        <v/>
      </c>
      <c r="E390" s="403" t="str">
        <f>IF($B390="-","",INDEX('Res.Aux.'!$AG$12:$BG$722,MATCH($B390,'Res.Aux.'!$AG$12:$AG$722,0),MATCH(E$6,'Res.Aux.'!$AG$15:$BG$15,0)))</f>
        <v/>
      </c>
      <c r="F390" s="402" t="str">
        <f t="shared" si="66"/>
        <v/>
      </c>
      <c r="G390" s="404" t="str">
        <f>IF($B390="-","",INDEX('Res.Aux.'!$AG$12:$BG$722,MATCH($B390,'Res.Aux.'!$AG$12:$AG$722,0),MATCH(G$6,'Res.Aux.'!$AG$15:$BG$15,0)))</f>
        <v/>
      </c>
      <c r="H390" s="405" t="str">
        <f>IF($B390="-","",Datos!$I$16)</f>
        <v/>
      </c>
      <c r="I390" s="406" t="str">
        <f>IF($C390="","",Datos!$G$16)</f>
        <v/>
      </c>
      <c r="J390" s="407" t="str">
        <f>IF($B390="-","",INDEX('Res.Aux.'!$AG$12:$BG$722,MATCH($B390,'Res.Aux.'!$AG$12:$AG$722,0),MATCH(J$6,'Res.Aux.'!$AG$15:$BG$15,0)))</f>
        <v/>
      </c>
      <c r="K390" s="408" t="str">
        <f>IF($C390="","",Datos!$H$26)</f>
        <v/>
      </c>
      <c r="L390" s="409" t="str">
        <f>IF($I390="","",Datos!$N$27)</f>
        <v/>
      </c>
      <c r="M390" s="407" t="str">
        <f>IF($I390="","",Datos!$O$27)</f>
        <v/>
      </c>
      <c r="N390" s="410" t="str">
        <f>IF($B390="-","",INDEX('Res.Aux.'!$AG$12:$BG$722,MATCH($B390,'Res.Aux.'!$AG$12:$AG$722,0),MATCH(N$6,'Res.Aux.'!$AG$15:$BG$15,0)))</f>
        <v/>
      </c>
      <c r="O390" s="411"/>
      <c r="P390" s="412" t="str">
        <f t="shared" si="67"/>
        <v/>
      </c>
      <c r="Q390" s="413" t="str">
        <f t="shared" si="69"/>
        <v>ù</v>
      </c>
      <c r="R390" s="414" t="str">
        <f>IF($B390="-","",INDEX('Res.Aux.'!$AG$12:$BG$722,MATCH($B390,'Res.Aux.'!$AG$12:$AG$722,0),MATCH(R$6,'Res.Aux.'!$AG$15:$BG$15,0)))</f>
        <v/>
      </c>
      <c r="S390" s="415" t="str">
        <f>IF($B390="-","",INDEX('Res.Aux.'!$AG$12:$BG$722,MATCH($B390,'Res.Aux.'!$AG$12:$AG$722,0),MATCH(S$6,'Res.Aux.'!$AG$15:$BG$15,0)))</f>
        <v/>
      </c>
      <c r="T390" s="415" t="str">
        <f>IF($B390="-","",INDEX('Res.Aux.'!$AG$12:$BG$722,MATCH($B390,'Res.Aux.'!$AG$12:$AG$722,0),MATCH(T$6,'Res.Aux.'!$AG$15:$BG$15,0)))</f>
        <v/>
      </c>
      <c r="U390" s="416" t="str">
        <f>IF($B390="-","",INDEX('Res.Aux.'!$AG$12:$BG$722,MATCH($B390,'Res.Aux.'!$AG$12:$AG$722,0),MATCH(U$6,'Res.Aux.'!$AG$15:$BG$15,0)))</f>
        <v/>
      </c>
      <c r="V390" s="417"/>
      <c r="W390" s="414" t="str">
        <f t="shared" si="74"/>
        <v>-</v>
      </c>
      <c r="X390" s="415" t="str">
        <f t="shared" si="74"/>
        <v>-</v>
      </c>
      <c r="Y390" s="415" t="str">
        <f t="shared" si="74"/>
        <v>-</v>
      </c>
      <c r="Z390" s="416" t="str">
        <f t="shared" si="72"/>
        <v>-</v>
      </c>
      <c r="AA390" s="417"/>
      <c r="AB390" s="414" t="str">
        <f t="shared" si="73"/>
        <v>-</v>
      </c>
      <c r="AC390" s="415" t="str">
        <f t="shared" si="73"/>
        <v>-</v>
      </c>
      <c r="AD390" s="415" t="str">
        <f t="shared" si="73"/>
        <v>-</v>
      </c>
      <c r="AE390" s="416" t="str">
        <f t="shared" si="71"/>
        <v>-</v>
      </c>
      <c r="AF390" s="417"/>
      <c r="AG390" s="410" t="str">
        <f t="shared" si="62"/>
        <v>-</v>
      </c>
      <c r="AH390" s="417"/>
      <c r="AI390" s="418" t="str">
        <f t="shared" si="63"/>
        <v>ù</v>
      </c>
      <c r="AJ390" s="419" t="str">
        <f t="shared" si="64"/>
        <v>~</v>
      </c>
      <c r="AK390" s="417"/>
      <c r="AL390" s="414" t="str">
        <f t="shared" si="70"/>
        <v>-</v>
      </c>
      <c r="AM390" s="416" t="str">
        <f t="shared" si="68"/>
        <v>-</v>
      </c>
    </row>
    <row r="391" spans="2:39" ht="15" x14ac:dyDescent="0.3">
      <c r="B391" s="400" t="str">
        <f>IF(MAX(B$7:B390)+1&gt;MAX('Res.Aux.'!$AG$23:$AG$722),"-",MAX(B$7:B390)+1)</f>
        <v>-</v>
      </c>
      <c r="C391" s="401" t="str">
        <f>IF($B391="-","",INDEX('Res.Aux.'!$AG$12:$BG$722,MATCH($B391,'Res.Aux.'!$AG$12:$AG$722,0),MATCH(C$6,'Res.Aux.'!$AG$15:$BG$15,0)))</f>
        <v/>
      </c>
      <c r="D391" s="402" t="str">
        <f t="shared" si="65"/>
        <v/>
      </c>
      <c r="E391" s="403" t="str">
        <f>IF($B391="-","",INDEX('Res.Aux.'!$AG$12:$BG$722,MATCH($B391,'Res.Aux.'!$AG$12:$AG$722,0),MATCH(E$6,'Res.Aux.'!$AG$15:$BG$15,0)))</f>
        <v/>
      </c>
      <c r="F391" s="402" t="str">
        <f t="shared" si="66"/>
        <v/>
      </c>
      <c r="G391" s="404" t="str">
        <f>IF($B391="-","",INDEX('Res.Aux.'!$AG$12:$BG$722,MATCH($B391,'Res.Aux.'!$AG$12:$AG$722,0),MATCH(G$6,'Res.Aux.'!$AG$15:$BG$15,0)))</f>
        <v/>
      </c>
      <c r="H391" s="405" t="str">
        <f>IF($B391="-","",Datos!$I$16)</f>
        <v/>
      </c>
      <c r="I391" s="406" t="str">
        <f>IF($C391="","",Datos!$G$16)</f>
        <v/>
      </c>
      <c r="J391" s="407" t="str">
        <f>IF($B391="-","",INDEX('Res.Aux.'!$AG$12:$BG$722,MATCH($B391,'Res.Aux.'!$AG$12:$AG$722,0),MATCH(J$6,'Res.Aux.'!$AG$15:$BG$15,0)))</f>
        <v/>
      </c>
      <c r="K391" s="408" t="str">
        <f>IF($C391="","",Datos!$H$26)</f>
        <v/>
      </c>
      <c r="L391" s="409" t="str">
        <f>IF($I391="","",Datos!$N$27)</f>
        <v/>
      </c>
      <c r="M391" s="407" t="str">
        <f>IF($I391="","",Datos!$O$27)</f>
        <v/>
      </c>
      <c r="N391" s="410" t="str">
        <f>IF($B391="-","",INDEX('Res.Aux.'!$AG$12:$BG$722,MATCH($B391,'Res.Aux.'!$AG$12:$AG$722,0),MATCH(N$6,'Res.Aux.'!$AG$15:$BG$15,0)))</f>
        <v/>
      </c>
      <c r="O391" s="411"/>
      <c r="P391" s="412" t="str">
        <f t="shared" si="67"/>
        <v/>
      </c>
      <c r="Q391" s="413" t="str">
        <f t="shared" si="69"/>
        <v>ù</v>
      </c>
      <c r="R391" s="414" t="str">
        <f>IF($B391="-","",INDEX('Res.Aux.'!$AG$12:$BG$722,MATCH($B391,'Res.Aux.'!$AG$12:$AG$722,0),MATCH(R$6,'Res.Aux.'!$AG$15:$BG$15,0)))</f>
        <v/>
      </c>
      <c r="S391" s="415" t="str">
        <f>IF($B391="-","",INDEX('Res.Aux.'!$AG$12:$BG$722,MATCH($B391,'Res.Aux.'!$AG$12:$AG$722,0),MATCH(S$6,'Res.Aux.'!$AG$15:$BG$15,0)))</f>
        <v/>
      </c>
      <c r="T391" s="415" t="str">
        <f>IF($B391="-","",INDEX('Res.Aux.'!$AG$12:$BG$722,MATCH($B391,'Res.Aux.'!$AG$12:$AG$722,0),MATCH(T$6,'Res.Aux.'!$AG$15:$BG$15,0)))</f>
        <v/>
      </c>
      <c r="U391" s="416" t="str">
        <f>IF($B391="-","",INDEX('Res.Aux.'!$AG$12:$BG$722,MATCH($B391,'Res.Aux.'!$AG$12:$AG$722,0),MATCH(U$6,'Res.Aux.'!$AG$15:$BG$15,0)))</f>
        <v/>
      </c>
      <c r="V391" s="417"/>
      <c r="W391" s="414" t="str">
        <f t="shared" si="74"/>
        <v>-</v>
      </c>
      <c r="X391" s="415" t="str">
        <f t="shared" si="74"/>
        <v>-</v>
      </c>
      <c r="Y391" s="415" t="str">
        <f t="shared" si="74"/>
        <v>-</v>
      </c>
      <c r="Z391" s="416" t="str">
        <f t="shared" si="72"/>
        <v>-</v>
      </c>
      <c r="AA391" s="417"/>
      <c r="AB391" s="414" t="str">
        <f t="shared" si="73"/>
        <v>-</v>
      </c>
      <c r="AC391" s="415" t="str">
        <f t="shared" si="73"/>
        <v>-</v>
      </c>
      <c r="AD391" s="415" t="str">
        <f t="shared" si="73"/>
        <v>-</v>
      </c>
      <c r="AE391" s="416" t="str">
        <f t="shared" si="71"/>
        <v>-</v>
      </c>
      <c r="AF391" s="417"/>
      <c r="AG391" s="410" t="str">
        <f t="shared" ref="AG391:AG454" si="75">IF(SUM(AB391:AE391)=0,"-",SUM(AB391:AE391))</f>
        <v>-</v>
      </c>
      <c r="AH391" s="417"/>
      <c r="AI391" s="418" t="str">
        <f t="shared" ref="AI391:AI454" si="76">IF(AND(N391&lt;&gt;"",AG391&lt;&gt;"-"),IF(AG391=N391,"ü","û"),IF(OR(N391=0,N391="",N391="-"),"ù","$"))</f>
        <v>ù</v>
      </c>
      <c r="AJ391" s="419" t="str">
        <f t="shared" ref="AJ391:AJ454" si="77">IF(AI391="ü","-",IF(AI391="ù","~",IF(AI391="$","???",AG391-N391)))</f>
        <v>~</v>
      </c>
      <c r="AK391" s="417"/>
      <c r="AL391" s="414" t="str">
        <f t="shared" si="70"/>
        <v>-</v>
      </c>
      <c r="AM391" s="416" t="str">
        <f t="shared" si="68"/>
        <v>-</v>
      </c>
    </row>
    <row r="392" spans="2:39" ht="15" x14ac:dyDescent="0.3">
      <c r="B392" s="400" t="str">
        <f>IF(MAX(B$7:B391)+1&gt;MAX('Res.Aux.'!$AG$23:$AG$722),"-",MAX(B$7:B391)+1)</f>
        <v>-</v>
      </c>
      <c r="C392" s="401" t="str">
        <f>IF($B392="-","",INDEX('Res.Aux.'!$AG$12:$BG$722,MATCH($B392,'Res.Aux.'!$AG$12:$AG$722,0),MATCH(C$6,'Res.Aux.'!$AG$15:$BG$15,0)))</f>
        <v/>
      </c>
      <c r="D392" s="402" t="str">
        <f t="shared" ref="D392:D455" si="78">IF(C392="","","/")</f>
        <v/>
      </c>
      <c r="E392" s="403" t="str">
        <f>IF($B392="-","",INDEX('Res.Aux.'!$AG$12:$BG$722,MATCH($B392,'Res.Aux.'!$AG$12:$AG$722,0),MATCH(E$6,'Res.Aux.'!$AG$15:$BG$15,0)))</f>
        <v/>
      </c>
      <c r="F392" s="402" t="str">
        <f t="shared" ref="F392:F455" si="79">IF(E392="","","/")</f>
        <v/>
      </c>
      <c r="G392" s="404" t="str">
        <f>IF($B392="-","",INDEX('Res.Aux.'!$AG$12:$BG$722,MATCH($B392,'Res.Aux.'!$AG$12:$AG$722,0),MATCH(G$6,'Res.Aux.'!$AG$15:$BG$15,0)))</f>
        <v/>
      </c>
      <c r="H392" s="405" t="str">
        <f>IF($B392="-","",Datos!$I$16)</f>
        <v/>
      </c>
      <c r="I392" s="406" t="str">
        <f>IF($C392="","",Datos!$G$16)</f>
        <v/>
      </c>
      <c r="J392" s="407" t="str">
        <f>IF($B392="-","",INDEX('Res.Aux.'!$AG$12:$BG$722,MATCH($B392,'Res.Aux.'!$AG$12:$AG$722,0),MATCH(J$6,'Res.Aux.'!$AG$15:$BG$15,0)))</f>
        <v/>
      </c>
      <c r="K392" s="408" t="str">
        <f>IF($C392="","",Datos!$H$26)</f>
        <v/>
      </c>
      <c r="L392" s="409" t="str">
        <f>IF($I392="","",Datos!$N$27)</f>
        <v/>
      </c>
      <c r="M392" s="407" t="str">
        <f>IF($I392="","",Datos!$O$27)</f>
        <v/>
      </c>
      <c r="N392" s="410" t="str">
        <f>IF($B392="-","",INDEX('Res.Aux.'!$AG$12:$BG$722,MATCH($B392,'Res.Aux.'!$AG$12:$AG$722,0),MATCH(N$6,'Res.Aux.'!$AG$15:$BG$15,0)))</f>
        <v/>
      </c>
      <c r="O392" s="411"/>
      <c r="P392" s="412" t="str">
        <f t="shared" ref="P392:P455" si="80">IF($B392="-","","C")</f>
        <v/>
      </c>
      <c r="Q392" s="413" t="str">
        <f t="shared" si="69"/>
        <v>ù</v>
      </c>
      <c r="R392" s="414" t="str">
        <f>IF($B392="-","",INDEX('Res.Aux.'!$AG$12:$BG$722,MATCH($B392,'Res.Aux.'!$AG$12:$AG$722,0),MATCH(R$6,'Res.Aux.'!$AG$15:$BG$15,0)))</f>
        <v/>
      </c>
      <c r="S392" s="415" t="str">
        <f>IF($B392="-","",INDEX('Res.Aux.'!$AG$12:$BG$722,MATCH($B392,'Res.Aux.'!$AG$12:$AG$722,0),MATCH(S$6,'Res.Aux.'!$AG$15:$BG$15,0)))</f>
        <v/>
      </c>
      <c r="T392" s="415" t="str">
        <f>IF($B392="-","",INDEX('Res.Aux.'!$AG$12:$BG$722,MATCH($B392,'Res.Aux.'!$AG$12:$AG$722,0),MATCH(T$6,'Res.Aux.'!$AG$15:$BG$15,0)))</f>
        <v/>
      </c>
      <c r="U392" s="416" t="str">
        <f>IF($B392="-","",INDEX('Res.Aux.'!$AG$12:$BG$722,MATCH($B392,'Res.Aux.'!$AG$12:$AG$722,0),MATCH(U$6,'Res.Aux.'!$AG$15:$BG$15,0)))</f>
        <v/>
      </c>
      <c r="V392" s="417"/>
      <c r="W392" s="414" t="str">
        <f t="shared" si="74"/>
        <v>-</v>
      </c>
      <c r="X392" s="415" t="str">
        <f t="shared" si="74"/>
        <v>-</v>
      </c>
      <c r="Y392" s="415" t="str">
        <f t="shared" si="74"/>
        <v>-</v>
      </c>
      <c r="Z392" s="416" t="str">
        <f t="shared" si="72"/>
        <v>-</v>
      </c>
      <c r="AA392" s="417"/>
      <c r="AB392" s="414" t="str">
        <f t="shared" si="73"/>
        <v>-</v>
      </c>
      <c r="AC392" s="415" t="str">
        <f t="shared" si="73"/>
        <v>-</v>
      </c>
      <c r="AD392" s="415" t="str">
        <f t="shared" si="73"/>
        <v>-</v>
      </c>
      <c r="AE392" s="416" t="str">
        <f t="shared" si="71"/>
        <v>-</v>
      </c>
      <c r="AF392" s="417"/>
      <c r="AG392" s="410" t="str">
        <f t="shared" si="75"/>
        <v>-</v>
      </c>
      <c r="AH392" s="417"/>
      <c r="AI392" s="418" t="str">
        <f t="shared" si="76"/>
        <v>ù</v>
      </c>
      <c r="AJ392" s="419" t="str">
        <f t="shared" si="77"/>
        <v>~</v>
      </c>
      <c r="AK392" s="417"/>
      <c r="AL392" s="414" t="str">
        <f t="shared" si="70"/>
        <v>-</v>
      </c>
      <c r="AM392" s="416" t="str">
        <f t="shared" ref="AM392:AM455" si="81">IF(SUM(W392:Z392)=0,"-",SUM(W392:Z392))</f>
        <v>-</v>
      </c>
    </row>
    <row r="393" spans="2:39" ht="15" x14ac:dyDescent="0.3">
      <c r="B393" s="400" t="str">
        <f>IF(MAX(B$7:B392)+1&gt;MAX('Res.Aux.'!$AG$23:$AG$722),"-",MAX(B$7:B392)+1)</f>
        <v>-</v>
      </c>
      <c r="C393" s="401" t="str">
        <f>IF($B393="-","",INDEX('Res.Aux.'!$AG$12:$BG$722,MATCH($B393,'Res.Aux.'!$AG$12:$AG$722,0),MATCH(C$6,'Res.Aux.'!$AG$15:$BG$15,0)))</f>
        <v/>
      </c>
      <c r="D393" s="402" t="str">
        <f t="shared" si="78"/>
        <v/>
      </c>
      <c r="E393" s="403" t="str">
        <f>IF($B393="-","",INDEX('Res.Aux.'!$AG$12:$BG$722,MATCH($B393,'Res.Aux.'!$AG$12:$AG$722,0),MATCH(E$6,'Res.Aux.'!$AG$15:$BG$15,0)))</f>
        <v/>
      </c>
      <c r="F393" s="402" t="str">
        <f t="shared" si="79"/>
        <v/>
      </c>
      <c r="G393" s="404" t="str">
        <f>IF($B393="-","",INDEX('Res.Aux.'!$AG$12:$BG$722,MATCH($B393,'Res.Aux.'!$AG$12:$AG$722,0),MATCH(G$6,'Res.Aux.'!$AG$15:$BG$15,0)))</f>
        <v/>
      </c>
      <c r="H393" s="405" t="str">
        <f>IF($B393="-","",Datos!$I$16)</f>
        <v/>
      </c>
      <c r="I393" s="406" t="str">
        <f>IF($C393="","",Datos!$G$16)</f>
        <v/>
      </c>
      <c r="J393" s="407" t="str">
        <f>IF($B393="-","",INDEX('Res.Aux.'!$AG$12:$BG$722,MATCH($B393,'Res.Aux.'!$AG$12:$AG$722,0),MATCH(J$6,'Res.Aux.'!$AG$15:$BG$15,0)))</f>
        <v/>
      </c>
      <c r="K393" s="408" t="str">
        <f>IF($C393="","",Datos!$H$26)</f>
        <v/>
      </c>
      <c r="L393" s="409" t="str">
        <f>IF($I393="","",Datos!$N$27)</f>
        <v/>
      </c>
      <c r="M393" s="407" t="str">
        <f>IF($I393="","",Datos!$O$27)</f>
        <v/>
      </c>
      <c r="N393" s="410" t="str">
        <f>IF($B393="-","",INDEX('Res.Aux.'!$AG$12:$BG$722,MATCH($B393,'Res.Aux.'!$AG$12:$AG$722,0),MATCH(N$6,'Res.Aux.'!$AG$15:$BG$15,0)))</f>
        <v/>
      </c>
      <c r="O393" s="411"/>
      <c r="P393" s="412" t="str">
        <f t="shared" si="80"/>
        <v/>
      </c>
      <c r="Q393" s="413" t="str">
        <f t="shared" ref="Q393:Q456" si="82">AI393</f>
        <v>ù</v>
      </c>
      <c r="R393" s="414" t="str">
        <f>IF($B393="-","",INDEX('Res.Aux.'!$AG$12:$BG$722,MATCH($B393,'Res.Aux.'!$AG$12:$AG$722,0),MATCH(R$6,'Res.Aux.'!$AG$15:$BG$15,0)))</f>
        <v/>
      </c>
      <c r="S393" s="415" t="str">
        <f>IF($B393="-","",INDEX('Res.Aux.'!$AG$12:$BG$722,MATCH($B393,'Res.Aux.'!$AG$12:$AG$722,0),MATCH(S$6,'Res.Aux.'!$AG$15:$BG$15,0)))</f>
        <v/>
      </c>
      <c r="T393" s="415" t="str">
        <f>IF($B393="-","",INDEX('Res.Aux.'!$AG$12:$BG$722,MATCH($B393,'Res.Aux.'!$AG$12:$AG$722,0),MATCH(T$6,'Res.Aux.'!$AG$15:$BG$15,0)))</f>
        <v/>
      </c>
      <c r="U393" s="416" t="str">
        <f>IF($B393="-","",INDEX('Res.Aux.'!$AG$12:$BG$722,MATCH($B393,'Res.Aux.'!$AG$12:$AG$722,0),MATCH(U$6,'Res.Aux.'!$AG$15:$BG$15,0)))</f>
        <v/>
      </c>
      <c r="V393" s="417"/>
      <c r="W393" s="414" t="str">
        <f t="shared" si="74"/>
        <v>-</v>
      </c>
      <c r="X393" s="415" t="str">
        <f t="shared" si="74"/>
        <v>-</v>
      </c>
      <c r="Y393" s="415" t="str">
        <f t="shared" si="74"/>
        <v>-</v>
      </c>
      <c r="Z393" s="416" t="str">
        <f t="shared" si="72"/>
        <v>-</v>
      </c>
      <c r="AA393" s="417"/>
      <c r="AB393" s="414" t="str">
        <f t="shared" si="73"/>
        <v>-</v>
      </c>
      <c r="AC393" s="415" t="str">
        <f t="shared" si="73"/>
        <v>-</v>
      </c>
      <c r="AD393" s="415" t="str">
        <f t="shared" si="73"/>
        <v>-</v>
      </c>
      <c r="AE393" s="416" t="str">
        <f t="shared" si="71"/>
        <v>-</v>
      </c>
      <c r="AF393" s="417"/>
      <c r="AG393" s="410" t="str">
        <f t="shared" si="75"/>
        <v>-</v>
      </c>
      <c r="AH393" s="417"/>
      <c r="AI393" s="418" t="str">
        <f t="shared" si="76"/>
        <v>ù</v>
      </c>
      <c r="AJ393" s="419" t="str">
        <f t="shared" si="77"/>
        <v>~</v>
      </c>
      <c r="AK393" s="417"/>
      <c r="AL393" s="414" t="str">
        <f t="shared" si="70"/>
        <v>-</v>
      </c>
      <c r="AM393" s="416" t="str">
        <f t="shared" si="81"/>
        <v>-</v>
      </c>
    </row>
    <row r="394" spans="2:39" ht="15" x14ac:dyDescent="0.3">
      <c r="B394" s="400" t="str">
        <f>IF(MAX(B$7:B393)+1&gt;MAX('Res.Aux.'!$AG$23:$AG$722),"-",MAX(B$7:B393)+1)</f>
        <v>-</v>
      </c>
      <c r="C394" s="401" t="str">
        <f>IF($B394="-","",INDEX('Res.Aux.'!$AG$12:$BG$722,MATCH($B394,'Res.Aux.'!$AG$12:$AG$722,0),MATCH(C$6,'Res.Aux.'!$AG$15:$BG$15,0)))</f>
        <v/>
      </c>
      <c r="D394" s="402" t="str">
        <f t="shared" si="78"/>
        <v/>
      </c>
      <c r="E394" s="403" t="str">
        <f>IF($B394="-","",INDEX('Res.Aux.'!$AG$12:$BG$722,MATCH($B394,'Res.Aux.'!$AG$12:$AG$722,0),MATCH(E$6,'Res.Aux.'!$AG$15:$BG$15,0)))</f>
        <v/>
      </c>
      <c r="F394" s="402" t="str">
        <f t="shared" si="79"/>
        <v/>
      </c>
      <c r="G394" s="404" t="str">
        <f>IF($B394="-","",INDEX('Res.Aux.'!$AG$12:$BG$722,MATCH($B394,'Res.Aux.'!$AG$12:$AG$722,0),MATCH(G$6,'Res.Aux.'!$AG$15:$BG$15,0)))</f>
        <v/>
      </c>
      <c r="H394" s="405" t="str">
        <f>IF($B394="-","",Datos!$I$16)</f>
        <v/>
      </c>
      <c r="I394" s="406" t="str">
        <f>IF($C394="","",Datos!$G$16)</f>
        <v/>
      </c>
      <c r="J394" s="407" t="str">
        <f>IF($B394="-","",INDEX('Res.Aux.'!$AG$12:$BG$722,MATCH($B394,'Res.Aux.'!$AG$12:$AG$722,0),MATCH(J$6,'Res.Aux.'!$AG$15:$BG$15,0)))</f>
        <v/>
      </c>
      <c r="K394" s="408" t="str">
        <f>IF($C394="","",Datos!$H$26)</f>
        <v/>
      </c>
      <c r="L394" s="409" t="str">
        <f>IF($I394="","",Datos!$N$27)</f>
        <v/>
      </c>
      <c r="M394" s="407" t="str">
        <f>IF($I394="","",Datos!$O$27)</f>
        <v/>
      </c>
      <c r="N394" s="410" t="str">
        <f>IF($B394="-","",INDEX('Res.Aux.'!$AG$12:$BG$722,MATCH($B394,'Res.Aux.'!$AG$12:$AG$722,0),MATCH(N$6,'Res.Aux.'!$AG$15:$BG$15,0)))</f>
        <v/>
      </c>
      <c r="O394" s="411"/>
      <c r="P394" s="412" t="str">
        <f t="shared" si="80"/>
        <v/>
      </c>
      <c r="Q394" s="413" t="str">
        <f t="shared" si="82"/>
        <v>ù</v>
      </c>
      <c r="R394" s="414" t="str">
        <f>IF($B394="-","",INDEX('Res.Aux.'!$AG$12:$BG$722,MATCH($B394,'Res.Aux.'!$AG$12:$AG$722,0),MATCH(R$6,'Res.Aux.'!$AG$15:$BG$15,0)))</f>
        <v/>
      </c>
      <c r="S394" s="415" t="str">
        <f>IF($B394="-","",INDEX('Res.Aux.'!$AG$12:$BG$722,MATCH($B394,'Res.Aux.'!$AG$12:$AG$722,0),MATCH(S$6,'Res.Aux.'!$AG$15:$BG$15,0)))</f>
        <v/>
      </c>
      <c r="T394" s="415" t="str">
        <f>IF($B394="-","",INDEX('Res.Aux.'!$AG$12:$BG$722,MATCH($B394,'Res.Aux.'!$AG$12:$AG$722,0),MATCH(T$6,'Res.Aux.'!$AG$15:$BG$15,0)))</f>
        <v/>
      </c>
      <c r="U394" s="416" t="str">
        <f>IF($B394="-","",INDEX('Res.Aux.'!$AG$12:$BG$722,MATCH($B394,'Res.Aux.'!$AG$12:$AG$722,0),MATCH(U$6,'Res.Aux.'!$AG$15:$BG$15,0)))</f>
        <v/>
      </c>
      <c r="V394" s="417"/>
      <c r="W394" s="414" t="str">
        <f t="shared" si="74"/>
        <v>-</v>
      </c>
      <c r="X394" s="415" t="str">
        <f t="shared" si="74"/>
        <v>-</v>
      </c>
      <c r="Y394" s="415" t="str">
        <f t="shared" si="74"/>
        <v>-</v>
      </c>
      <c r="Z394" s="416" t="str">
        <f t="shared" si="72"/>
        <v>-</v>
      </c>
      <c r="AA394" s="417"/>
      <c r="AB394" s="414" t="str">
        <f t="shared" si="73"/>
        <v>-</v>
      </c>
      <c r="AC394" s="415" t="str">
        <f t="shared" si="73"/>
        <v>-</v>
      </c>
      <c r="AD394" s="415" t="str">
        <f t="shared" si="73"/>
        <v>-</v>
      </c>
      <c r="AE394" s="416" t="str">
        <f t="shared" si="71"/>
        <v>-</v>
      </c>
      <c r="AF394" s="417"/>
      <c r="AG394" s="410" t="str">
        <f t="shared" si="75"/>
        <v>-</v>
      </c>
      <c r="AH394" s="417"/>
      <c r="AI394" s="418" t="str">
        <f t="shared" si="76"/>
        <v>ù</v>
      </c>
      <c r="AJ394" s="419" t="str">
        <f t="shared" si="77"/>
        <v>~</v>
      </c>
      <c r="AK394" s="417"/>
      <c r="AL394" s="414" t="str">
        <f t="shared" si="70"/>
        <v>-</v>
      </c>
      <c r="AM394" s="416" t="str">
        <f t="shared" si="81"/>
        <v>-</v>
      </c>
    </row>
    <row r="395" spans="2:39" ht="15" x14ac:dyDescent="0.3">
      <c r="B395" s="400" t="str">
        <f>IF(MAX(B$7:B394)+1&gt;MAX('Res.Aux.'!$AG$23:$AG$722),"-",MAX(B$7:B394)+1)</f>
        <v>-</v>
      </c>
      <c r="C395" s="401" t="str">
        <f>IF($B395="-","",INDEX('Res.Aux.'!$AG$12:$BG$722,MATCH($B395,'Res.Aux.'!$AG$12:$AG$722,0),MATCH(C$6,'Res.Aux.'!$AG$15:$BG$15,0)))</f>
        <v/>
      </c>
      <c r="D395" s="402" t="str">
        <f t="shared" si="78"/>
        <v/>
      </c>
      <c r="E395" s="403" t="str">
        <f>IF($B395="-","",INDEX('Res.Aux.'!$AG$12:$BG$722,MATCH($B395,'Res.Aux.'!$AG$12:$AG$722,0),MATCH(E$6,'Res.Aux.'!$AG$15:$BG$15,0)))</f>
        <v/>
      </c>
      <c r="F395" s="402" t="str">
        <f t="shared" si="79"/>
        <v/>
      </c>
      <c r="G395" s="404" t="str">
        <f>IF($B395="-","",INDEX('Res.Aux.'!$AG$12:$BG$722,MATCH($B395,'Res.Aux.'!$AG$12:$AG$722,0),MATCH(G$6,'Res.Aux.'!$AG$15:$BG$15,0)))</f>
        <v/>
      </c>
      <c r="H395" s="405" t="str">
        <f>IF($B395="-","",Datos!$I$16)</f>
        <v/>
      </c>
      <c r="I395" s="406" t="str">
        <f>IF($C395="","",Datos!$G$16)</f>
        <v/>
      </c>
      <c r="J395" s="407" t="str">
        <f>IF($B395="-","",INDEX('Res.Aux.'!$AG$12:$BG$722,MATCH($B395,'Res.Aux.'!$AG$12:$AG$722,0),MATCH(J$6,'Res.Aux.'!$AG$15:$BG$15,0)))</f>
        <v/>
      </c>
      <c r="K395" s="408" t="str">
        <f>IF($C395="","",Datos!$H$26)</f>
        <v/>
      </c>
      <c r="L395" s="409" t="str">
        <f>IF($I395="","",Datos!$N$27)</f>
        <v/>
      </c>
      <c r="M395" s="407" t="str">
        <f>IF($I395="","",Datos!$O$27)</f>
        <v/>
      </c>
      <c r="N395" s="410" t="str">
        <f>IF($B395="-","",INDEX('Res.Aux.'!$AG$12:$BG$722,MATCH($B395,'Res.Aux.'!$AG$12:$AG$722,0),MATCH(N$6,'Res.Aux.'!$AG$15:$BG$15,0)))</f>
        <v/>
      </c>
      <c r="O395" s="411"/>
      <c r="P395" s="412" t="str">
        <f t="shared" si="80"/>
        <v/>
      </c>
      <c r="Q395" s="413" t="str">
        <f t="shared" si="82"/>
        <v>ù</v>
      </c>
      <c r="R395" s="414" t="str">
        <f>IF($B395="-","",INDEX('Res.Aux.'!$AG$12:$BG$722,MATCH($B395,'Res.Aux.'!$AG$12:$AG$722,0),MATCH(R$6,'Res.Aux.'!$AG$15:$BG$15,0)))</f>
        <v/>
      </c>
      <c r="S395" s="415" t="str">
        <f>IF($B395="-","",INDEX('Res.Aux.'!$AG$12:$BG$722,MATCH($B395,'Res.Aux.'!$AG$12:$AG$722,0),MATCH(S$6,'Res.Aux.'!$AG$15:$BG$15,0)))</f>
        <v/>
      </c>
      <c r="T395" s="415" t="str">
        <f>IF($B395="-","",INDEX('Res.Aux.'!$AG$12:$BG$722,MATCH($B395,'Res.Aux.'!$AG$12:$AG$722,0),MATCH(T$6,'Res.Aux.'!$AG$15:$BG$15,0)))</f>
        <v/>
      </c>
      <c r="U395" s="416" t="str">
        <f>IF($B395="-","",INDEX('Res.Aux.'!$AG$12:$BG$722,MATCH($B395,'Res.Aux.'!$AG$12:$AG$722,0),MATCH(U$6,'Res.Aux.'!$AG$15:$BG$15,0)))</f>
        <v/>
      </c>
      <c r="V395" s="417"/>
      <c r="W395" s="414" t="str">
        <f t="shared" si="74"/>
        <v>-</v>
      </c>
      <c r="X395" s="415" t="str">
        <f t="shared" si="74"/>
        <v>-</v>
      </c>
      <c r="Y395" s="415" t="str">
        <f t="shared" si="74"/>
        <v>-</v>
      </c>
      <c r="Z395" s="416" t="str">
        <f t="shared" si="72"/>
        <v>-</v>
      </c>
      <c r="AA395" s="417"/>
      <c r="AB395" s="414" t="str">
        <f t="shared" si="73"/>
        <v>-</v>
      </c>
      <c r="AC395" s="415" t="str">
        <f t="shared" si="73"/>
        <v>-</v>
      </c>
      <c r="AD395" s="415" t="str">
        <f t="shared" si="73"/>
        <v>-</v>
      </c>
      <c r="AE395" s="416" t="str">
        <f t="shared" si="71"/>
        <v>-</v>
      </c>
      <c r="AF395" s="417"/>
      <c r="AG395" s="410" t="str">
        <f t="shared" si="75"/>
        <v>-</v>
      </c>
      <c r="AH395" s="417"/>
      <c r="AI395" s="418" t="str">
        <f t="shared" si="76"/>
        <v>ù</v>
      </c>
      <c r="AJ395" s="419" t="str">
        <f t="shared" si="77"/>
        <v>~</v>
      </c>
      <c r="AK395" s="417"/>
      <c r="AL395" s="414" t="str">
        <f t="shared" si="70"/>
        <v>-</v>
      </c>
      <c r="AM395" s="416" t="str">
        <f t="shared" si="81"/>
        <v>-</v>
      </c>
    </row>
    <row r="396" spans="2:39" ht="15" x14ac:dyDescent="0.3">
      <c r="B396" s="400" t="str">
        <f>IF(MAX(B$7:B395)+1&gt;MAX('Res.Aux.'!$AG$23:$AG$722),"-",MAX(B$7:B395)+1)</f>
        <v>-</v>
      </c>
      <c r="C396" s="401" t="str">
        <f>IF($B396="-","",INDEX('Res.Aux.'!$AG$12:$BG$722,MATCH($B396,'Res.Aux.'!$AG$12:$AG$722,0),MATCH(C$6,'Res.Aux.'!$AG$15:$BG$15,0)))</f>
        <v/>
      </c>
      <c r="D396" s="402" t="str">
        <f t="shared" si="78"/>
        <v/>
      </c>
      <c r="E396" s="403" t="str">
        <f>IF($B396="-","",INDEX('Res.Aux.'!$AG$12:$BG$722,MATCH($B396,'Res.Aux.'!$AG$12:$AG$722,0),MATCH(E$6,'Res.Aux.'!$AG$15:$BG$15,0)))</f>
        <v/>
      </c>
      <c r="F396" s="402" t="str">
        <f t="shared" si="79"/>
        <v/>
      </c>
      <c r="G396" s="404" t="str">
        <f>IF($B396="-","",INDEX('Res.Aux.'!$AG$12:$BG$722,MATCH($B396,'Res.Aux.'!$AG$12:$AG$722,0),MATCH(G$6,'Res.Aux.'!$AG$15:$BG$15,0)))</f>
        <v/>
      </c>
      <c r="H396" s="405" t="str">
        <f>IF($B396="-","",Datos!$I$16)</f>
        <v/>
      </c>
      <c r="I396" s="406" t="str">
        <f>IF($C396="","",Datos!$G$16)</f>
        <v/>
      </c>
      <c r="J396" s="407" t="str">
        <f>IF($B396="-","",INDEX('Res.Aux.'!$AG$12:$BG$722,MATCH($B396,'Res.Aux.'!$AG$12:$AG$722,0),MATCH(J$6,'Res.Aux.'!$AG$15:$BG$15,0)))</f>
        <v/>
      </c>
      <c r="K396" s="408" t="str">
        <f>IF($C396="","",Datos!$H$26)</f>
        <v/>
      </c>
      <c r="L396" s="409" t="str">
        <f>IF($I396="","",Datos!$N$27)</f>
        <v/>
      </c>
      <c r="M396" s="407" t="str">
        <f>IF($I396="","",Datos!$O$27)</f>
        <v/>
      </c>
      <c r="N396" s="410" t="str">
        <f>IF($B396="-","",INDEX('Res.Aux.'!$AG$12:$BG$722,MATCH($B396,'Res.Aux.'!$AG$12:$AG$722,0),MATCH(N$6,'Res.Aux.'!$AG$15:$BG$15,0)))</f>
        <v/>
      </c>
      <c r="O396" s="411"/>
      <c r="P396" s="412" t="str">
        <f t="shared" si="80"/>
        <v/>
      </c>
      <c r="Q396" s="413" t="str">
        <f t="shared" si="82"/>
        <v>ù</v>
      </c>
      <c r="R396" s="414" t="str">
        <f>IF($B396="-","",INDEX('Res.Aux.'!$AG$12:$BG$722,MATCH($B396,'Res.Aux.'!$AG$12:$AG$722,0),MATCH(R$6,'Res.Aux.'!$AG$15:$BG$15,0)))</f>
        <v/>
      </c>
      <c r="S396" s="415" t="str">
        <f>IF($B396="-","",INDEX('Res.Aux.'!$AG$12:$BG$722,MATCH($B396,'Res.Aux.'!$AG$12:$AG$722,0),MATCH(S$6,'Res.Aux.'!$AG$15:$BG$15,0)))</f>
        <v/>
      </c>
      <c r="T396" s="415" t="str">
        <f>IF($B396="-","",INDEX('Res.Aux.'!$AG$12:$BG$722,MATCH($B396,'Res.Aux.'!$AG$12:$AG$722,0),MATCH(T$6,'Res.Aux.'!$AG$15:$BG$15,0)))</f>
        <v/>
      </c>
      <c r="U396" s="416" t="str">
        <f>IF($B396="-","",INDEX('Res.Aux.'!$AG$12:$BG$722,MATCH($B396,'Res.Aux.'!$AG$12:$AG$722,0),MATCH(U$6,'Res.Aux.'!$AG$15:$BG$15,0)))</f>
        <v/>
      </c>
      <c r="V396" s="417"/>
      <c r="W396" s="414" t="str">
        <f t="shared" si="74"/>
        <v>-</v>
      </c>
      <c r="X396" s="415" t="str">
        <f t="shared" si="74"/>
        <v>-</v>
      </c>
      <c r="Y396" s="415" t="str">
        <f t="shared" si="74"/>
        <v>-</v>
      </c>
      <c r="Z396" s="416" t="str">
        <f t="shared" si="72"/>
        <v>-</v>
      </c>
      <c r="AA396" s="417"/>
      <c r="AB396" s="414" t="str">
        <f t="shared" si="73"/>
        <v>-</v>
      </c>
      <c r="AC396" s="415" t="str">
        <f t="shared" si="73"/>
        <v>-</v>
      </c>
      <c r="AD396" s="415" t="str">
        <f t="shared" si="73"/>
        <v>-</v>
      </c>
      <c r="AE396" s="416" t="str">
        <f t="shared" si="71"/>
        <v>-</v>
      </c>
      <c r="AF396" s="417"/>
      <c r="AG396" s="410" t="str">
        <f t="shared" si="75"/>
        <v>-</v>
      </c>
      <c r="AH396" s="417"/>
      <c r="AI396" s="418" t="str">
        <f t="shared" si="76"/>
        <v>ù</v>
      </c>
      <c r="AJ396" s="419" t="str">
        <f t="shared" si="77"/>
        <v>~</v>
      </c>
      <c r="AK396" s="417"/>
      <c r="AL396" s="414" t="str">
        <f t="shared" si="70"/>
        <v>-</v>
      </c>
      <c r="AM396" s="416" t="str">
        <f t="shared" si="81"/>
        <v>-</v>
      </c>
    </row>
    <row r="397" spans="2:39" ht="15" x14ac:dyDescent="0.3">
      <c r="B397" s="400" t="str">
        <f>IF(MAX(B$7:B396)+1&gt;MAX('Res.Aux.'!$AG$23:$AG$722),"-",MAX(B$7:B396)+1)</f>
        <v>-</v>
      </c>
      <c r="C397" s="401" t="str">
        <f>IF($B397="-","",INDEX('Res.Aux.'!$AG$12:$BG$722,MATCH($B397,'Res.Aux.'!$AG$12:$AG$722,0),MATCH(C$6,'Res.Aux.'!$AG$15:$BG$15,0)))</f>
        <v/>
      </c>
      <c r="D397" s="402" t="str">
        <f t="shared" si="78"/>
        <v/>
      </c>
      <c r="E397" s="403" t="str">
        <f>IF($B397="-","",INDEX('Res.Aux.'!$AG$12:$BG$722,MATCH($B397,'Res.Aux.'!$AG$12:$AG$722,0),MATCH(E$6,'Res.Aux.'!$AG$15:$BG$15,0)))</f>
        <v/>
      </c>
      <c r="F397" s="402" t="str">
        <f t="shared" si="79"/>
        <v/>
      </c>
      <c r="G397" s="404" t="str">
        <f>IF($B397="-","",INDEX('Res.Aux.'!$AG$12:$BG$722,MATCH($B397,'Res.Aux.'!$AG$12:$AG$722,0),MATCH(G$6,'Res.Aux.'!$AG$15:$BG$15,0)))</f>
        <v/>
      </c>
      <c r="H397" s="405" t="str">
        <f>IF($B397="-","",Datos!$I$16)</f>
        <v/>
      </c>
      <c r="I397" s="406" t="str">
        <f>IF($C397="","",Datos!$G$16)</f>
        <v/>
      </c>
      <c r="J397" s="407" t="str">
        <f>IF($B397="-","",INDEX('Res.Aux.'!$AG$12:$BG$722,MATCH($B397,'Res.Aux.'!$AG$12:$AG$722,0),MATCH(J$6,'Res.Aux.'!$AG$15:$BG$15,0)))</f>
        <v/>
      </c>
      <c r="K397" s="408" t="str">
        <f>IF($C397="","",Datos!$H$26)</f>
        <v/>
      </c>
      <c r="L397" s="409" t="str">
        <f>IF($I397="","",Datos!$N$27)</f>
        <v/>
      </c>
      <c r="M397" s="407" t="str">
        <f>IF($I397="","",Datos!$O$27)</f>
        <v/>
      </c>
      <c r="N397" s="410" t="str">
        <f>IF($B397="-","",INDEX('Res.Aux.'!$AG$12:$BG$722,MATCH($B397,'Res.Aux.'!$AG$12:$AG$722,0),MATCH(N$6,'Res.Aux.'!$AG$15:$BG$15,0)))</f>
        <v/>
      </c>
      <c r="O397" s="411"/>
      <c r="P397" s="412" t="str">
        <f t="shared" si="80"/>
        <v/>
      </c>
      <c r="Q397" s="413" t="str">
        <f t="shared" si="82"/>
        <v>ù</v>
      </c>
      <c r="R397" s="414" t="str">
        <f>IF($B397="-","",INDEX('Res.Aux.'!$AG$12:$BG$722,MATCH($B397,'Res.Aux.'!$AG$12:$AG$722,0),MATCH(R$6,'Res.Aux.'!$AG$15:$BG$15,0)))</f>
        <v/>
      </c>
      <c r="S397" s="415" t="str">
        <f>IF($B397="-","",INDEX('Res.Aux.'!$AG$12:$BG$722,MATCH($B397,'Res.Aux.'!$AG$12:$AG$722,0),MATCH(S$6,'Res.Aux.'!$AG$15:$BG$15,0)))</f>
        <v/>
      </c>
      <c r="T397" s="415" t="str">
        <f>IF($B397="-","",INDEX('Res.Aux.'!$AG$12:$BG$722,MATCH($B397,'Res.Aux.'!$AG$12:$AG$722,0),MATCH(T$6,'Res.Aux.'!$AG$15:$BG$15,0)))</f>
        <v/>
      </c>
      <c r="U397" s="416" t="str">
        <f>IF($B397="-","",INDEX('Res.Aux.'!$AG$12:$BG$722,MATCH($B397,'Res.Aux.'!$AG$12:$AG$722,0),MATCH(U$6,'Res.Aux.'!$AG$15:$BG$15,0)))</f>
        <v/>
      </c>
      <c r="V397" s="417"/>
      <c r="W397" s="414" t="str">
        <f t="shared" si="74"/>
        <v>-</v>
      </c>
      <c r="X397" s="415" t="str">
        <f t="shared" si="74"/>
        <v>-</v>
      </c>
      <c r="Y397" s="415" t="str">
        <f t="shared" si="74"/>
        <v>-</v>
      </c>
      <c r="Z397" s="416" t="str">
        <f t="shared" si="72"/>
        <v>-</v>
      </c>
      <c r="AA397" s="417"/>
      <c r="AB397" s="414" t="str">
        <f t="shared" si="73"/>
        <v>-</v>
      </c>
      <c r="AC397" s="415" t="str">
        <f t="shared" si="73"/>
        <v>-</v>
      </c>
      <c r="AD397" s="415" t="str">
        <f t="shared" si="73"/>
        <v>-</v>
      </c>
      <c r="AE397" s="416" t="str">
        <f t="shared" si="71"/>
        <v>-</v>
      </c>
      <c r="AF397" s="417"/>
      <c r="AG397" s="410" t="str">
        <f t="shared" si="75"/>
        <v>-</v>
      </c>
      <c r="AH397" s="417"/>
      <c r="AI397" s="418" t="str">
        <f t="shared" si="76"/>
        <v>ù</v>
      </c>
      <c r="AJ397" s="419" t="str">
        <f t="shared" si="77"/>
        <v>~</v>
      </c>
      <c r="AK397" s="417"/>
      <c r="AL397" s="414" t="str">
        <f t="shared" si="70"/>
        <v>-</v>
      </c>
      <c r="AM397" s="416" t="str">
        <f t="shared" si="81"/>
        <v>-</v>
      </c>
    </row>
    <row r="398" spans="2:39" ht="15" x14ac:dyDescent="0.3">
      <c r="B398" s="400" t="str">
        <f>IF(MAX(B$7:B397)+1&gt;MAX('Res.Aux.'!$AG$23:$AG$722),"-",MAX(B$7:B397)+1)</f>
        <v>-</v>
      </c>
      <c r="C398" s="401" t="str">
        <f>IF($B398="-","",INDEX('Res.Aux.'!$AG$12:$BG$722,MATCH($B398,'Res.Aux.'!$AG$12:$AG$722,0),MATCH(C$6,'Res.Aux.'!$AG$15:$BG$15,0)))</f>
        <v/>
      </c>
      <c r="D398" s="402" t="str">
        <f t="shared" si="78"/>
        <v/>
      </c>
      <c r="E398" s="403" t="str">
        <f>IF($B398="-","",INDEX('Res.Aux.'!$AG$12:$BG$722,MATCH($B398,'Res.Aux.'!$AG$12:$AG$722,0),MATCH(E$6,'Res.Aux.'!$AG$15:$BG$15,0)))</f>
        <v/>
      </c>
      <c r="F398" s="402" t="str">
        <f t="shared" si="79"/>
        <v/>
      </c>
      <c r="G398" s="404" t="str">
        <f>IF($B398="-","",INDEX('Res.Aux.'!$AG$12:$BG$722,MATCH($B398,'Res.Aux.'!$AG$12:$AG$722,0),MATCH(G$6,'Res.Aux.'!$AG$15:$BG$15,0)))</f>
        <v/>
      </c>
      <c r="H398" s="405" t="str">
        <f>IF($B398="-","",Datos!$I$16)</f>
        <v/>
      </c>
      <c r="I398" s="406" t="str">
        <f>IF($C398="","",Datos!$G$16)</f>
        <v/>
      </c>
      <c r="J398" s="407" t="str">
        <f>IF($B398="-","",INDEX('Res.Aux.'!$AG$12:$BG$722,MATCH($B398,'Res.Aux.'!$AG$12:$AG$722,0),MATCH(J$6,'Res.Aux.'!$AG$15:$BG$15,0)))</f>
        <v/>
      </c>
      <c r="K398" s="408" t="str">
        <f>IF($C398="","",Datos!$H$26)</f>
        <v/>
      </c>
      <c r="L398" s="409" t="str">
        <f>IF($I398="","",Datos!$N$27)</f>
        <v/>
      </c>
      <c r="M398" s="407" t="str">
        <f>IF($I398="","",Datos!$O$27)</f>
        <v/>
      </c>
      <c r="N398" s="410" t="str">
        <f>IF($B398="-","",INDEX('Res.Aux.'!$AG$12:$BG$722,MATCH($B398,'Res.Aux.'!$AG$12:$AG$722,0),MATCH(N$6,'Res.Aux.'!$AG$15:$BG$15,0)))</f>
        <v/>
      </c>
      <c r="O398" s="411"/>
      <c r="P398" s="412" t="str">
        <f t="shared" si="80"/>
        <v/>
      </c>
      <c r="Q398" s="413" t="str">
        <f t="shared" si="82"/>
        <v>ù</v>
      </c>
      <c r="R398" s="414" t="str">
        <f>IF($B398="-","",INDEX('Res.Aux.'!$AG$12:$BG$722,MATCH($B398,'Res.Aux.'!$AG$12:$AG$722,0),MATCH(R$6,'Res.Aux.'!$AG$15:$BG$15,0)))</f>
        <v/>
      </c>
      <c r="S398" s="415" t="str">
        <f>IF($B398="-","",INDEX('Res.Aux.'!$AG$12:$BG$722,MATCH($B398,'Res.Aux.'!$AG$12:$AG$722,0),MATCH(S$6,'Res.Aux.'!$AG$15:$BG$15,0)))</f>
        <v/>
      </c>
      <c r="T398" s="415" t="str">
        <f>IF($B398="-","",INDEX('Res.Aux.'!$AG$12:$BG$722,MATCH($B398,'Res.Aux.'!$AG$12:$AG$722,0),MATCH(T$6,'Res.Aux.'!$AG$15:$BG$15,0)))</f>
        <v/>
      </c>
      <c r="U398" s="416" t="str">
        <f>IF($B398="-","",INDEX('Res.Aux.'!$AG$12:$BG$722,MATCH($B398,'Res.Aux.'!$AG$12:$AG$722,0),MATCH(U$6,'Res.Aux.'!$AG$15:$BG$15,0)))</f>
        <v/>
      </c>
      <c r="V398" s="417"/>
      <c r="W398" s="414" t="str">
        <f t="shared" si="74"/>
        <v>-</v>
      </c>
      <c r="X398" s="415" t="str">
        <f t="shared" si="74"/>
        <v>-</v>
      </c>
      <c r="Y398" s="415" t="str">
        <f t="shared" si="74"/>
        <v>-</v>
      </c>
      <c r="Z398" s="416" t="str">
        <f t="shared" si="72"/>
        <v>-</v>
      </c>
      <c r="AA398" s="417"/>
      <c r="AB398" s="414" t="str">
        <f t="shared" si="73"/>
        <v>-</v>
      </c>
      <c r="AC398" s="415" t="str">
        <f t="shared" si="73"/>
        <v>-</v>
      </c>
      <c r="AD398" s="415" t="str">
        <f t="shared" si="73"/>
        <v>-</v>
      </c>
      <c r="AE398" s="416" t="str">
        <f t="shared" si="71"/>
        <v>-</v>
      </c>
      <c r="AF398" s="417"/>
      <c r="AG398" s="410" t="str">
        <f t="shared" si="75"/>
        <v>-</v>
      </c>
      <c r="AH398" s="417"/>
      <c r="AI398" s="418" t="str">
        <f t="shared" si="76"/>
        <v>ù</v>
      </c>
      <c r="AJ398" s="419" t="str">
        <f t="shared" si="77"/>
        <v>~</v>
      </c>
      <c r="AK398" s="417"/>
      <c r="AL398" s="414" t="str">
        <f t="shared" ref="AL398:AL461" si="83">IF(SUM(R398:U398)=0,"-",SUM(R398:U398))</f>
        <v>-</v>
      </c>
      <c r="AM398" s="416" t="str">
        <f t="shared" si="81"/>
        <v>-</v>
      </c>
    </row>
    <row r="399" spans="2:39" ht="15" x14ac:dyDescent="0.3">
      <c r="B399" s="400" t="str">
        <f>IF(MAX(B$7:B398)+1&gt;MAX('Res.Aux.'!$AG$23:$AG$722),"-",MAX(B$7:B398)+1)</f>
        <v>-</v>
      </c>
      <c r="C399" s="401" t="str">
        <f>IF($B399="-","",INDEX('Res.Aux.'!$AG$12:$BG$722,MATCH($B399,'Res.Aux.'!$AG$12:$AG$722,0),MATCH(C$6,'Res.Aux.'!$AG$15:$BG$15,0)))</f>
        <v/>
      </c>
      <c r="D399" s="402" t="str">
        <f t="shared" si="78"/>
        <v/>
      </c>
      <c r="E399" s="403" t="str">
        <f>IF($B399="-","",INDEX('Res.Aux.'!$AG$12:$BG$722,MATCH($B399,'Res.Aux.'!$AG$12:$AG$722,0),MATCH(E$6,'Res.Aux.'!$AG$15:$BG$15,0)))</f>
        <v/>
      </c>
      <c r="F399" s="402" t="str">
        <f t="shared" si="79"/>
        <v/>
      </c>
      <c r="G399" s="404" t="str">
        <f>IF($B399="-","",INDEX('Res.Aux.'!$AG$12:$BG$722,MATCH($B399,'Res.Aux.'!$AG$12:$AG$722,0),MATCH(G$6,'Res.Aux.'!$AG$15:$BG$15,0)))</f>
        <v/>
      </c>
      <c r="H399" s="405" t="str">
        <f>IF($B399="-","",Datos!$I$16)</f>
        <v/>
      </c>
      <c r="I399" s="406" t="str">
        <f>IF($C399="","",Datos!$G$16)</f>
        <v/>
      </c>
      <c r="J399" s="407" t="str">
        <f>IF($B399="-","",INDEX('Res.Aux.'!$AG$12:$BG$722,MATCH($B399,'Res.Aux.'!$AG$12:$AG$722,0),MATCH(J$6,'Res.Aux.'!$AG$15:$BG$15,0)))</f>
        <v/>
      </c>
      <c r="K399" s="408" t="str">
        <f>IF($C399="","",Datos!$H$26)</f>
        <v/>
      </c>
      <c r="L399" s="409" t="str">
        <f>IF($I399="","",Datos!$N$27)</f>
        <v/>
      </c>
      <c r="M399" s="407" t="str">
        <f>IF($I399="","",Datos!$O$27)</f>
        <v/>
      </c>
      <c r="N399" s="410" t="str">
        <f>IF($B399="-","",INDEX('Res.Aux.'!$AG$12:$BG$722,MATCH($B399,'Res.Aux.'!$AG$12:$AG$722,0),MATCH(N$6,'Res.Aux.'!$AG$15:$BG$15,0)))</f>
        <v/>
      </c>
      <c r="O399" s="411"/>
      <c r="P399" s="412" t="str">
        <f t="shared" si="80"/>
        <v/>
      </c>
      <c r="Q399" s="413" t="str">
        <f t="shared" si="82"/>
        <v>ù</v>
      </c>
      <c r="R399" s="414" t="str">
        <f>IF($B399="-","",INDEX('Res.Aux.'!$AG$12:$BG$722,MATCH($B399,'Res.Aux.'!$AG$12:$AG$722,0),MATCH(R$6,'Res.Aux.'!$AG$15:$BG$15,0)))</f>
        <v/>
      </c>
      <c r="S399" s="415" t="str">
        <f>IF($B399="-","",INDEX('Res.Aux.'!$AG$12:$BG$722,MATCH($B399,'Res.Aux.'!$AG$12:$AG$722,0),MATCH(S$6,'Res.Aux.'!$AG$15:$BG$15,0)))</f>
        <v/>
      </c>
      <c r="T399" s="415" t="str">
        <f>IF($B399="-","",INDEX('Res.Aux.'!$AG$12:$BG$722,MATCH($B399,'Res.Aux.'!$AG$12:$AG$722,0),MATCH(T$6,'Res.Aux.'!$AG$15:$BG$15,0)))</f>
        <v/>
      </c>
      <c r="U399" s="416" t="str">
        <f>IF($B399="-","",INDEX('Res.Aux.'!$AG$12:$BG$722,MATCH($B399,'Res.Aux.'!$AG$12:$AG$722,0),MATCH(U$6,'Res.Aux.'!$AG$15:$BG$15,0)))</f>
        <v/>
      </c>
      <c r="V399" s="417"/>
      <c r="W399" s="414" t="str">
        <f t="shared" si="74"/>
        <v>-</v>
      </c>
      <c r="X399" s="415" t="str">
        <f t="shared" si="74"/>
        <v>-</v>
      </c>
      <c r="Y399" s="415" t="str">
        <f t="shared" si="74"/>
        <v>-</v>
      </c>
      <c r="Z399" s="416" t="str">
        <f t="shared" si="72"/>
        <v>-</v>
      </c>
      <c r="AA399" s="417"/>
      <c r="AB399" s="414" t="str">
        <f t="shared" si="73"/>
        <v>-</v>
      </c>
      <c r="AC399" s="415" t="str">
        <f t="shared" si="73"/>
        <v>-</v>
      </c>
      <c r="AD399" s="415" t="str">
        <f t="shared" si="73"/>
        <v>-</v>
      </c>
      <c r="AE399" s="416" t="str">
        <f t="shared" si="71"/>
        <v>-</v>
      </c>
      <c r="AF399" s="417"/>
      <c r="AG399" s="410" t="str">
        <f t="shared" si="75"/>
        <v>-</v>
      </c>
      <c r="AH399" s="417"/>
      <c r="AI399" s="418" t="str">
        <f t="shared" si="76"/>
        <v>ù</v>
      </c>
      <c r="AJ399" s="419" t="str">
        <f t="shared" si="77"/>
        <v>~</v>
      </c>
      <c r="AK399" s="417"/>
      <c r="AL399" s="414" t="str">
        <f t="shared" si="83"/>
        <v>-</v>
      </c>
      <c r="AM399" s="416" t="str">
        <f t="shared" si="81"/>
        <v>-</v>
      </c>
    </row>
    <row r="400" spans="2:39" ht="15" x14ac:dyDescent="0.3">
      <c r="B400" s="400" t="str">
        <f>IF(MAX(B$7:B399)+1&gt;MAX('Res.Aux.'!$AG$23:$AG$722),"-",MAX(B$7:B399)+1)</f>
        <v>-</v>
      </c>
      <c r="C400" s="401" t="str">
        <f>IF($B400="-","",INDEX('Res.Aux.'!$AG$12:$BG$722,MATCH($B400,'Res.Aux.'!$AG$12:$AG$722,0),MATCH(C$6,'Res.Aux.'!$AG$15:$BG$15,0)))</f>
        <v/>
      </c>
      <c r="D400" s="402" t="str">
        <f t="shared" si="78"/>
        <v/>
      </c>
      <c r="E400" s="403" t="str">
        <f>IF($B400="-","",INDEX('Res.Aux.'!$AG$12:$BG$722,MATCH($B400,'Res.Aux.'!$AG$12:$AG$722,0),MATCH(E$6,'Res.Aux.'!$AG$15:$BG$15,0)))</f>
        <v/>
      </c>
      <c r="F400" s="402" t="str">
        <f t="shared" si="79"/>
        <v/>
      </c>
      <c r="G400" s="404" t="str">
        <f>IF($B400="-","",INDEX('Res.Aux.'!$AG$12:$BG$722,MATCH($B400,'Res.Aux.'!$AG$12:$AG$722,0),MATCH(G$6,'Res.Aux.'!$AG$15:$BG$15,0)))</f>
        <v/>
      </c>
      <c r="H400" s="405" t="str">
        <f>IF($B400="-","",Datos!$I$16)</f>
        <v/>
      </c>
      <c r="I400" s="406" t="str">
        <f>IF($C400="","",Datos!$G$16)</f>
        <v/>
      </c>
      <c r="J400" s="407" t="str">
        <f>IF($B400="-","",INDEX('Res.Aux.'!$AG$12:$BG$722,MATCH($B400,'Res.Aux.'!$AG$12:$AG$722,0),MATCH(J$6,'Res.Aux.'!$AG$15:$BG$15,0)))</f>
        <v/>
      </c>
      <c r="K400" s="408" t="str">
        <f>IF($C400="","",Datos!$H$26)</f>
        <v/>
      </c>
      <c r="L400" s="409" t="str">
        <f>IF($I400="","",Datos!$N$27)</f>
        <v/>
      </c>
      <c r="M400" s="407" t="str">
        <f>IF($I400="","",Datos!$O$27)</f>
        <v/>
      </c>
      <c r="N400" s="410" t="str">
        <f>IF($B400="-","",INDEX('Res.Aux.'!$AG$12:$BG$722,MATCH($B400,'Res.Aux.'!$AG$12:$AG$722,0),MATCH(N$6,'Res.Aux.'!$AG$15:$BG$15,0)))</f>
        <v/>
      </c>
      <c r="O400" s="411"/>
      <c r="P400" s="412" t="str">
        <f t="shared" si="80"/>
        <v/>
      </c>
      <c r="Q400" s="413" t="str">
        <f t="shared" si="82"/>
        <v>ù</v>
      </c>
      <c r="R400" s="414" t="str">
        <f>IF($B400="-","",INDEX('Res.Aux.'!$AG$12:$BG$722,MATCH($B400,'Res.Aux.'!$AG$12:$AG$722,0),MATCH(R$6,'Res.Aux.'!$AG$15:$BG$15,0)))</f>
        <v/>
      </c>
      <c r="S400" s="415" t="str">
        <f>IF($B400="-","",INDEX('Res.Aux.'!$AG$12:$BG$722,MATCH($B400,'Res.Aux.'!$AG$12:$AG$722,0),MATCH(S$6,'Res.Aux.'!$AG$15:$BG$15,0)))</f>
        <v/>
      </c>
      <c r="T400" s="415" t="str">
        <f>IF($B400="-","",INDEX('Res.Aux.'!$AG$12:$BG$722,MATCH($B400,'Res.Aux.'!$AG$12:$AG$722,0),MATCH(T$6,'Res.Aux.'!$AG$15:$BG$15,0)))</f>
        <v/>
      </c>
      <c r="U400" s="416" t="str">
        <f>IF($B400="-","",INDEX('Res.Aux.'!$AG$12:$BG$722,MATCH($B400,'Res.Aux.'!$AG$12:$AG$722,0),MATCH(U$6,'Res.Aux.'!$AG$15:$BG$15,0)))</f>
        <v/>
      </c>
      <c r="V400" s="417"/>
      <c r="W400" s="414" t="str">
        <f t="shared" si="74"/>
        <v>-</v>
      </c>
      <c r="X400" s="415" t="str">
        <f t="shared" si="74"/>
        <v>-</v>
      </c>
      <c r="Y400" s="415" t="str">
        <f t="shared" si="74"/>
        <v>-</v>
      </c>
      <c r="Z400" s="416" t="str">
        <f t="shared" si="72"/>
        <v>-</v>
      </c>
      <c r="AA400" s="417"/>
      <c r="AB400" s="414" t="str">
        <f t="shared" si="73"/>
        <v>-</v>
      </c>
      <c r="AC400" s="415" t="str">
        <f t="shared" si="73"/>
        <v>-</v>
      </c>
      <c r="AD400" s="415" t="str">
        <f t="shared" si="73"/>
        <v>-</v>
      </c>
      <c r="AE400" s="416" t="str">
        <f t="shared" si="71"/>
        <v>-</v>
      </c>
      <c r="AF400" s="417"/>
      <c r="AG400" s="410" t="str">
        <f t="shared" si="75"/>
        <v>-</v>
      </c>
      <c r="AH400" s="417"/>
      <c r="AI400" s="418" t="str">
        <f t="shared" si="76"/>
        <v>ù</v>
      </c>
      <c r="AJ400" s="419" t="str">
        <f t="shared" si="77"/>
        <v>~</v>
      </c>
      <c r="AK400" s="417"/>
      <c r="AL400" s="414" t="str">
        <f t="shared" si="83"/>
        <v>-</v>
      </c>
      <c r="AM400" s="416" t="str">
        <f t="shared" si="81"/>
        <v>-</v>
      </c>
    </row>
    <row r="401" spans="2:39" ht="15" x14ac:dyDescent="0.3">
      <c r="B401" s="400" t="str">
        <f>IF(MAX(B$7:B400)+1&gt;MAX('Res.Aux.'!$AG$23:$AG$722),"-",MAX(B$7:B400)+1)</f>
        <v>-</v>
      </c>
      <c r="C401" s="401" t="str">
        <f>IF($B401="-","",INDEX('Res.Aux.'!$AG$12:$BG$722,MATCH($B401,'Res.Aux.'!$AG$12:$AG$722,0),MATCH(C$6,'Res.Aux.'!$AG$15:$BG$15,0)))</f>
        <v/>
      </c>
      <c r="D401" s="402" t="str">
        <f t="shared" si="78"/>
        <v/>
      </c>
      <c r="E401" s="403" t="str">
        <f>IF($B401="-","",INDEX('Res.Aux.'!$AG$12:$BG$722,MATCH($B401,'Res.Aux.'!$AG$12:$AG$722,0),MATCH(E$6,'Res.Aux.'!$AG$15:$BG$15,0)))</f>
        <v/>
      </c>
      <c r="F401" s="402" t="str">
        <f t="shared" si="79"/>
        <v/>
      </c>
      <c r="G401" s="404" t="str">
        <f>IF($B401="-","",INDEX('Res.Aux.'!$AG$12:$BG$722,MATCH($B401,'Res.Aux.'!$AG$12:$AG$722,0),MATCH(G$6,'Res.Aux.'!$AG$15:$BG$15,0)))</f>
        <v/>
      </c>
      <c r="H401" s="405" t="str">
        <f>IF($B401="-","",Datos!$I$16)</f>
        <v/>
      </c>
      <c r="I401" s="406" t="str">
        <f>IF($C401="","",Datos!$G$16)</f>
        <v/>
      </c>
      <c r="J401" s="407" t="str">
        <f>IF($B401="-","",INDEX('Res.Aux.'!$AG$12:$BG$722,MATCH($B401,'Res.Aux.'!$AG$12:$AG$722,0),MATCH(J$6,'Res.Aux.'!$AG$15:$BG$15,0)))</f>
        <v/>
      </c>
      <c r="K401" s="408" t="str">
        <f>IF($C401="","",Datos!$H$26)</f>
        <v/>
      </c>
      <c r="L401" s="409" t="str">
        <f>IF($I401="","",Datos!$N$27)</f>
        <v/>
      </c>
      <c r="M401" s="407" t="str">
        <f>IF($I401="","",Datos!$O$27)</f>
        <v/>
      </c>
      <c r="N401" s="410" t="str">
        <f>IF($B401="-","",INDEX('Res.Aux.'!$AG$12:$BG$722,MATCH($B401,'Res.Aux.'!$AG$12:$AG$722,0),MATCH(N$6,'Res.Aux.'!$AG$15:$BG$15,0)))</f>
        <v/>
      </c>
      <c r="O401" s="411"/>
      <c r="P401" s="412" t="str">
        <f t="shared" si="80"/>
        <v/>
      </c>
      <c r="Q401" s="413" t="str">
        <f t="shared" si="82"/>
        <v>ù</v>
      </c>
      <c r="R401" s="414" t="str">
        <f>IF($B401="-","",INDEX('Res.Aux.'!$AG$12:$BG$722,MATCH($B401,'Res.Aux.'!$AG$12:$AG$722,0),MATCH(R$6,'Res.Aux.'!$AG$15:$BG$15,0)))</f>
        <v/>
      </c>
      <c r="S401" s="415" t="str">
        <f>IF($B401="-","",INDEX('Res.Aux.'!$AG$12:$BG$722,MATCH($B401,'Res.Aux.'!$AG$12:$AG$722,0),MATCH(S$6,'Res.Aux.'!$AG$15:$BG$15,0)))</f>
        <v/>
      </c>
      <c r="T401" s="415" t="str">
        <f>IF($B401="-","",INDEX('Res.Aux.'!$AG$12:$BG$722,MATCH($B401,'Res.Aux.'!$AG$12:$AG$722,0),MATCH(T$6,'Res.Aux.'!$AG$15:$BG$15,0)))</f>
        <v/>
      </c>
      <c r="U401" s="416" t="str">
        <f>IF($B401="-","",INDEX('Res.Aux.'!$AG$12:$BG$722,MATCH($B401,'Res.Aux.'!$AG$12:$AG$722,0),MATCH(U$6,'Res.Aux.'!$AG$15:$BG$15,0)))</f>
        <v/>
      </c>
      <c r="V401" s="417"/>
      <c r="W401" s="414" t="str">
        <f t="shared" si="74"/>
        <v>-</v>
      </c>
      <c r="X401" s="415" t="str">
        <f t="shared" si="74"/>
        <v>-</v>
      </c>
      <c r="Y401" s="415" t="str">
        <f t="shared" si="74"/>
        <v>-</v>
      </c>
      <c r="Z401" s="416" t="str">
        <f t="shared" si="72"/>
        <v>-</v>
      </c>
      <c r="AA401" s="417"/>
      <c r="AB401" s="414" t="str">
        <f t="shared" si="73"/>
        <v>-</v>
      </c>
      <c r="AC401" s="415" t="str">
        <f t="shared" si="73"/>
        <v>-</v>
      </c>
      <c r="AD401" s="415" t="str">
        <f t="shared" si="73"/>
        <v>-</v>
      </c>
      <c r="AE401" s="416" t="str">
        <f t="shared" si="71"/>
        <v>-</v>
      </c>
      <c r="AF401" s="417"/>
      <c r="AG401" s="410" t="str">
        <f t="shared" si="75"/>
        <v>-</v>
      </c>
      <c r="AH401" s="417"/>
      <c r="AI401" s="418" t="str">
        <f t="shared" si="76"/>
        <v>ù</v>
      </c>
      <c r="AJ401" s="419" t="str">
        <f t="shared" si="77"/>
        <v>~</v>
      </c>
      <c r="AK401" s="417"/>
      <c r="AL401" s="414" t="str">
        <f t="shared" si="83"/>
        <v>-</v>
      </c>
      <c r="AM401" s="416" t="str">
        <f t="shared" si="81"/>
        <v>-</v>
      </c>
    </row>
    <row r="402" spans="2:39" ht="15" x14ac:dyDescent="0.3">
      <c r="B402" s="400" t="str">
        <f>IF(MAX(B$7:B401)+1&gt;MAX('Res.Aux.'!$AG$23:$AG$722),"-",MAX(B$7:B401)+1)</f>
        <v>-</v>
      </c>
      <c r="C402" s="401" t="str">
        <f>IF($B402="-","",INDEX('Res.Aux.'!$AG$12:$BG$722,MATCH($B402,'Res.Aux.'!$AG$12:$AG$722,0),MATCH(C$6,'Res.Aux.'!$AG$15:$BG$15,0)))</f>
        <v/>
      </c>
      <c r="D402" s="402" t="str">
        <f t="shared" si="78"/>
        <v/>
      </c>
      <c r="E402" s="403" t="str">
        <f>IF($B402="-","",INDEX('Res.Aux.'!$AG$12:$BG$722,MATCH($B402,'Res.Aux.'!$AG$12:$AG$722,0),MATCH(E$6,'Res.Aux.'!$AG$15:$BG$15,0)))</f>
        <v/>
      </c>
      <c r="F402" s="402" t="str">
        <f t="shared" si="79"/>
        <v/>
      </c>
      <c r="G402" s="404" t="str">
        <f>IF($B402="-","",INDEX('Res.Aux.'!$AG$12:$BG$722,MATCH($B402,'Res.Aux.'!$AG$12:$AG$722,0),MATCH(G$6,'Res.Aux.'!$AG$15:$BG$15,0)))</f>
        <v/>
      </c>
      <c r="H402" s="405" t="str">
        <f>IF($B402="-","",Datos!$I$16)</f>
        <v/>
      </c>
      <c r="I402" s="406" t="str">
        <f>IF($C402="","",Datos!$G$16)</f>
        <v/>
      </c>
      <c r="J402" s="407" t="str">
        <f>IF($B402="-","",INDEX('Res.Aux.'!$AG$12:$BG$722,MATCH($B402,'Res.Aux.'!$AG$12:$AG$722,0),MATCH(J$6,'Res.Aux.'!$AG$15:$BG$15,0)))</f>
        <v/>
      </c>
      <c r="K402" s="408" t="str">
        <f>IF($C402="","",Datos!$H$26)</f>
        <v/>
      </c>
      <c r="L402" s="409" t="str">
        <f>IF($I402="","",Datos!$N$27)</f>
        <v/>
      </c>
      <c r="M402" s="407" t="str">
        <f>IF($I402="","",Datos!$O$27)</f>
        <v/>
      </c>
      <c r="N402" s="410" t="str">
        <f>IF($B402="-","",INDEX('Res.Aux.'!$AG$12:$BG$722,MATCH($B402,'Res.Aux.'!$AG$12:$AG$722,0),MATCH(N$6,'Res.Aux.'!$AG$15:$BG$15,0)))</f>
        <v/>
      </c>
      <c r="O402" s="411"/>
      <c r="P402" s="412" t="str">
        <f t="shared" si="80"/>
        <v/>
      </c>
      <c r="Q402" s="413" t="str">
        <f t="shared" si="82"/>
        <v>ù</v>
      </c>
      <c r="R402" s="414" t="str">
        <f>IF($B402="-","",INDEX('Res.Aux.'!$AG$12:$BG$722,MATCH($B402,'Res.Aux.'!$AG$12:$AG$722,0),MATCH(R$6,'Res.Aux.'!$AG$15:$BG$15,0)))</f>
        <v/>
      </c>
      <c r="S402" s="415" t="str">
        <f>IF($B402="-","",INDEX('Res.Aux.'!$AG$12:$BG$722,MATCH($B402,'Res.Aux.'!$AG$12:$AG$722,0),MATCH(S$6,'Res.Aux.'!$AG$15:$BG$15,0)))</f>
        <v/>
      </c>
      <c r="T402" s="415" t="str">
        <f>IF($B402="-","",INDEX('Res.Aux.'!$AG$12:$BG$722,MATCH($B402,'Res.Aux.'!$AG$12:$AG$722,0),MATCH(T$6,'Res.Aux.'!$AG$15:$BG$15,0)))</f>
        <v/>
      </c>
      <c r="U402" s="416" t="str">
        <f>IF($B402="-","",INDEX('Res.Aux.'!$AG$12:$BG$722,MATCH($B402,'Res.Aux.'!$AG$12:$AG$722,0),MATCH(U$6,'Res.Aux.'!$AG$15:$BG$15,0)))</f>
        <v/>
      </c>
      <c r="V402" s="417"/>
      <c r="W402" s="414" t="str">
        <f t="shared" si="74"/>
        <v>-</v>
      </c>
      <c r="X402" s="415" t="str">
        <f t="shared" si="74"/>
        <v>-</v>
      </c>
      <c r="Y402" s="415" t="str">
        <f t="shared" si="74"/>
        <v>-</v>
      </c>
      <c r="Z402" s="416" t="str">
        <f t="shared" si="72"/>
        <v>-</v>
      </c>
      <c r="AA402" s="417"/>
      <c r="AB402" s="414" t="str">
        <f t="shared" si="73"/>
        <v>-</v>
      </c>
      <c r="AC402" s="415" t="str">
        <f t="shared" si="73"/>
        <v>-</v>
      </c>
      <c r="AD402" s="415" t="str">
        <f t="shared" si="73"/>
        <v>-</v>
      </c>
      <c r="AE402" s="416" t="str">
        <f t="shared" si="71"/>
        <v>-</v>
      </c>
      <c r="AF402" s="417"/>
      <c r="AG402" s="410" t="str">
        <f t="shared" si="75"/>
        <v>-</v>
      </c>
      <c r="AH402" s="417"/>
      <c r="AI402" s="418" t="str">
        <f t="shared" si="76"/>
        <v>ù</v>
      </c>
      <c r="AJ402" s="419" t="str">
        <f t="shared" si="77"/>
        <v>~</v>
      </c>
      <c r="AK402" s="417"/>
      <c r="AL402" s="414" t="str">
        <f t="shared" si="83"/>
        <v>-</v>
      </c>
      <c r="AM402" s="416" t="str">
        <f t="shared" si="81"/>
        <v>-</v>
      </c>
    </row>
    <row r="403" spans="2:39" ht="15" x14ac:dyDescent="0.3">
      <c r="B403" s="400" t="str">
        <f>IF(MAX(B$7:B402)+1&gt;MAX('Res.Aux.'!$AG$23:$AG$722),"-",MAX(B$7:B402)+1)</f>
        <v>-</v>
      </c>
      <c r="C403" s="401" t="str">
        <f>IF($B403="-","",INDEX('Res.Aux.'!$AG$12:$BG$722,MATCH($B403,'Res.Aux.'!$AG$12:$AG$722,0),MATCH(C$6,'Res.Aux.'!$AG$15:$BG$15,0)))</f>
        <v/>
      </c>
      <c r="D403" s="402" t="str">
        <f t="shared" si="78"/>
        <v/>
      </c>
      <c r="E403" s="403" t="str">
        <f>IF($B403="-","",INDEX('Res.Aux.'!$AG$12:$BG$722,MATCH($B403,'Res.Aux.'!$AG$12:$AG$722,0),MATCH(E$6,'Res.Aux.'!$AG$15:$BG$15,0)))</f>
        <v/>
      </c>
      <c r="F403" s="402" t="str">
        <f t="shared" si="79"/>
        <v/>
      </c>
      <c r="G403" s="404" t="str">
        <f>IF($B403="-","",INDEX('Res.Aux.'!$AG$12:$BG$722,MATCH($B403,'Res.Aux.'!$AG$12:$AG$722,0),MATCH(G$6,'Res.Aux.'!$AG$15:$BG$15,0)))</f>
        <v/>
      </c>
      <c r="H403" s="405" t="str">
        <f>IF($B403="-","",Datos!$I$16)</f>
        <v/>
      </c>
      <c r="I403" s="406" t="str">
        <f>IF($C403="","",Datos!$G$16)</f>
        <v/>
      </c>
      <c r="J403" s="407" t="str">
        <f>IF($B403="-","",INDEX('Res.Aux.'!$AG$12:$BG$722,MATCH($B403,'Res.Aux.'!$AG$12:$AG$722,0),MATCH(J$6,'Res.Aux.'!$AG$15:$BG$15,0)))</f>
        <v/>
      </c>
      <c r="K403" s="408" t="str">
        <f>IF($C403="","",Datos!$H$26)</f>
        <v/>
      </c>
      <c r="L403" s="409" t="str">
        <f>IF($I403="","",Datos!$N$27)</f>
        <v/>
      </c>
      <c r="M403" s="407" t="str">
        <f>IF($I403="","",Datos!$O$27)</f>
        <v/>
      </c>
      <c r="N403" s="410" t="str">
        <f>IF($B403="-","",INDEX('Res.Aux.'!$AG$12:$BG$722,MATCH($B403,'Res.Aux.'!$AG$12:$AG$722,0),MATCH(N$6,'Res.Aux.'!$AG$15:$BG$15,0)))</f>
        <v/>
      </c>
      <c r="O403" s="411"/>
      <c r="P403" s="412" t="str">
        <f t="shared" si="80"/>
        <v/>
      </c>
      <c r="Q403" s="413" t="str">
        <f t="shared" si="82"/>
        <v>ù</v>
      </c>
      <c r="R403" s="414" t="str">
        <f>IF($B403="-","",INDEX('Res.Aux.'!$AG$12:$BG$722,MATCH($B403,'Res.Aux.'!$AG$12:$AG$722,0),MATCH(R$6,'Res.Aux.'!$AG$15:$BG$15,0)))</f>
        <v/>
      </c>
      <c r="S403" s="415" t="str">
        <f>IF($B403="-","",INDEX('Res.Aux.'!$AG$12:$BG$722,MATCH($B403,'Res.Aux.'!$AG$12:$AG$722,0),MATCH(S$6,'Res.Aux.'!$AG$15:$BG$15,0)))</f>
        <v/>
      </c>
      <c r="T403" s="415" t="str">
        <f>IF($B403="-","",INDEX('Res.Aux.'!$AG$12:$BG$722,MATCH($B403,'Res.Aux.'!$AG$12:$AG$722,0),MATCH(T$6,'Res.Aux.'!$AG$15:$BG$15,0)))</f>
        <v/>
      </c>
      <c r="U403" s="416" t="str">
        <f>IF($B403="-","",INDEX('Res.Aux.'!$AG$12:$BG$722,MATCH($B403,'Res.Aux.'!$AG$12:$AG$722,0),MATCH(U$6,'Res.Aux.'!$AG$15:$BG$15,0)))</f>
        <v/>
      </c>
      <c r="V403" s="417"/>
      <c r="W403" s="414" t="str">
        <f t="shared" si="74"/>
        <v>-</v>
      </c>
      <c r="X403" s="415" t="str">
        <f t="shared" si="74"/>
        <v>-</v>
      </c>
      <c r="Y403" s="415" t="str">
        <f t="shared" si="74"/>
        <v>-</v>
      </c>
      <c r="Z403" s="416" t="str">
        <f t="shared" si="72"/>
        <v>-</v>
      </c>
      <c r="AA403" s="417"/>
      <c r="AB403" s="414" t="str">
        <f t="shared" si="73"/>
        <v>-</v>
      </c>
      <c r="AC403" s="415" t="str">
        <f t="shared" si="73"/>
        <v>-</v>
      </c>
      <c r="AD403" s="415" t="str">
        <f t="shared" si="73"/>
        <v>-</v>
      </c>
      <c r="AE403" s="416" t="str">
        <f t="shared" si="71"/>
        <v>-</v>
      </c>
      <c r="AF403" s="417"/>
      <c r="AG403" s="410" t="str">
        <f t="shared" si="75"/>
        <v>-</v>
      </c>
      <c r="AH403" s="417"/>
      <c r="AI403" s="418" t="str">
        <f t="shared" si="76"/>
        <v>ù</v>
      </c>
      <c r="AJ403" s="419" t="str">
        <f t="shared" si="77"/>
        <v>~</v>
      </c>
      <c r="AK403" s="417"/>
      <c r="AL403" s="414" t="str">
        <f t="shared" si="83"/>
        <v>-</v>
      </c>
      <c r="AM403" s="416" t="str">
        <f t="shared" si="81"/>
        <v>-</v>
      </c>
    </row>
    <row r="404" spans="2:39" ht="15" x14ac:dyDescent="0.3">
      <c r="B404" s="400" t="str">
        <f>IF(MAX(B$7:B403)+1&gt;MAX('Res.Aux.'!$AG$23:$AG$722),"-",MAX(B$7:B403)+1)</f>
        <v>-</v>
      </c>
      <c r="C404" s="401" t="str">
        <f>IF($B404="-","",INDEX('Res.Aux.'!$AG$12:$BG$722,MATCH($B404,'Res.Aux.'!$AG$12:$AG$722,0),MATCH(C$6,'Res.Aux.'!$AG$15:$BG$15,0)))</f>
        <v/>
      </c>
      <c r="D404" s="402" t="str">
        <f t="shared" si="78"/>
        <v/>
      </c>
      <c r="E404" s="403" t="str">
        <f>IF($B404="-","",INDEX('Res.Aux.'!$AG$12:$BG$722,MATCH($B404,'Res.Aux.'!$AG$12:$AG$722,0),MATCH(E$6,'Res.Aux.'!$AG$15:$BG$15,0)))</f>
        <v/>
      </c>
      <c r="F404" s="402" t="str">
        <f t="shared" si="79"/>
        <v/>
      </c>
      <c r="G404" s="404" t="str">
        <f>IF($B404="-","",INDEX('Res.Aux.'!$AG$12:$BG$722,MATCH($B404,'Res.Aux.'!$AG$12:$AG$722,0),MATCH(G$6,'Res.Aux.'!$AG$15:$BG$15,0)))</f>
        <v/>
      </c>
      <c r="H404" s="405" t="str">
        <f>IF($B404="-","",Datos!$I$16)</f>
        <v/>
      </c>
      <c r="I404" s="406" t="str">
        <f>IF($C404="","",Datos!$G$16)</f>
        <v/>
      </c>
      <c r="J404" s="407" t="str">
        <f>IF($B404="-","",INDEX('Res.Aux.'!$AG$12:$BG$722,MATCH($B404,'Res.Aux.'!$AG$12:$AG$722,0),MATCH(J$6,'Res.Aux.'!$AG$15:$BG$15,0)))</f>
        <v/>
      </c>
      <c r="K404" s="408" t="str">
        <f>IF($C404="","",Datos!$H$26)</f>
        <v/>
      </c>
      <c r="L404" s="409" t="str">
        <f>IF($I404="","",Datos!$N$27)</f>
        <v/>
      </c>
      <c r="M404" s="407" t="str">
        <f>IF($I404="","",Datos!$O$27)</f>
        <v/>
      </c>
      <c r="N404" s="410" t="str">
        <f>IF($B404="-","",INDEX('Res.Aux.'!$AG$12:$BG$722,MATCH($B404,'Res.Aux.'!$AG$12:$AG$722,0),MATCH(N$6,'Res.Aux.'!$AG$15:$BG$15,0)))</f>
        <v/>
      </c>
      <c r="O404" s="411"/>
      <c r="P404" s="412" t="str">
        <f t="shared" si="80"/>
        <v/>
      </c>
      <c r="Q404" s="413" t="str">
        <f t="shared" si="82"/>
        <v>ù</v>
      </c>
      <c r="R404" s="414" t="str">
        <f>IF($B404="-","",INDEX('Res.Aux.'!$AG$12:$BG$722,MATCH($B404,'Res.Aux.'!$AG$12:$AG$722,0),MATCH(R$6,'Res.Aux.'!$AG$15:$BG$15,0)))</f>
        <v/>
      </c>
      <c r="S404" s="415" t="str">
        <f>IF($B404="-","",INDEX('Res.Aux.'!$AG$12:$BG$722,MATCH($B404,'Res.Aux.'!$AG$12:$AG$722,0),MATCH(S$6,'Res.Aux.'!$AG$15:$BG$15,0)))</f>
        <v/>
      </c>
      <c r="T404" s="415" t="str">
        <f>IF($B404="-","",INDEX('Res.Aux.'!$AG$12:$BG$722,MATCH($B404,'Res.Aux.'!$AG$12:$AG$722,0),MATCH(T$6,'Res.Aux.'!$AG$15:$BG$15,0)))</f>
        <v/>
      </c>
      <c r="U404" s="416" t="str">
        <f>IF($B404="-","",INDEX('Res.Aux.'!$AG$12:$BG$722,MATCH($B404,'Res.Aux.'!$AG$12:$AG$722,0),MATCH(U$6,'Res.Aux.'!$AG$15:$BG$15,0)))</f>
        <v/>
      </c>
      <c r="V404" s="417"/>
      <c r="W404" s="414" t="str">
        <f t="shared" si="74"/>
        <v>-</v>
      </c>
      <c r="X404" s="415" t="str">
        <f t="shared" si="74"/>
        <v>-</v>
      </c>
      <c r="Y404" s="415" t="str">
        <f t="shared" si="74"/>
        <v>-</v>
      </c>
      <c r="Z404" s="416" t="str">
        <f t="shared" si="72"/>
        <v>-</v>
      </c>
      <c r="AA404" s="417"/>
      <c r="AB404" s="414" t="str">
        <f t="shared" si="73"/>
        <v>-</v>
      </c>
      <c r="AC404" s="415" t="str">
        <f t="shared" si="73"/>
        <v>-</v>
      </c>
      <c r="AD404" s="415" t="str">
        <f t="shared" si="73"/>
        <v>-</v>
      </c>
      <c r="AE404" s="416" t="str">
        <f t="shared" si="71"/>
        <v>-</v>
      </c>
      <c r="AF404" s="417"/>
      <c r="AG404" s="410" t="str">
        <f t="shared" si="75"/>
        <v>-</v>
      </c>
      <c r="AH404" s="417"/>
      <c r="AI404" s="418" t="str">
        <f t="shared" si="76"/>
        <v>ù</v>
      </c>
      <c r="AJ404" s="419" t="str">
        <f t="shared" si="77"/>
        <v>~</v>
      </c>
      <c r="AK404" s="417"/>
      <c r="AL404" s="414" t="str">
        <f t="shared" si="83"/>
        <v>-</v>
      </c>
      <c r="AM404" s="416" t="str">
        <f t="shared" si="81"/>
        <v>-</v>
      </c>
    </row>
    <row r="405" spans="2:39" ht="15" x14ac:dyDescent="0.3">
      <c r="B405" s="400" t="str">
        <f>IF(MAX(B$7:B404)+1&gt;MAX('Res.Aux.'!$AG$23:$AG$722),"-",MAX(B$7:B404)+1)</f>
        <v>-</v>
      </c>
      <c r="C405" s="401" t="str">
        <f>IF($B405="-","",INDEX('Res.Aux.'!$AG$12:$BG$722,MATCH($B405,'Res.Aux.'!$AG$12:$AG$722,0),MATCH(C$6,'Res.Aux.'!$AG$15:$BG$15,0)))</f>
        <v/>
      </c>
      <c r="D405" s="402" t="str">
        <f t="shared" si="78"/>
        <v/>
      </c>
      <c r="E405" s="403" t="str">
        <f>IF($B405="-","",INDEX('Res.Aux.'!$AG$12:$BG$722,MATCH($B405,'Res.Aux.'!$AG$12:$AG$722,0),MATCH(E$6,'Res.Aux.'!$AG$15:$BG$15,0)))</f>
        <v/>
      </c>
      <c r="F405" s="402" t="str">
        <f t="shared" si="79"/>
        <v/>
      </c>
      <c r="G405" s="404" t="str">
        <f>IF($B405="-","",INDEX('Res.Aux.'!$AG$12:$BG$722,MATCH($B405,'Res.Aux.'!$AG$12:$AG$722,0),MATCH(G$6,'Res.Aux.'!$AG$15:$BG$15,0)))</f>
        <v/>
      </c>
      <c r="H405" s="405" t="str">
        <f>IF($B405="-","",Datos!$I$16)</f>
        <v/>
      </c>
      <c r="I405" s="406" t="str">
        <f>IF($C405="","",Datos!$G$16)</f>
        <v/>
      </c>
      <c r="J405" s="407" t="str">
        <f>IF($B405="-","",INDEX('Res.Aux.'!$AG$12:$BG$722,MATCH($B405,'Res.Aux.'!$AG$12:$AG$722,0),MATCH(J$6,'Res.Aux.'!$AG$15:$BG$15,0)))</f>
        <v/>
      </c>
      <c r="K405" s="408" t="str">
        <f>IF($C405="","",Datos!$H$26)</f>
        <v/>
      </c>
      <c r="L405" s="409" t="str">
        <f>IF($I405="","",Datos!$N$27)</f>
        <v/>
      </c>
      <c r="M405" s="407" t="str">
        <f>IF($I405="","",Datos!$O$27)</f>
        <v/>
      </c>
      <c r="N405" s="410" t="str">
        <f>IF($B405="-","",INDEX('Res.Aux.'!$AG$12:$BG$722,MATCH($B405,'Res.Aux.'!$AG$12:$AG$722,0),MATCH(N$6,'Res.Aux.'!$AG$15:$BG$15,0)))</f>
        <v/>
      </c>
      <c r="O405" s="411"/>
      <c r="P405" s="412" t="str">
        <f t="shared" si="80"/>
        <v/>
      </c>
      <c r="Q405" s="413" t="str">
        <f t="shared" si="82"/>
        <v>ù</v>
      </c>
      <c r="R405" s="414" t="str">
        <f>IF($B405="-","",INDEX('Res.Aux.'!$AG$12:$BG$722,MATCH($B405,'Res.Aux.'!$AG$12:$AG$722,0),MATCH(R$6,'Res.Aux.'!$AG$15:$BG$15,0)))</f>
        <v/>
      </c>
      <c r="S405" s="415" t="str">
        <f>IF($B405="-","",INDEX('Res.Aux.'!$AG$12:$BG$722,MATCH($B405,'Res.Aux.'!$AG$12:$AG$722,0),MATCH(S$6,'Res.Aux.'!$AG$15:$BG$15,0)))</f>
        <v/>
      </c>
      <c r="T405" s="415" t="str">
        <f>IF($B405="-","",INDEX('Res.Aux.'!$AG$12:$BG$722,MATCH($B405,'Res.Aux.'!$AG$12:$AG$722,0),MATCH(T$6,'Res.Aux.'!$AG$15:$BG$15,0)))</f>
        <v/>
      </c>
      <c r="U405" s="416" t="str">
        <f>IF($B405="-","",INDEX('Res.Aux.'!$AG$12:$BG$722,MATCH($B405,'Res.Aux.'!$AG$12:$AG$722,0),MATCH(U$6,'Res.Aux.'!$AG$15:$BG$15,0)))</f>
        <v/>
      </c>
      <c r="V405" s="417"/>
      <c r="W405" s="414" t="str">
        <f t="shared" si="74"/>
        <v>-</v>
      </c>
      <c r="X405" s="415" t="str">
        <f t="shared" si="74"/>
        <v>-</v>
      </c>
      <c r="Y405" s="415" t="str">
        <f t="shared" si="74"/>
        <v>-</v>
      </c>
      <c r="Z405" s="416" t="str">
        <f t="shared" si="72"/>
        <v>-</v>
      </c>
      <c r="AA405" s="417"/>
      <c r="AB405" s="414" t="str">
        <f t="shared" si="73"/>
        <v>-</v>
      </c>
      <c r="AC405" s="415" t="str">
        <f t="shared" si="73"/>
        <v>-</v>
      </c>
      <c r="AD405" s="415" t="str">
        <f t="shared" si="73"/>
        <v>-</v>
      </c>
      <c r="AE405" s="416" t="str">
        <f t="shared" si="71"/>
        <v>-</v>
      </c>
      <c r="AF405" s="417"/>
      <c r="AG405" s="410" t="str">
        <f t="shared" si="75"/>
        <v>-</v>
      </c>
      <c r="AH405" s="417"/>
      <c r="AI405" s="418" t="str">
        <f t="shared" si="76"/>
        <v>ù</v>
      </c>
      <c r="AJ405" s="419" t="str">
        <f t="shared" si="77"/>
        <v>~</v>
      </c>
      <c r="AK405" s="417"/>
      <c r="AL405" s="414" t="str">
        <f t="shared" si="83"/>
        <v>-</v>
      </c>
      <c r="AM405" s="416" t="str">
        <f t="shared" si="81"/>
        <v>-</v>
      </c>
    </row>
    <row r="406" spans="2:39" ht="15" x14ac:dyDescent="0.3">
      <c r="B406" s="400" t="str">
        <f>IF(MAX(B$7:B405)+1&gt;MAX('Res.Aux.'!$AG$23:$AG$722),"-",MAX(B$7:B405)+1)</f>
        <v>-</v>
      </c>
      <c r="C406" s="401" t="str">
        <f>IF($B406="-","",INDEX('Res.Aux.'!$AG$12:$BG$722,MATCH($B406,'Res.Aux.'!$AG$12:$AG$722,0),MATCH(C$6,'Res.Aux.'!$AG$15:$BG$15,0)))</f>
        <v/>
      </c>
      <c r="D406" s="402" t="str">
        <f t="shared" si="78"/>
        <v/>
      </c>
      <c r="E406" s="403" t="str">
        <f>IF($B406="-","",INDEX('Res.Aux.'!$AG$12:$BG$722,MATCH($B406,'Res.Aux.'!$AG$12:$AG$722,0),MATCH(E$6,'Res.Aux.'!$AG$15:$BG$15,0)))</f>
        <v/>
      </c>
      <c r="F406" s="402" t="str">
        <f t="shared" si="79"/>
        <v/>
      </c>
      <c r="G406" s="404" t="str">
        <f>IF($B406="-","",INDEX('Res.Aux.'!$AG$12:$BG$722,MATCH($B406,'Res.Aux.'!$AG$12:$AG$722,0),MATCH(G$6,'Res.Aux.'!$AG$15:$BG$15,0)))</f>
        <v/>
      </c>
      <c r="H406" s="405" t="str">
        <f>IF($B406="-","",Datos!$I$16)</f>
        <v/>
      </c>
      <c r="I406" s="406" t="str">
        <f>IF($C406="","",Datos!$G$16)</f>
        <v/>
      </c>
      <c r="J406" s="407" t="str">
        <f>IF($B406="-","",INDEX('Res.Aux.'!$AG$12:$BG$722,MATCH($B406,'Res.Aux.'!$AG$12:$AG$722,0),MATCH(J$6,'Res.Aux.'!$AG$15:$BG$15,0)))</f>
        <v/>
      </c>
      <c r="K406" s="408" t="str">
        <f>IF($C406="","",Datos!$H$26)</f>
        <v/>
      </c>
      <c r="L406" s="409" t="str">
        <f>IF($I406="","",Datos!$N$27)</f>
        <v/>
      </c>
      <c r="M406" s="407" t="str">
        <f>IF($I406="","",Datos!$O$27)</f>
        <v/>
      </c>
      <c r="N406" s="410" t="str">
        <f>IF($B406="-","",INDEX('Res.Aux.'!$AG$12:$BG$722,MATCH($B406,'Res.Aux.'!$AG$12:$AG$722,0),MATCH(N$6,'Res.Aux.'!$AG$15:$BG$15,0)))</f>
        <v/>
      </c>
      <c r="O406" s="411"/>
      <c r="P406" s="412" t="str">
        <f t="shared" si="80"/>
        <v/>
      </c>
      <c r="Q406" s="413" t="str">
        <f t="shared" si="82"/>
        <v>ù</v>
      </c>
      <c r="R406" s="414" t="str">
        <f>IF($B406="-","",INDEX('Res.Aux.'!$AG$12:$BG$722,MATCH($B406,'Res.Aux.'!$AG$12:$AG$722,0),MATCH(R$6,'Res.Aux.'!$AG$15:$BG$15,0)))</f>
        <v/>
      </c>
      <c r="S406" s="415" t="str">
        <f>IF($B406="-","",INDEX('Res.Aux.'!$AG$12:$BG$722,MATCH($B406,'Res.Aux.'!$AG$12:$AG$722,0),MATCH(S$6,'Res.Aux.'!$AG$15:$BG$15,0)))</f>
        <v/>
      </c>
      <c r="T406" s="415" t="str">
        <f>IF($B406="-","",INDEX('Res.Aux.'!$AG$12:$BG$722,MATCH($B406,'Res.Aux.'!$AG$12:$AG$722,0),MATCH(T$6,'Res.Aux.'!$AG$15:$BG$15,0)))</f>
        <v/>
      </c>
      <c r="U406" s="416" t="str">
        <f>IF($B406="-","",INDEX('Res.Aux.'!$AG$12:$BG$722,MATCH($B406,'Res.Aux.'!$AG$12:$AG$722,0),MATCH(U$6,'Res.Aux.'!$AG$15:$BG$15,0)))</f>
        <v/>
      </c>
      <c r="V406" s="417"/>
      <c r="W406" s="414" t="str">
        <f t="shared" si="74"/>
        <v>-</v>
      </c>
      <c r="X406" s="415" t="str">
        <f t="shared" si="74"/>
        <v>-</v>
      </c>
      <c r="Y406" s="415" t="str">
        <f t="shared" si="74"/>
        <v>-</v>
      </c>
      <c r="Z406" s="416" t="str">
        <f t="shared" si="72"/>
        <v>-</v>
      </c>
      <c r="AA406" s="417"/>
      <c r="AB406" s="414" t="str">
        <f t="shared" si="73"/>
        <v>-</v>
      </c>
      <c r="AC406" s="415" t="str">
        <f t="shared" si="73"/>
        <v>-</v>
      </c>
      <c r="AD406" s="415" t="str">
        <f t="shared" si="73"/>
        <v>-</v>
      </c>
      <c r="AE406" s="416" t="str">
        <f t="shared" si="73"/>
        <v>-</v>
      </c>
      <c r="AF406" s="417"/>
      <c r="AG406" s="410" t="str">
        <f t="shared" si="75"/>
        <v>-</v>
      </c>
      <c r="AH406" s="417"/>
      <c r="AI406" s="418" t="str">
        <f t="shared" si="76"/>
        <v>ù</v>
      </c>
      <c r="AJ406" s="419" t="str">
        <f t="shared" si="77"/>
        <v>~</v>
      </c>
      <c r="AK406" s="417"/>
      <c r="AL406" s="414" t="str">
        <f t="shared" si="83"/>
        <v>-</v>
      </c>
      <c r="AM406" s="416" t="str">
        <f t="shared" si="81"/>
        <v>-</v>
      </c>
    </row>
    <row r="407" spans="2:39" ht="15" x14ac:dyDescent="0.3">
      <c r="B407" s="400" t="str">
        <f>IF(MAX(B$7:B406)+1&gt;MAX('Res.Aux.'!$AG$23:$AG$722),"-",MAX(B$7:B406)+1)</f>
        <v>-</v>
      </c>
      <c r="C407" s="401" t="str">
        <f>IF($B407="-","",INDEX('Res.Aux.'!$AG$12:$BG$722,MATCH($B407,'Res.Aux.'!$AG$12:$AG$722,0),MATCH(C$6,'Res.Aux.'!$AG$15:$BG$15,0)))</f>
        <v/>
      </c>
      <c r="D407" s="402" t="str">
        <f t="shared" si="78"/>
        <v/>
      </c>
      <c r="E407" s="403" t="str">
        <f>IF($B407="-","",INDEX('Res.Aux.'!$AG$12:$BG$722,MATCH($B407,'Res.Aux.'!$AG$12:$AG$722,0),MATCH(E$6,'Res.Aux.'!$AG$15:$BG$15,0)))</f>
        <v/>
      </c>
      <c r="F407" s="402" t="str">
        <f t="shared" si="79"/>
        <v/>
      </c>
      <c r="G407" s="404" t="str">
        <f>IF($B407="-","",INDEX('Res.Aux.'!$AG$12:$BG$722,MATCH($B407,'Res.Aux.'!$AG$12:$AG$722,0),MATCH(G$6,'Res.Aux.'!$AG$15:$BG$15,0)))</f>
        <v/>
      </c>
      <c r="H407" s="405" t="str">
        <f>IF($B407="-","",Datos!$I$16)</f>
        <v/>
      </c>
      <c r="I407" s="406" t="str">
        <f>IF($C407="","",Datos!$G$16)</f>
        <v/>
      </c>
      <c r="J407" s="407" t="str">
        <f>IF($B407="-","",INDEX('Res.Aux.'!$AG$12:$BG$722,MATCH($B407,'Res.Aux.'!$AG$12:$AG$722,0),MATCH(J$6,'Res.Aux.'!$AG$15:$BG$15,0)))</f>
        <v/>
      </c>
      <c r="K407" s="408" t="str">
        <f>IF($C407="","",Datos!$H$26)</f>
        <v/>
      </c>
      <c r="L407" s="409" t="str">
        <f>IF($I407="","",Datos!$N$27)</f>
        <v/>
      </c>
      <c r="M407" s="407" t="str">
        <f>IF($I407="","",Datos!$O$27)</f>
        <v/>
      </c>
      <c r="N407" s="410" t="str">
        <f>IF($B407="-","",INDEX('Res.Aux.'!$AG$12:$BG$722,MATCH($B407,'Res.Aux.'!$AG$12:$AG$722,0),MATCH(N$6,'Res.Aux.'!$AG$15:$BG$15,0)))</f>
        <v/>
      </c>
      <c r="O407" s="411"/>
      <c r="P407" s="412" t="str">
        <f t="shared" si="80"/>
        <v/>
      </c>
      <c r="Q407" s="413" t="str">
        <f t="shared" si="82"/>
        <v>ù</v>
      </c>
      <c r="R407" s="414" t="str">
        <f>IF($B407="-","",INDEX('Res.Aux.'!$AG$12:$BG$722,MATCH($B407,'Res.Aux.'!$AG$12:$AG$722,0),MATCH(R$6,'Res.Aux.'!$AG$15:$BG$15,0)))</f>
        <v/>
      </c>
      <c r="S407" s="415" t="str">
        <f>IF($B407="-","",INDEX('Res.Aux.'!$AG$12:$BG$722,MATCH($B407,'Res.Aux.'!$AG$12:$AG$722,0),MATCH(S$6,'Res.Aux.'!$AG$15:$BG$15,0)))</f>
        <v/>
      </c>
      <c r="T407" s="415" t="str">
        <f>IF($B407="-","",INDEX('Res.Aux.'!$AG$12:$BG$722,MATCH($B407,'Res.Aux.'!$AG$12:$AG$722,0),MATCH(T$6,'Res.Aux.'!$AG$15:$BG$15,0)))</f>
        <v/>
      </c>
      <c r="U407" s="416" t="str">
        <f>IF($B407="-","",INDEX('Res.Aux.'!$AG$12:$BG$722,MATCH($B407,'Res.Aux.'!$AG$12:$AG$722,0),MATCH(U$6,'Res.Aux.'!$AG$15:$BG$15,0)))</f>
        <v/>
      </c>
      <c r="V407" s="417"/>
      <c r="W407" s="414" t="str">
        <f t="shared" si="74"/>
        <v>-</v>
      </c>
      <c r="X407" s="415" t="str">
        <f t="shared" si="74"/>
        <v>-</v>
      </c>
      <c r="Y407" s="415" t="str">
        <f t="shared" si="74"/>
        <v>-</v>
      </c>
      <c r="Z407" s="416" t="str">
        <f t="shared" si="74"/>
        <v>-</v>
      </c>
      <c r="AA407" s="417"/>
      <c r="AB407" s="414" t="str">
        <f t="shared" ref="AB407:AE470" si="84">IF(SUM(R407,W407)=0,"-",SUM(R407,W407))</f>
        <v>-</v>
      </c>
      <c r="AC407" s="415" t="str">
        <f t="shared" si="84"/>
        <v>-</v>
      </c>
      <c r="AD407" s="415" t="str">
        <f t="shared" si="84"/>
        <v>-</v>
      </c>
      <c r="AE407" s="416" t="str">
        <f t="shared" si="84"/>
        <v>-</v>
      </c>
      <c r="AF407" s="417"/>
      <c r="AG407" s="410" t="str">
        <f t="shared" si="75"/>
        <v>-</v>
      </c>
      <c r="AH407" s="417"/>
      <c r="AI407" s="418" t="str">
        <f t="shared" si="76"/>
        <v>ù</v>
      </c>
      <c r="AJ407" s="419" t="str">
        <f t="shared" si="77"/>
        <v>~</v>
      </c>
      <c r="AK407" s="417"/>
      <c r="AL407" s="414" t="str">
        <f t="shared" si="83"/>
        <v>-</v>
      </c>
      <c r="AM407" s="416" t="str">
        <f t="shared" si="81"/>
        <v>-</v>
      </c>
    </row>
    <row r="408" spans="2:39" ht="15" x14ac:dyDescent="0.3">
      <c r="B408" s="400" t="str">
        <f>IF(MAX(B$7:B407)+1&gt;MAX('Res.Aux.'!$AG$23:$AG$722),"-",MAX(B$7:B407)+1)</f>
        <v>-</v>
      </c>
      <c r="C408" s="401" t="str">
        <f>IF($B408="-","",INDEX('Res.Aux.'!$AG$12:$BG$722,MATCH($B408,'Res.Aux.'!$AG$12:$AG$722,0),MATCH(C$6,'Res.Aux.'!$AG$15:$BG$15,0)))</f>
        <v/>
      </c>
      <c r="D408" s="402" t="str">
        <f t="shared" si="78"/>
        <v/>
      </c>
      <c r="E408" s="403" t="str">
        <f>IF($B408="-","",INDEX('Res.Aux.'!$AG$12:$BG$722,MATCH($B408,'Res.Aux.'!$AG$12:$AG$722,0),MATCH(E$6,'Res.Aux.'!$AG$15:$BG$15,0)))</f>
        <v/>
      </c>
      <c r="F408" s="402" t="str">
        <f t="shared" si="79"/>
        <v/>
      </c>
      <c r="G408" s="404" t="str">
        <f>IF($B408="-","",INDEX('Res.Aux.'!$AG$12:$BG$722,MATCH($B408,'Res.Aux.'!$AG$12:$AG$722,0),MATCH(G$6,'Res.Aux.'!$AG$15:$BG$15,0)))</f>
        <v/>
      </c>
      <c r="H408" s="405" t="str">
        <f>IF($B408="-","",Datos!$I$16)</f>
        <v/>
      </c>
      <c r="I408" s="406" t="str">
        <f>IF($C408="","",Datos!$G$16)</f>
        <v/>
      </c>
      <c r="J408" s="407" t="str">
        <f>IF($B408="-","",INDEX('Res.Aux.'!$AG$12:$BG$722,MATCH($B408,'Res.Aux.'!$AG$12:$AG$722,0),MATCH(J$6,'Res.Aux.'!$AG$15:$BG$15,0)))</f>
        <v/>
      </c>
      <c r="K408" s="408" t="str">
        <f>IF($C408="","",Datos!$H$26)</f>
        <v/>
      </c>
      <c r="L408" s="409" t="str">
        <f>IF($I408="","",Datos!$N$27)</f>
        <v/>
      </c>
      <c r="M408" s="407" t="str">
        <f>IF($I408="","",Datos!$O$27)</f>
        <v/>
      </c>
      <c r="N408" s="410" t="str">
        <f>IF($B408="-","",INDEX('Res.Aux.'!$AG$12:$BG$722,MATCH($B408,'Res.Aux.'!$AG$12:$AG$722,0),MATCH(N$6,'Res.Aux.'!$AG$15:$BG$15,0)))</f>
        <v/>
      </c>
      <c r="O408" s="411"/>
      <c r="P408" s="412" t="str">
        <f t="shared" si="80"/>
        <v/>
      </c>
      <c r="Q408" s="413" t="str">
        <f t="shared" si="82"/>
        <v>ù</v>
      </c>
      <c r="R408" s="414" t="str">
        <f>IF($B408="-","",INDEX('Res.Aux.'!$AG$12:$BG$722,MATCH($B408,'Res.Aux.'!$AG$12:$AG$722,0),MATCH(R$6,'Res.Aux.'!$AG$15:$BG$15,0)))</f>
        <v/>
      </c>
      <c r="S408" s="415" t="str">
        <f>IF($B408="-","",INDEX('Res.Aux.'!$AG$12:$BG$722,MATCH($B408,'Res.Aux.'!$AG$12:$AG$722,0),MATCH(S$6,'Res.Aux.'!$AG$15:$BG$15,0)))</f>
        <v/>
      </c>
      <c r="T408" s="415" t="str">
        <f>IF($B408="-","",INDEX('Res.Aux.'!$AG$12:$BG$722,MATCH($B408,'Res.Aux.'!$AG$12:$AG$722,0),MATCH(T$6,'Res.Aux.'!$AG$15:$BG$15,0)))</f>
        <v/>
      </c>
      <c r="U408" s="416" t="str">
        <f>IF($B408="-","",INDEX('Res.Aux.'!$AG$12:$BG$722,MATCH($B408,'Res.Aux.'!$AG$12:$AG$722,0),MATCH(U$6,'Res.Aux.'!$AG$15:$BG$15,0)))</f>
        <v/>
      </c>
      <c r="V408" s="417"/>
      <c r="W408" s="414" t="str">
        <f t="shared" ref="W408:Z471" si="85">IF(OR(R408="-",R408=0,R408=""),"-",(R408*W$1))</f>
        <v>-</v>
      </c>
      <c r="X408" s="415" t="str">
        <f t="shared" si="85"/>
        <v>-</v>
      </c>
      <c r="Y408" s="415" t="str">
        <f t="shared" si="85"/>
        <v>-</v>
      </c>
      <c r="Z408" s="416" t="str">
        <f t="shared" si="85"/>
        <v>-</v>
      </c>
      <c r="AA408" s="417"/>
      <c r="AB408" s="414" t="str">
        <f t="shared" si="84"/>
        <v>-</v>
      </c>
      <c r="AC408" s="415" t="str">
        <f t="shared" si="84"/>
        <v>-</v>
      </c>
      <c r="AD408" s="415" t="str">
        <f t="shared" si="84"/>
        <v>-</v>
      </c>
      <c r="AE408" s="416" t="str">
        <f t="shared" si="84"/>
        <v>-</v>
      </c>
      <c r="AF408" s="417"/>
      <c r="AG408" s="410" t="str">
        <f t="shared" si="75"/>
        <v>-</v>
      </c>
      <c r="AH408" s="417"/>
      <c r="AI408" s="418" t="str">
        <f t="shared" si="76"/>
        <v>ù</v>
      </c>
      <c r="AJ408" s="419" t="str">
        <f t="shared" si="77"/>
        <v>~</v>
      </c>
      <c r="AK408" s="417"/>
      <c r="AL408" s="414" t="str">
        <f t="shared" si="83"/>
        <v>-</v>
      </c>
      <c r="AM408" s="416" t="str">
        <f t="shared" si="81"/>
        <v>-</v>
      </c>
    </row>
    <row r="409" spans="2:39" ht="15" x14ac:dyDescent="0.3">
      <c r="B409" s="400" t="str">
        <f>IF(MAX(B$7:B408)+1&gt;MAX('Res.Aux.'!$AG$23:$AG$722),"-",MAX(B$7:B408)+1)</f>
        <v>-</v>
      </c>
      <c r="C409" s="401" t="str">
        <f>IF($B409="-","",INDEX('Res.Aux.'!$AG$12:$BG$722,MATCH($B409,'Res.Aux.'!$AG$12:$AG$722,0),MATCH(C$6,'Res.Aux.'!$AG$15:$BG$15,0)))</f>
        <v/>
      </c>
      <c r="D409" s="402" t="str">
        <f t="shared" si="78"/>
        <v/>
      </c>
      <c r="E409" s="403" t="str">
        <f>IF($B409="-","",INDEX('Res.Aux.'!$AG$12:$BG$722,MATCH($B409,'Res.Aux.'!$AG$12:$AG$722,0),MATCH(E$6,'Res.Aux.'!$AG$15:$BG$15,0)))</f>
        <v/>
      </c>
      <c r="F409" s="402" t="str">
        <f t="shared" si="79"/>
        <v/>
      </c>
      <c r="G409" s="404" t="str">
        <f>IF($B409="-","",INDEX('Res.Aux.'!$AG$12:$BG$722,MATCH($B409,'Res.Aux.'!$AG$12:$AG$722,0),MATCH(G$6,'Res.Aux.'!$AG$15:$BG$15,0)))</f>
        <v/>
      </c>
      <c r="H409" s="405" t="str">
        <f>IF($B409="-","",Datos!$I$16)</f>
        <v/>
      </c>
      <c r="I409" s="406" t="str">
        <f>IF($C409="","",Datos!$G$16)</f>
        <v/>
      </c>
      <c r="J409" s="407" t="str">
        <f>IF($B409="-","",INDEX('Res.Aux.'!$AG$12:$BG$722,MATCH($B409,'Res.Aux.'!$AG$12:$AG$722,0),MATCH(J$6,'Res.Aux.'!$AG$15:$BG$15,0)))</f>
        <v/>
      </c>
      <c r="K409" s="408" t="str">
        <f>IF($C409="","",Datos!$H$26)</f>
        <v/>
      </c>
      <c r="L409" s="409" t="str">
        <f>IF($I409="","",Datos!$N$27)</f>
        <v/>
      </c>
      <c r="M409" s="407" t="str">
        <f>IF($I409="","",Datos!$O$27)</f>
        <v/>
      </c>
      <c r="N409" s="410" t="str">
        <f>IF($B409="-","",INDEX('Res.Aux.'!$AG$12:$BG$722,MATCH($B409,'Res.Aux.'!$AG$12:$AG$722,0),MATCH(N$6,'Res.Aux.'!$AG$15:$BG$15,0)))</f>
        <v/>
      </c>
      <c r="O409" s="411"/>
      <c r="P409" s="412" t="str">
        <f t="shared" si="80"/>
        <v/>
      </c>
      <c r="Q409" s="413" t="str">
        <f t="shared" si="82"/>
        <v>ù</v>
      </c>
      <c r="R409" s="414" t="str">
        <f>IF($B409="-","",INDEX('Res.Aux.'!$AG$12:$BG$722,MATCH($B409,'Res.Aux.'!$AG$12:$AG$722,0),MATCH(R$6,'Res.Aux.'!$AG$15:$BG$15,0)))</f>
        <v/>
      </c>
      <c r="S409" s="415" t="str">
        <f>IF($B409="-","",INDEX('Res.Aux.'!$AG$12:$BG$722,MATCH($B409,'Res.Aux.'!$AG$12:$AG$722,0),MATCH(S$6,'Res.Aux.'!$AG$15:$BG$15,0)))</f>
        <v/>
      </c>
      <c r="T409" s="415" t="str">
        <f>IF($B409="-","",INDEX('Res.Aux.'!$AG$12:$BG$722,MATCH($B409,'Res.Aux.'!$AG$12:$AG$722,0),MATCH(T$6,'Res.Aux.'!$AG$15:$BG$15,0)))</f>
        <v/>
      </c>
      <c r="U409" s="416" t="str">
        <f>IF($B409="-","",INDEX('Res.Aux.'!$AG$12:$BG$722,MATCH($B409,'Res.Aux.'!$AG$12:$AG$722,0),MATCH(U$6,'Res.Aux.'!$AG$15:$BG$15,0)))</f>
        <v/>
      </c>
      <c r="V409" s="417"/>
      <c r="W409" s="414" t="str">
        <f t="shared" si="85"/>
        <v>-</v>
      </c>
      <c r="X409" s="415" t="str">
        <f t="shared" si="85"/>
        <v>-</v>
      </c>
      <c r="Y409" s="415" t="str">
        <f t="shared" si="85"/>
        <v>-</v>
      </c>
      <c r="Z409" s="416" t="str">
        <f t="shared" si="85"/>
        <v>-</v>
      </c>
      <c r="AA409" s="417"/>
      <c r="AB409" s="414" t="str">
        <f t="shared" si="84"/>
        <v>-</v>
      </c>
      <c r="AC409" s="415" t="str">
        <f t="shared" si="84"/>
        <v>-</v>
      </c>
      <c r="AD409" s="415" t="str">
        <f t="shared" si="84"/>
        <v>-</v>
      </c>
      <c r="AE409" s="416" t="str">
        <f t="shared" si="84"/>
        <v>-</v>
      </c>
      <c r="AF409" s="417"/>
      <c r="AG409" s="410" t="str">
        <f t="shared" si="75"/>
        <v>-</v>
      </c>
      <c r="AH409" s="417"/>
      <c r="AI409" s="418" t="str">
        <f t="shared" si="76"/>
        <v>ù</v>
      </c>
      <c r="AJ409" s="419" t="str">
        <f t="shared" si="77"/>
        <v>~</v>
      </c>
      <c r="AK409" s="417"/>
      <c r="AL409" s="414" t="str">
        <f t="shared" si="83"/>
        <v>-</v>
      </c>
      <c r="AM409" s="416" t="str">
        <f t="shared" si="81"/>
        <v>-</v>
      </c>
    </row>
    <row r="410" spans="2:39" ht="15" x14ac:dyDescent="0.3">
      <c r="B410" s="400" t="str">
        <f>IF(MAX(B$7:B409)+1&gt;MAX('Res.Aux.'!$AG$23:$AG$722),"-",MAX(B$7:B409)+1)</f>
        <v>-</v>
      </c>
      <c r="C410" s="401" t="str">
        <f>IF($B410="-","",INDEX('Res.Aux.'!$AG$12:$BG$722,MATCH($B410,'Res.Aux.'!$AG$12:$AG$722,0),MATCH(C$6,'Res.Aux.'!$AG$15:$BG$15,0)))</f>
        <v/>
      </c>
      <c r="D410" s="402" t="str">
        <f t="shared" si="78"/>
        <v/>
      </c>
      <c r="E410" s="403" t="str">
        <f>IF($B410="-","",INDEX('Res.Aux.'!$AG$12:$BG$722,MATCH($B410,'Res.Aux.'!$AG$12:$AG$722,0),MATCH(E$6,'Res.Aux.'!$AG$15:$BG$15,0)))</f>
        <v/>
      </c>
      <c r="F410" s="402" t="str">
        <f t="shared" si="79"/>
        <v/>
      </c>
      <c r="G410" s="404" t="str">
        <f>IF($B410="-","",INDEX('Res.Aux.'!$AG$12:$BG$722,MATCH($B410,'Res.Aux.'!$AG$12:$AG$722,0),MATCH(G$6,'Res.Aux.'!$AG$15:$BG$15,0)))</f>
        <v/>
      </c>
      <c r="H410" s="405" t="str">
        <f>IF($B410="-","",Datos!$I$16)</f>
        <v/>
      </c>
      <c r="I410" s="406" t="str">
        <f>IF($C410="","",Datos!$G$16)</f>
        <v/>
      </c>
      <c r="J410" s="407" t="str">
        <f>IF($B410="-","",INDEX('Res.Aux.'!$AG$12:$BG$722,MATCH($B410,'Res.Aux.'!$AG$12:$AG$722,0),MATCH(J$6,'Res.Aux.'!$AG$15:$BG$15,0)))</f>
        <v/>
      </c>
      <c r="K410" s="408" t="str">
        <f>IF($C410="","",Datos!$H$26)</f>
        <v/>
      </c>
      <c r="L410" s="409" t="str">
        <f>IF($I410="","",Datos!$N$27)</f>
        <v/>
      </c>
      <c r="M410" s="407" t="str">
        <f>IF($I410="","",Datos!$O$27)</f>
        <v/>
      </c>
      <c r="N410" s="410" t="str">
        <f>IF($B410="-","",INDEX('Res.Aux.'!$AG$12:$BG$722,MATCH($B410,'Res.Aux.'!$AG$12:$AG$722,0),MATCH(N$6,'Res.Aux.'!$AG$15:$BG$15,0)))</f>
        <v/>
      </c>
      <c r="O410" s="411"/>
      <c r="P410" s="412" t="str">
        <f t="shared" si="80"/>
        <v/>
      </c>
      <c r="Q410" s="413" t="str">
        <f t="shared" si="82"/>
        <v>ù</v>
      </c>
      <c r="R410" s="414" t="str">
        <f>IF($B410="-","",INDEX('Res.Aux.'!$AG$12:$BG$722,MATCH($B410,'Res.Aux.'!$AG$12:$AG$722,0),MATCH(R$6,'Res.Aux.'!$AG$15:$BG$15,0)))</f>
        <v/>
      </c>
      <c r="S410" s="415" t="str">
        <f>IF($B410="-","",INDEX('Res.Aux.'!$AG$12:$BG$722,MATCH($B410,'Res.Aux.'!$AG$12:$AG$722,0),MATCH(S$6,'Res.Aux.'!$AG$15:$BG$15,0)))</f>
        <v/>
      </c>
      <c r="T410" s="415" t="str">
        <f>IF($B410="-","",INDEX('Res.Aux.'!$AG$12:$BG$722,MATCH($B410,'Res.Aux.'!$AG$12:$AG$722,0),MATCH(T$6,'Res.Aux.'!$AG$15:$BG$15,0)))</f>
        <v/>
      </c>
      <c r="U410" s="416" t="str">
        <f>IF($B410="-","",INDEX('Res.Aux.'!$AG$12:$BG$722,MATCH($B410,'Res.Aux.'!$AG$12:$AG$722,0),MATCH(U$6,'Res.Aux.'!$AG$15:$BG$15,0)))</f>
        <v/>
      </c>
      <c r="V410" s="417"/>
      <c r="W410" s="414" t="str">
        <f t="shared" si="85"/>
        <v>-</v>
      </c>
      <c r="X410" s="415" t="str">
        <f t="shared" si="85"/>
        <v>-</v>
      </c>
      <c r="Y410" s="415" t="str">
        <f t="shared" si="85"/>
        <v>-</v>
      </c>
      <c r="Z410" s="416" t="str">
        <f t="shared" si="85"/>
        <v>-</v>
      </c>
      <c r="AA410" s="417"/>
      <c r="AB410" s="414" t="str">
        <f t="shared" si="84"/>
        <v>-</v>
      </c>
      <c r="AC410" s="415" t="str">
        <f t="shared" si="84"/>
        <v>-</v>
      </c>
      <c r="AD410" s="415" t="str">
        <f t="shared" si="84"/>
        <v>-</v>
      </c>
      <c r="AE410" s="416" t="str">
        <f t="shared" si="84"/>
        <v>-</v>
      </c>
      <c r="AF410" s="417"/>
      <c r="AG410" s="410" t="str">
        <f t="shared" si="75"/>
        <v>-</v>
      </c>
      <c r="AH410" s="417"/>
      <c r="AI410" s="418" t="str">
        <f t="shared" si="76"/>
        <v>ù</v>
      </c>
      <c r="AJ410" s="419" t="str">
        <f t="shared" si="77"/>
        <v>~</v>
      </c>
      <c r="AK410" s="417"/>
      <c r="AL410" s="414" t="str">
        <f t="shared" si="83"/>
        <v>-</v>
      </c>
      <c r="AM410" s="416" t="str">
        <f t="shared" si="81"/>
        <v>-</v>
      </c>
    </row>
    <row r="411" spans="2:39" ht="15" x14ac:dyDescent="0.3">
      <c r="B411" s="400" t="str">
        <f>IF(MAX(B$7:B410)+1&gt;MAX('Res.Aux.'!$AG$23:$AG$722),"-",MAX(B$7:B410)+1)</f>
        <v>-</v>
      </c>
      <c r="C411" s="401" t="str">
        <f>IF($B411="-","",INDEX('Res.Aux.'!$AG$12:$BG$722,MATCH($B411,'Res.Aux.'!$AG$12:$AG$722,0),MATCH(C$6,'Res.Aux.'!$AG$15:$BG$15,0)))</f>
        <v/>
      </c>
      <c r="D411" s="402" t="str">
        <f t="shared" si="78"/>
        <v/>
      </c>
      <c r="E411" s="403" t="str">
        <f>IF($B411="-","",INDEX('Res.Aux.'!$AG$12:$BG$722,MATCH($B411,'Res.Aux.'!$AG$12:$AG$722,0),MATCH(E$6,'Res.Aux.'!$AG$15:$BG$15,0)))</f>
        <v/>
      </c>
      <c r="F411" s="402" t="str">
        <f t="shared" si="79"/>
        <v/>
      </c>
      <c r="G411" s="404" t="str">
        <f>IF($B411="-","",INDEX('Res.Aux.'!$AG$12:$BG$722,MATCH($B411,'Res.Aux.'!$AG$12:$AG$722,0),MATCH(G$6,'Res.Aux.'!$AG$15:$BG$15,0)))</f>
        <v/>
      </c>
      <c r="H411" s="405" t="str">
        <f>IF($B411="-","",Datos!$I$16)</f>
        <v/>
      </c>
      <c r="I411" s="406" t="str">
        <f>IF($C411="","",Datos!$G$16)</f>
        <v/>
      </c>
      <c r="J411" s="407" t="str">
        <f>IF($B411="-","",INDEX('Res.Aux.'!$AG$12:$BG$722,MATCH($B411,'Res.Aux.'!$AG$12:$AG$722,0),MATCH(J$6,'Res.Aux.'!$AG$15:$BG$15,0)))</f>
        <v/>
      </c>
      <c r="K411" s="408" t="str">
        <f>IF($C411="","",Datos!$H$26)</f>
        <v/>
      </c>
      <c r="L411" s="409" t="str">
        <f>IF($I411="","",Datos!$N$27)</f>
        <v/>
      </c>
      <c r="M411" s="407" t="str">
        <f>IF($I411="","",Datos!$O$27)</f>
        <v/>
      </c>
      <c r="N411" s="410" t="str">
        <f>IF($B411="-","",INDEX('Res.Aux.'!$AG$12:$BG$722,MATCH($B411,'Res.Aux.'!$AG$12:$AG$722,0),MATCH(N$6,'Res.Aux.'!$AG$15:$BG$15,0)))</f>
        <v/>
      </c>
      <c r="O411" s="411"/>
      <c r="P411" s="412" t="str">
        <f t="shared" si="80"/>
        <v/>
      </c>
      <c r="Q411" s="413" t="str">
        <f t="shared" si="82"/>
        <v>ù</v>
      </c>
      <c r="R411" s="414" t="str">
        <f>IF($B411="-","",INDEX('Res.Aux.'!$AG$12:$BG$722,MATCH($B411,'Res.Aux.'!$AG$12:$AG$722,0),MATCH(R$6,'Res.Aux.'!$AG$15:$BG$15,0)))</f>
        <v/>
      </c>
      <c r="S411" s="415" t="str">
        <f>IF($B411="-","",INDEX('Res.Aux.'!$AG$12:$BG$722,MATCH($B411,'Res.Aux.'!$AG$12:$AG$722,0),MATCH(S$6,'Res.Aux.'!$AG$15:$BG$15,0)))</f>
        <v/>
      </c>
      <c r="T411" s="415" t="str">
        <f>IF($B411="-","",INDEX('Res.Aux.'!$AG$12:$BG$722,MATCH($B411,'Res.Aux.'!$AG$12:$AG$722,0),MATCH(T$6,'Res.Aux.'!$AG$15:$BG$15,0)))</f>
        <v/>
      </c>
      <c r="U411" s="416" t="str">
        <f>IF($B411="-","",INDEX('Res.Aux.'!$AG$12:$BG$722,MATCH($B411,'Res.Aux.'!$AG$12:$AG$722,0),MATCH(U$6,'Res.Aux.'!$AG$15:$BG$15,0)))</f>
        <v/>
      </c>
      <c r="V411" s="417"/>
      <c r="W411" s="414" t="str">
        <f t="shared" si="85"/>
        <v>-</v>
      </c>
      <c r="X411" s="415" t="str">
        <f t="shared" si="85"/>
        <v>-</v>
      </c>
      <c r="Y411" s="415" t="str">
        <f t="shared" si="85"/>
        <v>-</v>
      </c>
      <c r="Z411" s="416" t="str">
        <f t="shared" si="85"/>
        <v>-</v>
      </c>
      <c r="AA411" s="417"/>
      <c r="AB411" s="414" t="str">
        <f t="shared" si="84"/>
        <v>-</v>
      </c>
      <c r="AC411" s="415" t="str">
        <f t="shared" si="84"/>
        <v>-</v>
      </c>
      <c r="AD411" s="415" t="str">
        <f t="shared" si="84"/>
        <v>-</v>
      </c>
      <c r="AE411" s="416" t="str">
        <f t="shared" si="84"/>
        <v>-</v>
      </c>
      <c r="AF411" s="417"/>
      <c r="AG411" s="410" t="str">
        <f t="shared" si="75"/>
        <v>-</v>
      </c>
      <c r="AH411" s="417"/>
      <c r="AI411" s="418" t="str">
        <f t="shared" si="76"/>
        <v>ù</v>
      </c>
      <c r="AJ411" s="419" t="str">
        <f t="shared" si="77"/>
        <v>~</v>
      </c>
      <c r="AK411" s="417"/>
      <c r="AL411" s="414" t="str">
        <f t="shared" si="83"/>
        <v>-</v>
      </c>
      <c r="AM411" s="416" t="str">
        <f t="shared" si="81"/>
        <v>-</v>
      </c>
    </row>
    <row r="412" spans="2:39" ht="15" x14ac:dyDescent="0.3">
      <c r="B412" s="400" t="str">
        <f>IF(MAX(B$7:B411)+1&gt;MAX('Res.Aux.'!$AG$23:$AG$722),"-",MAX(B$7:B411)+1)</f>
        <v>-</v>
      </c>
      <c r="C412" s="401" t="str">
        <f>IF($B412="-","",INDEX('Res.Aux.'!$AG$12:$BG$722,MATCH($B412,'Res.Aux.'!$AG$12:$AG$722,0),MATCH(C$6,'Res.Aux.'!$AG$15:$BG$15,0)))</f>
        <v/>
      </c>
      <c r="D412" s="402" t="str">
        <f t="shared" si="78"/>
        <v/>
      </c>
      <c r="E412" s="403" t="str">
        <f>IF($B412="-","",INDEX('Res.Aux.'!$AG$12:$BG$722,MATCH($B412,'Res.Aux.'!$AG$12:$AG$722,0),MATCH(E$6,'Res.Aux.'!$AG$15:$BG$15,0)))</f>
        <v/>
      </c>
      <c r="F412" s="402" t="str">
        <f t="shared" si="79"/>
        <v/>
      </c>
      <c r="G412" s="404" t="str">
        <f>IF($B412="-","",INDEX('Res.Aux.'!$AG$12:$BG$722,MATCH($B412,'Res.Aux.'!$AG$12:$AG$722,0),MATCH(G$6,'Res.Aux.'!$AG$15:$BG$15,0)))</f>
        <v/>
      </c>
      <c r="H412" s="405" t="str">
        <f>IF($B412="-","",Datos!$I$16)</f>
        <v/>
      </c>
      <c r="I412" s="406" t="str">
        <f>IF($C412="","",Datos!$G$16)</f>
        <v/>
      </c>
      <c r="J412" s="407" t="str">
        <f>IF($B412="-","",INDEX('Res.Aux.'!$AG$12:$BG$722,MATCH($B412,'Res.Aux.'!$AG$12:$AG$722,0),MATCH(J$6,'Res.Aux.'!$AG$15:$BG$15,0)))</f>
        <v/>
      </c>
      <c r="K412" s="408" t="str">
        <f>IF($C412="","",Datos!$H$26)</f>
        <v/>
      </c>
      <c r="L412" s="409" t="str">
        <f>IF($I412="","",Datos!$N$27)</f>
        <v/>
      </c>
      <c r="M412" s="407" t="str">
        <f>IF($I412="","",Datos!$O$27)</f>
        <v/>
      </c>
      <c r="N412" s="410" t="str">
        <f>IF($B412="-","",INDEX('Res.Aux.'!$AG$12:$BG$722,MATCH($B412,'Res.Aux.'!$AG$12:$AG$722,0),MATCH(N$6,'Res.Aux.'!$AG$15:$BG$15,0)))</f>
        <v/>
      </c>
      <c r="O412" s="411"/>
      <c r="P412" s="412" t="str">
        <f t="shared" si="80"/>
        <v/>
      </c>
      <c r="Q412" s="413" t="str">
        <f t="shared" si="82"/>
        <v>ù</v>
      </c>
      <c r="R412" s="414" t="str">
        <f>IF($B412="-","",INDEX('Res.Aux.'!$AG$12:$BG$722,MATCH($B412,'Res.Aux.'!$AG$12:$AG$722,0),MATCH(R$6,'Res.Aux.'!$AG$15:$BG$15,0)))</f>
        <v/>
      </c>
      <c r="S412" s="415" t="str">
        <f>IF($B412="-","",INDEX('Res.Aux.'!$AG$12:$BG$722,MATCH($B412,'Res.Aux.'!$AG$12:$AG$722,0),MATCH(S$6,'Res.Aux.'!$AG$15:$BG$15,0)))</f>
        <v/>
      </c>
      <c r="T412" s="415" t="str">
        <f>IF($B412="-","",INDEX('Res.Aux.'!$AG$12:$BG$722,MATCH($B412,'Res.Aux.'!$AG$12:$AG$722,0),MATCH(T$6,'Res.Aux.'!$AG$15:$BG$15,0)))</f>
        <v/>
      </c>
      <c r="U412" s="416" t="str">
        <f>IF($B412="-","",INDEX('Res.Aux.'!$AG$12:$BG$722,MATCH($B412,'Res.Aux.'!$AG$12:$AG$722,0),MATCH(U$6,'Res.Aux.'!$AG$15:$BG$15,0)))</f>
        <v/>
      </c>
      <c r="V412" s="417"/>
      <c r="W412" s="414" t="str">
        <f t="shared" si="85"/>
        <v>-</v>
      </c>
      <c r="X412" s="415" t="str">
        <f t="shared" si="85"/>
        <v>-</v>
      </c>
      <c r="Y412" s="415" t="str">
        <f t="shared" si="85"/>
        <v>-</v>
      </c>
      <c r="Z412" s="416" t="str">
        <f t="shared" si="85"/>
        <v>-</v>
      </c>
      <c r="AA412" s="417"/>
      <c r="AB412" s="414" t="str">
        <f t="shared" si="84"/>
        <v>-</v>
      </c>
      <c r="AC412" s="415" t="str">
        <f t="shared" si="84"/>
        <v>-</v>
      </c>
      <c r="AD412" s="415" t="str">
        <f t="shared" si="84"/>
        <v>-</v>
      </c>
      <c r="AE412" s="416" t="str">
        <f t="shared" si="84"/>
        <v>-</v>
      </c>
      <c r="AF412" s="417"/>
      <c r="AG412" s="410" t="str">
        <f t="shared" si="75"/>
        <v>-</v>
      </c>
      <c r="AH412" s="417"/>
      <c r="AI412" s="418" t="str">
        <f t="shared" si="76"/>
        <v>ù</v>
      </c>
      <c r="AJ412" s="419" t="str">
        <f t="shared" si="77"/>
        <v>~</v>
      </c>
      <c r="AK412" s="417"/>
      <c r="AL412" s="414" t="str">
        <f t="shared" si="83"/>
        <v>-</v>
      </c>
      <c r="AM412" s="416" t="str">
        <f t="shared" si="81"/>
        <v>-</v>
      </c>
    </row>
    <row r="413" spans="2:39" ht="15" x14ac:dyDescent="0.3">
      <c r="B413" s="400" t="str">
        <f>IF(MAX(B$7:B412)+1&gt;MAX('Res.Aux.'!$AG$23:$AG$722),"-",MAX(B$7:B412)+1)</f>
        <v>-</v>
      </c>
      <c r="C413" s="401" t="str">
        <f>IF($B413="-","",INDEX('Res.Aux.'!$AG$12:$BG$722,MATCH($B413,'Res.Aux.'!$AG$12:$AG$722,0),MATCH(C$6,'Res.Aux.'!$AG$15:$BG$15,0)))</f>
        <v/>
      </c>
      <c r="D413" s="402" t="str">
        <f t="shared" si="78"/>
        <v/>
      </c>
      <c r="E413" s="403" t="str">
        <f>IF($B413="-","",INDEX('Res.Aux.'!$AG$12:$BG$722,MATCH($B413,'Res.Aux.'!$AG$12:$AG$722,0),MATCH(E$6,'Res.Aux.'!$AG$15:$BG$15,0)))</f>
        <v/>
      </c>
      <c r="F413" s="402" t="str">
        <f t="shared" si="79"/>
        <v/>
      </c>
      <c r="G413" s="404" t="str">
        <f>IF($B413="-","",INDEX('Res.Aux.'!$AG$12:$BG$722,MATCH($B413,'Res.Aux.'!$AG$12:$AG$722,0),MATCH(G$6,'Res.Aux.'!$AG$15:$BG$15,0)))</f>
        <v/>
      </c>
      <c r="H413" s="405" t="str">
        <f>IF($B413="-","",Datos!$I$16)</f>
        <v/>
      </c>
      <c r="I413" s="406" t="str">
        <f>IF($C413="","",Datos!$G$16)</f>
        <v/>
      </c>
      <c r="J413" s="407" t="str">
        <f>IF($B413="-","",INDEX('Res.Aux.'!$AG$12:$BG$722,MATCH($B413,'Res.Aux.'!$AG$12:$AG$722,0),MATCH(J$6,'Res.Aux.'!$AG$15:$BG$15,0)))</f>
        <v/>
      </c>
      <c r="K413" s="408" t="str">
        <f>IF($C413="","",Datos!$H$26)</f>
        <v/>
      </c>
      <c r="L413" s="409" t="str">
        <f>IF($I413="","",Datos!$N$27)</f>
        <v/>
      </c>
      <c r="M413" s="407" t="str">
        <f>IF($I413="","",Datos!$O$27)</f>
        <v/>
      </c>
      <c r="N413" s="410" t="str">
        <f>IF($B413="-","",INDEX('Res.Aux.'!$AG$12:$BG$722,MATCH($B413,'Res.Aux.'!$AG$12:$AG$722,0),MATCH(N$6,'Res.Aux.'!$AG$15:$BG$15,0)))</f>
        <v/>
      </c>
      <c r="O413" s="411"/>
      <c r="P413" s="412" t="str">
        <f t="shared" si="80"/>
        <v/>
      </c>
      <c r="Q413" s="413" t="str">
        <f t="shared" si="82"/>
        <v>ù</v>
      </c>
      <c r="R413" s="414" t="str">
        <f>IF($B413="-","",INDEX('Res.Aux.'!$AG$12:$BG$722,MATCH($B413,'Res.Aux.'!$AG$12:$AG$722,0),MATCH(R$6,'Res.Aux.'!$AG$15:$BG$15,0)))</f>
        <v/>
      </c>
      <c r="S413" s="415" t="str">
        <f>IF($B413="-","",INDEX('Res.Aux.'!$AG$12:$BG$722,MATCH($B413,'Res.Aux.'!$AG$12:$AG$722,0),MATCH(S$6,'Res.Aux.'!$AG$15:$BG$15,0)))</f>
        <v/>
      </c>
      <c r="T413" s="415" t="str">
        <f>IF($B413="-","",INDEX('Res.Aux.'!$AG$12:$BG$722,MATCH($B413,'Res.Aux.'!$AG$12:$AG$722,0),MATCH(T$6,'Res.Aux.'!$AG$15:$BG$15,0)))</f>
        <v/>
      </c>
      <c r="U413" s="416" t="str">
        <f>IF($B413="-","",INDEX('Res.Aux.'!$AG$12:$BG$722,MATCH($B413,'Res.Aux.'!$AG$12:$AG$722,0),MATCH(U$6,'Res.Aux.'!$AG$15:$BG$15,0)))</f>
        <v/>
      </c>
      <c r="V413" s="417"/>
      <c r="W413" s="414" t="str">
        <f t="shared" si="85"/>
        <v>-</v>
      </c>
      <c r="X413" s="415" t="str">
        <f t="shared" si="85"/>
        <v>-</v>
      </c>
      <c r="Y413" s="415" t="str">
        <f t="shared" si="85"/>
        <v>-</v>
      </c>
      <c r="Z413" s="416" t="str">
        <f t="shared" si="85"/>
        <v>-</v>
      </c>
      <c r="AA413" s="417"/>
      <c r="AB413" s="414" t="str">
        <f t="shared" si="84"/>
        <v>-</v>
      </c>
      <c r="AC413" s="415" t="str">
        <f t="shared" si="84"/>
        <v>-</v>
      </c>
      <c r="AD413" s="415" t="str">
        <f t="shared" si="84"/>
        <v>-</v>
      </c>
      <c r="AE413" s="416" t="str">
        <f t="shared" si="84"/>
        <v>-</v>
      </c>
      <c r="AF413" s="417"/>
      <c r="AG413" s="410" t="str">
        <f t="shared" si="75"/>
        <v>-</v>
      </c>
      <c r="AH413" s="417"/>
      <c r="AI413" s="418" t="str">
        <f t="shared" si="76"/>
        <v>ù</v>
      </c>
      <c r="AJ413" s="419" t="str">
        <f t="shared" si="77"/>
        <v>~</v>
      </c>
      <c r="AK413" s="417"/>
      <c r="AL413" s="414" t="str">
        <f t="shared" si="83"/>
        <v>-</v>
      </c>
      <c r="AM413" s="416" t="str">
        <f t="shared" si="81"/>
        <v>-</v>
      </c>
    </row>
    <row r="414" spans="2:39" ht="15" x14ac:dyDescent="0.3">
      <c r="B414" s="400" t="str">
        <f>IF(MAX(B$7:B413)+1&gt;MAX('Res.Aux.'!$AG$23:$AG$722),"-",MAX(B$7:B413)+1)</f>
        <v>-</v>
      </c>
      <c r="C414" s="401" t="str">
        <f>IF($B414="-","",INDEX('Res.Aux.'!$AG$12:$BG$722,MATCH($B414,'Res.Aux.'!$AG$12:$AG$722,0),MATCH(C$6,'Res.Aux.'!$AG$15:$BG$15,0)))</f>
        <v/>
      </c>
      <c r="D414" s="402" t="str">
        <f t="shared" si="78"/>
        <v/>
      </c>
      <c r="E414" s="403" t="str">
        <f>IF($B414="-","",INDEX('Res.Aux.'!$AG$12:$BG$722,MATCH($B414,'Res.Aux.'!$AG$12:$AG$722,0),MATCH(E$6,'Res.Aux.'!$AG$15:$BG$15,0)))</f>
        <v/>
      </c>
      <c r="F414" s="402" t="str">
        <f t="shared" si="79"/>
        <v/>
      </c>
      <c r="G414" s="404" t="str">
        <f>IF($B414="-","",INDEX('Res.Aux.'!$AG$12:$BG$722,MATCH($B414,'Res.Aux.'!$AG$12:$AG$722,0),MATCH(G$6,'Res.Aux.'!$AG$15:$BG$15,0)))</f>
        <v/>
      </c>
      <c r="H414" s="405" t="str">
        <f>IF($B414="-","",Datos!$I$16)</f>
        <v/>
      </c>
      <c r="I414" s="406" t="str">
        <f>IF($C414="","",Datos!$G$16)</f>
        <v/>
      </c>
      <c r="J414" s="407" t="str">
        <f>IF($B414="-","",INDEX('Res.Aux.'!$AG$12:$BG$722,MATCH($B414,'Res.Aux.'!$AG$12:$AG$722,0),MATCH(J$6,'Res.Aux.'!$AG$15:$BG$15,0)))</f>
        <v/>
      </c>
      <c r="K414" s="408" t="str">
        <f>IF($C414="","",Datos!$H$26)</f>
        <v/>
      </c>
      <c r="L414" s="409" t="str">
        <f>IF($I414="","",Datos!$N$27)</f>
        <v/>
      </c>
      <c r="M414" s="407" t="str">
        <f>IF($I414="","",Datos!$O$27)</f>
        <v/>
      </c>
      <c r="N414" s="410" t="str">
        <f>IF($B414="-","",INDEX('Res.Aux.'!$AG$12:$BG$722,MATCH($B414,'Res.Aux.'!$AG$12:$AG$722,0),MATCH(N$6,'Res.Aux.'!$AG$15:$BG$15,0)))</f>
        <v/>
      </c>
      <c r="O414" s="411"/>
      <c r="P414" s="412" t="str">
        <f t="shared" si="80"/>
        <v/>
      </c>
      <c r="Q414" s="413" t="str">
        <f t="shared" si="82"/>
        <v>ù</v>
      </c>
      <c r="R414" s="414" t="str">
        <f>IF($B414="-","",INDEX('Res.Aux.'!$AG$12:$BG$722,MATCH($B414,'Res.Aux.'!$AG$12:$AG$722,0),MATCH(R$6,'Res.Aux.'!$AG$15:$BG$15,0)))</f>
        <v/>
      </c>
      <c r="S414" s="415" t="str">
        <f>IF($B414="-","",INDEX('Res.Aux.'!$AG$12:$BG$722,MATCH($B414,'Res.Aux.'!$AG$12:$AG$722,0),MATCH(S$6,'Res.Aux.'!$AG$15:$BG$15,0)))</f>
        <v/>
      </c>
      <c r="T414" s="415" t="str">
        <f>IF($B414="-","",INDEX('Res.Aux.'!$AG$12:$BG$722,MATCH($B414,'Res.Aux.'!$AG$12:$AG$722,0),MATCH(T$6,'Res.Aux.'!$AG$15:$BG$15,0)))</f>
        <v/>
      </c>
      <c r="U414" s="416" t="str">
        <f>IF($B414="-","",INDEX('Res.Aux.'!$AG$12:$BG$722,MATCH($B414,'Res.Aux.'!$AG$12:$AG$722,0),MATCH(U$6,'Res.Aux.'!$AG$15:$BG$15,0)))</f>
        <v/>
      </c>
      <c r="V414" s="417"/>
      <c r="W414" s="414" t="str">
        <f t="shared" si="85"/>
        <v>-</v>
      </c>
      <c r="X414" s="415" t="str">
        <f t="shared" si="85"/>
        <v>-</v>
      </c>
      <c r="Y414" s="415" t="str">
        <f t="shared" si="85"/>
        <v>-</v>
      </c>
      <c r="Z414" s="416" t="str">
        <f t="shared" si="85"/>
        <v>-</v>
      </c>
      <c r="AA414" s="417"/>
      <c r="AB414" s="414" t="str">
        <f t="shared" si="84"/>
        <v>-</v>
      </c>
      <c r="AC414" s="415" t="str">
        <f t="shared" si="84"/>
        <v>-</v>
      </c>
      <c r="AD414" s="415" t="str">
        <f t="shared" si="84"/>
        <v>-</v>
      </c>
      <c r="AE414" s="416" t="str">
        <f t="shared" si="84"/>
        <v>-</v>
      </c>
      <c r="AF414" s="417"/>
      <c r="AG414" s="410" t="str">
        <f t="shared" si="75"/>
        <v>-</v>
      </c>
      <c r="AH414" s="417"/>
      <c r="AI414" s="418" t="str">
        <f t="shared" si="76"/>
        <v>ù</v>
      </c>
      <c r="AJ414" s="419" t="str">
        <f t="shared" si="77"/>
        <v>~</v>
      </c>
      <c r="AK414" s="417"/>
      <c r="AL414" s="414" t="str">
        <f t="shared" si="83"/>
        <v>-</v>
      </c>
      <c r="AM414" s="416" t="str">
        <f t="shared" si="81"/>
        <v>-</v>
      </c>
    </row>
    <row r="415" spans="2:39" ht="15" x14ac:dyDescent="0.3">
      <c r="B415" s="400" t="str">
        <f>IF(MAX(B$7:B414)+1&gt;MAX('Res.Aux.'!$AG$23:$AG$722),"-",MAX(B$7:B414)+1)</f>
        <v>-</v>
      </c>
      <c r="C415" s="401" t="str">
        <f>IF($B415="-","",INDEX('Res.Aux.'!$AG$12:$BG$722,MATCH($B415,'Res.Aux.'!$AG$12:$AG$722,0),MATCH(C$6,'Res.Aux.'!$AG$15:$BG$15,0)))</f>
        <v/>
      </c>
      <c r="D415" s="402" t="str">
        <f t="shared" si="78"/>
        <v/>
      </c>
      <c r="E415" s="403" t="str">
        <f>IF($B415="-","",INDEX('Res.Aux.'!$AG$12:$BG$722,MATCH($B415,'Res.Aux.'!$AG$12:$AG$722,0),MATCH(E$6,'Res.Aux.'!$AG$15:$BG$15,0)))</f>
        <v/>
      </c>
      <c r="F415" s="402" t="str">
        <f t="shared" si="79"/>
        <v/>
      </c>
      <c r="G415" s="404" t="str">
        <f>IF($B415="-","",INDEX('Res.Aux.'!$AG$12:$BG$722,MATCH($B415,'Res.Aux.'!$AG$12:$AG$722,0),MATCH(G$6,'Res.Aux.'!$AG$15:$BG$15,0)))</f>
        <v/>
      </c>
      <c r="H415" s="405" t="str">
        <f>IF($B415="-","",Datos!$I$16)</f>
        <v/>
      </c>
      <c r="I415" s="406" t="str">
        <f>IF($C415="","",Datos!$G$16)</f>
        <v/>
      </c>
      <c r="J415" s="407" t="str">
        <f>IF($B415="-","",INDEX('Res.Aux.'!$AG$12:$BG$722,MATCH($B415,'Res.Aux.'!$AG$12:$AG$722,0),MATCH(J$6,'Res.Aux.'!$AG$15:$BG$15,0)))</f>
        <v/>
      </c>
      <c r="K415" s="408" t="str">
        <f>IF($C415="","",Datos!$H$26)</f>
        <v/>
      </c>
      <c r="L415" s="409" t="str">
        <f>IF($I415="","",Datos!$N$27)</f>
        <v/>
      </c>
      <c r="M415" s="407" t="str">
        <f>IF($I415="","",Datos!$O$27)</f>
        <v/>
      </c>
      <c r="N415" s="410" t="str">
        <f>IF($B415="-","",INDEX('Res.Aux.'!$AG$12:$BG$722,MATCH($B415,'Res.Aux.'!$AG$12:$AG$722,0),MATCH(N$6,'Res.Aux.'!$AG$15:$BG$15,0)))</f>
        <v/>
      </c>
      <c r="O415" s="411"/>
      <c r="P415" s="412" t="str">
        <f t="shared" si="80"/>
        <v/>
      </c>
      <c r="Q415" s="413" t="str">
        <f t="shared" si="82"/>
        <v>ù</v>
      </c>
      <c r="R415" s="414" t="str">
        <f>IF($B415="-","",INDEX('Res.Aux.'!$AG$12:$BG$722,MATCH($B415,'Res.Aux.'!$AG$12:$AG$722,0),MATCH(R$6,'Res.Aux.'!$AG$15:$BG$15,0)))</f>
        <v/>
      </c>
      <c r="S415" s="415" t="str">
        <f>IF($B415="-","",INDEX('Res.Aux.'!$AG$12:$BG$722,MATCH($B415,'Res.Aux.'!$AG$12:$AG$722,0),MATCH(S$6,'Res.Aux.'!$AG$15:$BG$15,0)))</f>
        <v/>
      </c>
      <c r="T415" s="415" t="str">
        <f>IF($B415="-","",INDEX('Res.Aux.'!$AG$12:$BG$722,MATCH($B415,'Res.Aux.'!$AG$12:$AG$722,0),MATCH(T$6,'Res.Aux.'!$AG$15:$BG$15,0)))</f>
        <v/>
      </c>
      <c r="U415" s="416" t="str">
        <f>IF($B415="-","",INDEX('Res.Aux.'!$AG$12:$BG$722,MATCH($B415,'Res.Aux.'!$AG$12:$AG$722,0),MATCH(U$6,'Res.Aux.'!$AG$15:$BG$15,0)))</f>
        <v/>
      </c>
      <c r="V415" s="417"/>
      <c r="W415" s="414" t="str">
        <f t="shared" si="85"/>
        <v>-</v>
      </c>
      <c r="X415" s="415" t="str">
        <f t="shared" si="85"/>
        <v>-</v>
      </c>
      <c r="Y415" s="415" t="str">
        <f t="shared" si="85"/>
        <v>-</v>
      </c>
      <c r="Z415" s="416" t="str">
        <f t="shared" si="85"/>
        <v>-</v>
      </c>
      <c r="AA415" s="417"/>
      <c r="AB415" s="414" t="str">
        <f t="shared" si="84"/>
        <v>-</v>
      </c>
      <c r="AC415" s="415" t="str">
        <f t="shared" si="84"/>
        <v>-</v>
      </c>
      <c r="AD415" s="415" t="str">
        <f t="shared" si="84"/>
        <v>-</v>
      </c>
      <c r="AE415" s="416" t="str">
        <f t="shared" si="84"/>
        <v>-</v>
      </c>
      <c r="AF415" s="417"/>
      <c r="AG415" s="410" t="str">
        <f t="shared" si="75"/>
        <v>-</v>
      </c>
      <c r="AH415" s="417"/>
      <c r="AI415" s="418" t="str">
        <f t="shared" si="76"/>
        <v>ù</v>
      </c>
      <c r="AJ415" s="419" t="str">
        <f t="shared" si="77"/>
        <v>~</v>
      </c>
      <c r="AK415" s="417"/>
      <c r="AL415" s="414" t="str">
        <f t="shared" si="83"/>
        <v>-</v>
      </c>
      <c r="AM415" s="416" t="str">
        <f t="shared" si="81"/>
        <v>-</v>
      </c>
    </row>
    <row r="416" spans="2:39" ht="15" x14ac:dyDescent="0.3">
      <c r="B416" s="400" t="str">
        <f>IF(MAX(B$7:B415)+1&gt;MAX('Res.Aux.'!$AG$23:$AG$722),"-",MAX(B$7:B415)+1)</f>
        <v>-</v>
      </c>
      <c r="C416" s="401" t="str">
        <f>IF($B416="-","",INDEX('Res.Aux.'!$AG$12:$BG$722,MATCH($B416,'Res.Aux.'!$AG$12:$AG$722,0),MATCH(C$6,'Res.Aux.'!$AG$15:$BG$15,0)))</f>
        <v/>
      </c>
      <c r="D416" s="402" t="str">
        <f t="shared" si="78"/>
        <v/>
      </c>
      <c r="E416" s="403" t="str">
        <f>IF($B416="-","",INDEX('Res.Aux.'!$AG$12:$BG$722,MATCH($B416,'Res.Aux.'!$AG$12:$AG$722,0),MATCH(E$6,'Res.Aux.'!$AG$15:$BG$15,0)))</f>
        <v/>
      </c>
      <c r="F416" s="402" t="str">
        <f t="shared" si="79"/>
        <v/>
      </c>
      <c r="G416" s="404" t="str">
        <f>IF($B416="-","",INDEX('Res.Aux.'!$AG$12:$BG$722,MATCH($B416,'Res.Aux.'!$AG$12:$AG$722,0),MATCH(G$6,'Res.Aux.'!$AG$15:$BG$15,0)))</f>
        <v/>
      </c>
      <c r="H416" s="405" t="str">
        <f>IF($B416="-","",Datos!$I$16)</f>
        <v/>
      </c>
      <c r="I416" s="406" t="str">
        <f>IF($C416="","",Datos!$G$16)</f>
        <v/>
      </c>
      <c r="J416" s="407" t="str">
        <f>IF($B416="-","",INDEX('Res.Aux.'!$AG$12:$BG$722,MATCH($B416,'Res.Aux.'!$AG$12:$AG$722,0),MATCH(J$6,'Res.Aux.'!$AG$15:$BG$15,0)))</f>
        <v/>
      </c>
      <c r="K416" s="408" t="str">
        <f>IF($C416="","",Datos!$H$26)</f>
        <v/>
      </c>
      <c r="L416" s="409" t="str">
        <f>IF($I416="","",Datos!$N$27)</f>
        <v/>
      </c>
      <c r="M416" s="407" t="str">
        <f>IF($I416="","",Datos!$O$27)</f>
        <v/>
      </c>
      <c r="N416" s="410" t="str">
        <f>IF($B416="-","",INDEX('Res.Aux.'!$AG$12:$BG$722,MATCH($B416,'Res.Aux.'!$AG$12:$AG$722,0),MATCH(N$6,'Res.Aux.'!$AG$15:$BG$15,0)))</f>
        <v/>
      </c>
      <c r="O416" s="411"/>
      <c r="P416" s="412" t="str">
        <f t="shared" si="80"/>
        <v/>
      </c>
      <c r="Q416" s="413" t="str">
        <f t="shared" si="82"/>
        <v>ù</v>
      </c>
      <c r="R416" s="414" t="str">
        <f>IF($B416="-","",INDEX('Res.Aux.'!$AG$12:$BG$722,MATCH($B416,'Res.Aux.'!$AG$12:$AG$722,0),MATCH(R$6,'Res.Aux.'!$AG$15:$BG$15,0)))</f>
        <v/>
      </c>
      <c r="S416" s="415" t="str">
        <f>IF($B416="-","",INDEX('Res.Aux.'!$AG$12:$BG$722,MATCH($B416,'Res.Aux.'!$AG$12:$AG$722,0),MATCH(S$6,'Res.Aux.'!$AG$15:$BG$15,0)))</f>
        <v/>
      </c>
      <c r="T416" s="415" t="str">
        <f>IF($B416="-","",INDEX('Res.Aux.'!$AG$12:$BG$722,MATCH($B416,'Res.Aux.'!$AG$12:$AG$722,0),MATCH(T$6,'Res.Aux.'!$AG$15:$BG$15,0)))</f>
        <v/>
      </c>
      <c r="U416" s="416" t="str">
        <f>IF($B416="-","",INDEX('Res.Aux.'!$AG$12:$BG$722,MATCH($B416,'Res.Aux.'!$AG$12:$AG$722,0),MATCH(U$6,'Res.Aux.'!$AG$15:$BG$15,0)))</f>
        <v/>
      </c>
      <c r="V416" s="417"/>
      <c r="W416" s="414" t="str">
        <f t="shared" si="85"/>
        <v>-</v>
      </c>
      <c r="X416" s="415" t="str">
        <f t="shared" si="85"/>
        <v>-</v>
      </c>
      <c r="Y416" s="415" t="str">
        <f t="shared" si="85"/>
        <v>-</v>
      </c>
      <c r="Z416" s="416" t="str">
        <f t="shared" si="85"/>
        <v>-</v>
      </c>
      <c r="AA416" s="417"/>
      <c r="AB416" s="414" t="str">
        <f t="shared" si="84"/>
        <v>-</v>
      </c>
      <c r="AC416" s="415" t="str">
        <f t="shared" si="84"/>
        <v>-</v>
      </c>
      <c r="AD416" s="415" t="str">
        <f t="shared" si="84"/>
        <v>-</v>
      </c>
      <c r="AE416" s="416" t="str">
        <f t="shared" si="84"/>
        <v>-</v>
      </c>
      <c r="AF416" s="417"/>
      <c r="AG416" s="410" t="str">
        <f t="shared" si="75"/>
        <v>-</v>
      </c>
      <c r="AH416" s="417"/>
      <c r="AI416" s="418" t="str">
        <f t="shared" si="76"/>
        <v>ù</v>
      </c>
      <c r="AJ416" s="419" t="str">
        <f t="shared" si="77"/>
        <v>~</v>
      </c>
      <c r="AK416" s="417"/>
      <c r="AL416" s="414" t="str">
        <f t="shared" si="83"/>
        <v>-</v>
      </c>
      <c r="AM416" s="416" t="str">
        <f t="shared" si="81"/>
        <v>-</v>
      </c>
    </row>
    <row r="417" spans="2:39" ht="15" x14ac:dyDescent="0.3">
      <c r="B417" s="400" t="str">
        <f>IF(MAX(B$7:B416)+1&gt;MAX('Res.Aux.'!$AG$23:$AG$722),"-",MAX(B$7:B416)+1)</f>
        <v>-</v>
      </c>
      <c r="C417" s="401" t="str">
        <f>IF($B417="-","",INDEX('Res.Aux.'!$AG$12:$BG$722,MATCH($B417,'Res.Aux.'!$AG$12:$AG$722,0),MATCH(C$6,'Res.Aux.'!$AG$15:$BG$15,0)))</f>
        <v/>
      </c>
      <c r="D417" s="402" t="str">
        <f t="shared" si="78"/>
        <v/>
      </c>
      <c r="E417" s="403" t="str">
        <f>IF($B417="-","",INDEX('Res.Aux.'!$AG$12:$BG$722,MATCH($B417,'Res.Aux.'!$AG$12:$AG$722,0),MATCH(E$6,'Res.Aux.'!$AG$15:$BG$15,0)))</f>
        <v/>
      </c>
      <c r="F417" s="402" t="str">
        <f t="shared" si="79"/>
        <v/>
      </c>
      <c r="G417" s="404" t="str">
        <f>IF($B417="-","",INDEX('Res.Aux.'!$AG$12:$BG$722,MATCH($B417,'Res.Aux.'!$AG$12:$AG$722,0),MATCH(G$6,'Res.Aux.'!$AG$15:$BG$15,0)))</f>
        <v/>
      </c>
      <c r="H417" s="405" t="str">
        <f>IF($B417="-","",Datos!$I$16)</f>
        <v/>
      </c>
      <c r="I417" s="406" t="str">
        <f>IF($C417="","",Datos!$G$16)</f>
        <v/>
      </c>
      <c r="J417" s="407" t="str">
        <f>IF($B417="-","",INDEX('Res.Aux.'!$AG$12:$BG$722,MATCH($B417,'Res.Aux.'!$AG$12:$AG$722,0),MATCH(J$6,'Res.Aux.'!$AG$15:$BG$15,0)))</f>
        <v/>
      </c>
      <c r="K417" s="408" t="str">
        <f>IF($C417="","",Datos!$H$26)</f>
        <v/>
      </c>
      <c r="L417" s="409" t="str">
        <f>IF($I417="","",Datos!$N$27)</f>
        <v/>
      </c>
      <c r="M417" s="407" t="str">
        <f>IF($I417="","",Datos!$O$27)</f>
        <v/>
      </c>
      <c r="N417" s="410" t="str">
        <f>IF($B417="-","",INDEX('Res.Aux.'!$AG$12:$BG$722,MATCH($B417,'Res.Aux.'!$AG$12:$AG$722,0),MATCH(N$6,'Res.Aux.'!$AG$15:$BG$15,0)))</f>
        <v/>
      </c>
      <c r="O417" s="411"/>
      <c r="P417" s="412" t="str">
        <f t="shared" si="80"/>
        <v/>
      </c>
      <c r="Q417" s="413" t="str">
        <f t="shared" si="82"/>
        <v>ù</v>
      </c>
      <c r="R417" s="414" t="str">
        <f>IF($B417="-","",INDEX('Res.Aux.'!$AG$12:$BG$722,MATCH($B417,'Res.Aux.'!$AG$12:$AG$722,0),MATCH(R$6,'Res.Aux.'!$AG$15:$BG$15,0)))</f>
        <v/>
      </c>
      <c r="S417" s="415" t="str">
        <f>IF($B417="-","",INDEX('Res.Aux.'!$AG$12:$BG$722,MATCH($B417,'Res.Aux.'!$AG$12:$AG$722,0),MATCH(S$6,'Res.Aux.'!$AG$15:$BG$15,0)))</f>
        <v/>
      </c>
      <c r="T417" s="415" t="str">
        <f>IF($B417="-","",INDEX('Res.Aux.'!$AG$12:$BG$722,MATCH($B417,'Res.Aux.'!$AG$12:$AG$722,0),MATCH(T$6,'Res.Aux.'!$AG$15:$BG$15,0)))</f>
        <v/>
      </c>
      <c r="U417" s="416" t="str">
        <f>IF($B417="-","",INDEX('Res.Aux.'!$AG$12:$BG$722,MATCH($B417,'Res.Aux.'!$AG$12:$AG$722,0),MATCH(U$6,'Res.Aux.'!$AG$15:$BG$15,0)))</f>
        <v/>
      </c>
      <c r="V417" s="417"/>
      <c r="W417" s="414" t="str">
        <f t="shared" si="85"/>
        <v>-</v>
      </c>
      <c r="X417" s="415" t="str">
        <f t="shared" si="85"/>
        <v>-</v>
      </c>
      <c r="Y417" s="415" t="str">
        <f t="shared" si="85"/>
        <v>-</v>
      </c>
      <c r="Z417" s="416" t="str">
        <f t="shared" si="85"/>
        <v>-</v>
      </c>
      <c r="AA417" s="417"/>
      <c r="AB417" s="414" t="str">
        <f t="shared" si="84"/>
        <v>-</v>
      </c>
      <c r="AC417" s="415" t="str">
        <f t="shared" si="84"/>
        <v>-</v>
      </c>
      <c r="AD417" s="415" t="str">
        <f t="shared" si="84"/>
        <v>-</v>
      </c>
      <c r="AE417" s="416" t="str">
        <f t="shared" si="84"/>
        <v>-</v>
      </c>
      <c r="AF417" s="417"/>
      <c r="AG417" s="410" t="str">
        <f t="shared" si="75"/>
        <v>-</v>
      </c>
      <c r="AH417" s="417"/>
      <c r="AI417" s="418" t="str">
        <f t="shared" si="76"/>
        <v>ù</v>
      </c>
      <c r="AJ417" s="419" t="str">
        <f t="shared" si="77"/>
        <v>~</v>
      </c>
      <c r="AK417" s="417"/>
      <c r="AL417" s="414" t="str">
        <f t="shared" si="83"/>
        <v>-</v>
      </c>
      <c r="AM417" s="416" t="str">
        <f t="shared" si="81"/>
        <v>-</v>
      </c>
    </row>
    <row r="418" spans="2:39" ht="15" x14ac:dyDescent="0.3">
      <c r="B418" s="400" t="str">
        <f>IF(MAX(B$7:B417)+1&gt;MAX('Res.Aux.'!$AG$23:$AG$722),"-",MAX(B$7:B417)+1)</f>
        <v>-</v>
      </c>
      <c r="C418" s="401" t="str">
        <f>IF($B418="-","",INDEX('Res.Aux.'!$AG$12:$BG$722,MATCH($B418,'Res.Aux.'!$AG$12:$AG$722,0),MATCH(C$6,'Res.Aux.'!$AG$15:$BG$15,0)))</f>
        <v/>
      </c>
      <c r="D418" s="402" t="str">
        <f t="shared" si="78"/>
        <v/>
      </c>
      <c r="E418" s="403" t="str">
        <f>IF($B418="-","",INDEX('Res.Aux.'!$AG$12:$BG$722,MATCH($B418,'Res.Aux.'!$AG$12:$AG$722,0),MATCH(E$6,'Res.Aux.'!$AG$15:$BG$15,0)))</f>
        <v/>
      </c>
      <c r="F418" s="402" t="str">
        <f t="shared" si="79"/>
        <v/>
      </c>
      <c r="G418" s="404" t="str">
        <f>IF($B418="-","",INDEX('Res.Aux.'!$AG$12:$BG$722,MATCH($B418,'Res.Aux.'!$AG$12:$AG$722,0),MATCH(G$6,'Res.Aux.'!$AG$15:$BG$15,0)))</f>
        <v/>
      </c>
      <c r="H418" s="405" t="str">
        <f>IF($B418="-","",Datos!$I$16)</f>
        <v/>
      </c>
      <c r="I418" s="406" t="str">
        <f>IF($C418="","",Datos!$G$16)</f>
        <v/>
      </c>
      <c r="J418" s="407" t="str">
        <f>IF($B418="-","",INDEX('Res.Aux.'!$AG$12:$BG$722,MATCH($B418,'Res.Aux.'!$AG$12:$AG$722,0),MATCH(J$6,'Res.Aux.'!$AG$15:$BG$15,0)))</f>
        <v/>
      </c>
      <c r="K418" s="408" t="str">
        <f>IF($C418="","",Datos!$H$26)</f>
        <v/>
      </c>
      <c r="L418" s="409" t="str">
        <f>IF($I418="","",Datos!$N$27)</f>
        <v/>
      </c>
      <c r="M418" s="407" t="str">
        <f>IF($I418="","",Datos!$O$27)</f>
        <v/>
      </c>
      <c r="N418" s="410" t="str">
        <f>IF($B418="-","",INDEX('Res.Aux.'!$AG$12:$BG$722,MATCH($B418,'Res.Aux.'!$AG$12:$AG$722,0),MATCH(N$6,'Res.Aux.'!$AG$15:$BG$15,0)))</f>
        <v/>
      </c>
      <c r="O418" s="411"/>
      <c r="P418" s="412" t="str">
        <f t="shared" si="80"/>
        <v/>
      </c>
      <c r="Q418" s="413" t="str">
        <f t="shared" si="82"/>
        <v>ù</v>
      </c>
      <c r="R418" s="414" t="str">
        <f>IF($B418="-","",INDEX('Res.Aux.'!$AG$12:$BG$722,MATCH($B418,'Res.Aux.'!$AG$12:$AG$722,0),MATCH(R$6,'Res.Aux.'!$AG$15:$BG$15,0)))</f>
        <v/>
      </c>
      <c r="S418" s="415" t="str">
        <f>IF($B418="-","",INDEX('Res.Aux.'!$AG$12:$BG$722,MATCH($B418,'Res.Aux.'!$AG$12:$AG$722,0),MATCH(S$6,'Res.Aux.'!$AG$15:$BG$15,0)))</f>
        <v/>
      </c>
      <c r="T418" s="415" t="str">
        <f>IF($B418="-","",INDEX('Res.Aux.'!$AG$12:$BG$722,MATCH($B418,'Res.Aux.'!$AG$12:$AG$722,0),MATCH(T$6,'Res.Aux.'!$AG$15:$BG$15,0)))</f>
        <v/>
      </c>
      <c r="U418" s="416" t="str">
        <f>IF($B418="-","",INDEX('Res.Aux.'!$AG$12:$BG$722,MATCH($B418,'Res.Aux.'!$AG$12:$AG$722,0),MATCH(U$6,'Res.Aux.'!$AG$15:$BG$15,0)))</f>
        <v/>
      </c>
      <c r="V418" s="417"/>
      <c r="W418" s="414" t="str">
        <f t="shared" si="85"/>
        <v>-</v>
      </c>
      <c r="X418" s="415" t="str">
        <f t="shared" si="85"/>
        <v>-</v>
      </c>
      <c r="Y418" s="415" t="str">
        <f t="shared" si="85"/>
        <v>-</v>
      </c>
      <c r="Z418" s="416" t="str">
        <f t="shared" si="85"/>
        <v>-</v>
      </c>
      <c r="AA418" s="417"/>
      <c r="AB418" s="414" t="str">
        <f t="shared" si="84"/>
        <v>-</v>
      </c>
      <c r="AC418" s="415" t="str">
        <f t="shared" si="84"/>
        <v>-</v>
      </c>
      <c r="AD418" s="415" t="str">
        <f t="shared" si="84"/>
        <v>-</v>
      </c>
      <c r="AE418" s="416" t="str">
        <f t="shared" si="84"/>
        <v>-</v>
      </c>
      <c r="AF418" s="417"/>
      <c r="AG418" s="410" t="str">
        <f t="shared" si="75"/>
        <v>-</v>
      </c>
      <c r="AH418" s="417"/>
      <c r="AI418" s="418" t="str">
        <f t="shared" si="76"/>
        <v>ù</v>
      </c>
      <c r="AJ418" s="419" t="str">
        <f t="shared" si="77"/>
        <v>~</v>
      </c>
      <c r="AK418" s="417"/>
      <c r="AL418" s="414" t="str">
        <f t="shared" si="83"/>
        <v>-</v>
      </c>
      <c r="AM418" s="416" t="str">
        <f t="shared" si="81"/>
        <v>-</v>
      </c>
    </row>
    <row r="419" spans="2:39" ht="15" x14ac:dyDescent="0.3">
      <c r="B419" s="400" t="str">
        <f>IF(MAX(B$7:B418)+1&gt;MAX('Res.Aux.'!$AG$23:$AG$722),"-",MAX(B$7:B418)+1)</f>
        <v>-</v>
      </c>
      <c r="C419" s="401" t="str">
        <f>IF($B419="-","",INDEX('Res.Aux.'!$AG$12:$BG$722,MATCH($B419,'Res.Aux.'!$AG$12:$AG$722,0),MATCH(C$6,'Res.Aux.'!$AG$15:$BG$15,0)))</f>
        <v/>
      </c>
      <c r="D419" s="402" t="str">
        <f t="shared" si="78"/>
        <v/>
      </c>
      <c r="E419" s="403" t="str">
        <f>IF($B419="-","",INDEX('Res.Aux.'!$AG$12:$BG$722,MATCH($B419,'Res.Aux.'!$AG$12:$AG$722,0),MATCH(E$6,'Res.Aux.'!$AG$15:$BG$15,0)))</f>
        <v/>
      </c>
      <c r="F419" s="402" t="str">
        <f t="shared" si="79"/>
        <v/>
      </c>
      <c r="G419" s="404" t="str">
        <f>IF($B419="-","",INDEX('Res.Aux.'!$AG$12:$BG$722,MATCH($B419,'Res.Aux.'!$AG$12:$AG$722,0),MATCH(G$6,'Res.Aux.'!$AG$15:$BG$15,0)))</f>
        <v/>
      </c>
      <c r="H419" s="405" t="str">
        <f>IF($B419="-","",Datos!$I$16)</f>
        <v/>
      </c>
      <c r="I419" s="406" t="str">
        <f>IF($C419="","",Datos!$G$16)</f>
        <v/>
      </c>
      <c r="J419" s="407" t="str">
        <f>IF($B419="-","",INDEX('Res.Aux.'!$AG$12:$BG$722,MATCH($B419,'Res.Aux.'!$AG$12:$AG$722,0),MATCH(J$6,'Res.Aux.'!$AG$15:$BG$15,0)))</f>
        <v/>
      </c>
      <c r="K419" s="408" t="str">
        <f>IF($C419="","",Datos!$H$26)</f>
        <v/>
      </c>
      <c r="L419" s="409" t="str">
        <f>IF($I419="","",Datos!$N$27)</f>
        <v/>
      </c>
      <c r="M419" s="407" t="str">
        <f>IF($I419="","",Datos!$O$27)</f>
        <v/>
      </c>
      <c r="N419" s="410" t="str">
        <f>IF($B419="-","",INDEX('Res.Aux.'!$AG$12:$BG$722,MATCH($B419,'Res.Aux.'!$AG$12:$AG$722,0),MATCH(N$6,'Res.Aux.'!$AG$15:$BG$15,0)))</f>
        <v/>
      </c>
      <c r="O419" s="411"/>
      <c r="P419" s="412" t="str">
        <f t="shared" si="80"/>
        <v/>
      </c>
      <c r="Q419" s="413" t="str">
        <f t="shared" si="82"/>
        <v>ù</v>
      </c>
      <c r="R419" s="414" t="str">
        <f>IF($B419="-","",INDEX('Res.Aux.'!$AG$12:$BG$722,MATCH($B419,'Res.Aux.'!$AG$12:$AG$722,0),MATCH(R$6,'Res.Aux.'!$AG$15:$BG$15,0)))</f>
        <v/>
      </c>
      <c r="S419" s="415" t="str">
        <f>IF($B419="-","",INDEX('Res.Aux.'!$AG$12:$BG$722,MATCH($B419,'Res.Aux.'!$AG$12:$AG$722,0),MATCH(S$6,'Res.Aux.'!$AG$15:$BG$15,0)))</f>
        <v/>
      </c>
      <c r="T419" s="415" t="str">
        <f>IF($B419="-","",INDEX('Res.Aux.'!$AG$12:$BG$722,MATCH($B419,'Res.Aux.'!$AG$12:$AG$722,0),MATCH(T$6,'Res.Aux.'!$AG$15:$BG$15,0)))</f>
        <v/>
      </c>
      <c r="U419" s="416" t="str">
        <f>IF($B419="-","",INDEX('Res.Aux.'!$AG$12:$BG$722,MATCH($B419,'Res.Aux.'!$AG$12:$AG$722,0),MATCH(U$6,'Res.Aux.'!$AG$15:$BG$15,0)))</f>
        <v/>
      </c>
      <c r="V419" s="417"/>
      <c r="W419" s="414" t="str">
        <f t="shared" si="85"/>
        <v>-</v>
      </c>
      <c r="X419" s="415" t="str">
        <f t="shared" si="85"/>
        <v>-</v>
      </c>
      <c r="Y419" s="415" t="str">
        <f t="shared" si="85"/>
        <v>-</v>
      </c>
      <c r="Z419" s="416" t="str">
        <f t="shared" si="85"/>
        <v>-</v>
      </c>
      <c r="AA419" s="417"/>
      <c r="AB419" s="414" t="str">
        <f t="shared" si="84"/>
        <v>-</v>
      </c>
      <c r="AC419" s="415" t="str">
        <f t="shared" si="84"/>
        <v>-</v>
      </c>
      <c r="AD419" s="415" t="str">
        <f t="shared" si="84"/>
        <v>-</v>
      </c>
      <c r="AE419" s="416" t="str">
        <f t="shared" si="84"/>
        <v>-</v>
      </c>
      <c r="AF419" s="417"/>
      <c r="AG419" s="410" t="str">
        <f t="shared" si="75"/>
        <v>-</v>
      </c>
      <c r="AH419" s="417"/>
      <c r="AI419" s="418" t="str">
        <f t="shared" si="76"/>
        <v>ù</v>
      </c>
      <c r="AJ419" s="419" t="str">
        <f t="shared" si="77"/>
        <v>~</v>
      </c>
      <c r="AK419" s="417"/>
      <c r="AL419" s="414" t="str">
        <f t="shared" si="83"/>
        <v>-</v>
      </c>
      <c r="AM419" s="416" t="str">
        <f t="shared" si="81"/>
        <v>-</v>
      </c>
    </row>
    <row r="420" spans="2:39" ht="15" x14ac:dyDescent="0.3">
      <c r="B420" s="400" t="str">
        <f>IF(MAX(B$7:B419)+1&gt;MAX('Res.Aux.'!$AG$23:$AG$722),"-",MAX(B$7:B419)+1)</f>
        <v>-</v>
      </c>
      <c r="C420" s="401" t="str">
        <f>IF($B420="-","",INDEX('Res.Aux.'!$AG$12:$BG$722,MATCH($B420,'Res.Aux.'!$AG$12:$AG$722,0),MATCH(C$6,'Res.Aux.'!$AG$15:$BG$15,0)))</f>
        <v/>
      </c>
      <c r="D420" s="402" t="str">
        <f t="shared" si="78"/>
        <v/>
      </c>
      <c r="E420" s="403" t="str">
        <f>IF($B420="-","",INDEX('Res.Aux.'!$AG$12:$BG$722,MATCH($B420,'Res.Aux.'!$AG$12:$AG$722,0),MATCH(E$6,'Res.Aux.'!$AG$15:$BG$15,0)))</f>
        <v/>
      </c>
      <c r="F420" s="402" t="str">
        <f t="shared" si="79"/>
        <v/>
      </c>
      <c r="G420" s="404" t="str">
        <f>IF($B420="-","",INDEX('Res.Aux.'!$AG$12:$BG$722,MATCH($B420,'Res.Aux.'!$AG$12:$AG$722,0),MATCH(G$6,'Res.Aux.'!$AG$15:$BG$15,0)))</f>
        <v/>
      </c>
      <c r="H420" s="405" t="str">
        <f>IF($B420="-","",Datos!$I$16)</f>
        <v/>
      </c>
      <c r="I420" s="406" t="str">
        <f>IF($C420="","",Datos!$G$16)</f>
        <v/>
      </c>
      <c r="J420" s="407" t="str">
        <f>IF($B420="-","",INDEX('Res.Aux.'!$AG$12:$BG$722,MATCH($B420,'Res.Aux.'!$AG$12:$AG$722,0),MATCH(J$6,'Res.Aux.'!$AG$15:$BG$15,0)))</f>
        <v/>
      </c>
      <c r="K420" s="408" t="str">
        <f>IF($C420="","",Datos!$H$26)</f>
        <v/>
      </c>
      <c r="L420" s="409" t="str">
        <f>IF($I420="","",Datos!$N$27)</f>
        <v/>
      </c>
      <c r="M420" s="407" t="str">
        <f>IF($I420="","",Datos!$O$27)</f>
        <v/>
      </c>
      <c r="N420" s="410" t="str">
        <f>IF($B420="-","",INDEX('Res.Aux.'!$AG$12:$BG$722,MATCH($B420,'Res.Aux.'!$AG$12:$AG$722,0),MATCH(N$6,'Res.Aux.'!$AG$15:$BG$15,0)))</f>
        <v/>
      </c>
      <c r="O420" s="411"/>
      <c r="P420" s="412" t="str">
        <f t="shared" si="80"/>
        <v/>
      </c>
      <c r="Q420" s="413" t="str">
        <f t="shared" si="82"/>
        <v>ù</v>
      </c>
      <c r="R420" s="414" t="str">
        <f>IF($B420="-","",INDEX('Res.Aux.'!$AG$12:$BG$722,MATCH($B420,'Res.Aux.'!$AG$12:$AG$722,0),MATCH(R$6,'Res.Aux.'!$AG$15:$BG$15,0)))</f>
        <v/>
      </c>
      <c r="S420" s="415" t="str">
        <f>IF($B420="-","",INDEX('Res.Aux.'!$AG$12:$BG$722,MATCH($B420,'Res.Aux.'!$AG$12:$AG$722,0),MATCH(S$6,'Res.Aux.'!$AG$15:$BG$15,0)))</f>
        <v/>
      </c>
      <c r="T420" s="415" t="str">
        <f>IF($B420="-","",INDEX('Res.Aux.'!$AG$12:$BG$722,MATCH($B420,'Res.Aux.'!$AG$12:$AG$722,0),MATCH(T$6,'Res.Aux.'!$AG$15:$BG$15,0)))</f>
        <v/>
      </c>
      <c r="U420" s="416" t="str">
        <f>IF($B420="-","",INDEX('Res.Aux.'!$AG$12:$BG$722,MATCH($B420,'Res.Aux.'!$AG$12:$AG$722,0),MATCH(U$6,'Res.Aux.'!$AG$15:$BG$15,0)))</f>
        <v/>
      </c>
      <c r="V420" s="417"/>
      <c r="W420" s="414" t="str">
        <f t="shared" si="85"/>
        <v>-</v>
      </c>
      <c r="X420" s="415" t="str">
        <f t="shared" si="85"/>
        <v>-</v>
      </c>
      <c r="Y420" s="415" t="str">
        <f t="shared" si="85"/>
        <v>-</v>
      </c>
      <c r="Z420" s="416" t="str">
        <f t="shared" si="85"/>
        <v>-</v>
      </c>
      <c r="AA420" s="417"/>
      <c r="AB420" s="414" t="str">
        <f t="shared" si="84"/>
        <v>-</v>
      </c>
      <c r="AC420" s="415" t="str">
        <f t="shared" si="84"/>
        <v>-</v>
      </c>
      <c r="AD420" s="415" t="str">
        <f t="shared" si="84"/>
        <v>-</v>
      </c>
      <c r="AE420" s="416" t="str">
        <f t="shared" si="84"/>
        <v>-</v>
      </c>
      <c r="AF420" s="417"/>
      <c r="AG420" s="410" t="str">
        <f t="shared" si="75"/>
        <v>-</v>
      </c>
      <c r="AH420" s="417"/>
      <c r="AI420" s="418" t="str">
        <f t="shared" si="76"/>
        <v>ù</v>
      </c>
      <c r="AJ420" s="419" t="str">
        <f t="shared" si="77"/>
        <v>~</v>
      </c>
      <c r="AK420" s="417"/>
      <c r="AL420" s="414" t="str">
        <f t="shared" si="83"/>
        <v>-</v>
      </c>
      <c r="AM420" s="416" t="str">
        <f t="shared" si="81"/>
        <v>-</v>
      </c>
    </row>
    <row r="421" spans="2:39" ht="15" x14ac:dyDescent="0.3">
      <c r="B421" s="400" t="str">
        <f>IF(MAX(B$7:B420)+1&gt;MAX('Res.Aux.'!$AG$23:$AG$722),"-",MAX(B$7:B420)+1)</f>
        <v>-</v>
      </c>
      <c r="C421" s="401" t="str">
        <f>IF($B421="-","",INDEX('Res.Aux.'!$AG$12:$BG$722,MATCH($B421,'Res.Aux.'!$AG$12:$AG$722,0),MATCH(C$6,'Res.Aux.'!$AG$15:$BG$15,0)))</f>
        <v/>
      </c>
      <c r="D421" s="402" t="str">
        <f t="shared" si="78"/>
        <v/>
      </c>
      <c r="E421" s="403" t="str">
        <f>IF($B421="-","",INDEX('Res.Aux.'!$AG$12:$BG$722,MATCH($B421,'Res.Aux.'!$AG$12:$AG$722,0),MATCH(E$6,'Res.Aux.'!$AG$15:$BG$15,0)))</f>
        <v/>
      </c>
      <c r="F421" s="402" t="str">
        <f t="shared" si="79"/>
        <v/>
      </c>
      <c r="G421" s="404" t="str">
        <f>IF($B421="-","",INDEX('Res.Aux.'!$AG$12:$BG$722,MATCH($B421,'Res.Aux.'!$AG$12:$AG$722,0),MATCH(G$6,'Res.Aux.'!$AG$15:$BG$15,0)))</f>
        <v/>
      </c>
      <c r="H421" s="405" t="str">
        <f>IF($B421="-","",Datos!$I$16)</f>
        <v/>
      </c>
      <c r="I421" s="406" t="str">
        <f>IF($C421="","",Datos!$G$16)</f>
        <v/>
      </c>
      <c r="J421" s="407" t="str">
        <f>IF($B421="-","",INDEX('Res.Aux.'!$AG$12:$BG$722,MATCH($B421,'Res.Aux.'!$AG$12:$AG$722,0),MATCH(J$6,'Res.Aux.'!$AG$15:$BG$15,0)))</f>
        <v/>
      </c>
      <c r="K421" s="408" t="str">
        <f>IF($C421="","",Datos!$H$26)</f>
        <v/>
      </c>
      <c r="L421" s="409" t="str">
        <f>IF($I421="","",Datos!$N$27)</f>
        <v/>
      </c>
      <c r="M421" s="407" t="str">
        <f>IF($I421="","",Datos!$O$27)</f>
        <v/>
      </c>
      <c r="N421" s="410" t="str">
        <f>IF($B421="-","",INDEX('Res.Aux.'!$AG$12:$BG$722,MATCH($B421,'Res.Aux.'!$AG$12:$AG$722,0),MATCH(N$6,'Res.Aux.'!$AG$15:$BG$15,0)))</f>
        <v/>
      </c>
      <c r="O421" s="411"/>
      <c r="P421" s="412" t="str">
        <f t="shared" si="80"/>
        <v/>
      </c>
      <c r="Q421" s="413" t="str">
        <f t="shared" si="82"/>
        <v>ù</v>
      </c>
      <c r="R421" s="414" t="str">
        <f>IF($B421="-","",INDEX('Res.Aux.'!$AG$12:$BG$722,MATCH($B421,'Res.Aux.'!$AG$12:$AG$722,0),MATCH(R$6,'Res.Aux.'!$AG$15:$BG$15,0)))</f>
        <v/>
      </c>
      <c r="S421" s="415" t="str">
        <f>IF($B421="-","",INDEX('Res.Aux.'!$AG$12:$BG$722,MATCH($B421,'Res.Aux.'!$AG$12:$AG$722,0),MATCH(S$6,'Res.Aux.'!$AG$15:$BG$15,0)))</f>
        <v/>
      </c>
      <c r="T421" s="415" t="str">
        <f>IF($B421="-","",INDEX('Res.Aux.'!$AG$12:$BG$722,MATCH($B421,'Res.Aux.'!$AG$12:$AG$722,0),MATCH(T$6,'Res.Aux.'!$AG$15:$BG$15,0)))</f>
        <v/>
      </c>
      <c r="U421" s="416" t="str">
        <f>IF($B421="-","",INDEX('Res.Aux.'!$AG$12:$BG$722,MATCH($B421,'Res.Aux.'!$AG$12:$AG$722,0),MATCH(U$6,'Res.Aux.'!$AG$15:$BG$15,0)))</f>
        <v/>
      </c>
      <c r="V421" s="417"/>
      <c r="W421" s="414" t="str">
        <f t="shared" si="85"/>
        <v>-</v>
      </c>
      <c r="X421" s="415" t="str">
        <f t="shared" si="85"/>
        <v>-</v>
      </c>
      <c r="Y421" s="415" t="str">
        <f t="shared" si="85"/>
        <v>-</v>
      </c>
      <c r="Z421" s="416" t="str">
        <f t="shared" si="85"/>
        <v>-</v>
      </c>
      <c r="AA421" s="417"/>
      <c r="AB421" s="414" t="str">
        <f t="shared" si="84"/>
        <v>-</v>
      </c>
      <c r="AC421" s="415" t="str">
        <f t="shared" si="84"/>
        <v>-</v>
      </c>
      <c r="AD421" s="415" t="str">
        <f t="shared" si="84"/>
        <v>-</v>
      </c>
      <c r="AE421" s="416" t="str">
        <f t="shared" si="84"/>
        <v>-</v>
      </c>
      <c r="AF421" s="417"/>
      <c r="AG421" s="410" t="str">
        <f t="shared" si="75"/>
        <v>-</v>
      </c>
      <c r="AH421" s="417"/>
      <c r="AI421" s="418" t="str">
        <f t="shared" si="76"/>
        <v>ù</v>
      </c>
      <c r="AJ421" s="419" t="str">
        <f t="shared" si="77"/>
        <v>~</v>
      </c>
      <c r="AK421" s="417"/>
      <c r="AL421" s="414" t="str">
        <f t="shared" si="83"/>
        <v>-</v>
      </c>
      <c r="AM421" s="416" t="str">
        <f t="shared" si="81"/>
        <v>-</v>
      </c>
    </row>
    <row r="422" spans="2:39" ht="15" x14ac:dyDescent="0.3">
      <c r="B422" s="400" t="str">
        <f>IF(MAX(B$7:B421)+1&gt;MAX('Res.Aux.'!$AG$23:$AG$722),"-",MAX(B$7:B421)+1)</f>
        <v>-</v>
      </c>
      <c r="C422" s="401" t="str">
        <f>IF($B422="-","",INDEX('Res.Aux.'!$AG$12:$BG$722,MATCH($B422,'Res.Aux.'!$AG$12:$AG$722,0),MATCH(C$6,'Res.Aux.'!$AG$15:$BG$15,0)))</f>
        <v/>
      </c>
      <c r="D422" s="402" t="str">
        <f t="shared" si="78"/>
        <v/>
      </c>
      <c r="E422" s="403" t="str">
        <f>IF($B422="-","",INDEX('Res.Aux.'!$AG$12:$BG$722,MATCH($B422,'Res.Aux.'!$AG$12:$AG$722,0),MATCH(E$6,'Res.Aux.'!$AG$15:$BG$15,0)))</f>
        <v/>
      </c>
      <c r="F422" s="402" t="str">
        <f t="shared" si="79"/>
        <v/>
      </c>
      <c r="G422" s="404" t="str">
        <f>IF($B422="-","",INDEX('Res.Aux.'!$AG$12:$BG$722,MATCH($B422,'Res.Aux.'!$AG$12:$AG$722,0),MATCH(G$6,'Res.Aux.'!$AG$15:$BG$15,0)))</f>
        <v/>
      </c>
      <c r="H422" s="405" t="str">
        <f>IF($B422="-","",Datos!$I$16)</f>
        <v/>
      </c>
      <c r="I422" s="406" t="str">
        <f>IF($C422="","",Datos!$G$16)</f>
        <v/>
      </c>
      <c r="J422" s="407" t="str">
        <f>IF($B422="-","",INDEX('Res.Aux.'!$AG$12:$BG$722,MATCH($B422,'Res.Aux.'!$AG$12:$AG$722,0),MATCH(J$6,'Res.Aux.'!$AG$15:$BG$15,0)))</f>
        <v/>
      </c>
      <c r="K422" s="408" t="str">
        <f>IF($C422="","",Datos!$H$26)</f>
        <v/>
      </c>
      <c r="L422" s="409" t="str">
        <f>IF($I422="","",Datos!$N$27)</f>
        <v/>
      </c>
      <c r="M422" s="407" t="str">
        <f>IF($I422="","",Datos!$O$27)</f>
        <v/>
      </c>
      <c r="N422" s="410" t="str">
        <f>IF($B422="-","",INDEX('Res.Aux.'!$AG$12:$BG$722,MATCH($B422,'Res.Aux.'!$AG$12:$AG$722,0),MATCH(N$6,'Res.Aux.'!$AG$15:$BG$15,0)))</f>
        <v/>
      </c>
      <c r="O422" s="411"/>
      <c r="P422" s="412" t="str">
        <f t="shared" si="80"/>
        <v/>
      </c>
      <c r="Q422" s="413" t="str">
        <f t="shared" si="82"/>
        <v>ù</v>
      </c>
      <c r="R422" s="414" t="str">
        <f>IF($B422="-","",INDEX('Res.Aux.'!$AG$12:$BG$722,MATCH($B422,'Res.Aux.'!$AG$12:$AG$722,0),MATCH(R$6,'Res.Aux.'!$AG$15:$BG$15,0)))</f>
        <v/>
      </c>
      <c r="S422" s="415" t="str">
        <f>IF($B422="-","",INDEX('Res.Aux.'!$AG$12:$BG$722,MATCH($B422,'Res.Aux.'!$AG$12:$AG$722,0),MATCH(S$6,'Res.Aux.'!$AG$15:$BG$15,0)))</f>
        <v/>
      </c>
      <c r="T422" s="415" t="str">
        <f>IF($B422="-","",INDEX('Res.Aux.'!$AG$12:$BG$722,MATCH($B422,'Res.Aux.'!$AG$12:$AG$722,0),MATCH(T$6,'Res.Aux.'!$AG$15:$BG$15,0)))</f>
        <v/>
      </c>
      <c r="U422" s="416" t="str">
        <f>IF($B422="-","",INDEX('Res.Aux.'!$AG$12:$BG$722,MATCH($B422,'Res.Aux.'!$AG$12:$AG$722,0),MATCH(U$6,'Res.Aux.'!$AG$15:$BG$15,0)))</f>
        <v/>
      </c>
      <c r="V422" s="417"/>
      <c r="W422" s="414" t="str">
        <f t="shared" si="85"/>
        <v>-</v>
      </c>
      <c r="X422" s="415" t="str">
        <f t="shared" si="85"/>
        <v>-</v>
      </c>
      <c r="Y422" s="415" t="str">
        <f t="shared" si="85"/>
        <v>-</v>
      </c>
      <c r="Z422" s="416" t="str">
        <f t="shared" si="85"/>
        <v>-</v>
      </c>
      <c r="AA422" s="417"/>
      <c r="AB422" s="414" t="str">
        <f t="shared" si="84"/>
        <v>-</v>
      </c>
      <c r="AC422" s="415" t="str">
        <f t="shared" si="84"/>
        <v>-</v>
      </c>
      <c r="AD422" s="415" t="str">
        <f t="shared" si="84"/>
        <v>-</v>
      </c>
      <c r="AE422" s="416" t="str">
        <f t="shared" si="84"/>
        <v>-</v>
      </c>
      <c r="AF422" s="417"/>
      <c r="AG422" s="410" t="str">
        <f t="shared" si="75"/>
        <v>-</v>
      </c>
      <c r="AH422" s="417"/>
      <c r="AI422" s="418" t="str">
        <f t="shared" si="76"/>
        <v>ù</v>
      </c>
      <c r="AJ422" s="419" t="str">
        <f t="shared" si="77"/>
        <v>~</v>
      </c>
      <c r="AK422" s="417"/>
      <c r="AL422" s="414" t="str">
        <f t="shared" si="83"/>
        <v>-</v>
      </c>
      <c r="AM422" s="416" t="str">
        <f t="shared" si="81"/>
        <v>-</v>
      </c>
    </row>
    <row r="423" spans="2:39" ht="15" x14ac:dyDescent="0.3">
      <c r="B423" s="400" t="str">
        <f>IF(MAX(B$7:B422)+1&gt;MAX('Res.Aux.'!$AG$23:$AG$722),"-",MAX(B$7:B422)+1)</f>
        <v>-</v>
      </c>
      <c r="C423" s="401" t="str">
        <f>IF($B423="-","",INDEX('Res.Aux.'!$AG$12:$BG$722,MATCH($B423,'Res.Aux.'!$AG$12:$AG$722,0),MATCH(C$6,'Res.Aux.'!$AG$15:$BG$15,0)))</f>
        <v/>
      </c>
      <c r="D423" s="402" t="str">
        <f t="shared" si="78"/>
        <v/>
      </c>
      <c r="E423" s="403" t="str">
        <f>IF($B423="-","",INDEX('Res.Aux.'!$AG$12:$BG$722,MATCH($B423,'Res.Aux.'!$AG$12:$AG$722,0),MATCH(E$6,'Res.Aux.'!$AG$15:$BG$15,0)))</f>
        <v/>
      </c>
      <c r="F423" s="402" t="str">
        <f t="shared" si="79"/>
        <v/>
      </c>
      <c r="G423" s="404" t="str">
        <f>IF($B423="-","",INDEX('Res.Aux.'!$AG$12:$BG$722,MATCH($B423,'Res.Aux.'!$AG$12:$AG$722,0),MATCH(G$6,'Res.Aux.'!$AG$15:$BG$15,0)))</f>
        <v/>
      </c>
      <c r="H423" s="405" t="str">
        <f>IF($B423="-","",Datos!$I$16)</f>
        <v/>
      </c>
      <c r="I423" s="406" t="str">
        <f>IF($C423="","",Datos!$G$16)</f>
        <v/>
      </c>
      <c r="J423" s="407" t="str">
        <f>IF($B423="-","",INDEX('Res.Aux.'!$AG$12:$BG$722,MATCH($B423,'Res.Aux.'!$AG$12:$AG$722,0),MATCH(J$6,'Res.Aux.'!$AG$15:$BG$15,0)))</f>
        <v/>
      </c>
      <c r="K423" s="408" t="str">
        <f>IF($C423="","",Datos!$H$26)</f>
        <v/>
      </c>
      <c r="L423" s="409" t="str">
        <f>IF($I423="","",Datos!$N$27)</f>
        <v/>
      </c>
      <c r="M423" s="407" t="str">
        <f>IF($I423="","",Datos!$O$27)</f>
        <v/>
      </c>
      <c r="N423" s="410" t="str">
        <f>IF($B423="-","",INDEX('Res.Aux.'!$AG$12:$BG$722,MATCH($B423,'Res.Aux.'!$AG$12:$AG$722,0),MATCH(N$6,'Res.Aux.'!$AG$15:$BG$15,0)))</f>
        <v/>
      </c>
      <c r="O423" s="411"/>
      <c r="P423" s="412" t="str">
        <f t="shared" si="80"/>
        <v/>
      </c>
      <c r="Q423" s="413" t="str">
        <f t="shared" si="82"/>
        <v>ù</v>
      </c>
      <c r="R423" s="414" t="str">
        <f>IF($B423="-","",INDEX('Res.Aux.'!$AG$12:$BG$722,MATCH($B423,'Res.Aux.'!$AG$12:$AG$722,0),MATCH(R$6,'Res.Aux.'!$AG$15:$BG$15,0)))</f>
        <v/>
      </c>
      <c r="S423" s="415" t="str">
        <f>IF($B423="-","",INDEX('Res.Aux.'!$AG$12:$BG$722,MATCH($B423,'Res.Aux.'!$AG$12:$AG$722,0),MATCH(S$6,'Res.Aux.'!$AG$15:$BG$15,0)))</f>
        <v/>
      </c>
      <c r="T423" s="415" t="str">
        <f>IF($B423="-","",INDEX('Res.Aux.'!$AG$12:$BG$722,MATCH($B423,'Res.Aux.'!$AG$12:$AG$722,0),MATCH(T$6,'Res.Aux.'!$AG$15:$BG$15,0)))</f>
        <v/>
      </c>
      <c r="U423" s="416" t="str">
        <f>IF($B423="-","",INDEX('Res.Aux.'!$AG$12:$BG$722,MATCH($B423,'Res.Aux.'!$AG$12:$AG$722,0),MATCH(U$6,'Res.Aux.'!$AG$15:$BG$15,0)))</f>
        <v/>
      </c>
      <c r="V423" s="417"/>
      <c r="W423" s="414" t="str">
        <f t="shared" si="85"/>
        <v>-</v>
      </c>
      <c r="X423" s="415" t="str">
        <f t="shared" si="85"/>
        <v>-</v>
      </c>
      <c r="Y423" s="415" t="str">
        <f t="shared" si="85"/>
        <v>-</v>
      </c>
      <c r="Z423" s="416" t="str">
        <f t="shared" si="85"/>
        <v>-</v>
      </c>
      <c r="AA423" s="417"/>
      <c r="AB423" s="414" t="str">
        <f t="shared" si="84"/>
        <v>-</v>
      </c>
      <c r="AC423" s="415" t="str">
        <f t="shared" si="84"/>
        <v>-</v>
      </c>
      <c r="AD423" s="415" t="str">
        <f t="shared" si="84"/>
        <v>-</v>
      </c>
      <c r="AE423" s="416" t="str">
        <f t="shared" si="84"/>
        <v>-</v>
      </c>
      <c r="AF423" s="417"/>
      <c r="AG423" s="410" t="str">
        <f t="shared" si="75"/>
        <v>-</v>
      </c>
      <c r="AH423" s="417"/>
      <c r="AI423" s="418" t="str">
        <f t="shared" si="76"/>
        <v>ù</v>
      </c>
      <c r="AJ423" s="419" t="str">
        <f t="shared" si="77"/>
        <v>~</v>
      </c>
      <c r="AK423" s="417"/>
      <c r="AL423" s="414" t="str">
        <f t="shared" si="83"/>
        <v>-</v>
      </c>
      <c r="AM423" s="416" t="str">
        <f t="shared" si="81"/>
        <v>-</v>
      </c>
    </row>
    <row r="424" spans="2:39" ht="15" x14ac:dyDescent="0.3">
      <c r="B424" s="400" t="str">
        <f>IF(MAX(B$7:B423)+1&gt;MAX('Res.Aux.'!$AG$23:$AG$722),"-",MAX(B$7:B423)+1)</f>
        <v>-</v>
      </c>
      <c r="C424" s="401" t="str">
        <f>IF($B424="-","",INDEX('Res.Aux.'!$AG$12:$BG$722,MATCH($B424,'Res.Aux.'!$AG$12:$AG$722,0),MATCH(C$6,'Res.Aux.'!$AG$15:$BG$15,0)))</f>
        <v/>
      </c>
      <c r="D424" s="402" t="str">
        <f t="shared" si="78"/>
        <v/>
      </c>
      <c r="E424" s="403" t="str">
        <f>IF($B424="-","",INDEX('Res.Aux.'!$AG$12:$BG$722,MATCH($B424,'Res.Aux.'!$AG$12:$AG$722,0),MATCH(E$6,'Res.Aux.'!$AG$15:$BG$15,0)))</f>
        <v/>
      </c>
      <c r="F424" s="402" t="str">
        <f t="shared" si="79"/>
        <v/>
      </c>
      <c r="G424" s="404" t="str">
        <f>IF($B424="-","",INDEX('Res.Aux.'!$AG$12:$BG$722,MATCH($B424,'Res.Aux.'!$AG$12:$AG$722,0),MATCH(G$6,'Res.Aux.'!$AG$15:$BG$15,0)))</f>
        <v/>
      </c>
      <c r="H424" s="405" t="str">
        <f>IF($B424="-","",Datos!$I$16)</f>
        <v/>
      </c>
      <c r="I424" s="406" t="str">
        <f>IF($C424="","",Datos!$G$16)</f>
        <v/>
      </c>
      <c r="J424" s="407" t="str">
        <f>IF($B424="-","",INDEX('Res.Aux.'!$AG$12:$BG$722,MATCH($B424,'Res.Aux.'!$AG$12:$AG$722,0),MATCH(J$6,'Res.Aux.'!$AG$15:$BG$15,0)))</f>
        <v/>
      </c>
      <c r="K424" s="408" t="str">
        <f>IF($C424="","",Datos!$H$26)</f>
        <v/>
      </c>
      <c r="L424" s="409" t="str">
        <f>IF($I424="","",Datos!$N$27)</f>
        <v/>
      </c>
      <c r="M424" s="407" t="str">
        <f>IF($I424="","",Datos!$O$27)</f>
        <v/>
      </c>
      <c r="N424" s="410" t="str">
        <f>IF($B424="-","",INDEX('Res.Aux.'!$AG$12:$BG$722,MATCH($B424,'Res.Aux.'!$AG$12:$AG$722,0),MATCH(N$6,'Res.Aux.'!$AG$15:$BG$15,0)))</f>
        <v/>
      </c>
      <c r="O424" s="411"/>
      <c r="P424" s="412" t="str">
        <f t="shared" si="80"/>
        <v/>
      </c>
      <c r="Q424" s="413" t="str">
        <f t="shared" si="82"/>
        <v>ù</v>
      </c>
      <c r="R424" s="414" t="str">
        <f>IF($B424="-","",INDEX('Res.Aux.'!$AG$12:$BG$722,MATCH($B424,'Res.Aux.'!$AG$12:$AG$722,0),MATCH(R$6,'Res.Aux.'!$AG$15:$BG$15,0)))</f>
        <v/>
      </c>
      <c r="S424" s="415" t="str">
        <f>IF($B424="-","",INDEX('Res.Aux.'!$AG$12:$BG$722,MATCH($B424,'Res.Aux.'!$AG$12:$AG$722,0),MATCH(S$6,'Res.Aux.'!$AG$15:$BG$15,0)))</f>
        <v/>
      </c>
      <c r="T424" s="415" t="str">
        <f>IF($B424="-","",INDEX('Res.Aux.'!$AG$12:$BG$722,MATCH($B424,'Res.Aux.'!$AG$12:$AG$722,0),MATCH(T$6,'Res.Aux.'!$AG$15:$BG$15,0)))</f>
        <v/>
      </c>
      <c r="U424" s="416" t="str">
        <f>IF($B424="-","",INDEX('Res.Aux.'!$AG$12:$BG$722,MATCH($B424,'Res.Aux.'!$AG$12:$AG$722,0),MATCH(U$6,'Res.Aux.'!$AG$15:$BG$15,0)))</f>
        <v/>
      </c>
      <c r="V424" s="417"/>
      <c r="W424" s="414" t="str">
        <f t="shared" si="85"/>
        <v>-</v>
      </c>
      <c r="X424" s="415" t="str">
        <f t="shared" si="85"/>
        <v>-</v>
      </c>
      <c r="Y424" s="415" t="str">
        <f t="shared" si="85"/>
        <v>-</v>
      </c>
      <c r="Z424" s="416" t="str">
        <f t="shared" si="85"/>
        <v>-</v>
      </c>
      <c r="AA424" s="417"/>
      <c r="AB424" s="414" t="str">
        <f t="shared" si="84"/>
        <v>-</v>
      </c>
      <c r="AC424" s="415" t="str">
        <f t="shared" si="84"/>
        <v>-</v>
      </c>
      <c r="AD424" s="415" t="str">
        <f t="shared" si="84"/>
        <v>-</v>
      </c>
      <c r="AE424" s="416" t="str">
        <f t="shared" si="84"/>
        <v>-</v>
      </c>
      <c r="AF424" s="417"/>
      <c r="AG424" s="410" t="str">
        <f t="shared" si="75"/>
        <v>-</v>
      </c>
      <c r="AH424" s="417"/>
      <c r="AI424" s="418" t="str">
        <f t="shared" si="76"/>
        <v>ù</v>
      </c>
      <c r="AJ424" s="419" t="str">
        <f t="shared" si="77"/>
        <v>~</v>
      </c>
      <c r="AK424" s="417"/>
      <c r="AL424" s="414" t="str">
        <f t="shared" si="83"/>
        <v>-</v>
      </c>
      <c r="AM424" s="416" t="str">
        <f t="shared" si="81"/>
        <v>-</v>
      </c>
    </row>
    <row r="425" spans="2:39" ht="15" x14ac:dyDescent="0.3">
      <c r="B425" s="400" t="str">
        <f>IF(MAX(B$7:B424)+1&gt;MAX('Res.Aux.'!$AG$23:$AG$722),"-",MAX(B$7:B424)+1)</f>
        <v>-</v>
      </c>
      <c r="C425" s="401" t="str">
        <f>IF($B425="-","",INDEX('Res.Aux.'!$AG$12:$BG$722,MATCH($B425,'Res.Aux.'!$AG$12:$AG$722,0),MATCH(C$6,'Res.Aux.'!$AG$15:$BG$15,0)))</f>
        <v/>
      </c>
      <c r="D425" s="402" t="str">
        <f t="shared" si="78"/>
        <v/>
      </c>
      <c r="E425" s="403" t="str">
        <f>IF($B425="-","",INDEX('Res.Aux.'!$AG$12:$BG$722,MATCH($B425,'Res.Aux.'!$AG$12:$AG$722,0),MATCH(E$6,'Res.Aux.'!$AG$15:$BG$15,0)))</f>
        <v/>
      </c>
      <c r="F425" s="402" t="str">
        <f t="shared" si="79"/>
        <v/>
      </c>
      <c r="G425" s="404" t="str">
        <f>IF($B425="-","",INDEX('Res.Aux.'!$AG$12:$BG$722,MATCH($B425,'Res.Aux.'!$AG$12:$AG$722,0),MATCH(G$6,'Res.Aux.'!$AG$15:$BG$15,0)))</f>
        <v/>
      </c>
      <c r="H425" s="405" t="str">
        <f>IF($B425="-","",Datos!$I$16)</f>
        <v/>
      </c>
      <c r="I425" s="406" t="str">
        <f>IF($C425="","",Datos!$G$16)</f>
        <v/>
      </c>
      <c r="J425" s="407" t="str">
        <f>IF($B425="-","",INDEX('Res.Aux.'!$AG$12:$BG$722,MATCH($B425,'Res.Aux.'!$AG$12:$AG$722,0),MATCH(J$6,'Res.Aux.'!$AG$15:$BG$15,0)))</f>
        <v/>
      </c>
      <c r="K425" s="408" t="str">
        <f>IF($C425="","",Datos!$H$26)</f>
        <v/>
      </c>
      <c r="L425" s="409" t="str">
        <f>IF($I425="","",Datos!$N$27)</f>
        <v/>
      </c>
      <c r="M425" s="407" t="str">
        <f>IF($I425="","",Datos!$O$27)</f>
        <v/>
      </c>
      <c r="N425" s="410" t="str">
        <f>IF($B425="-","",INDEX('Res.Aux.'!$AG$12:$BG$722,MATCH($B425,'Res.Aux.'!$AG$12:$AG$722,0),MATCH(N$6,'Res.Aux.'!$AG$15:$BG$15,0)))</f>
        <v/>
      </c>
      <c r="O425" s="411"/>
      <c r="P425" s="412" t="str">
        <f t="shared" si="80"/>
        <v/>
      </c>
      <c r="Q425" s="413" t="str">
        <f t="shared" si="82"/>
        <v>ù</v>
      </c>
      <c r="R425" s="414" t="str">
        <f>IF($B425="-","",INDEX('Res.Aux.'!$AG$12:$BG$722,MATCH($B425,'Res.Aux.'!$AG$12:$AG$722,0),MATCH(R$6,'Res.Aux.'!$AG$15:$BG$15,0)))</f>
        <v/>
      </c>
      <c r="S425" s="415" t="str">
        <f>IF($B425="-","",INDEX('Res.Aux.'!$AG$12:$BG$722,MATCH($B425,'Res.Aux.'!$AG$12:$AG$722,0),MATCH(S$6,'Res.Aux.'!$AG$15:$BG$15,0)))</f>
        <v/>
      </c>
      <c r="T425" s="415" t="str">
        <f>IF($B425="-","",INDEX('Res.Aux.'!$AG$12:$BG$722,MATCH($B425,'Res.Aux.'!$AG$12:$AG$722,0),MATCH(T$6,'Res.Aux.'!$AG$15:$BG$15,0)))</f>
        <v/>
      </c>
      <c r="U425" s="416" t="str">
        <f>IF($B425="-","",INDEX('Res.Aux.'!$AG$12:$BG$722,MATCH($B425,'Res.Aux.'!$AG$12:$AG$722,0),MATCH(U$6,'Res.Aux.'!$AG$15:$BG$15,0)))</f>
        <v/>
      </c>
      <c r="V425" s="417"/>
      <c r="W425" s="414" t="str">
        <f t="shared" si="85"/>
        <v>-</v>
      </c>
      <c r="X425" s="415" t="str">
        <f t="shared" si="85"/>
        <v>-</v>
      </c>
      <c r="Y425" s="415" t="str">
        <f t="shared" si="85"/>
        <v>-</v>
      </c>
      <c r="Z425" s="416" t="str">
        <f t="shared" si="85"/>
        <v>-</v>
      </c>
      <c r="AA425" s="417"/>
      <c r="AB425" s="414" t="str">
        <f t="shared" si="84"/>
        <v>-</v>
      </c>
      <c r="AC425" s="415" t="str">
        <f t="shared" si="84"/>
        <v>-</v>
      </c>
      <c r="AD425" s="415" t="str">
        <f t="shared" si="84"/>
        <v>-</v>
      </c>
      <c r="AE425" s="416" t="str">
        <f t="shared" si="84"/>
        <v>-</v>
      </c>
      <c r="AF425" s="417"/>
      <c r="AG425" s="410" t="str">
        <f t="shared" si="75"/>
        <v>-</v>
      </c>
      <c r="AH425" s="417"/>
      <c r="AI425" s="418" t="str">
        <f t="shared" si="76"/>
        <v>ù</v>
      </c>
      <c r="AJ425" s="419" t="str">
        <f t="shared" si="77"/>
        <v>~</v>
      </c>
      <c r="AK425" s="417"/>
      <c r="AL425" s="414" t="str">
        <f t="shared" si="83"/>
        <v>-</v>
      </c>
      <c r="AM425" s="416" t="str">
        <f t="shared" si="81"/>
        <v>-</v>
      </c>
    </row>
    <row r="426" spans="2:39" ht="15" x14ac:dyDescent="0.3">
      <c r="B426" s="400" t="str">
        <f>IF(MAX(B$7:B425)+1&gt;MAX('Res.Aux.'!$AG$23:$AG$722),"-",MAX(B$7:B425)+1)</f>
        <v>-</v>
      </c>
      <c r="C426" s="401" t="str">
        <f>IF($B426="-","",INDEX('Res.Aux.'!$AG$12:$BG$722,MATCH($B426,'Res.Aux.'!$AG$12:$AG$722,0),MATCH(C$6,'Res.Aux.'!$AG$15:$BG$15,0)))</f>
        <v/>
      </c>
      <c r="D426" s="402" t="str">
        <f t="shared" si="78"/>
        <v/>
      </c>
      <c r="E426" s="403" t="str">
        <f>IF($B426="-","",INDEX('Res.Aux.'!$AG$12:$BG$722,MATCH($B426,'Res.Aux.'!$AG$12:$AG$722,0),MATCH(E$6,'Res.Aux.'!$AG$15:$BG$15,0)))</f>
        <v/>
      </c>
      <c r="F426" s="402" t="str">
        <f t="shared" si="79"/>
        <v/>
      </c>
      <c r="G426" s="404" t="str">
        <f>IF($B426="-","",INDEX('Res.Aux.'!$AG$12:$BG$722,MATCH($B426,'Res.Aux.'!$AG$12:$AG$722,0),MATCH(G$6,'Res.Aux.'!$AG$15:$BG$15,0)))</f>
        <v/>
      </c>
      <c r="H426" s="405" t="str">
        <f>IF($B426="-","",Datos!$I$16)</f>
        <v/>
      </c>
      <c r="I426" s="406" t="str">
        <f>IF($C426="","",Datos!$G$16)</f>
        <v/>
      </c>
      <c r="J426" s="407" t="str">
        <f>IF($B426="-","",INDEX('Res.Aux.'!$AG$12:$BG$722,MATCH($B426,'Res.Aux.'!$AG$12:$AG$722,0),MATCH(J$6,'Res.Aux.'!$AG$15:$BG$15,0)))</f>
        <v/>
      </c>
      <c r="K426" s="408" t="str">
        <f>IF($C426="","",Datos!$H$26)</f>
        <v/>
      </c>
      <c r="L426" s="409" t="str">
        <f>IF($I426="","",Datos!$N$27)</f>
        <v/>
      </c>
      <c r="M426" s="407" t="str">
        <f>IF($I426="","",Datos!$O$27)</f>
        <v/>
      </c>
      <c r="N426" s="410" t="str">
        <f>IF($B426="-","",INDEX('Res.Aux.'!$AG$12:$BG$722,MATCH($B426,'Res.Aux.'!$AG$12:$AG$722,0),MATCH(N$6,'Res.Aux.'!$AG$15:$BG$15,0)))</f>
        <v/>
      </c>
      <c r="O426" s="411"/>
      <c r="P426" s="412" t="str">
        <f t="shared" si="80"/>
        <v/>
      </c>
      <c r="Q426" s="413" t="str">
        <f t="shared" si="82"/>
        <v>ù</v>
      </c>
      <c r="R426" s="414" t="str">
        <f>IF($B426="-","",INDEX('Res.Aux.'!$AG$12:$BG$722,MATCH($B426,'Res.Aux.'!$AG$12:$AG$722,0),MATCH(R$6,'Res.Aux.'!$AG$15:$BG$15,0)))</f>
        <v/>
      </c>
      <c r="S426" s="415" t="str">
        <f>IF($B426="-","",INDEX('Res.Aux.'!$AG$12:$BG$722,MATCH($B426,'Res.Aux.'!$AG$12:$AG$722,0),MATCH(S$6,'Res.Aux.'!$AG$15:$BG$15,0)))</f>
        <v/>
      </c>
      <c r="T426" s="415" t="str">
        <f>IF($B426="-","",INDEX('Res.Aux.'!$AG$12:$BG$722,MATCH($B426,'Res.Aux.'!$AG$12:$AG$722,0),MATCH(T$6,'Res.Aux.'!$AG$15:$BG$15,0)))</f>
        <v/>
      </c>
      <c r="U426" s="416" t="str">
        <f>IF($B426="-","",INDEX('Res.Aux.'!$AG$12:$BG$722,MATCH($B426,'Res.Aux.'!$AG$12:$AG$722,0),MATCH(U$6,'Res.Aux.'!$AG$15:$BG$15,0)))</f>
        <v/>
      </c>
      <c r="V426" s="417"/>
      <c r="W426" s="414" t="str">
        <f t="shared" si="85"/>
        <v>-</v>
      </c>
      <c r="X426" s="415" t="str">
        <f t="shared" si="85"/>
        <v>-</v>
      </c>
      <c r="Y426" s="415" t="str">
        <f t="shared" si="85"/>
        <v>-</v>
      </c>
      <c r="Z426" s="416" t="str">
        <f t="shared" si="85"/>
        <v>-</v>
      </c>
      <c r="AA426" s="417"/>
      <c r="AB426" s="414" t="str">
        <f t="shared" si="84"/>
        <v>-</v>
      </c>
      <c r="AC426" s="415" t="str">
        <f t="shared" si="84"/>
        <v>-</v>
      </c>
      <c r="AD426" s="415" t="str">
        <f t="shared" si="84"/>
        <v>-</v>
      </c>
      <c r="AE426" s="416" t="str">
        <f t="shared" si="84"/>
        <v>-</v>
      </c>
      <c r="AF426" s="417"/>
      <c r="AG426" s="410" t="str">
        <f t="shared" si="75"/>
        <v>-</v>
      </c>
      <c r="AH426" s="417"/>
      <c r="AI426" s="418" t="str">
        <f t="shared" si="76"/>
        <v>ù</v>
      </c>
      <c r="AJ426" s="419" t="str">
        <f t="shared" si="77"/>
        <v>~</v>
      </c>
      <c r="AK426" s="417"/>
      <c r="AL426" s="414" t="str">
        <f t="shared" si="83"/>
        <v>-</v>
      </c>
      <c r="AM426" s="416" t="str">
        <f t="shared" si="81"/>
        <v>-</v>
      </c>
    </row>
    <row r="427" spans="2:39" ht="15" x14ac:dyDescent="0.3">
      <c r="B427" s="400" t="str">
        <f>IF(MAX(B$7:B426)+1&gt;MAX('Res.Aux.'!$AG$23:$AG$722),"-",MAX(B$7:B426)+1)</f>
        <v>-</v>
      </c>
      <c r="C427" s="401" t="str">
        <f>IF($B427="-","",INDEX('Res.Aux.'!$AG$12:$BG$722,MATCH($B427,'Res.Aux.'!$AG$12:$AG$722,0),MATCH(C$6,'Res.Aux.'!$AG$15:$BG$15,0)))</f>
        <v/>
      </c>
      <c r="D427" s="402" t="str">
        <f t="shared" si="78"/>
        <v/>
      </c>
      <c r="E427" s="403" t="str">
        <f>IF($B427="-","",INDEX('Res.Aux.'!$AG$12:$BG$722,MATCH($B427,'Res.Aux.'!$AG$12:$AG$722,0),MATCH(E$6,'Res.Aux.'!$AG$15:$BG$15,0)))</f>
        <v/>
      </c>
      <c r="F427" s="402" t="str">
        <f t="shared" si="79"/>
        <v/>
      </c>
      <c r="G427" s="404" t="str">
        <f>IF($B427="-","",INDEX('Res.Aux.'!$AG$12:$BG$722,MATCH($B427,'Res.Aux.'!$AG$12:$AG$722,0),MATCH(G$6,'Res.Aux.'!$AG$15:$BG$15,0)))</f>
        <v/>
      </c>
      <c r="H427" s="405" t="str">
        <f>IF($B427="-","",Datos!$I$16)</f>
        <v/>
      </c>
      <c r="I427" s="406" t="str">
        <f>IF($C427="","",Datos!$G$16)</f>
        <v/>
      </c>
      <c r="J427" s="407" t="str">
        <f>IF($B427="-","",INDEX('Res.Aux.'!$AG$12:$BG$722,MATCH($B427,'Res.Aux.'!$AG$12:$AG$722,0),MATCH(J$6,'Res.Aux.'!$AG$15:$BG$15,0)))</f>
        <v/>
      </c>
      <c r="K427" s="408" t="str">
        <f>IF($C427="","",Datos!$H$26)</f>
        <v/>
      </c>
      <c r="L427" s="409" t="str">
        <f>IF($I427="","",Datos!$N$27)</f>
        <v/>
      </c>
      <c r="M427" s="407" t="str">
        <f>IF($I427="","",Datos!$O$27)</f>
        <v/>
      </c>
      <c r="N427" s="410" t="str">
        <f>IF($B427="-","",INDEX('Res.Aux.'!$AG$12:$BG$722,MATCH($B427,'Res.Aux.'!$AG$12:$AG$722,0),MATCH(N$6,'Res.Aux.'!$AG$15:$BG$15,0)))</f>
        <v/>
      </c>
      <c r="O427" s="411"/>
      <c r="P427" s="412" t="str">
        <f t="shared" si="80"/>
        <v/>
      </c>
      <c r="Q427" s="413" t="str">
        <f t="shared" si="82"/>
        <v>ù</v>
      </c>
      <c r="R427" s="414" t="str">
        <f>IF($B427="-","",INDEX('Res.Aux.'!$AG$12:$BG$722,MATCH($B427,'Res.Aux.'!$AG$12:$AG$722,0),MATCH(R$6,'Res.Aux.'!$AG$15:$BG$15,0)))</f>
        <v/>
      </c>
      <c r="S427" s="415" t="str">
        <f>IF($B427="-","",INDEX('Res.Aux.'!$AG$12:$BG$722,MATCH($B427,'Res.Aux.'!$AG$12:$AG$722,0),MATCH(S$6,'Res.Aux.'!$AG$15:$BG$15,0)))</f>
        <v/>
      </c>
      <c r="T427" s="415" t="str">
        <f>IF($B427="-","",INDEX('Res.Aux.'!$AG$12:$BG$722,MATCH($B427,'Res.Aux.'!$AG$12:$AG$722,0),MATCH(T$6,'Res.Aux.'!$AG$15:$BG$15,0)))</f>
        <v/>
      </c>
      <c r="U427" s="416" t="str">
        <f>IF($B427="-","",INDEX('Res.Aux.'!$AG$12:$BG$722,MATCH($B427,'Res.Aux.'!$AG$12:$AG$722,0),MATCH(U$6,'Res.Aux.'!$AG$15:$BG$15,0)))</f>
        <v/>
      </c>
      <c r="V427" s="417"/>
      <c r="W427" s="414" t="str">
        <f t="shared" si="85"/>
        <v>-</v>
      </c>
      <c r="X427" s="415" t="str">
        <f t="shared" si="85"/>
        <v>-</v>
      </c>
      <c r="Y427" s="415" t="str">
        <f t="shared" si="85"/>
        <v>-</v>
      </c>
      <c r="Z427" s="416" t="str">
        <f t="shared" si="85"/>
        <v>-</v>
      </c>
      <c r="AA427" s="417"/>
      <c r="AB427" s="414" t="str">
        <f t="shared" si="84"/>
        <v>-</v>
      </c>
      <c r="AC427" s="415" t="str">
        <f t="shared" si="84"/>
        <v>-</v>
      </c>
      <c r="AD427" s="415" t="str">
        <f t="shared" si="84"/>
        <v>-</v>
      </c>
      <c r="AE427" s="416" t="str">
        <f t="shared" si="84"/>
        <v>-</v>
      </c>
      <c r="AF427" s="417"/>
      <c r="AG427" s="410" t="str">
        <f t="shared" si="75"/>
        <v>-</v>
      </c>
      <c r="AH427" s="417"/>
      <c r="AI427" s="418" t="str">
        <f t="shared" si="76"/>
        <v>ù</v>
      </c>
      <c r="AJ427" s="419" t="str">
        <f t="shared" si="77"/>
        <v>~</v>
      </c>
      <c r="AK427" s="417"/>
      <c r="AL427" s="414" t="str">
        <f t="shared" si="83"/>
        <v>-</v>
      </c>
      <c r="AM427" s="416" t="str">
        <f t="shared" si="81"/>
        <v>-</v>
      </c>
    </row>
    <row r="428" spans="2:39" ht="15" x14ac:dyDescent="0.3">
      <c r="B428" s="400" t="str">
        <f>IF(MAX(B$7:B427)+1&gt;MAX('Res.Aux.'!$AG$23:$AG$722),"-",MAX(B$7:B427)+1)</f>
        <v>-</v>
      </c>
      <c r="C428" s="401" t="str">
        <f>IF($B428="-","",INDEX('Res.Aux.'!$AG$12:$BG$722,MATCH($B428,'Res.Aux.'!$AG$12:$AG$722,0),MATCH(C$6,'Res.Aux.'!$AG$15:$BG$15,0)))</f>
        <v/>
      </c>
      <c r="D428" s="402" t="str">
        <f t="shared" si="78"/>
        <v/>
      </c>
      <c r="E428" s="403" t="str">
        <f>IF($B428="-","",INDEX('Res.Aux.'!$AG$12:$BG$722,MATCH($B428,'Res.Aux.'!$AG$12:$AG$722,0),MATCH(E$6,'Res.Aux.'!$AG$15:$BG$15,0)))</f>
        <v/>
      </c>
      <c r="F428" s="402" t="str">
        <f t="shared" si="79"/>
        <v/>
      </c>
      <c r="G428" s="404" t="str">
        <f>IF($B428="-","",INDEX('Res.Aux.'!$AG$12:$BG$722,MATCH($B428,'Res.Aux.'!$AG$12:$AG$722,0),MATCH(G$6,'Res.Aux.'!$AG$15:$BG$15,0)))</f>
        <v/>
      </c>
      <c r="H428" s="405" t="str">
        <f>IF($B428="-","",Datos!$I$16)</f>
        <v/>
      </c>
      <c r="I428" s="406" t="str">
        <f>IF($C428="","",Datos!$G$16)</f>
        <v/>
      </c>
      <c r="J428" s="407" t="str">
        <f>IF($B428="-","",INDEX('Res.Aux.'!$AG$12:$BG$722,MATCH($B428,'Res.Aux.'!$AG$12:$AG$722,0),MATCH(J$6,'Res.Aux.'!$AG$15:$BG$15,0)))</f>
        <v/>
      </c>
      <c r="K428" s="408" t="str">
        <f>IF($C428="","",Datos!$H$26)</f>
        <v/>
      </c>
      <c r="L428" s="409" t="str">
        <f>IF($I428="","",Datos!$N$27)</f>
        <v/>
      </c>
      <c r="M428" s="407" t="str">
        <f>IF($I428="","",Datos!$O$27)</f>
        <v/>
      </c>
      <c r="N428" s="410" t="str">
        <f>IF($B428="-","",INDEX('Res.Aux.'!$AG$12:$BG$722,MATCH($B428,'Res.Aux.'!$AG$12:$AG$722,0),MATCH(N$6,'Res.Aux.'!$AG$15:$BG$15,0)))</f>
        <v/>
      </c>
      <c r="O428" s="411"/>
      <c r="P428" s="412" t="str">
        <f t="shared" si="80"/>
        <v/>
      </c>
      <c r="Q428" s="413" t="str">
        <f t="shared" si="82"/>
        <v>ù</v>
      </c>
      <c r="R428" s="414" t="str">
        <f>IF($B428="-","",INDEX('Res.Aux.'!$AG$12:$BG$722,MATCH($B428,'Res.Aux.'!$AG$12:$AG$722,0),MATCH(R$6,'Res.Aux.'!$AG$15:$BG$15,0)))</f>
        <v/>
      </c>
      <c r="S428" s="415" t="str">
        <f>IF($B428="-","",INDEX('Res.Aux.'!$AG$12:$BG$722,MATCH($B428,'Res.Aux.'!$AG$12:$AG$722,0),MATCH(S$6,'Res.Aux.'!$AG$15:$BG$15,0)))</f>
        <v/>
      </c>
      <c r="T428" s="415" t="str">
        <f>IF($B428="-","",INDEX('Res.Aux.'!$AG$12:$BG$722,MATCH($B428,'Res.Aux.'!$AG$12:$AG$722,0),MATCH(T$6,'Res.Aux.'!$AG$15:$BG$15,0)))</f>
        <v/>
      </c>
      <c r="U428" s="416" t="str">
        <f>IF($B428="-","",INDEX('Res.Aux.'!$AG$12:$BG$722,MATCH($B428,'Res.Aux.'!$AG$12:$AG$722,0),MATCH(U$6,'Res.Aux.'!$AG$15:$BG$15,0)))</f>
        <v/>
      </c>
      <c r="V428" s="417"/>
      <c r="W428" s="414" t="str">
        <f t="shared" si="85"/>
        <v>-</v>
      </c>
      <c r="X428" s="415" t="str">
        <f t="shared" si="85"/>
        <v>-</v>
      </c>
      <c r="Y428" s="415" t="str">
        <f t="shared" si="85"/>
        <v>-</v>
      </c>
      <c r="Z428" s="416" t="str">
        <f t="shared" si="85"/>
        <v>-</v>
      </c>
      <c r="AA428" s="417"/>
      <c r="AB428" s="414" t="str">
        <f t="shared" si="84"/>
        <v>-</v>
      </c>
      <c r="AC428" s="415" t="str">
        <f t="shared" si="84"/>
        <v>-</v>
      </c>
      <c r="AD428" s="415" t="str">
        <f t="shared" si="84"/>
        <v>-</v>
      </c>
      <c r="AE428" s="416" t="str">
        <f t="shared" si="84"/>
        <v>-</v>
      </c>
      <c r="AF428" s="417"/>
      <c r="AG428" s="410" t="str">
        <f t="shared" si="75"/>
        <v>-</v>
      </c>
      <c r="AH428" s="417"/>
      <c r="AI428" s="418" t="str">
        <f t="shared" si="76"/>
        <v>ù</v>
      </c>
      <c r="AJ428" s="419" t="str">
        <f t="shared" si="77"/>
        <v>~</v>
      </c>
      <c r="AK428" s="417"/>
      <c r="AL428" s="414" t="str">
        <f t="shared" si="83"/>
        <v>-</v>
      </c>
      <c r="AM428" s="416" t="str">
        <f t="shared" si="81"/>
        <v>-</v>
      </c>
    </row>
    <row r="429" spans="2:39" ht="15" x14ac:dyDescent="0.3">
      <c r="B429" s="400" t="str">
        <f>IF(MAX(B$7:B428)+1&gt;MAX('Res.Aux.'!$AG$23:$AG$722),"-",MAX(B$7:B428)+1)</f>
        <v>-</v>
      </c>
      <c r="C429" s="401" t="str">
        <f>IF($B429="-","",INDEX('Res.Aux.'!$AG$12:$BG$722,MATCH($B429,'Res.Aux.'!$AG$12:$AG$722,0),MATCH(C$6,'Res.Aux.'!$AG$15:$BG$15,0)))</f>
        <v/>
      </c>
      <c r="D429" s="402" t="str">
        <f t="shared" si="78"/>
        <v/>
      </c>
      <c r="E429" s="403" t="str">
        <f>IF($B429="-","",INDEX('Res.Aux.'!$AG$12:$BG$722,MATCH($B429,'Res.Aux.'!$AG$12:$AG$722,0),MATCH(E$6,'Res.Aux.'!$AG$15:$BG$15,0)))</f>
        <v/>
      </c>
      <c r="F429" s="402" t="str">
        <f t="shared" si="79"/>
        <v/>
      </c>
      <c r="G429" s="404" t="str">
        <f>IF($B429="-","",INDEX('Res.Aux.'!$AG$12:$BG$722,MATCH($B429,'Res.Aux.'!$AG$12:$AG$722,0),MATCH(G$6,'Res.Aux.'!$AG$15:$BG$15,0)))</f>
        <v/>
      </c>
      <c r="H429" s="405" t="str">
        <f>IF($B429="-","",Datos!$I$16)</f>
        <v/>
      </c>
      <c r="I429" s="406" t="str">
        <f>IF($C429="","",Datos!$G$16)</f>
        <v/>
      </c>
      <c r="J429" s="407" t="str">
        <f>IF($B429="-","",INDEX('Res.Aux.'!$AG$12:$BG$722,MATCH($B429,'Res.Aux.'!$AG$12:$AG$722,0),MATCH(J$6,'Res.Aux.'!$AG$15:$BG$15,0)))</f>
        <v/>
      </c>
      <c r="K429" s="408" t="str">
        <f>IF($C429="","",Datos!$H$26)</f>
        <v/>
      </c>
      <c r="L429" s="409" t="str">
        <f>IF($I429="","",Datos!$N$27)</f>
        <v/>
      </c>
      <c r="M429" s="407" t="str">
        <f>IF($I429="","",Datos!$O$27)</f>
        <v/>
      </c>
      <c r="N429" s="410" t="str">
        <f>IF($B429="-","",INDEX('Res.Aux.'!$AG$12:$BG$722,MATCH($B429,'Res.Aux.'!$AG$12:$AG$722,0),MATCH(N$6,'Res.Aux.'!$AG$15:$BG$15,0)))</f>
        <v/>
      </c>
      <c r="O429" s="411"/>
      <c r="P429" s="412" t="str">
        <f t="shared" si="80"/>
        <v/>
      </c>
      <c r="Q429" s="413" t="str">
        <f t="shared" si="82"/>
        <v>ù</v>
      </c>
      <c r="R429" s="414" t="str">
        <f>IF($B429="-","",INDEX('Res.Aux.'!$AG$12:$BG$722,MATCH($B429,'Res.Aux.'!$AG$12:$AG$722,0),MATCH(R$6,'Res.Aux.'!$AG$15:$BG$15,0)))</f>
        <v/>
      </c>
      <c r="S429" s="415" t="str">
        <f>IF($B429="-","",INDEX('Res.Aux.'!$AG$12:$BG$722,MATCH($B429,'Res.Aux.'!$AG$12:$AG$722,0),MATCH(S$6,'Res.Aux.'!$AG$15:$BG$15,0)))</f>
        <v/>
      </c>
      <c r="T429" s="415" t="str">
        <f>IF($B429="-","",INDEX('Res.Aux.'!$AG$12:$BG$722,MATCH($B429,'Res.Aux.'!$AG$12:$AG$722,0),MATCH(T$6,'Res.Aux.'!$AG$15:$BG$15,0)))</f>
        <v/>
      </c>
      <c r="U429" s="416" t="str">
        <f>IF($B429="-","",INDEX('Res.Aux.'!$AG$12:$BG$722,MATCH($B429,'Res.Aux.'!$AG$12:$AG$722,0),MATCH(U$6,'Res.Aux.'!$AG$15:$BG$15,0)))</f>
        <v/>
      </c>
      <c r="V429" s="417"/>
      <c r="W429" s="414" t="str">
        <f t="shared" si="85"/>
        <v>-</v>
      </c>
      <c r="X429" s="415" t="str">
        <f t="shared" si="85"/>
        <v>-</v>
      </c>
      <c r="Y429" s="415" t="str">
        <f t="shared" si="85"/>
        <v>-</v>
      </c>
      <c r="Z429" s="416" t="str">
        <f t="shared" si="85"/>
        <v>-</v>
      </c>
      <c r="AA429" s="417"/>
      <c r="AB429" s="414" t="str">
        <f t="shared" si="84"/>
        <v>-</v>
      </c>
      <c r="AC429" s="415" t="str">
        <f t="shared" si="84"/>
        <v>-</v>
      </c>
      <c r="AD429" s="415" t="str">
        <f t="shared" si="84"/>
        <v>-</v>
      </c>
      <c r="AE429" s="416" t="str">
        <f t="shared" si="84"/>
        <v>-</v>
      </c>
      <c r="AF429" s="417"/>
      <c r="AG429" s="410" t="str">
        <f t="shared" si="75"/>
        <v>-</v>
      </c>
      <c r="AH429" s="417"/>
      <c r="AI429" s="418" t="str">
        <f t="shared" si="76"/>
        <v>ù</v>
      </c>
      <c r="AJ429" s="419" t="str">
        <f t="shared" si="77"/>
        <v>~</v>
      </c>
      <c r="AK429" s="417"/>
      <c r="AL429" s="414" t="str">
        <f t="shared" si="83"/>
        <v>-</v>
      </c>
      <c r="AM429" s="416" t="str">
        <f t="shared" si="81"/>
        <v>-</v>
      </c>
    </row>
    <row r="430" spans="2:39" ht="15" x14ac:dyDescent="0.3">
      <c r="B430" s="400" t="str">
        <f>IF(MAX(B$7:B429)+1&gt;MAX('Res.Aux.'!$AG$23:$AG$722),"-",MAX(B$7:B429)+1)</f>
        <v>-</v>
      </c>
      <c r="C430" s="401" t="str">
        <f>IF($B430="-","",INDEX('Res.Aux.'!$AG$12:$BG$722,MATCH($B430,'Res.Aux.'!$AG$12:$AG$722,0),MATCH(C$6,'Res.Aux.'!$AG$15:$BG$15,0)))</f>
        <v/>
      </c>
      <c r="D430" s="402" t="str">
        <f t="shared" si="78"/>
        <v/>
      </c>
      <c r="E430" s="403" t="str">
        <f>IF($B430="-","",INDEX('Res.Aux.'!$AG$12:$BG$722,MATCH($B430,'Res.Aux.'!$AG$12:$AG$722,0),MATCH(E$6,'Res.Aux.'!$AG$15:$BG$15,0)))</f>
        <v/>
      </c>
      <c r="F430" s="402" t="str">
        <f t="shared" si="79"/>
        <v/>
      </c>
      <c r="G430" s="404" t="str">
        <f>IF($B430="-","",INDEX('Res.Aux.'!$AG$12:$BG$722,MATCH($B430,'Res.Aux.'!$AG$12:$AG$722,0),MATCH(G$6,'Res.Aux.'!$AG$15:$BG$15,0)))</f>
        <v/>
      </c>
      <c r="H430" s="405" t="str">
        <f>IF($B430="-","",Datos!$I$16)</f>
        <v/>
      </c>
      <c r="I430" s="406" t="str">
        <f>IF($C430="","",Datos!$G$16)</f>
        <v/>
      </c>
      <c r="J430" s="407" t="str">
        <f>IF($B430="-","",INDEX('Res.Aux.'!$AG$12:$BG$722,MATCH($B430,'Res.Aux.'!$AG$12:$AG$722,0),MATCH(J$6,'Res.Aux.'!$AG$15:$BG$15,0)))</f>
        <v/>
      </c>
      <c r="K430" s="408" t="str">
        <f>IF($C430="","",Datos!$H$26)</f>
        <v/>
      </c>
      <c r="L430" s="409" t="str">
        <f>IF($I430="","",Datos!$N$27)</f>
        <v/>
      </c>
      <c r="M430" s="407" t="str">
        <f>IF($I430="","",Datos!$O$27)</f>
        <v/>
      </c>
      <c r="N430" s="410" t="str">
        <f>IF($B430="-","",INDEX('Res.Aux.'!$AG$12:$BG$722,MATCH($B430,'Res.Aux.'!$AG$12:$AG$722,0),MATCH(N$6,'Res.Aux.'!$AG$15:$BG$15,0)))</f>
        <v/>
      </c>
      <c r="O430" s="411"/>
      <c r="P430" s="412" t="str">
        <f t="shared" si="80"/>
        <v/>
      </c>
      <c r="Q430" s="413" t="str">
        <f t="shared" si="82"/>
        <v>ù</v>
      </c>
      <c r="R430" s="414" t="str">
        <f>IF($B430="-","",INDEX('Res.Aux.'!$AG$12:$BG$722,MATCH($B430,'Res.Aux.'!$AG$12:$AG$722,0),MATCH(R$6,'Res.Aux.'!$AG$15:$BG$15,0)))</f>
        <v/>
      </c>
      <c r="S430" s="415" t="str">
        <f>IF($B430="-","",INDEX('Res.Aux.'!$AG$12:$BG$722,MATCH($B430,'Res.Aux.'!$AG$12:$AG$722,0),MATCH(S$6,'Res.Aux.'!$AG$15:$BG$15,0)))</f>
        <v/>
      </c>
      <c r="T430" s="415" t="str">
        <f>IF($B430="-","",INDEX('Res.Aux.'!$AG$12:$BG$722,MATCH($B430,'Res.Aux.'!$AG$12:$AG$722,0),MATCH(T$6,'Res.Aux.'!$AG$15:$BG$15,0)))</f>
        <v/>
      </c>
      <c r="U430" s="416" t="str">
        <f>IF($B430="-","",INDEX('Res.Aux.'!$AG$12:$BG$722,MATCH($B430,'Res.Aux.'!$AG$12:$AG$722,0),MATCH(U$6,'Res.Aux.'!$AG$15:$BG$15,0)))</f>
        <v/>
      </c>
      <c r="V430" s="417"/>
      <c r="W430" s="414" t="str">
        <f t="shared" si="85"/>
        <v>-</v>
      </c>
      <c r="X430" s="415" t="str">
        <f t="shared" si="85"/>
        <v>-</v>
      </c>
      <c r="Y430" s="415" t="str">
        <f t="shared" si="85"/>
        <v>-</v>
      </c>
      <c r="Z430" s="416" t="str">
        <f t="shared" si="85"/>
        <v>-</v>
      </c>
      <c r="AA430" s="417"/>
      <c r="AB430" s="414" t="str">
        <f t="shared" si="84"/>
        <v>-</v>
      </c>
      <c r="AC430" s="415" t="str">
        <f t="shared" si="84"/>
        <v>-</v>
      </c>
      <c r="AD430" s="415" t="str">
        <f t="shared" si="84"/>
        <v>-</v>
      </c>
      <c r="AE430" s="416" t="str">
        <f t="shared" si="84"/>
        <v>-</v>
      </c>
      <c r="AF430" s="417"/>
      <c r="AG430" s="410" t="str">
        <f t="shared" si="75"/>
        <v>-</v>
      </c>
      <c r="AH430" s="417"/>
      <c r="AI430" s="418" t="str">
        <f t="shared" si="76"/>
        <v>ù</v>
      </c>
      <c r="AJ430" s="419" t="str">
        <f t="shared" si="77"/>
        <v>~</v>
      </c>
      <c r="AK430" s="417"/>
      <c r="AL430" s="414" t="str">
        <f t="shared" si="83"/>
        <v>-</v>
      </c>
      <c r="AM430" s="416" t="str">
        <f t="shared" si="81"/>
        <v>-</v>
      </c>
    </row>
    <row r="431" spans="2:39" ht="15" x14ac:dyDescent="0.3">
      <c r="B431" s="400" t="str">
        <f>IF(MAX(B$7:B430)+1&gt;MAX('Res.Aux.'!$AG$23:$AG$722),"-",MAX(B$7:B430)+1)</f>
        <v>-</v>
      </c>
      <c r="C431" s="401" t="str">
        <f>IF($B431="-","",INDEX('Res.Aux.'!$AG$12:$BG$722,MATCH($B431,'Res.Aux.'!$AG$12:$AG$722,0),MATCH(C$6,'Res.Aux.'!$AG$15:$BG$15,0)))</f>
        <v/>
      </c>
      <c r="D431" s="402" t="str">
        <f t="shared" si="78"/>
        <v/>
      </c>
      <c r="E431" s="403" t="str">
        <f>IF($B431="-","",INDEX('Res.Aux.'!$AG$12:$BG$722,MATCH($B431,'Res.Aux.'!$AG$12:$AG$722,0),MATCH(E$6,'Res.Aux.'!$AG$15:$BG$15,0)))</f>
        <v/>
      </c>
      <c r="F431" s="402" t="str">
        <f t="shared" si="79"/>
        <v/>
      </c>
      <c r="G431" s="404" t="str">
        <f>IF($B431="-","",INDEX('Res.Aux.'!$AG$12:$BG$722,MATCH($B431,'Res.Aux.'!$AG$12:$AG$722,0),MATCH(G$6,'Res.Aux.'!$AG$15:$BG$15,0)))</f>
        <v/>
      </c>
      <c r="H431" s="405" t="str">
        <f>IF($B431="-","",Datos!$I$16)</f>
        <v/>
      </c>
      <c r="I431" s="406" t="str">
        <f>IF($C431="","",Datos!$G$16)</f>
        <v/>
      </c>
      <c r="J431" s="407" t="str">
        <f>IF($B431="-","",INDEX('Res.Aux.'!$AG$12:$BG$722,MATCH($B431,'Res.Aux.'!$AG$12:$AG$722,0),MATCH(J$6,'Res.Aux.'!$AG$15:$BG$15,0)))</f>
        <v/>
      </c>
      <c r="K431" s="408" t="str">
        <f>IF($C431="","",Datos!$H$26)</f>
        <v/>
      </c>
      <c r="L431" s="409" t="str">
        <f>IF($I431="","",Datos!$N$27)</f>
        <v/>
      </c>
      <c r="M431" s="407" t="str">
        <f>IF($I431="","",Datos!$O$27)</f>
        <v/>
      </c>
      <c r="N431" s="410" t="str">
        <f>IF($B431="-","",INDEX('Res.Aux.'!$AG$12:$BG$722,MATCH($B431,'Res.Aux.'!$AG$12:$AG$722,0),MATCH(N$6,'Res.Aux.'!$AG$15:$BG$15,0)))</f>
        <v/>
      </c>
      <c r="O431" s="411"/>
      <c r="P431" s="412" t="str">
        <f t="shared" si="80"/>
        <v/>
      </c>
      <c r="Q431" s="413" t="str">
        <f t="shared" si="82"/>
        <v>ù</v>
      </c>
      <c r="R431" s="414" t="str">
        <f>IF($B431="-","",INDEX('Res.Aux.'!$AG$12:$BG$722,MATCH($B431,'Res.Aux.'!$AG$12:$AG$722,0),MATCH(R$6,'Res.Aux.'!$AG$15:$BG$15,0)))</f>
        <v/>
      </c>
      <c r="S431" s="415" t="str">
        <f>IF($B431="-","",INDEX('Res.Aux.'!$AG$12:$BG$722,MATCH($B431,'Res.Aux.'!$AG$12:$AG$722,0),MATCH(S$6,'Res.Aux.'!$AG$15:$BG$15,0)))</f>
        <v/>
      </c>
      <c r="T431" s="415" t="str">
        <f>IF($B431="-","",INDEX('Res.Aux.'!$AG$12:$BG$722,MATCH($B431,'Res.Aux.'!$AG$12:$AG$722,0),MATCH(T$6,'Res.Aux.'!$AG$15:$BG$15,0)))</f>
        <v/>
      </c>
      <c r="U431" s="416" t="str">
        <f>IF($B431="-","",INDEX('Res.Aux.'!$AG$12:$BG$722,MATCH($B431,'Res.Aux.'!$AG$12:$AG$722,0),MATCH(U$6,'Res.Aux.'!$AG$15:$BG$15,0)))</f>
        <v/>
      </c>
      <c r="V431" s="417"/>
      <c r="W431" s="414" t="str">
        <f t="shared" si="85"/>
        <v>-</v>
      </c>
      <c r="X431" s="415" t="str">
        <f t="shared" si="85"/>
        <v>-</v>
      </c>
      <c r="Y431" s="415" t="str">
        <f t="shared" si="85"/>
        <v>-</v>
      </c>
      <c r="Z431" s="416" t="str">
        <f t="shared" si="85"/>
        <v>-</v>
      </c>
      <c r="AA431" s="417"/>
      <c r="AB431" s="414" t="str">
        <f t="shared" si="84"/>
        <v>-</v>
      </c>
      <c r="AC431" s="415" t="str">
        <f t="shared" si="84"/>
        <v>-</v>
      </c>
      <c r="AD431" s="415" t="str">
        <f t="shared" si="84"/>
        <v>-</v>
      </c>
      <c r="AE431" s="416" t="str">
        <f t="shared" si="84"/>
        <v>-</v>
      </c>
      <c r="AF431" s="417"/>
      <c r="AG431" s="410" t="str">
        <f t="shared" si="75"/>
        <v>-</v>
      </c>
      <c r="AH431" s="417"/>
      <c r="AI431" s="418" t="str">
        <f t="shared" si="76"/>
        <v>ù</v>
      </c>
      <c r="AJ431" s="419" t="str">
        <f t="shared" si="77"/>
        <v>~</v>
      </c>
      <c r="AK431" s="417"/>
      <c r="AL431" s="414" t="str">
        <f t="shared" si="83"/>
        <v>-</v>
      </c>
      <c r="AM431" s="416" t="str">
        <f t="shared" si="81"/>
        <v>-</v>
      </c>
    </row>
    <row r="432" spans="2:39" ht="15" x14ac:dyDescent="0.3">
      <c r="B432" s="400" t="str">
        <f>IF(MAX(B$7:B431)+1&gt;MAX('Res.Aux.'!$AG$23:$AG$722),"-",MAX(B$7:B431)+1)</f>
        <v>-</v>
      </c>
      <c r="C432" s="401" t="str">
        <f>IF($B432="-","",INDEX('Res.Aux.'!$AG$12:$BG$722,MATCH($B432,'Res.Aux.'!$AG$12:$AG$722,0),MATCH(C$6,'Res.Aux.'!$AG$15:$BG$15,0)))</f>
        <v/>
      </c>
      <c r="D432" s="402" t="str">
        <f t="shared" si="78"/>
        <v/>
      </c>
      <c r="E432" s="403" t="str">
        <f>IF($B432="-","",INDEX('Res.Aux.'!$AG$12:$BG$722,MATCH($B432,'Res.Aux.'!$AG$12:$AG$722,0),MATCH(E$6,'Res.Aux.'!$AG$15:$BG$15,0)))</f>
        <v/>
      </c>
      <c r="F432" s="402" t="str">
        <f t="shared" si="79"/>
        <v/>
      </c>
      <c r="G432" s="404" t="str">
        <f>IF($B432="-","",INDEX('Res.Aux.'!$AG$12:$BG$722,MATCH($B432,'Res.Aux.'!$AG$12:$AG$722,0),MATCH(G$6,'Res.Aux.'!$AG$15:$BG$15,0)))</f>
        <v/>
      </c>
      <c r="H432" s="405" t="str">
        <f>IF($B432="-","",Datos!$I$16)</f>
        <v/>
      </c>
      <c r="I432" s="406" t="str">
        <f>IF($C432="","",Datos!$G$16)</f>
        <v/>
      </c>
      <c r="J432" s="407" t="str">
        <f>IF($B432="-","",INDEX('Res.Aux.'!$AG$12:$BG$722,MATCH($B432,'Res.Aux.'!$AG$12:$AG$722,0),MATCH(J$6,'Res.Aux.'!$AG$15:$BG$15,0)))</f>
        <v/>
      </c>
      <c r="K432" s="408" t="str">
        <f>IF($C432="","",Datos!$H$26)</f>
        <v/>
      </c>
      <c r="L432" s="409" t="str">
        <f>IF($I432="","",Datos!$N$27)</f>
        <v/>
      </c>
      <c r="M432" s="407" t="str">
        <f>IF($I432="","",Datos!$O$27)</f>
        <v/>
      </c>
      <c r="N432" s="410" t="str">
        <f>IF($B432="-","",INDEX('Res.Aux.'!$AG$12:$BG$722,MATCH($B432,'Res.Aux.'!$AG$12:$AG$722,0),MATCH(N$6,'Res.Aux.'!$AG$15:$BG$15,0)))</f>
        <v/>
      </c>
      <c r="O432" s="411"/>
      <c r="P432" s="412" t="str">
        <f t="shared" si="80"/>
        <v/>
      </c>
      <c r="Q432" s="413" t="str">
        <f t="shared" si="82"/>
        <v>ù</v>
      </c>
      <c r="R432" s="414" t="str">
        <f>IF($B432="-","",INDEX('Res.Aux.'!$AG$12:$BG$722,MATCH($B432,'Res.Aux.'!$AG$12:$AG$722,0),MATCH(R$6,'Res.Aux.'!$AG$15:$BG$15,0)))</f>
        <v/>
      </c>
      <c r="S432" s="415" t="str">
        <f>IF($B432="-","",INDEX('Res.Aux.'!$AG$12:$BG$722,MATCH($B432,'Res.Aux.'!$AG$12:$AG$722,0),MATCH(S$6,'Res.Aux.'!$AG$15:$BG$15,0)))</f>
        <v/>
      </c>
      <c r="T432" s="415" t="str">
        <f>IF($B432="-","",INDEX('Res.Aux.'!$AG$12:$BG$722,MATCH($B432,'Res.Aux.'!$AG$12:$AG$722,0),MATCH(T$6,'Res.Aux.'!$AG$15:$BG$15,0)))</f>
        <v/>
      </c>
      <c r="U432" s="416" t="str">
        <f>IF($B432="-","",INDEX('Res.Aux.'!$AG$12:$BG$722,MATCH($B432,'Res.Aux.'!$AG$12:$AG$722,0),MATCH(U$6,'Res.Aux.'!$AG$15:$BG$15,0)))</f>
        <v/>
      </c>
      <c r="V432" s="417"/>
      <c r="W432" s="414" t="str">
        <f t="shared" si="85"/>
        <v>-</v>
      </c>
      <c r="X432" s="415" t="str">
        <f t="shared" si="85"/>
        <v>-</v>
      </c>
      <c r="Y432" s="415" t="str">
        <f t="shared" si="85"/>
        <v>-</v>
      </c>
      <c r="Z432" s="416" t="str">
        <f t="shared" si="85"/>
        <v>-</v>
      </c>
      <c r="AA432" s="417"/>
      <c r="AB432" s="414" t="str">
        <f t="shared" si="84"/>
        <v>-</v>
      </c>
      <c r="AC432" s="415" t="str">
        <f t="shared" si="84"/>
        <v>-</v>
      </c>
      <c r="AD432" s="415" t="str">
        <f t="shared" si="84"/>
        <v>-</v>
      </c>
      <c r="AE432" s="416" t="str">
        <f t="shared" si="84"/>
        <v>-</v>
      </c>
      <c r="AF432" s="417"/>
      <c r="AG432" s="410" t="str">
        <f t="shared" si="75"/>
        <v>-</v>
      </c>
      <c r="AH432" s="417"/>
      <c r="AI432" s="418" t="str">
        <f t="shared" si="76"/>
        <v>ù</v>
      </c>
      <c r="AJ432" s="419" t="str">
        <f t="shared" si="77"/>
        <v>~</v>
      </c>
      <c r="AK432" s="417"/>
      <c r="AL432" s="414" t="str">
        <f t="shared" si="83"/>
        <v>-</v>
      </c>
      <c r="AM432" s="416" t="str">
        <f t="shared" si="81"/>
        <v>-</v>
      </c>
    </row>
    <row r="433" spans="2:39" ht="15" x14ac:dyDescent="0.3">
      <c r="B433" s="400" t="str">
        <f>IF(MAX(B$7:B432)+1&gt;MAX('Res.Aux.'!$AG$23:$AG$722),"-",MAX(B$7:B432)+1)</f>
        <v>-</v>
      </c>
      <c r="C433" s="401" t="str">
        <f>IF($B433="-","",INDEX('Res.Aux.'!$AG$12:$BG$722,MATCH($B433,'Res.Aux.'!$AG$12:$AG$722,0),MATCH(C$6,'Res.Aux.'!$AG$15:$BG$15,0)))</f>
        <v/>
      </c>
      <c r="D433" s="402" t="str">
        <f t="shared" si="78"/>
        <v/>
      </c>
      <c r="E433" s="403" t="str">
        <f>IF($B433="-","",INDEX('Res.Aux.'!$AG$12:$BG$722,MATCH($B433,'Res.Aux.'!$AG$12:$AG$722,0),MATCH(E$6,'Res.Aux.'!$AG$15:$BG$15,0)))</f>
        <v/>
      </c>
      <c r="F433" s="402" t="str">
        <f t="shared" si="79"/>
        <v/>
      </c>
      <c r="G433" s="404" t="str">
        <f>IF($B433="-","",INDEX('Res.Aux.'!$AG$12:$BG$722,MATCH($B433,'Res.Aux.'!$AG$12:$AG$722,0),MATCH(G$6,'Res.Aux.'!$AG$15:$BG$15,0)))</f>
        <v/>
      </c>
      <c r="H433" s="405" t="str">
        <f>IF($B433="-","",Datos!$I$16)</f>
        <v/>
      </c>
      <c r="I433" s="406" t="str">
        <f>IF($C433="","",Datos!$G$16)</f>
        <v/>
      </c>
      <c r="J433" s="407" t="str">
        <f>IF($B433="-","",INDEX('Res.Aux.'!$AG$12:$BG$722,MATCH($B433,'Res.Aux.'!$AG$12:$AG$722,0),MATCH(J$6,'Res.Aux.'!$AG$15:$BG$15,0)))</f>
        <v/>
      </c>
      <c r="K433" s="408" t="str">
        <f>IF($C433="","",Datos!$H$26)</f>
        <v/>
      </c>
      <c r="L433" s="409" t="str">
        <f>IF($I433="","",Datos!$N$27)</f>
        <v/>
      </c>
      <c r="M433" s="407" t="str">
        <f>IF($I433="","",Datos!$O$27)</f>
        <v/>
      </c>
      <c r="N433" s="410" t="str">
        <f>IF($B433="-","",INDEX('Res.Aux.'!$AG$12:$BG$722,MATCH($B433,'Res.Aux.'!$AG$12:$AG$722,0),MATCH(N$6,'Res.Aux.'!$AG$15:$BG$15,0)))</f>
        <v/>
      </c>
      <c r="O433" s="411"/>
      <c r="P433" s="412" t="str">
        <f t="shared" si="80"/>
        <v/>
      </c>
      <c r="Q433" s="413" t="str">
        <f t="shared" si="82"/>
        <v>ù</v>
      </c>
      <c r="R433" s="414" t="str">
        <f>IF($B433="-","",INDEX('Res.Aux.'!$AG$12:$BG$722,MATCH($B433,'Res.Aux.'!$AG$12:$AG$722,0),MATCH(R$6,'Res.Aux.'!$AG$15:$BG$15,0)))</f>
        <v/>
      </c>
      <c r="S433" s="415" t="str">
        <f>IF($B433="-","",INDEX('Res.Aux.'!$AG$12:$BG$722,MATCH($B433,'Res.Aux.'!$AG$12:$AG$722,0),MATCH(S$6,'Res.Aux.'!$AG$15:$BG$15,0)))</f>
        <v/>
      </c>
      <c r="T433" s="415" t="str">
        <f>IF($B433="-","",INDEX('Res.Aux.'!$AG$12:$BG$722,MATCH($B433,'Res.Aux.'!$AG$12:$AG$722,0),MATCH(T$6,'Res.Aux.'!$AG$15:$BG$15,0)))</f>
        <v/>
      </c>
      <c r="U433" s="416" t="str">
        <f>IF($B433="-","",INDEX('Res.Aux.'!$AG$12:$BG$722,MATCH($B433,'Res.Aux.'!$AG$12:$AG$722,0),MATCH(U$6,'Res.Aux.'!$AG$15:$BG$15,0)))</f>
        <v/>
      </c>
      <c r="V433" s="417"/>
      <c r="W433" s="414" t="str">
        <f t="shared" si="85"/>
        <v>-</v>
      </c>
      <c r="X433" s="415" t="str">
        <f t="shared" si="85"/>
        <v>-</v>
      </c>
      <c r="Y433" s="415" t="str">
        <f t="shared" si="85"/>
        <v>-</v>
      </c>
      <c r="Z433" s="416" t="str">
        <f t="shared" si="85"/>
        <v>-</v>
      </c>
      <c r="AA433" s="417"/>
      <c r="AB433" s="414" t="str">
        <f t="shared" si="84"/>
        <v>-</v>
      </c>
      <c r="AC433" s="415" t="str">
        <f t="shared" si="84"/>
        <v>-</v>
      </c>
      <c r="AD433" s="415" t="str">
        <f t="shared" si="84"/>
        <v>-</v>
      </c>
      <c r="AE433" s="416" t="str">
        <f t="shared" si="84"/>
        <v>-</v>
      </c>
      <c r="AF433" s="417"/>
      <c r="AG433" s="410" t="str">
        <f t="shared" si="75"/>
        <v>-</v>
      </c>
      <c r="AH433" s="417"/>
      <c r="AI433" s="418" t="str">
        <f t="shared" si="76"/>
        <v>ù</v>
      </c>
      <c r="AJ433" s="419" t="str">
        <f t="shared" si="77"/>
        <v>~</v>
      </c>
      <c r="AK433" s="417"/>
      <c r="AL433" s="414" t="str">
        <f t="shared" si="83"/>
        <v>-</v>
      </c>
      <c r="AM433" s="416" t="str">
        <f t="shared" si="81"/>
        <v>-</v>
      </c>
    </row>
    <row r="434" spans="2:39" ht="15" x14ac:dyDescent="0.3">
      <c r="B434" s="400" t="str">
        <f>IF(MAX(B$7:B433)+1&gt;MAX('Res.Aux.'!$AG$23:$AG$722),"-",MAX(B$7:B433)+1)</f>
        <v>-</v>
      </c>
      <c r="C434" s="401" t="str">
        <f>IF($B434="-","",INDEX('Res.Aux.'!$AG$12:$BG$722,MATCH($B434,'Res.Aux.'!$AG$12:$AG$722,0),MATCH(C$6,'Res.Aux.'!$AG$15:$BG$15,0)))</f>
        <v/>
      </c>
      <c r="D434" s="402" t="str">
        <f t="shared" si="78"/>
        <v/>
      </c>
      <c r="E434" s="403" t="str">
        <f>IF($B434="-","",INDEX('Res.Aux.'!$AG$12:$BG$722,MATCH($B434,'Res.Aux.'!$AG$12:$AG$722,0),MATCH(E$6,'Res.Aux.'!$AG$15:$BG$15,0)))</f>
        <v/>
      </c>
      <c r="F434" s="402" t="str">
        <f t="shared" si="79"/>
        <v/>
      </c>
      <c r="G434" s="404" t="str">
        <f>IF($B434="-","",INDEX('Res.Aux.'!$AG$12:$BG$722,MATCH($B434,'Res.Aux.'!$AG$12:$AG$722,0),MATCH(G$6,'Res.Aux.'!$AG$15:$BG$15,0)))</f>
        <v/>
      </c>
      <c r="H434" s="405" t="str">
        <f>IF($B434="-","",Datos!$I$16)</f>
        <v/>
      </c>
      <c r="I434" s="406" t="str">
        <f>IF($C434="","",Datos!$G$16)</f>
        <v/>
      </c>
      <c r="J434" s="407" t="str">
        <f>IF($B434="-","",INDEX('Res.Aux.'!$AG$12:$BG$722,MATCH($B434,'Res.Aux.'!$AG$12:$AG$722,0),MATCH(J$6,'Res.Aux.'!$AG$15:$BG$15,0)))</f>
        <v/>
      </c>
      <c r="K434" s="408" t="str">
        <f>IF($C434="","",Datos!$H$26)</f>
        <v/>
      </c>
      <c r="L434" s="409" t="str">
        <f>IF($I434="","",Datos!$N$27)</f>
        <v/>
      </c>
      <c r="M434" s="407" t="str">
        <f>IF($I434="","",Datos!$O$27)</f>
        <v/>
      </c>
      <c r="N434" s="410" t="str">
        <f>IF($B434="-","",INDEX('Res.Aux.'!$AG$12:$BG$722,MATCH($B434,'Res.Aux.'!$AG$12:$AG$722,0),MATCH(N$6,'Res.Aux.'!$AG$15:$BG$15,0)))</f>
        <v/>
      </c>
      <c r="O434" s="411"/>
      <c r="P434" s="412" t="str">
        <f t="shared" si="80"/>
        <v/>
      </c>
      <c r="Q434" s="413" t="str">
        <f t="shared" si="82"/>
        <v>ù</v>
      </c>
      <c r="R434" s="414" t="str">
        <f>IF($B434="-","",INDEX('Res.Aux.'!$AG$12:$BG$722,MATCH($B434,'Res.Aux.'!$AG$12:$AG$722,0),MATCH(R$6,'Res.Aux.'!$AG$15:$BG$15,0)))</f>
        <v/>
      </c>
      <c r="S434" s="415" t="str">
        <f>IF($B434="-","",INDEX('Res.Aux.'!$AG$12:$BG$722,MATCH($B434,'Res.Aux.'!$AG$12:$AG$722,0),MATCH(S$6,'Res.Aux.'!$AG$15:$BG$15,0)))</f>
        <v/>
      </c>
      <c r="T434" s="415" t="str">
        <f>IF($B434="-","",INDEX('Res.Aux.'!$AG$12:$BG$722,MATCH($B434,'Res.Aux.'!$AG$12:$AG$722,0),MATCH(T$6,'Res.Aux.'!$AG$15:$BG$15,0)))</f>
        <v/>
      </c>
      <c r="U434" s="416" t="str">
        <f>IF($B434="-","",INDEX('Res.Aux.'!$AG$12:$BG$722,MATCH($B434,'Res.Aux.'!$AG$12:$AG$722,0),MATCH(U$6,'Res.Aux.'!$AG$15:$BG$15,0)))</f>
        <v/>
      </c>
      <c r="V434" s="417"/>
      <c r="W434" s="414" t="str">
        <f t="shared" si="85"/>
        <v>-</v>
      </c>
      <c r="X434" s="415" t="str">
        <f t="shared" si="85"/>
        <v>-</v>
      </c>
      <c r="Y434" s="415" t="str">
        <f t="shared" si="85"/>
        <v>-</v>
      </c>
      <c r="Z434" s="416" t="str">
        <f t="shared" si="85"/>
        <v>-</v>
      </c>
      <c r="AA434" s="417"/>
      <c r="AB434" s="414" t="str">
        <f t="shared" si="84"/>
        <v>-</v>
      </c>
      <c r="AC434" s="415" t="str">
        <f t="shared" si="84"/>
        <v>-</v>
      </c>
      <c r="AD434" s="415" t="str">
        <f t="shared" si="84"/>
        <v>-</v>
      </c>
      <c r="AE434" s="416" t="str">
        <f t="shared" si="84"/>
        <v>-</v>
      </c>
      <c r="AF434" s="417"/>
      <c r="AG434" s="410" t="str">
        <f t="shared" si="75"/>
        <v>-</v>
      </c>
      <c r="AH434" s="417"/>
      <c r="AI434" s="418" t="str">
        <f t="shared" si="76"/>
        <v>ù</v>
      </c>
      <c r="AJ434" s="419" t="str">
        <f t="shared" si="77"/>
        <v>~</v>
      </c>
      <c r="AK434" s="417"/>
      <c r="AL434" s="414" t="str">
        <f t="shared" si="83"/>
        <v>-</v>
      </c>
      <c r="AM434" s="416" t="str">
        <f t="shared" si="81"/>
        <v>-</v>
      </c>
    </row>
    <row r="435" spans="2:39" ht="15" x14ac:dyDescent="0.3">
      <c r="B435" s="400" t="str">
        <f>IF(MAX(B$7:B434)+1&gt;MAX('Res.Aux.'!$AG$23:$AG$722),"-",MAX(B$7:B434)+1)</f>
        <v>-</v>
      </c>
      <c r="C435" s="401" t="str">
        <f>IF($B435="-","",INDEX('Res.Aux.'!$AG$12:$BG$722,MATCH($B435,'Res.Aux.'!$AG$12:$AG$722,0),MATCH(C$6,'Res.Aux.'!$AG$15:$BG$15,0)))</f>
        <v/>
      </c>
      <c r="D435" s="402" t="str">
        <f t="shared" si="78"/>
        <v/>
      </c>
      <c r="E435" s="403" t="str">
        <f>IF($B435="-","",INDEX('Res.Aux.'!$AG$12:$BG$722,MATCH($B435,'Res.Aux.'!$AG$12:$AG$722,0),MATCH(E$6,'Res.Aux.'!$AG$15:$BG$15,0)))</f>
        <v/>
      </c>
      <c r="F435" s="402" t="str">
        <f t="shared" si="79"/>
        <v/>
      </c>
      <c r="G435" s="404" t="str">
        <f>IF($B435="-","",INDEX('Res.Aux.'!$AG$12:$BG$722,MATCH($B435,'Res.Aux.'!$AG$12:$AG$722,0),MATCH(G$6,'Res.Aux.'!$AG$15:$BG$15,0)))</f>
        <v/>
      </c>
      <c r="H435" s="405" t="str">
        <f>IF($B435="-","",Datos!$I$16)</f>
        <v/>
      </c>
      <c r="I435" s="406" t="str">
        <f>IF($C435="","",Datos!$G$16)</f>
        <v/>
      </c>
      <c r="J435" s="407" t="str">
        <f>IF($B435="-","",INDEX('Res.Aux.'!$AG$12:$BG$722,MATCH($B435,'Res.Aux.'!$AG$12:$AG$722,0),MATCH(J$6,'Res.Aux.'!$AG$15:$BG$15,0)))</f>
        <v/>
      </c>
      <c r="K435" s="408" t="str">
        <f>IF($C435="","",Datos!$H$26)</f>
        <v/>
      </c>
      <c r="L435" s="409" t="str">
        <f>IF($I435="","",Datos!$N$27)</f>
        <v/>
      </c>
      <c r="M435" s="407" t="str">
        <f>IF($I435="","",Datos!$O$27)</f>
        <v/>
      </c>
      <c r="N435" s="410" t="str">
        <f>IF($B435="-","",INDEX('Res.Aux.'!$AG$12:$BG$722,MATCH($B435,'Res.Aux.'!$AG$12:$AG$722,0),MATCH(N$6,'Res.Aux.'!$AG$15:$BG$15,0)))</f>
        <v/>
      </c>
      <c r="O435" s="411"/>
      <c r="P435" s="412" t="str">
        <f t="shared" si="80"/>
        <v/>
      </c>
      <c r="Q435" s="413" t="str">
        <f t="shared" si="82"/>
        <v>ù</v>
      </c>
      <c r="R435" s="414" t="str">
        <f>IF($B435="-","",INDEX('Res.Aux.'!$AG$12:$BG$722,MATCH($B435,'Res.Aux.'!$AG$12:$AG$722,0),MATCH(R$6,'Res.Aux.'!$AG$15:$BG$15,0)))</f>
        <v/>
      </c>
      <c r="S435" s="415" t="str">
        <f>IF($B435="-","",INDEX('Res.Aux.'!$AG$12:$BG$722,MATCH($B435,'Res.Aux.'!$AG$12:$AG$722,0),MATCH(S$6,'Res.Aux.'!$AG$15:$BG$15,0)))</f>
        <v/>
      </c>
      <c r="T435" s="415" t="str">
        <f>IF($B435="-","",INDEX('Res.Aux.'!$AG$12:$BG$722,MATCH($B435,'Res.Aux.'!$AG$12:$AG$722,0),MATCH(T$6,'Res.Aux.'!$AG$15:$BG$15,0)))</f>
        <v/>
      </c>
      <c r="U435" s="416" t="str">
        <f>IF($B435="-","",INDEX('Res.Aux.'!$AG$12:$BG$722,MATCH($B435,'Res.Aux.'!$AG$12:$AG$722,0),MATCH(U$6,'Res.Aux.'!$AG$15:$BG$15,0)))</f>
        <v/>
      </c>
      <c r="V435" s="417"/>
      <c r="W435" s="414" t="str">
        <f t="shared" si="85"/>
        <v>-</v>
      </c>
      <c r="X435" s="415" t="str">
        <f t="shared" si="85"/>
        <v>-</v>
      </c>
      <c r="Y435" s="415" t="str">
        <f t="shared" si="85"/>
        <v>-</v>
      </c>
      <c r="Z435" s="416" t="str">
        <f t="shared" si="85"/>
        <v>-</v>
      </c>
      <c r="AA435" s="417"/>
      <c r="AB435" s="414" t="str">
        <f t="shared" si="84"/>
        <v>-</v>
      </c>
      <c r="AC435" s="415" t="str">
        <f t="shared" si="84"/>
        <v>-</v>
      </c>
      <c r="AD435" s="415" t="str">
        <f t="shared" si="84"/>
        <v>-</v>
      </c>
      <c r="AE435" s="416" t="str">
        <f t="shared" si="84"/>
        <v>-</v>
      </c>
      <c r="AF435" s="417"/>
      <c r="AG435" s="410" t="str">
        <f t="shared" si="75"/>
        <v>-</v>
      </c>
      <c r="AH435" s="417"/>
      <c r="AI435" s="418" t="str">
        <f t="shared" si="76"/>
        <v>ù</v>
      </c>
      <c r="AJ435" s="419" t="str">
        <f t="shared" si="77"/>
        <v>~</v>
      </c>
      <c r="AK435" s="417"/>
      <c r="AL435" s="414" t="str">
        <f t="shared" si="83"/>
        <v>-</v>
      </c>
      <c r="AM435" s="416" t="str">
        <f t="shared" si="81"/>
        <v>-</v>
      </c>
    </row>
    <row r="436" spans="2:39" ht="15" x14ac:dyDescent="0.3">
      <c r="B436" s="400" t="str">
        <f>IF(MAX(B$7:B435)+1&gt;MAX('Res.Aux.'!$AG$23:$AG$722),"-",MAX(B$7:B435)+1)</f>
        <v>-</v>
      </c>
      <c r="C436" s="401" t="str">
        <f>IF($B436="-","",INDEX('Res.Aux.'!$AG$12:$BG$722,MATCH($B436,'Res.Aux.'!$AG$12:$AG$722,0),MATCH(C$6,'Res.Aux.'!$AG$15:$BG$15,0)))</f>
        <v/>
      </c>
      <c r="D436" s="402" t="str">
        <f t="shared" si="78"/>
        <v/>
      </c>
      <c r="E436" s="403" t="str">
        <f>IF($B436="-","",INDEX('Res.Aux.'!$AG$12:$BG$722,MATCH($B436,'Res.Aux.'!$AG$12:$AG$722,0),MATCH(E$6,'Res.Aux.'!$AG$15:$BG$15,0)))</f>
        <v/>
      </c>
      <c r="F436" s="402" t="str">
        <f t="shared" si="79"/>
        <v/>
      </c>
      <c r="G436" s="404" t="str">
        <f>IF($B436="-","",INDEX('Res.Aux.'!$AG$12:$BG$722,MATCH($B436,'Res.Aux.'!$AG$12:$AG$722,0),MATCH(G$6,'Res.Aux.'!$AG$15:$BG$15,0)))</f>
        <v/>
      </c>
      <c r="H436" s="405" t="str">
        <f>IF($B436="-","",Datos!$I$16)</f>
        <v/>
      </c>
      <c r="I436" s="406" t="str">
        <f>IF($C436="","",Datos!$G$16)</f>
        <v/>
      </c>
      <c r="J436" s="407" t="str">
        <f>IF($B436="-","",INDEX('Res.Aux.'!$AG$12:$BG$722,MATCH($B436,'Res.Aux.'!$AG$12:$AG$722,0),MATCH(J$6,'Res.Aux.'!$AG$15:$BG$15,0)))</f>
        <v/>
      </c>
      <c r="K436" s="408" t="str">
        <f>IF($C436="","",Datos!$H$26)</f>
        <v/>
      </c>
      <c r="L436" s="409" t="str">
        <f>IF($I436="","",Datos!$N$27)</f>
        <v/>
      </c>
      <c r="M436" s="407" t="str">
        <f>IF($I436="","",Datos!$O$27)</f>
        <v/>
      </c>
      <c r="N436" s="410" t="str">
        <f>IF($B436="-","",INDEX('Res.Aux.'!$AG$12:$BG$722,MATCH($B436,'Res.Aux.'!$AG$12:$AG$722,0),MATCH(N$6,'Res.Aux.'!$AG$15:$BG$15,0)))</f>
        <v/>
      </c>
      <c r="O436" s="411"/>
      <c r="P436" s="412" t="str">
        <f t="shared" si="80"/>
        <v/>
      </c>
      <c r="Q436" s="413" t="str">
        <f t="shared" si="82"/>
        <v>ù</v>
      </c>
      <c r="R436" s="414" t="str">
        <f>IF($B436="-","",INDEX('Res.Aux.'!$AG$12:$BG$722,MATCH($B436,'Res.Aux.'!$AG$12:$AG$722,0),MATCH(R$6,'Res.Aux.'!$AG$15:$BG$15,0)))</f>
        <v/>
      </c>
      <c r="S436" s="415" t="str">
        <f>IF($B436="-","",INDEX('Res.Aux.'!$AG$12:$BG$722,MATCH($B436,'Res.Aux.'!$AG$12:$AG$722,0),MATCH(S$6,'Res.Aux.'!$AG$15:$BG$15,0)))</f>
        <v/>
      </c>
      <c r="T436" s="415" t="str">
        <f>IF($B436="-","",INDEX('Res.Aux.'!$AG$12:$BG$722,MATCH($B436,'Res.Aux.'!$AG$12:$AG$722,0),MATCH(T$6,'Res.Aux.'!$AG$15:$BG$15,0)))</f>
        <v/>
      </c>
      <c r="U436" s="416" t="str">
        <f>IF($B436="-","",INDEX('Res.Aux.'!$AG$12:$BG$722,MATCH($B436,'Res.Aux.'!$AG$12:$AG$722,0),MATCH(U$6,'Res.Aux.'!$AG$15:$BG$15,0)))</f>
        <v/>
      </c>
      <c r="V436" s="417"/>
      <c r="W436" s="414" t="str">
        <f t="shared" si="85"/>
        <v>-</v>
      </c>
      <c r="X436" s="415" t="str">
        <f t="shared" si="85"/>
        <v>-</v>
      </c>
      <c r="Y436" s="415" t="str">
        <f t="shared" si="85"/>
        <v>-</v>
      </c>
      <c r="Z436" s="416" t="str">
        <f t="shared" si="85"/>
        <v>-</v>
      </c>
      <c r="AA436" s="417"/>
      <c r="AB436" s="414" t="str">
        <f t="shared" si="84"/>
        <v>-</v>
      </c>
      <c r="AC436" s="415" t="str">
        <f t="shared" si="84"/>
        <v>-</v>
      </c>
      <c r="AD436" s="415" t="str">
        <f t="shared" si="84"/>
        <v>-</v>
      </c>
      <c r="AE436" s="416" t="str">
        <f t="shared" si="84"/>
        <v>-</v>
      </c>
      <c r="AF436" s="417"/>
      <c r="AG436" s="410" t="str">
        <f t="shared" si="75"/>
        <v>-</v>
      </c>
      <c r="AH436" s="417"/>
      <c r="AI436" s="418" t="str">
        <f t="shared" si="76"/>
        <v>ù</v>
      </c>
      <c r="AJ436" s="419" t="str">
        <f t="shared" si="77"/>
        <v>~</v>
      </c>
      <c r="AK436" s="417"/>
      <c r="AL436" s="414" t="str">
        <f t="shared" si="83"/>
        <v>-</v>
      </c>
      <c r="AM436" s="416" t="str">
        <f t="shared" si="81"/>
        <v>-</v>
      </c>
    </row>
    <row r="437" spans="2:39" ht="15" x14ac:dyDescent="0.3">
      <c r="B437" s="400" t="str">
        <f>IF(MAX(B$7:B436)+1&gt;MAX('Res.Aux.'!$AG$23:$AG$722),"-",MAX(B$7:B436)+1)</f>
        <v>-</v>
      </c>
      <c r="C437" s="401" t="str">
        <f>IF($B437="-","",INDEX('Res.Aux.'!$AG$12:$BG$722,MATCH($B437,'Res.Aux.'!$AG$12:$AG$722,0),MATCH(C$6,'Res.Aux.'!$AG$15:$BG$15,0)))</f>
        <v/>
      </c>
      <c r="D437" s="402" t="str">
        <f t="shared" si="78"/>
        <v/>
      </c>
      <c r="E437" s="403" t="str">
        <f>IF($B437="-","",INDEX('Res.Aux.'!$AG$12:$BG$722,MATCH($B437,'Res.Aux.'!$AG$12:$AG$722,0),MATCH(E$6,'Res.Aux.'!$AG$15:$BG$15,0)))</f>
        <v/>
      </c>
      <c r="F437" s="402" t="str">
        <f t="shared" si="79"/>
        <v/>
      </c>
      <c r="G437" s="404" t="str">
        <f>IF($B437="-","",INDEX('Res.Aux.'!$AG$12:$BG$722,MATCH($B437,'Res.Aux.'!$AG$12:$AG$722,0),MATCH(G$6,'Res.Aux.'!$AG$15:$BG$15,0)))</f>
        <v/>
      </c>
      <c r="H437" s="405" t="str">
        <f>IF($B437="-","",Datos!$I$16)</f>
        <v/>
      </c>
      <c r="I437" s="406" t="str">
        <f>IF($C437="","",Datos!$G$16)</f>
        <v/>
      </c>
      <c r="J437" s="407" t="str">
        <f>IF($B437="-","",INDEX('Res.Aux.'!$AG$12:$BG$722,MATCH($B437,'Res.Aux.'!$AG$12:$AG$722,0),MATCH(J$6,'Res.Aux.'!$AG$15:$BG$15,0)))</f>
        <v/>
      </c>
      <c r="K437" s="408" t="str">
        <f>IF($C437="","",Datos!$H$26)</f>
        <v/>
      </c>
      <c r="L437" s="409" t="str">
        <f>IF($I437="","",Datos!$N$27)</f>
        <v/>
      </c>
      <c r="M437" s="407" t="str">
        <f>IF($I437="","",Datos!$O$27)</f>
        <v/>
      </c>
      <c r="N437" s="410" t="str">
        <f>IF($B437="-","",INDEX('Res.Aux.'!$AG$12:$BG$722,MATCH($B437,'Res.Aux.'!$AG$12:$AG$722,0),MATCH(N$6,'Res.Aux.'!$AG$15:$BG$15,0)))</f>
        <v/>
      </c>
      <c r="O437" s="411"/>
      <c r="P437" s="412" t="str">
        <f t="shared" si="80"/>
        <v/>
      </c>
      <c r="Q437" s="413" t="str">
        <f t="shared" si="82"/>
        <v>ù</v>
      </c>
      <c r="R437" s="414" t="str">
        <f>IF($B437="-","",INDEX('Res.Aux.'!$AG$12:$BG$722,MATCH($B437,'Res.Aux.'!$AG$12:$AG$722,0),MATCH(R$6,'Res.Aux.'!$AG$15:$BG$15,0)))</f>
        <v/>
      </c>
      <c r="S437" s="415" t="str">
        <f>IF($B437="-","",INDEX('Res.Aux.'!$AG$12:$BG$722,MATCH($B437,'Res.Aux.'!$AG$12:$AG$722,0),MATCH(S$6,'Res.Aux.'!$AG$15:$BG$15,0)))</f>
        <v/>
      </c>
      <c r="T437" s="415" t="str">
        <f>IF($B437="-","",INDEX('Res.Aux.'!$AG$12:$BG$722,MATCH($B437,'Res.Aux.'!$AG$12:$AG$722,0),MATCH(T$6,'Res.Aux.'!$AG$15:$BG$15,0)))</f>
        <v/>
      </c>
      <c r="U437" s="416" t="str">
        <f>IF($B437="-","",INDEX('Res.Aux.'!$AG$12:$BG$722,MATCH($B437,'Res.Aux.'!$AG$12:$AG$722,0),MATCH(U$6,'Res.Aux.'!$AG$15:$BG$15,0)))</f>
        <v/>
      </c>
      <c r="V437" s="417"/>
      <c r="W437" s="414" t="str">
        <f t="shared" si="85"/>
        <v>-</v>
      </c>
      <c r="X437" s="415" t="str">
        <f t="shared" si="85"/>
        <v>-</v>
      </c>
      <c r="Y437" s="415" t="str">
        <f t="shared" si="85"/>
        <v>-</v>
      </c>
      <c r="Z437" s="416" t="str">
        <f t="shared" si="85"/>
        <v>-</v>
      </c>
      <c r="AA437" s="417"/>
      <c r="AB437" s="414" t="str">
        <f t="shared" si="84"/>
        <v>-</v>
      </c>
      <c r="AC437" s="415" t="str">
        <f t="shared" si="84"/>
        <v>-</v>
      </c>
      <c r="AD437" s="415" t="str">
        <f t="shared" si="84"/>
        <v>-</v>
      </c>
      <c r="AE437" s="416" t="str">
        <f t="shared" si="84"/>
        <v>-</v>
      </c>
      <c r="AF437" s="417"/>
      <c r="AG437" s="410" t="str">
        <f t="shared" si="75"/>
        <v>-</v>
      </c>
      <c r="AH437" s="417"/>
      <c r="AI437" s="418" t="str">
        <f t="shared" si="76"/>
        <v>ù</v>
      </c>
      <c r="AJ437" s="419" t="str">
        <f t="shared" si="77"/>
        <v>~</v>
      </c>
      <c r="AK437" s="417"/>
      <c r="AL437" s="414" t="str">
        <f t="shared" si="83"/>
        <v>-</v>
      </c>
      <c r="AM437" s="416" t="str">
        <f t="shared" si="81"/>
        <v>-</v>
      </c>
    </row>
    <row r="438" spans="2:39" ht="15" x14ac:dyDescent="0.3">
      <c r="B438" s="400" t="str">
        <f>IF(MAX(B$7:B437)+1&gt;MAX('Res.Aux.'!$AG$23:$AG$722),"-",MAX(B$7:B437)+1)</f>
        <v>-</v>
      </c>
      <c r="C438" s="401" t="str">
        <f>IF($B438="-","",INDEX('Res.Aux.'!$AG$12:$BG$722,MATCH($B438,'Res.Aux.'!$AG$12:$AG$722,0),MATCH(C$6,'Res.Aux.'!$AG$15:$BG$15,0)))</f>
        <v/>
      </c>
      <c r="D438" s="402" t="str">
        <f t="shared" si="78"/>
        <v/>
      </c>
      <c r="E438" s="403" t="str">
        <f>IF($B438="-","",INDEX('Res.Aux.'!$AG$12:$BG$722,MATCH($B438,'Res.Aux.'!$AG$12:$AG$722,0),MATCH(E$6,'Res.Aux.'!$AG$15:$BG$15,0)))</f>
        <v/>
      </c>
      <c r="F438" s="402" t="str">
        <f t="shared" si="79"/>
        <v/>
      </c>
      <c r="G438" s="404" t="str">
        <f>IF($B438="-","",INDEX('Res.Aux.'!$AG$12:$BG$722,MATCH($B438,'Res.Aux.'!$AG$12:$AG$722,0),MATCH(G$6,'Res.Aux.'!$AG$15:$BG$15,0)))</f>
        <v/>
      </c>
      <c r="H438" s="405" t="str">
        <f>IF($B438="-","",Datos!$I$16)</f>
        <v/>
      </c>
      <c r="I438" s="406" t="str">
        <f>IF($C438="","",Datos!$G$16)</f>
        <v/>
      </c>
      <c r="J438" s="407" t="str">
        <f>IF($B438="-","",INDEX('Res.Aux.'!$AG$12:$BG$722,MATCH($B438,'Res.Aux.'!$AG$12:$AG$722,0),MATCH(J$6,'Res.Aux.'!$AG$15:$BG$15,0)))</f>
        <v/>
      </c>
      <c r="K438" s="408" t="str">
        <f>IF($C438="","",Datos!$H$26)</f>
        <v/>
      </c>
      <c r="L438" s="409" t="str">
        <f>IF($I438="","",Datos!$N$27)</f>
        <v/>
      </c>
      <c r="M438" s="407" t="str">
        <f>IF($I438="","",Datos!$O$27)</f>
        <v/>
      </c>
      <c r="N438" s="410" t="str">
        <f>IF($B438="-","",INDEX('Res.Aux.'!$AG$12:$BG$722,MATCH($B438,'Res.Aux.'!$AG$12:$AG$722,0),MATCH(N$6,'Res.Aux.'!$AG$15:$BG$15,0)))</f>
        <v/>
      </c>
      <c r="O438" s="411"/>
      <c r="P438" s="412" t="str">
        <f t="shared" si="80"/>
        <v/>
      </c>
      <c r="Q438" s="413" t="str">
        <f t="shared" si="82"/>
        <v>ù</v>
      </c>
      <c r="R438" s="414" t="str">
        <f>IF($B438="-","",INDEX('Res.Aux.'!$AG$12:$BG$722,MATCH($B438,'Res.Aux.'!$AG$12:$AG$722,0),MATCH(R$6,'Res.Aux.'!$AG$15:$BG$15,0)))</f>
        <v/>
      </c>
      <c r="S438" s="415" t="str">
        <f>IF($B438="-","",INDEX('Res.Aux.'!$AG$12:$BG$722,MATCH($B438,'Res.Aux.'!$AG$12:$AG$722,0),MATCH(S$6,'Res.Aux.'!$AG$15:$BG$15,0)))</f>
        <v/>
      </c>
      <c r="T438" s="415" t="str">
        <f>IF($B438="-","",INDEX('Res.Aux.'!$AG$12:$BG$722,MATCH($B438,'Res.Aux.'!$AG$12:$AG$722,0),MATCH(T$6,'Res.Aux.'!$AG$15:$BG$15,0)))</f>
        <v/>
      </c>
      <c r="U438" s="416" t="str">
        <f>IF($B438="-","",INDEX('Res.Aux.'!$AG$12:$BG$722,MATCH($B438,'Res.Aux.'!$AG$12:$AG$722,0),MATCH(U$6,'Res.Aux.'!$AG$15:$BG$15,0)))</f>
        <v/>
      </c>
      <c r="V438" s="417"/>
      <c r="W438" s="414" t="str">
        <f t="shared" si="85"/>
        <v>-</v>
      </c>
      <c r="X438" s="415" t="str">
        <f t="shared" si="85"/>
        <v>-</v>
      </c>
      <c r="Y438" s="415" t="str">
        <f t="shared" si="85"/>
        <v>-</v>
      </c>
      <c r="Z438" s="416" t="str">
        <f t="shared" si="85"/>
        <v>-</v>
      </c>
      <c r="AA438" s="417"/>
      <c r="AB438" s="414" t="str">
        <f t="shared" si="84"/>
        <v>-</v>
      </c>
      <c r="AC438" s="415" t="str">
        <f t="shared" si="84"/>
        <v>-</v>
      </c>
      <c r="AD438" s="415" t="str">
        <f t="shared" si="84"/>
        <v>-</v>
      </c>
      <c r="AE438" s="416" t="str">
        <f t="shared" si="84"/>
        <v>-</v>
      </c>
      <c r="AF438" s="417"/>
      <c r="AG438" s="410" t="str">
        <f t="shared" si="75"/>
        <v>-</v>
      </c>
      <c r="AH438" s="417"/>
      <c r="AI438" s="418" t="str">
        <f t="shared" si="76"/>
        <v>ù</v>
      </c>
      <c r="AJ438" s="419" t="str">
        <f t="shared" si="77"/>
        <v>~</v>
      </c>
      <c r="AK438" s="417"/>
      <c r="AL438" s="414" t="str">
        <f t="shared" si="83"/>
        <v>-</v>
      </c>
      <c r="AM438" s="416" t="str">
        <f t="shared" si="81"/>
        <v>-</v>
      </c>
    </row>
    <row r="439" spans="2:39" ht="15" x14ac:dyDescent="0.3">
      <c r="B439" s="400" t="str">
        <f>IF(MAX(B$7:B438)+1&gt;MAX('Res.Aux.'!$AG$23:$AG$722),"-",MAX(B$7:B438)+1)</f>
        <v>-</v>
      </c>
      <c r="C439" s="401" t="str">
        <f>IF($B439="-","",INDEX('Res.Aux.'!$AG$12:$BG$722,MATCH($B439,'Res.Aux.'!$AG$12:$AG$722,0),MATCH(C$6,'Res.Aux.'!$AG$15:$BG$15,0)))</f>
        <v/>
      </c>
      <c r="D439" s="402" t="str">
        <f t="shared" si="78"/>
        <v/>
      </c>
      <c r="E439" s="403" t="str">
        <f>IF($B439="-","",INDEX('Res.Aux.'!$AG$12:$BG$722,MATCH($B439,'Res.Aux.'!$AG$12:$AG$722,0),MATCH(E$6,'Res.Aux.'!$AG$15:$BG$15,0)))</f>
        <v/>
      </c>
      <c r="F439" s="402" t="str">
        <f t="shared" si="79"/>
        <v/>
      </c>
      <c r="G439" s="404" t="str">
        <f>IF($B439="-","",INDEX('Res.Aux.'!$AG$12:$BG$722,MATCH($B439,'Res.Aux.'!$AG$12:$AG$722,0),MATCH(G$6,'Res.Aux.'!$AG$15:$BG$15,0)))</f>
        <v/>
      </c>
      <c r="H439" s="405" t="str">
        <f>IF($B439="-","",Datos!$I$16)</f>
        <v/>
      </c>
      <c r="I439" s="406" t="str">
        <f>IF($C439="","",Datos!$G$16)</f>
        <v/>
      </c>
      <c r="J439" s="407" t="str">
        <f>IF($B439="-","",INDEX('Res.Aux.'!$AG$12:$BG$722,MATCH($B439,'Res.Aux.'!$AG$12:$AG$722,0),MATCH(J$6,'Res.Aux.'!$AG$15:$BG$15,0)))</f>
        <v/>
      </c>
      <c r="K439" s="408" t="str">
        <f>IF($C439="","",Datos!$H$26)</f>
        <v/>
      </c>
      <c r="L439" s="409" t="str">
        <f>IF($I439="","",Datos!$N$27)</f>
        <v/>
      </c>
      <c r="M439" s="407" t="str">
        <f>IF($I439="","",Datos!$O$27)</f>
        <v/>
      </c>
      <c r="N439" s="410" t="str">
        <f>IF($B439="-","",INDEX('Res.Aux.'!$AG$12:$BG$722,MATCH($B439,'Res.Aux.'!$AG$12:$AG$722,0),MATCH(N$6,'Res.Aux.'!$AG$15:$BG$15,0)))</f>
        <v/>
      </c>
      <c r="O439" s="411"/>
      <c r="P439" s="412" t="str">
        <f t="shared" si="80"/>
        <v/>
      </c>
      <c r="Q439" s="413" t="str">
        <f t="shared" si="82"/>
        <v>ù</v>
      </c>
      <c r="R439" s="414" t="str">
        <f>IF($B439="-","",INDEX('Res.Aux.'!$AG$12:$BG$722,MATCH($B439,'Res.Aux.'!$AG$12:$AG$722,0),MATCH(R$6,'Res.Aux.'!$AG$15:$BG$15,0)))</f>
        <v/>
      </c>
      <c r="S439" s="415" t="str">
        <f>IF($B439="-","",INDEX('Res.Aux.'!$AG$12:$BG$722,MATCH($B439,'Res.Aux.'!$AG$12:$AG$722,0),MATCH(S$6,'Res.Aux.'!$AG$15:$BG$15,0)))</f>
        <v/>
      </c>
      <c r="T439" s="415" t="str">
        <f>IF($B439="-","",INDEX('Res.Aux.'!$AG$12:$BG$722,MATCH($B439,'Res.Aux.'!$AG$12:$AG$722,0),MATCH(T$6,'Res.Aux.'!$AG$15:$BG$15,0)))</f>
        <v/>
      </c>
      <c r="U439" s="416" t="str">
        <f>IF($B439="-","",INDEX('Res.Aux.'!$AG$12:$BG$722,MATCH($B439,'Res.Aux.'!$AG$12:$AG$722,0),MATCH(U$6,'Res.Aux.'!$AG$15:$BG$15,0)))</f>
        <v/>
      </c>
      <c r="V439" s="417"/>
      <c r="W439" s="414" t="str">
        <f t="shared" si="85"/>
        <v>-</v>
      </c>
      <c r="X439" s="415" t="str">
        <f t="shared" si="85"/>
        <v>-</v>
      </c>
      <c r="Y439" s="415" t="str">
        <f t="shared" si="85"/>
        <v>-</v>
      </c>
      <c r="Z439" s="416" t="str">
        <f t="shared" si="85"/>
        <v>-</v>
      </c>
      <c r="AA439" s="417"/>
      <c r="AB439" s="414" t="str">
        <f t="shared" si="84"/>
        <v>-</v>
      </c>
      <c r="AC439" s="415" t="str">
        <f t="shared" si="84"/>
        <v>-</v>
      </c>
      <c r="AD439" s="415" t="str">
        <f t="shared" si="84"/>
        <v>-</v>
      </c>
      <c r="AE439" s="416" t="str">
        <f t="shared" si="84"/>
        <v>-</v>
      </c>
      <c r="AF439" s="417"/>
      <c r="AG439" s="410" t="str">
        <f t="shared" si="75"/>
        <v>-</v>
      </c>
      <c r="AH439" s="417"/>
      <c r="AI439" s="418" t="str">
        <f t="shared" si="76"/>
        <v>ù</v>
      </c>
      <c r="AJ439" s="419" t="str">
        <f t="shared" si="77"/>
        <v>~</v>
      </c>
      <c r="AK439" s="417"/>
      <c r="AL439" s="414" t="str">
        <f t="shared" si="83"/>
        <v>-</v>
      </c>
      <c r="AM439" s="416" t="str">
        <f t="shared" si="81"/>
        <v>-</v>
      </c>
    </row>
    <row r="440" spans="2:39" ht="15" x14ac:dyDescent="0.3">
      <c r="B440" s="400" t="str">
        <f>IF(MAX(B$7:B439)+1&gt;MAX('Res.Aux.'!$AG$23:$AG$722),"-",MAX(B$7:B439)+1)</f>
        <v>-</v>
      </c>
      <c r="C440" s="401" t="str">
        <f>IF($B440="-","",INDEX('Res.Aux.'!$AG$12:$BG$722,MATCH($B440,'Res.Aux.'!$AG$12:$AG$722,0),MATCH(C$6,'Res.Aux.'!$AG$15:$BG$15,0)))</f>
        <v/>
      </c>
      <c r="D440" s="402" t="str">
        <f t="shared" si="78"/>
        <v/>
      </c>
      <c r="E440" s="403" t="str">
        <f>IF($B440="-","",INDEX('Res.Aux.'!$AG$12:$BG$722,MATCH($B440,'Res.Aux.'!$AG$12:$AG$722,0),MATCH(E$6,'Res.Aux.'!$AG$15:$BG$15,0)))</f>
        <v/>
      </c>
      <c r="F440" s="402" t="str">
        <f t="shared" si="79"/>
        <v/>
      </c>
      <c r="G440" s="404" t="str">
        <f>IF($B440="-","",INDEX('Res.Aux.'!$AG$12:$BG$722,MATCH($B440,'Res.Aux.'!$AG$12:$AG$722,0),MATCH(G$6,'Res.Aux.'!$AG$15:$BG$15,0)))</f>
        <v/>
      </c>
      <c r="H440" s="405" t="str">
        <f>IF($B440="-","",Datos!$I$16)</f>
        <v/>
      </c>
      <c r="I440" s="406" t="str">
        <f>IF($C440="","",Datos!$G$16)</f>
        <v/>
      </c>
      <c r="J440" s="407" t="str">
        <f>IF($B440="-","",INDEX('Res.Aux.'!$AG$12:$BG$722,MATCH($B440,'Res.Aux.'!$AG$12:$AG$722,0),MATCH(J$6,'Res.Aux.'!$AG$15:$BG$15,0)))</f>
        <v/>
      </c>
      <c r="K440" s="408" t="str">
        <f>IF($C440="","",Datos!$H$26)</f>
        <v/>
      </c>
      <c r="L440" s="409" t="str">
        <f>IF($I440="","",Datos!$N$27)</f>
        <v/>
      </c>
      <c r="M440" s="407" t="str">
        <f>IF($I440="","",Datos!$O$27)</f>
        <v/>
      </c>
      <c r="N440" s="410" t="str">
        <f>IF($B440="-","",INDEX('Res.Aux.'!$AG$12:$BG$722,MATCH($B440,'Res.Aux.'!$AG$12:$AG$722,0),MATCH(N$6,'Res.Aux.'!$AG$15:$BG$15,0)))</f>
        <v/>
      </c>
      <c r="O440" s="411"/>
      <c r="P440" s="412" t="str">
        <f t="shared" si="80"/>
        <v/>
      </c>
      <c r="Q440" s="413" t="str">
        <f t="shared" si="82"/>
        <v>ù</v>
      </c>
      <c r="R440" s="414" t="str">
        <f>IF($B440="-","",INDEX('Res.Aux.'!$AG$12:$BG$722,MATCH($B440,'Res.Aux.'!$AG$12:$AG$722,0),MATCH(R$6,'Res.Aux.'!$AG$15:$BG$15,0)))</f>
        <v/>
      </c>
      <c r="S440" s="415" t="str">
        <f>IF($B440="-","",INDEX('Res.Aux.'!$AG$12:$BG$722,MATCH($B440,'Res.Aux.'!$AG$12:$AG$722,0),MATCH(S$6,'Res.Aux.'!$AG$15:$BG$15,0)))</f>
        <v/>
      </c>
      <c r="T440" s="415" t="str">
        <f>IF($B440="-","",INDEX('Res.Aux.'!$AG$12:$BG$722,MATCH($B440,'Res.Aux.'!$AG$12:$AG$722,0),MATCH(T$6,'Res.Aux.'!$AG$15:$BG$15,0)))</f>
        <v/>
      </c>
      <c r="U440" s="416" t="str">
        <f>IF($B440="-","",INDEX('Res.Aux.'!$AG$12:$BG$722,MATCH($B440,'Res.Aux.'!$AG$12:$AG$722,0),MATCH(U$6,'Res.Aux.'!$AG$15:$BG$15,0)))</f>
        <v/>
      </c>
      <c r="V440" s="417"/>
      <c r="W440" s="414" t="str">
        <f t="shared" si="85"/>
        <v>-</v>
      </c>
      <c r="X440" s="415" t="str">
        <f t="shared" si="85"/>
        <v>-</v>
      </c>
      <c r="Y440" s="415" t="str">
        <f t="shared" si="85"/>
        <v>-</v>
      </c>
      <c r="Z440" s="416" t="str">
        <f t="shared" si="85"/>
        <v>-</v>
      </c>
      <c r="AA440" s="417"/>
      <c r="AB440" s="414" t="str">
        <f t="shared" si="84"/>
        <v>-</v>
      </c>
      <c r="AC440" s="415" t="str">
        <f t="shared" si="84"/>
        <v>-</v>
      </c>
      <c r="AD440" s="415" t="str">
        <f t="shared" si="84"/>
        <v>-</v>
      </c>
      <c r="AE440" s="416" t="str">
        <f t="shared" si="84"/>
        <v>-</v>
      </c>
      <c r="AF440" s="417"/>
      <c r="AG440" s="410" t="str">
        <f t="shared" si="75"/>
        <v>-</v>
      </c>
      <c r="AH440" s="417"/>
      <c r="AI440" s="418" t="str">
        <f t="shared" si="76"/>
        <v>ù</v>
      </c>
      <c r="AJ440" s="419" t="str">
        <f t="shared" si="77"/>
        <v>~</v>
      </c>
      <c r="AK440" s="417"/>
      <c r="AL440" s="414" t="str">
        <f t="shared" si="83"/>
        <v>-</v>
      </c>
      <c r="AM440" s="416" t="str">
        <f t="shared" si="81"/>
        <v>-</v>
      </c>
    </row>
    <row r="441" spans="2:39" ht="15" x14ac:dyDescent="0.3">
      <c r="B441" s="400" t="str">
        <f>IF(MAX(B$7:B440)+1&gt;MAX('Res.Aux.'!$AG$23:$AG$722),"-",MAX(B$7:B440)+1)</f>
        <v>-</v>
      </c>
      <c r="C441" s="401" t="str">
        <f>IF($B441="-","",INDEX('Res.Aux.'!$AG$12:$BG$722,MATCH($B441,'Res.Aux.'!$AG$12:$AG$722,0),MATCH(C$6,'Res.Aux.'!$AG$15:$BG$15,0)))</f>
        <v/>
      </c>
      <c r="D441" s="402" t="str">
        <f t="shared" si="78"/>
        <v/>
      </c>
      <c r="E441" s="403" t="str">
        <f>IF($B441="-","",INDEX('Res.Aux.'!$AG$12:$BG$722,MATCH($B441,'Res.Aux.'!$AG$12:$AG$722,0),MATCH(E$6,'Res.Aux.'!$AG$15:$BG$15,0)))</f>
        <v/>
      </c>
      <c r="F441" s="402" t="str">
        <f t="shared" si="79"/>
        <v/>
      </c>
      <c r="G441" s="404" t="str">
        <f>IF($B441="-","",INDEX('Res.Aux.'!$AG$12:$BG$722,MATCH($B441,'Res.Aux.'!$AG$12:$AG$722,0),MATCH(G$6,'Res.Aux.'!$AG$15:$BG$15,0)))</f>
        <v/>
      </c>
      <c r="H441" s="405" t="str">
        <f>IF($B441="-","",Datos!$I$16)</f>
        <v/>
      </c>
      <c r="I441" s="406" t="str">
        <f>IF($C441="","",Datos!$G$16)</f>
        <v/>
      </c>
      <c r="J441" s="407" t="str">
        <f>IF($B441="-","",INDEX('Res.Aux.'!$AG$12:$BG$722,MATCH($B441,'Res.Aux.'!$AG$12:$AG$722,0),MATCH(J$6,'Res.Aux.'!$AG$15:$BG$15,0)))</f>
        <v/>
      </c>
      <c r="K441" s="408" t="str">
        <f>IF($C441="","",Datos!$H$26)</f>
        <v/>
      </c>
      <c r="L441" s="409" t="str">
        <f>IF($I441="","",Datos!$N$27)</f>
        <v/>
      </c>
      <c r="M441" s="407" t="str">
        <f>IF($I441="","",Datos!$O$27)</f>
        <v/>
      </c>
      <c r="N441" s="410" t="str">
        <f>IF($B441="-","",INDEX('Res.Aux.'!$AG$12:$BG$722,MATCH($B441,'Res.Aux.'!$AG$12:$AG$722,0),MATCH(N$6,'Res.Aux.'!$AG$15:$BG$15,0)))</f>
        <v/>
      </c>
      <c r="O441" s="411"/>
      <c r="P441" s="412" t="str">
        <f t="shared" si="80"/>
        <v/>
      </c>
      <c r="Q441" s="413" t="str">
        <f t="shared" si="82"/>
        <v>ù</v>
      </c>
      <c r="R441" s="414" t="str">
        <f>IF($B441="-","",INDEX('Res.Aux.'!$AG$12:$BG$722,MATCH($B441,'Res.Aux.'!$AG$12:$AG$722,0),MATCH(R$6,'Res.Aux.'!$AG$15:$BG$15,0)))</f>
        <v/>
      </c>
      <c r="S441" s="415" t="str">
        <f>IF($B441="-","",INDEX('Res.Aux.'!$AG$12:$BG$722,MATCH($B441,'Res.Aux.'!$AG$12:$AG$722,0),MATCH(S$6,'Res.Aux.'!$AG$15:$BG$15,0)))</f>
        <v/>
      </c>
      <c r="T441" s="415" t="str">
        <f>IF($B441="-","",INDEX('Res.Aux.'!$AG$12:$BG$722,MATCH($B441,'Res.Aux.'!$AG$12:$AG$722,0),MATCH(T$6,'Res.Aux.'!$AG$15:$BG$15,0)))</f>
        <v/>
      </c>
      <c r="U441" s="416" t="str">
        <f>IF($B441="-","",INDEX('Res.Aux.'!$AG$12:$BG$722,MATCH($B441,'Res.Aux.'!$AG$12:$AG$722,0),MATCH(U$6,'Res.Aux.'!$AG$15:$BG$15,0)))</f>
        <v/>
      </c>
      <c r="V441" s="417"/>
      <c r="W441" s="414" t="str">
        <f t="shared" si="85"/>
        <v>-</v>
      </c>
      <c r="X441" s="415" t="str">
        <f t="shared" si="85"/>
        <v>-</v>
      </c>
      <c r="Y441" s="415" t="str">
        <f t="shared" si="85"/>
        <v>-</v>
      </c>
      <c r="Z441" s="416" t="str">
        <f t="shared" si="85"/>
        <v>-</v>
      </c>
      <c r="AA441" s="417"/>
      <c r="AB441" s="414" t="str">
        <f t="shared" si="84"/>
        <v>-</v>
      </c>
      <c r="AC441" s="415" t="str">
        <f t="shared" si="84"/>
        <v>-</v>
      </c>
      <c r="AD441" s="415" t="str">
        <f t="shared" si="84"/>
        <v>-</v>
      </c>
      <c r="AE441" s="416" t="str">
        <f t="shared" si="84"/>
        <v>-</v>
      </c>
      <c r="AF441" s="417"/>
      <c r="AG441" s="410" t="str">
        <f t="shared" si="75"/>
        <v>-</v>
      </c>
      <c r="AH441" s="417"/>
      <c r="AI441" s="418" t="str">
        <f t="shared" si="76"/>
        <v>ù</v>
      </c>
      <c r="AJ441" s="419" t="str">
        <f t="shared" si="77"/>
        <v>~</v>
      </c>
      <c r="AK441" s="417"/>
      <c r="AL441" s="414" t="str">
        <f t="shared" si="83"/>
        <v>-</v>
      </c>
      <c r="AM441" s="416" t="str">
        <f t="shared" si="81"/>
        <v>-</v>
      </c>
    </row>
    <row r="442" spans="2:39" ht="15" x14ac:dyDescent="0.3">
      <c r="B442" s="400" t="str">
        <f>IF(MAX(B$7:B441)+1&gt;MAX('Res.Aux.'!$AG$23:$AG$722),"-",MAX(B$7:B441)+1)</f>
        <v>-</v>
      </c>
      <c r="C442" s="401" t="str">
        <f>IF($B442="-","",INDEX('Res.Aux.'!$AG$12:$BG$722,MATCH($B442,'Res.Aux.'!$AG$12:$AG$722,0),MATCH(C$6,'Res.Aux.'!$AG$15:$BG$15,0)))</f>
        <v/>
      </c>
      <c r="D442" s="402" t="str">
        <f t="shared" si="78"/>
        <v/>
      </c>
      <c r="E442" s="403" t="str">
        <f>IF($B442="-","",INDEX('Res.Aux.'!$AG$12:$BG$722,MATCH($B442,'Res.Aux.'!$AG$12:$AG$722,0),MATCH(E$6,'Res.Aux.'!$AG$15:$BG$15,0)))</f>
        <v/>
      </c>
      <c r="F442" s="402" t="str">
        <f t="shared" si="79"/>
        <v/>
      </c>
      <c r="G442" s="404" t="str">
        <f>IF($B442="-","",INDEX('Res.Aux.'!$AG$12:$BG$722,MATCH($B442,'Res.Aux.'!$AG$12:$AG$722,0),MATCH(G$6,'Res.Aux.'!$AG$15:$BG$15,0)))</f>
        <v/>
      </c>
      <c r="H442" s="405" t="str">
        <f>IF($B442="-","",Datos!$I$16)</f>
        <v/>
      </c>
      <c r="I442" s="406" t="str">
        <f>IF($C442="","",Datos!$G$16)</f>
        <v/>
      </c>
      <c r="J442" s="407" t="str">
        <f>IF($B442="-","",INDEX('Res.Aux.'!$AG$12:$BG$722,MATCH($B442,'Res.Aux.'!$AG$12:$AG$722,0),MATCH(J$6,'Res.Aux.'!$AG$15:$BG$15,0)))</f>
        <v/>
      </c>
      <c r="K442" s="408" t="str">
        <f>IF($C442="","",Datos!$H$26)</f>
        <v/>
      </c>
      <c r="L442" s="409" t="str">
        <f>IF($I442="","",Datos!$N$27)</f>
        <v/>
      </c>
      <c r="M442" s="407" t="str">
        <f>IF($I442="","",Datos!$O$27)</f>
        <v/>
      </c>
      <c r="N442" s="410" t="str">
        <f>IF($B442="-","",INDEX('Res.Aux.'!$AG$12:$BG$722,MATCH($B442,'Res.Aux.'!$AG$12:$AG$722,0),MATCH(N$6,'Res.Aux.'!$AG$15:$BG$15,0)))</f>
        <v/>
      </c>
      <c r="O442" s="411"/>
      <c r="P442" s="412" t="str">
        <f t="shared" si="80"/>
        <v/>
      </c>
      <c r="Q442" s="413" t="str">
        <f t="shared" si="82"/>
        <v>ù</v>
      </c>
      <c r="R442" s="414" t="str">
        <f>IF($B442="-","",INDEX('Res.Aux.'!$AG$12:$BG$722,MATCH($B442,'Res.Aux.'!$AG$12:$AG$722,0),MATCH(R$6,'Res.Aux.'!$AG$15:$BG$15,0)))</f>
        <v/>
      </c>
      <c r="S442" s="415" t="str">
        <f>IF($B442="-","",INDEX('Res.Aux.'!$AG$12:$BG$722,MATCH($B442,'Res.Aux.'!$AG$12:$AG$722,0),MATCH(S$6,'Res.Aux.'!$AG$15:$BG$15,0)))</f>
        <v/>
      </c>
      <c r="T442" s="415" t="str">
        <f>IF($B442="-","",INDEX('Res.Aux.'!$AG$12:$BG$722,MATCH($B442,'Res.Aux.'!$AG$12:$AG$722,0),MATCH(T$6,'Res.Aux.'!$AG$15:$BG$15,0)))</f>
        <v/>
      </c>
      <c r="U442" s="416" t="str">
        <f>IF($B442="-","",INDEX('Res.Aux.'!$AG$12:$BG$722,MATCH($B442,'Res.Aux.'!$AG$12:$AG$722,0),MATCH(U$6,'Res.Aux.'!$AG$15:$BG$15,0)))</f>
        <v/>
      </c>
      <c r="V442" s="417"/>
      <c r="W442" s="414" t="str">
        <f t="shared" si="85"/>
        <v>-</v>
      </c>
      <c r="X442" s="415" t="str">
        <f t="shared" si="85"/>
        <v>-</v>
      </c>
      <c r="Y442" s="415" t="str">
        <f t="shared" si="85"/>
        <v>-</v>
      </c>
      <c r="Z442" s="416" t="str">
        <f t="shared" si="85"/>
        <v>-</v>
      </c>
      <c r="AA442" s="417"/>
      <c r="AB442" s="414" t="str">
        <f t="shared" si="84"/>
        <v>-</v>
      </c>
      <c r="AC442" s="415" t="str">
        <f t="shared" si="84"/>
        <v>-</v>
      </c>
      <c r="AD442" s="415" t="str">
        <f t="shared" si="84"/>
        <v>-</v>
      </c>
      <c r="AE442" s="416" t="str">
        <f t="shared" si="84"/>
        <v>-</v>
      </c>
      <c r="AF442" s="417"/>
      <c r="AG442" s="410" t="str">
        <f t="shared" si="75"/>
        <v>-</v>
      </c>
      <c r="AH442" s="417"/>
      <c r="AI442" s="418" t="str">
        <f t="shared" si="76"/>
        <v>ù</v>
      </c>
      <c r="AJ442" s="419" t="str">
        <f t="shared" si="77"/>
        <v>~</v>
      </c>
      <c r="AK442" s="417"/>
      <c r="AL442" s="414" t="str">
        <f t="shared" si="83"/>
        <v>-</v>
      </c>
      <c r="AM442" s="416" t="str">
        <f t="shared" si="81"/>
        <v>-</v>
      </c>
    </row>
    <row r="443" spans="2:39" ht="15" x14ac:dyDescent="0.3">
      <c r="B443" s="400" t="str">
        <f>IF(MAX(B$7:B442)+1&gt;MAX('Res.Aux.'!$AG$23:$AG$722),"-",MAX(B$7:B442)+1)</f>
        <v>-</v>
      </c>
      <c r="C443" s="401" t="str">
        <f>IF($B443="-","",INDEX('Res.Aux.'!$AG$12:$BG$722,MATCH($B443,'Res.Aux.'!$AG$12:$AG$722,0),MATCH(C$6,'Res.Aux.'!$AG$15:$BG$15,0)))</f>
        <v/>
      </c>
      <c r="D443" s="402" t="str">
        <f t="shared" si="78"/>
        <v/>
      </c>
      <c r="E443" s="403" t="str">
        <f>IF($B443="-","",INDEX('Res.Aux.'!$AG$12:$BG$722,MATCH($B443,'Res.Aux.'!$AG$12:$AG$722,0),MATCH(E$6,'Res.Aux.'!$AG$15:$BG$15,0)))</f>
        <v/>
      </c>
      <c r="F443" s="402" t="str">
        <f t="shared" si="79"/>
        <v/>
      </c>
      <c r="G443" s="404" t="str">
        <f>IF($B443="-","",INDEX('Res.Aux.'!$AG$12:$BG$722,MATCH($B443,'Res.Aux.'!$AG$12:$AG$722,0),MATCH(G$6,'Res.Aux.'!$AG$15:$BG$15,0)))</f>
        <v/>
      </c>
      <c r="H443" s="405" t="str">
        <f>IF($B443="-","",Datos!$I$16)</f>
        <v/>
      </c>
      <c r="I443" s="406" t="str">
        <f>IF($C443="","",Datos!$G$16)</f>
        <v/>
      </c>
      <c r="J443" s="407" t="str">
        <f>IF($B443="-","",INDEX('Res.Aux.'!$AG$12:$BG$722,MATCH($B443,'Res.Aux.'!$AG$12:$AG$722,0),MATCH(J$6,'Res.Aux.'!$AG$15:$BG$15,0)))</f>
        <v/>
      </c>
      <c r="K443" s="408" t="str">
        <f>IF($C443="","",Datos!$H$26)</f>
        <v/>
      </c>
      <c r="L443" s="409" t="str">
        <f>IF($I443="","",Datos!$N$27)</f>
        <v/>
      </c>
      <c r="M443" s="407" t="str">
        <f>IF($I443="","",Datos!$O$27)</f>
        <v/>
      </c>
      <c r="N443" s="410" t="str">
        <f>IF($B443="-","",INDEX('Res.Aux.'!$AG$12:$BG$722,MATCH($B443,'Res.Aux.'!$AG$12:$AG$722,0),MATCH(N$6,'Res.Aux.'!$AG$15:$BG$15,0)))</f>
        <v/>
      </c>
      <c r="O443" s="411"/>
      <c r="P443" s="412" t="str">
        <f t="shared" si="80"/>
        <v/>
      </c>
      <c r="Q443" s="413" t="str">
        <f t="shared" si="82"/>
        <v>ù</v>
      </c>
      <c r="R443" s="414" t="str">
        <f>IF($B443="-","",INDEX('Res.Aux.'!$AG$12:$BG$722,MATCH($B443,'Res.Aux.'!$AG$12:$AG$722,0),MATCH(R$6,'Res.Aux.'!$AG$15:$BG$15,0)))</f>
        <v/>
      </c>
      <c r="S443" s="415" t="str">
        <f>IF($B443="-","",INDEX('Res.Aux.'!$AG$12:$BG$722,MATCH($B443,'Res.Aux.'!$AG$12:$AG$722,0),MATCH(S$6,'Res.Aux.'!$AG$15:$BG$15,0)))</f>
        <v/>
      </c>
      <c r="T443" s="415" t="str">
        <f>IF($B443="-","",INDEX('Res.Aux.'!$AG$12:$BG$722,MATCH($B443,'Res.Aux.'!$AG$12:$AG$722,0),MATCH(T$6,'Res.Aux.'!$AG$15:$BG$15,0)))</f>
        <v/>
      </c>
      <c r="U443" s="416" t="str">
        <f>IF($B443="-","",INDEX('Res.Aux.'!$AG$12:$BG$722,MATCH($B443,'Res.Aux.'!$AG$12:$AG$722,0),MATCH(U$6,'Res.Aux.'!$AG$15:$BG$15,0)))</f>
        <v/>
      </c>
      <c r="V443" s="417"/>
      <c r="W443" s="414" t="str">
        <f t="shared" si="85"/>
        <v>-</v>
      </c>
      <c r="X443" s="415" t="str">
        <f t="shared" si="85"/>
        <v>-</v>
      </c>
      <c r="Y443" s="415" t="str">
        <f t="shared" si="85"/>
        <v>-</v>
      </c>
      <c r="Z443" s="416" t="str">
        <f t="shared" si="85"/>
        <v>-</v>
      </c>
      <c r="AA443" s="417"/>
      <c r="AB443" s="414" t="str">
        <f t="shared" si="84"/>
        <v>-</v>
      </c>
      <c r="AC443" s="415" t="str">
        <f t="shared" si="84"/>
        <v>-</v>
      </c>
      <c r="AD443" s="415" t="str">
        <f t="shared" si="84"/>
        <v>-</v>
      </c>
      <c r="AE443" s="416" t="str">
        <f t="shared" si="84"/>
        <v>-</v>
      </c>
      <c r="AF443" s="417"/>
      <c r="AG443" s="410" t="str">
        <f t="shared" si="75"/>
        <v>-</v>
      </c>
      <c r="AH443" s="417"/>
      <c r="AI443" s="418" t="str">
        <f t="shared" si="76"/>
        <v>ù</v>
      </c>
      <c r="AJ443" s="419" t="str">
        <f t="shared" si="77"/>
        <v>~</v>
      </c>
      <c r="AK443" s="417"/>
      <c r="AL443" s="414" t="str">
        <f t="shared" si="83"/>
        <v>-</v>
      </c>
      <c r="AM443" s="416" t="str">
        <f t="shared" si="81"/>
        <v>-</v>
      </c>
    </row>
    <row r="444" spans="2:39" ht="15" x14ac:dyDescent="0.3">
      <c r="B444" s="400" t="str">
        <f>IF(MAX(B$7:B443)+1&gt;MAX('Res.Aux.'!$AG$23:$AG$722),"-",MAX(B$7:B443)+1)</f>
        <v>-</v>
      </c>
      <c r="C444" s="401" t="str">
        <f>IF($B444="-","",INDEX('Res.Aux.'!$AG$12:$BG$722,MATCH($B444,'Res.Aux.'!$AG$12:$AG$722,0),MATCH(C$6,'Res.Aux.'!$AG$15:$BG$15,0)))</f>
        <v/>
      </c>
      <c r="D444" s="402" t="str">
        <f t="shared" si="78"/>
        <v/>
      </c>
      <c r="E444" s="403" t="str">
        <f>IF($B444="-","",INDEX('Res.Aux.'!$AG$12:$BG$722,MATCH($B444,'Res.Aux.'!$AG$12:$AG$722,0),MATCH(E$6,'Res.Aux.'!$AG$15:$BG$15,0)))</f>
        <v/>
      </c>
      <c r="F444" s="402" t="str">
        <f t="shared" si="79"/>
        <v/>
      </c>
      <c r="G444" s="404" t="str">
        <f>IF($B444="-","",INDEX('Res.Aux.'!$AG$12:$BG$722,MATCH($B444,'Res.Aux.'!$AG$12:$AG$722,0),MATCH(G$6,'Res.Aux.'!$AG$15:$BG$15,0)))</f>
        <v/>
      </c>
      <c r="H444" s="405" t="str">
        <f>IF($B444="-","",Datos!$I$16)</f>
        <v/>
      </c>
      <c r="I444" s="406" t="str">
        <f>IF($C444="","",Datos!$G$16)</f>
        <v/>
      </c>
      <c r="J444" s="407" t="str">
        <f>IF($B444="-","",INDEX('Res.Aux.'!$AG$12:$BG$722,MATCH($B444,'Res.Aux.'!$AG$12:$AG$722,0),MATCH(J$6,'Res.Aux.'!$AG$15:$BG$15,0)))</f>
        <v/>
      </c>
      <c r="K444" s="408" t="str">
        <f>IF($C444="","",Datos!$H$26)</f>
        <v/>
      </c>
      <c r="L444" s="409" t="str">
        <f>IF($I444="","",Datos!$N$27)</f>
        <v/>
      </c>
      <c r="M444" s="407" t="str">
        <f>IF($I444="","",Datos!$O$27)</f>
        <v/>
      </c>
      <c r="N444" s="410" t="str">
        <f>IF($B444="-","",INDEX('Res.Aux.'!$AG$12:$BG$722,MATCH($B444,'Res.Aux.'!$AG$12:$AG$722,0),MATCH(N$6,'Res.Aux.'!$AG$15:$BG$15,0)))</f>
        <v/>
      </c>
      <c r="O444" s="411"/>
      <c r="P444" s="412" t="str">
        <f t="shared" si="80"/>
        <v/>
      </c>
      <c r="Q444" s="413" t="str">
        <f t="shared" si="82"/>
        <v>ù</v>
      </c>
      <c r="R444" s="414" t="str">
        <f>IF($B444="-","",INDEX('Res.Aux.'!$AG$12:$BG$722,MATCH($B444,'Res.Aux.'!$AG$12:$AG$722,0),MATCH(R$6,'Res.Aux.'!$AG$15:$BG$15,0)))</f>
        <v/>
      </c>
      <c r="S444" s="415" t="str">
        <f>IF($B444="-","",INDEX('Res.Aux.'!$AG$12:$BG$722,MATCH($B444,'Res.Aux.'!$AG$12:$AG$722,0),MATCH(S$6,'Res.Aux.'!$AG$15:$BG$15,0)))</f>
        <v/>
      </c>
      <c r="T444" s="415" t="str">
        <f>IF($B444="-","",INDEX('Res.Aux.'!$AG$12:$BG$722,MATCH($B444,'Res.Aux.'!$AG$12:$AG$722,0),MATCH(T$6,'Res.Aux.'!$AG$15:$BG$15,0)))</f>
        <v/>
      </c>
      <c r="U444" s="416" t="str">
        <f>IF($B444="-","",INDEX('Res.Aux.'!$AG$12:$BG$722,MATCH($B444,'Res.Aux.'!$AG$12:$AG$722,0),MATCH(U$6,'Res.Aux.'!$AG$15:$BG$15,0)))</f>
        <v/>
      </c>
      <c r="V444" s="417"/>
      <c r="W444" s="414" t="str">
        <f t="shared" si="85"/>
        <v>-</v>
      </c>
      <c r="X444" s="415" t="str">
        <f t="shared" si="85"/>
        <v>-</v>
      </c>
      <c r="Y444" s="415" t="str">
        <f t="shared" si="85"/>
        <v>-</v>
      </c>
      <c r="Z444" s="416" t="str">
        <f t="shared" si="85"/>
        <v>-</v>
      </c>
      <c r="AA444" s="417"/>
      <c r="AB444" s="414" t="str">
        <f t="shared" si="84"/>
        <v>-</v>
      </c>
      <c r="AC444" s="415" t="str">
        <f t="shared" si="84"/>
        <v>-</v>
      </c>
      <c r="AD444" s="415" t="str">
        <f t="shared" si="84"/>
        <v>-</v>
      </c>
      <c r="AE444" s="416" t="str">
        <f t="shared" si="84"/>
        <v>-</v>
      </c>
      <c r="AF444" s="417"/>
      <c r="AG444" s="410" t="str">
        <f t="shared" si="75"/>
        <v>-</v>
      </c>
      <c r="AH444" s="417"/>
      <c r="AI444" s="418" t="str">
        <f t="shared" si="76"/>
        <v>ù</v>
      </c>
      <c r="AJ444" s="419" t="str">
        <f t="shared" si="77"/>
        <v>~</v>
      </c>
      <c r="AK444" s="417"/>
      <c r="AL444" s="414" t="str">
        <f t="shared" si="83"/>
        <v>-</v>
      </c>
      <c r="AM444" s="416" t="str">
        <f t="shared" si="81"/>
        <v>-</v>
      </c>
    </row>
    <row r="445" spans="2:39" ht="15" x14ac:dyDescent="0.3">
      <c r="B445" s="400" t="str">
        <f>IF(MAX(B$7:B444)+1&gt;MAX('Res.Aux.'!$AG$23:$AG$722),"-",MAX(B$7:B444)+1)</f>
        <v>-</v>
      </c>
      <c r="C445" s="401" t="str">
        <f>IF($B445="-","",INDEX('Res.Aux.'!$AG$12:$BG$722,MATCH($B445,'Res.Aux.'!$AG$12:$AG$722,0),MATCH(C$6,'Res.Aux.'!$AG$15:$BG$15,0)))</f>
        <v/>
      </c>
      <c r="D445" s="402" t="str">
        <f t="shared" si="78"/>
        <v/>
      </c>
      <c r="E445" s="403" t="str">
        <f>IF($B445="-","",INDEX('Res.Aux.'!$AG$12:$BG$722,MATCH($B445,'Res.Aux.'!$AG$12:$AG$722,0),MATCH(E$6,'Res.Aux.'!$AG$15:$BG$15,0)))</f>
        <v/>
      </c>
      <c r="F445" s="402" t="str">
        <f t="shared" si="79"/>
        <v/>
      </c>
      <c r="G445" s="404" t="str">
        <f>IF($B445="-","",INDEX('Res.Aux.'!$AG$12:$BG$722,MATCH($B445,'Res.Aux.'!$AG$12:$AG$722,0),MATCH(G$6,'Res.Aux.'!$AG$15:$BG$15,0)))</f>
        <v/>
      </c>
      <c r="H445" s="405" t="str">
        <f>IF($B445="-","",Datos!$I$16)</f>
        <v/>
      </c>
      <c r="I445" s="406" t="str">
        <f>IF($C445="","",Datos!$G$16)</f>
        <v/>
      </c>
      <c r="J445" s="407" t="str">
        <f>IF($B445="-","",INDEX('Res.Aux.'!$AG$12:$BG$722,MATCH($B445,'Res.Aux.'!$AG$12:$AG$722,0),MATCH(J$6,'Res.Aux.'!$AG$15:$BG$15,0)))</f>
        <v/>
      </c>
      <c r="K445" s="408" t="str">
        <f>IF($C445="","",Datos!$H$26)</f>
        <v/>
      </c>
      <c r="L445" s="409" t="str">
        <f>IF($I445="","",Datos!$N$27)</f>
        <v/>
      </c>
      <c r="M445" s="407" t="str">
        <f>IF($I445="","",Datos!$O$27)</f>
        <v/>
      </c>
      <c r="N445" s="410" t="str">
        <f>IF($B445="-","",INDEX('Res.Aux.'!$AG$12:$BG$722,MATCH($B445,'Res.Aux.'!$AG$12:$AG$722,0),MATCH(N$6,'Res.Aux.'!$AG$15:$BG$15,0)))</f>
        <v/>
      </c>
      <c r="O445" s="411"/>
      <c r="P445" s="412" t="str">
        <f t="shared" si="80"/>
        <v/>
      </c>
      <c r="Q445" s="413" t="str">
        <f t="shared" si="82"/>
        <v>ù</v>
      </c>
      <c r="R445" s="414" t="str">
        <f>IF($B445="-","",INDEX('Res.Aux.'!$AG$12:$BG$722,MATCH($B445,'Res.Aux.'!$AG$12:$AG$722,0),MATCH(R$6,'Res.Aux.'!$AG$15:$BG$15,0)))</f>
        <v/>
      </c>
      <c r="S445" s="415" t="str">
        <f>IF($B445="-","",INDEX('Res.Aux.'!$AG$12:$BG$722,MATCH($B445,'Res.Aux.'!$AG$12:$AG$722,0),MATCH(S$6,'Res.Aux.'!$AG$15:$BG$15,0)))</f>
        <v/>
      </c>
      <c r="T445" s="415" t="str">
        <f>IF($B445="-","",INDEX('Res.Aux.'!$AG$12:$BG$722,MATCH($B445,'Res.Aux.'!$AG$12:$AG$722,0),MATCH(T$6,'Res.Aux.'!$AG$15:$BG$15,0)))</f>
        <v/>
      </c>
      <c r="U445" s="416" t="str">
        <f>IF($B445="-","",INDEX('Res.Aux.'!$AG$12:$BG$722,MATCH($B445,'Res.Aux.'!$AG$12:$AG$722,0),MATCH(U$6,'Res.Aux.'!$AG$15:$BG$15,0)))</f>
        <v/>
      </c>
      <c r="V445" s="417"/>
      <c r="W445" s="414" t="str">
        <f t="shared" si="85"/>
        <v>-</v>
      </c>
      <c r="X445" s="415" t="str">
        <f t="shared" si="85"/>
        <v>-</v>
      </c>
      <c r="Y445" s="415" t="str">
        <f t="shared" si="85"/>
        <v>-</v>
      </c>
      <c r="Z445" s="416" t="str">
        <f t="shared" si="85"/>
        <v>-</v>
      </c>
      <c r="AA445" s="417"/>
      <c r="AB445" s="414" t="str">
        <f t="shared" si="84"/>
        <v>-</v>
      </c>
      <c r="AC445" s="415" t="str">
        <f t="shared" si="84"/>
        <v>-</v>
      </c>
      <c r="AD445" s="415" t="str">
        <f t="shared" si="84"/>
        <v>-</v>
      </c>
      <c r="AE445" s="416" t="str">
        <f t="shared" si="84"/>
        <v>-</v>
      </c>
      <c r="AF445" s="417"/>
      <c r="AG445" s="410" t="str">
        <f t="shared" si="75"/>
        <v>-</v>
      </c>
      <c r="AH445" s="417"/>
      <c r="AI445" s="418" t="str">
        <f t="shared" si="76"/>
        <v>ù</v>
      </c>
      <c r="AJ445" s="419" t="str">
        <f t="shared" si="77"/>
        <v>~</v>
      </c>
      <c r="AK445" s="417"/>
      <c r="AL445" s="414" t="str">
        <f t="shared" si="83"/>
        <v>-</v>
      </c>
      <c r="AM445" s="416" t="str">
        <f t="shared" si="81"/>
        <v>-</v>
      </c>
    </row>
    <row r="446" spans="2:39" ht="15" x14ac:dyDescent="0.3">
      <c r="B446" s="400" t="str">
        <f>IF(MAX(B$7:B445)+1&gt;MAX('Res.Aux.'!$AG$23:$AG$722),"-",MAX(B$7:B445)+1)</f>
        <v>-</v>
      </c>
      <c r="C446" s="401" t="str">
        <f>IF($B446="-","",INDEX('Res.Aux.'!$AG$12:$BG$722,MATCH($B446,'Res.Aux.'!$AG$12:$AG$722,0),MATCH(C$6,'Res.Aux.'!$AG$15:$BG$15,0)))</f>
        <v/>
      </c>
      <c r="D446" s="402" t="str">
        <f t="shared" si="78"/>
        <v/>
      </c>
      <c r="E446" s="403" t="str">
        <f>IF($B446="-","",INDEX('Res.Aux.'!$AG$12:$BG$722,MATCH($B446,'Res.Aux.'!$AG$12:$AG$722,0),MATCH(E$6,'Res.Aux.'!$AG$15:$BG$15,0)))</f>
        <v/>
      </c>
      <c r="F446" s="402" t="str">
        <f t="shared" si="79"/>
        <v/>
      </c>
      <c r="G446" s="404" t="str">
        <f>IF($B446="-","",INDEX('Res.Aux.'!$AG$12:$BG$722,MATCH($B446,'Res.Aux.'!$AG$12:$AG$722,0),MATCH(G$6,'Res.Aux.'!$AG$15:$BG$15,0)))</f>
        <v/>
      </c>
      <c r="H446" s="405" t="str">
        <f>IF($B446="-","",Datos!$I$16)</f>
        <v/>
      </c>
      <c r="I446" s="406" t="str">
        <f>IF($C446="","",Datos!$G$16)</f>
        <v/>
      </c>
      <c r="J446" s="407" t="str">
        <f>IF($B446="-","",INDEX('Res.Aux.'!$AG$12:$BG$722,MATCH($B446,'Res.Aux.'!$AG$12:$AG$722,0),MATCH(J$6,'Res.Aux.'!$AG$15:$BG$15,0)))</f>
        <v/>
      </c>
      <c r="K446" s="408" t="str">
        <f>IF($C446="","",Datos!$H$26)</f>
        <v/>
      </c>
      <c r="L446" s="409" t="str">
        <f>IF($I446="","",Datos!$N$27)</f>
        <v/>
      </c>
      <c r="M446" s="407" t="str">
        <f>IF($I446="","",Datos!$O$27)</f>
        <v/>
      </c>
      <c r="N446" s="410" t="str">
        <f>IF($B446="-","",INDEX('Res.Aux.'!$AG$12:$BG$722,MATCH($B446,'Res.Aux.'!$AG$12:$AG$722,0),MATCH(N$6,'Res.Aux.'!$AG$15:$BG$15,0)))</f>
        <v/>
      </c>
      <c r="O446" s="411"/>
      <c r="P446" s="412" t="str">
        <f t="shared" si="80"/>
        <v/>
      </c>
      <c r="Q446" s="413" t="str">
        <f t="shared" si="82"/>
        <v>ù</v>
      </c>
      <c r="R446" s="414" t="str">
        <f>IF($B446="-","",INDEX('Res.Aux.'!$AG$12:$BG$722,MATCH($B446,'Res.Aux.'!$AG$12:$AG$722,0),MATCH(R$6,'Res.Aux.'!$AG$15:$BG$15,0)))</f>
        <v/>
      </c>
      <c r="S446" s="415" t="str">
        <f>IF($B446="-","",INDEX('Res.Aux.'!$AG$12:$BG$722,MATCH($B446,'Res.Aux.'!$AG$12:$AG$722,0),MATCH(S$6,'Res.Aux.'!$AG$15:$BG$15,0)))</f>
        <v/>
      </c>
      <c r="T446" s="415" t="str">
        <f>IF($B446="-","",INDEX('Res.Aux.'!$AG$12:$BG$722,MATCH($B446,'Res.Aux.'!$AG$12:$AG$722,0),MATCH(T$6,'Res.Aux.'!$AG$15:$BG$15,0)))</f>
        <v/>
      </c>
      <c r="U446" s="416" t="str">
        <f>IF($B446="-","",INDEX('Res.Aux.'!$AG$12:$BG$722,MATCH($B446,'Res.Aux.'!$AG$12:$AG$722,0),MATCH(U$6,'Res.Aux.'!$AG$15:$BG$15,0)))</f>
        <v/>
      </c>
      <c r="V446" s="417"/>
      <c r="W446" s="414" t="str">
        <f t="shared" si="85"/>
        <v>-</v>
      </c>
      <c r="X446" s="415" t="str">
        <f t="shared" si="85"/>
        <v>-</v>
      </c>
      <c r="Y446" s="415" t="str">
        <f t="shared" si="85"/>
        <v>-</v>
      </c>
      <c r="Z446" s="416" t="str">
        <f t="shared" si="85"/>
        <v>-</v>
      </c>
      <c r="AA446" s="417"/>
      <c r="AB446" s="414" t="str">
        <f t="shared" si="84"/>
        <v>-</v>
      </c>
      <c r="AC446" s="415" t="str">
        <f t="shared" si="84"/>
        <v>-</v>
      </c>
      <c r="AD446" s="415" t="str">
        <f t="shared" si="84"/>
        <v>-</v>
      </c>
      <c r="AE446" s="416" t="str">
        <f t="shared" si="84"/>
        <v>-</v>
      </c>
      <c r="AF446" s="417"/>
      <c r="AG446" s="410" t="str">
        <f t="shared" si="75"/>
        <v>-</v>
      </c>
      <c r="AH446" s="417"/>
      <c r="AI446" s="418" t="str">
        <f t="shared" si="76"/>
        <v>ù</v>
      </c>
      <c r="AJ446" s="419" t="str">
        <f t="shared" si="77"/>
        <v>~</v>
      </c>
      <c r="AK446" s="417"/>
      <c r="AL446" s="414" t="str">
        <f t="shared" si="83"/>
        <v>-</v>
      </c>
      <c r="AM446" s="416" t="str">
        <f t="shared" si="81"/>
        <v>-</v>
      </c>
    </row>
    <row r="447" spans="2:39" ht="15" x14ac:dyDescent="0.3">
      <c r="B447" s="400" t="str">
        <f>IF(MAX(B$7:B446)+1&gt;MAX('Res.Aux.'!$AG$23:$AG$722),"-",MAX(B$7:B446)+1)</f>
        <v>-</v>
      </c>
      <c r="C447" s="401" t="str">
        <f>IF($B447="-","",INDEX('Res.Aux.'!$AG$12:$BG$722,MATCH($B447,'Res.Aux.'!$AG$12:$AG$722,0),MATCH(C$6,'Res.Aux.'!$AG$15:$BG$15,0)))</f>
        <v/>
      </c>
      <c r="D447" s="402" t="str">
        <f t="shared" si="78"/>
        <v/>
      </c>
      <c r="E447" s="403" t="str">
        <f>IF($B447="-","",INDEX('Res.Aux.'!$AG$12:$BG$722,MATCH($B447,'Res.Aux.'!$AG$12:$AG$722,0),MATCH(E$6,'Res.Aux.'!$AG$15:$BG$15,0)))</f>
        <v/>
      </c>
      <c r="F447" s="402" t="str">
        <f t="shared" si="79"/>
        <v/>
      </c>
      <c r="G447" s="404" t="str">
        <f>IF($B447="-","",INDEX('Res.Aux.'!$AG$12:$BG$722,MATCH($B447,'Res.Aux.'!$AG$12:$AG$722,0),MATCH(G$6,'Res.Aux.'!$AG$15:$BG$15,0)))</f>
        <v/>
      </c>
      <c r="H447" s="405" t="str">
        <f>IF($B447="-","",Datos!$I$16)</f>
        <v/>
      </c>
      <c r="I447" s="406" t="str">
        <f>IF($C447="","",Datos!$G$16)</f>
        <v/>
      </c>
      <c r="J447" s="407" t="str">
        <f>IF($B447="-","",INDEX('Res.Aux.'!$AG$12:$BG$722,MATCH($B447,'Res.Aux.'!$AG$12:$AG$722,0),MATCH(J$6,'Res.Aux.'!$AG$15:$BG$15,0)))</f>
        <v/>
      </c>
      <c r="K447" s="408" t="str">
        <f>IF($C447="","",Datos!$H$26)</f>
        <v/>
      </c>
      <c r="L447" s="409" t="str">
        <f>IF($I447="","",Datos!$N$27)</f>
        <v/>
      </c>
      <c r="M447" s="407" t="str">
        <f>IF($I447="","",Datos!$O$27)</f>
        <v/>
      </c>
      <c r="N447" s="410" t="str">
        <f>IF($B447="-","",INDEX('Res.Aux.'!$AG$12:$BG$722,MATCH($B447,'Res.Aux.'!$AG$12:$AG$722,0),MATCH(N$6,'Res.Aux.'!$AG$15:$BG$15,0)))</f>
        <v/>
      </c>
      <c r="O447" s="411"/>
      <c r="P447" s="412" t="str">
        <f t="shared" si="80"/>
        <v/>
      </c>
      <c r="Q447" s="413" t="str">
        <f t="shared" si="82"/>
        <v>ù</v>
      </c>
      <c r="R447" s="414" t="str">
        <f>IF($B447="-","",INDEX('Res.Aux.'!$AG$12:$BG$722,MATCH($B447,'Res.Aux.'!$AG$12:$AG$722,0),MATCH(R$6,'Res.Aux.'!$AG$15:$BG$15,0)))</f>
        <v/>
      </c>
      <c r="S447" s="415" t="str">
        <f>IF($B447="-","",INDEX('Res.Aux.'!$AG$12:$BG$722,MATCH($B447,'Res.Aux.'!$AG$12:$AG$722,0),MATCH(S$6,'Res.Aux.'!$AG$15:$BG$15,0)))</f>
        <v/>
      </c>
      <c r="T447" s="415" t="str">
        <f>IF($B447="-","",INDEX('Res.Aux.'!$AG$12:$BG$722,MATCH($B447,'Res.Aux.'!$AG$12:$AG$722,0),MATCH(T$6,'Res.Aux.'!$AG$15:$BG$15,0)))</f>
        <v/>
      </c>
      <c r="U447" s="416" t="str">
        <f>IF($B447="-","",INDEX('Res.Aux.'!$AG$12:$BG$722,MATCH($B447,'Res.Aux.'!$AG$12:$AG$722,0),MATCH(U$6,'Res.Aux.'!$AG$15:$BG$15,0)))</f>
        <v/>
      </c>
      <c r="V447" s="417"/>
      <c r="W447" s="414" t="str">
        <f t="shared" si="85"/>
        <v>-</v>
      </c>
      <c r="X447" s="415" t="str">
        <f t="shared" si="85"/>
        <v>-</v>
      </c>
      <c r="Y447" s="415" t="str">
        <f t="shared" si="85"/>
        <v>-</v>
      </c>
      <c r="Z447" s="416" t="str">
        <f t="shared" si="85"/>
        <v>-</v>
      </c>
      <c r="AA447" s="417"/>
      <c r="AB447" s="414" t="str">
        <f t="shared" si="84"/>
        <v>-</v>
      </c>
      <c r="AC447" s="415" t="str">
        <f t="shared" si="84"/>
        <v>-</v>
      </c>
      <c r="AD447" s="415" t="str">
        <f t="shared" si="84"/>
        <v>-</v>
      </c>
      <c r="AE447" s="416" t="str">
        <f t="shared" si="84"/>
        <v>-</v>
      </c>
      <c r="AF447" s="417"/>
      <c r="AG447" s="410" t="str">
        <f t="shared" si="75"/>
        <v>-</v>
      </c>
      <c r="AH447" s="417"/>
      <c r="AI447" s="418" t="str">
        <f t="shared" si="76"/>
        <v>ù</v>
      </c>
      <c r="AJ447" s="419" t="str">
        <f t="shared" si="77"/>
        <v>~</v>
      </c>
      <c r="AK447" s="417"/>
      <c r="AL447" s="414" t="str">
        <f t="shared" si="83"/>
        <v>-</v>
      </c>
      <c r="AM447" s="416" t="str">
        <f t="shared" si="81"/>
        <v>-</v>
      </c>
    </row>
    <row r="448" spans="2:39" ht="15" x14ac:dyDescent="0.3">
      <c r="B448" s="400" t="str">
        <f>IF(MAX(B$7:B447)+1&gt;MAX('Res.Aux.'!$AG$23:$AG$722),"-",MAX(B$7:B447)+1)</f>
        <v>-</v>
      </c>
      <c r="C448" s="401" t="str">
        <f>IF($B448="-","",INDEX('Res.Aux.'!$AG$12:$BG$722,MATCH($B448,'Res.Aux.'!$AG$12:$AG$722,0),MATCH(C$6,'Res.Aux.'!$AG$15:$BG$15,0)))</f>
        <v/>
      </c>
      <c r="D448" s="402" t="str">
        <f t="shared" si="78"/>
        <v/>
      </c>
      <c r="E448" s="403" t="str">
        <f>IF($B448="-","",INDEX('Res.Aux.'!$AG$12:$BG$722,MATCH($B448,'Res.Aux.'!$AG$12:$AG$722,0),MATCH(E$6,'Res.Aux.'!$AG$15:$BG$15,0)))</f>
        <v/>
      </c>
      <c r="F448" s="402" t="str">
        <f t="shared" si="79"/>
        <v/>
      </c>
      <c r="G448" s="404" t="str">
        <f>IF($B448="-","",INDEX('Res.Aux.'!$AG$12:$BG$722,MATCH($B448,'Res.Aux.'!$AG$12:$AG$722,0),MATCH(G$6,'Res.Aux.'!$AG$15:$BG$15,0)))</f>
        <v/>
      </c>
      <c r="H448" s="405" t="str">
        <f>IF($B448="-","",Datos!$I$16)</f>
        <v/>
      </c>
      <c r="I448" s="406" t="str">
        <f>IF($C448="","",Datos!$G$16)</f>
        <v/>
      </c>
      <c r="J448" s="407" t="str">
        <f>IF($B448="-","",INDEX('Res.Aux.'!$AG$12:$BG$722,MATCH($B448,'Res.Aux.'!$AG$12:$AG$722,0),MATCH(J$6,'Res.Aux.'!$AG$15:$BG$15,0)))</f>
        <v/>
      </c>
      <c r="K448" s="408" t="str">
        <f>IF($C448="","",Datos!$H$26)</f>
        <v/>
      </c>
      <c r="L448" s="409" t="str">
        <f>IF($I448="","",Datos!$N$27)</f>
        <v/>
      </c>
      <c r="M448" s="407" t="str">
        <f>IF($I448="","",Datos!$O$27)</f>
        <v/>
      </c>
      <c r="N448" s="410" t="str">
        <f>IF($B448="-","",INDEX('Res.Aux.'!$AG$12:$BG$722,MATCH($B448,'Res.Aux.'!$AG$12:$AG$722,0),MATCH(N$6,'Res.Aux.'!$AG$15:$BG$15,0)))</f>
        <v/>
      </c>
      <c r="O448" s="411"/>
      <c r="P448" s="412" t="str">
        <f t="shared" si="80"/>
        <v/>
      </c>
      <c r="Q448" s="413" t="str">
        <f t="shared" si="82"/>
        <v>ù</v>
      </c>
      <c r="R448" s="414" t="str">
        <f>IF($B448="-","",INDEX('Res.Aux.'!$AG$12:$BG$722,MATCH($B448,'Res.Aux.'!$AG$12:$AG$722,0),MATCH(R$6,'Res.Aux.'!$AG$15:$BG$15,0)))</f>
        <v/>
      </c>
      <c r="S448" s="415" t="str">
        <f>IF($B448="-","",INDEX('Res.Aux.'!$AG$12:$BG$722,MATCH($B448,'Res.Aux.'!$AG$12:$AG$722,0),MATCH(S$6,'Res.Aux.'!$AG$15:$BG$15,0)))</f>
        <v/>
      </c>
      <c r="T448" s="415" t="str">
        <f>IF($B448="-","",INDEX('Res.Aux.'!$AG$12:$BG$722,MATCH($B448,'Res.Aux.'!$AG$12:$AG$722,0),MATCH(T$6,'Res.Aux.'!$AG$15:$BG$15,0)))</f>
        <v/>
      </c>
      <c r="U448" s="416" t="str">
        <f>IF($B448="-","",INDEX('Res.Aux.'!$AG$12:$BG$722,MATCH($B448,'Res.Aux.'!$AG$12:$AG$722,0),MATCH(U$6,'Res.Aux.'!$AG$15:$BG$15,0)))</f>
        <v/>
      </c>
      <c r="V448" s="417"/>
      <c r="W448" s="414" t="str">
        <f t="shared" si="85"/>
        <v>-</v>
      </c>
      <c r="X448" s="415" t="str">
        <f t="shared" si="85"/>
        <v>-</v>
      </c>
      <c r="Y448" s="415" t="str">
        <f t="shared" si="85"/>
        <v>-</v>
      </c>
      <c r="Z448" s="416" t="str">
        <f t="shared" si="85"/>
        <v>-</v>
      </c>
      <c r="AA448" s="417"/>
      <c r="AB448" s="414" t="str">
        <f t="shared" si="84"/>
        <v>-</v>
      </c>
      <c r="AC448" s="415" t="str">
        <f t="shared" si="84"/>
        <v>-</v>
      </c>
      <c r="AD448" s="415" t="str">
        <f t="shared" si="84"/>
        <v>-</v>
      </c>
      <c r="AE448" s="416" t="str">
        <f t="shared" si="84"/>
        <v>-</v>
      </c>
      <c r="AF448" s="417"/>
      <c r="AG448" s="410" t="str">
        <f t="shared" si="75"/>
        <v>-</v>
      </c>
      <c r="AH448" s="417"/>
      <c r="AI448" s="418" t="str">
        <f t="shared" si="76"/>
        <v>ù</v>
      </c>
      <c r="AJ448" s="419" t="str">
        <f t="shared" si="77"/>
        <v>~</v>
      </c>
      <c r="AK448" s="417"/>
      <c r="AL448" s="414" t="str">
        <f t="shared" si="83"/>
        <v>-</v>
      </c>
      <c r="AM448" s="416" t="str">
        <f t="shared" si="81"/>
        <v>-</v>
      </c>
    </row>
    <row r="449" spans="2:39" ht="15" x14ac:dyDescent="0.3">
      <c r="B449" s="400" t="str">
        <f>IF(MAX(B$7:B448)+1&gt;MAX('Res.Aux.'!$AG$23:$AG$722),"-",MAX(B$7:B448)+1)</f>
        <v>-</v>
      </c>
      <c r="C449" s="401" t="str">
        <f>IF($B449="-","",INDEX('Res.Aux.'!$AG$12:$BG$722,MATCH($B449,'Res.Aux.'!$AG$12:$AG$722,0),MATCH(C$6,'Res.Aux.'!$AG$15:$BG$15,0)))</f>
        <v/>
      </c>
      <c r="D449" s="402" t="str">
        <f t="shared" si="78"/>
        <v/>
      </c>
      <c r="E449" s="403" t="str">
        <f>IF($B449="-","",INDEX('Res.Aux.'!$AG$12:$BG$722,MATCH($B449,'Res.Aux.'!$AG$12:$AG$722,0),MATCH(E$6,'Res.Aux.'!$AG$15:$BG$15,0)))</f>
        <v/>
      </c>
      <c r="F449" s="402" t="str">
        <f t="shared" si="79"/>
        <v/>
      </c>
      <c r="G449" s="404" t="str">
        <f>IF($B449="-","",INDEX('Res.Aux.'!$AG$12:$BG$722,MATCH($B449,'Res.Aux.'!$AG$12:$AG$722,0),MATCH(G$6,'Res.Aux.'!$AG$15:$BG$15,0)))</f>
        <v/>
      </c>
      <c r="H449" s="405" t="str">
        <f>IF($B449="-","",Datos!$I$16)</f>
        <v/>
      </c>
      <c r="I449" s="406" t="str">
        <f>IF($C449="","",Datos!$G$16)</f>
        <v/>
      </c>
      <c r="J449" s="407" t="str">
        <f>IF($B449="-","",INDEX('Res.Aux.'!$AG$12:$BG$722,MATCH($B449,'Res.Aux.'!$AG$12:$AG$722,0),MATCH(J$6,'Res.Aux.'!$AG$15:$BG$15,0)))</f>
        <v/>
      </c>
      <c r="K449" s="408" t="str">
        <f>IF($C449="","",Datos!$H$26)</f>
        <v/>
      </c>
      <c r="L449" s="409" t="str">
        <f>IF($I449="","",Datos!$N$27)</f>
        <v/>
      </c>
      <c r="M449" s="407" t="str">
        <f>IF($I449="","",Datos!$O$27)</f>
        <v/>
      </c>
      <c r="N449" s="410" t="str">
        <f>IF($B449="-","",INDEX('Res.Aux.'!$AG$12:$BG$722,MATCH($B449,'Res.Aux.'!$AG$12:$AG$722,0),MATCH(N$6,'Res.Aux.'!$AG$15:$BG$15,0)))</f>
        <v/>
      </c>
      <c r="O449" s="411"/>
      <c r="P449" s="412" t="str">
        <f t="shared" si="80"/>
        <v/>
      </c>
      <c r="Q449" s="413" t="str">
        <f t="shared" si="82"/>
        <v>ù</v>
      </c>
      <c r="R449" s="414" t="str">
        <f>IF($B449="-","",INDEX('Res.Aux.'!$AG$12:$BG$722,MATCH($B449,'Res.Aux.'!$AG$12:$AG$722,0),MATCH(R$6,'Res.Aux.'!$AG$15:$BG$15,0)))</f>
        <v/>
      </c>
      <c r="S449" s="415" t="str">
        <f>IF($B449="-","",INDEX('Res.Aux.'!$AG$12:$BG$722,MATCH($B449,'Res.Aux.'!$AG$12:$AG$722,0),MATCH(S$6,'Res.Aux.'!$AG$15:$BG$15,0)))</f>
        <v/>
      </c>
      <c r="T449" s="415" t="str">
        <f>IF($B449="-","",INDEX('Res.Aux.'!$AG$12:$BG$722,MATCH($B449,'Res.Aux.'!$AG$12:$AG$722,0),MATCH(T$6,'Res.Aux.'!$AG$15:$BG$15,0)))</f>
        <v/>
      </c>
      <c r="U449" s="416" t="str">
        <f>IF($B449="-","",INDEX('Res.Aux.'!$AG$12:$BG$722,MATCH($B449,'Res.Aux.'!$AG$12:$AG$722,0),MATCH(U$6,'Res.Aux.'!$AG$15:$BG$15,0)))</f>
        <v/>
      </c>
      <c r="V449" s="417"/>
      <c r="W449" s="414" t="str">
        <f t="shared" si="85"/>
        <v>-</v>
      </c>
      <c r="X449" s="415" t="str">
        <f t="shared" si="85"/>
        <v>-</v>
      </c>
      <c r="Y449" s="415" t="str">
        <f t="shared" si="85"/>
        <v>-</v>
      </c>
      <c r="Z449" s="416" t="str">
        <f t="shared" si="85"/>
        <v>-</v>
      </c>
      <c r="AA449" s="417"/>
      <c r="AB449" s="414" t="str">
        <f t="shared" si="84"/>
        <v>-</v>
      </c>
      <c r="AC449" s="415" t="str">
        <f t="shared" si="84"/>
        <v>-</v>
      </c>
      <c r="AD449" s="415" t="str">
        <f t="shared" si="84"/>
        <v>-</v>
      </c>
      <c r="AE449" s="416" t="str">
        <f t="shared" si="84"/>
        <v>-</v>
      </c>
      <c r="AF449" s="417"/>
      <c r="AG449" s="410" t="str">
        <f t="shared" si="75"/>
        <v>-</v>
      </c>
      <c r="AH449" s="417"/>
      <c r="AI449" s="418" t="str">
        <f t="shared" si="76"/>
        <v>ù</v>
      </c>
      <c r="AJ449" s="419" t="str">
        <f t="shared" si="77"/>
        <v>~</v>
      </c>
      <c r="AK449" s="417"/>
      <c r="AL449" s="414" t="str">
        <f t="shared" si="83"/>
        <v>-</v>
      </c>
      <c r="AM449" s="416" t="str">
        <f t="shared" si="81"/>
        <v>-</v>
      </c>
    </row>
    <row r="450" spans="2:39" ht="15" x14ac:dyDescent="0.3">
      <c r="B450" s="400" t="str">
        <f>IF(MAX(B$7:B449)+1&gt;MAX('Res.Aux.'!$AG$23:$AG$722),"-",MAX(B$7:B449)+1)</f>
        <v>-</v>
      </c>
      <c r="C450" s="401" t="str">
        <f>IF($B450="-","",INDEX('Res.Aux.'!$AG$12:$BG$722,MATCH($B450,'Res.Aux.'!$AG$12:$AG$722,0),MATCH(C$6,'Res.Aux.'!$AG$15:$BG$15,0)))</f>
        <v/>
      </c>
      <c r="D450" s="402" t="str">
        <f t="shared" si="78"/>
        <v/>
      </c>
      <c r="E450" s="403" t="str">
        <f>IF($B450="-","",INDEX('Res.Aux.'!$AG$12:$BG$722,MATCH($B450,'Res.Aux.'!$AG$12:$AG$722,0),MATCH(E$6,'Res.Aux.'!$AG$15:$BG$15,0)))</f>
        <v/>
      </c>
      <c r="F450" s="402" t="str">
        <f t="shared" si="79"/>
        <v/>
      </c>
      <c r="G450" s="404" t="str">
        <f>IF($B450="-","",INDEX('Res.Aux.'!$AG$12:$BG$722,MATCH($B450,'Res.Aux.'!$AG$12:$AG$722,0),MATCH(G$6,'Res.Aux.'!$AG$15:$BG$15,0)))</f>
        <v/>
      </c>
      <c r="H450" s="405" t="str">
        <f>IF($B450="-","",Datos!$I$16)</f>
        <v/>
      </c>
      <c r="I450" s="406" t="str">
        <f>IF($C450="","",Datos!$G$16)</f>
        <v/>
      </c>
      <c r="J450" s="407" t="str">
        <f>IF($B450="-","",INDEX('Res.Aux.'!$AG$12:$BG$722,MATCH($B450,'Res.Aux.'!$AG$12:$AG$722,0),MATCH(J$6,'Res.Aux.'!$AG$15:$BG$15,0)))</f>
        <v/>
      </c>
      <c r="K450" s="408" t="str">
        <f>IF($C450="","",Datos!$H$26)</f>
        <v/>
      </c>
      <c r="L450" s="409" t="str">
        <f>IF($I450="","",Datos!$N$27)</f>
        <v/>
      </c>
      <c r="M450" s="407" t="str">
        <f>IF($I450="","",Datos!$O$27)</f>
        <v/>
      </c>
      <c r="N450" s="410" t="str">
        <f>IF($B450="-","",INDEX('Res.Aux.'!$AG$12:$BG$722,MATCH($B450,'Res.Aux.'!$AG$12:$AG$722,0),MATCH(N$6,'Res.Aux.'!$AG$15:$BG$15,0)))</f>
        <v/>
      </c>
      <c r="O450" s="411"/>
      <c r="P450" s="412" t="str">
        <f t="shared" si="80"/>
        <v/>
      </c>
      <c r="Q450" s="413" t="str">
        <f t="shared" si="82"/>
        <v>ù</v>
      </c>
      <c r="R450" s="414" t="str">
        <f>IF($B450="-","",INDEX('Res.Aux.'!$AG$12:$BG$722,MATCH($B450,'Res.Aux.'!$AG$12:$AG$722,0),MATCH(R$6,'Res.Aux.'!$AG$15:$BG$15,0)))</f>
        <v/>
      </c>
      <c r="S450" s="415" t="str">
        <f>IF($B450="-","",INDEX('Res.Aux.'!$AG$12:$BG$722,MATCH($B450,'Res.Aux.'!$AG$12:$AG$722,0),MATCH(S$6,'Res.Aux.'!$AG$15:$BG$15,0)))</f>
        <v/>
      </c>
      <c r="T450" s="415" t="str">
        <f>IF($B450="-","",INDEX('Res.Aux.'!$AG$12:$BG$722,MATCH($B450,'Res.Aux.'!$AG$12:$AG$722,0),MATCH(T$6,'Res.Aux.'!$AG$15:$BG$15,0)))</f>
        <v/>
      </c>
      <c r="U450" s="416" t="str">
        <f>IF($B450="-","",INDEX('Res.Aux.'!$AG$12:$BG$722,MATCH($B450,'Res.Aux.'!$AG$12:$AG$722,0),MATCH(U$6,'Res.Aux.'!$AG$15:$BG$15,0)))</f>
        <v/>
      </c>
      <c r="V450" s="417"/>
      <c r="W450" s="414" t="str">
        <f t="shared" si="85"/>
        <v>-</v>
      </c>
      <c r="X450" s="415" t="str">
        <f t="shared" si="85"/>
        <v>-</v>
      </c>
      <c r="Y450" s="415" t="str">
        <f t="shared" si="85"/>
        <v>-</v>
      </c>
      <c r="Z450" s="416" t="str">
        <f t="shared" si="85"/>
        <v>-</v>
      </c>
      <c r="AA450" s="417"/>
      <c r="AB450" s="414" t="str">
        <f t="shared" si="84"/>
        <v>-</v>
      </c>
      <c r="AC450" s="415" t="str">
        <f t="shared" si="84"/>
        <v>-</v>
      </c>
      <c r="AD450" s="415" t="str">
        <f t="shared" si="84"/>
        <v>-</v>
      </c>
      <c r="AE450" s="416" t="str">
        <f t="shared" si="84"/>
        <v>-</v>
      </c>
      <c r="AF450" s="417"/>
      <c r="AG450" s="410" t="str">
        <f t="shared" si="75"/>
        <v>-</v>
      </c>
      <c r="AH450" s="417"/>
      <c r="AI450" s="418" t="str">
        <f t="shared" si="76"/>
        <v>ù</v>
      </c>
      <c r="AJ450" s="419" t="str">
        <f t="shared" si="77"/>
        <v>~</v>
      </c>
      <c r="AK450" s="417"/>
      <c r="AL450" s="414" t="str">
        <f t="shared" si="83"/>
        <v>-</v>
      </c>
      <c r="AM450" s="416" t="str">
        <f t="shared" si="81"/>
        <v>-</v>
      </c>
    </row>
    <row r="451" spans="2:39" ht="15" x14ac:dyDescent="0.3">
      <c r="B451" s="400" t="str">
        <f>IF(MAX(B$7:B450)+1&gt;MAX('Res.Aux.'!$AG$23:$AG$722),"-",MAX(B$7:B450)+1)</f>
        <v>-</v>
      </c>
      <c r="C451" s="401" t="str">
        <f>IF($B451="-","",INDEX('Res.Aux.'!$AG$12:$BG$722,MATCH($B451,'Res.Aux.'!$AG$12:$AG$722,0),MATCH(C$6,'Res.Aux.'!$AG$15:$BG$15,0)))</f>
        <v/>
      </c>
      <c r="D451" s="402" t="str">
        <f t="shared" si="78"/>
        <v/>
      </c>
      <c r="E451" s="403" t="str">
        <f>IF($B451="-","",INDEX('Res.Aux.'!$AG$12:$BG$722,MATCH($B451,'Res.Aux.'!$AG$12:$AG$722,0),MATCH(E$6,'Res.Aux.'!$AG$15:$BG$15,0)))</f>
        <v/>
      </c>
      <c r="F451" s="402" t="str">
        <f t="shared" si="79"/>
        <v/>
      </c>
      <c r="G451" s="404" t="str">
        <f>IF($B451="-","",INDEX('Res.Aux.'!$AG$12:$BG$722,MATCH($B451,'Res.Aux.'!$AG$12:$AG$722,0),MATCH(G$6,'Res.Aux.'!$AG$15:$BG$15,0)))</f>
        <v/>
      </c>
      <c r="H451" s="405" t="str">
        <f>IF($B451="-","",Datos!$I$16)</f>
        <v/>
      </c>
      <c r="I451" s="406" t="str">
        <f>IF($C451="","",Datos!$G$16)</f>
        <v/>
      </c>
      <c r="J451" s="407" t="str">
        <f>IF($B451="-","",INDEX('Res.Aux.'!$AG$12:$BG$722,MATCH($B451,'Res.Aux.'!$AG$12:$AG$722,0),MATCH(J$6,'Res.Aux.'!$AG$15:$BG$15,0)))</f>
        <v/>
      </c>
      <c r="K451" s="408" t="str">
        <f>IF($C451="","",Datos!$H$26)</f>
        <v/>
      </c>
      <c r="L451" s="409" t="str">
        <f>IF($I451="","",Datos!$N$27)</f>
        <v/>
      </c>
      <c r="M451" s="407" t="str">
        <f>IF($I451="","",Datos!$O$27)</f>
        <v/>
      </c>
      <c r="N451" s="410" t="str">
        <f>IF($B451="-","",INDEX('Res.Aux.'!$AG$12:$BG$722,MATCH($B451,'Res.Aux.'!$AG$12:$AG$722,0),MATCH(N$6,'Res.Aux.'!$AG$15:$BG$15,0)))</f>
        <v/>
      </c>
      <c r="O451" s="411"/>
      <c r="P451" s="412" t="str">
        <f t="shared" si="80"/>
        <v/>
      </c>
      <c r="Q451" s="413" t="str">
        <f t="shared" si="82"/>
        <v>ù</v>
      </c>
      <c r="R451" s="414" t="str">
        <f>IF($B451="-","",INDEX('Res.Aux.'!$AG$12:$BG$722,MATCH($B451,'Res.Aux.'!$AG$12:$AG$722,0),MATCH(R$6,'Res.Aux.'!$AG$15:$BG$15,0)))</f>
        <v/>
      </c>
      <c r="S451" s="415" t="str">
        <f>IF($B451="-","",INDEX('Res.Aux.'!$AG$12:$BG$722,MATCH($B451,'Res.Aux.'!$AG$12:$AG$722,0),MATCH(S$6,'Res.Aux.'!$AG$15:$BG$15,0)))</f>
        <v/>
      </c>
      <c r="T451" s="415" t="str">
        <f>IF($B451="-","",INDEX('Res.Aux.'!$AG$12:$BG$722,MATCH($B451,'Res.Aux.'!$AG$12:$AG$722,0),MATCH(T$6,'Res.Aux.'!$AG$15:$BG$15,0)))</f>
        <v/>
      </c>
      <c r="U451" s="416" t="str">
        <f>IF($B451="-","",INDEX('Res.Aux.'!$AG$12:$BG$722,MATCH($B451,'Res.Aux.'!$AG$12:$AG$722,0),MATCH(U$6,'Res.Aux.'!$AG$15:$BG$15,0)))</f>
        <v/>
      </c>
      <c r="V451" s="417"/>
      <c r="W451" s="414" t="str">
        <f t="shared" si="85"/>
        <v>-</v>
      </c>
      <c r="X451" s="415" t="str">
        <f t="shared" si="85"/>
        <v>-</v>
      </c>
      <c r="Y451" s="415" t="str">
        <f t="shared" si="85"/>
        <v>-</v>
      </c>
      <c r="Z451" s="416" t="str">
        <f t="shared" si="85"/>
        <v>-</v>
      </c>
      <c r="AA451" s="417"/>
      <c r="AB451" s="414" t="str">
        <f t="shared" si="84"/>
        <v>-</v>
      </c>
      <c r="AC451" s="415" t="str">
        <f t="shared" si="84"/>
        <v>-</v>
      </c>
      <c r="AD451" s="415" t="str">
        <f t="shared" si="84"/>
        <v>-</v>
      </c>
      <c r="AE451" s="416" t="str">
        <f t="shared" si="84"/>
        <v>-</v>
      </c>
      <c r="AF451" s="417"/>
      <c r="AG451" s="410" t="str">
        <f t="shared" si="75"/>
        <v>-</v>
      </c>
      <c r="AH451" s="417"/>
      <c r="AI451" s="418" t="str">
        <f t="shared" si="76"/>
        <v>ù</v>
      </c>
      <c r="AJ451" s="419" t="str">
        <f t="shared" si="77"/>
        <v>~</v>
      </c>
      <c r="AK451" s="417"/>
      <c r="AL451" s="414" t="str">
        <f t="shared" si="83"/>
        <v>-</v>
      </c>
      <c r="AM451" s="416" t="str">
        <f t="shared" si="81"/>
        <v>-</v>
      </c>
    </row>
    <row r="452" spans="2:39" ht="15" x14ac:dyDescent="0.3">
      <c r="B452" s="400" t="str">
        <f>IF(MAX(B$7:B451)+1&gt;MAX('Res.Aux.'!$AG$23:$AG$722),"-",MAX(B$7:B451)+1)</f>
        <v>-</v>
      </c>
      <c r="C452" s="401" t="str">
        <f>IF($B452="-","",INDEX('Res.Aux.'!$AG$12:$BG$722,MATCH($B452,'Res.Aux.'!$AG$12:$AG$722,0),MATCH(C$6,'Res.Aux.'!$AG$15:$BG$15,0)))</f>
        <v/>
      </c>
      <c r="D452" s="402" t="str">
        <f t="shared" si="78"/>
        <v/>
      </c>
      <c r="E452" s="403" t="str">
        <f>IF($B452="-","",INDEX('Res.Aux.'!$AG$12:$BG$722,MATCH($B452,'Res.Aux.'!$AG$12:$AG$722,0),MATCH(E$6,'Res.Aux.'!$AG$15:$BG$15,0)))</f>
        <v/>
      </c>
      <c r="F452" s="402" t="str">
        <f t="shared" si="79"/>
        <v/>
      </c>
      <c r="G452" s="404" t="str">
        <f>IF($B452="-","",INDEX('Res.Aux.'!$AG$12:$BG$722,MATCH($B452,'Res.Aux.'!$AG$12:$AG$722,0),MATCH(G$6,'Res.Aux.'!$AG$15:$BG$15,0)))</f>
        <v/>
      </c>
      <c r="H452" s="405" t="str">
        <f>IF($B452="-","",Datos!$I$16)</f>
        <v/>
      </c>
      <c r="I452" s="406" t="str">
        <f>IF($C452="","",Datos!$G$16)</f>
        <v/>
      </c>
      <c r="J452" s="407" t="str">
        <f>IF($B452="-","",INDEX('Res.Aux.'!$AG$12:$BG$722,MATCH($B452,'Res.Aux.'!$AG$12:$AG$722,0),MATCH(J$6,'Res.Aux.'!$AG$15:$BG$15,0)))</f>
        <v/>
      </c>
      <c r="K452" s="408" t="str">
        <f>IF($C452="","",Datos!$H$26)</f>
        <v/>
      </c>
      <c r="L452" s="409" t="str">
        <f>IF($I452="","",Datos!$N$27)</f>
        <v/>
      </c>
      <c r="M452" s="407" t="str">
        <f>IF($I452="","",Datos!$O$27)</f>
        <v/>
      </c>
      <c r="N452" s="410" t="str">
        <f>IF($B452="-","",INDEX('Res.Aux.'!$AG$12:$BG$722,MATCH($B452,'Res.Aux.'!$AG$12:$AG$722,0),MATCH(N$6,'Res.Aux.'!$AG$15:$BG$15,0)))</f>
        <v/>
      </c>
      <c r="O452" s="411"/>
      <c r="P452" s="412" t="str">
        <f t="shared" si="80"/>
        <v/>
      </c>
      <c r="Q452" s="413" t="str">
        <f t="shared" si="82"/>
        <v>ù</v>
      </c>
      <c r="R452" s="414" t="str">
        <f>IF($B452="-","",INDEX('Res.Aux.'!$AG$12:$BG$722,MATCH($B452,'Res.Aux.'!$AG$12:$AG$722,0),MATCH(R$6,'Res.Aux.'!$AG$15:$BG$15,0)))</f>
        <v/>
      </c>
      <c r="S452" s="415" t="str">
        <f>IF($B452="-","",INDEX('Res.Aux.'!$AG$12:$BG$722,MATCH($B452,'Res.Aux.'!$AG$12:$AG$722,0),MATCH(S$6,'Res.Aux.'!$AG$15:$BG$15,0)))</f>
        <v/>
      </c>
      <c r="T452" s="415" t="str">
        <f>IF($B452="-","",INDEX('Res.Aux.'!$AG$12:$BG$722,MATCH($B452,'Res.Aux.'!$AG$12:$AG$722,0),MATCH(T$6,'Res.Aux.'!$AG$15:$BG$15,0)))</f>
        <v/>
      </c>
      <c r="U452" s="416" t="str">
        <f>IF($B452="-","",INDEX('Res.Aux.'!$AG$12:$BG$722,MATCH($B452,'Res.Aux.'!$AG$12:$AG$722,0),MATCH(U$6,'Res.Aux.'!$AG$15:$BG$15,0)))</f>
        <v/>
      </c>
      <c r="V452" s="417"/>
      <c r="W452" s="414" t="str">
        <f t="shared" si="85"/>
        <v>-</v>
      </c>
      <c r="X452" s="415" t="str">
        <f t="shared" si="85"/>
        <v>-</v>
      </c>
      <c r="Y452" s="415" t="str">
        <f t="shared" si="85"/>
        <v>-</v>
      </c>
      <c r="Z452" s="416" t="str">
        <f t="shared" si="85"/>
        <v>-</v>
      </c>
      <c r="AA452" s="417"/>
      <c r="AB452" s="414" t="str">
        <f t="shared" si="84"/>
        <v>-</v>
      </c>
      <c r="AC452" s="415" t="str">
        <f t="shared" si="84"/>
        <v>-</v>
      </c>
      <c r="AD452" s="415" t="str">
        <f t="shared" si="84"/>
        <v>-</v>
      </c>
      <c r="AE452" s="416" t="str">
        <f t="shared" si="84"/>
        <v>-</v>
      </c>
      <c r="AF452" s="417"/>
      <c r="AG452" s="410" t="str">
        <f t="shared" si="75"/>
        <v>-</v>
      </c>
      <c r="AH452" s="417"/>
      <c r="AI452" s="418" t="str">
        <f t="shared" si="76"/>
        <v>ù</v>
      </c>
      <c r="AJ452" s="419" t="str">
        <f t="shared" si="77"/>
        <v>~</v>
      </c>
      <c r="AK452" s="417"/>
      <c r="AL452" s="414" t="str">
        <f t="shared" si="83"/>
        <v>-</v>
      </c>
      <c r="AM452" s="416" t="str">
        <f t="shared" si="81"/>
        <v>-</v>
      </c>
    </row>
    <row r="453" spans="2:39" ht="15" x14ac:dyDescent="0.3">
      <c r="B453" s="400" t="str">
        <f>IF(MAX(B$7:B452)+1&gt;MAX('Res.Aux.'!$AG$23:$AG$722),"-",MAX(B$7:B452)+1)</f>
        <v>-</v>
      </c>
      <c r="C453" s="401" t="str">
        <f>IF($B453="-","",INDEX('Res.Aux.'!$AG$12:$BG$722,MATCH($B453,'Res.Aux.'!$AG$12:$AG$722,0),MATCH(C$6,'Res.Aux.'!$AG$15:$BG$15,0)))</f>
        <v/>
      </c>
      <c r="D453" s="402" t="str">
        <f t="shared" si="78"/>
        <v/>
      </c>
      <c r="E453" s="403" t="str">
        <f>IF($B453="-","",INDEX('Res.Aux.'!$AG$12:$BG$722,MATCH($B453,'Res.Aux.'!$AG$12:$AG$722,0),MATCH(E$6,'Res.Aux.'!$AG$15:$BG$15,0)))</f>
        <v/>
      </c>
      <c r="F453" s="402" t="str">
        <f t="shared" si="79"/>
        <v/>
      </c>
      <c r="G453" s="404" t="str">
        <f>IF($B453="-","",INDEX('Res.Aux.'!$AG$12:$BG$722,MATCH($B453,'Res.Aux.'!$AG$12:$AG$722,0),MATCH(G$6,'Res.Aux.'!$AG$15:$BG$15,0)))</f>
        <v/>
      </c>
      <c r="H453" s="405" t="str">
        <f>IF($B453="-","",Datos!$I$16)</f>
        <v/>
      </c>
      <c r="I453" s="406" t="str">
        <f>IF($C453="","",Datos!$G$16)</f>
        <v/>
      </c>
      <c r="J453" s="407" t="str">
        <f>IF($B453="-","",INDEX('Res.Aux.'!$AG$12:$BG$722,MATCH($B453,'Res.Aux.'!$AG$12:$AG$722,0),MATCH(J$6,'Res.Aux.'!$AG$15:$BG$15,0)))</f>
        <v/>
      </c>
      <c r="K453" s="408" t="str">
        <f>IF($C453="","",Datos!$H$26)</f>
        <v/>
      </c>
      <c r="L453" s="409" t="str">
        <f>IF($I453="","",Datos!$N$27)</f>
        <v/>
      </c>
      <c r="M453" s="407" t="str">
        <f>IF($I453="","",Datos!$O$27)</f>
        <v/>
      </c>
      <c r="N453" s="410" t="str">
        <f>IF($B453="-","",INDEX('Res.Aux.'!$AG$12:$BG$722,MATCH($B453,'Res.Aux.'!$AG$12:$AG$722,0),MATCH(N$6,'Res.Aux.'!$AG$15:$BG$15,0)))</f>
        <v/>
      </c>
      <c r="O453" s="411"/>
      <c r="P453" s="412" t="str">
        <f t="shared" si="80"/>
        <v/>
      </c>
      <c r="Q453" s="413" t="str">
        <f t="shared" si="82"/>
        <v>ù</v>
      </c>
      <c r="R453" s="414" t="str">
        <f>IF($B453="-","",INDEX('Res.Aux.'!$AG$12:$BG$722,MATCH($B453,'Res.Aux.'!$AG$12:$AG$722,0),MATCH(R$6,'Res.Aux.'!$AG$15:$BG$15,0)))</f>
        <v/>
      </c>
      <c r="S453" s="415" t="str">
        <f>IF($B453="-","",INDEX('Res.Aux.'!$AG$12:$BG$722,MATCH($B453,'Res.Aux.'!$AG$12:$AG$722,0),MATCH(S$6,'Res.Aux.'!$AG$15:$BG$15,0)))</f>
        <v/>
      </c>
      <c r="T453" s="415" t="str">
        <f>IF($B453="-","",INDEX('Res.Aux.'!$AG$12:$BG$722,MATCH($B453,'Res.Aux.'!$AG$12:$AG$722,0),MATCH(T$6,'Res.Aux.'!$AG$15:$BG$15,0)))</f>
        <v/>
      </c>
      <c r="U453" s="416" t="str">
        <f>IF($B453="-","",INDEX('Res.Aux.'!$AG$12:$BG$722,MATCH($B453,'Res.Aux.'!$AG$12:$AG$722,0),MATCH(U$6,'Res.Aux.'!$AG$15:$BG$15,0)))</f>
        <v/>
      </c>
      <c r="V453" s="417"/>
      <c r="W453" s="414" t="str">
        <f t="shared" si="85"/>
        <v>-</v>
      </c>
      <c r="X453" s="415" t="str">
        <f t="shared" si="85"/>
        <v>-</v>
      </c>
      <c r="Y453" s="415" t="str">
        <f t="shared" si="85"/>
        <v>-</v>
      </c>
      <c r="Z453" s="416" t="str">
        <f t="shared" si="85"/>
        <v>-</v>
      </c>
      <c r="AA453" s="417"/>
      <c r="AB453" s="414" t="str">
        <f t="shared" si="84"/>
        <v>-</v>
      </c>
      <c r="AC453" s="415" t="str">
        <f t="shared" si="84"/>
        <v>-</v>
      </c>
      <c r="AD453" s="415" t="str">
        <f t="shared" si="84"/>
        <v>-</v>
      </c>
      <c r="AE453" s="416" t="str">
        <f t="shared" si="84"/>
        <v>-</v>
      </c>
      <c r="AF453" s="417"/>
      <c r="AG453" s="410" t="str">
        <f t="shared" si="75"/>
        <v>-</v>
      </c>
      <c r="AH453" s="417"/>
      <c r="AI453" s="418" t="str">
        <f t="shared" si="76"/>
        <v>ù</v>
      </c>
      <c r="AJ453" s="419" t="str">
        <f t="shared" si="77"/>
        <v>~</v>
      </c>
      <c r="AK453" s="417"/>
      <c r="AL453" s="414" t="str">
        <f t="shared" si="83"/>
        <v>-</v>
      </c>
      <c r="AM453" s="416" t="str">
        <f t="shared" si="81"/>
        <v>-</v>
      </c>
    </row>
    <row r="454" spans="2:39" ht="15" x14ac:dyDescent="0.3">
      <c r="B454" s="400" t="str">
        <f>IF(MAX(B$7:B453)+1&gt;MAX('Res.Aux.'!$AG$23:$AG$722),"-",MAX(B$7:B453)+1)</f>
        <v>-</v>
      </c>
      <c r="C454" s="401" t="str">
        <f>IF($B454="-","",INDEX('Res.Aux.'!$AG$12:$BG$722,MATCH($B454,'Res.Aux.'!$AG$12:$AG$722,0),MATCH(C$6,'Res.Aux.'!$AG$15:$BG$15,0)))</f>
        <v/>
      </c>
      <c r="D454" s="402" t="str">
        <f t="shared" si="78"/>
        <v/>
      </c>
      <c r="E454" s="403" t="str">
        <f>IF($B454="-","",INDEX('Res.Aux.'!$AG$12:$BG$722,MATCH($B454,'Res.Aux.'!$AG$12:$AG$722,0),MATCH(E$6,'Res.Aux.'!$AG$15:$BG$15,0)))</f>
        <v/>
      </c>
      <c r="F454" s="402" t="str">
        <f t="shared" si="79"/>
        <v/>
      </c>
      <c r="G454" s="404" t="str">
        <f>IF($B454="-","",INDEX('Res.Aux.'!$AG$12:$BG$722,MATCH($B454,'Res.Aux.'!$AG$12:$AG$722,0),MATCH(G$6,'Res.Aux.'!$AG$15:$BG$15,0)))</f>
        <v/>
      </c>
      <c r="H454" s="405" t="str">
        <f>IF($B454="-","",Datos!$I$16)</f>
        <v/>
      </c>
      <c r="I454" s="406" t="str">
        <f>IF($C454="","",Datos!$G$16)</f>
        <v/>
      </c>
      <c r="J454" s="407" t="str">
        <f>IF($B454="-","",INDEX('Res.Aux.'!$AG$12:$BG$722,MATCH($B454,'Res.Aux.'!$AG$12:$AG$722,0),MATCH(J$6,'Res.Aux.'!$AG$15:$BG$15,0)))</f>
        <v/>
      </c>
      <c r="K454" s="408" t="str">
        <f>IF($C454="","",Datos!$H$26)</f>
        <v/>
      </c>
      <c r="L454" s="409" t="str">
        <f>IF($I454="","",Datos!$N$27)</f>
        <v/>
      </c>
      <c r="M454" s="407" t="str">
        <f>IF($I454="","",Datos!$O$27)</f>
        <v/>
      </c>
      <c r="N454" s="410" t="str">
        <f>IF($B454="-","",INDEX('Res.Aux.'!$AG$12:$BG$722,MATCH($B454,'Res.Aux.'!$AG$12:$AG$722,0),MATCH(N$6,'Res.Aux.'!$AG$15:$BG$15,0)))</f>
        <v/>
      </c>
      <c r="O454" s="411"/>
      <c r="P454" s="412" t="str">
        <f t="shared" si="80"/>
        <v/>
      </c>
      <c r="Q454" s="413" t="str">
        <f t="shared" si="82"/>
        <v>ù</v>
      </c>
      <c r="R454" s="414" t="str">
        <f>IF($B454="-","",INDEX('Res.Aux.'!$AG$12:$BG$722,MATCH($B454,'Res.Aux.'!$AG$12:$AG$722,0),MATCH(R$6,'Res.Aux.'!$AG$15:$BG$15,0)))</f>
        <v/>
      </c>
      <c r="S454" s="415" t="str">
        <f>IF($B454="-","",INDEX('Res.Aux.'!$AG$12:$BG$722,MATCH($B454,'Res.Aux.'!$AG$12:$AG$722,0),MATCH(S$6,'Res.Aux.'!$AG$15:$BG$15,0)))</f>
        <v/>
      </c>
      <c r="T454" s="415" t="str">
        <f>IF($B454="-","",INDEX('Res.Aux.'!$AG$12:$BG$722,MATCH($B454,'Res.Aux.'!$AG$12:$AG$722,0),MATCH(T$6,'Res.Aux.'!$AG$15:$BG$15,0)))</f>
        <v/>
      </c>
      <c r="U454" s="416" t="str">
        <f>IF($B454="-","",INDEX('Res.Aux.'!$AG$12:$BG$722,MATCH($B454,'Res.Aux.'!$AG$12:$AG$722,0),MATCH(U$6,'Res.Aux.'!$AG$15:$BG$15,0)))</f>
        <v/>
      </c>
      <c r="V454" s="417"/>
      <c r="W454" s="414" t="str">
        <f t="shared" si="85"/>
        <v>-</v>
      </c>
      <c r="X454" s="415" t="str">
        <f t="shared" si="85"/>
        <v>-</v>
      </c>
      <c r="Y454" s="415" t="str">
        <f t="shared" si="85"/>
        <v>-</v>
      </c>
      <c r="Z454" s="416" t="str">
        <f t="shared" si="85"/>
        <v>-</v>
      </c>
      <c r="AA454" s="417"/>
      <c r="AB454" s="414" t="str">
        <f t="shared" si="84"/>
        <v>-</v>
      </c>
      <c r="AC454" s="415" t="str">
        <f t="shared" si="84"/>
        <v>-</v>
      </c>
      <c r="AD454" s="415" t="str">
        <f t="shared" si="84"/>
        <v>-</v>
      </c>
      <c r="AE454" s="416" t="str">
        <f t="shared" si="84"/>
        <v>-</v>
      </c>
      <c r="AF454" s="417"/>
      <c r="AG454" s="410" t="str">
        <f t="shared" si="75"/>
        <v>-</v>
      </c>
      <c r="AH454" s="417"/>
      <c r="AI454" s="418" t="str">
        <f t="shared" si="76"/>
        <v>ù</v>
      </c>
      <c r="AJ454" s="419" t="str">
        <f t="shared" si="77"/>
        <v>~</v>
      </c>
      <c r="AK454" s="417"/>
      <c r="AL454" s="414" t="str">
        <f t="shared" si="83"/>
        <v>-</v>
      </c>
      <c r="AM454" s="416" t="str">
        <f t="shared" si="81"/>
        <v>-</v>
      </c>
    </row>
    <row r="455" spans="2:39" ht="15" x14ac:dyDescent="0.3">
      <c r="B455" s="400" t="str">
        <f>IF(MAX(B$7:B454)+1&gt;MAX('Res.Aux.'!$AG$23:$AG$722),"-",MAX(B$7:B454)+1)</f>
        <v>-</v>
      </c>
      <c r="C455" s="401" t="str">
        <f>IF($B455="-","",INDEX('Res.Aux.'!$AG$12:$BG$722,MATCH($B455,'Res.Aux.'!$AG$12:$AG$722,0),MATCH(C$6,'Res.Aux.'!$AG$15:$BG$15,0)))</f>
        <v/>
      </c>
      <c r="D455" s="402" t="str">
        <f t="shared" si="78"/>
        <v/>
      </c>
      <c r="E455" s="403" t="str">
        <f>IF($B455="-","",INDEX('Res.Aux.'!$AG$12:$BG$722,MATCH($B455,'Res.Aux.'!$AG$12:$AG$722,0),MATCH(E$6,'Res.Aux.'!$AG$15:$BG$15,0)))</f>
        <v/>
      </c>
      <c r="F455" s="402" t="str">
        <f t="shared" si="79"/>
        <v/>
      </c>
      <c r="G455" s="404" t="str">
        <f>IF($B455="-","",INDEX('Res.Aux.'!$AG$12:$BG$722,MATCH($B455,'Res.Aux.'!$AG$12:$AG$722,0),MATCH(G$6,'Res.Aux.'!$AG$15:$BG$15,0)))</f>
        <v/>
      </c>
      <c r="H455" s="405" t="str">
        <f>IF($B455="-","",Datos!$I$16)</f>
        <v/>
      </c>
      <c r="I455" s="406" t="str">
        <f>IF($C455="","",Datos!$G$16)</f>
        <v/>
      </c>
      <c r="J455" s="407" t="str">
        <f>IF($B455="-","",INDEX('Res.Aux.'!$AG$12:$BG$722,MATCH($B455,'Res.Aux.'!$AG$12:$AG$722,0),MATCH(J$6,'Res.Aux.'!$AG$15:$BG$15,0)))</f>
        <v/>
      </c>
      <c r="K455" s="408" t="str">
        <f>IF($C455="","",Datos!$H$26)</f>
        <v/>
      </c>
      <c r="L455" s="409" t="str">
        <f>IF($I455="","",Datos!$N$27)</f>
        <v/>
      </c>
      <c r="M455" s="407" t="str">
        <f>IF($I455="","",Datos!$O$27)</f>
        <v/>
      </c>
      <c r="N455" s="410" t="str">
        <f>IF($B455="-","",INDEX('Res.Aux.'!$AG$12:$BG$722,MATCH($B455,'Res.Aux.'!$AG$12:$AG$722,0),MATCH(N$6,'Res.Aux.'!$AG$15:$BG$15,0)))</f>
        <v/>
      </c>
      <c r="O455" s="411"/>
      <c r="P455" s="412" t="str">
        <f t="shared" si="80"/>
        <v/>
      </c>
      <c r="Q455" s="413" t="str">
        <f t="shared" si="82"/>
        <v>ù</v>
      </c>
      <c r="R455" s="414" t="str">
        <f>IF($B455="-","",INDEX('Res.Aux.'!$AG$12:$BG$722,MATCH($B455,'Res.Aux.'!$AG$12:$AG$722,0),MATCH(R$6,'Res.Aux.'!$AG$15:$BG$15,0)))</f>
        <v/>
      </c>
      <c r="S455" s="415" t="str">
        <f>IF($B455="-","",INDEX('Res.Aux.'!$AG$12:$BG$722,MATCH($B455,'Res.Aux.'!$AG$12:$AG$722,0),MATCH(S$6,'Res.Aux.'!$AG$15:$BG$15,0)))</f>
        <v/>
      </c>
      <c r="T455" s="415" t="str">
        <f>IF($B455="-","",INDEX('Res.Aux.'!$AG$12:$BG$722,MATCH($B455,'Res.Aux.'!$AG$12:$AG$722,0),MATCH(T$6,'Res.Aux.'!$AG$15:$BG$15,0)))</f>
        <v/>
      </c>
      <c r="U455" s="416" t="str">
        <f>IF($B455="-","",INDEX('Res.Aux.'!$AG$12:$BG$722,MATCH($B455,'Res.Aux.'!$AG$12:$AG$722,0),MATCH(U$6,'Res.Aux.'!$AG$15:$BG$15,0)))</f>
        <v/>
      </c>
      <c r="V455" s="417"/>
      <c r="W455" s="414" t="str">
        <f t="shared" si="85"/>
        <v>-</v>
      </c>
      <c r="X455" s="415" t="str">
        <f t="shared" si="85"/>
        <v>-</v>
      </c>
      <c r="Y455" s="415" t="str">
        <f t="shared" si="85"/>
        <v>-</v>
      </c>
      <c r="Z455" s="416" t="str">
        <f t="shared" si="85"/>
        <v>-</v>
      </c>
      <c r="AA455" s="417"/>
      <c r="AB455" s="414" t="str">
        <f t="shared" si="84"/>
        <v>-</v>
      </c>
      <c r="AC455" s="415" t="str">
        <f t="shared" si="84"/>
        <v>-</v>
      </c>
      <c r="AD455" s="415" t="str">
        <f t="shared" si="84"/>
        <v>-</v>
      </c>
      <c r="AE455" s="416" t="str">
        <f t="shared" si="84"/>
        <v>-</v>
      </c>
      <c r="AF455" s="417"/>
      <c r="AG455" s="410" t="str">
        <f t="shared" ref="AG455:AG518" si="86">IF(SUM(AB455:AE455)=0,"-",SUM(AB455:AE455))</f>
        <v>-</v>
      </c>
      <c r="AH455" s="417"/>
      <c r="AI455" s="418" t="str">
        <f t="shared" ref="AI455:AI518" si="87">IF(AND(N455&lt;&gt;"",AG455&lt;&gt;"-"),IF(AG455=N455,"ü","û"),IF(OR(N455=0,N455="",N455="-"),"ù","$"))</f>
        <v>ù</v>
      </c>
      <c r="AJ455" s="419" t="str">
        <f t="shared" ref="AJ455:AJ518" si="88">IF(AI455="ü","-",IF(AI455="ù","~",IF(AI455="$","???",AG455-N455)))</f>
        <v>~</v>
      </c>
      <c r="AK455" s="417"/>
      <c r="AL455" s="414" t="str">
        <f t="shared" si="83"/>
        <v>-</v>
      </c>
      <c r="AM455" s="416" t="str">
        <f t="shared" si="81"/>
        <v>-</v>
      </c>
    </row>
    <row r="456" spans="2:39" ht="15" x14ac:dyDescent="0.3">
      <c r="B456" s="400" t="str">
        <f>IF(MAX(B$7:B455)+1&gt;MAX('Res.Aux.'!$AG$23:$AG$722),"-",MAX(B$7:B455)+1)</f>
        <v>-</v>
      </c>
      <c r="C456" s="401" t="str">
        <f>IF($B456="-","",INDEX('Res.Aux.'!$AG$12:$BG$722,MATCH($B456,'Res.Aux.'!$AG$12:$AG$722,0),MATCH(C$6,'Res.Aux.'!$AG$15:$BG$15,0)))</f>
        <v/>
      </c>
      <c r="D456" s="402" t="str">
        <f t="shared" ref="D456:D519" si="89">IF(C456="","","/")</f>
        <v/>
      </c>
      <c r="E456" s="403" t="str">
        <f>IF($B456="-","",INDEX('Res.Aux.'!$AG$12:$BG$722,MATCH($B456,'Res.Aux.'!$AG$12:$AG$722,0),MATCH(E$6,'Res.Aux.'!$AG$15:$BG$15,0)))</f>
        <v/>
      </c>
      <c r="F456" s="402" t="str">
        <f t="shared" ref="F456:F519" si="90">IF(E456="","","/")</f>
        <v/>
      </c>
      <c r="G456" s="404" t="str">
        <f>IF($B456="-","",INDEX('Res.Aux.'!$AG$12:$BG$722,MATCH($B456,'Res.Aux.'!$AG$12:$AG$722,0),MATCH(G$6,'Res.Aux.'!$AG$15:$BG$15,0)))</f>
        <v/>
      </c>
      <c r="H456" s="405" t="str">
        <f>IF($B456="-","",Datos!$I$16)</f>
        <v/>
      </c>
      <c r="I456" s="406" t="str">
        <f>IF($C456="","",Datos!$G$16)</f>
        <v/>
      </c>
      <c r="J456" s="407" t="str">
        <f>IF($B456="-","",INDEX('Res.Aux.'!$AG$12:$BG$722,MATCH($B456,'Res.Aux.'!$AG$12:$AG$722,0),MATCH(J$6,'Res.Aux.'!$AG$15:$BG$15,0)))</f>
        <v/>
      </c>
      <c r="K456" s="408" t="str">
        <f>IF($C456="","",Datos!$H$26)</f>
        <v/>
      </c>
      <c r="L456" s="409" t="str">
        <f>IF($I456="","",Datos!$N$27)</f>
        <v/>
      </c>
      <c r="M456" s="407" t="str">
        <f>IF($I456="","",Datos!$O$27)</f>
        <v/>
      </c>
      <c r="N456" s="410" t="str">
        <f>IF($B456="-","",INDEX('Res.Aux.'!$AG$12:$BG$722,MATCH($B456,'Res.Aux.'!$AG$12:$AG$722,0),MATCH(N$6,'Res.Aux.'!$AG$15:$BG$15,0)))</f>
        <v/>
      </c>
      <c r="O456" s="411"/>
      <c r="P456" s="412" t="str">
        <f t="shared" ref="P456:P519" si="91">IF($B456="-","","C")</f>
        <v/>
      </c>
      <c r="Q456" s="413" t="str">
        <f t="shared" si="82"/>
        <v>ù</v>
      </c>
      <c r="R456" s="414" t="str">
        <f>IF($B456="-","",INDEX('Res.Aux.'!$AG$12:$BG$722,MATCH($B456,'Res.Aux.'!$AG$12:$AG$722,0),MATCH(R$6,'Res.Aux.'!$AG$15:$BG$15,0)))</f>
        <v/>
      </c>
      <c r="S456" s="415" t="str">
        <f>IF($B456="-","",INDEX('Res.Aux.'!$AG$12:$BG$722,MATCH($B456,'Res.Aux.'!$AG$12:$AG$722,0),MATCH(S$6,'Res.Aux.'!$AG$15:$BG$15,0)))</f>
        <v/>
      </c>
      <c r="T456" s="415" t="str">
        <f>IF($B456="-","",INDEX('Res.Aux.'!$AG$12:$BG$722,MATCH($B456,'Res.Aux.'!$AG$12:$AG$722,0),MATCH(T$6,'Res.Aux.'!$AG$15:$BG$15,0)))</f>
        <v/>
      </c>
      <c r="U456" s="416" t="str">
        <f>IF($B456="-","",INDEX('Res.Aux.'!$AG$12:$BG$722,MATCH($B456,'Res.Aux.'!$AG$12:$AG$722,0),MATCH(U$6,'Res.Aux.'!$AG$15:$BG$15,0)))</f>
        <v/>
      </c>
      <c r="V456" s="417"/>
      <c r="W456" s="414" t="str">
        <f t="shared" si="85"/>
        <v>-</v>
      </c>
      <c r="X456" s="415" t="str">
        <f t="shared" si="85"/>
        <v>-</v>
      </c>
      <c r="Y456" s="415" t="str">
        <f t="shared" si="85"/>
        <v>-</v>
      </c>
      <c r="Z456" s="416" t="str">
        <f t="shared" si="85"/>
        <v>-</v>
      </c>
      <c r="AA456" s="417"/>
      <c r="AB456" s="414" t="str">
        <f t="shared" si="84"/>
        <v>-</v>
      </c>
      <c r="AC456" s="415" t="str">
        <f t="shared" si="84"/>
        <v>-</v>
      </c>
      <c r="AD456" s="415" t="str">
        <f t="shared" si="84"/>
        <v>-</v>
      </c>
      <c r="AE456" s="416" t="str">
        <f t="shared" si="84"/>
        <v>-</v>
      </c>
      <c r="AF456" s="417"/>
      <c r="AG456" s="410" t="str">
        <f t="shared" si="86"/>
        <v>-</v>
      </c>
      <c r="AH456" s="417"/>
      <c r="AI456" s="418" t="str">
        <f t="shared" si="87"/>
        <v>ù</v>
      </c>
      <c r="AJ456" s="419" t="str">
        <f t="shared" si="88"/>
        <v>~</v>
      </c>
      <c r="AK456" s="417"/>
      <c r="AL456" s="414" t="str">
        <f t="shared" si="83"/>
        <v>-</v>
      </c>
      <c r="AM456" s="416" t="str">
        <f t="shared" ref="AM456:AM519" si="92">IF(SUM(W456:Z456)=0,"-",SUM(W456:Z456))</f>
        <v>-</v>
      </c>
    </row>
    <row r="457" spans="2:39" ht="15" x14ac:dyDescent="0.3">
      <c r="B457" s="400" t="str">
        <f>IF(MAX(B$7:B456)+1&gt;MAX('Res.Aux.'!$AG$23:$AG$722),"-",MAX(B$7:B456)+1)</f>
        <v>-</v>
      </c>
      <c r="C457" s="401" t="str">
        <f>IF($B457="-","",INDEX('Res.Aux.'!$AG$12:$BG$722,MATCH($B457,'Res.Aux.'!$AG$12:$AG$722,0),MATCH(C$6,'Res.Aux.'!$AG$15:$BG$15,0)))</f>
        <v/>
      </c>
      <c r="D457" s="402" t="str">
        <f t="shared" si="89"/>
        <v/>
      </c>
      <c r="E457" s="403" t="str">
        <f>IF($B457="-","",INDEX('Res.Aux.'!$AG$12:$BG$722,MATCH($B457,'Res.Aux.'!$AG$12:$AG$722,0),MATCH(E$6,'Res.Aux.'!$AG$15:$BG$15,0)))</f>
        <v/>
      </c>
      <c r="F457" s="402" t="str">
        <f t="shared" si="90"/>
        <v/>
      </c>
      <c r="G457" s="404" t="str">
        <f>IF($B457="-","",INDEX('Res.Aux.'!$AG$12:$BG$722,MATCH($B457,'Res.Aux.'!$AG$12:$AG$722,0),MATCH(G$6,'Res.Aux.'!$AG$15:$BG$15,0)))</f>
        <v/>
      </c>
      <c r="H457" s="405" t="str">
        <f>IF($B457="-","",Datos!$I$16)</f>
        <v/>
      </c>
      <c r="I457" s="406" t="str">
        <f>IF($C457="","",Datos!$G$16)</f>
        <v/>
      </c>
      <c r="J457" s="407" t="str">
        <f>IF($B457="-","",INDEX('Res.Aux.'!$AG$12:$BG$722,MATCH($B457,'Res.Aux.'!$AG$12:$AG$722,0),MATCH(J$6,'Res.Aux.'!$AG$15:$BG$15,0)))</f>
        <v/>
      </c>
      <c r="K457" s="408" t="str">
        <f>IF($C457="","",Datos!$H$26)</f>
        <v/>
      </c>
      <c r="L457" s="409" t="str">
        <f>IF($I457="","",Datos!$N$27)</f>
        <v/>
      </c>
      <c r="M457" s="407" t="str">
        <f>IF($I457="","",Datos!$O$27)</f>
        <v/>
      </c>
      <c r="N457" s="410" t="str">
        <f>IF($B457="-","",INDEX('Res.Aux.'!$AG$12:$BG$722,MATCH($B457,'Res.Aux.'!$AG$12:$AG$722,0),MATCH(N$6,'Res.Aux.'!$AG$15:$BG$15,0)))</f>
        <v/>
      </c>
      <c r="O457" s="411"/>
      <c r="P457" s="412" t="str">
        <f t="shared" si="91"/>
        <v/>
      </c>
      <c r="Q457" s="413" t="str">
        <f t="shared" ref="Q457:Q520" si="93">AI457</f>
        <v>ù</v>
      </c>
      <c r="R457" s="414" t="str">
        <f>IF($B457="-","",INDEX('Res.Aux.'!$AG$12:$BG$722,MATCH($B457,'Res.Aux.'!$AG$12:$AG$722,0),MATCH(R$6,'Res.Aux.'!$AG$15:$BG$15,0)))</f>
        <v/>
      </c>
      <c r="S457" s="415" t="str">
        <f>IF($B457="-","",INDEX('Res.Aux.'!$AG$12:$BG$722,MATCH($B457,'Res.Aux.'!$AG$12:$AG$722,0),MATCH(S$6,'Res.Aux.'!$AG$15:$BG$15,0)))</f>
        <v/>
      </c>
      <c r="T457" s="415" t="str">
        <f>IF($B457="-","",INDEX('Res.Aux.'!$AG$12:$BG$722,MATCH($B457,'Res.Aux.'!$AG$12:$AG$722,0),MATCH(T$6,'Res.Aux.'!$AG$15:$BG$15,0)))</f>
        <v/>
      </c>
      <c r="U457" s="416" t="str">
        <f>IF($B457="-","",INDEX('Res.Aux.'!$AG$12:$BG$722,MATCH($B457,'Res.Aux.'!$AG$12:$AG$722,0),MATCH(U$6,'Res.Aux.'!$AG$15:$BG$15,0)))</f>
        <v/>
      </c>
      <c r="V457" s="417"/>
      <c r="W457" s="414" t="str">
        <f t="shared" si="85"/>
        <v>-</v>
      </c>
      <c r="X457" s="415" t="str">
        <f t="shared" si="85"/>
        <v>-</v>
      </c>
      <c r="Y457" s="415" t="str">
        <f t="shared" si="85"/>
        <v>-</v>
      </c>
      <c r="Z457" s="416" t="str">
        <f t="shared" si="85"/>
        <v>-</v>
      </c>
      <c r="AA457" s="417"/>
      <c r="AB457" s="414" t="str">
        <f t="shared" si="84"/>
        <v>-</v>
      </c>
      <c r="AC457" s="415" t="str">
        <f t="shared" si="84"/>
        <v>-</v>
      </c>
      <c r="AD457" s="415" t="str">
        <f t="shared" si="84"/>
        <v>-</v>
      </c>
      <c r="AE457" s="416" t="str">
        <f t="shared" si="84"/>
        <v>-</v>
      </c>
      <c r="AF457" s="417"/>
      <c r="AG457" s="410" t="str">
        <f t="shared" si="86"/>
        <v>-</v>
      </c>
      <c r="AH457" s="417"/>
      <c r="AI457" s="418" t="str">
        <f t="shared" si="87"/>
        <v>ù</v>
      </c>
      <c r="AJ457" s="419" t="str">
        <f t="shared" si="88"/>
        <v>~</v>
      </c>
      <c r="AK457" s="417"/>
      <c r="AL457" s="414" t="str">
        <f t="shared" si="83"/>
        <v>-</v>
      </c>
      <c r="AM457" s="416" t="str">
        <f t="shared" si="92"/>
        <v>-</v>
      </c>
    </row>
    <row r="458" spans="2:39" ht="15" x14ac:dyDescent="0.3">
      <c r="B458" s="400" t="str">
        <f>IF(MAX(B$7:B457)+1&gt;MAX('Res.Aux.'!$AG$23:$AG$722),"-",MAX(B$7:B457)+1)</f>
        <v>-</v>
      </c>
      <c r="C458" s="401" t="str">
        <f>IF($B458="-","",INDEX('Res.Aux.'!$AG$12:$BG$722,MATCH($B458,'Res.Aux.'!$AG$12:$AG$722,0),MATCH(C$6,'Res.Aux.'!$AG$15:$BG$15,0)))</f>
        <v/>
      </c>
      <c r="D458" s="402" t="str">
        <f t="shared" si="89"/>
        <v/>
      </c>
      <c r="E458" s="403" t="str">
        <f>IF($B458="-","",INDEX('Res.Aux.'!$AG$12:$BG$722,MATCH($B458,'Res.Aux.'!$AG$12:$AG$722,0),MATCH(E$6,'Res.Aux.'!$AG$15:$BG$15,0)))</f>
        <v/>
      </c>
      <c r="F458" s="402" t="str">
        <f t="shared" si="90"/>
        <v/>
      </c>
      <c r="G458" s="404" t="str">
        <f>IF($B458="-","",INDEX('Res.Aux.'!$AG$12:$BG$722,MATCH($B458,'Res.Aux.'!$AG$12:$AG$722,0),MATCH(G$6,'Res.Aux.'!$AG$15:$BG$15,0)))</f>
        <v/>
      </c>
      <c r="H458" s="405" t="str">
        <f>IF($B458="-","",Datos!$I$16)</f>
        <v/>
      </c>
      <c r="I458" s="406" t="str">
        <f>IF($C458="","",Datos!$G$16)</f>
        <v/>
      </c>
      <c r="J458" s="407" t="str">
        <f>IF($B458="-","",INDEX('Res.Aux.'!$AG$12:$BG$722,MATCH($B458,'Res.Aux.'!$AG$12:$AG$722,0),MATCH(J$6,'Res.Aux.'!$AG$15:$BG$15,0)))</f>
        <v/>
      </c>
      <c r="K458" s="408" t="str">
        <f>IF($C458="","",Datos!$H$26)</f>
        <v/>
      </c>
      <c r="L458" s="409" t="str">
        <f>IF($I458="","",Datos!$N$27)</f>
        <v/>
      </c>
      <c r="M458" s="407" t="str">
        <f>IF($I458="","",Datos!$O$27)</f>
        <v/>
      </c>
      <c r="N458" s="410" t="str">
        <f>IF($B458="-","",INDEX('Res.Aux.'!$AG$12:$BG$722,MATCH($B458,'Res.Aux.'!$AG$12:$AG$722,0),MATCH(N$6,'Res.Aux.'!$AG$15:$BG$15,0)))</f>
        <v/>
      </c>
      <c r="O458" s="411"/>
      <c r="P458" s="412" t="str">
        <f t="shared" si="91"/>
        <v/>
      </c>
      <c r="Q458" s="413" t="str">
        <f t="shared" si="93"/>
        <v>ù</v>
      </c>
      <c r="R458" s="414" t="str">
        <f>IF($B458="-","",INDEX('Res.Aux.'!$AG$12:$BG$722,MATCH($B458,'Res.Aux.'!$AG$12:$AG$722,0),MATCH(R$6,'Res.Aux.'!$AG$15:$BG$15,0)))</f>
        <v/>
      </c>
      <c r="S458" s="415" t="str">
        <f>IF($B458="-","",INDEX('Res.Aux.'!$AG$12:$BG$722,MATCH($B458,'Res.Aux.'!$AG$12:$AG$722,0),MATCH(S$6,'Res.Aux.'!$AG$15:$BG$15,0)))</f>
        <v/>
      </c>
      <c r="T458" s="415" t="str">
        <f>IF($B458="-","",INDEX('Res.Aux.'!$AG$12:$BG$722,MATCH($B458,'Res.Aux.'!$AG$12:$AG$722,0),MATCH(T$6,'Res.Aux.'!$AG$15:$BG$15,0)))</f>
        <v/>
      </c>
      <c r="U458" s="416" t="str">
        <f>IF($B458="-","",INDEX('Res.Aux.'!$AG$12:$BG$722,MATCH($B458,'Res.Aux.'!$AG$12:$AG$722,0),MATCH(U$6,'Res.Aux.'!$AG$15:$BG$15,0)))</f>
        <v/>
      </c>
      <c r="V458" s="417"/>
      <c r="W458" s="414" t="str">
        <f t="shared" si="85"/>
        <v>-</v>
      </c>
      <c r="X458" s="415" t="str">
        <f t="shared" si="85"/>
        <v>-</v>
      </c>
      <c r="Y458" s="415" t="str">
        <f t="shared" si="85"/>
        <v>-</v>
      </c>
      <c r="Z458" s="416" t="str">
        <f t="shared" si="85"/>
        <v>-</v>
      </c>
      <c r="AA458" s="417"/>
      <c r="AB458" s="414" t="str">
        <f t="shared" si="84"/>
        <v>-</v>
      </c>
      <c r="AC458" s="415" t="str">
        <f t="shared" si="84"/>
        <v>-</v>
      </c>
      <c r="AD458" s="415" t="str">
        <f t="shared" si="84"/>
        <v>-</v>
      </c>
      <c r="AE458" s="416" t="str">
        <f t="shared" si="84"/>
        <v>-</v>
      </c>
      <c r="AF458" s="417"/>
      <c r="AG458" s="410" t="str">
        <f t="shared" si="86"/>
        <v>-</v>
      </c>
      <c r="AH458" s="417"/>
      <c r="AI458" s="418" t="str">
        <f t="shared" si="87"/>
        <v>ù</v>
      </c>
      <c r="AJ458" s="419" t="str">
        <f t="shared" si="88"/>
        <v>~</v>
      </c>
      <c r="AK458" s="417"/>
      <c r="AL458" s="414" t="str">
        <f t="shared" si="83"/>
        <v>-</v>
      </c>
      <c r="AM458" s="416" t="str">
        <f t="shared" si="92"/>
        <v>-</v>
      </c>
    </row>
    <row r="459" spans="2:39" ht="15" x14ac:dyDescent="0.3">
      <c r="B459" s="400" t="str">
        <f>IF(MAX(B$7:B458)+1&gt;MAX('Res.Aux.'!$AG$23:$AG$722),"-",MAX(B$7:B458)+1)</f>
        <v>-</v>
      </c>
      <c r="C459" s="401" t="str">
        <f>IF($B459="-","",INDEX('Res.Aux.'!$AG$12:$BG$722,MATCH($B459,'Res.Aux.'!$AG$12:$AG$722,0),MATCH(C$6,'Res.Aux.'!$AG$15:$BG$15,0)))</f>
        <v/>
      </c>
      <c r="D459" s="402" t="str">
        <f t="shared" si="89"/>
        <v/>
      </c>
      <c r="E459" s="403" t="str">
        <f>IF($B459="-","",INDEX('Res.Aux.'!$AG$12:$BG$722,MATCH($B459,'Res.Aux.'!$AG$12:$AG$722,0),MATCH(E$6,'Res.Aux.'!$AG$15:$BG$15,0)))</f>
        <v/>
      </c>
      <c r="F459" s="402" t="str">
        <f t="shared" si="90"/>
        <v/>
      </c>
      <c r="G459" s="404" t="str">
        <f>IF($B459="-","",INDEX('Res.Aux.'!$AG$12:$BG$722,MATCH($B459,'Res.Aux.'!$AG$12:$AG$722,0),MATCH(G$6,'Res.Aux.'!$AG$15:$BG$15,0)))</f>
        <v/>
      </c>
      <c r="H459" s="405" t="str">
        <f>IF($B459="-","",Datos!$I$16)</f>
        <v/>
      </c>
      <c r="I459" s="406" t="str">
        <f>IF($C459="","",Datos!$G$16)</f>
        <v/>
      </c>
      <c r="J459" s="407" t="str">
        <f>IF($B459="-","",INDEX('Res.Aux.'!$AG$12:$BG$722,MATCH($B459,'Res.Aux.'!$AG$12:$AG$722,0),MATCH(J$6,'Res.Aux.'!$AG$15:$BG$15,0)))</f>
        <v/>
      </c>
      <c r="K459" s="408" t="str">
        <f>IF($C459="","",Datos!$H$26)</f>
        <v/>
      </c>
      <c r="L459" s="409" t="str">
        <f>IF($I459="","",Datos!$N$27)</f>
        <v/>
      </c>
      <c r="M459" s="407" t="str">
        <f>IF($I459="","",Datos!$O$27)</f>
        <v/>
      </c>
      <c r="N459" s="410" t="str">
        <f>IF($B459="-","",INDEX('Res.Aux.'!$AG$12:$BG$722,MATCH($B459,'Res.Aux.'!$AG$12:$AG$722,0),MATCH(N$6,'Res.Aux.'!$AG$15:$BG$15,0)))</f>
        <v/>
      </c>
      <c r="O459" s="411"/>
      <c r="P459" s="412" t="str">
        <f t="shared" si="91"/>
        <v/>
      </c>
      <c r="Q459" s="413" t="str">
        <f t="shared" si="93"/>
        <v>ù</v>
      </c>
      <c r="R459" s="414" t="str">
        <f>IF($B459="-","",INDEX('Res.Aux.'!$AG$12:$BG$722,MATCH($B459,'Res.Aux.'!$AG$12:$AG$722,0),MATCH(R$6,'Res.Aux.'!$AG$15:$BG$15,0)))</f>
        <v/>
      </c>
      <c r="S459" s="415" t="str">
        <f>IF($B459="-","",INDEX('Res.Aux.'!$AG$12:$BG$722,MATCH($B459,'Res.Aux.'!$AG$12:$AG$722,0),MATCH(S$6,'Res.Aux.'!$AG$15:$BG$15,0)))</f>
        <v/>
      </c>
      <c r="T459" s="415" t="str">
        <f>IF($B459="-","",INDEX('Res.Aux.'!$AG$12:$BG$722,MATCH($B459,'Res.Aux.'!$AG$12:$AG$722,0),MATCH(T$6,'Res.Aux.'!$AG$15:$BG$15,0)))</f>
        <v/>
      </c>
      <c r="U459" s="416" t="str">
        <f>IF($B459="-","",INDEX('Res.Aux.'!$AG$12:$BG$722,MATCH($B459,'Res.Aux.'!$AG$12:$AG$722,0),MATCH(U$6,'Res.Aux.'!$AG$15:$BG$15,0)))</f>
        <v/>
      </c>
      <c r="V459" s="417"/>
      <c r="W459" s="414" t="str">
        <f t="shared" si="85"/>
        <v>-</v>
      </c>
      <c r="X459" s="415" t="str">
        <f t="shared" si="85"/>
        <v>-</v>
      </c>
      <c r="Y459" s="415" t="str">
        <f t="shared" si="85"/>
        <v>-</v>
      </c>
      <c r="Z459" s="416" t="str">
        <f t="shared" si="85"/>
        <v>-</v>
      </c>
      <c r="AA459" s="417"/>
      <c r="AB459" s="414" t="str">
        <f t="shared" si="84"/>
        <v>-</v>
      </c>
      <c r="AC459" s="415" t="str">
        <f t="shared" si="84"/>
        <v>-</v>
      </c>
      <c r="AD459" s="415" t="str">
        <f t="shared" si="84"/>
        <v>-</v>
      </c>
      <c r="AE459" s="416" t="str">
        <f t="shared" si="84"/>
        <v>-</v>
      </c>
      <c r="AF459" s="417"/>
      <c r="AG459" s="410" t="str">
        <f t="shared" si="86"/>
        <v>-</v>
      </c>
      <c r="AH459" s="417"/>
      <c r="AI459" s="418" t="str">
        <f t="shared" si="87"/>
        <v>ù</v>
      </c>
      <c r="AJ459" s="419" t="str">
        <f t="shared" si="88"/>
        <v>~</v>
      </c>
      <c r="AK459" s="417"/>
      <c r="AL459" s="414" t="str">
        <f t="shared" si="83"/>
        <v>-</v>
      </c>
      <c r="AM459" s="416" t="str">
        <f t="shared" si="92"/>
        <v>-</v>
      </c>
    </row>
    <row r="460" spans="2:39" ht="15" x14ac:dyDescent="0.3">
      <c r="B460" s="400" t="str">
        <f>IF(MAX(B$7:B459)+1&gt;MAX('Res.Aux.'!$AG$23:$AG$722),"-",MAX(B$7:B459)+1)</f>
        <v>-</v>
      </c>
      <c r="C460" s="401" t="str">
        <f>IF($B460="-","",INDEX('Res.Aux.'!$AG$12:$BG$722,MATCH($B460,'Res.Aux.'!$AG$12:$AG$722,0),MATCH(C$6,'Res.Aux.'!$AG$15:$BG$15,0)))</f>
        <v/>
      </c>
      <c r="D460" s="402" t="str">
        <f t="shared" si="89"/>
        <v/>
      </c>
      <c r="E460" s="403" t="str">
        <f>IF($B460="-","",INDEX('Res.Aux.'!$AG$12:$BG$722,MATCH($B460,'Res.Aux.'!$AG$12:$AG$722,0),MATCH(E$6,'Res.Aux.'!$AG$15:$BG$15,0)))</f>
        <v/>
      </c>
      <c r="F460" s="402" t="str">
        <f t="shared" si="90"/>
        <v/>
      </c>
      <c r="G460" s="404" t="str">
        <f>IF($B460="-","",INDEX('Res.Aux.'!$AG$12:$BG$722,MATCH($B460,'Res.Aux.'!$AG$12:$AG$722,0),MATCH(G$6,'Res.Aux.'!$AG$15:$BG$15,0)))</f>
        <v/>
      </c>
      <c r="H460" s="405" t="str">
        <f>IF($B460="-","",Datos!$I$16)</f>
        <v/>
      </c>
      <c r="I460" s="406" t="str">
        <f>IF($C460="","",Datos!$G$16)</f>
        <v/>
      </c>
      <c r="J460" s="407" t="str">
        <f>IF($B460="-","",INDEX('Res.Aux.'!$AG$12:$BG$722,MATCH($B460,'Res.Aux.'!$AG$12:$AG$722,0),MATCH(J$6,'Res.Aux.'!$AG$15:$BG$15,0)))</f>
        <v/>
      </c>
      <c r="K460" s="408" t="str">
        <f>IF($C460="","",Datos!$H$26)</f>
        <v/>
      </c>
      <c r="L460" s="409" t="str">
        <f>IF($I460="","",Datos!$N$27)</f>
        <v/>
      </c>
      <c r="M460" s="407" t="str">
        <f>IF($I460="","",Datos!$O$27)</f>
        <v/>
      </c>
      <c r="N460" s="410" t="str">
        <f>IF($B460="-","",INDEX('Res.Aux.'!$AG$12:$BG$722,MATCH($B460,'Res.Aux.'!$AG$12:$AG$722,0),MATCH(N$6,'Res.Aux.'!$AG$15:$BG$15,0)))</f>
        <v/>
      </c>
      <c r="O460" s="411"/>
      <c r="P460" s="412" t="str">
        <f t="shared" si="91"/>
        <v/>
      </c>
      <c r="Q460" s="413" t="str">
        <f t="shared" si="93"/>
        <v>ù</v>
      </c>
      <c r="R460" s="414" t="str">
        <f>IF($B460="-","",INDEX('Res.Aux.'!$AG$12:$BG$722,MATCH($B460,'Res.Aux.'!$AG$12:$AG$722,0),MATCH(R$6,'Res.Aux.'!$AG$15:$BG$15,0)))</f>
        <v/>
      </c>
      <c r="S460" s="415" t="str">
        <f>IF($B460="-","",INDEX('Res.Aux.'!$AG$12:$BG$722,MATCH($B460,'Res.Aux.'!$AG$12:$AG$722,0),MATCH(S$6,'Res.Aux.'!$AG$15:$BG$15,0)))</f>
        <v/>
      </c>
      <c r="T460" s="415" t="str">
        <f>IF($B460="-","",INDEX('Res.Aux.'!$AG$12:$BG$722,MATCH($B460,'Res.Aux.'!$AG$12:$AG$722,0),MATCH(T$6,'Res.Aux.'!$AG$15:$BG$15,0)))</f>
        <v/>
      </c>
      <c r="U460" s="416" t="str">
        <f>IF($B460="-","",INDEX('Res.Aux.'!$AG$12:$BG$722,MATCH($B460,'Res.Aux.'!$AG$12:$AG$722,0),MATCH(U$6,'Res.Aux.'!$AG$15:$BG$15,0)))</f>
        <v/>
      </c>
      <c r="V460" s="417"/>
      <c r="W460" s="414" t="str">
        <f t="shared" si="85"/>
        <v>-</v>
      </c>
      <c r="X460" s="415" t="str">
        <f t="shared" si="85"/>
        <v>-</v>
      </c>
      <c r="Y460" s="415" t="str">
        <f t="shared" si="85"/>
        <v>-</v>
      </c>
      <c r="Z460" s="416" t="str">
        <f t="shared" si="85"/>
        <v>-</v>
      </c>
      <c r="AA460" s="417"/>
      <c r="AB460" s="414" t="str">
        <f t="shared" si="84"/>
        <v>-</v>
      </c>
      <c r="AC460" s="415" t="str">
        <f t="shared" si="84"/>
        <v>-</v>
      </c>
      <c r="AD460" s="415" t="str">
        <f t="shared" si="84"/>
        <v>-</v>
      </c>
      <c r="AE460" s="416" t="str">
        <f t="shared" si="84"/>
        <v>-</v>
      </c>
      <c r="AF460" s="417"/>
      <c r="AG460" s="410" t="str">
        <f t="shared" si="86"/>
        <v>-</v>
      </c>
      <c r="AH460" s="417"/>
      <c r="AI460" s="418" t="str">
        <f t="shared" si="87"/>
        <v>ù</v>
      </c>
      <c r="AJ460" s="419" t="str">
        <f t="shared" si="88"/>
        <v>~</v>
      </c>
      <c r="AK460" s="417"/>
      <c r="AL460" s="414" t="str">
        <f t="shared" si="83"/>
        <v>-</v>
      </c>
      <c r="AM460" s="416" t="str">
        <f t="shared" si="92"/>
        <v>-</v>
      </c>
    </row>
    <row r="461" spans="2:39" ht="15" x14ac:dyDescent="0.3">
      <c r="B461" s="400" t="str">
        <f>IF(MAX(B$7:B460)+1&gt;MAX('Res.Aux.'!$AG$23:$AG$722),"-",MAX(B$7:B460)+1)</f>
        <v>-</v>
      </c>
      <c r="C461" s="401" t="str">
        <f>IF($B461="-","",INDEX('Res.Aux.'!$AG$12:$BG$722,MATCH($B461,'Res.Aux.'!$AG$12:$AG$722,0),MATCH(C$6,'Res.Aux.'!$AG$15:$BG$15,0)))</f>
        <v/>
      </c>
      <c r="D461" s="402" t="str">
        <f t="shared" si="89"/>
        <v/>
      </c>
      <c r="E461" s="403" t="str">
        <f>IF($B461="-","",INDEX('Res.Aux.'!$AG$12:$BG$722,MATCH($B461,'Res.Aux.'!$AG$12:$AG$722,0),MATCH(E$6,'Res.Aux.'!$AG$15:$BG$15,0)))</f>
        <v/>
      </c>
      <c r="F461" s="402" t="str">
        <f t="shared" si="90"/>
        <v/>
      </c>
      <c r="G461" s="404" t="str">
        <f>IF($B461="-","",INDEX('Res.Aux.'!$AG$12:$BG$722,MATCH($B461,'Res.Aux.'!$AG$12:$AG$722,0),MATCH(G$6,'Res.Aux.'!$AG$15:$BG$15,0)))</f>
        <v/>
      </c>
      <c r="H461" s="405" t="str">
        <f>IF($B461="-","",Datos!$I$16)</f>
        <v/>
      </c>
      <c r="I461" s="406" t="str">
        <f>IF($C461="","",Datos!$G$16)</f>
        <v/>
      </c>
      <c r="J461" s="407" t="str">
        <f>IF($B461="-","",INDEX('Res.Aux.'!$AG$12:$BG$722,MATCH($B461,'Res.Aux.'!$AG$12:$AG$722,0),MATCH(J$6,'Res.Aux.'!$AG$15:$BG$15,0)))</f>
        <v/>
      </c>
      <c r="K461" s="408" t="str">
        <f>IF($C461="","",Datos!$H$26)</f>
        <v/>
      </c>
      <c r="L461" s="409" t="str">
        <f>IF($I461="","",Datos!$N$27)</f>
        <v/>
      </c>
      <c r="M461" s="407" t="str">
        <f>IF($I461="","",Datos!$O$27)</f>
        <v/>
      </c>
      <c r="N461" s="410" t="str">
        <f>IF($B461="-","",INDEX('Res.Aux.'!$AG$12:$BG$722,MATCH($B461,'Res.Aux.'!$AG$12:$AG$722,0),MATCH(N$6,'Res.Aux.'!$AG$15:$BG$15,0)))</f>
        <v/>
      </c>
      <c r="O461" s="411"/>
      <c r="P461" s="412" t="str">
        <f t="shared" si="91"/>
        <v/>
      </c>
      <c r="Q461" s="413" t="str">
        <f t="shared" si="93"/>
        <v>ù</v>
      </c>
      <c r="R461" s="414" t="str">
        <f>IF($B461="-","",INDEX('Res.Aux.'!$AG$12:$BG$722,MATCH($B461,'Res.Aux.'!$AG$12:$AG$722,0),MATCH(R$6,'Res.Aux.'!$AG$15:$BG$15,0)))</f>
        <v/>
      </c>
      <c r="S461" s="415" t="str">
        <f>IF($B461="-","",INDEX('Res.Aux.'!$AG$12:$BG$722,MATCH($B461,'Res.Aux.'!$AG$12:$AG$722,0),MATCH(S$6,'Res.Aux.'!$AG$15:$BG$15,0)))</f>
        <v/>
      </c>
      <c r="T461" s="415" t="str">
        <f>IF($B461="-","",INDEX('Res.Aux.'!$AG$12:$BG$722,MATCH($B461,'Res.Aux.'!$AG$12:$AG$722,0),MATCH(T$6,'Res.Aux.'!$AG$15:$BG$15,0)))</f>
        <v/>
      </c>
      <c r="U461" s="416" t="str">
        <f>IF($B461="-","",INDEX('Res.Aux.'!$AG$12:$BG$722,MATCH($B461,'Res.Aux.'!$AG$12:$AG$722,0),MATCH(U$6,'Res.Aux.'!$AG$15:$BG$15,0)))</f>
        <v/>
      </c>
      <c r="V461" s="417"/>
      <c r="W461" s="414" t="str">
        <f t="shared" si="85"/>
        <v>-</v>
      </c>
      <c r="X461" s="415" t="str">
        <f t="shared" si="85"/>
        <v>-</v>
      </c>
      <c r="Y461" s="415" t="str">
        <f t="shared" si="85"/>
        <v>-</v>
      </c>
      <c r="Z461" s="416" t="str">
        <f t="shared" si="85"/>
        <v>-</v>
      </c>
      <c r="AA461" s="417"/>
      <c r="AB461" s="414" t="str">
        <f t="shared" si="84"/>
        <v>-</v>
      </c>
      <c r="AC461" s="415" t="str">
        <f t="shared" si="84"/>
        <v>-</v>
      </c>
      <c r="AD461" s="415" t="str">
        <f t="shared" si="84"/>
        <v>-</v>
      </c>
      <c r="AE461" s="416" t="str">
        <f t="shared" si="84"/>
        <v>-</v>
      </c>
      <c r="AF461" s="417"/>
      <c r="AG461" s="410" t="str">
        <f t="shared" si="86"/>
        <v>-</v>
      </c>
      <c r="AH461" s="417"/>
      <c r="AI461" s="418" t="str">
        <f t="shared" si="87"/>
        <v>ù</v>
      </c>
      <c r="AJ461" s="419" t="str">
        <f t="shared" si="88"/>
        <v>~</v>
      </c>
      <c r="AK461" s="417"/>
      <c r="AL461" s="414" t="str">
        <f t="shared" si="83"/>
        <v>-</v>
      </c>
      <c r="AM461" s="416" t="str">
        <f t="shared" si="92"/>
        <v>-</v>
      </c>
    </row>
    <row r="462" spans="2:39" ht="15" x14ac:dyDescent="0.3">
      <c r="B462" s="400" t="str">
        <f>IF(MAX(B$7:B461)+1&gt;MAX('Res.Aux.'!$AG$23:$AG$722),"-",MAX(B$7:B461)+1)</f>
        <v>-</v>
      </c>
      <c r="C462" s="401" t="str">
        <f>IF($B462="-","",INDEX('Res.Aux.'!$AG$12:$BG$722,MATCH($B462,'Res.Aux.'!$AG$12:$AG$722,0),MATCH(C$6,'Res.Aux.'!$AG$15:$BG$15,0)))</f>
        <v/>
      </c>
      <c r="D462" s="402" t="str">
        <f t="shared" si="89"/>
        <v/>
      </c>
      <c r="E462" s="403" t="str">
        <f>IF($B462="-","",INDEX('Res.Aux.'!$AG$12:$BG$722,MATCH($B462,'Res.Aux.'!$AG$12:$AG$722,0),MATCH(E$6,'Res.Aux.'!$AG$15:$BG$15,0)))</f>
        <v/>
      </c>
      <c r="F462" s="402" t="str">
        <f t="shared" si="90"/>
        <v/>
      </c>
      <c r="G462" s="404" t="str">
        <f>IF($B462="-","",INDEX('Res.Aux.'!$AG$12:$BG$722,MATCH($B462,'Res.Aux.'!$AG$12:$AG$722,0),MATCH(G$6,'Res.Aux.'!$AG$15:$BG$15,0)))</f>
        <v/>
      </c>
      <c r="H462" s="405" t="str">
        <f>IF($B462="-","",Datos!$I$16)</f>
        <v/>
      </c>
      <c r="I462" s="406" t="str">
        <f>IF($C462="","",Datos!$G$16)</f>
        <v/>
      </c>
      <c r="J462" s="407" t="str">
        <f>IF($B462="-","",INDEX('Res.Aux.'!$AG$12:$BG$722,MATCH($B462,'Res.Aux.'!$AG$12:$AG$722,0),MATCH(J$6,'Res.Aux.'!$AG$15:$BG$15,0)))</f>
        <v/>
      </c>
      <c r="K462" s="408" t="str">
        <f>IF($C462="","",Datos!$H$26)</f>
        <v/>
      </c>
      <c r="L462" s="409" t="str">
        <f>IF($I462="","",Datos!$N$27)</f>
        <v/>
      </c>
      <c r="M462" s="407" t="str">
        <f>IF($I462="","",Datos!$O$27)</f>
        <v/>
      </c>
      <c r="N462" s="410" t="str">
        <f>IF($B462="-","",INDEX('Res.Aux.'!$AG$12:$BG$722,MATCH($B462,'Res.Aux.'!$AG$12:$AG$722,0),MATCH(N$6,'Res.Aux.'!$AG$15:$BG$15,0)))</f>
        <v/>
      </c>
      <c r="O462" s="411"/>
      <c r="P462" s="412" t="str">
        <f t="shared" si="91"/>
        <v/>
      </c>
      <c r="Q462" s="413" t="str">
        <f t="shared" si="93"/>
        <v>ù</v>
      </c>
      <c r="R462" s="414" t="str">
        <f>IF($B462="-","",INDEX('Res.Aux.'!$AG$12:$BG$722,MATCH($B462,'Res.Aux.'!$AG$12:$AG$722,0),MATCH(R$6,'Res.Aux.'!$AG$15:$BG$15,0)))</f>
        <v/>
      </c>
      <c r="S462" s="415" t="str">
        <f>IF($B462="-","",INDEX('Res.Aux.'!$AG$12:$BG$722,MATCH($B462,'Res.Aux.'!$AG$12:$AG$722,0),MATCH(S$6,'Res.Aux.'!$AG$15:$BG$15,0)))</f>
        <v/>
      </c>
      <c r="T462" s="415" t="str">
        <f>IF($B462="-","",INDEX('Res.Aux.'!$AG$12:$BG$722,MATCH($B462,'Res.Aux.'!$AG$12:$AG$722,0),MATCH(T$6,'Res.Aux.'!$AG$15:$BG$15,0)))</f>
        <v/>
      </c>
      <c r="U462" s="416" t="str">
        <f>IF($B462="-","",INDEX('Res.Aux.'!$AG$12:$BG$722,MATCH($B462,'Res.Aux.'!$AG$12:$AG$722,0),MATCH(U$6,'Res.Aux.'!$AG$15:$BG$15,0)))</f>
        <v/>
      </c>
      <c r="V462" s="417"/>
      <c r="W462" s="414" t="str">
        <f t="shared" si="85"/>
        <v>-</v>
      </c>
      <c r="X462" s="415" t="str">
        <f t="shared" si="85"/>
        <v>-</v>
      </c>
      <c r="Y462" s="415" t="str">
        <f t="shared" si="85"/>
        <v>-</v>
      </c>
      <c r="Z462" s="416" t="str">
        <f t="shared" si="85"/>
        <v>-</v>
      </c>
      <c r="AA462" s="417"/>
      <c r="AB462" s="414" t="str">
        <f t="shared" si="84"/>
        <v>-</v>
      </c>
      <c r="AC462" s="415" t="str">
        <f t="shared" si="84"/>
        <v>-</v>
      </c>
      <c r="AD462" s="415" t="str">
        <f t="shared" si="84"/>
        <v>-</v>
      </c>
      <c r="AE462" s="416" t="str">
        <f t="shared" si="84"/>
        <v>-</v>
      </c>
      <c r="AF462" s="417"/>
      <c r="AG462" s="410" t="str">
        <f t="shared" si="86"/>
        <v>-</v>
      </c>
      <c r="AH462" s="417"/>
      <c r="AI462" s="418" t="str">
        <f t="shared" si="87"/>
        <v>ù</v>
      </c>
      <c r="AJ462" s="419" t="str">
        <f t="shared" si="88"/>
        <v>~</v>
      </c>
      <c r="AK462" s="417"/>
      <c r="AL462" s="414" t="str">
        <f t="shared" ref="AL462:AL525" si="94">IF(SUM(R462:U462)=0,"-",SUM(R462:U462))</f>
        <v>-</v>
      </c>
      <c r="AM462" s="416" t="str">
        <f t="shared" si="92"/>
        <v>-</v>
      </c>
    </row>
    <row r="463" spans="2:39" ht="15" x14ac:dyDescent="0.3">
      <c r="B463" s="400" t="str">
        <f>IF(MAX(B$7:B462)+1&gt;MAX('Res.Aux.'!$AG$23:$AG$722),"-",MAX(B$7:B462)+1)</f>
        <v>-</v>
      </c>
      <c r="C463" s="401" t="str">
        <f>IF($B463="-","",INDEX('Res.Aux.'!$AG$12:$BG$722,MATCH($B463,'Res.Aux.'!$AG$12:$AG$722,0),MATCH(C$6,'Res.Aux.'!$AG$15:$BG$15,0)))</f>
        <v/>
      </c>
      <c r="D463" s="402" t="str">
        <f t="shared" si="89"/>
        <v/>
      </c>
      <c r="E463" s="403" t="str">
        <f>IF($B463="-","",INDEX('Res.Aux.'!$AG$12:$BG$722,MATCH($B463,'Res.Aux.'!$AG$12:$AG$722,0),MATCH(E$6,'Res.Aux.'!$AG$15:$BG$15,0)))</f>
        <v/>
      </c>
      <c r="F463" s="402" t="str">
        <f t="shared" si="90"/>
        <v/>
      </c>
      <c r="G463" s="404" t="str">
        <f>IF($B463="-","",INDEX('Res.Aux.'!$AG$12:$BG$722,MATCH($B463,'Res.Aux.'!$AG$12:$AG$722,0),MATCH(G$6,'Res.Aux.'!$AG$15:$BG$15,0)))</f>
        <v/>
      </c>
      <c r="H463" s="405" t="str">
        <f>IF($B463="-","",Datos!$I$16)</f>
        <v/>
      </c>
      <c r="I463" s="406" t="str">
        <f>IF($C463="","",Datos!$G$16)</f>
        <v/>
      </c>
      <c r="J463" s="407" t="str">
        <f>IF($B463="-","",INDEX('Res.Aux.'!$AG$12:$BG$722,MATCH($B463,'Res.Aux.'!$AG$12:$AG$722,0),MATCH(J$6,'Res.Aux.'!$AG$15:$BG$15,0)))</f>
        <v/>
      </c>
      <c r="K463" s="408" t="str">
        <f>IF($C463="","",Datos!$H$26)</f>
        <v/>
      </c>
      <c r="L463" s="409" t="str">
        <f>IF($I463="","",Datos!$N$27)</f>
        <v/>
      </c>
      <c r="M463" s="407" t="str">
        <f>IF($I463="","",Datos!$O$27)</f>
        <v/>
      </c>
      <c r="N463" s="410" t="str">
        <f>IF($B463="-","",INDEX('Res.Aux.'!$AG$12:$BG$722,MATCH($B463,'Res.Aux.'!$AG$12:$AG$722,0),MATCH(N$6,'Res.Aux.'!$AG$15:$BG$15,0)))</f>
        <v/>
      </c>
      <c r="O463" s="411"/>
      <c r="P463" s="412" t="str">
        <f t="shared" si="91"/>
        <v/>
      </c>
      <c r="Q463" s="413" t="str">
        <f t="shared" si="93"/>
        <v>ù</v>
      </c>
      <c r="R463" s="414" t="str">
        <f>IF($B463="-","",INDEX('Res.Aux.'!$AG$12:$BG$722,MATCH($B463,'Res.Aux.'!$AG$12:$AG$722,0),MATCH(R$6,'Res.Aux.'!$AG$15:$BG$15,0)))</f>
        <v/>
      </c>
      <c r="S463" s="415" t="str">
        <f>IF($B463="-","",INDEX('Res.Aux.'!$AG$12:$BG$722,MATCH($B463,'Res.Aux.'!$AG$12:$AG$722,0),MATCH(S$6,'Res.Aux.'!$AG$15:$BG$15,0)))</f>
        <v/>
      </c>
      <c r="T463" s="415" t="str">
        <f>IF($B463="-","",INDEX('Res.Aux.'!$AG$12:$BG$722,MATCH($B463,'Res.Aux.'!$AG$12:$AG$722,0),MATCH(T$6,'Res.Aux.'!$AG$15:$BG$15,0)))</f>
        <v/>
      </c>
      <c r="U463" s="416" t="str">
        <f>IF($B463="-","",INDEX('Res.Aux.'!$AG$12:$BG$722,MATCH($B463,'Res.Aux.'!$AG$12:$AG$722,0),MATCH(U$6,'Res.Aux.'!$AG$15:$BG$15,0)))</f>
        <v/>
      </c>
      <c r="V463" s="417"/>
      <c r="W463" s="414" t="str">
        <f t="shared" si="85"/>
        <v>-</v>
      </c>
      <c r="X463" s="415" t="str">
        <f t="shared" si="85"/>
        <v>-</v>
      </c>
      <c r="Y463" s="415" t="str">
        <f t="shared" si="85"/>
        <v>-</v>
      </c>
      <c r="Z463" s="416" t="str">
        <f t="shared" si="85"/>
        <v>-</v>
      </c>
      <c r="AA463" s="417"/>
      <c r="AB463" s="414" t="str">
        <f t="shared" si="84"/>
        <v>-</v>
      </c>
      <c r="AC463" s="415" t="str">
        <f t="shared" si="84"/>
        <v>-</v>
      </c>
      <c r="AD463" s="415" t="str">
        <f t="shared" si="84"/>
        <v>-</v>
      </c>
      <c r="AE463" s="416" t="str">
        <f t="shared" si="84"/>
        <v>-</v>
      </c>
      <c r="AF463" s="417"/>
      <c r="AG463" s="410" t="str">
        <f t="shared" si="86"/>
        <v>-</v>
      </c>
      <c r="AH463" s="417"/>
      <c r="AI463" s="418" t="str">
        <f t="shared" si="87"/>
        <v>ù</v>
      </c>
      <c r="AJ463" s="419" t="str">
        <f t="shared" si="88"/>
        <v>~</v>
      </c>
      <c r="AK463" s="417"/>
      <c r="AL463" s="414" t="str">
        <f t="shared" si="94"/>
        <v>-</v>
      </c>
      <c r="AM463" s="416" t="str">
        <f t="shared" si="92"/>
        <v>-</v>
      </c>
    </row>
    <row r="464" spans="2:39" ht="15" x14ac:dyDescent="0.3">
      <c r="B464" s="400" t="str">
        <f>IF(MAX(B$7:B463)+1&gt;MAX('Res.Aux.'!$AG$23:$AG$722),"-",MAX(B$7:B463)+1)</f>
        <v>-</v>
      </c>
      <c r="C464" s="401" t="str">
        <f>IF($B464="-","",INDEX('Res.Aux.'!$AG$12:$BG$722,MATCH($B464,'Res.Aux.'!$AG$12:$AG$722,0),MATCH(C$6,'Res.Aux.'!$AG$15:$BG$15,0)))</f>
        <v/>
      </c>
      <c r="D464" s="402" t="str">
        <f t="shared" si="89"/>
        <v/>
      </c>
      <c r="E464" s="403" t="str">
        <f>IF($B464="-","",INDEX('Res.Aux.'!$AG$12:$BG$722,MATCH($B464,'Res.Aux.'!$AG$12:$AG$722,0),MATCH(E$6,'Res.Aux.'!$AG$15:$BG$15,0)))</f>
        <v/>
      </c>
      <c r="F464" s="402" t="str">
        <f t="shared" si="90"/>
        <v/>
      </c>
      <c r="G464" s="404" t="str">
        <f>IF($B464="-","",INDEX('Res.Aux.'!$AG$12:$BG$722,MATCH($B464,'Res.Aux.'!$AG$12:$AG$722,0),MATCH(G$6,'Res.Aux.'!$AG$15:$BG$15,0)))</f>
        <v/>
      </c>
      <c r="H464" s="405" t="str">
        <f>IF($B464="-","",Datos!$I$16)</f>
        <v/>
      </c>
      <c r="I464" s="406" t="str">
        <f>IF($C464="","",Datos!$G$16)</f>
        <v/>
      </c>
      <c r="J464" s="407" t="str">
        <f>IF($B464="-","",INDEX('Res.Aux.'!$AG$12:$BG$722,MATCH($B464,'Res.Aux.'!$AG$12:$AG$722,0),MATCH(J$6,'Res.Aux.'!$AG$15:$BG$15,0)))</f>
        <v/>
      </c>
      <c r="K464" s="408" t="str">
        <f>IF($C464="","",Datos!$H$26)</f>
        <v/>
      </c>
      <c r="L464" s="409" t="str">
        <f>IF($I464="","",Datos!$N$27)</f>
        <v/>
      </c>
      <c r="M464" s="407" t="str">
        <f>IF($I464="","",Datos!$O$27)</f>
        <v/>
      </c>
      <c r="N464" s="410" t="str">
        <f>IF($B464="-","",INDEX('Res.Aux.'!$AG$12:$BG$722,MATCH($B464,'Res.Aux.'!$AG$12:$AG$722,0),MATCH(N$6,'Res.Aux.'!$AG$15:$BG$15,0)))</f>
        <v/>
      </c>
      <c r="O464" s="411"/>
      <c r="P464" s="412" t="str">
        <f t="shared" si="91"/>
        <v/>
      </c>
      <c r="Q464" s="413" t="str">
        <f t="shared" si="93"/>
        <v>ù</v>
      </c>
      <c r="R464" s="414" t="str">
        <f>IF($B464="-","",INDEX('Res.Aux.'!$AG$12:$BG$722,MATCH($B464,'Res.Aux.'!$AG$12:$AG$722,0),MATCH(R$6,'Res.Aux.'!$AG$15:$BG$15,0)))</f>
        <v/>
      </c>
      <c r="S464" s="415" t="str">
        <f>IF($B464="-","",INDEX('Res.Aux.'!$AG$12:$BG$722,MATCH($B464,'Res.Aux.'!$AG$12:$AG$722,0),MATCH(S$6,'Res.Aux.'!$AG$15:$BG$15,0)))</f>
        <v/>
      </c>
      <c r="T464" s="415" t="str">
        <f>IF($B464="-","",INDEX('Res.Aux.'!$AG$12:$BG$722,MATCH($B464,'Res.Aux.'!$AG$12:$AG$722,0),MATCH(T$6,'Res.Aux.'!$AG$15:$BG$15,0)))</f>
        <v/>
      </c>
      <c r="U464" s="416" t="str">
        <f>IF($B464="-","",INDEX('Res.Aux.'!$AG$12:$BG$722,MATCH($B464,'Res.Aux.'!$AG$12:$AG$722,0),MATCH(U$6,'Res.Aux.'!$AG$15:$BG$15,0)))</f>
        <v/>
      </c>
      <c r="V464" s="417"/>
      <c r="W464" s="414" t="str">
        <f t="shared" si="85"/>
        <v>-</v>
      </c>
      <c r="X464" s="415" t="str">
        <f t="shared" si="85"/>
        <v>-</v>
      </c>
      <c r="Y464" s="415" t="str">
        <f t="shared" si="85"/>
        <v>-</v>
      </c>
      <c r="Z464" s="416" t="str">
        <f t="shared" si="85"/>
        <v>-</v>
      </c>
      <c r="AA464" s="417"/>
      <c r="AB464" s="414" t="str">
        <f t="shared" si="84"/>
        <v>-</v>
      </c>
      <c r="AC464" s="415" t="str">
        <f t="shared" si="84"/>
        <v>-</v>
      </c>
      <c r="AD464" s="415" t="str">
        <f t="shared" si="84"/>
        <v>-</v>
      </c>
      <c r="AE464" s="416" t="str">
        <f t="shared" si="84"/>
        <v>-</v>
      </c>
      <c r="AF464" s="417"/>
      <c r="AG464" s="410" t="str">
        <f t="shared" si="86"/>
        <v>-</v>
      </c>
      <c r="AH464" s="417"/>
      <c r="AI464" s="418" t="str">
        <f t="shared" si="87"/>
        <v>ù</v>
      </c>
      <c r="AJ464" s="419" t="str">
        <f t="shared" si="88"/>
        <v>~</v>
      </c>
      <c r="AK464" s="417"/>
      <c r="AL464" s="414" t="str">
        <f t="shared" si="94"/>
        <v>-</v>
      </c>
      <c r="AM464" s="416" t="str">
        <f t="shared" si="92"/>
        <v>-</v>
      </c>
    </row>
    <row r="465" spans="2:39" ht="15" x14ac:dyDescent="0.3">
      <c r="B465" s="400" t="str">
        <f>IF(MAX(B$7:B464)+1&gt;MAX('Res.Aux.'!$AG$23:$AG$722),"-",MAX(B$7:B464)+1)</f>
        <v>-</v>
      </c>
      <c r="C465" s="401" t="str">
        <f>IF($B465="-","",INDEX('Res.Aux.'!$AG$12:$BG$722,MATCH($B465,'Res.Aux.'!$AG$12:$AG$722,0),MATCH(C$6,'Res.Aux.'!$AG$15:$BG$15,0)))</f>
        <v/>
      </c>
      <c r="D465" s="402" t="str">
        <f t="shared" si="89"/>
        <v/>
      </c>
      <c r="E465" s="403" t="str">
        <f>IF($B465="-","",INDEX('Res.Aux.'!$AG$12:$BG$722,MATCH($B465,'Res.Aux.'!$AG$12:$AG$722,0),MATCH(E$6,'Res.Aux.'!$AG$15:$BG$15,0)))</f>
        <v/>
      </c>
      <c r="F465" s="402" t="str">
        <f t="shared" si="90"/>
        <v/>
      </c>
      <c r="G465" s="404" t="str">
        <f>IF($B465="-","",INDEX('Res.Aux.'!$AG$12:$BG$722,MATCH($B465,'Res.Aux.'!$AG$12:$AG$722,0),MATCH(G$6,'Res.Aux.'!$AG$15:$BG$15,0)))</f>
        <v/>
      </c>
      <c r="H465" s="405" t="str">
        <f>IF($B465="-","",Datos!$I$16)</f>
        <v/>
      </c>
      <c r="I465" s="406" t="str">
        <f>IF($C465="","",Datos!$G$16)</f>
        <v/>
      </c>
      <c r="J465" s="407" t="str">
        <f>IF($B465="-","",INDEX('Res.Aux.'!$AG$12:$BG$722,MATCH($B465,'Res.Aux.'!$AG$12:$AG$722,0),MATCH(J$6,'Res.Aux.'!$AG$15:$BG$15,0)))</f>
        <v/>
      </c>
      <c r="K465" s="408" t="str">
        <f>IF($C465="","",Datos!$H$26)</f>
        <v/>
      </c>
      <c r="L465" s="409" t="str">
        <f>IF($I465="","",Datos!$N$27)</f>
        <v/>
      </c>
      <c r="M465" s="407" t="str">
        <f>IF($I465="","",Datos!$O$27)</f>
        <v/>
      </c>
      <c r="N465" s="410" t="str">
        <f>IF($B465="-","",INDEX('Res.Aux.'!$AG$12:$BG$722,MATCH($B465,'Res.Aux.'!$AG$12:$AG$722,0),MATCH(N$6,'Res.Aux.'!$AG$15:$BG$15,0)))</f>
        <v/>
      </c>
      <c r="O465" s="411"/>
      <c r="P465" s="412" t="str">
        <f t="shared" si="91"/>
        <v/>
      </c>
      <c r="Q465" s="413" t="str">
        <f t="shared" si="93"/>
        <v>ù</v>
      </c>
      <c r="R465" s="414" t="str">
        <f>IF($B465="-","",INDEX('Res.Aux.'!$AG$12:$BG$722,MATCH($B465,'Res.Aux.'!$AG$12:$AG$722,0),MATCH(R$6,'Res.Aux.'!$AG$15:$BG$15,0)))</f>
        <v/>
      </c>
      <c r="S465" s="415" t="str">
        <f>IF($B465="-","",INDEX('Res.Aux.'!$AG$12:$BG$722,MATCH($B465,'Res.Aux.'!$AG$12:$AG$722,0),MATCH(S$6,'Res.Aux.'!$AG$15:$BG$15,0)))</f>
        <v/>
      </c>
      <c r="T465" s="415" t="str">
        <f>IF($B465="-","",INDEX('Res.Aux.'!$AG$12:$BG$722,MATCH($B465,'Res.Aux.'!$AG$12:$AG$722,0),MATCH(T$6,'Res.Aux.'!$AG$15:$BG$15,0)))</f>
        <v/>
      </c>
      <c r="U465" s="416" t="str">
        <f>IF($B465="-","",INDEX('Res.Aux.'!$AG$12:$BG$722,MATCH($B465,'Res.Aux.'!$AG$12:$AG$722,0),MATCH(U$6,'Res.Aux.'!$AG$15:$BG$15,0)))</f>
        <v/>
      </c>
      <c r="V465" s="417"/>
      <c r="W465" s="414" t="str">
        <f t="shared" si="85"/>
        <v>-</v>
      </c>
      <c r="X465" s="415" t="str">
        <f t="shared" si="85"/>
        <v>-</v>
      </c>
      <c r="Y465" s="415" t="str">
        <f t="shared" si="85"/>
        <v>-</v>
      </c>
      <c r="Z465" s="416" t="str">
        <f t="shared" si="85"/>
        <v>-</v>
      </c>
      <c r="AA465" s="417"/>
      <c r="AB465" s="414" t="str">
        <f t="shared" si="84"/>
        <v>-</v>
      </c>
      <c r="AC465" s="415" t="str">
        <f t="shared" si="84"/>
        <v>-</v>
      </c>
      <c r="AD465" s="415" t="str">
        <f t="shared" si="84"/>
        <v>-</v>
      </c>
      <c r="AE465" s="416" t="str">
        <f t="shared" si="84"/>
        <v>-</v>
      </c>
      <c r="AF465" s="417"/>
      <c r="AG465" s="410" t="str">
        <f t="shared" si="86"/>
        <v>-</v>
      </c>
      <c r="AH465" s="417"/>
      <c r="AI465" s="418" t="str">
        <f t="shared" si="87"/>
        <v>ù</v>
      </c>
      <c r="AJ465" s="419" t="str">
        <f t="shared" si="88"/>
        <v>~</v>
      </c>
      <c r="AK465" s="417"/>
      <c r="AL465" s="414" t="str">
        <f t="shared" si="94"/>
        <v>-</v>
      </c>
      <c r="AM465" s="416" t="str">
        <f t="shared" si="92"/>
        <v>-</v>
      </c>
    </row>
    <row r="466" spans="2:39" ht="15" x14ac:dyDescent="0.3">
      <c r="B466" s="400" t="str">
        <f>IF(MAX(B$7:B465)+1&gt;MAX('Res.Aux.'!$AG$23:$AG$722),"-",MAX(B$7:B465)+1)</f>
        <v>-</v>
      </c>
      <c r="C466" s="401" t="str">
        <f>IF($B466="-","",INDEX('Res.Aux.'!$AG$12:$BG$722,MATCH($B466,'Res.Aux.'!$AG$12:$AG$722,0),MATCH(C$6,'Res.Aux.'!$AG$15:$BG$15,0)))</f>
        <v/>
      </c>
      <c r="D466" s="402" t="str">
        <f t="shared" si="89"/>
        <v/>
      </c>
      <c r="E466" s="403" t="str">
        <f>IF($B466="-","",INDEX('Res.Aux.'!$AG$12:$BG$722,MATCH($B466,'Res.Aux.'!$AG$12:$AG$722,0),MATCH(E$6,'Res.Aux.'!$AG$15:$BG$15,0)))</f>
        <v/>
      </c>
      <c r="F466" s="402" t="str">
        <f t="shared" si="90"/>
        <v/>
      </c>
      <c r="G466" s="404" t="str">
        <f>IF($B466="-","",INDEX('Res.Aux.'!$AG$12:$BG$722,MATCH($B466,'Res.Aux.'!$AG$12:$AG$722,0),MATCH(G$6,'Res.Aux.'!$AG$15:$BG$15,0)))</f>
        <v/>
      </c>
      <c r="H466" s="405" t="str">
        <f>IF($B466="-","",Datos!$I$16)</f>
        <v/>
      </c>
      <c r="I466" s="406" t="str">
        <f>IF($C466="","",Datos!$G$16)</f>
        <v/>
      </c>
      <c r="J466" s="407" t="str">
        <f>IF($B466="-","",INDEX('Res.Aux.'!$AG$12:$BG$722,MATCH($B466,'Res.Aux.'!$AG$12:$AG$722,0),MATCH(J$6,'Res.Aux.'!$AG$15:$BG$15,0)))</f>
        <v/>
      </c>
      <c r="K466" s="408" t="str">
        <f>IF($C466="","",Datos!$H$26)</f>
        <v/>
      </c>
      <c r="L466" s="409" t="str">
        <f>IF($I466="","",Datos!$N$27)</f>
        <v/>
      </c>
      <c r="M466" s="407" t="str">
        <f>IF($I466="","",Datos!$O$27)</f>
        <v/>
      </c>
      <c r="N466" s="410" t="str">
        <f>IF($B466="-","",INDEX('Res.Aux.'!$AG$12:$BG$722,MATCH($B466,'Res.Aux.'!$AG$12:$AG$722,0),MATCH(N$6,'Res.Aux.'!$AG$15:$BG$15,0)))</f>
        <v/>
      </c>
      <c r="O466" s="411"/>
      <c r="P466" s="412" t="str">
        <f t="shared" si="91"/>
        <v/>
      </c>
      <c r="Q466" s="413" t="str">
        <f t="shared" si="93"/>
        <v>ù</v>
      </c>
      <c r="R466" s="414" t="str">
        <f>IF($B466="-","",INDEX('Res.Aux.'!$AG$12:$BG$722,MATCH($B466,'Res.Aux.'!$AG$12:$AG$722,0),MATCH(R$6,'Res.Aux.'!$AG$15:$BG$15,0)))</f>
        <v/>
      </c>
      <c r="S466" s="415" t="str">
        <f>IF($B466="-","",INDEX('Res.Aux.'!$AG$12:$BG$722,MATCH($B466,'Res.Aux.'!$AG$12:$AG$722,0),MATCH(S$6,'Res.Aux.'!$AG$15:$BG$15,0)))</f>
        <v/>
      </c>
      <c r="T466" s="415" t="str">
        <f>IF($B466="-","",INDEX('Res.Aux.'!$AG$12:$BG$722,MATCH($B466,'Res.Aux.'!$AG$12:$AG$722,0),MATCH(T$6,'Res.Aux.'!$AG$15:$BG$15,0)))</f>
        <v/>
      </c>
      <c r="U466" s="416" t="str">
        <f>IF($B466="-","",INDEX('Res.Aux.'!$AG$12:$BG$722,MATCH($B466,'Res.Aux.'!$AG$12:$AG$722,0),MATCH(U$6,'Res.Aux.'!$AG$15:$BG$15,0)))</f>
        <v/>
      </c>
      <c r="V466" s="417"/>
      <c r="W466" s="414" t="str">
        <f t="shared" si="85"/>
        <v>-</v>
      </c>
      <c r="X466" s="415" t="str">
        <f t="shared" si="85"/>
        <v>-</v>
      </c>
      <c r="Y466" s="415" t="str">
        <f t="shared" si="85"/>
        <v>-</v>
      </c>
      <c r="Z466" s="416" t="str">
        <f t="shared" si="85"/>
        <v>-</v>
      </c>
      <c r="AA466" s="417"/>
      <c r="AB466" s="414" t="str">
        <f t="shared" si="84"/>
        <v>-</v>
      </c>
      <c r="AC466" s="415" t="str">
        <f t="shared" si="84"/>
        <v>-</v>
      </c>
      <c r="AD466" s="415" t="str">
        <f t="shared" si="84"/>
        <v>-</v>
      </c>
      <c r="AE466" s="416" t="str">
        <f t="shared" si="84"/>
        <v>-</v>
      </c>
      <c r="AF466" s="417"/>
      <c r="AG466" s="410" t="str">
        <f t="shared" si="86"/>
        <v>-</v>
      </c>
      <c r="AH466" s="417"/>
      <c r="AI466" s="418" t="str">
        <f t="shared" si="87"/>
        <v>ù</v>
      </c>
      <c r="AJ466" s="419" t="str">
        <f t="shared" si="88"/>
        <v>~</v>
      </c>
      <c r="AK466" s="417"/>
      <c r="AL466" s="414" t="str">
        <f t="shared" si="94"/>
        <v>-</v>
      </c>
      <c r="AM466" s="416" t="str">
        <f t="shared" si="92"/>
        <v>-</v>
      </c>
    </row>
    <row r="467" spans="2:39" ht="15" x14ac:dyDescent="0.3">
      <c r="B467" s="400" t="str">
        <f>IF(MAX(B$7:B466)+1&gt;MAX('Res.Aux.'!$AG$23:$AG$722),"-",MAX(B$7:B466)+1)</f>
        <v>-</v>
      </c>
      <c r="C467" s="401" t="str">
        <f>IF($B467="-","",INDEX('Res.Aux.'!$AG$12:$BG$722,MATCH($B467,'Res.Aux.'!$AG$12:$AG$722,0),MATCH(C$6,'Res.Aux.'!$AG$15:$BG$15,0)))</f>
        <v/>
      </c>
      <c r="D467" s="402" t="str">
        <f t="shared" si="89"/>
        <v/>
      </c>
      <c r="E467" s="403" t="str">
        <f>IF($B467="-","",INDEX('Res.Aux.'!$AG$12:$BG$722,MATCH($B467,'Res.Aux.'!$AG$12:$AG$722,0),MATCH(E$6,'Res.Aux.'!$AG$15:$BG$15,0)))</f>
        <v/>
      </c>
      <c r="F467" s="402" t="str">
        <f t="shared" si="90"/>
        <v/>
      </c>
      <c r="G467" s="404" t="str">
        <f>IF($B467="-","",INDEX('Res.Aux.'!$AG$12:$BG$722,MATCH($B467,'Res.Aux.'!$AG$12:$AG$722,0),MATCH(G$6,'Res.Aux.'!$AG$15:$BG$15,0)))</f>
        <v/>
      </c>
      <c r="H467" s="405" t="str">
        <f>IF($B467="-","",Datos!$I$16)</f>
        <v/>
      </c>
      <c r="I467" s="406" t="str">
        <f>IF($C467="","",Datos!$G$16)</f>
        <v/>
      </c>
      <c r="J467" s="407" t="str">
        <f>IF($B467="-","",INDEX('Res.Aux.'!$AG$12:$BG$722,MATCH($B467,'Res.Aux.'!$AG$12:$AG$722,0),MATCH(J$6,'Res.Aux.'!$AG$15:$BG$15,0)))</f>
        <v/>
      </c>
      <c r="K467" s="408" t="str">
        <f>IF($C467="","",Datos!$H$26)</f>
        <v/>
      </c>
      <c r="L467" s="409" t="str">
        <f>IF($I467="","",Datos!$N$27)</f>
        <v/>
      </c>
      <c r="M467" s="407" t="str">
        <f>IF($I467="","",Datos!$O$27)</f>
        <v/>
      </c>
      <c r="N467" s="410" t="str">
        <f>IF($B467="-","",INDEX('Res.Aux.'!$AG$12:$BG$722,MATCH($B467,'Res.Aux.'!$AG$12:$AG$722,0),MATCH(N$6,'Res.Aux.'!$AG$15:$BG$15,0)))</f>
        <v/>
      </c>
      <c r="O467" s="411"/>
      <c r="P467" s="412" t="str">
        <f t="shared" si="91"/>
        <v/>
      </c>
      <c r="Q467" s="413" t="str">
        <f t="shared" si="93"/>
        <v>ù</v>
      </c>
      <c r="R467" s="414" t="str">
        <f>IF($B467="-","",INDEX('Res.Aux.'!$AG$12:$BG$722,MATCH($B467,'Res.Aux.'!$AG$12:$AG$722,0),MATCH(R$6,'Res.Aux.'!$AG$15:$BG$15,0)))</f>
        <v/>
      </c>
      <c r="S467" s="415" t="str">
        <f>IF($B467="-","",INDEX('Res.Aux.'!$AG$12:$BG$722,MATCH($B467,'Res.Aux.'!$AG$12:$AG$722,0),MATCH(S$6,'Res.Aux.'!$AG$15:$BG$15,0)))</f>
        <v/>
      </c>
      <c r="T467" s="415" t="str">
        <f>IF($B467="-","",INDEX('Res.Aux.'!$AG$12:$BG$722,MATCH($B467,'Res.Aux.'!$AG$12:$AG$722,0),MATCH(T$6,'Res.Aux.'!$AG$15:$BG$15,0)))</f>
        <v/>
      </c>
      <c r="U467" s="416" t="str">
        <f>IF($B467="-","",INDEX('Res.Aux.'!$AG$12:$BG$722,MATCH($B467,'Res.Aux.'!$AG$12:$AG$722,0),MATCH(U$6,'Res.Aux.'!$AG$15:$BG$15,0)))</f>
        <v/>
      </c>
      <c r="V467" s="417"/>
      <c r="W467" s="414" t="str">
        <f t="shared" si="85"/>
        <v>-</v>
      </c>
      <c r="X467" s="415" t="str">
        <f t="shared" si="85"/>
        <v>-</v>
      </c>
      <c r="Y467" s="415" t="str">
        <f t="shared" si="85"/>
        <v>-</v>
      </c>
      <c r="Z467" s="416" t="str">
        <f t="shared" si="85"/>
        <v>-</v>
      </c>
      <c r="AA467" s="417"/>
      <c r="AB467" s="414" t="str">
        <f t="shared" si="84"/>
        <v>-</v>
      </c>
      <c r="AC467" s="415" t="str">
        <f t="shared" si="84"/>
        <v>-</v>
      </c>
      <c r="AD467" s="415" t="str">
        <f t="shared" si="84"/>
        <v>-</v>
      </c>
      <c r="AE467" s="416" t="str">
        <f t="shared" si="84"/>
        <v>-</v>
      </c>
      <c r="AF467" s="417"/>
      <c r="AG467" s="410" t="str">
        <f t="shared" si="86"/>
        <v>-</v>
      </c>
      <c r="AH467" s="417"/>
      <c r="AI467" s="418" t="str">
        <f t="shared" si="87"/>
        <v>ù</v>
      </c>
      <c r="AJ467" s="419" t="str">
        <f t="shared" si="88"/>
        <v>~</v>
      </c>
      <c r="AK467" s="417"/>
      <c r="AL467" s="414" t="str">
        <f t="shared" si="94"/>
        <v>-</v>
      </c>
      <c r="AM467" s="416" t="str">
        <f t="shared" si="92"/>
        <v>-</v>
      </c>
    </row>
    <row r="468" spans="2:39" ht="15" x14ac:dyDescent="0.3">
      <c r="B468" s="400" t="str">
        <f>IF(MAX(B$7:B467)+1&gt;MAX('Res.Aux.'!$AG$23:$AG$722),"-",MAX(B$7:B467)+1)</f>
        <v>-</v>
      </c>
      <c r="C468" s="401" t="str">
        <f>IF($B468="-","",INDEX('Res.Aux.'!$AG$12:$BG$722,MATCH($B468,'Res.Aux.'!$AG$12:$AG$722,0),MATCH(C$6,'Res.Aux.'!$AG$15:$BG$15,0)))</f>
        <v/>
      </c>
      <c r="D468" s="402" t="str">
        <f t="shared" si="89"/>
        <v/>
      </c>
      <c r="E468" s="403" t="str">
        <f>IF($B468="-","",INDEX('Res.Aux.'!$AG$12:$BG$722,MATCH($B468,'Res.Aux.'!$AG$12:$AG$722,0),MATCH(E$6,'Res.Aux.'!$AG$15:$BG$15,0)))</f>
        <v/>
      </c>
      <c r="F468" s="402" t="str">
        <f t="shared" si="90"/>
        <v/>
      </c>
      <c r="G468" s="404" t="str">
        <f>IF($B468="-","",INDEX('Res.Aux.'!$AG$12:$BG$722,MATCH($B468,'Res.Aux.'!$AG$12:$AG$722,0),MATCH(G$6,'Res.Aux.'!$AG$15:$BG$15,0)))</f>
        <v/>
      </c>
      <c r="H468" s="405" t="str">
        <f>IF($B468="-","",Datos!$I$16)</f>
        <v/>
      </c>
      <c r="I468" s="406" t="str">
        <f>IF($C468="","",Datos!$G$16)</f>
        <v/>
      </c>
      <c r="J468" s="407" t="str">
        <f>IF($B468="-","",INDEX('Res.Aux.'!$AG$12:$BG$722,MATCH($B468,'Res.Aux.'!$AG$12:$AG$722,0),MATCH(J$6,'Res.Aux.'!$AG$15:$BG$15,0)))</f>
        <v/>
      </c>
      <c r="K468" s="408" t="str">
        <f>IF($C468="","",Datos!$H$26)</f>
        <v/>
      </c>
      <c r="L468" s="409" t="str">
        <f>IF($I468="","",Datos!$N$27)</f>
        <v/>
      </c>
      <c r="M468" s="407" t="str">
        <f>IF($I468="","",Datos!$O$27)</f>
        <v/>
      </c>
      <c r="N468" s="410" t="str">
        <f>IF($B468="-","",INDEX('Res.Aux.'!$AG$12:$BG$722,MATCH($B468,'Res.Aux.'!$AG$12:$AG$722,0),MATCH(N$6,'Res.Aux.'!$AG$15:$BG$15,0)))</f>
        <v/>
      </c>
      <c r="O468" s="411"/>
      <c r="P468" s="412" t="str">
        <f t="shared" si="91"/>
        <v/>
      </c>
      <c r="Q468" s="413" t="str">
        <f t="shared" si="93"/>
        <v>ù</v>
      </c>
      <c r="R468" s="414" t="str">
        <f>IF($B468="-","",INDEX('Res.Aux.'!$AG$12:$BG$722,MATCH($B468,'Res.Aux.'!$AG$12:$AG$722,0),MATCH(R$6,'Res.Aux.'!$AG$15:$BG$15,0)))</f>
        <v/>
      </c>
      <c r="S468" s="415" t="str">
        <f>IF($B468="-","",INDEX('Res.Aux.'!$AG$12:$BG$722,MATCH($B468,'Res.Aux.'!$AG$12:$AG$722,0),MATCH(S$6,'Res.Aux.'!$AG$15:$BG$15,0)))</f>
        <v/>
      </c>
      <c r="T468" s="415" t="str">
        <f>IF($B468="-","",INDEX('Res.Aux.'!$AG$12:$BG$722,MATCH($B468,'Res.Aux.'!$AG$12:$AG$722,0),MATCH(T$6,'Res.Aux.'!$AG$15:$BG$15,0)))</f>
        <v/>
      </c>
      <c r="U468" s="416" t="str">
        <f>IF($B468="-","",INDEX('Res.Aux.'!$AG$12:$BG$722,MATCH($B468,'Res.Aux.'!$AG$12:$AG$722,0),MATCH(U$6,'Res.Aux.'!$AG$15:$BG$15,0)))</f>
        <v/>
      </c>
      <c r="V468" s="417"/>
      <c r="W468" s="414" t="str">
        <f t="shared" si="85"/>
        <v>-</v>
      </c>
      <c r="X468" s="415" t="str">
        <f t="shared" si="85"/>
        <v>-</v>
      </c>
      <c r="Y468" s="415" t="str">
        <f t="shared" si="85"/>
        <v>-</v>
      </c>
      <c r="Z468" s="416" t="str">
        <f t="shared" si="85"/>
        <v>-</v>
      </c>
      <c r="AA468" s="417"/>
      <c r="AB468" s="414" t="str">
        <f t="shared" si="84"/>
        <v>-</v>
      </c>
      <c r="AC468" s="415" t="str">
        <f t="shared" si="84"/>
        <v>-</v>
      </c>
      <c r="AD468" s="415" t="str">
        <f t="shared" si="84"/>
        <v>-</v>
      </c>
      <c r="AE468" s="416" t="str">
        <f t="shared" si="84"/>
        <v>-</v>
      </c>
      <c r="AF468" s="417"/>
      <c r="AG468" s="410" t="str">
        <f t="shared" si="86"/>
        <v>-</v>
      </c>
      <c r="AH468" s="417"/>
      <c r="AI468" s="418" t="str">
        <f t="shared" si="87"/>
        <v>ù</v>
      </c>
      <c r="AJ468" s="419" t="str">
        <f t="shared" si="88"/>
        <v>~</v>
      </c>
      <c r="AK468" s="417"/>
      <c r="AL468" s="414" t="str">
        <f t="shared" si="94"/>
        <v>-</v>
      </c>
      <c r="AM468" s="416" t="str">
        <f t="shared" si="92"/>
        <v>-</v>
      </c>
    </row>
    <row r="469" spans="2:39" ht="15" x14ac:dyDescent="0.3">
      <c r="B469" s="400" t="str">
        <f>IF(MAX(B$7:B468)+1&gt;MAX('Res.Aux.'!$AG$23:$AG$722),"-",MAX(B$7:B468)+1)</f>
        <v>-</v>
      </c>
      <c r="C469" s="401" t="str">
        <f>IF($B469="-","",INDEX('Res.Aux.'!$AG$12:$BG$722,MATCH($B469,'Res.Aux.'!$AG$12:$AG$722,0),MATCH(C$6,'Res.Aux.'!$AG$15:$BG$15,0)))</f>
        <v/>
      </c>
      <c r="D469" s="402" t="str">
        <f t="shared" si="89"/>
        <v/>
      </c>
      <c r="E469" s="403" t="str">
        <f>IF($B469="-","",INDEX('Res.Aux.'!$AG$12:$BG$722,MATCH($B469,'Res.Aux.'!$AG$12:$AG$722,0),MATCH(E$6,'Res.Aux.'!$AG$15:$BG$15,0)))</f>
        <v/>
      </c>
      <c r="F469" s="402" t="str">
        <f t="shared" si="90"/>
        <v/>
      </c>
      <c r="G469" s="404" t="str">
        <f>IF($B469="-","",INDEX('Res.Aux.'!$AG$12:$BG$722,MATCH($B469,'Res.Aux.'!$AG$12:$AG$722,0),MATCH(G$6,'Res.Aux.'!$AG$15:$BG$15,0)))</f>
        <v/>
      </c>
      <c r="H469" s="405" t="str">
        <f>IF($B469="-","",Datos!$I$16)</f>
        <v/>
      </c>
      <c r="I469" s="406" t="str">
        <f>IF($C469="","",Datos!$G$16)</f>
        <v/>
      </c>
      <c r="J469" s="407" t="str">
        <f>IF($B469="-","",INDEX('Res.Aux.'!$AG$12:$BG$722,MATCH($B469,'Res.Aux.'!$AG$12:$AG$722,0),MATCH(J$6,'Res.Aux.'!$AG$15:$BG$15,0)))</f>
        <v/>
      </c>
      <c r="K469" s="408" t="str">
        <f>IF($C469="","",Datos!$H$26)</f>
        <v/>
      </c>
      <c r="L469" s="409" t="str">
        <f>IF($I469="","",Datos!$N$27)</f>
        <v/>
      </c>
      <c r="M469" s="407" t="str">
        <f>IF($I469="","",Datos!$O$27)</f>
        <v/>
      </c>
      <c r="N469" s="410" t="str">
        <f>IF($B469="-","",INDEX('Res.Aux.'!$AG$12:$BG$722,MATCH($B469,'Res.Aux.'!$AG$12:$AG$722,0),MATCH(N$6,'Res.Aux.'!$AG$15:$BG$15,0)))</f>
        <v/>
      </c>
      <c r="O469" s="411"/>
      <c r="P469" s="412" t="str">
        <f t="shared" si="91"/>
        <v/>
      </c>
      <c r="Q469" s="413" t="str">
        <f t="shared" si="93"/>
        <v>ù</v>
      </c>
      <c r="R469" s="414" t="str">
        <f>IF($B469="-","",INDEX('Res.Aux.'!$AG$12:$BG$722,MATCH($B469,'Res.Aux.'!$AG$12:$AG$722,0),MATCH(R$6,'Res.Aux.'!$AG$15:$BG$15,0)))</f>
        <v/>
      </c>
      <c r="S469" s="415" t="str">
        <f>IF($B469="-","",INDEX('Res.Aux.'!$AG$12:$BG$722,MATCH($B469,'Res.Aux.'!$AG$12:$AG$722,0),MATCH(S$6,'Res.Aux.'!$AG$15:$BG$15,0)))</f>
        <v/>
      </c>
      <c r="T469" s="415" t="str">
        <f>IF($B469="-","",INDEX('Res.Aux.'!$AG$12:$BG$722,MATCH($B469,'Res.Aux.'!$AG$12:$AG$722,0),MATCH(T$6,'Res.Aux.'!$AG$15:$BG$15,0)))</f>
        <v/>
      </c>
      <c r="U469" s="416" t="str">
        <f>IF($B469="-","",INDEX('Res.Aux.'!$AG$12:$BG$722,MATCH($B469,'Res.Aux.'!$AG$12:$AG$722,0),MATCH(U$6,'Res.Aux.'!$AG$15:$BG$15,0)))</f>
        <v/>
      </c>
      <c r="V469" s="417"/>
      <c r="W469" s="414" t="str">
        <f t="shared" si="85"/>
        <v>-</v>
      </c>
      <c r="X469" s="415" t="str">
        <f t="shared" si="85"/>
        <v>-</v>
      </c>
      <c r="Y469" s="415" t="str">
        <f t="shared" si="85"/>
        <v>-</v>
      </c>
      <c r="Z469" s="416" t="str">
        <f t="shared" si="85"/>
        <v>-</v>
      </c>
      <c r="AA469" s="417"/>
      <c r="AB469" s="414" t="str">
        <f t="shared" si="84"/>
        <v>-</v>
      </c>
      <c r="AC469" s="415" t="str">
        <f t="shared" si="84"/>
        <v>-</v>
      </c>
      <c r="AD469" s="415" t="str">
        <f t="shared" si="84"/>
        <v>-</v>
      </c>
      <c r="AE469" s="416" t="str">
        <f t="shared" si="84"/>
        <v>-</v>
      </c>
      <c r="AF469" s="417"/>
      <c r="AG469" s="410" t="str">
        <f t="shared" si="86"/>
        <v>-</v>
      </c>
      <c r="AH469" s="417"/>
      <c r="AI469" s="418" t="str">
        <f t="shared" si="87"/>
        <v>ù</v>
      </c>
      <c r="AJ469" s="419" t="str">
        <f t="shared" si="88"/>
        <v>~</v>
      </c>
      <c r="AK469" s="417"/>
      <c r="AL469" s="414" t="str">
        <f t="shared" si="94"/>
        <v>-</v>
      </c>
      <c r="AM469" s="416" t="str">
        <f t="shared" si="92"/>
        <v>-</v>
      </c>
    </row>
    <row r="470" spans="2:39" ht="15" x14ac:dyDescent="0.3">
      <c r="B470" s="400" t="str">
        <f>IF(MAX(B$7:B469)+1&gt;MAX('Res.Aux.'!$AG$23:$AG$722),"-",MAX(B$7:B469)+1)</f>
        <v>-</v>
      </c>
      <c r="C470" s="401" t="str">
        <f>IF($B470="-","",INDEX('Res.Aux.'!$AG$12:$BG$722,MATCH($B470,'Res.Aux.'!$AG$12:$AG$722,0),MATCH(C$6,'Res.Aux.'!$AG$15:$BG$15,0)))</f>
        <v/>
      </c>
      <c r="D470" s="402" t="str">
        <f t="shared" si="89"/>
        <v/>
      </c>
      <c r="E470" s="403" t="str">
        <f>IF($B470="-","",INDEX('Res.Aux.'!$AG$12:$BG$722,MATCH($B470,'Res.Aux.'!$AG$12:$AG$722,0),MATCH(E$6,'Res.Aux.'!$AG$15:$BG$15,0)))</f>
        <v/>
      </c>
      <c r="F470" s="402" t="str">
        <f t="shared" si="90"/>
        <v/>
      </c>
      <c r="G470" s="404" t="str">
        <f>IF($B470="-","",INDEX('Res.Aux.'!$AG$12:$BG$722,MATCH($B470,'Res.Aux.'!$AG$12:$AG$722,0),MATCH(G$6,'Res.Aux.'!$AG$15:$BG$15,0)))</f>
        <v/>
      </c>
      <c r="H470" s="405" t="str">
        <f>IF($B470="-","",Datos!$I$16)</f>
        <v/>
      </c>
      <c r="I470" s="406" t="str">
        <f>IF($C470="","",Datos!$G$16)</f>
        <v/>
      </c>
      <c r="J470" s="407" t="str">
        <f>IF($B470="-","",INDEX('Res.Aux.'!$AG$12:$BG$722,MATCH($B470,'Res.Aux.'!$AG$12:$AG$722,0),MATCH(J$6,'Res.Aux.'!$AG$15:$BG$15,0)))</f>
        <v/>
      </c>
      <c r="K470" s="408" t="str">
        <f>IF($C470="","",Datos!$H$26)</f>
        <v/>
      </c>
      <c r="L470" s="409" t="str">
        <f>IF($I470="","",Datos!$N$27)</f>
        <v/>
      </c>
      <c r="M470" s="407" t="str">
        <f>IF($I470="","",Datos!$O$27)</f>
        <v/>
      </c>
      <c r="N470" s="410" t="str">
        <f>IF($B470="-","",INDEX('Res.Aux.'!$AG$12:$BG$722,MATCH($B470,'Res.Aux.'!$AG$12:$AG$722,0),MATCH(N$6,'Res.Aux.'!$AG$15:$BG$15,0)))</f>
        <v/>
      </c>
      <c r="O470" s="411"/>
      <c r="P470" s="412" t="str">
        <f t="shared" si="91"/>
        <v/>
      </c>
      <c r="Q470" s="413" t="str">
        <f t="shared" si="93"/>
        <v>ù</v>
      </c>
      <c r="R470" s="414" t="str">
        <f>IF($B470="-","",INDEX('Res.Aux.'!$AG$12:$BG$722,MATCH($B470,'Res.Aux.'!$AG$12:$AG$722,0),MATCH(R$6,'Res.Aux.'!$AG$15:$BG$15,0)))</f>
        <v/>
      </c>
      <c r="S470" s="415" t="str">
        <f>IF($B470="-","",INDEX('Res.Aux.'!$AG$12:$BG$722,MATCH($B470,'Res.Aux.'!$AG$12:$AG$722,0),MATCH(S$6,'Res.Aux.'!$AG$15:$BG$15,0)))</f>
        <v/>
      </c>
      <c r="T470" s="415" t="str">
        <f>IF($B470="-","",INDEX('Res.Aux.'!$AG$12:$BG$722,MATCH($B470,'Res.Aux.'!$AG$12:$AG$722,0),MATCH(T$6,'Res.Aux.'!$AG$15:$BG$15,0)))</f>
        <v/>
      </c>
      <c r="U470" s="416" t="str">
        <f>IF($B470="-","",INDEX('Res.Aux.'!$AG$12:$BG$722,MATCH($B470,'Res.Aux.'!$AG$12:$AG$722,0),MATCH(U$6,'Res.Aux.'!$AG$15:$BG$15,0)))</f>
        <v/>
      </c>
      <c r="V470" s="417"/>
      <c r="W470" s="414" t="str">
        <f t="shared" si="85"/>
        <v>-</v>
      </c>
      <c r="X470" s="415" t="str">
        <f t="shared" si="85"/>
        <v>-</v>
      </c>
      <c r="Y470" s="415" t="str">
        <f t="shared" si="85"/>
        <v>-</v>
      </c>
      <c r="Z470" s="416" t="str">
        <f t="shared" si="85"/>
        <v>-</v>
      </c>
      <c r="AA470" s="417"/>
      <c r="AB470" s="414" t="str">
        <f t="shared" si="84"/>
        <v>-</v>
      </c>
      <c r="AC470" s="415" t="str">
        <f t="shared" si="84"/>
        <v>-</v>
      </c>
      <c r="AD470" s="415" t="str">
        <f t="shared" si="84"/>
        <v>-</v>
      </c>
      <c r="AE470" s="416" t="str">
        <f t="shared" ref="AE470:AE533" si="95">IF(SUM(U470,Z470)=0,"-",SUM(U470,Z470))</f>
        <v>-</v>
      </c>
      <c r="AF470" s="417"/>
      <c r="AG470" s="410" t="str">
        <f t="shared" si="86"/>
        <v>-</v>
      </c>
      <c r="AH470" s="417"/>
      <c r="AI470" s="418" t="str">
        <f t="shared" si="87"/>
        <v>ù</v>
      </c>
      <c r="AJ470" s="419" t="str">
        <f t="shared" si="88"/>
        <v>~</v>
      </c>
      <c r="AK470" s="417"/>
      <c r="AL470" s="414" t="str">
        <f t="shared" si="94"/>
        <v>-</v>
      </c>
      <c r="AM470" s="416" t="str">
        <f t="shared" si="92"/>
        <v>-</v>
      </c>
    </row>
    <row r="471" spans="2:39" ht="15" x14ac:dyDescent="0.3">
      <c r="B471" s="400" t="str">
        <f>IF(MAX(B$7:B470)+1&gt;MAX('Res.Aux.'!$AG$23:$AG$722),"-",MAX(B$7:B470)+1)</f>
        <v>-</v>
      </c>
      <c r="C471" s="401" t="str">
        <f>IF($B471="-","",INDEX('Res.Aux.'!$AG$12:$BG$722,MATCH($B471,'Res.Aux.'!$AG$12:$AG$722,0),MATCH(C$6,'Res.Aux.'!$AG$15:$BG$15,0)))</f>
        <v/>
      </c>
      <c r="D471" s="402" t="str">
        <f t="shared" si="89"/>
        <v/>
      </c>
      <c r="E471" s="403" t="str">
        <f>IF($B471="-","",INDEX('Res.Aux.'!$AG$12:$BG$722,MATCH($B471,'Res.Aux.'!$AG$12:$AG$722,0),MATCH(E$6,'Res.Aux.'!$AG$15:$BG$15,0)))</f>
        <v/>
      </c>
      <c r="F471" s="402" t="str">
        <f t="shared" si="90"/>
        <v/>
      </c>
      <c r="G471" s="404" t="str">
        <f>IF($B471="-","",INDEX('Res.Aux.'!$AG$12:$BG$722,MATCH($B471,'Res.Aux.'!$AG$12:$AG$722,0),MATCH(G$6,'Res.Aux.'!$AG$15:$BG$15,0)))</f>
        <v/>
      </c>
      <c r="H471" s="405" t="str">
        <f>IF($B471="-","",Datos!$I$16)</f>
        <v/>
      </c>
      <c r="I471" s="406" t="str">
        <f>IF($C471="","",Datos!$G$16)</f>
        <v/>
      </c>
      <c r="J471" s="407" t="str">
        <f>IF($B471="-","",INDEX('Res.Aux.'!$AG$12:$BG$722,MATCH($B471,'Res.Aux.'!$AG$12:$AG$722,0),MATCH(J$6,'Res.Aux.'!$AG$15:$BG$15,0)))</f>
        <v/>
      </c>
      <c r="K471" s="408" t="str">
        <f>IF($C471="","",Datos!$H$26)</f>
        <v/>
      </c>
      <c r="L471" s="409" t="str">
        <f>IF($I471="","",Datos!$N$27)</f>
        <v/>
      </c>
      <c r="M471" s="407" t="str">
        <f>IF($I471="","",Datos!$O$27)</f>
        <v/>
      </c>
      <c r="N471" s="410" t="str">
        <f>IF($B471="-","",INDEX('Res.Aux.'!$AG$12:$BG$722,MATCH($B471,'Res.Aux.'!$AG$12:$AG$722,0),MATCH(N$6,'Res.Aux.'!$AG$15:$BG$15,0)))</f>
        <v/>
      </c>
      <c r="O471" s="411"/>
      <c r="P471" s="412" t="str">
        <f t="shared" si="91"/>
        <v/>
      </c>
      <c r="Q471" s="413" t="str">
        <f t="shared" si="93"/>
        <v>ù</v>
      </c>
      <c r="R471" s="414" t="str">
        <f>IF($B471="-","",INDEX('Res.Aux.'!$AG$12:$BG$722,MATCH($B471,'Res.Aux.'!$AG$12:$AG$722,0),MATCH(R$6,'Res.Aux.'!$AG$15:$BG$15,0)))</f>
        <v/>
      </c>
      <c r="S471" s="415" t="str">
        <f>IF($B471="-","",INDEX('Res.Aux.'!$AG$12:$BG$722,MATCH($B471,'Res.Aux.'!$AG$12:$AG$722,0),MATCH(S$6,'Res.Aux.'!$AG$15:$BG$15,0)))</f>
        <v/>
      </c>
      <c r="T471" s="415" t="str">
        <f>IF($B471="-","",INDEX('Res.Aux.'!$AG$12:$BG$722,MATCH($B471,'Res.Aux.'!$AG$12:$AG$722,0),MATCH(T$6,'Res.Aux.'!$AG$15:$BG$15,0)))</f>
        <v/>
      </c>
      <c r="U471" s="416" t="str">
        <f>IF($B471="-","",INDEX('Res.Aux.'!$AG$12:$BG$722,MATCH($B471,'Res.Aux.'!$AG$12:$AG$722,0),MATCH(U$6,'Res.Aux.'!$AG$15:$BG$15,0)))</f>
        <v/>
      </c>
      <c r="V471" s="417"/>
      <c r="W471" s="414" t="str">
        <f t="shared" si="85"/>
        <v>-</v>
      </c>
      <c r="X471" s="415" t="str">
        <f t="shared" si="85"/>
        <v>-</v>
      </c>
      <c r="Y471" s="415" t="str">
        <f t="shared" si="85"/>
        <v>-</v>
      </c>
      <c r="Z471" s="416" t="str">
        <f t="shared" ref="Z471:Z534" si="96">IF(OR(U471="-",U471=0,U471=""),"-",(U471*Z$1))</f>
        <v>-</v>
      </c>
      <c r="AA471" s="417"/>
      <c r="AB471" s="414" t="str">
        <f t="shared" ref="AB471:AE534" si="97">IF(SUM(R471,W471)=0,"-",SUM(R471,W471))</f>
        <v>-</v>
      </c>
      <c r="AC471" s="415" t="str">
        <f t="shared" si="97"/>
        <v>-</v>
      </c>
      <c r="AD471" s="415" t="str">
        <f t="shared" si="97"/>
        <v>-</v>
      </c>
      <c r="AE471" s="416" t="str">
        <f t="shared" si="95"/>
        <v>-</v>
      </c>
      <c r="AF471" s="417"/>
      <c r="AG471" s="410" t="str">
        <f t="shared" si="86"/>
        <v>-</v>
      </c>
      <c r="AH471" s="417"/>
      <c r="AI471" s="418" t="str">
        <f t="shared" si="87"/>
        <v>ù</v>
      </c>
      <c r="AJ471" s="419" t="str">
        <f t="shared" si="88"/>
        <v>~</v>
      </c>
      <c r="AK471" s="417"/>
      <c r="AL471" s="414" t="str">
        <f t="shared" si="94"/>
        <v>-</v>
      </c>
      <c r="AM471" s="416" t="str">
        <f t="shared" si="92"/>
        <v>-</v>
      </c>
    </row>
    <row r="472" spans="2:39" ht="15" x14ac:dyDescent="0.3">
      <c r="B472" s="400" t="str">
        <f>IF(MAX(B$7:B471)+1&gt;MAX('Res.Aux.'!$AG$23:$AG$722),"-",MAX(B$7:B471)+1)</f>
        <v>-</v>
      </c>
      <c r="C472" s="401" t="str">
        <f>IF($B472="-","",INDEX('Res.Aux.'!$AG$12:$BG$722,MATCH($B472,'Res.Aux.'!$AG$12:$AG$722,0),MATCH(C$6,'Res.Aux.'!$AG$15:$BG$15,0)))</f>
        <v/>
      </c>
      <c r="D472" s="402" t="str">
        <f t="shared" si="89"/>
        <v/>
      </c>
      <c r="E472" s="403" t="str">
        <f>IF($B472="-","",INDEX('Res.Aux.'!$AG$12:$BG$722,MATCH($B472,'Res.Aux.'!$AG$12:$AG$722,0),MATCH(E$6,'Res.Aux.'!$AG$15:$BG$15,0)))</f>
        <v/>
      </c>
      <c r="F472" s="402" t="str">
        <f t="shared" si="90"/>
        <v/>
      </c>
      <c r="G472" s="404" t="str">
        <f>IF($B472="-","",INDEX('Res.Aux.'!$AG$12:$BG$722,MATCH($B472,'Res.Aux.'!$AG$12:$AG$722,0),MATCH(G$6,'Res.Aux.'!$AG$15:$BG$15,0)))</f>
        <v/>
      </c>
      <c r="H472" s="405" t="str">
        <f>IF($B472="-","",Datos!$I$16)</f>
        <v/>
      </c>
      <c r="I472" s="406" t="str">
        <f>IF($C472="","",Datos!$G$16)</f>
        <v/>
      </c>
      <c r="J472" s="407" t="str">
        <f>IF($B472="-","",INDEX('Res.Aux.'!$AG$12:$BG$722,MATCH($B472,'Res.Aux.'!$AG$12:$AG$722,0),MATCH(J$6,'Res.Aux.'!$AG$15:$BG$15,0)))</f>
        <v/>
      </c>
      <c r="K472" s="408" t="str">
        <f>IF($C472="","",Datos!$H$26)</f>
        <v/>
      </c>
      <c r="L472" s="409" t="str">
        <f>IF($I472="","",Datos!$N$27)</f>
        <v/>
      </c>
      <c r="M472" s="407" t="str">
        <f>IF($I472="","",Datos!$O$27)</f>
        <v/>
      </c>
      <c r="N472" s="410" t="str">
        <f>IF($B472="-","",INDEX('Res.Aux.'!$AG$12:$BG$722,MATCH($B472,'Res.Aux.'!$AG$12:$AG$722,0),MATCH(N$6,'Res.Aux.'!$AG$15:$BG$15,0)))</f>
        <v/>
      </c>
      <c r="O472" s="411"/>
      <c r="P472" s="412" t="str">
        <f t="shared" si="91"/>
        <v/>
      </c>
      <c r="Q472" s="413" t="str">
        <f t="shared" si="93"/>
        <v>ù</v>
      </c>
      <c r="R472" s="414" t="str">
        <f>IF($B472="-","",INDEX('Res.Aux.'!$AG$12:$BG$722,MATCH($B472,'Res.Aux.'!$AG$12:$AG$722,0),MATCH(R$6,'Res.Aux.'!$AG$15:$BG$15,0)))</f>
        <v/>
      </c>
      <c r="S472" s="415" t="str">
        <f>IF($B472="-","",INDEX('Res.Aux.'!$AG$12:$BG$722,MATCH($B472,'Res.Aux.'!$AG$12:$AG$722,0),MATCH(S$6,'Res.Aux.'!$AG$15:$BG$15,0)))</f>
        <v/>
      </c>
      <c r="T472" s="415" t="str">
        <f>IF($B472="-","",INDEX('Res.Aux.'!$AG$12:$BG$722,MATCH($B472,'Res.Aux.'!$AG$12:$AG$722,0),MATCH(T$6,'Res.Aux.'!$AG$15:$BG$15,0)))</f>
        <v/>
      </c>
      <c r="U472" s="416" t="str">
        <f>IF($B472="-","",INDEX('Res.Aux.'!$AG$12:$BG$722,MATCH($B472,'Res.Aux.'!$AG$12:$AG$722,0),MATCH(U$6,'Res.Aux.'!$AG$15:$BG$15,0)))</f>
        <v/>
      </c>
      <c r="V472" s="417"/>
      <c r="W472" s="414" t="str">
        <f t="shared" ref="W472:Z535" si="98">IF(OR(R472="-",R472=0,R472=""),"-",(R472*W$1))</f>
        <v>-</v>
      </c>
      <c r="X472" s="415" t="str">
        <f t="shared" si="98"/>
        <v>-</v>
      </c>
      <c r="Y472" s="415" t="str">
        <f t="shared" si="98"/>
        <v>-</v>
      </c>
      <c r="Z472" s="416" t="str">
        <f t="shared" si="96"/>
        <v>-</v>
      </c>
      <c r="AA472" s="417"/>
      <c r="AB472" s="414" t="str">
        <f t="shared" si="97"/>
        <v>-</v>
      </c>
      <c r="AC472" s="415" t="str">
        <f t="shared" si="97"/>
        <v>-</v>
      </c>
      <c r="AD472" s="415" t="str">
        <f t="shared" si="97"/>
        <v>-</v>
      </c>
      <c r="AE472" s="416" t="str">
        <f t="shared" si="95"/>
        <v>-</v>
      </c>
      <c r="AF472" s="417"/>
      <c r="AG472" s="410" t="str">
        <f t="shared" si="86"/>
        <v>-</v>
      </c>
      <c r="AH472" s="417"/>
      <c r="AI472" s="418" t="str">
        <f t="shared" si="87"/>
        <v>ù</v>
      </c>
      <c r="AJ472" s="419" t="str">
        <f t="shared" si="88"/>
        <v>~</v>
      </c>
      <c r="AK472" s="417"/>
      <c r="AL472" s="414" t="str">
        <f t="shared" si="94"/>
        <v>-</v>
      </c>
      <c r="AM472" s="416" t="str">
        <f t="shared" si="92"/>
        <v>-</v>
      </c>
    </row>
    <row r="473" spans="2:39" ht="15" x14ac:dyDescent="0.3">
      <c r="B473" s="400" t="str">
        <f>IF(MAX(B$7:B472)+1&gt;MAX('Res.Aux.'!$AG$23:$AG$722),"-",MAX(B$7:B472)+1)</f>
        <v>-</v>
      </c>
      <c r="C473" s="401" t="str">
        <f>IF($B473="-","",INDEX('Res.Aux.'!$AG$12:$BG$722,MATCH($B473,'Res.Aux.'!$AG$12:$AG$722,0),MATCH(C$6,'Res.Aux.'!$AG$15:$BG$15,0)))</f>
        <v/>
      </c>
      <c r="D473" s="402" t="str">
        <f t="shared" si="89"/>
        <v/>
      </c>
      <c r="E473" s="403" t="str">
        <f>IF($B473="-","",INDEX('Res.Aux.'!$AG$12:$BG$722,MATCH($B473,'Res.Aux.'!$AG$12:$AG$722,0),MATCH(E$6,'Res.Aux.'!$AG$15:$BG$15,0)))</f>
        <v/>
      </c>
      <c r="F473" s="402" t="str">
        <f t="shared" si="90"/>
        <v/>
      </c>
      <c r="G473" s="404" t="str">
        <f>IF($B473="-","",INDEX('Res.Aux.'!$AG$12:$BG$722,MATCH($B473,'Res.Aux.'!$AG$12:$AG$722,0),MATCH(G$6,'Res.Aux.'!$AG$15:$BG$15,0)))</f>
        <v/>
      </c>
      <c r="H473" s="405" t="str">
        <f>IF($B473="-","",Datos!$I$16)</f>
        <v/>
      </c>
      <c r="I473" s="406" t="str">
        <f>IF($C473="","",Datos!$G$16)</f>
        <v/>
      </c>
      <c r="J473" s="407" t="str">
        <f>IF($B473="-","",INDEX('Res.Aux.'!$AG$12:$BG$722,MATCH($B473,'Res.Aux.'!$AG$12:$AG$722,0),MATCH(J$6,'Res.Aux.'!$AG$15:$BG$15,0)))</f>
        <v/>
      </c>
      <c r="K473" s="408" t="str">
        <f>IF($C473="","",Datos!$H$26)</f>
        <v/>
      </c>
      <c r="L473" s="409" t="str">
        <f>IF($I473="","",Datos!$N$27)</f>
        <v/>
      </c>
      <c r="M473" s="407" t="str">
        <f>IF($I473="","",Datos!$O$27)</f>
        <v/>
      </c>
      <c r="N473" s="410" t="str">
        <f>IF($B473="-","",INDEX('Res.Aux.'!$AG$12:$BG$722,MATCH($B473,'Res.Aux.'!$AG$12:$AG$722,0),MATCH(N$6,'Res.Aux.'!$AG$15:$BG$15,0)))</f>
        <v/>
      </c>
      <c r="O473" s="411"/>
      <c r="P473" s="412" t="str">
        <f t="shared" si="91"/>
        <v/>
      </c>
      <c r="Q473" s="413" t="str">
        <f t="shared" si="93"/>
        <v>ù</v>
      </c>
      <c r="R473" s="414" t="str">
        <f>IF($B473="-","",INDEX('Res.Aux.'!$AG$12:$BG$722,MATCH($B473,'Res.Aux.'!$AG$12:$AG$722,0),MATCH(R$6,'Res.Aux.'!$AG$15:$BG$15,0)))</f>
        <v/>
      </c>
      <c r="S473" s="415" t="str">
        <f>IF($B473="-","",INDEX('Res.Aux.'!$AG$12:$BG$722,MATCH($B473,'Res.Aux.'!$AG$12:$AG$722,0),MATCH(S$6,'Res.Aux.'!$AG$15:$BG$15,0)))</f>
        <v/>
      </c>
      <c r="T473" s="415" t="str">
        <f>IF($B473="-","",INDEX('Res.Aux.'!$AG$12:$BG$722,MATCH($B473,'Res.Aux.'!$AG$12:$AG$722,0),MATCH(T$6,'Res.Aux.'!$AG$15:$BG$15,0)))</f>
        <v/>
      </c>
      <c r="U473" s="416" t="str">
        <f>IF($B473="-","",INDEX('Res.Aux.'!$AG$12:$BG$722,MATCH($B473,'Res.Aux.'!$AG$12:$AG$722,0),MATCH(U$6,'Res.Aux.'!$AG$15:$BG$15,0)))</f>
        <v/>
      </c>
      <c r="V473" s="417"/>
      <c r="W473" s="414" t="str">
        <f t="shared" si="98"/>
        <v>-</v>
      </c>
      <c r="X473" s="415" t="str">
        <f t="shared" si="98"/>
        <v>-</v>
      </c>
      <c r="Y473" s="415" t="str">
        <f t="shared" si="98"/>
        <v>-</v>
      </c>
      <c r="Z473" s="416" t="str">
        <f t="shared" si="96"/>
        <v>-</v>
      </c>
      <c r="AA473" s="417"/>
      <c r="AB473" s="414" t="str">
        <f t="shared" si="97"/>
        <v>-</v>
      </c>
      <c r="AC473" s="415" t="str">
        <f t="shared" si="97"/>
        <v>-</v>
      </c>
      <c r="AD473" s="415" t="str">
        <f t="shared" si="97"/>
        <v>-</v>
      </c>
      <c r="AE473" s="416" t="str">
        <f t="shared" si="95"/>
        <v>-</v>
      </c>
      <c r="AF473" s="417"/>
      <c r="AG473" s="410" t="str">
        <f t="shared" si="86"/>
        <v>-</v>
      </c>
      <c r="AH473" s="417"/>
      <c r="AI473" s="418" t="str">
        <f t="shared" si="87"/>
        <v>ù</v>
      </c>
      <c r="AJ473" s="419" t="str">
        <f t="shared" si="88"/>
        <v>~</v>
      </c>
      <c r="AK473" s="417"/>
      <c r="AL473" s="414" t="str">
        <f t="shared" si="94"/>
        <v>-</v>
      </c>
      <c r="AM473" s="416" t="str">
        <f t="shared" si="92"/>
        <v>-</v>
      </c>
    </row>
    <row r="474" spans="2:39" ht="15" x14ac:dyDescent="0.3">
      <c r="B474" s="400" t="str">
        <f>IF(MAX(B$7:B473)+1&gt;MAX('Res.Aux.'!$AG$23:$AG$722),"-",MAX(B$7:B473)+1)</f>
        <v>-</v>
      </c>
      <c r="C474" s="401" t="str">
        <f>IF($B474="-","",INDEX('Res.Aux.'!$AG$12:$BG$722,MATCH($B474,'Res.Aux.'!$AG$12:$AG$722,0),MATCH(C$6,'Res.Aux.'!$AG$15:$BG$15,0)))</f>
        <v/>
      </c>
      <c r="D474" s="402" t="str">
        <f t="shared" si="89"/>
        <v/>
      </c>
      <c r="E474" s="403" t="str">
        <f>IF($B474="-","",INDEX('Res.Aux.'!$AG$12:$BG$722,MATCH($B474,'Res.Aux.'!$AG$12:$AG$722,0),MATCH(E$6,'Res.Aux.'!$AG$15:$BG$15,0)))</f>
        <v/>
      </c>
      <c r="F474" s="402" t="str">
        <f t="shared" si="90"/>
        <v/>
      </c>
      <c r="G474" s="404" t="str">
        <f>IF($B474="-","",INDEX('Res.Aux.'!$AG$12:$BG$722,MATCH($B474,'Res.Aux.'!$AG$12:$AG$722,0),MATCH(G$6,'Res.Aux.'!$AG$15:$BG$15,0)))</f>
        <v/>
      </c>
      <c r="H474" s="405" t="str">
        <f>IF($B474="-","",Datos!$I$16)</f>
        <v/>
      </c>
      <c r="I474" s="406" t="str">
        <f>IF($C474="","",Datos!$G$16)</f>
        <v/>
      </c>
      <c r="J474" s="407" t="str">
        <f>IF($B474="-","",INDEX('Res.Aux.'!$AG$12:$BG$722,MATCH($B474,'Res.Aux.'!$AG$12:$AG$722,0),MATCH(J$6,'Res.Aux.'!$AG$15:$BG$15,0)))</f>
        <v/>
      </c>
      <c r="K474" s="408" t="str">
        <f>IF($C474="","",Datos!$H$26)</f>
        <v/>
      </c>
      <c r="L474" s="409" t="str">
        <f>IF($I474="","",Datos!$N$27)</f>
        <v/>
      </c>
      <c r="M474" s="407" t="str">
        <f>IF($I474="","",Datos!$O$27)</f>
        <v/>
      </c>
      <c r="N474" s="410" t="str">
        <f>IF($B474="-","",INDEX('Res.Aux.'!$AG$12:$BG$722,MATCH($B474,'Res.Aux.'!$AG$12:$AG$722,0),MATCH(N$6,'Res.Aux.'!$AG$15:$BG$15,0)))</f>
        <v/>
      </c>
      <c r="O474" s="411"/>
      <c r="P474" s="412" t="str">
        <f t="shared" si="91"/>
        <v/>
      </c>
      <c r="Q474" s="413" t="str">
        <f t="shared" si="93"/>
        <v>ù</v>
      </c>
      <c r="R474" s="414" t="str">
        <f>IF($B474="-","",INDEX('Res.Aux.'!$AG$12:$BG$722,MATCH($B474,'Res.Aux.'!$AG$12:$AG$722,0),MATCH(R$6,'Res.Aux.'!$AG$15:$BG$15,0)))</f>
        <v/>
      </c>
      <c r="S474" s="415" t="str">
        <f>IF($B474="-","",INDEX('Res.Aux.'!$AG$12:$BG$722,MATCH($B474,'Res.Aux.'!$AG$12:$AG$722,0),MATCH(S$6,'Res.Aux.'!$AG$15:$BG$15,0)))</f>
        <v/>
      </c>
      <c r="T474" s="415" t="str">
        <f>IF($B474="-","",INDEX('Res.Aux.'!$AG$12:$BG$722,MATCH($B474,'Res.Aux.'!$AG$12:$AG$722,0),MATCH(T$6,'Res.Aux.'!$AG$15:$BG$15,0)))</f>
        <v/>
      </c>
      <c r="U474" s="416" t="str">
        <f>IF($B474="-","",INDEX('Res.Aux.'!$AG$12:$BG$722,MATCH($B474,'Res.Aux.'!$AG$12:$AG$722,0),MATCH(U$6,'Res.Aux.'!$AG$15:$BG$15,0)))</f>
        <v/>
      </c>
      <c r="V474" s="417"/>
      <c r="W474" s="414" t="str">
        <f t="shared" si="98"/>
        <v>-</v>
      </c>
      <c r="X474" s="415" t="str">
        <f t="shared" si="98"/>
        <v>-</v>
      </c>
      <c r="Y474" s="415" t="str">
        <f t="shared" si="98"/>
        <v>-</v>
      </c>
      <c r="Z474" s="416" t="str">
        <f t="shared" si="96"/>
        <v>-</v>
      </c>
      <c r="AA474" s="417"/>
      <c r="AB474" s="414" t="str">
        <f t="shared" si="97"/>
        <v>-</v>
      </c>
      <c r="AC474" s="415" t="str">
        <f t="shared" si="97"/>
        <v>-</v>
      </c>
      <c r="AD474" s="415" t="str">
        <f t="shared" si="97"/>
        <v>-</v>
      </c>
      <c r="AE474" s="416" t="str">
        <f t="shared" si="95"/>
        <v>-</v>
      </c>
      <c r="AF474" s="417"/>
      <c r="AG474" s="410" t="str">
        <f t="shared" si="86"/>
        <v>-</v>
      </c>
      <c r="AH474" s="417"/>
      <c r="AI474" s="418" t="str">
        <f t="shared" si="87"/>
        <v>ù</v>
      </c>
      <c r="AJ474" s="419" t="str">
        <f t="shared" si="88"/>
        <v>~</v>
      </c>
      <c r="AK474" s="417"/>
      <c r="AL474" s="414" t="str">
        <f t="shared" si="94"/>
        <v>-</v>
      </c>
      <c r="AM474" s="416" t="str">
        <f t="shared" si="92"/>
        <v>-</v>
      </c>
    </row>
    <row r="475" spans="2:39" ht="15" x14ac:dyDescent="0.3">
      <c r="B475" s="400" t="str">
        <f>IF(MAX(B$7:B474)+1&gt;MAX('Res.Aux.'!$AG$23:$AG$722),"-",MAX(B$7:B474)+1)</f>
        <v>-</v>
      </c>
      <c r="C475" s="401" t="str">
        <f>IF($B475="-","",INDEX('Res.Aux.'!$AG$12:$BG$722,MATCH($B475,'Res.Aux.'!$AG$12:$AG$722,0),MATCH(C$6,'Res.Aux.'!$AG$15:$BG$15,0)))</f>
        <v/>
      </c>
      <c r="D475" s="402" t="str">
        <f t="shared" si="89"/>
        <v/>
      </c>
      <c r="E475" s="403" t="str">
        <f>IF($B475="-","",INDEX('Res.Aux.'!$AG$12:$BG$722,MATCH($B475,'Res.Aux.'!$AG$12:$AG$722,0),MATCH(E$6,'Res.Aux.'!$AG$15:$BG$15,0)))</f>
        <v/>
      </c>
      <c r="F475" s="402" t="str">
        <f t="shared" si="90"/>
        <v/>
      </c>
      <c r="G475" s="404" t="str">
        <f>IF($B475="-","",INDEX('Res.Aux.'!$AG$12:$BG$722,MATCH($B475,'Res.Aux.'!$AG$12:$AG$722,0),MATCH(G$6,'Res.Aux.'!$AG$15:$BG$15,0)))</f>
        <v/>
      </c>
      <c r="H475" s="405" t="str">
        <f>IF($B475="-","",Datos!$I$16)</f>
        <v/>
      </c>
      <c r="I475" s="406" t="str">
        <f>IF($C475="","",Datos!$G$16)</f>
        <v/>
      </c>
      <c r="J475" s="407" t="str">
        <f>IF($B475="-","",INDEX('Res.Aux.'!$AG$12:$BG$722,MATCH($B475,'Res.Aux.'!$AG$12:$AG$722,0),MATCH(J$6,'Res.Aux.'!$AG$15:$BG$15,0)))</f>
        <v/>
      </c>
      <c r="K475" s="408" t="str">
        <f>IF($C475="","",Datos!$H$26)</f>
        <v/>
      </c>
      <c r="L475" s="409" t="str">
        <f>IF($I475="","",Datos!$N$27)</f>
        <v/>
      </c>
      <c r="M475" s="407" t="str">
        <f>IF($I475="","",Datos!$O$27)</f>
        <v/>
      </c>
      <c r="N475" s="410" t="str">
        <f>IF($B475="-","",INDEX('Res.Aux.'!$AG$12:$BG$722,MATCH($B475,'Res.Aux.'!$AG$12:$AG$722,0),MATCH(N$6,'Res.Aux.'!$AG$15:$BG$15,0)))</f>
        <v/>
      </c>
      <c r="O475" s="411"/>
      <c r="P475" s="412" t="str">
        <f t="shared" si="91"/>
        <v/>
      </c>
      <c r="Q475" s="413" t="str">
        <f t="shared" si="93"/>
        <v>ù</v>
      </c>
      <c r="R475" s="414" t="str">
        <f>IF($B475="-","",INDEX('Res.Aux.'!$AG$12:$BG$722,MATCH($B475,'Res.Aux.'!$AG$12:$AG$722,0),MATCH(R$6,'Res.Aux.'!$AG$15:$BG$15,0)))</f>
        <v/>
      </c>
      <c r="S475" s="415" t="str">
        <f>IF($B475="-","",INDEX('Res.Aux.'!$AG$12:$BG$722,MATCH($B475,'Res.Aux.'!$AG$12:$AG$722,0),MATCH(S$6,'Res.Aux.'!$AG$15:$BG$15,0)))</f>
        <v/>
      </c>
      <c r="T475" s="415" t="str">
        <f>IF($B475="-","",INDEX('Res.Aux.'!$AG$12:$BG$722,MATCH($B475,'Res.Aux.'!$AG$12:$AG$722,0),MATCH(T$6,'Res.Aux.'!$AG$15:$BG$15,0)))</f>
        <v/>
      </c>
      <c r="U475" s="416" t="str">
        <f>IF($B475="-","",INDEX('Res.Aux.'!$AG$12:$BG$722,MATCH($B475,'Res.Aux.'!$AG$12:$AG$722,0),MATCH(U$6,'Res.Aux.'!$AG$15:$BG$15,0)))</f>
        <v/>
      </c>
      <c r="V475" s="417"/>
      <c r="W475" s="414" t="str">
        <f t="shared" si="98"/>
        <v>-</v>
      </c>
      <c r="X475" s="415" t="str">
        <f t="shared" si="98"/>
        <v>-</v>
      </c>
      <c r="Y475" s="415" t="str">
        <f t="shared" si="98"/>
        <v>-</v>
      </c>
      <c r="Z475" s="416" t="str">
        <f t="shared" si="96"/>
        <v>-</v>
      </c>
      <c r="AA475" s="417"/>
      <c r="AB475" s="414" t="str">
        <f t="shared" si="97"/>
        <v>-</v>
      </c>
      <c r="AC475" s="415" t="str">
        <f t="shared" si="97"/>
        <v>-</v>
      </c>
      <c r="AD475" s="415" t="str">
        <f t="shared" si="97"/>
        <v>-</v>
      </c>
      <c r="AE475" s="416" t="str">
        <f t="shared" si="95"/>
        <v>-</v>
      </c>
      <c r="AF475" s="417"/>
      <c r="AG475" s="410" t="str">
        <f t="shared" si="86"/>
        <v>-</v>
      </c>
      <c r="AH475" s="417"/>
      <c r="AI475" s="418" t="str">
        <f t="shared" si="87"/>
        <v>ù</v>
      </c>
      <c r="AJ475" s="419" t="str">
        <f t="shared" si="88"/>
        <v>~</v>
      </c>
      <c r="AK475" s="417"/>
      <c r="AL475" s="414" t="str">
        <f t="shared" si="94"/>
        <v>-</v>
      </c>
      <c r="AM475" s="416" t="str">
        <f t="shared" si="92"/>
        <v>-</v>
      </c>
    </row>
    <row r="476" spans="2:39" ht="15" x14ac:dyDescent="0.3">
      <c r="B476" s="400" t="str">
        <f>IF(MAX(B$7:B475)+1&gt;MAX('Res.Aux.'!$AG$23:$AG$722),"-",MAX(B$7:B475)+1)</f>
        <v>-</v>
      </c>
      <c r="C476" s="401" t="str">
        <f>IF($B476="-","",INDEX('Res.Aux.'!$AG$12:$BG$722,MATCH($B476,'Res.Aux.'!$AG$12:$AG$722,0),MATCH(C$6,'Res.Aux.'!$AG$15:$BG$15,0)))</f>
        <v/>
      </c>
      <c r="D476" s="402" t="str">
        <f t="shared" si="89"/>
        <v/>
      </c>
      <c r="E476" s="403" t="str">
        <f>IF($B476="-","",INDEX('Res.Aux.'!$AG$12:$BG$722,MATCH($B476,'Res.Aux.'!$AG$12:$AG$722,0),MATCH(E$6,'Res.Aux.'!$AG$15:$BG$15,0)))</f>
        <v/>
      </c>
      <c r="F476" s="402" t="str">
        <f t="shared" si="90"/>
        <v/>
      </c>
      <c r="G476" s="404" t="str">
        <f>IF($B476="-","",INDEX('Res.Aux.'!$AG$12:$BG$722,MATCH($B476,'Res.Aux.'!$AG$12:$AG$722,0),MATCH(G$6,'Res.Aux.'!$AG$15:$BG$15,0)))</f>
        <v/>
      </c>
      <c r="H476" s="405" t="str">
        <f>IF($B476="-","",Datos!$I$16)</f>
        <v/>
      </c>
      <c r="I476" s="406" t="str">
        <f>IF($C476="","",Datos!$G$16)</f>
        <v/>
      </c>
      <c r="J476" s="407" t="str">
        <f>IF($B476="-","",INDEX('Res.Aux.'!$AG$12:$BG$722,MATCH($B476,'Res.Aux.'!$AG$12:$AG$722,0),MATCH(J$6,'Res.Aux.'!$AG$15:$BG$15,0)))</f>
        <v/>
      </c>
      <c r="K476" s="408" t="str">
        <f>IF($C476="","",Datos!$H$26)</f>
        <v/>
      </c>
      <c r="L476" s="409" t="str">
        <f>IF($I476="","",Datos!$N$27)</f>
        <v/>
      </c>
      <c r="M476" s="407" t="str">
        <f>IF($I476="","",Datos!$O$27)</f>
        <v/>
      </c>
      <c r="N476" s="410" t="str">
        <f>IF($B476="-","",INDEX('Res.Aux.'!$AG$12:$BG$722,MATCH($B476,'Res.Aux.'!$AG$12:$AG$722,0),MATCH(N$6,'Res.Aux.'!$AG$15:$BG$15,0)))</f>
        <v/>
      </c>
      <c r="O476" s="411"/>
      <c r="P476" s="412" t="str">
        <f t="shared" si="91"/>
        <v/>
      </c>
      <c r="Q476" s="413" t="str">
        <f t="shared" si="93"/>
        <v>ù</v>
      </c>
      <c r="R476" s="414" t="str">
        <f>IF($B476="-","",INDEX('Res.Aux.'!$AG$12:$BG$722,MATCH($B476,'Res.Aux.'!$AG$12:$AG$722,0),MATCH(R$6,'Res.Aux.'!$AG$15:$BG$15,0)))</f>
        <v/>
      </c>
      <c r="S476" s="415" t="str">
        <f>IF($B476="-","",INDEX('Res.Aux.'!$AG$12:$BG$722,MATCH($B476,'Res.Aux.'!$AG$12:$AG$722,0),MATCH(S$6,'Res.Aux.'!$AG$15:$BG$15,0)))</f>
        <v/>
      </c>
      <c r="T476" s="415" t="str">
        <f>IF($B476="-","",INDEX('Res.Aux.'!$AG$12:$BG$722,MATCH($B476,'Res.Aux.'!$AG$12:$AG$722,0),MATCH(T$6,'Res.Aux.'!$AG$15:$BG$15,0)))</f>
        <v/>
      </c>
      <c r="U476" s="416" t="str">
        <f>IF($B476="-","",INDEX('Res.Aux.'!$AG$12:$BG$722,MATCH($B476,'Res.Aux.'!$AG$12:$AG$722,0),MATCH(U$6,'Res.Aux.'!$AG$15:$BG$15,0)))</f>
        <v/>
      </c>
      <c r="V476" s="417"/>
      <c r="W476" s="414" t="str">
        <f t="shared" si="98"/>
        <v>-</v>
      </c>
      <c r="X476" s="415" t="str">
        <f t="shared" si="98"/>
        <v>-</v>
      </c>
      <c r="Y476" s="415" t="str">
        <f t="shared" si="98"/>
        <v>-</v>
      </c>
      <c r="Z476" s="416" t="str">
        <f t="shared" si="96"/>
        <v>-</v>
      </c>
      <c r="AA476" s="417"/>
      <c r="AB476" s="414" t="str">
        <f t="shared" si="97"/>
        <v>-</v>
      </c>
      <c r="AC476" s="415" t="str">
        <f t="shared" si="97"/>
        <v>-</v>
      </c>
      <c r="AD476" s="415" t="str">
        <f t="shared" si="97"/>
        <v>-</v>
      </c>
      <c r="AE476" s="416" t="str">
        <f t="shared" si="95"/>
        <v>-</v>
      </c>
      <c r="AF476" s="417"/>
      <c r="AG476" s="410" t="str">
        <f t="shared" si="86"/>
        <v>-</v>
      </c>
      <c r="AH476" s="417"/>
      <c r="AI476" s="418" t="str">
        <f t="shared" si="87"/>
        <v>ù</v>
      </c>
      <c r="AJ476" s="419" t="str">
        <f t="shared" si="88"/>
        <v>~</v>
      </c>
      <c r="AK476" s="417"/>
      <c r="AL476" s="414" t="str">
        <f t="shared" si="94"/>
        <v>-</v>
      </c>
      <c r="AM476" s="416" t="str">
        <f t="shared" si="92"/>
        <v>-</v>
      </c>
    </row>
    <row r="477" spans="2:39" ht="15" x14ac:dyDescent="0.3">
      <c r="B477" s="400" t="str">
        <f>IF(MAX(B$7:B476)+1&gt;MAX('Res.Aux.'!$AG$23:$AG$722),"-",MAX(B$7:B476)+1)</f>
        <v>-</v>
      </c>
      <c r="C477" s="401" t="str">
        <f>IF($B477="-","",INDEX('Res.Aux.'!$AG$12:$BG$722,MATCH($B477,'Res.Aux.'!$AG$12:$AG$722,0),MATCH(C$6,'Res.Aux.'!$AG$15:$BG$15,0)))</f>
        <v/>
      </c>
      <c r="D477" s="402" t="str">
        <f t="shared" si="89"/>
        <v/>
      </c>
      <c r="E477" s="403" t="str">
        <f>IF($B477="-","",INDEX('Res.Aux.'!$AG$12:$BG$722,MATCH($B477,'Res.Aux.'!$AG$12:$AG$722,0),MATCH(E$6,'Res.Aux.'!$AG$15:$BG$15,0)))</f>
        <v/>
      </c>
      <c r="F477" s="402" t="str">
        <f t="shared" si="90"/>
        <v/>
      </c>
      <c r="G477" s="404" t="str">
        <f>IF($B477="-","",INDEX('Res.Aux.'!$AG$12:$BG$722,MATCH($B477,'Res.Aux.'!$AG$12:$AG$722,0),MATCH(G$6,'Res.Aux.'!$AG$15:$BG$15,0)))</f>
        <v/>
      </c>
      <c r="H477" s="405" t="str">
        <f>IF($B477="-","",Datos!$I$16)</f>
        <v/>
      </c>
      <c r="I477" s="406" t="str">
        <f>IF($C477="","",Datos!$G$16)</f>
        <v/>
      </c>
      <c r="J477" s="407" t="str">
        <f>IF($B477="-","",INDEX('Res.Aux.'!$AG$12:$BG$722,MATCH($B477,'Res.Aux.'!$AG$12:$AG$722,0),MATCH(J$6,'Res.Aux.'!$AG$15:$BG$15,0)))</f>
        <v/>
      </c>
      <c r="K477" s="408" t="str">
        <f>IF($C477="","",Datos!$H$26)</f>
        <v/>
      </c>
      <c r="L477" s="409" t="str">
        <f>IF($I477="","",Datos!$N$27)</f>
        <v/>
      </c>
      <c r="M477" s="407" t="str">
        <f>IF($I477="","",Datos!$O$27)</f>
        <v/>
      </c>
      <c r="N477" s="410" t="str">
        <f>IF($B477="-","",INDEX('Res.Aux.'!$AG$12:$BG$722,MATCH($B477,'Res.Aux.'!$AG$12:$AG$722,0),MATCH(N$6,'Res.Aux.'!$AG$15:$BG$15,0)))</f>
        <v/>
      </c>
      <c r="O477" s="411"/>
      <c r="P477" s="412" t="str">
        <f t="shared" si="91"/>
        <v/>
      </c>
      <c r="Q477" s="413" t="str">
        <f t="shared" si="93"/>
        <v>ù</v>
      </c>
      <c r="R477" s="414" t="str">
        <f>IF($B477="-","",INDEX('Res.Aux.'!$AG$12:$BG$722,MATCH($B477,'Res.Aux.'!$AG$12:$AG$722,0),MATCH(R$6,'Res.Aux.'!$AG$15:$BG$15,0)))</f>
        <v/>
      </c>
      <c r="S477" s="415" t="str">
        <f>IF($B477="-","",INDEX('Res.Aux.'!$AG$12:$BG$722,MATCH($B477,'Res.Aux.'!$AG$12:$AG$722,0),MATCH(S$6,'Res.Aux.'!$AG$15:$BG$15,0)))</f>
        <v/>
      </c>
      <c r="T477" s="415" t="str">
        <f>IF($B477="-","",INDEX('Res.Aux.'!$AG$12:$BG$722,MATCH($B477,'Res.Aux.'!$AG$12:$AG$722,0),MATCH(T$6,'Res.Aux.'!$AG$15:$BG$15,0)))</f>
        <v/>
      </c>
      <c r="U477" s="416" t="str">
        <f>IF($B477="-","",INDEX('Res.Aux.'!$AG$12:$BG$722,MATCH($B477,'Res.Aux.'!$AG$12:$AG$722,0),MATCH(U$6,'Res.Aux.'!$AG$15:$BG$15,0)))</f>
        <v/>
      </c>
      <c r="V477" s="417"/>
      <c r="W477" s="414" t="str">
        <f t="shared" si="98"/>
        <v>-</v>
      </c>
      <c r="X477" s="415" t="str">
        <f t="shared" si="98"/>
        <v>-</v>
      </c>
      <c r="Y477" s="415" t="str">
        <f t="shared" si="98"/>
        <v>-</v>
      </c>
      <c r="Z477" s="416" t="str">
        <f t="shared" si="96"/>
        <v>-</v>
      </c>
      <c r="AA477" s="417"/>
      <c r="AB477" s="414" t="str">
        <f t="shared" si="97"/>
        <v>-</v>
      </c>
      <c r="AC477" s="415" t="str">
        <f t="shared" si="97"/>
        <v>-</v>
      </c>
      <c r="AD477" s="415" t="str">
        <f t="shared" si="97"/>
        <v>-</v>
      </c>
      <c r="AE477" s="416" t="str">
        <f t="shared" si="95"/>
        <v>-</v>
      </c>
      <c r="AF477" s="417"/>
      <c r="AG477" s="410" t="str">
        <f t="shared" si="86"/>
        <v>-</v>
      </c>
      <c r="AH477" s="417"/>
      <c r="AI477" s="418" t="str">
        <f t="shared" si="87"/>
        <v>ù</v>
      </c>
      <c r="AJ477" s="419" t="str">
        <f t="shared" si="88"/>
        <v>~</v>
      </c>
      <c r="AK477" s="417"/>
      <c r="AL477" s="414" t="str">
        <f t="shared" si="94"/>
        <v>-</v>
      </c>
      <c r="AM477" s="416" t="str">
        <f t="shared" si="92"/>
        <v>-</v>
      </c>
    </row>
    <row r="478" spans="2:39" ht="15" x14ac:dyDescent="0.3">
      <c r="B478" s="400" t="str">
        <f>IF(MAX(B$7:B477)+1&gt;MAX('Res.Aux.'!$AG$23:$AG$722),"-",MAX(B$7:B477)+1)</f>
        <v>-</v>
      </c>
      <c r="C478" s="401" t="str">
        <f>IF($B478="-","",INDEX('Res.Aux.'!$AG$12:$BG$722,MATCH($B478,'Res.Aux.'!$AG$12:$AG$722,0),MATCH(C$6,'Res.Aux.'!$AG$15:$BG$15,0)))</f>
        <v/>
      </c>
      <c r="D478" s="402" t="str">
        <f t="shared" si="89"/>
        <v/>
      </c>
      <c r="E478" s="403" t="str">
        <f>IF($B478="-","",INDEX('Res.Aux.'!$AG$12:$BG$722,MATCH($B478,'Res.Aux.'!$AG$12:$AG$722,0),MATCH(E$6,'Res.Aux.'!$AG$15:$BG$15,0)))</f>
        <v/>
      </c>
      <c r="F478" s="402" t="str">
        <f t="shared" si="90"/>
        <v/>
      </c>
      <c r="G478" s="404" t="str">
        <f>IF($B478="-","",INDEX('Res.Aux.'!$AG$12:$BG$722,MATCH($B478,'Res.Aux.'!$AG$12:$AG$722,0),MATCH(G$6,'Res.Aux.'!$AG$15:$BG$15,0)))</f>
        <v/>
      </c>
      <c r="H478" s="405" t="str">
        <f>IF($B478="-","",Datos!$I$16)</f>
        <v/>
      </c>
      <c r="I478" s="406" t="str">
        <f>IF($C478="","",Datos!$G$16)</f>
        <v/>
      </c>
      <c r="J478" s="407" t="str">
        <f>IF($B478="-","",INDEX('Res.Aux.'!$AG$12:$BG$722,MATCH($B478,'Res.Aux.'!$AG$12:$AG$722,0),MATCH(J$6,'Res.Aux.'!$AG$15:$BG$15,0)))</f>
        <v/>
      </c>
      <c r="K478" s="408" t="str">
        <f>IF($C478="","",Datos!$H$26)</f>
        <v/>
      </c>
      <c r="L478" s="409" t="str">
        <f>IF($I478="","",Datos!$N$27)</f>
        <v/>
      </c>
      <c r="M478" s="407" t="str">
        <f>IF($I478="","",Datos!$O$27)</f>
        <v/>
      </c>
      <c r="N478" s="410" t="str">
        <f>IF($B478="-","",INDEX('Res.Aux.'!$AG$12:$BG$722,MATCH($B478,'Res.Aux.'!$AG$12:$AG$722,0),MATCH(N$6,'Res.Aux.'!$AG$15:$BG$15,0)))</f>
        <v/>
      </c>
      <c r="O478" s="411"/>
      <c r="P478" s="412" t="str">
        <f t="shared" si="91"/>
        <v/>
      </c>
      <c r="Q478" s="413" t="str">
        <f t="shared" si="93"/>
        <v>ù</v>
      </c>
      <c r="R478" s="414" t="str">
        <f>IF($B478="-","",INDEX('Res.Aux.'!$AG$12:$BG$722,MATCH($B478,'Res.Aux.'!$AG$12:$AG$722,0),MATCH(R$6,'Res.Aux.'!$AG$15:$BG$15,0)))</f>
        <v/>
      </c>
      <c r="S478" s="415" t="str">
        <f>IF($B478="-","",INDEX('Res.Aux.'!$AG$12:$BG$722,MATCH($B478,'Res.Aux.'!$AG$12:$AG$722,0),MATCH(S$6,'Res.Aux.'!$AG$15:$BG$15,0)))</f>
        <v/>
      </c>
      <c r="T478" s="415" t="str">
        <f>IF($B478="-","",INDEX('Res.Aux.'!$AG$12:$BG$722,MATCH($B478,'Res.Aux.'!$AG$12:$AG$722,0),MATCH(T$6,'Res.Aux.'!$AG$15:$BG$15,0)))</f>
        <v/>
      </c>
      <c r="U478" s="416" t="str">
        <f>IF($B478="-","",INDEX('Res.Aux.'!$AG$12:$BG$722,MATCH($B478,'Res.Aux.'!$AG$12:$AG$722,0),MATCH(U$6,'Res.Aux.'!$AG$15:$BG$15,0)))</f>
        <v/>
      </c>
      <c r="V478" s="417"/>
      <c r="W478" s="414" t="str">
        <f t="shared" si="98"/>
        <v>-</v>
      </c>
      <c r="X478" s="415" t="str">
        <f t="shared" si="98"/>
        <v>-</v>
      </c>
      <c r="Y478" s="415" t="str">
        <f t="shared" si="98"/>
        <v>-</v>
      </c>
      <c r="Z478" s="416" t="str">
        <f t="shared" si="96"/>
        <v>-</v>
      </c>
      <c r="AA478" s="417"/>
      <c r="AB478" s="414" t="str">
        <f t="shared" si="97"/>
        <v>-</v>
      </c>
      <c r="AC478" s="415" t="str">
        <f t="shared" si="97"/>
        <v>-</v>
      </c>
      <c r="AD478" s="415" t="str">
        <f t="shared" si="97"/>
        <v>-</v>
      </c>
      <c r="AE478" s="416" t="str">
        <f t="shared" si="95"/>
        <v>-</v>
      </c>
      <c r="AF478" s="417"/>
      <c r="AG478" s="410" t="str">
        <f t="shared" si="86"/>
        <v>-</v>
      </c>
      <c r="AH478" s="417"/>
      <c r="AI478" s="418" t="str">
        <f t="shared" si="87"/>
        <v>ù</v>
      </c>
      <c r="AJ478" s="419" t="str">
        <f t="shared" si="88"/>
        <v>~</v>
      </c>
      <c r="AK478" s="417"/>
      <c r="AL478" s="414" t="str">
        <f t="shared" si="94"/>
        <v>-</v>
      </c>
      <c r="AM478" s="416" t="str">
        <f t="shared" si="92"/>
        <v>-</v>
      </c>
    </row>
    <row r="479" spans="2:39" ht="15" x14ac:dyDescent="0.3">
      <c r="B479" s="400" t="str">
        <f>IF(MAX(B$7:B478)+1&gt;MAX('Res.Aux.'!$AG$23:$AG$722),"-",MAX(B$7:B478)+1)</f>
        <v>-</v>
      </c>
      <c r="C479" s="401" t="str">
        <f>IF($B479="-","",INDEX('Res.Aux.'!$AG$12:$BG$722,MATCH($B479,'Res.Aux.'!$AG$12:$AG$722,0),MATCH(C$6,'Res.Aux.'!$AG$15:$BG$15,0)))</f>
        <v/>
      </c>
      <c r="D479" s="402" t="str">
        <f t="shared" si="89"/>
        <v/>
      </c>
      <c r="E479" s="403" t="str">
        <f>IF($B479="-","",INDEX('Res.Aux.'!$AG$12:$BG$722,MATCH($B479,'Res.Aux.'!$AG$12:$AG$722,0),MATCH(E$6,'Res.Aux.'!$AG$15:$BG$15,0)))</f>
        <v/>
      </c>
      <c r="F479" s="402" t="str">
        <f t="shared" si="90"/>
        <v/>
      </c>
      <c r="G479" s="404" t="str">
        <f>IF($B479="-","",INDEX('Res.Aux.'!$AG$12:$BG$722,MATCH($B479,'Res.Aux.'!$AG$12:$AG$722,0),MATCH(G$6,'Res.Aux.'!$AG$15:$BG$15,0)))</f>
        <v/>
      </c>
      <c r="H479" s="405" t="str">
        <f>IF($B479="-","",Datos!$I$16)</f>
        <v/>
      </c>
      <c r="I479" s="406" t="str">
        <f>IF($C479="","",Datos!$G$16)</f>
        <v/>
      </c>
      <c r="J479" s="407" t="str">
        <f>IF($B479="-","",INDEX('Res.Aux.'!$AG$12:$BG$722,MATCH($B479,'Res.Aux.'!$AG$12:$AG$722,0),MATCH(J$6,'Res.Aux.'!$AG$15:$BG$15,0)))</f>
        <v/>
      </c>
      <c r="K479" s="408" t="str">
        <f>IF($C479="","",Datos!$H$26)</f>
        <v/>
      </c>
      <c r="L479" s="409" t="str">
        <f>IF($I479="","",Datos!$N$27)</f>
        <v/>
      </c>
      <c r="M479" s="407" t="str">
        <f>IF($I479="","",Datos!$O$27)</f>
        <v/>
      </c>
      <c r="N479" s="410" t="str">
        <f>IF($B479="-","",INDEX('Res.Aux.'!$AG$12:$BG$722,MATCH($B479,'Res.Aux.'!$AG$12:$AG$722,0),MATCH(N$6,'Res.Aux.'!$AG$15:$BG$15,0)))</f>
        <v/>
      </c>
      <c r="O479" s="411"/>
      <c r="P479" s="412" t="str">
        <f t="shared" si="91"/>
        <v/>
      </c>
      <c r="Q479" s="413" t="str">
        <f t="shared" si="93"/>
        <v>ù</v>
      </c>
      <c r="R479" s="414" t="str">
        <f>IF($B479="-","",INDEX('Res.Aux.'!$AG$12:$BG$722,MATCH($B479,'Res.Aux.'!$AG$12:$AG$722,0),MATCH(R$6,'Res.Aux.'!$AG$15:$BG$15,0)))</f>
        <v/>
      </c>
      <c r="S479" s="415" t="str">
        <f>IF($B479="-","",INDEX('Res.Aux.'!$AG$12:$BG$722,MATCH($B479,'Res.Aux.'!$AG$12:$AG$722,0),MATCH(S$6,'Res.Aux.'!$AG$15:$BG$15,0)))</f>
        <v/>
      </c>
      <c r="T479" s="415" t="str">
        <f>IF($B479="-","",INDEX('Res.Aux.'!$AG$12:$BG$722,MATCH($B479,'Res.Aux.'!$AG$12:$AG$722,0),MATCH(T$6,'Res.Aux.'!$AG$15:$BG$15,0)))</f>
        <v/>
      </c>
      <c r="U479" s="416" t="str">
        <f>IF($B479="-","",INDEX('Res.Aux.'!$AG$12:$BG$722,MATCH($B479,'Res.Aux.'!$AG$12:$AG$722,0),MATCH(U$6,'Res.Aux.'!$AG$15:$BG$15,0)))</f>
        <v/>
      </c>
      <c r="V479" s="417"/>
      <c r="W479" s="414" t="str">
        <f t="shared" si="98"/>
        <v>-</v>
      </c>
      <c r="X479" s="415" t="str">
        <f t="shared" si="98"/>
        <v>-</v>
      </c>
      <c r="Y479" s="415" t="str">
        <f t="shared" si="98"/>
        <v>-</v>
      </c>
      <c r="Z479" s="416" t="str">
        <f t="shared" si="96"/>
        <v>-</v>
      </c>
      <c r="AA479" s="417"/>
      <c r="AB479" s="414" t="str">
        <f t="shared" si="97"/>
        <v>-</v>
      </c>
      <c r="AC479" s="415" t="str">
        <f t="shared" si="97"/>
        <v>-</v>
      </c>
      <c r="AD479" s="415" t="str">
        <f t="shared" si="97"/>
        <v>-</v>
      </c>
      <c r="AE479" s="416" t="str">
        <f t="shared" si="95"/>
        <v>-</v>
      </c>
      <c r="AF479" s="417"/>
      <c r="AG479" s="410" t="str">
        <f t="shared" si="86"/>
        <v>-</v>
      </c>
      <c r="AH479" s="417"/>
      <c r="AI479" s="418" t="str">
        <f t="shared" si="87"/>
        <v>ù</v>
      </c>
      <c r="AJ479" s="419" t="str">
        <f t="shared" si="88"/>
        <v>~</v>
      </c>
      <c r="AK479" s="417"/>
      <c r="AL479" s="414" t="str">
        <f t="shared" si="94"/>
        <v>-</v>
      </c>
      <c r="AM479" s="416" t="str">
        <f t="shared" si="92"/>
        <v>-</v>
      </c>
    </row>
    <row r="480" spans="2:39" ht="15" x14ac:dyDescent="0.3">
      <c r="B480" s="400" t="str">
        <f>IF(MAX(B$7:B479)+1&gt;MAX('Res.Aux.'!$AG$23:$AG$722),"-",MAX(B$7:B479)+1)</f>
        <v>-</v>
      </c>
      <c r="C480" s="401" t="str">
        <f>IF($B480="-","",INDEX('Res.Aux.'!$AG$12:$BG$722,MATCH($B480,'Res.Aux.'!$AG$12:$AG$722,0),MATCH(C$6,'Res.Aux.'!$AG$15:$BG$15,0)))</f>
        <v/>
      </c>
      <c r="D480" s="402" t="str">
        <f t="shared" si="89"/>
        <v/>
      </c>
      <c r="E480" s="403" t="str">
        <f>IF($B480="-","",INDEX('Res.Aux.'!$AG$12:$BG$722,MATCH($B480,'Res.Aux.'!$AG$12:$AG$722,0),MATCH(E$6,'Res.Aux.'!$AG$15:$BG$15,0)))</f>
        <v/>
      </c>
      <c r="F480" s="402" t="str">
        <f t="shared" si="90"/>
        <v/>
      </c>
      <c r="G480" s="404" t="str">
        <f>IF($B480="-","",INDEX('Res.Aux.'!$AG$12:$BG$722,MATCH($B480,'Res.Aux.'!$AG$12:$AG$722,0),MATCH(G$6,'Res.Aux.'!$AG$15:$BG$15,0)))</f>
        <v/>
      </c>
      <c r="H480" s="405" t="str">
        <f>IF($B480="-","",Datos!$I$16)</f>
        <v/>
      </c>
      <c r="I480" s="406" t="str">
        <f>IF($C480="","",Datos!$G$16)</f>
        <v/>
      </c>
      <c r="J480" s="407" t="str">
        <f>IF($B480="-","",INDEX('Res.Aux.'!$AG$12:$BG$722,MATCH($B480,'Res.Aux.'!$AG$12:$AG$722,0),MATCH(J$6,'Res.Aux.'!$AG$15:$BG$15,0)))</f>
        <v/>
      </c>
      <c r="K480" s="408" t="str">
        <f>IF($C480="","",Datos!$H$26)</f>
        <v/>
      </c>
      <c r="L480" s="409" t="str">
        <f>IF($I480="","",Datos!$N$27)</f>
        <v/>
      </c>
      <c r="M480" s="407" t="str">
        <f>IF($I480="","",Datos!$O$27)</f>
        <v/>
      </c>
      <c r="N480" s="410" t="str">
        <f>IF($B480="-","",INDEX('Res.Aux.'!$AG$12:$BG$722,MATCH($B480,'Res.Aux.'!$AG$12:$AG$722,0),MATCH(N$6,'Res.Aux.'!$AG$15:$BG$15,0)))</f>
        <v/>
      </c>
      <c r="O480" s="411"/>
      <c r="P480" s="412" t="str">
        <f t="shared" si="91"/>
        <v/>
      </c>
      <c r="Q480" s="413" t="str">
        <f t="shared" si="93"/>
        <v>ù</v>
      </c>
      <c r="R480" s="414" t="str">
        <f>IF($B480="-","",INDEX('Res.Aux.'!$AG$12:$BG$722,MATCH($B480,'Res.Aux.'!$AG$12:$AG$722,0),MATCH(R$6,'Res.Aux.'!$AG$15:$BG$15,0)))</f>
        <v/>
      </c>
      <c r="S480" s="415" t="str">
        <f>IF($B480="-","",INDEX('Res.Aux.'!$AG$12:$BG$722,MATCH($B480,'Res.Aux.'!$AG$12:$AG$722,0),MATCH(S$6,'Res.Aux.'!$AG$15:$BG$15,0)))</f>
        <v/>
      </c>
      <c r="T480" s="415" t="str">
        <f>IF($B480="-","",INDEX('Res.Aux.'!$AG$12:$BG$722,MATCH($B480,'Res.Aux.'!$AG$12:$AG$722,0),MATCH(T$6,'Res.Aux.'!$AG$15:$BG$15,0)))</f>
        <v/>
      </c>
      <c r="U480" s="416" t="str">
        <f>IF($B480="-","",INDEX('Res.Aux.'!$AG$12:$BG$722,MATCH($B480,'Res.Aux.'!$AG$12:$AG$722,0),MATCH(U$6,'Res.Aux.'!$AG$15:$BG$15,0)))</f>
        <v/>
      </c>
      <c r="V480" s="417"/>
      <c r="W480" s="414" t="str">
        <f t="shared" si="98"/>
        <v>-</v>
      </c>
      <c r="X480" s="415" t="str">
        <f t="shared" si="98"/>
        <v>-</v>
      </c>
      <c r="Y480" s="415" t="str">
        <f t="shared" si="98"/>
        <v>-</v>
      </c>
      <c r="Z480" s="416" t="str">
        <f t="shared" si="96"/>
        <v>-</v>
      </c>
      <c r="AA480" s="417"/>
      <c r="AB480" s="414" t="str">
        <f t="shared" si="97"/>
        <v>-</v>
      </c>
      <c r="AC480" s="415" t="str">
        <f t="shared" si="97"/>
        <v>-</v>
      </c>
      <c r="AD480" s="415" t="str">
        <f t="shared" si="97"/>
        <v>-</v>
      </c>
      <c r="AE480" s="416" t="str">
        <f t="shared" si="95"/>
        <v>-</v>
      </c>
      <c r="AF480" s="417"/>
      <c r="AG480" s="410" t="str">
        <f t="shared" si="86"/>
        <v>-</v>
      </c>
      <c r="AH480" s="417"/>
      <c r="AI480" s="418" t="str">
        <f t="shared" si="87"/>
        <v>ù</v>
      </c>
      <c r="AJ480" s="419" t="str">
        <f t="shared" si="88"/>
        <v>~</v>
      </c>
      <c r="AK480" s="417"/>
      <c r="AL480" s="414" t="str">
        <f t="shared" si="94"/>
        <v>-</v>
      </c>
      <c r="AM480" s="416" t="str">
        <f t="shared" si="92"/>
        <v>-</v>
      </c>
    </row>
    <row r="481" spans="2:39" ht="15" x14ac:dyDescent="0.3">
      <c r="B481" s="400" t="str">
        <f>IF(MAX(B$7:B480)+1&gt;MAX('Res.Aux.'!$AG$23:$AG$722),"-",MAX(B$7:B480)+1)</f>
        <v>-</v>
      </c>
      <c r="C481" s="401" t="str">
        <f>IF($B481="-","",INDEX('Res.Aux.'!$AG$12:$BG$722,MATCH($B481,'Res.Aux.'!$AG$12:$AG$722,0),MATCH(C$6,'Res.Aux.'!$AG$15:$BG$15,0)))</f>
        <v/>
      </c>
      <c r="D481" s="402" t="str">
        <f t="shared" si="89"/>
        <v/>
      </c>
      <c r="E481" s="403" t="str">
        <f>IF($B481="-","",INDEX('Res.Aux.'!$AG$12:$BG$722,MATCH($B481,'Res.Aux.'!$AG$12:$AG$722,0),MATCH(E$6,'Res.Aux.'!$AG$15:$BG$15,0)))</f>
        <v/>
      </c>
      <c r="F481" s="402" t="str">
        <f t="shared" si="90"/>
        <v/>
      </c>
      <c r="G481" s="404" t="str">
        <f>IF($B481="-","",INDEX('Res.Aux.'!$AG$12:$BG$722,MATCH($B481,'Res.Aux.'!$AG$12:$AG$722,0),MATCH(G$6,'Res.Aux.'!$AG$15:$BG$15,0)))</f>
        <v/>
      </c>
      <c r="H481" s="405" t="str">
        <f>IF($B481="-","",Datos!$I$16)</f>
        <v/>
      </c>
      <c r="I481" s="406" t="str">
        <f>IF($C481="","",Datos!$G$16)</f>
        <v/>
      </c>
      <c r="J481" s="407" t="str">
        <f>IF($B481="-","",INDEX('Res.Aux.'!$AG$12:$BG$722,MATCH($B481,'Res.Aux.'!$AG$12:$AG$722,0),MATCH(J$6,'Res.Aux.'!$AG$15:$BG$15,0)))</f>
        <v/>
      </c>
      <c r="K481" s="408" t="str">
        <f>IF($C481="","",Datos!$H$26)</f>
        <v/>
      </c>
      <c r="L481" s="409" t="str">
        <f>IF($I481="","",Datos!$N$27)</f>
        <v/>
      </c>
      <c r="M481" s="407" t="str">
        <f>IF($I481="","",Datos!$O$27)</f>
        <v/>
      </c>
      <c r="N481" s="410" t="str">
        <f>IF($B481="-","",INDEX('Res.Aux.'!$AG$12:$BG$722,MATCH($B481,'Res.Aux.'!$AG$12:$AG$722,0),MATCH(N$6,'Res.Aux.'!$AG$15:$BG$15,0)))</f>
        <v/>
      </c>
      <c r="O481" s="411"/>
      <c r="P481" s="412" t="str">
        <f t="shared" si="91"/>
        <v/>
      </c>
      <c r="Q481" s="413" t="str">
        <f t="shared" si="93"/>
        <v>ù</v>
      </c>
      <c r="R481" s="414" t="str">
        <f>IF($B481="-","",INDEX('Res.Aux.'!$AG$12:$BG$722,MATCH($B481,'Res.Aux.'!$AG$12:$AG$722,0),MATCH(R$6,'Res.Aux.'!$AG$15:$BG$15,0)))</f>
        <v/>
      </c>
      <c r="S481" s="415" t="str">
        <f>IF($B481="-","",INDEX('Res.Aux.'!$AG$12:$BG$722,MATCH($B481,'Res.Aux.'!$AG$12:$AG$722,0),MATCH(S$6,'Res.Aux.'!$AG$15:$BG$15,0)))</f>
        <v/>
      </c>
      <c r="T481" s="415" t="str">
        <f>IF($B481="-","",INDEX('Res.Aux.'!$AG$12:$BG$722,MATCH($B481,'Res.Aux.'!$AG$12:$AG$722,0),MATCH(T$6,'Res.Aux.'!$AG$15:$BG$15,0)))</f>
        <v/>
      </c>
      <c r="U481" s="416" t="str">
        <f>IF($B481="-","",INDEX('Res.Aux.'!$AG$12:$BG$722,MATCH($B481,'Res.Aux.'!$AG$12:$AG$722,0),MATCH(U$6,'Res.Aux.'!$AG$15:$BG$15,0)))</f>
        <v/>
      </c>
      <c r="V481" s="417"/>
      <c r="W481" s="414" t="str">
        <f t="shared" si="98"/>
        <v>-</v>
      </c>
      <c r="X481" s="415" t="str">
        <f t="shared" si="98"/>
        <v>-</v>
      </c>
      <c r="Y481" s="415" t="str">
        <f t="shared" si="98"/>
        <v>-</v>
      </c>
      <c r="Z481" s="416" t="str">
        <f t="shared" si="96"/>
        <v>-</v>
      </c>
      <c r="AA481" s="417"/>
      <c r="AB481" s="414" t="str">
        <f t="shared" si="97"/>
        <v>-</v>
      </c>
      <c r="AC481" s="415" t="str">
        <f t="shared" si="97"/>
        <v>-</v>
      </c>
      <c r="AD481" s="415" t="str">
        <f t="shared" si="97"/>
        <v>-</v>
      </c>
      <c r="AE481" s="416" t="str">
        <f t="shared" si="95"/>
        <v>-</v>
      </c>
      <c r="AF481" s="417"/>
      <c r="AG481" s="410" t="str">
        <f t="shared" si="86"/>
        <v>-</v>
      </c>
      <c r="AH481" s="417"/>
      <c r="AI481" s="418" t="str">
        <f t="shared" si="87"/>
        <v>ù</v>
      </c>
      <c r="AJ481" s="419" t="str">
        <f t="shared" si="88"/>
        <v>~</v>
      </c>
      <c r="AK481" s="417"/>
      <c r="AL481" s="414" t="str">
        <f t="shared" si="94"/>
        <v>-</v>
      </c>
      <c r="AM481" s="416" t="str">
        <f t="shared" si="92"/>
        <v>-</v>
      </c>
    </row>
    <row r="482" spans="2:39" ht="15" x14ac:dyDescent="0.3">
      <c r="B482" s="400" t="str">
        <f>IF(MAX(B$7:B481)+1&gt;MAX('Res.Aux.'!$AG$23:$AG$722),"-",MAX(B$7:B481)+1)</f>
        <v>-</v>
      </c>
      <c r="C482" s="401" t="str">
        <f>IF($B482="-","",INDEX('Res.Aux.'!$AG$12:$BG$722,MATCH($B482,'Res.Aux.'!$AG$12:$AG$722,0),MATCH(C$6,'Res.Aux.'!$AG$15:$BG$15,0)))</f>
        <v/>
      </c>
      <c r="D482" s="402" t="str">
        <f t="shared" si="89"/>
        <v/>
      </c>
      <c r="E482" s="403" t="str">
        <f>IF($B482="-","",INDEX('Res.Aux.'!$AG$12:$BG$722,MATCH($B482,'Res.Aux.'!$AG$12:$AG$722,0),MATCH(E$6,'Res.Aux.'!$AG$15:$BG$15,0)))</f>
        <v/>
      </c>
      <c r="F482" s="402" t="str">
        <f t="shared" si="90"/>
        <v/>
      </c>
      <c r="G482" s="404" t="str">
        <f>IF($B482="-","",INDEX('Res.Aux.'!$AG$12:$BG$722,MATCH($B482,'Res.Aux.'!$AG$12:$AG$722,0),MATCH(G$6,'Res.Aux.'!$AG$15:$BG$15,0)))</f>
        <v/>
      </c>
      <c r="H482" s="405" t="str">
        <f>IF($B482="-","",Datos!$I$16)</f>
        <v/>
      </c>
      <c r="I482" s="406" t="str">
        <f>IF($C482="","",Datos!$G$16)</f>
        <v/>
      </c>
      <c r="J482" s="407" t="str">
        <f>IF($B482="-","",INDEX('Res.Aux.'!$AG$12:$BG$722,MATCH($B482,'Res.Aux.'!$AG$12:$AG$722,0),MATCH(J$6,'Res.Aux.'!$AG$15:$BG$15,0)))</f>
        <v/>
      </c>
      <c r="K482" s="408" t="str">
        <f>IF($C482="","",Datos!$H$26)</f>
        <v/>
      </c>
      <c r="L482" s="409" t="str">
        <f>IF($I482="","",Datos!$N$27)</f>
        <v/>
      </c>
      <c r="M482" s="407" t="str">
        <f>IF($I482="","",Datos!$O$27)</f>
        <v/>
      </c>
      <c r="N482" s="410" t="str">
        <f>IF($B482="-","",INDEX('Res.Aux.'!$AG$12:$BG$722,MATCH($B482,'Res.Aux.'!$AG$12:$AG$722,0),MATCH(N$6,'Res.Aux.'!$AG$15:$BG$15,0)))</f>
        <v/>
      </c>
      <c r="O482" s="411"/>
      <c r="P482" s="412" t="str">
        <f t="shared" si="91"/>
        <v/>
      </c>
      <c r="Q482" s="413" t="str">
        <f t="shared" si="93"/>
        <v>ù</v>
      </c>
      <c r="R482" s="414" t="str">
        <f>IF($B482="-","",INDEX('Res.Aux.'!$AG$12:$BG$722,MATCH($B482,'Res.Aux.'!$AG$12:$AG$722,0),MATCH(R$6,'Res.Aux.'!$AG$15:$BG$15,0)))</f>
        <v/>
      </c>
      <c r="S482" s="415" t="str">
        <f>IF($B482="-","",INDEX('Res.Aux.'!$AG$12:$BG$722,MATCH($B482,'Res.Aux.'!$AG$12:$AG$722,0),MATCH(S$6,'Res.Aux.'!$AG$15:$BG$15,0)))</f>
        <v/>
      </c>
      <c r="T482" s="415" t="str">
        <f>IF($B482="-","",INDEX('Res.Aux.'!$AG$12:$BG$722,MATCH($B482,'Res.Aux.'!$AG$12:$AG$722,0),MATCH(T$6,'Res.Aux.'!$AG$15:$BG$15,0)))</f>
        <v/>
      </c>
      <c r="U482" s="416" t="str">
        <f>IF($B482="-","",INDEX('Res.Aux.'!$AG$12:$BG$722,MATCH($B482,'Res.Aux.'!$AG$12:$AG$722,0),MATCH(U$6,'Res.Aux.'!$AG$15:$BG$15,0)))</f>
        <v/>
      </c>
      <c r="V482" s="417"/>
      <c r="W482" s="414" t="str">
        <f t="shared" si="98"/>
        <v>-</v>
      </c>
      <c r="X482" s="415" t="str">
        <f t="shared" si="98"/>
        <v>-</v>
      </c>
      <c r="Y482" s="415" t="str">
        <f t="shared" si="98"/>
        <v>-</v>
      </c>
      <c r="Z482" s="416" t="str">
        <f t="shared" si="96"/>
        <v>-</v>
      </c>
      <c r="AA482" s="417"/>
      <c r="AB482" s="414" t="str">
        <f t="shared" si="97"/>
        <v>-</v>
      </c>
      <c r="AC482" s="415" t="str">
        <f t="shared" si="97"/>
        <v>-</v>
      </c>
      <c r="AD482" s="415" t="str">
        <f t="shared" si="97"/>
        <v>-</v>
      </c>
      <c r="AE482" s="416" t="str">
        <f t="shared" si="95"/>
        <v>-</v>
      </c>
      <c r="AF482" s="417"/>
      <c r="AG482" s="410" t="str">
        <f t="shared" si="86"/>
        <v>-</v>
      </c>
      <c r="AH482" s="417"/>
      <c r="AI482" s="418" t="str">
        <f t="shared" si="87"/>
        <v>ù</v>
      </c>
      <c r="AJ482" s="419" t="str">
        <f t="shared" si="88"/>
        <v>~</v>
      </c>
      <c r="AK482" s="417"/>
      <c r="AL482" s="414" t="str">
        <f t="shared" si="94"/>
        <v>-</v>
      </c>
      <c r="AM482" s="416" t="str">
        <f t="shared" si="92"/>
        <v>-</v>
      </c>
    </row>
    <row r="483" spans="2:39" ht="15" x14ac:dyDescent="0.3">
      <c r="B483" s="400" t="str">
        <f>IF(MAX(B$7:B482)+1&gt;MAX('Res.Aux.'!$AG$23:$AG$722),"-",MAX(B$7:B482)+1)</f>
        <v>-</v>
      </c>
      <c r="C483" s="401" t="str">
        <f>IF($B483="-","",INDEX('Res.Aux.'!$AG$12:$BG$722,MATCH($B483,'Res.Aux.'!$AG$12:$AG$722,0),MATCH(C$6,'Res.Aux.'!$AG$15:$BG$15,0)))</f>
        <v/>
      </c>
      <c r="D483" s="402" t="str">
        <f t="shared" si="89"/>
        <v/>
      </c>
      <c r="E483" s="403" t="str">
        <f>IF($B483="-","",INDEX('Res.Aux.'!$AG$12:$BG$722,MATCH($B483,'Res.Aux.'!$AG$12:$AG$722,0),MATCH(E$6,'Res.Aux.'!$AG$15:$BG$15,0)))</f>
        <v/>
      </c>
      <c r="F483" s="402" t="str">
        <f t="shared" si="90"/>
        <v/>
      </c>
      <c r="G483" s="404" t="str">
        <f>IF($B483="-","",INDEX('Res.Aux.'!$AG$12:$BG$722,MATCH($B483,'Res.Aux.'!$AG$12:$AG$722,0),MATCH(G$6,'Res.Aux.'!$AG$15:$BG$15,0)))</f>
        <v/>
      </c>
      <c r="H483" s="405" t="str">
        <f>IF($B483="-","",Datos!$I$16)</f>
        <v/>
      </c>
      <c r="I483" s="406" t="str">
        <f>IF($C483="","",Datos!$G$16)</f>
        <v/>
      </c>
      <c r="J483" s="407" t="str">
        <f>IF($B483="-","",INDEX('Res.Aux.'!$AG$12:$BG$722,MATCH($B483,'Res.Aux.'!$AG$12:$AG$722,0),MATCH(J$6,'Res.Aux.'!$AG$15:$BG$15,0)))</f>
        <v/>
      </c>
      <c r="K483" s="408" t="str">
        <f>IF($C483="","",Datos!$H$26)</f>
        <v/>
      </c>
      <c r="L483" s="409" t="str">
        <f>IF($I483="","",Datos!$N$27)</f>
        <v/>
      </c>
      <c r="M483" s="407" t="str">
        <f>IF($I483="","",Datos!$O$27)</f>
        <v/>
      </c>
      <c r="N483" s="410" t="str">
        <f>IF($B483="-","",INDEX('Res.Aux.'!$AG$12:$BG$722,MATCH($B483,'Res.Aux.'!$AG$12:$AG$722,0),MATCH(N$6,'Res.Aux.'!$AG$15:$BG$15,0)))</f>
        <v/>
      </c>
      <c r="O483" s="411"/>
      <c r="P483" s="412" t="str">
        <f t="shared" si="91"/>
        <v/>
      </c>
      <c r="Q483" s="413" t="str">
        <f t="shared" si="93"/>
        <v>ù</v>
      </c>
      <c r="R483" s="414" t="str">
        <f>IF($B483="-","",INDEX('Res.Aux.'!$AG$12:$BG$722,MATCH($B483,'Res.Aux.'!$AG$12:$AG$722,0),MATCH(R$6,'Res.Aux.'!$AG$15:$BG$15,0)))</f>
        <v/>
      </c>
      <c r="S483" s="415" t="str">
        <f>IF($B483="-","",INDEX('Res.Aux.'!$AG$12:$BG$722,MATCH($B483,'Res.Aux.'!$AG$12:$AG$722,0),MATCH(S$6,'Res.Aux.'!$AG$15:$BG$15,0)))</f>
        <v/>
      </c>
      <c r="T483" s="415" t="str">
        <f>IF($B483="-","",INDEX('Res.Aux.'!$AG$12:$BG$722,MATCH($B483,'Res.Aux.'!$AG$12:$AG$722,0),MATCH(T$6,'Res.Aux.'!$AG$15:$BG$15,0)))</f>
        <v/>
      </c>
      <c r="U483" s="416" t="str">
        <f>IF($B483="-","",INDEX('Res.Aux.'!$AG$12:$BG$722,MATCH($B483,'Res.Aux.'!$AG$12:$AG$722,0),MATCH(U$6,'Res.Aux.'!$AG$15:$BG$15,0)))</f>
        <v/>
      </c>
      <c r="V483" s="417"/>
      <c r="W483" s="414" t="str">
        <f t="shared" si="98"/>
        <v>-</v>
      </c>
      <c r="X483" s="415" t="str">
        <f t="shared" si="98"/>
        <v>-</v>
      </c>
      <c r="Y483" s="415" t="str">
        <f t="shared" si="98"/>
        <v>-</v>
      </c>
      <c r="Z483" s="416" t="str">
        <f t="shared" si="96"/>
        <v>-</v>
      </c>
      <c r="AA483" s="417"/>
      <c r="AB483" s="414" t="str">
        <f t="shared" si="97"/>
        <v>-</v>
      </c>
      <c r="AC483" s="415" t="str">
        <f t="shared" si="97"/>
        <v>-</v>
      </c>
      <c r="AD483" s="415" t="str">
        <f t="shared" si="97"/>
        <v>-</v>
      </c>
      <c r="AE483" s="416" t="str">
        <f t="shared" si="95"/>
        <v>-</v>
      </c>
      <c r="AF483" s="417"/>
      <c r="AG483" s="410" t="str">
        <f t="shared" si="86"/>
        <v>-</v>
      </c>
      <c r="AH483" s="417"/>
      <c r="AI483" s="418" t="str">
        <f t="shared" si="87"/>
        <v>ù</v>
      </c>
      <c r="AJ483" s="419" t="str">
        <f t="shared" si="88"/>
        <v>~</v>
      </c>
      <c r="AK483" s="417"/>
      <c r="AL483" s="414" t="str">
        <f t="shared" si="94"/>
        <v>-</v>
      </c>
      <c r="AM483" s="416" t="str">
        <f t="shared" si="92"/>
        <v>-</v>
      </c>
    </row>
    <row r="484" spans="2:39" ht="15" x14ac:dyDescent="0.3">
      <c r="B484" s="400" t="str">
        <f>IF(MAX(B$7:B483)+1&gt;MAX('Res.Aux.'!$AG$23:$AG$722),"-",MAX(B$7:B483)+1)</f>
        <v>-</v>
      </c>
      <c r="C484" s="401" t="str">
        <f>IF($B484="-","",INDEX('Res.Aux.'!$AG$12:$BG$722,MATCH($B484,'Res.Aux.'!$AG$12:$AG$722,0),MATCH(C$6,'Res.Aux.'!$AG$15:$BG$15,0)))</f>
        <v/>
      </c>
      <c r="D484" s="402" t="str">
        <f t="shared" si="89"/>
        <v/>
      </c>
      <c r="E484" s="403" t="str">
        <f>IF($B484="-","",INDEX('Res.Aux.'!$AG$12:$BG$722,MATCH($B484,'Res.Aux.'!$AG$12:$AG$722,0),MATCH(E$6,'Res.Aux.'!$AG$15:$BG$15,0)))</f>
        <v/>
      </c>
      <c r="F484" s="402" t="str">
        <f t="shared" si="90"/>
        <v/>
      </c>
      <c r="G484" s="404" t="str">
        <f>IF($B484="-","",INDEX('Res.Aux.'!$AG$12:$BG$722,MATCH($B484,'Res.Aux.'!$AG$12:$AG$722,0),MATCH(G$6,'Res.Aux.'!$AG$15:$BG$15,0)))</f>
        <v/>
      </c>
      <c r="H484" s="405" t="str">
        <f>IF($B484="-","",Datos!$I$16)</f>
        <v/>
      </c>
      <c r="I484" s="406" t="str">
        <f>IF($C484="","",Datos!$G$16)</f>
        <v/>
      </c>
      <c r="J484" s="407" t="str">
        <f>IF($B484="-","",INDEX('Res.Aux.'!$AG$12:$BG$722,MATCH($B484,'Res.Aux.'!$AG$12:$AG$722,0),MATCH(J$6,'Res.Aux.'!$AG$15:$BG$15,0)))</f>
        <v/>
      </c>
      <c r="K484" s="408" t="str">
        <f>IF($C484="","",Datos!$H$26)</f>
        <v/>
      </c>
      <c r="L484" s="409" t="str">
        <f>IF($I484="","",Datos!$N$27)</f>
        <v/>
      </c>
      <c r="M484" s="407" t="str">
        <f>IF($I484="","",Datos!$O$27)</f>
        <v/>
      </c>
      <c r="N484" s="410" t="str">
        <f>IF($B484="-","",INDEX('Res.Aux.'!$AG$12:$BG$722,MATCH($B484,'Res.Aux.'!$AG$12:$AG$722,0),MATCH(N$6,'Res.Aux.'!$AG$15:$BG$15,0)))</f>
        <v/>
      </c>
      <c r="O484" s="411"/>
      <c r="P484" s="412" t="str">
        <f t="shared" si="91"/>
        <v/>
      </c>
      <c r="Q484" s="413" t="str">
        <f t="shared" si="93"/>
        <v>ù</v>
      </c>
      <c r="R484" s="414" t="str">
        <f>IF($B484="-","",INDEX('Res.Aux.'!$AG$12:$BG$722,MATCH($B484,'Res.Aux.'!$AG$12:$AG$722,0),MATCH(R$6,'Res.Aux.'!$AG$15:$BG$15,0)))</f>
        <v/>
      </c>
      <c r="S484" s="415" t="str">
        <f>IF($B484="-","",INDEX('Res.Aux.'!$AG$12:$BG$722,MATCH($B484,'Res.Aux.'!$AG$12:$AG$722,0),MATCH(S$6,'Res.Aux.'!$AG$15:$BG$15,0)))</f>
        <v/>
      </c>
      <c r="T484" s="415" t="str">
        <f>IF($B484="-","",INDEX('Res.Aux.'!$AG$12:$BG$722,MATCH($B484,'Res.Aux.'!$AG$12:$AG$722,0),MATCH(T$6,'Res.Aux.'!$AG$15:$BG$15,0)))</f>
        <v/>
      </c>
      <c r="U484" s="416" t="str">
        <f>IF($B484="-","",INDEX('Res.Aux.'!$AG$12:$BG$722,MATCH($B484,'Res.Aux.'!$AG$12:$AG$722,0),MATCH(U$6,'Res.Aux.'!$AG$15:$BG$15,0)))</f>
        <v/>
      </c>
      <c r="V484" s="417"/>
      <c r="W484" s="414" t="str">
        <f t="shared" si="98"/>
        <v>-</v>
      </c>
      <c r="X484" s="415" t="str">
        <f t="shared" si="98"/>
        <v>-</v>
      </c>
      <c r="Y484" s="415" t="str">
        <f t="shared" si="98"/>
        <v>-</v>
      </c>
      <c r="Z484" s="416" t="str">
        <f t="shared" si="96"/>
        <v>-</v>
      </c>
      <c r="AA484" s="417"/>
      <c r="AB484" s="414" t="str">
        <f t="shared" si="97"/>
        <v>-</v>
      </c>
      <c r="AC484" s="415" t="str">
        <f t="shared" si="97"/>
        <v>-</v>
      </c>
      <c r="AD484" s="415" t="str">
        <f t="shared" si="97"/>
        <v>-</v>
      </c>
      <c r="AE484" s="416" t="str">
        <f t="shared" si="95"/>
        <v>-</v>
      </c>
      <c r="AF484" s="417"/>
      <c r="AG484" s="410" t="str">
        <f t="shared" si="86"/>
        <v>-</v>
      </c>
      <c r="AH484" s="417"/>
      <c r="AI484" s="418" t="str">
        <f t="shared" si="87"/>
        <v>ù</v>
      </c>
      <c r="AJ484" s="419" t="str">
        <f t="shared" si="88"/>
        <v>~</v>
      </c>
      <c r="AK484" s="417"/>
      <c r="AL484" s="414" t="str">
        <f t="shared" si="94"/>
        <v>-</v>
      </c>
      <c r="AM484" s="416" t="str">
        <f t="shared" si="92"/>
        <v>-</v>
      </c>
    </row>
    <row r="485" spans="2:39" ht="15" x14ac:dyDescent="0.3">
      <c r="B485" s="400" t="str">
        <f>IF(MAX(B$7:B484)+1&gt;MAX('Res.Aux.'!$AG$23:$AG$722),"-",MAX(B$7:B484)+1)</f>
        <v>-</v>
      </c>
      <c r="C485" s="401" t="str">
        <f>IF($B485="-","",INDEX('Res.Aux.'!$AG$12:$BG$722,MATCH($B485,'Res.Aux.'!$AG$12:$AG$722,0),MATCH(C$6,'Res.Aux.'!$AG$15:$BG$15,0)))</f>
        <v/>
      </c>
      <c r="D485" s="402" t="str">
        <f t="shared" si="89"/>
        <v/>
      </c>
      <c r="E485" s="403" t="str">
        <f>IF($B485="-","",INDEX('Res.Aux.'!$AG$12:$BG$722,MATCH($B485,'Res.Aux.'!$AG$12:$AG$722,0),MATCH(E$6,'Res.Aux.'!$AG$15:$BG$15,0)))</f>
        <v/>
      </c>
      <c r="F485" s="402" t="str">
        <f t="shared" si="90"/>
        <v/>
      </c>
      <c r="G485" s="404" t="str">
        <f>IF($B485="-","",INDEX('Res.Aux.'!$AG$12:$BG$722,MATCH($B485,'Res.Aux.'!$AG$12:$AG$722,0),MATCH(G$6,'Res.Aux.'!$AG$15:$BG$15,0)))</f>
        <v/>
      </c>
      <c r="H485" s="405" t="str">
        <f>IF($B485="-","",Datos!$I$16)</f>
        <v/>
      </c>
      <c r="I485" s="406" t="str">
        <f>IF($C485="","",Datos!$G$16)</f>
        <v/>
      </c>
      <c r="J485" s="407" t="str">
        <f>IF($B485="-","",INDEX('Res.Aux.'!$AG$12:$BG$722,MATCH($B485,'Res.Aux.'!$AG$12:$AG$722,0),MATCH(J$6,'Res.Aux.'!$AG$15:$BG$15,0)))</f>
        <v/>
      </c>
      <c r="K485" s="408" t="str">
        <f>IF($C485="","",Datos!$H$26)</f>
        <v/>
      </c>
      <c r="L485" s="409" t="str">
        <f>IF($I485="","",Datos!$N$27)</f>
        <v/>
      </c>
      <c r="M485" s="407" t="str">
        <f>IF($I485="","",Datos!$O$27)</f>
        <v/>
      </c>
      <c r="N485" s="410" t="str">
        <f>IF($B485="-","",INDEX('Res.Aux.'!$AG$12:$BG$722,MATCH($B485,'Res.Aux.'!$AG$12:$AG$722,0),MATCH(N$6,'Res.Aux.'!$AG$15:$BG$15,0)))</f>
        <v/>
      </c>
      <c r="O485" s="411"/>
      <c r="P485" s="412" t="str">
        <f t="shared" si="91"/>
        <v/>
      </c>
      <c r="Q485" s="413" t="str">
        <f t="shared" si="93"/>
        <v>ù</v>
      </c>
      <c r="R485" s="414" t="str">
        <f>IF($B485="-","",INDEX('Res.Aux.'!$AG$12:$BG$722,MATCH($B485,'Res.Aux.'!$AG$12:$AG$722,0),MATCH(R$6,'Res.Aux.'!$AG$15:$BG$15,0)))</f>
        <v/>
      </c>
      <c r="S485" s="415" t="str">
        <f>IF($B485="-","",INDEX('Res.Aux.'!$AG$12:$BG$722,MATCH($B485,'Res.Aux.'!$AG$12:$AG$722,0),MATCH(S$6,'Res.Aux.'!$AG$15:$BG$15,0)))</f>
        <v/>
      </c>
      <c r="T485" s="415" t="str">
        <f>IF($B485="-","",INDEX('Res.Aux.'!$AG$12:$BG$722,MATCH($B485,'Res.Aux.'!$AG$12:$AG$722,0),MATCH(T$6,'Res.Aux.'!$AG$15:$BG$15,0)))</f>
        <v/>
      </c>
      <c r="U485" s="416" t="str">
        <f>IF($B485="-","",INDEX('Res.Aux.'!$AG$12:$BG$722,MATCH($B485,'Res.Aux.'!$AG$12:$AG$722,0),MATCH(U$6,'Res.Aux.'!$AG$15:$BG$15,0)))</f>
        <v/>
      </c>
      <c r="V485" s="417"/>
      <c r="W485" s="414" t="str">
        <f t="shared" si="98"/>
        <v>-</v>
      </c>
      <c r="X485" s="415" t="str">
        <f t="shared" si="98"/>
        <v>-</v>
      </c>
      <c r="Y485" s="415" t="str">
        <f t="shared" si="98"/>
        <v>-</v>
      </c>
      <c r="Z485" s="416" t="str">
        <f t="shared" si="96"/>
        <v>-</v>
      </c>
      <c r="AA485" s="417"/>
      <c r="AB485" s="414" t="str">
        <f t="shared" si="97"/>
        <v>-</v>
      </c>
      <c r="AC485" s="415" t="str">
        <f t="shared" si="97"/>
        <v>-</v>
      </c>
      <c r="AD485" s="415" t="str">
        <f t="shared" si="97"/>
        <v>-</v>
      </c>
      <c r="AE485" s="416" t="str">
        <f t="shared" si="95"/>
        <v>-</v>
      </c>
      <c r="AF485" s="417"/>
      <c r="AG485" s="410" t="str">
        <f t="shared" si="86"/>
        <v>-</v>
      </c>
      <c r="AH485" s="417"/>
      <c r="AI485" s="418" t="str">
        <f t="shared" si="87"/>
        <v>ù</v>
      </c>
      <c r="AJ485" s="419" t="str">
        <f t="shared" si="88"/>
        <v>~</v>
      </c>
      <c r="AK485" s="417"/>
      <c r="AL485" s="414" t="str">
        <f t="shared" si="94"/>
        <v>-</v>
      </c>
      <c r="AM485" s="416" t="str">
        <f t="shared" si="92"/>
        <v>-</v>
      </c>
    </row>
    <row r="486" spans="2:39" ht="15" x14ac:dyDescent="0.3">
      <c r="B486" s="400" t="str">
        <f>IF(MAX(B$7:B485)+1&gt;MAX('Res.Aux.'!$AG$23:$AG$722),"-",MAX(B$7:B485)+1)</f>
        <v>-</v>
      </c>
      <c r="C486" s="401" t="str">
        <f>IF($B486="-","",INDEX('Res.Aux.'!$AG$12:$BG$722,MATCH($B486,'Res.Aux.'!$AG$12:$AG$722,0),MATCH(C$6,'Res.Aux.'!$AG$15:$BG$15,0)))</f>
        <v/>
      </c>
      <c r="D486" s="402" t="str">
        <f t="shared" si="89"/>
        <v/>
      </c>
      <c r="E486" s="403" t="str">
        <f>IF($B486="-","",INDEX('Res.Aux.'!$AG$12:$BG$722,MATCH($B486,'Res.Aux.'!$AG$12:$AG$722,0),MATCH(E$6,'Res.Aux.'!$AG$15:$BG$15,0)))</f>
        <v/>
      </c>
      <c r="F486" s="402" t="str">
        <f t="shared" si="90"/>
        <v/>
      </c>
      <c r="G486" s="404" t="str">
        <f>IF($B486="-","",INDEX('Res.Aux.'!$AG$12:$BG$722,MATCH($B486,'Res.Aux.'!$AG$12:$AG$722,0),MATCH(G$6,'Res.Aux.'!$AG$15:$BG$15,0)))</f>
        <v/>
      </c>
      <c r="H486" s="405" t="str">
        <f>IF($B486="-","",Datos!$I$16)</f>
        <v/>
      </c>
      <c r="I486" s="406" t="str">
        <f>IF($C486="","",Datos!$G$16)</f>
        <v/>
      </c>
      <c r="J486" s="407" t="str">
        <f>IF($B486="-","",INDEX('Res.Aux.'!$AG$12:$BG$722,MATCH($B486,'Res.Aux.'!$AG$12:$AG$722,0),MATCH(J$6,'Res.Aux.'!$AG$15:$BG$15,0)))</f>
        <v/>
      </c>
      <c r="K486" s="408" t="str">
        <f>IF($C486="","",Datos!$H$26)</f>
        <v/>
      </c>
      <c r="L486" s="409" t="str">
        <f>IF($I486="","",Datos!$N$27)</f>
        <v/>
      </c>
      <c r="M486" s="407" t="str">
        <f>IF($I486="","",Datos!$O$27)</f>
        <v/>
      </c>
      <c r="N486" s="410" t="str">
        <f>IF($B486="-","",INDEX('Res.Aux.'!$AG$12:$BG$722,MATCH($B486,'Res.Aux.'!$AG$12:$AG$722,0),MATCH(N$6,'Res.Aux.'!$AG$15:$BG$15,0)))</f>
        <v/>
      </c>
      <c r="O486" s="411"/>
      <c r="P486" s="412" t="str">
        <f t="shared" si="91"/>
        <v/>
      </c>
      <c r="Q486" s="413" t="str">
        <f t="shared" si="93"/>
        <v>ù</v>
      </c>
      <c r="R486" s="414" t="str">
        <f>IF($B486="-","",INDEX('Res.Aux.'!$AG$12:$BG$722,MATCH($B486,'Res.Aux.'!$AG$12:$AG$722,0),MATCH(R$6,'Res.Aux.'!$AG$15:$BG$15,0)))</f>
        <v/>
      </c>
      <c r="S486" s="415" t="str">
        <f>IF($B486="-","",INDEX('Res.Aux.'!$AG$12:$BG$722,MATCH($B486,'Res.Aux.'!$AG$12:$AG$722,0),MATCH(S$6,'Res.Aux.'!$AG$15:$BG$15,0)))</f>
        <v/>
      </c>
      <c r="T486" s="415" t="str">
        <f>IF($B486="-","",INDEX('Res.Aux.'!$AG$12:$BG$722,MATCH($B486,'Res.Aux.'!$AG$12:$AG$722,0),MATCH(T$6,'Res.Aux.'!$AG$15:$BG$15,0)))</f>
        <v/>
      </c>
      <c r="U486" s="416" t="str">
        <f>IF($B486="-","",INDEX('Res.Aux.'!$AG$12:$BG$722,MATCH($B486,'Res.Aux.'!$AG$12:$AG$722,0),MATCH(U$6,'Res.Aux.'!$AG$15:$BG$15,0)))</f>
        <v/>
      </c>
      <c r="V486" s="417"/>
      <c r="W486" s="414" t="str">
        <f t="shared" si="98"/>
        <v>-</v>
      </c>
      <c r="X486" s="415" t="str">
        <f t="shared" si="98"/>
        <v>-</v>
      </c>
      <c r="Y486" s="415" t="str">
        <f t="shared" si="98"/>
        <v>-</v>
      </c>
      <c r="Z486" s="416" t="str">
        <f t="shared" si="96"/>
        <v>-</v>
      </c>
      <c r="AA486" s="417"/>
      <c r="AB486" s="414" t="str">
        <f t="shared" si="97"/>
        <v>-</v>
      </c>
      <c r="AC486" s="415" t="str">
        <f t="shared" si="97"/>
        <v>-</v>
      </c>
      <c r="AD486" s="415" t="str">
        <f t="shared" si="97"/>
        <v>-</v>
      </c>
      <c r="AE486" s="416" t="str">
        <f t="shared" si="95"/>
        <v>-</v>
      </c>
      <c r="AF486" s="417"/>
      <c r="AG486" s="410" t="str">
        <f t="shared" si="86"/>
        <v>-</v>
      </c>
      <c r="AH486" s="417"/>
      <c r="AI486" s="418" t="str">
        <f t="shared" si="87"/>
        <v>ù</v>
      </c>
      <c r="AJ486" s="419" t="str">
        <f t="shared" si="88"/>
        <v>~</v>
      </c>
      <c r="AK486" s="417"/>
      <c r="AL486" s="414" t="str">
        <f t="shared" si="94"/>
        <v>-</v>
      </c>
      <c r="AM486" s="416" t="str">
        <f t="shared" si="92"/>
        <v>-</v>
      </c>
    </row>
    <row r="487" spans="2:39" ht="15" x14ac:dyDescent="0.3">
      <c r="B487" s="400" t="str">
        <f>IF(MAX(B$7:B486)+1&gt;MAX('Res.Aux.'!$AG$23:$AG$722),"-",MAX(B$7:B486)+1)</f>
        <v>-</v>
      </c>
      <c r="C487" s="401" t="str">
        <f>IF($B487="-","",INDEX('Res.Aux.'!$AG$12:$BG$722,MATCH($B487,'Res.Aux.'!$AG$12:$AG$722,0),MATCH(C$6,'Res.Aux.'!$AG$15:$BG$15,0)))</f>
        <v/>
      </c>
      <c r="D487" s="402" t="str">
        <f t="shared" si="89"/>
        <v/>
      </c>
      <c r="E487" s="403" t="str">
        <f>IF($B487="-","",INDEX('Res.Aux.'!$AG$12:$BG$722,MATCH($B487,'Res.Aux.'!$AG$12:$AG$722,0),MATCH(E$6,'Res.Aux.'!$AG$15:$BG$15,0)))</f>
        <v/>
      </c>
      <c r="F487" s="402" t="str">
        <f t="shared" si="90"/>
        <v/>
      </c>
      <c r="G487" s="404" t="str">
        <f>IF($B487="-","",INDEX('Res.Aux.'!$AG$12:$BG$722,MATCH($B487,'Res.Aux.'!$AG$12:$AG$722,0),MATCH(G$6,'Res.Aux.'!$AG$15:$BG$15,0)))</f>
        <v/>
      </c>
      <c r="H487" s="405" t="str">
        <f>IF($B487="-","",Datos!$I$16)</f>
        <v/>
      </c>
      <c r="I487" s="406" t="str">
        <f>IF($C487="","",Datos!$G$16)</f>
        <v/>
      </c>
      <c r="J487" s="407" t="str">
        <f>IF($B487="-","",INDEX('Res.Aux.'!$AG$12:$BG$722,MATCH($B487,'Res.Aux.'!$AG$12:$AG$722,0),MATCH(J$6,'Res.Aux.'!$AG$15:$BG$15,0)))</f>
        <v/>
      </c>
      <c r="K487" s="408" t="str">
        <f>IF($C487="","",Datos!$H$26)</f>
        <v/>
      </c>
      <c r="L487" s="409" t="str">
        <f>IF($I487="","",Datos!$N$27)</f>
        <v/>
      </c>
      <c r="M487" s="407" t="str">
        <f>IF($I487="","",Datos!$O$27)</f>
        <v/>
      </c>
      <c r="N487" s="410" t="str">
        <f>IF($B487="-","",INDEX('Res.Aux.'!$AG$12:$BG$722,MATCH($B487,'Res.Aux.'!$AG$12:$AG$722,0),MATCH(N$6,'Res.Aux.'!$AG$15:$BG$15,0)))</f>
        <v/>
      </c>
      <c r="O487" s="411"/>
      <c r="P487" s="412" t="str">
        <f t="shared" si="91"/>
        <v/>
      </c>
      <c r="Q487" s="413" t="str">
        <f t="shared" si="93"/>
        <v>ù</v>
      </c>
      <c r="R487" s="414" t="str">
        <f>IF($B487="-","",INDEX('Res.Aux.'!$AG$12:$BG$722,MATCH($B487,'Res.Aux.'!$AG$12:$AG$722,0),MATCH(R$6,'Res.Aux.'!$AG$15:$BG$15,0)))</f>
        <v/>
      </c>
      <c r="S487" s="415" t="str">
        <f>IF($B487="-","",INDEX('Res.Aux.'!$AG$12:$BG$722,MATCH($B487,'Res.Aux.'!$AG$12:$AG$722,0),MATCH(S$6,'Res.Aux.'!$AG$15:$BG$15,0)))</f>
        <v/>
      </c>
      <c r="T487" s="415" t="str">
        <f>IF($B487="-","",INDEX('Res.Aux.'!$AG$12:$BG$722,MATCH($B487,'Res.Aux.'!$AG$12:$AG$722,0),MATCH(T$6,'Res.Aux.'!$AG$15:$BG$15,0)))</f>
        <v/>
      </c>
      <c r="U487" s="416" t="str">
        <f>IF($B487="-","",INDEX('Res.Aux.'!$AG$12:$BG$722,MATCH($B487,'Res.Aux.'!$AG$12:$AG$722,0),MATCH(U$6,'Res.Aux.'!$AG$15:$BG$15,0)))</f>
        <v/>
      </c>
      <c r="V487" s="417"/>
      <c r="W487" s="414" t="str">
        <f t="shared" si="98"/>
        <v>-</v>
      </c>
      <c r="X487" s="415" t="str">
        <f t="shared" si="98"/>
        <v>-</v>
      </c>
      <c r="Y487" s="415" t="str">
        <f t="shared" si="98"/>
        <v>-</v>
      </c>
      <c r="Z487" s="416" t="str">
        <f t="shared" si="96"/>
        <v>-</v>
      </c>
      <c r="AA487" s="417"/>
      <c r="AB487" s="414" t="str">
        <f t="shared" si="97"/>
        <v>-</v>
      </c>
      <c r="AC487" s="415" t="str">
        <f t="shared" si="97"/>
        <v>-</v>
      </c>
      <c r="AD487" s="415" t="str">
        <f t="shared" si="97"/>
        <v>-</v>
      </c>
      <c r="AE487" s="416" t="str">
        <f t="shared" si="95"/>
        <v>-</v>
      </c>
      <c r="AF487" s="417"/>
      <c r="AG487" s="410" t="str">
        <f t="shared" si="86"/>
        <v>-</v>
      </c>
      <c r="AH487" s="417"/>
      <c r="AI487" s="418" t="str">
        <f t="shared" si="87"/>
        <v>ù</v>
      </c>
      <c r="AJ487" s="419" t="str">
        <f t="shared" si="88"/>
        <v>~</v>
      </c>
      <c r="AK487" s="417"/>
      <c r="AL487" s="414" t="str">
        <f t="shared" si="94"/>
        <v>-</v>
      </c>
      <c r="AM487" s="416" t="str">
        <f t="shared" si="92"/>
        <v>-</v>
      </c>
    </row>
    <row r="488" spans="2:39" ht="15" x14ac:dyDescent="0.3">
      <c r="B488" s="400" t="str">
        <f>IF(MAX(B$7:B487)+1&gt;MAX('Res.Aux.'!$AG$23:$AG$722),"-",MAX(B$7:B487)+1)</f>
        <v>-</v>
      </c>
      <c r="C488" s="401" t="str">
        <f>IF($B488="-","",INDEX('Res.Aux.'!$AG$12:$BG$722,MATCH($B488,'Res.Aux.'!$AG$12:$AG$722,0),MATCH(C$6,'Res.Aux.'!$AG$15:$BG$15,0)))</f>
        <v/>
      </c>
      <c r="D488" s="402" t="str">
        <f t="shared" si="89"/>
        <v/>
      </c>
      <c r="E488" s="403" t="str">
        <f>IF($B488="-","",INDEX('Res.Aux.'!$AG$12:$BG$722,MATCH($B488,'Res.Aux.'!$AG$12:$AG$722,0),MATCH(E$6,'Res.Aux.'!$AG$15:$BG$15,0)))</f>
        <v/>
      </c>
      <c r="F488" s="402" t="str">
        <f t="shared" si="90"/>
        <v/>
      </c>
      <c r="G488" s="404" t="str">
        <f>IF($B488="-","",INDEX('Res.Aux.'!$AG$12:$BG$722,MATCH($B488,'Res.Aux.'!$AG$12:$AG$722,0),MATCH(G$6,'Res.Aux.'!$AG$15:$BG$15,0)))</f>
        <v/>
      </c>
      <c r="H488" s="405" t="str">
        <f>IF($B488="-","",Datos!$I$16)</f>
        <v/>
      </c>
      <c r="I488" s="406" t="str">
        <f>IF($C488="","",Datos!$G$16)</f>
        <v/>
      </c>
      <c r="J488" s="407" t="str">
        <f>IF($B488="-","",INDEX('Res.Aux.'!$AG$12:$BG$722,MATCH($B488,'Res.Aux.'!$AG$12:$AG$722,0),MATCH(J$6,'Res.Aux.'!$AG$15:$BG$15,0)))</f>
        <v/>
      </c>
      <c r="K488" s="408" t="str">
        <f>IF($C488="","",Datos!$H$26)</f>
        <v/>
      </c>
      <c r="L488" s="409" t="str">
        <f>IF($I488="","",Datos!$N$27)</f>
        <v/>
      </c>
      <c r="M488" s="407" t="str">
        <f>IF($I488="","",Datos!$O$27)</f>
        <v/>
      </c>
      <c r="N488" s="410" t="str">
        <f>IF($B488="-","",INDEX('Res.Aux.'!$AG$12:$BG$722,MATCH($B488,'Res.Aux.'!$AG$12:$AG$722,0),MATCH(N$6,'Res.Aux.'!$AG$15:$BG$15,0)))</f>
        <v/>
      </c>
      <c r="O488" s="411"/>
      <c r="P488" s="412" t="str">
        <f t="shared" si="91"/>
        <v/>
      </c>
      <c r="Q488" s="413" t="str">
        <f t="shared" si="93"/>
        <v>ù</v>
      </c>
      <c r="R488" s="414" t="str">
        <f>IF($B488="-","",INDEX('Res.Aux.'!$AG$12:$BG$722,MATCH($B488,'Res.Aux.'!$AG$12:$AG$722,0),MATCH(R$6,'Res.Aux.'!$AG$15:$BG$15,0)))</f>
        <v/>
      </c>
      <c r="S488" s="415" t="str">
        <f>IF($B488="-","",INDEX('Res.Aux.'!$AG$12:$BG$722,MATCH($B488,'Res.Aux.'!$AG$12:$AG$722,0),MATCH(S$6,'Res.Aux.'!$AG$15:$BG$15,0)))</f>
        <v/>
      </c>
      <c r="T488" s="415" t="str">
        <f>IF($B488="-","",INDEX('Res.Aux.'!$AG$12:$BG$722,MATCH($B488,'Res.Aux.'!$AG$12:$AG$722,0),MATCH(T$6,'Res.Aux.'!$AG$15:$BG$15,0)))</f>
        <v/>
      </c>
      <c r="U488" s="416" t="str">
        <f>IF($B488="-","",INDEX('Res.Aux.'!$AG$12:$BG$722,MATCH($B488,'Res.Aux.'!$AG$12:$AG$722,0),MATCH(U$6,'Res.Aux.'!$AG$15:$BG$15,0)))</f>
        <v/>
      </c>
      <c r="V488" s="417"/>
      <c r="W488" s="414" t="str">
        <f t="shared" si="98"/>
        <v>-</v>
      </c>
      <c r="X488" s="415" t="str">
        <f t="shared" si="98"/>
        <v>-</v>
      </c>
      <c r="Y488" s="415" t="str">
        <f t="shared" si="98"/>
        <v>-</v>
      </c>
      <c r="Z488" s="416" t="str">
        <f t="shared" si="96"/>
        <v>-</v>
      </c>
      <c r="AA488" s="417"/>
      <c r="AB488" s="414" t="str">
        <f t="shared" si="97"/>
        <v>-</v>
      </c>
      <c r="AC488" s="415" t="str">
        <f t="shared" si="97"/>
        <v>-</v>
      </c>
      <c r="AD488" s="415" t="str">
        <f t="shared" si="97"/>
        <v>-</v>
      </c>
      <c r="AE488" s="416" t="str">
        <f t="shared" si="95"/>
        <v>-</v>
      </c>
      <c r="AF488" s="417"/>
      <c r="AG488" s="410" t="str">
        <f t="shared" si="86"/>
        <v>-</v>
      </c>
      <c r="AH488" s="417"/>
      <c r="AI488" s="418" t="str">
        <f t="shared" si="87"/>
        <v>ù</v>
      </c>
      <c r="AJ488" s="419" t="str">
        <f t="shared" si="88"/>
        <v>~</v>
      </c>
      <c r="AK488" s="417"/>
      <c r="AL488" s="414" t="str">
        <f t="shared" si="94"/>
        <v>-</v>
      </c>
      <c r="AM488" s="416" t="str">
        <f t="shared" si="92"/>
        <v>-</v>
      </c>
    </row>
    <row r="489" spans="2:39" ht="15" x14ac:dyDescent="0.3">
      <c r="B489" s="400" t="str">
        <f>IF(MAX(B$7:B488)+1&gt;MAX('Res.Aux.'!$AG$23:$AG$722),"-",MAX(B$7:B488)+1)</f>
        <v>-</v>
      </c>
      <c r="C489" s="401" t="str">
        <f>IF($B489="-","",INDEX('Res.Aux.'!$AG$12:$BG$722,MATCH($B489,'Res.Aux.'!$AG$12:$AG$722,0),MATCH(C$6,'Res.Aux.'!$AG$15:$BG$15,0)))</f>
        <v/>
      </c>
      <c r="D489" s="402" t="str">
        <f t="shared" si="89"/>
        <v/>
      </c>
      <c r="E489" s="403" t="str">
        <f>IF($B489="-","",INDEX('Res.Aux.'!$AG$12:$BG$722,MATCH($B489,'Res.Aux.'!$AG$12:$AG$722,0),MATCH(E$6,'Res.Aux.'!$AG$15:$BG$15,0)))</f>
        <v/>
      </c>
      <c r="F489" s="402" t="str">
        <f t="shared" si="90"/>
        <v/>
      </c>
      <c r="G489" s="404" t="str">
        <f>IF($B489="-","",INDEX('Res.Aux.'!$AG$12:$BG$722,MATCH($B489,'Res.Aux.'!$AG$12:$AG$722,0),MATCH(G$6,'Res.Aux.'!$AG$15:$BG$15,0)))</f>
        <v/>
      </c>
      <c r="H489" s="405" t="str">
        <f>IF($B489="-","",Datos!$I$16)</f>
        <v/>
      </c>
      <c r="I489" s="406" t="str">
        <f>IF($C489="","",Datos!$G$16)</f>
        <v/>
      </c>
      <c r="J489" s="407" t="str">
        <f>IF($B489="-","",INDEX('Res.Aux.'!$AG$12:$BG$722,MATCH($B489,'Res.Aux.'!$AG$12:$AG$722,0),MATCH(J$6,'Res.Aux.'!$AG$15:$BG$15,0)))</f>
        <v/>
      </c>
      <c r="K489" s="408" t="str">
        <f>IF($C489="","",Datos!$H$26)</f>
        <v/>
      </c>
      <c r="L489" s="409" t="str">
        <f>IF($I489="","",Datos!$N$27)</f>
        <v/>
      </c>
      <c r="M489" s="407" t="str">
        <f>IF($I489="","",Datos!$O$27)</f>
        <v/>
      </c>
      <c r="N489" s="410" t="str">
        <f>IF($B489="-","",INDEX('Res.Aux.'!$AG$12:$BG$722,MATCH($B489,'Res.Aux.'!$AG$12:$AG$722,0),MATCH(N$6,'Res.Aux.'!$AG$15:$BG$15,0)))</f>
        <v/>
      </c>
      <c r="O489" s="411"/>
      <c r="P489" s="412" t="str">
        <f t="shared" si="91"/>
        <v/>
      </c>
      <c r="Q489" s="413" t="str">
        <f t="shared" si="93"/>
        <v>ù</v>
      </c>
      <c r="R489" s="414" t="str">
        <f>IF($B489="-","",INDEX('Res.Aux.'!$AG$12:$BG$722,MATCH($B489,'Res.Aux.'!$AG$12:$AG$722,0),MATCH(R$6,'Res.Aux.'!$AG$15:$BG$15,0)))</f>
        <v/>
      </c>
      <c r="S489" s="415" t="str">
        <f>IF($B489="-","",INDEX('Res.Aux.'!$AG$12:$BG$722,MATCH($B489,'Res.Aux.'!$AG$12:$AG$722,0),MATCH(S$6,'Res.Aux.'!$AG$15:$BG$15,0)))</f>
        <v/>
      </c>
      <c r="T489" s="415" t="str">
        <f>IF($B489="-","",INDEX('Res.Aux.'!$AG$12:$BG$722,MATCH($B489,'Res.Aux.'!$AG$12:$AG$722,0),MATCH(T$6,'Res.Aux.'!$AG$15:$BG$15,0)))</f>
        <v/>
      </c>
      <c r="U489" s="416" t="str">
        <f>IF($B489="-","",INDEX('Res.Aux.'!$AG$12:$BG$722,MATCH($B489,'Res.Aux.'!$AG$12:$AG$722,0),MATCH(U$6,'Res.Aux.'!$AG$15:$BG$15,0)))</f>
        <v/>
      </c>
      <c r="V489" s="417"/>
      <c r="W489" s="414" t="str">
        <f t="shared" si="98"/>
        <v>-</v>
      </c>
      <c r="X489" s="415" t="str">
        <f t="shared" si="98"/>
        <v>-</v>
      </c>
      <c r="Y489" s="415" t="str">
        <f t="shared" si="98"/>
        <v>-</v>
      </c>
      <c r="Z489" s="416" t="str">
        <f t="shared" si="96"/>
        <v>-</v>
      </c>
      <c r="AA489" s="417"/>
      <c r="AB489" s="414" t="str">
        <f t="shared" si="97"/>
        <v>-</v>
      </c>
      <c r="AC489" s="415" t="str">
        <f t="shared" si="97"/>
        <v>-</v>
      </c>
      <c r="AD489" s="415" t="str">
        <f t="shared" si="97"/>
        <v>-</v>
      </c>
      <c r="AE489" s="416" t="str">
        <f t="shared" si="95"/>
        <v>-</v>
      </c>
      <c r="AF489" s="417"/>
      <c r="AG489" s="410" t="str">
        <f t="shared" si="86"/>
        <v>-</v>
      </c>
      <c r="AH489" s="417"/>
      <c r="AI489" s="418" t="str">
        <f t="shared" si="87"/>
        <v>ù</v>
      </c>
      <c r="AJ489" s="419" t="str">
        <f t="shared" si="88"/>
        <v>~</v>
      </c>
      <c r="AK489" s="417"/>
      <c r="AL489" s="414" t="str">
        <f t="shared" si="94"/>
        <v>-</v>
      </c>
      <c r="AM489" s="416" t="str">
        <f t="shared" si="92"/>
        <v>-</v>
      </c>
    </row>
    <row r="490" spans="2:39" ht="15" x14ac:dyDescent="0.3">
      <c r="B490" s="400" t="str">
        <f>IF(MAX(B$7:B489)+1&gt;MAX('Res.Aux.'!$AG$23:$AG$722),"-",MAX(B$7:B489)+1)</f>
        <v>-</v>
      </c>
      <c r="C490" s="401" t="str">
        <f>IF($B490="-","",INDEX('Res.Aux.'!$AG$12:$BG$722,MATCH($B490,'Res.Aux.'!$AG$12:$AG$722,0),MATCH(C$6,'Res.Aux.'!$AG$15:$BG$15,0)))</f>
        <v/>
      </c>
      <c r="D490" s="402" t="str">
        <f t="shared" si="89"/>
        <v/>
      </c>
      <c r="E490" s="403" t="str">
        <f>IF($B490="-","",INDEX('Res.Aux.'!$AG$12:$BG$722,MATCH($B490,'Res.Aux.'!$AG$12:$AG$722,0),MATCH(E$6,'Res.Aux.'!$AG$15:$BG$15,0)))</f>
        <v/>
      </c>
      <c r="F490" s="402" t="str">
        <f t="shared" si="90"/>
        <v/>
      </c>
      <c r="G490" s="404" t="str">
        <f>IF($B490="-","",INDEX('Res.Aux.'!$AG$12:$BG$722,MATCH($B490,'Res.Aux.'!$AG$12:$AG$722,0),MATCH(G$6,'Res.Aux.'!$AG$15:$BG$15,0)))</f>
        <v/>
      </c>
      <c r="H490" s="405" t="str">
        <f>IF($B490="-","",Datos!$I$16)</f>
        <v/>
      </c>
      <c r="I490" s="406" t="str">
        <f>IF($C490="","",Datos!$G$16)</f>
        <v/>
      </c>
      <c r="J490" s="407" t="str">
        <f>IF($B490="-","",INDEX('Res.Aux.'!$AG$12:$BG$722,MATCH($B490,'Res.Aux.'!$AG$12:$AG$722,0),MATCH(J$6,'Res.Aux.'!$AG$15:$BG$15,0)))</f>
        <v/>
      </c>
      <c r="K490" s="408" t="str">
        <f>IF($C490="","",Datos!$H$26)</f>
        <v/>
      </c>
      <c r="L490" s="409" t="str">
        <f>IF($I490="","",Datos!$N$27)</f>
        <v/>
      </c>
      <c r="M490" s="407" t="str">
        <f>IF($I490="","",Datos!$O$27)</f>
        <v/>
      </c>
      <c r="N490" s="410" t="str">
        <f>IF($B490="-","",INDEX('Res.Aux.'!$AG$12:$BG$722,MATCH($B490,'Res.Aux.'!$AG$12:$AG$722,0),MATCH(N$6,'Res.Aux.'!$AG$15:$BG$15,0)))</f>
        <v/>
      </c>
      <c r="O490" s="411"/>
      <c r="P490" s="412" t="str">
        <f t="shared" si="91"/>
        <v/>
      </c>
      <c r="Q490" s="413" t="str">
        <f t="shared" si="93"/>
        <v>ù</v>
      </c>
      <c r="R490" s="414" t="str">
        <f>IF($B490="-","",INDEX('Res.Aux.'!$AG$12:$BG$722,MATCH($B490,'Res.Aux.'!$AG$12:$AG$722,0),MATCH(R$6,'Res.Aux.'!$AG$15:$BG$15,0)))</f>
        <v/>
      </c>
      <c r="S490" s="415" t="str">
        <f>IF($B490="-","",INDEX('Res.Aux.'!$AG$12:$BG$722,MATCH($B490,'Res.Aux.'!$AG$12:$AG$722,0),MATCH(S$6,'Res.Aux.'!$AG$15:$BG$15,0)))</f>
        <v/>
      </c>
      <c r="T490" s="415" t="str">
        <f>IF($B490="-","",INDEX('Res.Aux.'!$AG$12:$BG$722,MATCH($B490,'Res.Aux.'!$AG$12:$AG$722,0),MATCH(T$6,'Res.Aux.'!$AG$15:$BG$15,0)))</f>
        <v/>
      </c>
      <c r="U490" s="416" t="str">
        <f>IF($B490="-","",INDEX('Res.Aux.'!$AG$12:$BG$722,MATCH($B490,'Res.Aux.'!$AG$12:$AG$722,0),MATCH(U$6,'Res.Aux.'!$AG$15:$BG$15,0)))</f>
        <v/>
      </c>
      <c r="V490" s="417"/>
      <c r="W490" s="414" t="str">
        <f t="shared" si="98"/>
        <v>-</v>
      </c>
      <c r="X490" s="415" t="str">
        <f t="shared" si="98"/>
        <v>-</v>
      </c>
      <c r="Y490" s="415" t="str">
        <f t="shared" si="98"/>
        <v>-</v>
      </c>
      <c r="Z490" s="416" t="str">
        <f t="shared" si="96"/>
        <v>-</v>
      </c>
      <c r="AA490" s="417"/>
      <c r="AB490" s="414" t="str">
        <f t="shared" si="97"/>
        <v>-</v>
      </c>
      <c r="AC490" s="415" t="str">
        <f t="shared" si="97"/>
        <v>-</v>
      </c>
      <c r="AD490" s="415" t="str">
        <f t="shared" si="97"/>
        <v>-</v>
      </c>
      <c r="AE490" s="416" t="str">
        <f t="shared" si="95"/>
        <v>-</v>
      </c>
      <c r="AF490" s="417"/>
      <c r="AG490" s="410" t="str">
        <f t="shared" si="86"/>
        <v>-</v>
      </c>
      <c r="AH490" s="417"/>
      <c r="AI490" s="418" t="str">
        <f t="shared" si="87"/>
        <v>ù</v>
      </c>
      <c r="AJ490" s="419" t="str">
        <f t="shared" si="88"/>
        <v>~</v>
      </c>
      <c r="AK490" s="417"/>
      <c r="AL490" s="414" t="str">
        <f t="shared" si="94"/>
        <v>-</v>
      </c>
      <c r="AM490" s="416" t="str">
        <f t="shared" si="92"/>
        <v>-</v>
      </c>
    </row>
    <row r="491" spans="2:39" ht="15" x14ac:dyDescent="0.3">
      <c r="B491" s="400" t="str">
        <f>IF(MAX(B$7:B490)+1&gt;MAX('Res.Aux.'!$AG$23:$AG$722),"-",MAX(B$7:B490)+1)</f>
        <v>-</v>
      </c>
      <c r="C491" s="401" t="str">
        <f>IF($B491="-","",INDEX('Res.Aux.'!$AG$12:$BG$722,MATCH($B491,'Res.Aux.'!$AG$12:$AG$722,0),MATCH(C$6,'Res.Aux.'!$AG$15:$BG$15,0)))</f>
        <v/>
      </c>
      <c r="D491" s="402" t="str">
        <f t="shared" si="89"/>
        <v/>
      </c>
      <c r="E491" s="403" t="str">
        <f>IF($B491="-","",INDEX('Res.Aux.'!$AG$12:$BG$722,MATCH($B491,'Res.Aux.'!$AG$12:$AG$722,0),MATCH(E$6,'Res.Aux.'!$AG$15:$BG$15,0)))</f>
        <v/>
      </c>
      <c r="F491" s="402" t="str">
        <f t="shared" si="90"/>
        <v/>
      </c>
      <c r="G491" s="404" t="str">
        <f>IF($B491="-","",INDEX('Res.Aux.'!$AG$12:$BG$722,MATCH($B491,'Res.Aux.'!$AG$12:$AG$722,0),MATCH(G$6,'Res.Aux.'!$AG$15:$BG$15,0)))</f>
        <v/>
      </c>
      <c r="H491" s="405" t="str">
        <f>IF($B491="-","",Datos!$I$16)</f>
        <v/>
      </c>
      <c r="I491" s="406" t="str">
        <f>IF($C491="","",Datos!$G$16)</f>
        <v/>
      </c>
      <c r="J491" s="407" t="str">
        <f>IF($B491="-","",INDEX('Res.Aux.'!$AG$12:$BG$722,MATCH($B491,'Res.Aux.'!$AG$12:$AG$722,0),MATCH(J$6,'Res.Aux.'!$AG$15:$BG$15,0)))</f>
        <v/>
      </c>
      <c r="K491" s="408" t="str">
        <f>IF($C491="","",Datos!$H$26)</f>
        <v/>
      </c>
      <c r="L491" s="409" t="str">
        <f>IF($I491="","",Datos!$N$27)</f>
        <v/>
      </c>
      <c r="M491" s="407" t="str">
        <f>IF($I491="","",Datos!$O$27)</f>
        <v/>
      </c>
      <c r="N491" s="410" t="str">
        <f>IF($B491="-","",INDEX('Res.Aux.'!$AG$12:$BG$722,MATCH($B491,'Res.Aux.'!$AG$12:$AG$722,0),MATCH(N$6,'Res.Aux.'!$AG$15:$BG$15,0)))</f>
        <v/>
      </c>
      <c r="O491" s="411"/>
      <c r="P491" s="412" t="str">
        <f t="shared" si="91"/>
        <v/>
      </c>
      <c r="Q491" s="413" t="str">
        <f t="shared" si="93"/>
        <v>ù</v>
      </c>
      <c r="R491" s="414" t="str">
        <f>IF($B491="-","",INDEX('Res.Aux.'!$AG$12:$BG$722,MATCH($B491,'Res.Aux.'!$AG$12:$AG$722,0),MATCH(R$6,'Res.Aux.'!$AG$15:$BG$15,0)))</f>
        <v/>
      </c>
      <c r="S491" s="415" t="str">
        <f>IF($B491="-","",INDEX('Res.Aux.'!$AG$12:$BG$722,MATCH($B491,'Res.Aux.'!$AG$12:$AG$722,0),MATCH(S$6,'Res.Aux.'!$AG$15:$BG$15,0)))</f>
        <v/>
      </c>
      <c r="T491" s="415" t="str">
        <f>IF($B491="-","",INDEX('Res.Aux.'!$AG$12:$BG$722,MATCH($B491,'Res.Aux.'!$AG$12:$AG$722,0),MATCH(T$6,'Res.Aux.'!$AG$15:$BG$15,0)))</f>
        <v/>
      </c>
      <c r="U491" s="416" t="str">
        <f>IF($B491="-","",INDEX('Res.Aux.'!$AG$12:$BG$722,MATCH($B491,'Res.Aux.'!$AG$12:$AG$722,0),MATCH(U$6,'Res.Aux.'!$AG$15:$BG$15,0)))</f>
        <v/>
      </c>
      <c r="V491" s="417"/>
      <c r="W491" s="414" t="str">
        <f t="shared" si="98"/>
        <v>-</v>
      </c>
      <c r="X491" s="415" t="str">
        <f t="shared" si="98"/>
        <v>-</v>
      </c>
      <c r="Y491" s="415" t="str">
        <f t="shared" si="98"/>
        <v>-</v>
      </c>
      <c r="Z491" s="416" t="str">
        <f t="shared" si="96"/>
        <v>-</v>
      </c>
      <c r="AA491" s="417"/>
      <c r="AB491" s="414" t="str">
        <f t="shared" si="97"/>
        <v>-</v>
      </c>
      <c r="AC491" s="415" t="str">
        <f t="shared" si="97"/>
        <v>-</v>
      </c>
      <c r="AD491" s="415" t="str">
        <f t="shared" si="97"/>
        <v>-</v>
      </c>
      <c r="AE491" s="416" t="str">
        <f t="shared" si="95"/>
        <v>-</v>
      </c>
      <c r="AF491" s="417"/>
      <c r="AG491" s="410" t="str">
        <f t="shared" si="86"/>
        <v>-</v>
      </c>
      <c r="AH491" s="417"/>
      <c r="AI491" s="418" t="str">
        <f t="shared" si="87"/>
        <v>ù</v>
      </c>
      <c r="AJ491" s="419" t="str">
        <f t="shared" si="88"/>
        <v>~</v>
      </c>
      <c r="AK491" s="417"/>
      <c r="AL491" s="414" t="str">
        <f t="shared" si="94"/>
        <v>-</v>
      </c>
      <c r="AM491" s="416" t="str">
        <f t="shared" si="92"/>
        <v>-</v>
      </c>
    </row>
    <row r="492" spans="2:39" ht="15" x14ac:dyDescent="0.3">
      <c r="B492" s="400" t="str">
        <f>IF(MAX(B$7:B491)+1&gt;MAX('Res.Aux.'!$AG$23:$AG$722),"-",MAX(B$7:B491)+1)</f>
        <v>-</v>
      </c>
      <c r="C492" s="401" t="str">
        <f>IF($B492="-","",INDEX('Res.Aux.'!$AG$12:$BG$722,MATCH($B492,'Res.Aux.'!$AG$12:$AG$722,0),MATCH(C$6,'Res.Aux.'!$AG$15:$BG$15,0)))</f>
        <v/>
      </c>
      <c r="D492" s="402" t="str">
        <f t="shared" si="89"/>
        <v/>
      </c>
      <c r="E492" s="403" t="str">
        <f>IF($B492="-","",INDEX('Res.Aux.'!$AG$12:$BG$722,MATCH($B492,'Res.Aux.'!$AG$12:$AG$722,0),MATCH(E$6,'Res.Aux.'!$AG$15:$BG$15,0)))</f>
        <v/>
      </c>
      <c r="F492" s="402" t="str">
        <f t="shared" si="90"/>
        <v/>
      </c>
      <c r="G492" s="404" t="str">
        <f>IF($B492="-","",INDEX('Res.Aux.'!$AG$12:$BG$722,MATCH($B492,'Res.Aux.'!$AG$12:$AG$722,0),MATCH(G$6,'Res.Aux.'!$AG$15:$BG$15,0)))</f>
        <v/>
      </c>
      <c r="H492" s="405" t="str">
        <f>IF($B492="-","",Datos!$I$16)</f>
        <v/>
      </c>
      <c r="I492" s="406" t="str">
        <f>IF($C492="","",Datos!$G$16)</f>
        <v/>
      </c>
      <c r="J492" s="407" t="str">
        <f>IF($B492="-","",INDEX('Res.Aux.'!$AG$12:$BG$722,MATCH($B492,'Res.Aux.'!$AG$12:$AG$722,0),MATCH(J$6,'Res.Aux.'!$AG$15:$BG$15,0)))</f>
        <v/>
      </c>
      <c r="K492" s="408" t="str">
        <f>IF($C492="","",Datos!$H$26)</f>
        <v/>
      </c>
      <c r="L492" s="409" t="str">
        <f>IF($I492="","",Datos!$N$27)</f>
        <v/>
      </c>
      <c r="M492" s="407" t="str">
        <f>IF($I492="","",Datos!$O$27)</f>
        <v/>
      </c>
      <c r="N492" s="410" t="str">
        <f>IF($B492="-","",INDEX('Res.Aux.'!$AG$12:$BG$722,MATCH($B492,'Res.Aux.'!$AG$12:$AG$722,0),MATCH(N$6,'Res.Aux.'!$AG$15:$BG$15,0)))</f>
        <v/>
      </c>
      <c r="O492" s="411"/>
      <c r="P492" s="412" t="str">
        <f t="shared" si="91"/>
        <v/>
      </c>
      <c r="Q492" s="413" t="str">
        <f t="shared" si="93"/>
        <v>ù</v>
      </c>
      <c r="R492" s="414" t="str">
        <f>IF($B492="-","",INDEX('Res.Aux.'!$AG$12:$BG$722,MATCH($B492,'Res.Aux.'!$AG$12:$AG$722,0),MATCH(R$6,'Res.Aux.'!$AG$15:$BG$15,0)))</f>
        <v/>
      </c>
      <c r="S492" s="415" t="str">
        <f>IF($B492="-","",INDEX('Res.Aux.'!$AG$12:$BG$722,MATCH($B492,'Res.Aux.'!$AG$12:$AG$722,0),MATCH(S$6,'Res.Aux.'!$AG$15:$BG$15,0)))</f>
        <v/>
      </c>
      <c r="T492" s="415" t="str">
        <f>IF($B492="-","",INDEX('Res.Aux.'!$AG$12:$BG$722,MATCH($B492,'Res.Aux.'!$AG$12:$AG$722,0),MATCH(T$6,'Res.Aux.'!$AG$15:$BG$15,0)))</f>
        <v/>
      </c>
      <c r="U492" s="416" t="str">
        <f>IF($B492="-","",INDEX('Res.Aux.'!$AG$12:$BG$722,MATCH($B492,'Res.Aux.'!$AG$12:$AG$722,0),MATCH(U$6,'Res.Aux.'!$AG$15:$BG$15,0)))</f>
        <v/>
      </c>
      <c r="V492" s="417"/>
      <c r="W492" s="414" t="str">
        <f t="shared" si="98"/>
        <v>-</v>
      </c>
      <c r="X492" s="415" t="str">
        <f t="shared" si="98"/>
        <v>-</v>
      </c>
      <c r="Y492" s="415" t="str">
        <f t="shared" si="98"/>
        <v>-</v>
      </c>
      <c r="Z492" s="416" t="str">
        <f t="shared" si="96"/>
        <v>-</v>
      </c>
      <c r="AA492" s="417"/>
      <c r="AB492" s="414" t="str">
        <f t="shared" si="97"/>
        <v>-</v>
      </c>
      <c r="AC492" s="415" t="str">
        <f t="shared" si="97"/>
        <v>-</v>
      </c>
      <c r="AD492" s="415" t="str">
        <f t="shared" si="97"/>
        <v>-</v>
      </c>
      <c r="AE492" s="416" t="str">
        <f t="shared" si="95"/>
        <v>-</v>
      </c>
      <c r="AF492" s="417"/>
      <c r="AG492" s="410" t="str">
        <f t="shared" si="86"/>
        <v>-</v>
      </c>
      <c r="AH492" s="417"/>
      <c r="AI492" s="418" t="str">
        <f t="shared" si="87"/>
        <v>ù</v>
      </c>
      <c r="AJ492" s="419" t="str">
        <f t="shared" si="88"/>
        <v>~</v>
      </c>
      <c r="AK492" s="417"/>
      <c r="AL492" s="414" t="str">
        <f t="shared" si="94"/>
        <v>-</v>
      </c>
      <c r="AM492" s="416" t="str">
        <f t="shared" si="92"/>
        <v>-</v>
      </c>
    </row>
    <row r="493" spans="2:39" ht="15" x14ac:dyDescent="0.3">
      <c r="B493" s="400" t="str">
        <f>IF(MAX(B$7:B492)+1&gt;MAX('Res.Aux.'!$AG$23:$AG$722),"-",MAX(B$7:B492)+1)</f>
        <v>-</v>
      </c>
      <c r="C493" s="401" t="str">
        <f>IF($B493="-","",INDEX('Res.Aux.'!$AG$12:$BG$722,MATCH($B493,'Res.Aux.'!$AG$12:$AG$722,0),MATCH(C$6,'Res.Aux.'!$AG$15:$BG$15,0)))</f>
        <v/>
      </c>
      <c r="D493" s="402" t="str">
        <f t="shared" si="89"/>
        <v/>
      </c>
      <c r="E493" s="403" t="str">
        <f>IF($B493="-","",INDEX('Res.Aux.'!$AG$12:$BG$722,MATCH($B493,'Res.Aux.'!$AG$12:$AG$722,0),MATCH(E$6,'Res.Aux.'!$AG$15:$BG$15,0)))</f>
        <v/>
      </c>
      <c r="F493" s="402" t="str">
        <f t="shared" si="90"/>
        <v/>
      </c>
      <c r="G493" s="404" t="str">
        <f>IF($B493="-","",INDEX('Res.Aux.'!$AG$12:$BG$722,MATCH($B493,'Res.Aux.'!$AG$12:$AG$722,0),MATCH(G$6,'Res.Aux.'!$AG$15:$BG$15,0)))</f>
        <v/>
      </c>
      <c r="H493" s="405" t="str">
        <f>IF($B493="-","",Datos!$I$16)</f>
        <v/>
      </c>
      <c r="I493" s="406" t="str">
        <f>IF($C493="","",Datos!$G$16)</f>
        <v/>
      </c>
      <c r="J493" s="407" t="str">
        <f>IF($B493="-","",INDEX('Res.Aux.'!$AG$12:$BG$722,MATCH($B493,'Res.Aux.'!$AG$12:$AG$722,0),MATCH(J$6,'Res.Aux.'!$AG$15:$BG$15,0)))</f>
        <v/>
      </c>
      <c r="K493" s="408" t="str">
        <f>IF($C493="","",Datos!$H$26)</f>
        <v/>
      </c>
      <c r="L493" s="409" t="str">
        <f>IF($I493="","",Datos!$N$27)</f>
        <v/>
      </c>
      <c r="M493" s="407" t="str">
        <f>IF($I493="","",Datos!$O$27)</f>
        <v/>
      </c>
      <c r="N493" s="410" t="str">
        <f>IF($B493="-","",INDEX('Res.Aux.'!$AG$12:$BG$722,MATCH($B493,'Res.Aux.'!$AG$12:$AG$722,0),MATCH(N$6,'Res.Aux.'!$AG$15:$BG$15,0)))</f>
        <v/>
      </c>
      <c r="O493" s="411"/>
      <c r="P493" s="412" t="str">
        <f t="shared" si="91"/>
        <v/>
      </c>
      <c r="Q493" s="413" t="str">
        <f t="shared" si="93"/>
        <v>ù</v>
      </c>
      <c r="R493" s="414" t="str">
        <f>IF($B493="-","",INDEX('Res.Aux.'!$AG$12:$BG$722,MATCH($B493,'Res.Aux.'!$AG$12:$AG$722,0),MATCH(R$6,'Res.Aux.'!$AG$15:$BG$15,0)))</f>
        <v/>
      </c>
      <c r="S493" s="415" t="str">
        <f>IF($B493="-","",INDEX('Res.Aux.'!$AG$12:$BG$722,MATCH($B493,'Res.Aux.'!$AG$12:$AG$722,0),MATCH(S$6,'Res.Aux.'!$AG$15:$BG$15,0)))</f>
        <v/>
      </c>
      <c r="T493" s="415" t="str">
        <f>IF($B493="-","",INDEX('Res.Aux.'!$AG$12:$BG$722,MATCH($B493,'Res.Aux.'!$AG$12:$AG$722,0),MATCH(T$6,'Res.Aux.'!$AG$15:$BG$15,0)))</f>
        <v/>
      </c>
      <c r="U493" s="416" t="str">
        <f>IF($B493="-","",INDEX('Res.Aux.'!$AG$12:$BG$722,MATCH($B493,'Res.Aux.'!$AG$12:$AG$722,0),MATCH(U$6,'Res.Aux.'!$AG$15:$BG$15,0)))</f>
        <v/>
      </c>
      <c r="V493" s="417"/>
      <c r="W493" s="414" t="str">
        <f t="shared" si="98"/>
        <v>-</v>
      </c>
      <c r="X493" s="415" t="str">
        <f t="shared" si="98"/>
        <v>-</v>
      </c>
      <c r="Y493" s="415" t="str">
        <f t="shared" si="98"/>
        <v>-</v>
      </c>
      <c r="Z493" s="416" t="str">
        <f t="shared" si="96"/>
        <v>-</v>
      </c>
      <c r="AA493" s="417"/>
      <c r="AB493" s="414" t="str">
        <f t="shared" si="97"/>
        <v>-</v>
      </c>
      <c r="AC493" s="415" t="str">
        <f t="shared" si="97"/>
        <v>-</v>
      </c>
      <c r="AD493" s="415" t="str">
        <f t="shared" si="97"/>
        <v>-</v>
      </c>
      <c r="AE493" s="416" t="str">
        <f t="shared" si="95"/>
        <v>-</v>
      </c>
      <c r="AF493" s="417"/>
      <c r="AG493" s="410" t="str">
        <f t="shared" si="86"/>
        <v>-</v>
      </c>
      <c r="AH493" s="417"/>
      <c r="AI493" s="418" t="str">
        <f t="shared" si="87"/>
        <v>ù</v>
      </c>
      <c r="AJ493" s="419" t="str">
        <f t="shared" si="88"/>
        <v>~</v>
      </c>
      <c r="AK493" s="417"/>
      <c r="AL493" s="414" t="str">
        <f t="shared" si="94"/>
        <v>-</v>
      </c>
      <c r="AM493" s="416" t="str">
        <f t="shared" si="92"/>
        <v>-</v>
      </c>
    </row>
    <row r="494" spans="2:39" ht="15" x14ac:dyDescent="0.3">
      <c r="B494" s="400" t="str">
        <f>IF(MAX(B$7:B493)+1&gt;MAX('Res.Aux.'!$AG$23:$AG$722),"-",MAX(B$7:B493)+1)</f>
        <v>-</v>
      </c>
      <c r="C494" s="401" t="str">
        <f>IF($B494="-","",INDEX('Res.Aux.'!$AG$12:$BG$722,MATCH($B494,'Res.Aux.'!$AG$12:$AG$722,0),MATCH(C$6,'Res.Aux.'!$AG$15:$BG$15,0)))</f>
        <v/>
      </c>
      <c r="D494" s="402" t="str">
        <f t="shared" si="89"/>
        <v/>
      </c>
      <c r="E494" s="403" t="str">
        <f>IF($B494="-","",INDEX('Res.Aux.'!$AG$12:$BG$722,MATCH($B494,'Res.Aux.'!$AG$12:$AG$722,0),MATCH(E$6,'Res.Aux.'!$AG$15:$BG$15,0)))</f>
        <v/>
      </c>
      <c r="F494" s="402" t="str">
        <f t="shared" si="90"/>
        <v/>
      </c>
      <c r="G494" s="404" t="str">
        <f>IF($B494="-","",INDEX('Res.Aux.'!$AG$12:$BG$722,MATCH($B494,'Res.Aux.'!$AG$12:$AG$722,0),MATCH(G$6,'Res.Aux.'!$AG$15:$BG$15,0)))</f>
        <v/>
      </c>
      <c r="H494" s="405" t="str">
        <f>IF($B494="-","",Datos!$I$16)</f>
        <v/>
      </c>
      <c r="I494" s="406" t="str">
        <f>IF($C494="","",Datos!$G$16)</f>
        <v/>
      </c>
      <c r="J494" s="407" t="str">
        <f>IF($B494="-","",INDEX('Res.Aux.'!$AG$12:$BG$722,MATCH($B494,'Res.Aux.'!$AG$12:$AG$722,0),MATCH(J$6,'Res.Aux.'!$AG$15:$BG$15,0)))</f>
        <v/>
      </c>
      <c r="K494" s="408" t="str">
        <f>IF($C494="","",Datos!$H$26)</f>
        <v/>
      </c>
      <c r="L494" s="409" t="str">
        <f>IF($I494="","",Datos!$N$27)</f>
        <v/>
      </c>
      <c r="M494" s="407" t="str">
        <f>IF($I494="","",Datos!$O$27)</f>
        <v/>
      </c>
      <c r="N494" s="410" t="str">
        <f>IF($B494="-","",INDEX('Res.Aux.'!$AG$12:$BG$722,MATCH($B494,'Res.Aux.'!$AG$12:$AG$722,0),MATCH(N$6,'Res.Aux.'!$AG$15:$BG$15,0)))</f>
        <v/>
      </c>
      <c r="O494" s="411"/>
      <c r="P494" s="412" t="str">
        <f t="shared" si="91"/>
        <v/>
      </c>
      <c r="Q494" s="413" t="str">
        <f t="shared" si="93"/>
        <v>ù</v>
      </c>
      <c r="R494" s="414" t="str">
        <f>IF($B494="-","",INDEX('Res.Aux.'!$AG$12:$BG$722,MATCH($B494,'Res.Aux.'!$AG$12:$AG$722,0),MATCH(R$6,'Res.Aux.'!$AG$15:$BG$15,0)))</f>
        <v/>
      </c>
      <c r="S494" s="415" t="str">
        <f>IF($B494="-","",INDEX('Res.Aux.'!$AG$12:$BG$722,MATCH($B494,'Res.Aux.'!$AG$12:$AG$722,0),MATCH(S$6,'Res.Aux.'!$AG$15:$BG$15,0)))</f>
        <v/>
      </c>
      <c r="T494" s="415" t="str">
        <f>IF($B494="-","",INDEX('Res.Aux.'!$AG$12:$BG$722,MATCH($B494,'Res.Aux.'!$AG$12:$AG$722,0),MATCH(T$6,'Res.Aux.'!$AG$15:$BG$15,0)))</f>
        <v/>
      </c>
      <c r="U494" s="416" t="str">
        <f>IF($B494="-","",INDEX('Res.Aux.'!$AG$12:$BG$722,MATCH($B494,'Res.Aux.'!$AG$12:$AG$722,0),MATCH(U$6,'Res.Aux.'!$AG$15:$BG$15,0)))</f>
        <v/>
      </c>
      <c r="V494" s="417"/>
      <c r="W494" s="414" t="str">
        <f t="shared" si="98"/>
        <v>-</v>
      </c>
      <c r="X494" s="415" t="str">
        <f t="shared" si="98"/>
        <v>-</v>
      </c>
      <c r="Y494" s="415" t="str">
        <f t="shared" si="98"/>
        <v>-</v>
      </c>
      <c r="Z494" s="416" t="str">
        <f t="shared" si="96"/>
        <v>-</v>
      </c>
      <c r="AA494" s="417"/>
      <c r="AB494" s="414" t="str">
        <f t="shared" si="97"/>
        <v>-</v>
      </c>
      <c r="AC494" s="415" t="str">
        <f t="shared" si="97"/>
        <v>-</v>
      </c>
      <c r="AD494" s="415" t="str">
        <f t="shared" si="97"/>
        <v>-</v>
      </c>
      <c r="AE494" s="416" t="str">
        <f t="shared" si="95"/>
        <v>-</v>
      </c>
      <c r="AF494" s="417"/>
      <c r="AG494" s="410" t="str">
        <f t="shared" si="86"/>
        <v>-</v>
      </c>
      <c r="AH494" s="417"/>
      <c r="AI494" s="418" t="str">
        <f t="shared" si="87"/>
        <v>ù</v>
      </c>
      <c r="AJ494" s="419" t="str">
        <f t="shared" si="88"/>
        <v>~</v>
      </c>
      <c r="AK494" s="417"/>
      <c r="AL494" s="414" t="str">
        <f t="shared" si="94"/>
        <v>-</v>
      </c>
      <c r="AM494" s="416" t="str">
        <f t="shared" si="92"/>
        <v>-</v>
      </c>
    </row>
    <row r="495" spans="2:39" ht="15" x14ac:dyDescent="0.3">
      <c r="B495" s="400" t="str">
        <f>IF(MAX(B$7:B494)+1&gt;MAX('Res.Aux.'!$AG$23:$AG$722),"-",MAX(B$7:B494)+1)</f>
        <v>-</v>
      </c>
      <c r="C495" s="401" t="str">
        <f>IF($B495="-","",INDEX('Res.Aux.'!$AG$12:$BG$722,MATCH($B495,'Res.Aux.'!$AG$12:$AG$722,0),MATCH(C$6,'Res.Aux.'!$AG$15:$BG$15,0)))</f>
        <v/>
      </c>
      <c r="D495" s="402" t="str">
        <f t="shared" si="89"/>
        <v/>
      </c>
      <c r="E495" s="403" t="str">
        <f>IF($B495="-","",INDEX('Res.Aux.'!$AG$12:$BG$722,MATCH($B495,'Res.Aux.'!$AG$12:$AG$722,0),MATCH(E$6,'Res.Aux.'!$AG$15:$BG$15,0)))</f>
        <v/>
      </c>
      <c r="F495" s="402" t="str">
        <f t="shared" si="90"/>
        <v/>
      </c>
      <c r="G495" s="404" t="str">
        <f>IF($B495="-","",INDEX('Res.Aux.'!$AG$12:$BG$722,MATCH($B495,'Res.Aux.'!$AG$12:$AG$722,0),MATCH(G$6,'Res.Aux.'!$AG$15:$BG$15,0)))</f>
        <v/>
      </c>
      <c r="H495" s="405" t="str">
        <f>IF($B495="-","",Datos!$I$16)</f>
        <v/>
      </c>
      <c r="I495" s="406" t="str">
        <f>IF($C495="","",Datos!$G$16)</f>
        <v/>
      </c>
      <c r="J495" s="407" t="str">
        <f>IF($B495="-","",INDEX('Res.Aux.'!$AG$12:$BG$722,MATCH($B495,'Res.Aux.'!$AG$12:$AG$722,0),MATCH(J$6,'Res.Aux.'!$AG$15:$BG$15,0)))</f>
        <v/>
      </c>
      <c r="K495" s="408" t="str">
        <f>IF($C495="","",Datos!$H$26)</f>
        <v/>
      </c>
      <c r="L495" s="409" t="str">
        <f>IF($I495="","",Datos!$N$27)</f>
        <v/>
      </c>
      <c r="M495" s="407" t="str">
        <f>IF($I495="","",Datos!$O$27)</f>
        <v/>
      </c>
      <c r="N495" s="410" t="str">
        <f>IF($B495="-","",INDEX('Res.Aux.'!$AG$12:$BG$722,MATCH($B495,'Res.Aux.'!$AG$12:$AG$722,0),MATCH(N$6,'Res.Aux.'!$AG$15:$BG$15,0)))</f>
        <v/>
      </c>
      <c r="O495" s="411"/>
      <c r="P495" s="412" t="str">
        <f t="shared" si="91"/>
        <v/>
      </c>
      <c r="Q495" s="413" t="str">
        <f t="shared" si="93"/>
        <v>ù</v>
      </c>
      <c r="R495" s="414" t="str">
        <f>IF($B495="-","",INDEX('Res.Aux.'!$AG$12:$BG$722,MATCH($B495,'Res.Aux.'!$AG$12:$AG$722,0),MATCH(R$6,'Res.Aux.'!$AG$15:$BG$15,0)))</f>
        <v/>
      </c>
      <c r="S495" s="415" t="str">
        <f>IF($B495="-","",INDEX('Res.Aux.'!$AG$12:$BG$722,MATCH($B495,'Res.Aux.'!$AG$12:$AG$722,0),MATCH(S$6,'Res.Aux.'!$AG$15:$BG$15,0)))</f>
        <v/>
      </c>
      <c r="T495" s="415" t="str">
        <f>IF($B495="-","",INDEX('Res.Aux.'!$AG$12:$BG$722,MATCH($B495,'Res.Aux.'!$AG$12:$AG$722,0),MATCH(T$6,'Res.Aux.'!$AG$15:$BG$15,0)))</f>
        <v/>
      </c>
      <c r="U495" s="416" t="str">
        <f>IF($B495="-","",INDEX('Res.Aux.'!$AG$12:$BG$722,MATCH($B495,'Res.Aux.'!$AG$12:$AG$722,0),MATCH(U$6,'Res.Aux.'!$AG$15:$BG$15,0)))</f>
        <v/>
      </c>
      <c r="V495" s="417"/>
      <c r="W495" s="414" t="str">
        <f t="shared" si="98"/>
        <v>-</v>
      </c>
      <c r="X495" s="415" t="str">
        <f t="shared" si="98"/>
        <v>-</v>
      </c>
      <c r="Y495" s="415" t="str">
        <f t="shared" si="98"/>
        <v>-</v>
      </c>
      <c r="Z495" s="416" t="str">
        <f t="shared" si="96"/>
        <v>-</v>
      </c>
      <c r="AA495" s="417"/>
      <c r="AB495" s="414" t="str">
        <f t="shared" si="97"/>
        <v>-</v>
      </c>
      <c r="AC495" s="415" t="str">
        <f t="shared" si="97"/>
        <v>-</v>
      </c>
      <c r="AD495" s="415" t="str">
        <f t="shared" si="97"/>
        <v>-</v>
      </c>
      <c r="AE495" s="416" t="str">
        <f t="shared" si="95"/>
        <v>-</v>
      </c>
      <c r="AF495" s="417"/>
      <c r="AG495" s="410" t="str">
        <f t="shared" si="86"/>
        <v>-</v>
      </c>
      <c r="AH495" s="417"/>
      <c r="AI495" s="418" t="str">
        <f t="shared" si="87"/>
        <v>ù</v>
      </c>
      <c r="AJ495" s="419" t="str">
        <f t="shared" si="88"/>
        <v>~</v>
      </c>
      <c r="AK495" s="417"/>
      <c r="AL495" s="414" t="str">
        <f t="shared" si="94"/>
        <v>-</v>
      </c>
      <c r="AM495" s="416" t="str">
        <f t="shared" si="92"/>
        <v>-</v>
      </c>
    </row>
    <row r="496" spans="2:39" ht="15" x14ac:dyDescent="0.3">
      <c r="B496" s="400" t="str">
        <f>IF(MAX(B$7:B495)+1&gt;MAX('Res.Aux.'!$AG$23:$AG$722),"-",MAX(B$7:B495)+1)</f>
        <v>-</v>
      </c>
      <c r="C496" s="401" t="str">
        <f>IF($B496="-","",INDEX('Res.Aux.'!$AG$12:$BG$722,MATCH($B496,'Res.Aux.'!$AG$12:$AG$722,0),MATCH(C$6,'Res.Aux.'!$AG$15:$BG$15,0)))</f>
        <v/>
      </c>
      <c r="D496" s="402" t="str">
        <f t="shared" si="89"/>
        <v/>
      </c>
      <c r="E496" s="403" t="str">
        <f>IF($B496="-","",INDEX('Res.Aux.'!$AG$12:$BG$722,MATCH($B496,'Res.Aux.'!$AG$12:$AG$722,0),MATCH(E$6,'Res.Aux.'!$AG$15:$BG$15,0)))</f>
        <v/>
      </c>
      <c r="F496" s="402" t="str">
        <f t="shared" si="90"/>
        <v/>
      </c>
      <c r="G496" s="404" t="str">
        <f>IF($B496="-","",INDEX('Res.Aux.'!$AG$12:$BG$722,MATCH($B496,'Res.Aux.'!$AG$12:$AG$722,0),MATCH(G$6,'Res.Aux.'!$AG$15:$BG$15,0)))</f>
        <v/>
      </c>
      <c r="H496" s="405" t="str">
        <f>IF($B496="-","",Datos!$I$16)</f>
        <v/>
      </c>
      <c r="I496" s="406" t="str">
        <f>IF($C496="","",Datos!$G$16)</f>
        <v/>
      </c>
      <c r="J496" s="407" t="str">
        <f>IF($B496="-","",INDEX('Res.Aux.'!$AG$12:$BG$722,MATCH($B496,'Res.Aux.'!$AG$12:$AG$722,0),MATCH(J$6,'Res.Aux.'!$AG$15:$BG$15,0)))</f>
        <v/>
      </c>
      <c r="K496" s="408" t="str">
        <f>IF($C496="","",Datos!$H$26)</f>
        <v/>
      </c>
      <c r="L496" s="409" t="str">
        <f>IF($I496="","",Datos!$N$27)</f>
        <v/>
      </c>
      <c r="M496" s="407" t="str">
        <f>IF($I496="","",Datos!$O$27)</f>
        <v/>
      </c>
      <c r="N496" s="410" t="str">
        <f>IF($B496="-","",INDEX('Res.Aux.'!$AG$12:$BG$722,MATCH($B496,'Res.Aux.'!$AG$12:$AG$722,0),MATCH(N$6,'Res.Aux.'!$AG$15:$BG$15,0)))</f>
        <v/>
      </c>
      <c r="O496" s="411"/>
      <c r="P496" s="412" t="str">
        <f t="shared" si="91"/>
        <v/>
      </c>
      <c r="Q496" s="413" t="str">
        <f t="shared" si="93"/>
        <v>ù</v>
      </c>
      <c r="R496" s="414" t="str">
        <f>IF($B496="-","",INDEX('Res.Aux.'!$AG$12:$BG$722,MATCH($B496,'Res.Aux.'!$AG$12:$AG$722,0),MATCH(R$6,'Res.Aux.'!$AG$15:$BG$15,0)))</f>
        <v/>
      </c>
      <c r="S496" s="415" t="str">
        <f>IF($B496="-","",INDEX('Res.Aux.'!$AG$12:$BG$722,MATCH($B496,'Res.Aux.'!$AG$12:$AG$722,0),MATCH(S$6,'Res.Aux.'!$AG$15:$BG$15,0)))</f>
        <v/>
      </c>
      <c r="T496" s="415" t="str">
        <f>IF($B496="-","",INDEX('Res.Aux.'!$AG$12:$BG$722,MATCH($B496,'Res.Aux.'!$AG$12:$AG$722,0),MATCH(T$6,'Res.Aux.'!$AG$15:$BG$15,0)))</f>
        <v/>
      </c>
      <c r="U496" s="416" t="str">
        <f>IF($B496="-","",INDEX('Res.Aux.'!$AG$12:$BG$722,MATCH($B496,'Res.Aux.'!$AG$12:$AG$722,0),MATCH(U$6,'Res.Aux.'!$AG$15:$BG$15,0)))</f>
        <v/>
      </c>
      <c r="V496" s="417"/>
      <c r="W496" s="414" t="str">
        <f t="shared" si="98"/>
        <v>-</v>
      </c>
      <c r="X496" s="415" t="str">
        <f t="shared" si="98"/>
        <v>-</v>
      </c>
      <c r="Y496" s="415" t="str">
        <f t="shared" si="98"/>
        <v>-</v>
      </c>
      <c r="Z496" s="416" t="str">
        <f t="shared" si="96"/>
        <v>-</v>
      </c>
      <c r="AA496" s="417"/>
      <c r="AB496" s="414" t="str">
        <f t="shared" si="97"/>
        <v>-</v>
      </c>
      <c r="AC496" s="415" t="str">
        <f t="shared" si="97"/>
        <v>-</v>
      </c>
      <c r="AD496" s="415" t="str">
        <f t="shared" si="97"/>
        <v>-</v>
      </c>
      <c r="AE496" s="416" t="str">
        <f t="shared" si="95"/>
        <v>-</v>
      </c>
      <c r="AF496" s="417"/>
      <c r="AG496" s="410" t="str">
        <f t="shared" si="86"/>
        <v>-</v>
      </c>
      <c r="AH496" s="417"/>
      <c r="AI496" s="418" t="str">
        <f t="shared" si="87"/>
        <v>ù</v>
      </c>
      <c r="AJ496" s="419" t="str">
        <f t="shared" si="88"/>
        <v>~</v>
      </c>
      <c r="AK496" s="417"/>
      <c r="AL496" s="414" t="str">
        <f t="shared" si="94"/>
        <v>-</v>
      </c>
      <c r="AM496" s="416" t="str">
        <f t="shared" si="92"/>
        <v>-</v>
      </c>
    </row>
    <row r="497" spans="2:39" ht="15" x14ac:dyDescent="0.3">
      <c r="B497" s="400" t="str">
        <f>IF(MAX(B$7:B496)+1&gt;MAX('Res.Aux.'!$AG$23:$AG$722),"-",MAX(B$7:B496)+1)</f>
        <v>-</v>
      </c>
      <c r="C497" s="401" t="str">
        <f>IF($B497="-","",INDEX('Res.Aux.'!$AG$12:$BG$722,MATCH($B497,'Res.Aux.'!$AG$12:$AG$722,0),MATCH(C$6,'Res.Aux.'!$AG$15:$BG$15,0)))</f>
        <v/>
      </c>
      <c r="D497" s="402" t="str">
        <f t="shared" si="89"/>
        <v/>
      </c>
      <c r="E497" s="403" t="str">
        <f>IF($B497="-","",INDEX('Res.Aux.'!$AG$12:$BG$722,MATCH($B497,'Res.Aux.'!$AG$12:$AG$722,0),MATCH(E$6,'Res.Aux.'!$AG$15:$BG$15,0)))</f>
        <v/>
      </c>
      <c r="F497" s="402" t="str">
        <f t="shared" si="90"/>
        <v/>
      </c>
      <c r="G497" s="404" t="str">
        <f>IF($B497="-","",INDEX('Res.Aux.'!$AG$12:$BG$722,MATCH($B497,'Res.Aux.'!$AG$12:$AG$722,0),MATCH(G$6,'Res.Aux.'!$AG$15:$BG$15,0)))</f>
        <v/>
      </c>
      <c r="H497" s="405" t="str">
        <f>IF($B497="-","",Datos!$I$16)</f>
        <v/>
      </c>
      <c r="I497" s="406" t="str">
        <f>IF($C497="","",Datos!$G$16)</f>
        <v/>
      </c>
      <c r="J497" s="407" t="str">
        <f>IF($B497="-","",INDEX('Res.Aux.'!$AG$12:$BG$722,MATCH($B497,'Res.Aux.'!$AG$12:$AG$722,0),MATCH(J$6,'Res.Aux.'!$AG$15:$BG$15,0)))</f>
        <v/>
      </c>
      <c r="K497" s="408" t="str">
        <f>IF($C497="","",Datos!$H$26)</f>
        <v/>
      </c>
      <c r="L497" s="409" t="str">
        <f>IF($I497="","",Datos!$N$27)</f>
        <v/>
      </c>
      <c r="M497" s="407" t="str">
        <f>IF($I497="","",Datos!$O$27)</f>
        <v/>
      </c>
      <c r="N497" s="410" t="str">
        <f>IF($B497="-","",INDEX('Res.Aux.'!$AG$12:$BG$722,MATCH($B497,'Res.Aux.'!$AG$12:$AG$722,0),MATCH(N$6,'Res.Aux.'!$AG$15:$BG$15,0)))</f>
        <v/>
      </c>
      <c r="O497" s="411"/>
      <c r="P497" s="412" t="str">
        <f t="shared" si="91"/>
        <v/>
      </c>
      <c r="Q497" s="413" t="str">
        <f t="shared" si="93"/>
        <v>ù</v>
      </c>
      <c r="R497" s="414" t="str">
        <f>IF($B497="-","",INDEX('Res.Aux.'!$AG$12:$BG$722,MATCH($B497,'Res.Aux.'!$AG$12:$AG$722,0),MATCH(R$6,'Res.Aux.'!$AG$15:$BG$15,0)))</f>
        <v/>
      </c>
      <c r="S497" s="415" t="str">
        <f>IF($B497="-","",INDEX('Res.Aux.'!$AG$12:$BG$722,MATCH($B497,'Res.Aux.'!$AG$12:$AG$722,0),MATCH(S$6,'Res.Aux.'!$AG$15:$BG$15,0)))</f>
        <v/>
      </c>
      <c r="T497" s="415" t="str">
        <f>IF($B497="-","",INDEX('Res.Aux.'!$AG$12:$BG$722,MATCH($B497,'Res.Aux.'!$AG$12:$AG$722,0),MATCH(T$6,'Res.Aux.'!$AG$15:$BG$15,0)))</f>
        <v/>
      </c>
      <c r="U497" s="416" t="str">
        <f>IF($B497="-","",INDEX('Res.Aux.'!$AG$12:$BG$722,MATCH($B497,'Res.Aux.'!$AG$12:$AG$722,0),MATCH(U$6,'Res.Aux.'!$AG$15:$BG$15,0)))</f>
        <v/>
      </c>
      <c r="V497" s="417"/>
      <c r="W497" s="414" t="str">
        <f t="shared" si="98"/>
        <v>-</v>
      </c>
      <c r="X497" s="415" t="str">
        <f t="shared" si="98"/>
        <v>-</v>
      </c>
      <c r="Y497" s="415" t="str">
        <f t="shared" si="98"/>
        <v>-</v>
      </c>
      <c r="Z497" s="416" t="str">
        <f t="shared" si="96"/>
        <v>-</v>
      </c>
      <c r="AA497" s="417"/>
      <c r="AB497" s="414" t="str">
        <f t="shared" si="97"/>
        <v>-</v>
      </c>
      <c r="AC497" s="415" t="str">
        <f t="shared" si="97"/>
        <v>-</v>
      </c>
      <c r="AD497" s="415" t="str">
        <f t="shared" si="97"/>
        <v>-</v>
      </c>
      <c r="AE497" s="416" t="str">
        <f t="shared" si="95"/>
        <v>-</v>
      </c>
      <c r="AF497" s="417"/>
      <c r="AG497" s="410" t="str">
        <f t="shared" si="86"/>
        <v>-</v>
      </c>
      <c r="AH497" s="417"/>
      <c r="AI497" s="418" t="str">
        <f t="shared" si="87"/>
        <v>ù</v>
      </c>
      <c r="AJ497" s="419" t="str">
        <f t="shared" si="88"/>
        <v>~</v>
      </c>
      <c r="AK497" s="417"/>
      <c r="AL497" s="414" t="str">
        <f t="shared" si="94"/>
        <v>-</v>
      </c>
      <c r="AM497" s="416" t="str">
        <f t="shared" si="92"/>
        <v>-</v>
      </c>
    </row>
    <row r="498" spans="2:39" ht="15" x14ac:dyDescent="0.3">
      <c r="B498" s="400" t="str">
        <f>IF(MAX(B$7:B497)+1&gt;MAX('Res.Aux.'!$AG$23:$AG$722),"-",MAX(B$7:B497)+1)</f>
        <v>-</v>
      </c>
      <c r="C498" s="401" t="str">
        <f>IF($B498="-","",INDEX('Res.Aux.'!$AG$12:$BG$722,MATCH($B498,'Res.Aux.'!$AG$12:$AG$722,0),MATCH(C$6,'Res.Aux.'!$AG$15:$BG$15,0)))</f>
        <v/>
      </c>
      <c r="D498" s="402" t="str">
        <f t="shared" si="89"/>
        <v/>
      </c>
      <c r="E498" s="403" t="str">
        <f>IF($B498="-","",INDEX('Res.Aux.'!$AG$12:$BG$722,MATCH($B498,'Res.Aux.'!$AG$12:$AG$722,0),MATCH(E$6,'Res.Aux.'!$AG$15:$BG$15,0)))</f>
        <v/>
      </c>
      <c r="F498" s="402" t="str">
        <f t="shared" si="90"/>
        <v/>
      </c>
      <c r="G498" s="404" t="str">
        <f>IF($B498="-","",INDEX('Res.Aux.'!$AG$12:$BG$722,MATCH($B498,'Res.Aux.'!$AG$12:$AG$722,0),MATCH(G$6,'Res.Aux.'!$AG$15:$BG$15,0)))</f>
        <v/>
      </c>
      <c r="H498" s="405" t="str">
        <f>IF($B498="-","",Datos!$I$16)</f>
        <v/>
      </c>
      <c r="I498" s="406" t="str">
        <f>IF($C498="","",Datos!$G$16)</f>
        <v/>
      </c>
      <c r="J498" s="407" t="str">
        <f>IF($B498="-","",INDEX('Res.Aux.'!$AG$12:$BG$722,MATCH($B498,'Res.Aux.'!$AG$12:$AG$722,0),MATCH(J$6,'Res.Aux.'!$AG$15:$BG$15,0)))</f>
        <v/>
      </c>
      <c r="K498" s="408" t="str">
        <f>IF($C498="","",Datos!$H$26)</f>
        <v/>
      </c>
      <c r="L498" s="409" t="str">
        <f>IF($I498="","",Datos!$N$27)</f>
        <v/>
      </c>
      <c r="M498" s="407" t="str">
        <f>IF($I498="","",Datos!$O$27)</f>
        <v/>
      </c>
      <c r="N498" s="410" t="str">
        <f>IF($B498="-","",INDEX('Res.Aux.'!$AG$12:$BG$722,MATCH($B498,'Res.Aux.'!$AG$12:$AG$722,0),MATCH(N$6,'Res.Aux.'!$AG$15:$BG$15,0)))</f>
        <v/>
      </c>
      <c r="O498" s="411"/>
      <c r="P498" s="412" t="str">
        <f t="shared" si="91"/>
        <v/>
      </c>
      <c r="Q498" s="413" t="str">
        <f t="shared" si="93"/>
        <v>ù</v>
      </c>
      <c r="R498" s="414" t="str">
        <f>IF($B498="-","",INDEX('Res.Aux.'!$AG$12:$BG$722,MATCH($B498,'Res.Aux.'!$AG$12:$AG$722,0),MATCH(R$6,'Res.Aux.'!$AG$15:$BG$15,0)))</f>
        <v/>
      </c>
      <c r="S498" s="415" t="str">
        <f>IF($B498="-","",INDEX('Res.Aux.'!$AG$12:$BG$722,MATCH($B498,'Res.Aux.'!$AG$12:$AG$722,0),MATCH(S$6,'Res.Aux.'!$AG$15:$BG$15,0)))</f>
        <v/>
      </c>
      <c r="T498" s="415" t="str">
        <f>IF($B498="-","",INDEX('Res.Aux.'!$AG$12:$BG$722,MATCH($B498,'Res.Aux.'!$AG$12:$AG$722,0),MATCH(T$6,'Res.Aux.'!$AG$15:$BG$15,0)))</f>
        <v/>
      </c>
      <c r="U498" s="416" t="str">
        <f>IF($B498="-","",INDEX('Res.Aux.'!$AG$12:$BG$722,MATCH($B498,'Res.Aux.'!$AG$12:$AG$722,0),MATCH(U$6,'Res.Aux.'!$AG$15:$BG$15,0)))</f>
        <v/>
      </c>
      <c r="V498" s="417"/>
      <c r="W498" s="414" t="str">
        <f t="shared" si="98"/>
        <v>-</v>
      </c>
      <c r="X498" s="415" t="str">
        <f t="shared" si="98"/>
        <v>-</v>
      </c>
      <c r="Y498" s="415" t="str">
        <f t="shared" si="98"/>
        <v>-</v>
      </c>
      <c r="Z498" s="416" t="str">
        <f t="shared" si="96"/>
        <v>-</v>
      </c>
      <c r="AA498" s="417"/>
      <c r="AB498" s="414" t="str">
        <f t="shared" si="97"/>
        <v>-</v>
      </c>
      <c r="AC498" s="415" t="str">
        <f t="shared" si="97"/>
        <v>-</v>
      </c>
      <c r="AD498" s="415" t="str">
        <f t="shared" si="97"/>
        <v>-</v>
      </c>
      <c r="AE498" s="416" t="str">
        <f t="shared" si="95"/>
        <v>-</v>
      </c>
      <c r="AF498" s="417"/>
      <c r="AG498" s="410" t="str">
        <f t="shared" si="86"/>
        <v>-</v>
      </c>
      <c r="AH498" s="417"/>
      <c r="AI498" s="418" t="str">
        <f t="shared" si="87"/>
        <v>ù</v>
      </c>
      <c r="AJ498" s="419" t="str">
        <f t="shared" si="88"/>
        <v>~</v>
      </c>
      <c r="AK498" s="417"/>
      <c r="AL498" s="414" t="str">
        <f t="shared" si="94"/>
        <v>-</v>
      </c>
      <c r="AM498" s="416" t="str">
        <f t="shared" si="92"/>
        <v>-</v>
      </c>
    </row>
    <row r="499" spans="2:39" ht="15" x14ac:dyDescent="0.3">
      <c r="B499" s="400" t="str">
        <f>IF(MAX(B$7:B498)+1&gt;MAX('Res.Aux.'!$AG$23:$AG$722),"-",MAX(B$7:B498)+1)</f>
        <v>-</v>
      </c>
      <c r="C499" s="401" t="str">
        <f>IF($B499="-","",INDEX('Res.Aux.'!$AG$12:$BG$722,MATCH($B499,'Res.Aux.'!$AG$12:$AG$722,0),MATCH(C$6,'Res.Aux.'!$AG$15:$BG$15,0)))</f>
        <v/>
      </c>
      <c r="D499" s="402" t="str">
        <f t="shared" si="89"/>
        <v/>
      </c>
      <c r="E499" s="403" t="str">
        <f>IF($B499="-","",INDEX('Res.Aux.'!$AG$12:$BG$722,MATCH($B499,'Res.Aux.'!$AG$12:$AG$722,0),MATCH(E$6,'Res.Aux.'!$AG$15:$BG$15,0)))</f>
        <v/>
      </c>
      <c r="F499" s="402" t="str">
        <f t="shared" si="90"/>
        <v/>
      </c>
      <c r="G499" s="404" t="str">
        <f>IF($B499="-","",INDEX('Res.Aux.'!$AG$12:$BG$722,MATCH($B499,'Res.Aux.'!$AG$12:$AG$722,0),MATCH(G$6,'Res.Aux.'!$AG$15:$BG$15,0)))</f>
        <v/>
      </c>
      <c r="H499" s="405" t="str">
        <f>IF($B499="-","",Datos!$I$16)</f>
        <v/>
      </c>
      <c r="I499" s="406" t="str">
        <f>IF($C499="","",Datos!$G$16)</f>
        <v/>
      </c>
      <c r="J499" s="407" t="str">
        <f>IF($B499="-","",INDEX('Res.Aux.'!$AG$12:$BG$722,MATCH($B499,'Res.Aux.'!$AG$12:$AG$722,0),MATCH(J$6,'Res.Aux.'!$AG$15:$BG$15,0)))</f>
        <v/>
      </c>
      <c r="K499" s="408" t="str">
        <f>IF($C499="","",Datos!$H$26)</f>
        <v/>
      </c>
      <c r="L499" s="409" t="str">
        <f>IF($I499="","",Datos!$N$27)</f>
        <v/>
      </c>
      <c r="M499" s="407" t="str">
        <f>IF($I499="","",Datos!$O$27)</f>
        <v/>
      </c>
      <c r="N499" s="410" t="str">
        <f>IF($B499="-","",INDEX('Res.Aux.'!$AG$12:$BG$722,MATCH($B499,'Res.Aux.'!$AG$12:$AG$722,0),MATCH(N$6,'Res.Aux.'!$AG$15:$BG$15,0)))</f>
        <v/>
      </c>
      <c r="O499" s="411"/>
      <c r="P499" s="412" t="str">
        <f t="shared" si="91"/>
        <v/>
      </c>
      <c r="Q499" s="413" t="str">
        <f t="shared" si="93"/>
        <v>ù</v>
      </c>
      <c r="R499" s="414" t="str">
        <f>IF($B499="-","",INDEX('Res.Aux.'!$AG$12:$BG$722,MATCH($B499,'Res.Aux.'!$AG$12:$AG$722,0),MATCH(R$6,'Res.Aux.'!$AG$15:$BG$15,0)))</f>
        <v/>
      </c>
      <c r="S499" s="415" t="str">
        <f>IF($B499="-","",INDEX('Res.Aux.'!$AG$12:$BG$722,MATCH($B499,'Res.Aux.'!$AG$12:$AG$722,0),MATCH(S$6,'Res.Aux.'!$AG$15:$BG$15,0)))</f>
        <v/>
      </c>
      <c r="T499" s="415" t="str">
        <f>IF($B499="-","",INDEX('Res.Aux.'!$AG$12:$BG$722,MATCH($B499,'Res.Aux.'!$AG$12:$AG$722,0),MATCH(T$6,'Res.Aux.'!$AG$15:$BG$15,0)))</f>
        <v/>
      </c>
      <c r="U499" s="416" t="str">
        <f>IF($B499="-","",INDEX('Res.Aux.'!$AG$12:$BG$722,MATCH($B499,'Res.Aux.'!$AG$12:$AG$722,0),MATCH(U$6,'Res.Aux.'!$AG$15:$BG$15,0)))</f>
        <v/>
      </c>
      <c r="V499" s="417"/>
      <c r="W499" s="414" t="str">
        <f t="shared" si="98"/>
        <v>-</v>
      </c>
      <c r="X499" s="415" t="str">
        <f t="shared" si="98"/>
        <v>-</v>
      </c>
      <c r="Y499" s="415" t="str">
        <f t="shared" si="98"/>
        <v>-</v>
      </c>
      <c r="Z499" s="416" t="str">
        <f t="shared" si="96"/>
        <v>-</v>
      </c>
      <c r="AA499" s="417"/>
      <c r="AB499" s="414" t="str">
        <f t="shared" si="97"/>
        <v>-</v>
      </c>
      <c r="AC499" s="415" t="str">
        <f t="shared" si="97"/>
        <v>-</v>
      </c>
      <c r="AD499" s="415" t="str">
        <f t="shared" si="97"/>
        <v>-</v>
      </c>
      <c r="AE499" s="416" t="str">
        <f t="shared" si="95"/>
        <v>-</v>
      </c>
      <c r="AF499" s="417"/>
      <c r="AG499" s="410" t="str">
        <f t="shared" si="86"/>
        <v>-</v>
      </c>
      <c r="AH499" s="417"/>
      <c r="AI499" s="418" t="str">
        <f t="shared" si="87"/>
        <v>ù</v>
      </c>
      <c r="AJ499" s="419" t="str">
        <f t="shared" si="88"/>
        <v>~</v>
      </c>
      <c r="AK499" s="417"/>
      <c r="AL499" s="414" t="str">
        <f t="shared" si="94"/>
        <v>-</v>
      </c>
      <c r="AM499" s="416" t="str">
        <f t="shared" si="92"/>
        <v>-</v>
      </c>
    </row>
    <row r="500" spans="2:39" ht="15" x14ac:dyDescent="0.3">
      <c r="B500" s="400" t="str">
        <f>IF(MAX(B$7:B499)+1&gt;MAX('Res.Aux.'!$AG$23:$AG$722),"-",MAX(B$7:B499)+1)</f>
        <v>-</v>
      </c>
      <c r="C500" s="401" t="str">
        <f>IF($B500="-","",INDEX('Res.Aux.'!$AG$12:$BG$722,MATCH($B500,'Res.Aux.'!$AG$12:$AG$722,0),MATCH(C$6,'Res.Aux.'!$AG$15:$BG$15,0)))</f>
        <v/>
      </c>
      <c r="D500" s="402" t="str">
        <f t="shared" si="89"/>
        <v/>
      </c>
      <c r="E500" s="403" t="str">
        <f>IF($B500="-","",INDEX('Res.Aux.'!$AG$12:$BG$722,MATCH($B500,'Res.Aux.'!$AG$12:$AG$722,0),MATCH(E$6,'Res.Aux.'!$AG$15:$BG$15,0)))</f>
        <v/>
      </c>
      <c r="F500" s="402" t="str">
        <f t="shared" si="90"/>
        <v/>
      </c>
      <c r="G500" s="404" t="str">
        <f>IF($B500="-","",INDEX('Res.Aux.'!$AG$12:$BG$722,MATCH($B500,'Res.Aux.'!$AG$12:$AG$722,0),MATCH(G$6,'Res.Aux.'!$AG$15:$BG$15,0)))</f>
        <v/>
      </c>
      <c r="H500" s="405" t="str">
        <f>IF($B500="-","",Datos!$I$16)</f>
        <v/>
      </c>
      <c r="I500" s="406" t="str">
        <f>IF($C500="","",Datos!$G$16)</f>
        <v/>
      </c>
      <c r="J500" s="407" t="str">
        <f>IF($B500="-","",INDEX('Res.Aux.'!$AG$12:$BG$722,MATCH($B500,'Res.Aux.'!$AG$12:$AG$722,0),MATCH(J$6,'Res.Aux.'!$AG$15:$BG$15,0)))</f>
        <v/>
      </c>
      <c r="K500" s="408" t="str">
        <f>IF($C500="","",Datos!$H$26)</f>
        <v/>
      </c>
      <c r="L500" s="409" t="str">
        <f>IF($I500="","",Datos!$N$27)</f>
        <v/>
      </c>
      <c r="M500" s="407" t="str">
        <f>IF($I500="","",Datos!$O$27)</f>
        <v/>
      </c>
      <c r="N500" s="410" t="str">
        <f>IF($B500="-","",INDEX('Res.Aux.'!$AG$12:$BG$722,MATCH($B500,'Res.Aux.'!$AG$12:$AG$722,0),MATCH(N$6,'Res.Aux.'!$AG$15:$BG$15,0)))</f>
        <v/>
      </c>
      <c r="O500" s="411"/>
      <c r="P500" s="412" t="str">
        <f t="shared" si="91"/>
        <v/>
      </c>
      <c r="Q500" s="413" t="str">
        <f t="shared" si="93"/>
        <v>ù</v>
      </c>
      <c r="R500" s="414" t="str">
        <f>IF($B500="-","",INDEX('Res.Aux.'!$AG$12:$BG$722,MATCH($B500,'Res.Aux.'!$AG$12:$AG$722,0),MATCH(R$6,'Res.Aux.'!$AG$15:$BG$15,0)))</f>
        <v/>
      </c>
      <c r="S500" s="415" t="str">
        <f>IF($B500="-","",INDEX('Res.Aux.'!$AG$12:$BG$722,MATCH($B500,'Res.Aux.'!$AG$12:$AG$722,0),MATCH(S$6,'Res.Aux.'!$AG$15:$BG$15,0)))</f>
        <v/>
      </c>
      <c r="T500" s="415" t="str">
        <f>IF($B500="-","",INDEX('Res.Aux.'!$AG$12:$BG$722,MATCH($B500,'Res.Aux.'!$AG$12:$AG$722,0),MATCH(T$6,'Res.Aux.'!$AG$15:$BG$15,0)))</f>
        <v/>
      </c>
      <c r="U500" s="416" t="str">
        <f>IF($B500="-","",INDEX('Res.Aux.'!$AG$12:$BG$722,MATCH($B500,'Res.Aux.'!$AG$12:$AG$722,0),MATCH(U$6,'Res.Aux.'!$AG$15:$BG$15,0)))</f>
        <v/>
      </c>
      <c r="V500" s="417"/>
      <c r="W500" s="414" t="str">
        <f t="shared" si="98"/>
        <v>-</v>
      </c>
      <c r="X500" s="415" t="str">
        <f t="shared" si="98"/>
        <v>-</v>
      </c>
      <c r="Y500" s="415" t="str">
        <f t="shared" si="98"/>
        <v>-</v>
      </c>
      <c r="Z500" s="416" t="str">
        <f t="shared" si="96"/>
        <v>-</v>
      </c>
      <c r="AA500" s="417"/>
      <c r="AB500" s="414" t="str">
        <f t="shared" si="97"/>
        <v>-</v>
      </c>
      <c r="AC500" s="415" t="str">
        <f t="shared" si="97"/>
        <v>-</v>
      </c>
      <c r="AD500" s="415" t="str">
        <f t="shared" si="97"/>
        <v>-</v>
      </c>
      <c r="AE500" s="416" t="str">
        <f t="shared" si="95"/>
        <v>-</v>
      </c>
      <c r="AF500" s="417"/>
      <c r="AG500" s="410" t="str">
        <f t="shared" si="86"/>
        <v>-</v>
      </c>
      <c r="AH500" s="417"/>
      <c r="AI500" s="418" t="str">
        <f t="shared" si="87"/>
        <v>ù</v>
      </c>
      <c r="AJ500" s="419" t="str">
        <f t="shared" si="88"/>
        <v>~</v>
      </c>
      <c r="AK500" s="417"/>
      <c r="AL500" s="414" t="str">
        <f t="shared" si="94"/>
        <v>-</v>
      </c>
      <c r="AM500" s="416" t="str">
        <f t="shared" si="92"/>
        <v>-</v>
      </c>
    </row>
    <row r="501" spans="2:39" ht="15" x14ac:dyDescent="0.3">
      <c r="B501" s="400" t="str">
        <f>IF(MAX(B$7:B500)+1&gt;MAX('Res.Aux.'!$AG$23:$AG$722),"-",MAX(B$7:B500)+1)</f>
        <v>-</v>
      </c>
      <c r="C501" s="401" t="str">
        <f>IF($B501="-","",INDEX('Res.Aux.'!$AG$12:$BG$722,MATCH($B501,'Res.Aux.'!$AG$12:$AG$722,0),MATCH(C$6,'Res.Aux.'!$AG$15:$BG$15,0)))</f>
        <v/>
      </c>
      <c r="D501" s="402" t="str">
        <f t="shared" si="89"/>
        <v/>
      </c>
      <c r="E501" s="403" t="str">
        <f>IF($B501="-","",INDEX('Res.Aux.'!$AG$12:$BG$722,MATCH($B501,'Res.Aux.'!$AG$12:$AG$722,0),MATCH(E$6,'Res.Aux.'!$AG$15:$BG$15,0)))</f>
        <v/>
      </c>
      <c r="F501" s="402" t="str">
        <f t="shared" si="90"/>
        <v/>
      </c>
      <c r="G501" s="404" t="str">
        <f>IF($B501="-","",INDEX('Res.Aux.'!$AG$12:$BG$722,MATCH($B501,'Res.Aux.'!$AG$12:$AG$722,0),MATCH(G$6,'Res.Aux.'!$AG$15:$BG$15,0)))</f>
        <v/>
      </c>
      <c r="H501" s="405" t="str">
        <f>IF($B501="-","",Datos!$I$16)</f>
        <v/>
      </c>
      <c r="I501" s="406" t="str">
        <f>IF($C501="","",Datos!$G$16)</f>
        <v/>
      </c>
      <c r="J501" s="407" t="str">
        <f>IF($B501="-","",INDEX('Res.Aux.'!$AG$12:$BG$722,MATCH($B501,'Res.Aux.'!$AG$12:$AG$722,0),MATCH(J$6,'Res.Aux.'!$AG$15:$BG$15,0)))</f>
        <v/>
      </c>
      <c r="K501" s="408" t="str">
        <f>IF($C501="","",Datos!$H$26)</f>
        <v/>
      </c>
      <c r="L501" s="409" t="str">
        <f>IF($I501="","",Datos!$N$27)</f>
        <v/>
      </c>
      <c r="M501" s="407" t="str">
        <f>IF($I501="","",Datos!$O$27)</f>
        <v/>
      </c>
      <c r="N501" s="410" t="str">
        <f>IF($B501="-","",INDEX('Res.Aux.'!$AG$12:$BG$722,MATCH($B501,'Res.Aux.'!$AG$12:$AG$722,0),MATCH(N$6,'Res.Aux.'!$AG$15:$BG$15,0)))</f>
        <v/>
      </c>
      <c r="O501" s="411"/>
      <c r="P501" s="412" t="str">
        <f t="shared" si="91"/>
        <v/>
      </c>
      <c r="Q501" s="413" t="str">
        <f t="shared" si="93"/>
        <v>ù</v>
      </c>
      <c r="R501" s="414" t="str">
        <f>IF($B501="-","",INDEX('Res.Aux.'!$AG$12:$BG$722,MATCH($B501,'Res.Aux.'!$AG$12:$AG$722,0),MATCH(R$6,'Res.Aux.'!$AG$15:$BG$15,0)))</f>
        <v/>
      </c>
      <c r="S501" s="415" t="str">
        <f>IF($B501="-","",INDEX('Res.Aux.'!$AG$12:$BG$722,MATCH($B501,'Res.Aux.'!$AG$12:$AG$722,0),MATCH(S$6,'Res.Aux.'!$AG$15:$BG$15,0)))</f>
        <v/>
      </c>
      <c r="T501" s="415" t="str">
        <f>IF($B501="-","",INDEX('Res.Aux.'!$AG$12:$BG$722,MATCH($B501,'Res.Aux.'!$AG$12:$AG$722,0),MATCH(T$6,'Res.Aux.'!$AG$15:$BG$15,0)))</f>
        <v/>
      </c>
      <c r="U501" s="416" t="str">
        <f>IF($B501="-","",INDEX('Res.Aux.'!$AG$12:$BG$722,MATCH($B501,'Res.Aux.'!$AG$12:$AG$722,0),MATCH(U$6,'Res.Aux.'!$AG$15:$BG$15,0)))</f>
        <v/>
      </c>
      <c r="V501" s="417"/>
      <c r="W501" s="414" t="str">
        <f t="shared" si="98"/>
        <v>-</v>
      </c>
      <c r="X501" s="415" t="str">
        <f t="shared" si="98"/>
        <v>-</v>
      </c>
      <c r="Y501" s="415" t="str">
        <f t="shared" si="98"/>
        <v>-</v>
      </c>
      <c r="Z501" s="416" t="str">
        <f t="shared" si="96"/>
        <v>-</v>
      </c>
      <c r="AA501" s="417"/>
      <c r="AB501" s="414" t="str">
        <f t="shared" si="97"/>
        <v>-</v>
      </c>
      <c r="AC501" s="415" t="str">
        <f t="shared" si="97"/>
        <v>-</v>
      </c>
      <c r="AD501" s="415" t="str">
        <f t="shared" si="97"/>
        <v>-</v>
      </c>
      <c r="AE501" s="416" t="str">
        <f t="shared" si="95"/>
        <v>-</v>
      </c>
      <c r="AF501" s="417"/>
      <c r="AG501" s="410" t="str">
        <f t="shared" si="86"/>
        <v>-</v>
      </c>
      <c r="AH501" s="417"/>
      <c r="AI501" s="418" t="str">
        <f t="shared" si="87"/>
        <v>ù</v>
      </c>
      <c r="AJ501" s="419" t="str">
        <f t="shared" si="88"/>
        <v>~</v>
      </c>
      <c r="AK501" s="417"/>
      <c r="AL501" s="414" t="str">
        <f t="shared" si="94"/>
        <v>-</v>
      </c>
      <c r="AM501" s="416" t="str">
        <f t="shared" si="92"/>
        <v>-</v>
      </c>
    </row>
    <row r="502" spans="2:39" ht="15" x14ac:dyDescent="0.3">
      <c r="B502" s="400" t="str">
        <f>IF(MAX(B$7:B501)+1&gt;MAX('Res.Aux.'!$AG$23:$AG$722),"-",MAX(B$7:B501)+1)</f>
        <v>-</v>
      </c>
      <c r="C502" s="401" t="str">
        <f>IF($B502="-","",INDEX('Res.Aux.'!$AG$12:$BG$722,MATCH($B502,'Res.Aux.'!$AG$12:$AG$722,0),MATCH(C$6,'Res.Aux.'!$AG$15:$BG$15,0)))</f>
        <v/>
      </c>
      <c r="D502" s="402" t="str">
        <f t="shared" si="89"/>
        <v/>
      </c>
      <c r="E502" s="403" t="str">
        <f>IF($B502="-","",INDEX('Res.Aux.'!$AG$12:$BG$722,MATCH($B502,'Res.Aux.'!$AG$12:$AG$722,0),MATCH(E$6,'Res.Aux.'!$AG$15:$BG$15,0)))</f>
        <v/>
      </c>
      <c r="F502" s="402" t="str">
        <f t="shared" si="90"/>
        <v/>
      </c>
      <c r="G502" s="404" t="str">
        <f>IF($B502="-","",INDEX('Res.Aux.'!$AG$12:$BG$722,MATCH($B502,'Res.Aux.'!$AG$12:$AG$722,0),MATCH(G$6,'Res.Aux.'!$AG$15:$BG$15,0)))</f>
        <v/>
      </c>
      <c r="H502" s="405" t="str">
        <f>IF($B502="-","",Datos!$I$16)</f>
        <v/>
      </c>
      <c r="I502" s="406" t="str">
        <f>IF($C502="","",Datos!$G$16)</f>
        <v/>
      </c>
      <c r="J502" s="407" t="str">
        <f>IF($B502="-","",INDEX('Res.Aux.'!$AG$12:$BG$722,MATCH($B502,'Res.Aux.'!$AG$12:$AG$722,0),MATCH(J$6,'Res.Aux.'!$AG$15:$BG$15,0)))</f>
        <v/>
      </c>
      <c r="K502" s="408" t="str">
        <f>IF($C502="","",Datos!$H$26)</f>
        <v/>
      </c>
      <c r="L502" s="409" t="str">
        <f>IF($I502="","",Datos!$N$27)</f>
        <v/>
      </c>
      <c r="M502" s="407" t="str">
        <f>IF($I502="","",Datos!$O$27)</f>
        <v/>
      </c>
      <c r="N502" s="410" t="str">
        <f>IF($B502="-","",INDEX('Res.Aux.'!$AG$12:$BG$722,MATCH($B502,'Res.Aux.'!$AG$12:$AG$722,0),MATCH(N$6,'Res.Aux.'!$AG$15:$BG$15,0)))</f>
        <v/>
      </c>
      <c r="O502" s="411"/>
      <c r="P502" s="412" t="str">
        <f t="shared" si="91"/>
        <v/>
      </c>
      <c r="Q502" s="413" t="str">
        <f t="shared" si="93"/>
        <v>ù</v>
      </c>
      <c r="R502" s="414" t="str">
        <f>IF($B502="-","",INDEX('Res.Aux.'!$AG$12:$BG$722,MATCH($B502,'Res.Aux.'!$AG$12:$AG$722,0),MATCH(R$6,'Res.Aux.'!$AG$15:$BG$15,0)))</f>
        <v/>
      </c>
      <c r="S502" s="415" t="str">
        <f>IF($B502="-","",INDEX('Res.Aux.'!$AG$12:$BG$722,MATCH($B502,'Res.Aux.'!$AG$12:$AG$722,0),MATCH(S$6,'Res.Aux.'!$AG$15:$BG$15,0)))</f>
        <v/>
      </c>
      <c r="T502" s="415" t="str">
        <f>IF($B502="-","",INDEX('Res.Aux.'!$AG$12:$BG$722,MATCH($B502,'Res.Aux.'!$AG$12:$AG$722,0),MATCH(T$6,'Res.Aux.'!$AG$15:$BG$15,0)))</f>
        <v/>
      </c>
      <c r="U502" s="416" t="str">
        <f>IF($B502="-","",INDEX('Res.Aux.'!$AG$12:$BG$722,MATCH($B502,'Res.Aux.'!$AG$12:$AG$722,0),MATCH(U$6,'Res.Aux.'!$AG$15:$BG$15,0)))</f>
        <v/>
      </c>
      <c r="V502" s="417"/>
      <c r="W502" s="414" t="str">
        <f t="shared" si="98"/>
        <v>-</v>
      </c>
      <c r="X502" s="415" t="str">
        <f t="shared" si="98"/>
        <v>-</v>
      </c>
      <c r="Y502" s="415" t="str">
        <f t="shared" si="98"/>
        <v>-</v>
      </c>
      <c r="Z502" s="416" t="str">
        <f t="shared" si="96"/>
        <v>-</v>
      </c>
      <c r="AA502" s="417"/>
      <c r="AB502" s="414" t="str">
        <f t="shared" si="97"/>
        <v>-</v>
      </c>
      <c r="AC502" s="415" t="str">
        <f t="shared" si="97"/>
        <v>-</v>
      </c>
      <c r="AD502" s="415" t="str">
        <f t="shared" si="97"/>
        <v>-</v>
      </c>
      <c r="AE502" s="416" t="str">
        <f t="shared" si="95"/>
        <v>-</v>
      </c>
      <c r="AF502" s="417"/>
      <c r="AG502" s="410" t="str">
        <f t="shared" si="86"/>
        <v>-</v>
      </c>
      <c r="AH502" s="417"/>
      <c r="AI502" s="418" t="str">
        <f t="shared" si="87"/>
        <v>ù</v>
      </c>
      <c r="AJ502" s="419" t="str">
        <f t="shared" si="88"/>
        <v>~</v>
      </c>
      <c r="AK502" s="417"/>
      <c r="AL502" s="414" t="str">
        <f t="shared" si="94"/>
        <v>-</v>
      </c>
      <c r="AM502" s="416" t="str">
        <f t="shared" si="92"/>
        <v>-</v>
      </c>
    </row>
    <row r="503" spans="2:39" ht="15" x14ac:dyDescent="0.3">
      <c r="B503" s="400" t="str">
        <f>IF(MAX(B$7:B502)+1&gt;MAX('Res.Aux.'!$AG$23:$AG$722),"-",MAX(B$7:B502)+1)</f>
        <v>-</v>
      </c>
      <c r="C503" s="401" t="str">
        <f>IF($B503="-","",INDEX('Res.Aux.'!$AG$12:$BG$722,MATCH($B503,'Res.Aux.'!$AG$12:$AG$722,0),MATCH(C$6,'Res.Aux.'!$AG$15:$BG$15,0)))</f>
        <v/>
      </c>
      <c r="D503" s="402" t="str">
        <f t="shared" si="89"/>
        <v/>
      </c>
      <c r="E503" s="403" t="str">
        <f>IF($B503="-","",INDEX('Res.Aux.'!$AG$12:$BG$722,MATCH($B503,'Res.Aux.'!$AG$12:$AG$722,0),MATCH(E$6,'Res.Aux.'!$AG$15:$BG$15,0)))</f>
        <v/>
      </c>
      <c r="F503" s="402" t="str">
        <f t="shared" si="90"/>
        <v/>
      </c>
      <c r="G503" s="404" t="str">
        <f>IF($B503="-","",INDEX('Res.Aux.'!$AG$12:$BG$722,MATCH($B503,'Res.Aux.'!$AG$12:$AG$722,0),MATCH(G$6,'Res.Aux.'!$AG$15:$BG$15,0)))</f>
        <v/>
      </c>
      <c r="H503" s="405" t="str">
        <f>IF($B503="-","",Datos!$I$16)</f>
        <v/>
      </c>
      <c r="I503" s="406" t="str">
        <f>IF($C503="","",Datos!$G$16)</f>
        <v/>
      </c>
      <c r="J503" s="407" t="str">
        <f>IF($B503="-","",INDEX('Res.Aux.'!$AG$12:$BG$722,MATCH($B503,'Res.Aux.'!$AG$12:$AG$722,0),MATCH(J$6,'Res.Aux.'!$AG$15:$BG$15,0)))</f>
        <v/>
      </c>
      <c r="K503" s="408" t="str">
        <f>IF($C503="","",Datos!$H$26)</f>
        <v/>
      </c>
      <c r="L503" s="409" t="str">
        <f>IF($I503="","",Datos!$N$27)</f>
        <v/>
      </c>
      <c r="M503" s="407" t="str">
        <f>IF($I503="","",Datos!$O$27)</f>
        <v/>
      </c>
      <c r="N503" s="410" t="str">
        <f>IF($B503="-","",INDEX('Res.Aux.'!$AG$12:$BG$722,MATCH($B503,'Res.Aux.'!$AG$12:$AG$722,0),MATCH(N$6,'Res.Aux.'!$AG$15:$BG$15,0)))</f>
        <v/>
      </c>
      <c r="O503" s="411"/>
      <c r="P503" s="412" t="str">
        <f t="shared" si="91"/>
        <v/>
      </c>
      <c r="Q503" s="413" t="str">
        <f t="shared" si="93"/>
        <v>ù</v>
      </c>
      <c r="R503" s="414" t="str">
        <f>IF($B503="-","",INDEX('Res.Aux.'!$AG$12:$BG$722,MATCH($B503,'Res.Aux.'!$AG$12:$AG$722,0),MATCH(R$6,'Res.Aux.'!$AG$15:$BG$15,0)))</f>
        <v/>
      </c>
      <c r="S503" s="415" t="str">
        <f>IF($B503="-","",INDEX('Res.Aux.'!$AG$12:$BG$722,MATCH($B503,'Res.Aux.'!$AG$12:$AG$722,0),MATCH(S$6,'Res.Aux.'!$AG$15:$BG$15,0)))</f>
        <v/>
      </c>
      <c r="T503" s="415" t="str">
        <f>IF($B503="-","",INDEX('Res.Aux.'!$AG$12:$BG$722,MATCH($B503,'Res.Aux.'!$AG$12:$AG$722,0),MATCH(T$6,'Res.Aux.'!$AG$15:$BG$15,0)))</f>
        <v/>
      </c>
      <c r="U503" s="416" t="str">
        <f>IF($B503="-","",INDEX('Res.Aux.'!$AG$12:$BG$722,MATCH($B503,'Res.Aux.'!$AG$12:$AG$722,0),MATCH(U$6,'Res.Aux.'!$AG$15:$BG$15,0)))</f>
        <v/>
      </c>
      <c r="V503" s="417"/>
      <c r="W503" s="414" t="str">
        <f t="shared" si="98"/>
        <v>-</v>
      </c>
      <c r="X503" s="415" t="str">
        <f t="shared" si="98"/>
        <v>-</v>
      </c>
      <c r="Y503" s="415" t="str">
        <f t="shared" si="98"/>
        <v>-</v>
      </c>
      <c r="Z503" s="416" t="str">
        <f t="shared" si="96"/>
        <v>-</v>
      </c>
      <c r="AA503" s="417"/>
      <c r="AB503" s="414" t="str">
        <f t="shared" si="97"/>
        <v>-</v>
      </c>
      <c r="AC503" s="415" t="str">
        <f t="shared" si="97"/>
        <v>-</v>
      </c>
      <c r="AD503" s="415" t="str">
        <f t="shared" si="97"/>
        <v>-</v>
      </c>
      <c r="AE503" s="416" t="str">
        <f t="shared" si="95"/>
        <v>-</v>
      </c>
      <c r="AF503" s="417"/>
      <c r="AG503" s="410" t="str">
        <f t="shared" si="86"/>
        <v>-</v>
      </c>
      <c r="AH503" s="417"/>
      <c r="AI503" s="418" t="str">
        <f t="shared" si="87"/>
        <v>ù</v>
      </c>
      <c r="AJ503" s="419" t="str">
        <f t="shared" si="88"/>
        <v>~</v>
      </c>
      <c r="AK503" s="417"/>
      <c r="AL503" s="414" t="str">
        <f t="shared" si="94"/>
        <v>-</v>
      </c>
      <c r="AM503" s="416" t="str">
        <f t="shared" si="92"/>
        <v>-</v>
      </c>
    </row>
    <row r="504" spans="2:39" ht="15" x14ac:dyDescent="0.3">
      <c r="B504" s="400" t="str">
        <f>IF(MAX(B$7:B503)+1&gt;MAX('Res.Aux.'!$AG$23:$AG$722),"-",MAX(B$7:B503)+1)</f>
        <v>-</v>
      </c>
      <c r="C504" s="401" t="str">
        <f>IF($B504="-","",INDEX('Res.Aux.'!$AG$12:$BG$722,MATCH($B504,'Res.Aux.'!$AG$12:$AG$722,0),MATCH(C$6,'Res.Aux.'!$AG$15:$BG$15,0)))</f>
        <v/>
      </c>
      <c r="D504" s="402" t="str">
        <f t="shared" si="89"/>
        <v/>
      </c>
      <c r="E504" s="403" t="str">
        <f>IF($B504="-","",INDEX('Res.Aux.'!$AG$12:$BG$722,MATCH($B504,'Res.Aux.'!$AG$12:$AG$722,0),MATCH(E$6,'Res.Aux.'!$AG$15:$BG$15,0)))</f>
        <v/>
      </c>
      <c r="F504" s="402" t="str">
        <f t="shared" si="90"/>
        <v/>
      </c>
      <c r="G504" s="404" t="str">
        <f>IF($B504="-","",INDEX('Res.Aux.'!$AG$12:$BG$722,MATCH($B504,'Res.Aux.'!$AG$12:$AG$722,0),MATCH(G$6,'Res.Aux.'!$AG$15:$BG$15,0)))</f>
        <v/>
      </c>
      <c r="H504" s="405" t="str">
        <f>IF($B504="-","",Datos!$I$16)</f>
        <v/>
      </c>
      <c r="I504" s="406" t="str">
        <f>IF($C504="","",Datos!$G$16)</f>
        <v/>
      </c>
      <c r="J504" s="407" t="str">
        <f>IF($B504="-","",INDEX('Res.Aux.'!$AG$12:$BG$722,MATCH($B504,'Res.Aux.'!$AG$12:$AG$722,0),MATCH(J$6,'Res.Aux.'!$AG$15:$BG$15,0)))</f>
        <v/>
      </c>
      <c r="K504" s="408" t="str">
        <f>IF($C504="","",Datos!$H$26)</f>
        <v/>
      </c>
      <c r="L504" s="409" t="str">
        <f>IF($I504="","",Datos!$N$27)</f>
        <v/>
      </c>
      <c r="M504" s="407" t="str">
        <f>IF($I504="","",Datos!$O$27)</f>
        <v/>
      </c>
      <c r="N504" s="410" t="str">
        <f>IF($B504="-","",INDEX('Res.Aux.'!$AG$12:$BG$722,MATCH($B504,'Res.Aux.'!$AG$12:$AG$722,0),MATCH(N$6,'Res.Aux.'!$AG$15:$BG$15,0)))</f>
        <v/>
      </c>
      <c r="O504" s="411"/>
      <c r="P504" s="412" t="str">
        <f t="shared" si="91"/>
        <v/>
      </c>
      <c r="Q504" s="413" t="str">
        <f t="shared" si="93"/>
        <v>ù</v>
      </c>
      <c r="R504" s="414" t="str">
        <f>IF($B504="-","",INDEX('Res.Aux.'!$AG$12:$BG$722,MATCH($B504,'Res.Aux.'!$AG$12:$AG$722,0),MATCH(R$6,'Res.Aux.'!$AG$15:$BG$15,0)))</f>
        <v/>
      </c>
      <c r="S504" s="415" t="str">
        <f>IF($B504="-","",INDEX('Res.Aux.'!$AG$12:$BG$722,MATCH($B504,'Res.Aux.'!$AG$12:$AG$722,0),MATCH(S$6,'Res.Aux.'!$AG$15:$BG$15,0)))</f>
        <v/>
      </c>
      <c r="T504" s="415" t="str">
        <f>IF($B504="-","",INDEX('Res.Aux.'!$AG$12:$BG$722,MATCH($B504,'Res.Aux.'!$AG$12:$AG$722,0),MATCH(T$6,'Res.Aux.'!$AG$15:$BG$15,0)))</f>
        <v/>
      </c>
      <c r="U504" s="416" t="str">
        <f>IF($B504="-","",INDEX('Res.Aux.'!$AG$12:$BG$722,MATCH($B504,'Res.Aux.'!$AG$12:$AG$722,0),MATCH(U$6,'Res.Aux.'!$AG$15:$BG$15,0)))</f>
        <v/>
      </c>
      <c r="V504" s="417"/>
      <c r="W504" s="414" t="str">
        <f t="shared" si="98"/>
        <v>-</v>
      </c>
      <c r="X504" s="415" t="str">
        <f t="shared" si="98"/>
        <v>-</v>
      </c>
      <c r="Y504" s="415" t="str">
        <f t="shared" si="98"/>
        <v>-</v>
      </c>
      <c r="Z504" s="416" t="str">
        <f t="shared" si="96"/>
        <v>-</v>
      </c>
      <c r="AA504" s="417"/>
      <c r="AB504" s="414" t="str">
        <f t="shared" si="97"/>
        <v>-</v>
      </c>
      <c r="AC504" s="415" t="str">
        <f t="shared" si="97"/>
        <v>-</v>
      </c>
      <c r="AD504" s="415" t="str">
        <f t="shared" si="97"/>
        <v>-</v>
      </c>
      <c r="AE504" s="416" t="str">
        <f t="shared" si="95"/>
        <v>-</v>
      </c>
      <c r="AF504" s="417"/>
      <c r="AG504" s="410" t="str">
        <f t="shared" si="86"/>
        <v>-</v>
      </c>
      <c r="AH504" s="417"/>
      <c r="AI504" s="418" t="str">
        <f t="shared" si="87"/>
        <v>ù</v>
      </c>
      <c r="AJ504" s="419" t="str">
        <f t="shared" si="88"/>
        <v>~</v>
      </c>
      <c r="AK504" s="417"/>
      <c r="AL504" s="414" t="str">
        <f t="shared" si="94"/>
        <v>-</v>
      </c>
      <c r="AM504" s="416" t="str">
        <f t="shared" si="92"/>
        <v>-</v>
      </c>
    </row>
    <row r="505" spans="2:39" ht="15" x14ac:dyDescent="0.3">
      <c r="B505" s="400" t="str">
        <f>IF(MAX(B$7:B504)+1&gt;MAX('Res.Aux.'!$AG$23:$AG$722),"-",MAX(B$7:B504)+1)</f>
        <v>-</v>
      </c>
      <c r="C505" s="401" t="str">
        <f>IF($B505="-","",INDEX('Res.Aux.'!$AG$12:$BG$722,MATCH($B505,'Res.Aux.'!$AG$12:$AG$722,0),MATCH(C$6,'Res.Aux.'!$AG$15:$BG$15,0)))</f>
        <v/>
      </c>
      <c r="D505" s="402" t="str">
        <f t="shared" si="89"/>
        <v/>
      </c>
      <c r="E505" s="403" t="str">
        <f>IF($B505="-","",INDEX('Res.Aux.'!$AG$12:$BG$722,MATCH($B505,'Res.Aux.'!$AG$12:$AG$722,0),MATCH(E$6,'Res.Aux.'!$AG$15:$BG$15,0)))</f>
        <v/>
      </c>
      <c r="F505" s="402" t="str">
        <f t="shared" si="90"/>
        <v/>
      </c>
      <c r="G505" s="404" t="str">
        <f>IF($B505="-","",INDEX('Res.Aux.'!$AG$12:$BG$722,MATCH($B505,'Res.Aux.'!$AG$12:$AG$722,0),MATCH(G$6,'Res.Aux.'!$AG$15:$BG$15,0)))</f>
        <v/>
      </c>
      <c r="H505" s="405" t="str">
        <f>IF($B505="-","",Datos!$I$16)</f>
        <v/>
      </c>
      <c r="I505" s="406" t="str">
        <f>IF($C505="","",Datos!$G$16)</f>
        <v/>
      </c>
      <c r="J505" s="407" t="str">
        <f>IF($B505="-","",INDEX('Res.Aux.'!$AG$12:$BG$722,MATCH($B505,'Res.Aux.'!$AG$12:$AG$722,0),MATCH(J$6,'Res.Aux.'!$AG$15:$BG$15,0)))</f>
        <v/>
      </c>
      <c r="K505" s="408" t="str">
        <f>IF($C505="","",Datos!$H$26)</f>
        <v/>
      </c>
      <c r="L505" s="409" t="str">
        <f>IF($I505="","",Datos!$N$27)</f>
        <v/>
      </c>
      <c r="M505" s="407" t="str">
        <f>IF($I505="","",Datos!$O$27)</f>
        <v/>
      </c>
      <c r="N505" s="410" t="str">
        <f>IF($B505="-","",INDEX('Res.Aux.'!$AG$12:$BG$722,MATCH($B505,'Res.Aux.'!$AG$12:$AG$722,0),MATCH(N$6,'Res.Aux.'!$AG$15:$BG$15,0)))</f>
        <v/>
      </c>
      <c r="O505" s="411"/>
      <c r="P505" s="412" t="str">
        <f t="shared" si="91"/>
        <v/>
      </c>
      <c r="Q505" s="413" t="str">
        <f t="shared" si="93"/>
        <v>ù</v>
      </c>
      <c r="R505" s="414" t="str">
        <f>IF($B505="-","",INDEX('Res.Aux.'!$AG$12:$BG$722,MATCH($B505,'Res.Aux.'!$AG$12:$AG$722,0),MATCH(R$6,'Res.Aux.'!$AG$15:$BG$15,0)))</f>
        <v/>
      </c>
      <c r="S505" s="415" t="str">
        <f>IF($B505="-","",INDEX('Res.Aux.'!$AG$12:$BG$722,MATCH($B505,'Res.Aux.'!$AG$12:$AG$722,0),MATCH(S$6,'Res.Aux.'!$AG$15:$BG$15,0)))</f>
        <v/>
      </c>
      <c r="T505" s="415" t="str">
        <f>IF($B505="-","",INDEX('Res.Aux.'!$AG$12:$BG$722,MATCH($B505,'Res.Aux.'!$AG$12:$AG$722,0),MATCH(T$6,'Res.Aux.'!$AG$15:$BG$15,0)))</f>
        <v/>
      </c>
      <c r="U505" s="416" t="str">
        <f>IF($B505="-","",INDEX('Res.Aux.'!$AG$12:$BG$722,MATCH($B505,'Res.Aux.'!$AG$12:$AG$722,0),MATCH(U$6,'Res.Aux.'!$AG$15:$BG$15,0)))</f>
        <v/>
      </c>
      <c r="V505" s="417"/>
      <c r="W505" s="414" t="str">
        <f t="shared" si="98"/>
        <v>-</v>
      </c>
      <c r="X505" s="415" t="str">
        <f t="shared" si="98"/>
        <v>-</v>
      </c>
      <c r="Y505" s="415" t="str">
        <f t="shared" si="98"/>
        <v>-</v>
      </c>
      <c r="Z505" s="416" t="str">
        <f t="shared" si="96"/>
        <v>-</v>
      </c>
      <c r="AA505" s="417"/>
      <c r="AB505" s="414" t="str">
        <f t="shared" si="97"/>
        <v>-</v>
      </c>
      <c r="AC505" s="415" t="str">
        <f t="shared" si="97"/>
        <v>-</v>
      </c>
      <c r="AD505" s="415" t="str">
        <f t="shared" si="97"/>
        <v>-</v>
      </c>
      <c r="AE505" s="416" t="str">
        <f t="shared" si="95"/>
        <v>-</v>
      </c>
      <c r="AF505" s="417"/>
      <c r="AG505" s="410" t="str">
        <f t="shared" si="86"/>
        <v>-</v>
      </c>
      <c r="AH505" s="417"/>
      <c r="AI505" s="418" t="str">
        <f t="shared" si="87"/>
        <v>ù</v>
      </c>
      <c r="AJ505" s="419" t="str">
        <f t="shared" si="88"/>
        <v>~</v>
      </c>
      <c r="AK505" s="417"/>
      <c r="AL505" s="414" t="str">
        <f t="shared" si="94"/>
        <v>-</v>
      </c>
      <c r="AM505" s="416" t="str">
        <f t="shared" si="92"/>
        <v>-</v>
      </c>
    </row>
    <row r="506" spans="2:39" ht="15" x14ac:dyDescent="0.3">
      <c r="B506" s="400" t="str">
        <f>IF(MAX(B$7:B505)+1&gt;MAX('Res.Aux.'!$AG$23:$AG$722),"-",MAX(B$7:B505)+1)</f>
        <v>-</v>
      </c>
      <c r="C506" s="401" t="str">
        <f>IF($B506="-","",INDEX('Res.Aux.'!$AG$12:$BG$722,MATCH($B506,'Res.Aux.'!$AG$12:$AG$722,0),MATCH(C$6,'Res.Aux.'!$AG$15:$BG$15,0)))</f>
        <v/>
      </c>
      <c r="D506" s="402" t="str">
        <f t="shared" si="89"/>
        <v/>
      </c>
      <c r="E506" s="403" t="str">
        <f>IF($B506="-","",INDEX('Res.Aux.'!$AG$12:$BG$722,MATCH($B506,'Res.Aux.'!$AG$12:$AG$722,0),MATCH(E$6,'Res.Aux.'!$AG$15:$BG$15,0)))</f>
        <v/>
      </c>
      <c r="F506" s="402" t="str">
        <f t="shared" si="90"/>
        <v/>
      </c>
      <c r="G506" s="404" t="str">
        <f>IF($B506="-","",INDEX('Res.Aux.'!$AG$12:$BG$722,MATCH($B506,'Res.Aux.'!$AG$12:$AG$722,0),MATCH(G$6,'Res.Aux.'!$AG$15:$BG$15,0)))</f>
        <v/>
      </c>
      <c r="H506" s="405" t="str">
        <f>IF($B506="-","",Datos!$I$16)</f>
        <v/>
      </c>
      <c r="I506" s="406" t="str">
        <f>IF($C506="","",Datos!$G$16)</f>
        <v/>
      </c>
      <c r="J506" s="407" t="str">
        <f>IF($B506="-","",INDEX('Res.Aux.'!$AG$12:$BG$722,MATCH($B506,'Res.Aux.'!$AG$12:$AG$722,0),MATCH(J$6,'Res.Aux.'!$AG$15:$BG$15,0)))</f>
        <v/>
      </c>
      <c r="K506" s="408" t="str">
        <f>IF($C506="","",Datos!$H$26)</f>
        <v/>
      </c>
      <c r="L506" s="409" t="str">
        <f>IF($I506="","",Datos!$N$27)</f>
        <v/>
      </c>
      <c r="M506" s="407" t="str">
        <f>IF($I506="","",Datos!$O$27)</f>
        <v/>
      </c>
      <c r="N506" s="410" t="str">
        <f>IF($B506="-","",INDEX('Res.Aux.'!$AG$12:$BG$722,MATCH($B506,'Res.Aux.'!$AG$12:$AG$722,0),MATCH(N$6,'Res.Aux.'!$AG$15:$BG$15,0)))</f>
        <v/>
      </c>
      <c r="O506" s="411"/>
      <c r="P506" s="412" t="str">
        <f t="shared" si="91"/>
        <v/>
      </c>
      <c r="Q506" s="413" t="str">
        <f t="shared" si="93"/>
        <v>ù</v>
      </c>
      <c r="R506" s="414" t="str">
        <f>IF($B506="-","",INDEX('Res.Aux.'!$AG$12:$BG$722,MATCH($B506,'Res.Aux.'!$AG$12:$AG$722,0),MATCH(R$6,'Res.Aux.'!$AG$15:$BG$15,0)))</f>
        <v/>
      </c>
      <c r="S506" s="415" t="str">
        <f>IF($B506="-","",INDEX('Res.Aux.'!$AG$12:$BG$722,MATCH($B506,'Res.Aux.'!$AG$12:$AG$722,0),MATCH(S$6,'Res.Aux.'!$AG$15:$BG$15,0)))</f>
        <v/>
      </c>
      <c r="T506" s="415" t="str">
        <f>IF($B506="-","",INDEX('Res.Aux.'!$AG$12:$BG$722,MATCH($B506,'Res.Aux.'!$AG$12:$AG$722,0),MATCH(T$6,'Res.Aux.'!$AG$15:$BG$15,0)))</f>
        <v/>
      </c>
      <c r="U506" s="416" t="str">
        <f>IF($B506="-","",INDEX('Res.Aux.'!$AG$12:$BG$722,MATCH($B506,'Res.Aux.'!$AG$12:$AG$722,0),MATCH(U$6,'Res.Aux.'!$AG$15:$BG$15,0)))</f>
        <v/>
      </c>
      <c r="V506" s="417"/>
      <c r="W506" s="414" t="str">
        <f t="shared" si="98"/>
        <v>-</v>
      </c>
      <c r="X506" s="415" t="str">
        <f t="shared" si="98"/>
        <v>-</v>
      </c>
      <c r="Y506" s="415" t="str">
        <f t="shared" si="98"/>
        <v>-</v>
      </c>
      <c r="Z506" s="416" t="str">
        <f t="shared" si="96"/>
        <v>-</v>
      </c>
      <c r="AA506" s="417"/>
      <c r="AB506" s="414" t="str">
        <f t="shared" si="97"/>
        <v>-</v>
      </c>
      <c r="AC506" s="415" t="str">
        <f t="shared" si="97"/>
        <v>-</v>
      </c>
      <c r="AD506" s="415" t="str">
        <f t="shared" si="97"/>
        <v>-</v>
      </c>
      <c r="AE506" s="416" t="str">
        <f t="shared" si="95"/>
        <v>-</v>
      </c>
      <c r="AF506" s="417"/>
      <c r="AG506" s="410" t="str">
        <f t="shared" si="86"/>
        <v>-</v>
      </c>
      <c r="AH506" s="417"/>
      <c r="AI506" s="418" t="str">
        <f t="shared" si="87"/>
        <v>ù</v>
      </c>
      <c r="AJ506" s="419" t="str">
        <f t="shared" si="88"/>
        <v>~</v>
      </c>
      <c r="AK506" s="417"/>
      <c r="AL506" s="414" t="str">
        <f t="shared" si="94"/>
        <v>-</v>
      </c>
      <c r="AM506" s="416" t="str">
        <f t="shared" si="92"/>
        <v>-</v>
      </c>
    </row>
    <row r="507" spans="2:39" ht="15" x14ac:dyDescent="0.3">
      <c r="B507" s="400" t="str">
        <f>IF(MAX(B$7:B506)+1&gt;MAX('Res.Aux.'!$AG$23:$AG$722),"-",MAX(B$7:B506)+1)</f>
        <v>-</v>
      </c>
      <c r="C507" s="401" t="str">
        <f>IF($B507="-","",INDEX('Res.Aux.'!$AG$12:$BG$722,MATCH($B507,'Res.Aux.'!$AG$12:$AG$722,0),MATCH(C$6,'Res.Aux.'!$AG$15:$BG$15,0)))</f>
        <v/>
      </c>
      <c r="D507" s="402" t="str">
        <f t="shared" si="89"/>
        <v/>
      </c>
      <c r="E507" s="403" t="str">
        <f>IF($B507="-","",INDEX('Res.Aux.'!$AG$12:$BG$722,MATCH($B507,'Res.Aux.'!$AG$12:$AG$722,0),MATCH(E$6,'Res.Aux.'!$AG$15:$BG$15,0)))</f>
        <v/>
      </c>
      <c r="F507" s="402" t="str">
        <f t="shared" si="90"/>
        <v/>
      </c>
      <c r="G507" s="404" t="str">
        <f>IF($B507="-","",INDEX('Res.Aux.'!$AG$12:$BG$722,MATCH($B507,'Res.Aux.'!$AG$12:$AG$722,0),MATCH(G$6,'Res.Aux.'!$AG$15:$BG$15,0)))</f>
        <v/>
      </c>
      <c r="H507" s="405" t="str">
        <f>IF($B507="-","",Datos!$I$16)</f>
        <v/>
      </c>
      <c r="I507" s="406" t="str">
        <f>IF($C507="","",Datos!$G$16)</f>
        <v/>
      </c>
      <c r="J507" s="407" t="str">
        <f>IF($B507="-","",INDEX('Res.Aux.'!$AG$12:$BG$722,MATCH($B507,'Res.Aux.'!$AG$12:$AG$722,0),MATCH(J$6,'Res.Aux.'!$AG$15:$BG$15,0)))</f>
        <v/>
      </c>
      <c r="K507" s="408" t="str">
        <f>IF($C507="","",Datos!$H$26)</f>
        <v/>
      </c>
      <c r="L507" s="409" t="str">
        <f>IF($I507="","",Datos!$N$27)</f>
        <v/>
      </c>
      <c r="M507" s="407" t="str">
        <f>IF($I507="","",Datos!$O$27)</f>
        <v/>
      </c>
      <c r="N507" s="410" t="str">
        <f>IF($B507="-","",INDEX('Res.Aux.'!$AG$12:$BG$722,MATCH($B507,'Res.Aux.'!$AG$12:$AG$722,0),MATCH(N$6,'Res.Aux.'!$AG$15:$BG$15,0)))</f>
        <v/>
      </c>
      <c r="O507" s="411"/>
      <c r="P507" s="412" t="str">
        <f t="shared" si="91"/>
        <v/>
      </c>
      <c r="Q507" s="413" t="str">
        <f t="shared" si="93"/>
        <v>ù</v>
      </c>
      <c r="R507" s="414" t="str">
        <f>IF($B507="-","",INDEX('Res.Aux.'!$AG$12:$BG$722,MATCH($B507,'Res.Aux.'!$AG$12:$AG$722,0),MATCH(R$6,'Res.Aux.'!$AG$15:$BG$15,0)))</f>
        <v/>
      </c>
      <c r="S507" s="415" t="str">
        <f>IF($B507="-","",INDEX('Res.Aux.'!$AG$12:$BG$722,MATCH($B507,'Res.Aux.'!$AG$12:$AG$722,0),MATCH(S$6,'Res.Aux.'!$AG$15:$BG$15,0)))</f>
        <v/>
      </c>
      <c r="T507" s="415" t="str">
        <f>IF($B507="-","",INDEX('Res.Aux.'!$AG$12:$BG$722,MATCH($B507,'Res.Aux.'!$AG$12:$AG$722,0),MATCH(T$6,'Res.Aux.'!$AG$15:$BG$15,0)))</f>
        <v/>
      </c>
      <c r="U507" s="416" t="str">
        <f>IF($B507="-","",INDEX('Res.Aux.'!$AG$12:$BG$722,MATCH($B507,'Res.Aux.'!$AG$12:$AG$722,0),MATCH(U$6,'Res.Aux.'!$AG$15:$BG$15,0)))</f>
        <v/>
      </c>
      <c r="V507" s="417"/>
      <c r="W507" s="414" t="str">
        <f t="shared" si="98"/>
        <v>-</v>
      </c>
      <c r="X507" s="415" t="str">
        <f t="shared" si="98"/>
        <v>-</v>
      </c>
      <c r="Y507" s="415" t="str">
        <f t="shared" si="98"/>
        <v>-</v>
      </c>
      <c r="Z507" s="416" t="str">
        <f t="shared" si="96"/>
        <v>-</v>
      </c>
      <c r="AA507" s="417"/>
      <c r="AB507" s="414" t="str">
        <f t="shared" si="97"/>
        <v>-</v>
      </c>
      <c r="AC507" s="415" t="str">
        <f t="shared" si="97"/>
        <v>-</v>
      </c>
      <c r="AD507" s="415" t="str">
        <f t="shared" si="97"/>
        <v>-</v>
      </c>
      <c r="AE507" s="416" t="str">
        <f t="shared" si="95"/>
        <v>-</v>
      </c>
      <c r="AF507" s="417"/>
      <c r="AG507" s="410" t="str">
        <f t="shared" si="86"/>
        <v>-</v>
      </c>
      <c r="AH507" s="417"/>
      <c r="AI507" s="418" t="str">
        <f t="shared" si="87"/>
        <v>ù</v>
      </c>
      <c r="AJ507" s="419" t="str">
        <f t="shared" si="88"/>
        <v>~</v>
      </c>
      <c r="AK507" s="417"/>
      <c r="AL507" s="414" t="str">
        <f t="shared" si="94"/>
        <v>-</v>
      </c>
      <c r="AM507" s="416" t="str">
        <f t="shared" si="92"/>
        <v>-</v>
      </c>
    </row>
    <row r="508" spans="2:39" ht="15" x14ac:dyDescent="0.3">
      <c r="B508" s="400" t="str">
        <f>IF(MAX(B$7:B507)+1&gt;MAX('Res.Aux.'!$AG$23:$AG$722),"-",MAX(B$7:B507)+1)</f>
        <v>-</v>
      </c>
      <c r="C508" s="401" t="str">
        <f>IF($B508="-","",INDEX('Res.Aux.'!$AG$12:$BG$722,MATCH($B508,'Res.Aux.'!$AG$12:$AG$722,0),MATCH(C$6,'Res.Aux.'!$AG$15:$BG$15,0)))</f>
        <v/>
      </c>
      <c r="D508" s="402" t="str">
        <f t="shared" si="89"/>
        <v/>
      </c>
      <c r="E508" s="403" t="str">
        <f>IF($B508="-","",INDEX('Res.Aux.'!$AG$12:$BG$722,MATCH($B508,'Res.Aux.'!$AG$12:$AG$722,0),MATCH(E$6,'Res.Aux.'!$AG$15:$BG$15,0)))</f>
        <v/>
      </c>
      <c r="F508" s="402" t="str">
        <f t="shared" si="90"/>
        <v/>
      </c>
      <c r="G508" s="404" t="str">
        <f>IF($B508="-","",INDEX('Res.Aux.'!$AG$12:$BG$722,MATCH($B508,'Res.Aux.'!$AG$12:$AG$722,0),MATCH(G$6,'Res.Aux.'!$AG$15:$BG$15,0)))</f>
        <v/>
      </c>
      <c r="H508" s="405" t="str">
        <f>IF($B508="-","",Datos!$I$16)</f>
        <v/>
      </c>
      <c r="I508" s="406" t="str">
        <f>IF($C508="","",Datos!$G$16)</f>
        <v/>
      </c>
      <c r="J508" s="407" t="str">
        <f>IF($B508="-","",INDEX('Res.Aux.'!$AG$12:$BG$722,MATCH($B508,'Res.Aux.'!$AG$12:$AG$722,0),MATCH(J$6,'Res.Aux.'!$AG$15:$BG$15,0)))</f>
        <v/>
      </c>
      <c r="K508" s="408" t="str">
        <f>IF($C508="","",Datos!$H$26)</f>
        <v/>
      </c>
      <c r="L508" s="409" t="str">
        <f>IF($I508="","",Datos!$N$27)</f>
        <v/>
      </c>
      <c r="M508" s="407" t="str">
        <f>IF($I508="","",Datos!$O$27)</f>
        <v/>
      </c>
      <c r="N508" s="410" t="str">
        <f>IF($B508="-","",INDEX('Res.Aux.'!$AG$12:$BG$722,MATCH($B508,'Res.Aux.'!$AG$12:$AG$722,0),MATCH(N$6,'Res.Aux.'!$AG$15:$BG$15,0)))</f>
        <v/>
      </c>
      <c r="O508" s="411"/>
      <c r="P508" s="412" t="str">
        <f t="shared" si="91"/>
        <v/>
      </c>
      <c r="Q508" s="413" t="str">
        <f t="shared" si="93"/>
        <v>ù</v>
      </c>
      <c r="R508" s="414" t="str">
        <f>IF($B508="-","",INDEX('Res.Aux.'!$AG$12:$BG$722,MATCH($B508,'Res.Aux.'!$AG$12:$AG$722,0),MATCH(R$6,'Res.Aux.'!$AG$15:$BG$15,0)))</f>
        <v/>
      </c>
      <c r="S508" s="415" t="str">
        <f>IF($B508="-","",INDEX('Res.Aux.'!$AG$12:$BG$722,MATCH($B508,'Res.Aux.'!$AG$12:$AG$722,0),MATCH(S$6,'Res.Aux.'!$AG$15:$BG$15,0)))</f>
        <v/>
      </c>
      <c r="T508" s="415" t="str">
        <f>IF($B508="-","",INDEX('Res.Aux.'!$AG$12:$BG$722,MATCH($B508,'Res.Aux.'!$AG$12:$AG$722,0),MATCH(T$6,'Res.Aux.'!$AG$15:$BG$15,0)))</f>
        <v/>
      </c>
      <c r="U508" s="416" t="str">
        <f>IF($B508="-","",INDEX('Res.Aux.'!$AG$12:$BG$722,MATCH($B508,'Res.Aux.'!$AG$12:$AG$722,0),MATCH(U$6,'Res.Aux.'!$AG$15:$BG$15,0)))</f>
        <v/>
      </c>
      <c r="V508" s="417"/>
      <c r="W508" s="414" t="str">
        <f t="shared" si="98"/>
        <v>-</v>
      </c>
      <c r="X508" s="415" t="str">
        <f t="shared" si="98"/>
        <v>-</v>
      </c>
      <c r="Y508" s="415" t="str">
        <f t="shared" si="98"/>
        <v>-</v>
      </c>
      <c r="Z508" s="416" t="str">
        <f t="shared" si="96"/>
        <v>-</v>
      </c>
      <c r="AA508" s="417"/>
      <c r="AB508" s="414" t="str">
        <f t="shared" si="97"/>
        <v>-</v>
      </c>
      <c r="AC508" s="415" t="str">
        <f t="shared" si="97"/>
        <v>-</v>
      </c>
      <c r="AD508" s="415" t="str">
        <f t="shared" si="97"/>
        <v>-</v>
      </c>
      <c r="AE508" s="416" t="str">
        <f t="shared" si="95"/>
        <v>-</v>
      </c>
      <c r="AF508" s="417"/>
      <c r="AG508" s="410" t="str">
        <f t="shared" si="86"/>
        <v>-</v>
      </c>
      <c r="AH508" s="417"/>
      <c r="AI508" s="418" t="str">
        <f t="shared" si="87"/>
        <v>ù</v>
      </c>
      <c r="AJ508" s="419" t="str">
        <f t="shared" si="88"/>
        <v>~</v>
      </c>
      <c r="AK508" s="417"/>
      <c r="AL508" s="414" t="str">
        <f t="shared" si="94"/>
        <v>-</v>
      </c>
      <c r="AM508" s="416" t="str">
        <f t="shared" si="92"/>
        <v>-</v>
      </c>
    </row>
    <row r="509" spans="2:39" ht="15" x14ac:dyDescent="0.3">
      <c r="B509" s="400" t="str">
        <f>IF(MAX(B$7:B508)+1&gt;MAX('Res.Aux.'!$AG$23:$AG$722),"-",MAX(B$7:B508)+1)</f>
        <v>-</v>
      </c>
      <c r="C509" s="401" t="str">
        <f>IF($B509="-","",INDEX('Res.Aux.'!$AG$12:$BG$722,MATCH($B509,'Res.Aux.'!$AG$12:$AG$722,0),MATCH(C$6,'Res.Aux.'!$AG$15:$BG$15,0)))</f>
        <v/>
      </c>
      <c r="D509" s="402" t="str">
        <f t="shared" si="89"/>
        <v/>
      </c>
      <c r="E509" s="403" t="str">
        <f>IF($B509="-","",INDEX('Res.Aux.'!$AG$12:$BG$722,MATCH($B509,'Res.Aux.'!$AG$12:$AG$722,0),MATCH(E$6,'Res.Aux.'!$AG$15:$BG$15,0)))</f>
        <v/>
      </c>
      <c r="F509" s="402" t="str">
        <f t="shared" si="90"/>
        <v/>
      </c>
      <c r="G509" s="404" t="str">
        <f>IF($B509="-","",INDEX('Res.Aux.'!$AG$12:$BG$722,MATCH($B509,'Res.Aux.'!$AG$12:$AG$722,0),MATCH(G$6,'Res.Aux.'!$AG$15:$BG$15,0)))</f>
        <v/>
      </c>
      <c r="H509" s="405" t="str">
        <f>IF($B509="-","",Datos!$I$16)</f>
        <v/>
      </c>
      <c r="I509" s="406" t="str">
        <f>IF($C509="","",Datos!$G$16)</f>
        <v/>
      </c>
      <c r="J509" s="407" t="str">
        <f>IF($B509="-","",INDEX('Res.Aux.'!$AG$12:$BG$722,MATCH($B509,'Res.Aux.'!$AG$12:$AG$722,0),MATCH(J$6,'Res.Aux.'!$AG$15:$BG$15,0)))</f>
        <v/>
      </c>
      <c r="K509" s="408" t="str">
        <f>IF($C509="","",Datos!$H$26)</f>
        <v/>
      </c>
      <c r="L509" s="409" t="str">
        <f>IF($I509="","",Datos!$N$27)</f>
        <v/>
      </c>
      <c r="M509" s="407" t="str">
        <f>IF($I509="","",Datos!$O$27)</f>
        <v/>
      </c>
      <c r="N509" s="410" t="str">
        <f>IF($B509="-","",INDEX('Res.Aux.'!$AG$12:$BG$722,MATCH($B509,'Res.Aux.'!$AG$12:$AG$722,0),MATCH(N$6,'Res.Aux.'!$AG$15:$BG$15,0)))</f>
        <v/>
      </c>
      <c r="O509" s="411"/>
      <c r="P509" s="412" t="str">
        <f t="shared" si="91"/>
        <v/>
      </c>
      <c r="Q509" s="413" t="str">
        <f t="shared" si="93"/>
        <v>ù</v>
      </c>
      <c r="R509" s="414" t="str">
        <f>IF($B509="-","",INDEX('Res.Aux.'!$AG$12:$BG$722,MATCH($B509,'Res.Aux.'!$AG$12:$AG$722,0),MATCH(R$6,'Res.Aux.'!$AG$15:$BG$15,0)))</f>
        <v/>
      </c>
      <c r="S509" s="415" t="str">
        <f>IF($B509="-","",INDEX('Res.Aux.'!$AG$12:$BG$722,MATCH($B509,'Res.Aux.'!$AG$12:$AG$722,0),MATCH(S$6,'Res.Aux.'!$AG$15:$BG$15,0)))</f>
        <v/>
      </c>
      <c r="T509" s="415" t="str">
        <f>IF($B509="-","",INDEX('Res.Aux.'!$AG$12:$BG$722,MATCH($B509,'Res.Aux.'!$AG$12:$AG$722,0),MATCH(T$6,'Res.Aux.'!$AG$15:$BG$15,0)))</f>
        <v/>
      </c>
      <c r="U509" s="416" t="str">
        <f>IF($B509="-","",INDEX('Res.Aux.'!$AG$12:$BG$722,MATCH($B509,'Res.Aux.'!$AG$12:$AG$722,0),MATCH(U$6,'Res.Aux.'!$AG$15:$BG$15,0)))</f>
        <v/>
      </c>
      <c r="V509" s="417"/>
      <c r="W509" s="414" t="str">
        <f t="shared" si="98"/>
        <v>-</v>
      </c>
      <c r="X509" s="415" t="str">
        <f t="shared" si="98"/>
        <v>-</v>
      </c>
      <c r="Y509" s="415" t="str">
        <f t="shared" si="98"/>
        <v>-</v>
      </c>
      <c r="Z509" s="416" t="str">
        <f t="shared" si="96"/>
        <v>-</v>
      </c>
      <c r="AA509" s="417"/>
      <c r="AB509" s="414" t="str">
        <f t="shared" si="97"/>
        <v>-</v>
      </c>
      <c r="AC509" s="415" t="str">
        <f t="shared" si="97"/>
        <v>-</v>
      </c>
      <c r="AD509" s="415" t="str">
        <f t="shared" si="97"/>
        <v>-</v>
      </c>
      <c r="AE509" s="416" t="str">
        <f t="shared" si="95"/>
        <v>-</v>
      </c>
      <c r="AF509" s="417"/>
      <c r="AG509" s="410" t="str">
        <f t="shared" si="86"/>
        <v>-</v>
      </c>
      <c r="AH509" s="417"/>
      <c r="AI509" s="418" t="str">
        <f t="shared" si="87"/>
        <v>ù</v>
      </c>
      <c r="AJ509" s="419" t="str">
        <f t="shared" si="88"/>
        <v>~</v>
      </c>
      <c r="AK509" s="417"/>
      <c r="AL509" s="414" t="str">
        <f t="shared" si="94"/>
        <v>-</v>
      </c>
      <c r="AM509" s="416" t="str">
        <f t="shared" si="92"/>
        <v>-</v>
      </c>
    </row>
    <row r="510" spans="2:39" ht="15" x14ac:dyDescent="0.3">
      <c r="B510" s="400" t="str">
        <f>IF(MAX(B$7:B509)+1&gt;MAX('Res.Aux.'!$AG$23:$AG$722),"-",MAX(B$7:B509)+1)</f>
        <v>-</v>
      </c>
      <c r="C510" s="401" t="str">
        <f>IF($B510="-","",INDEX('Res.Aux.'!$AG$12:$BG$722,MATCH($B510,'Res.Aux.'!$AG$12:$AG$722,0),MATCH(C$6,'Res.Aux.'!$AG$15:$BG$15,0)))</f>
        <v/>
      </c>
      <c r="D510" s="402" t="str">
        <f t="shared" si="89"/>
        <v/>
      </c>
      <c r="E510" s="403" t="str">
        <f>IF($B510="-","",INDEX('Res.Aux.'!$AG$12:$BG$722,MATCH($B510,'Res.Aux.'!$AG$12:$AG$722,0),MATCH(E$6,'Res.Aux.'!$AG$15:$BG$15,0)))</f>
        <v/>
      </c>
      <c r="F510" s="402" t="str">
        <f t="shared" si="90"/>
        <v/>
      </c>
      <c r="G510" s="404" t="str">
        <f>IF($B510="-","",INDEX('Res.Aux.'!$AG$12:$BG$722,MATCH($B510,'Res.Aux.'!$AG$12:$AG$722,0),MATCH(G$6,'Res.Aux.'!$AG$15:$BG$15,0)))</f>
        <v/>
      </c>
      <c r="H510" s="405" t="str">
        <f>IF($B510="-","",Datos!$I$16)</f>
        <v/>
      </c>
      <c r="I510" s="406" t="str">
        <f>IF($C510="","",Datos!$G$16)</f>
        <v/>
      </c>
      <c r="J510" s="407" t="str">
        <f>IF($B510="-","",INDEX('Res.Aux.'!$AG$12:$BG$722,MATCH($B510,'Res.Aux.'!$AG$12:$AG$722,0),MATCH(J$6,'Res.Aux.'!$AG$15:$BG$15,0)))</f>
        <v/>
      </c>
      <c r="K510" s="408" t="str">
        <f>IF($C510="","",Datos!$H$26)</f>
        <v/>
      </c>
      <c r="L510" s="409" t="str">
        <f>IF($I510="","",Datos!$N$27)</f>
        <v/>
      </c>
      <c r="M510" s="407" t="str">
        <f>IF($I510="","",Datos!$O$27)</f>
        <v/>
      </c>
      <c r="N510" s="410" t="str">
        <f>IF($B510="-","",INDEX('Res.Aux.'!$AG$12:$BG$722,MATCH($B510,'Res.Aux.'!$AG$12:$AG$722,0),MATCH(N$6,'Res.Aux.'!$AG$15:$BG$15,0)))</f>
        <v/>
      </c>
      <c r="O510" s="411"/>
      <c r="P510" s="412" t="str">
        <f t="shared" si="91"/>
        <v/>
      </c>
      <c r="Q510" s="413" t="str">
        <f t="shared" si="93"/>
        <v>ù</v>
      </c>
      <c r="R510" s="414" t="str">
        <f>IF($B510="-","",INDEX('Res.Aux.'!$AG$12:$BG$722,MATCH($B510,'Res.Aux.'!$AG$12:$AG$722,0),MATCH(R$6,'Res.Aux.'!$AG$15:$BG$15,0)))</f>
        <v/>
      </c>
      <c r="S510" s="415" t="str">
        <f>IF($B510="-","",INDEX('Res.Aux.'!$AG$12:$BG$722,MATCH($B510,'Res.Aux.'!$AG$12:$AG$722,0),MATCH(S$6,'Res.Aux.'!$AG$15:$BG$15,0)))</f>
        <v/>
      </c>
      <c r="T510" s="415" t="str">
        <f>IF($B510="-","",INDEX('Res.Aux.'!$AG$12:$BG$722,MATCH($B510,'Res.Aux.'!$AG$12:$AG$722,0),MATCH(T$6,'Res.Aux.'!$AG$15:$BG$15,0)))</f>
        <v/>
      </c>
      <c r="U510" s="416" t="str">
        <f>IF($B510="-","",INDEX('Res.Aux.'!$AG$12:$BG$722,MATCH($B510,'Res.Aux.'!$AG$12:$AG$722,0),MATCH(U$6,'Res.Aux.'!$AG$15:$BG$15,0)))</f>
        <v/>
      </c>
      <c r="V510" s="417"/>
      <c r="W510" s="414" t="str">
        <f t="shared" si="98"/>
        <v>-</v>
      </c>
      <c r="X510" s="415" t="str">
        <f t="shared" si="98"/>
        <v>-</v>
      </c>
      <c r="Y510" s="415" t="str">
        <f t="shared" si="98"/>
        <v>-</v>
      </c>
      <c r="Z510" s="416" t="str">
        <f t="shared" si="96"/>
        <v>-</v>
      </c>
      <c r="AA510" s="417"/>
      <c r="AB510" s="414" t="str">
        <f t="shared" si="97"/>
        <v>-</v>
      </c>
      <c r="AC510" s="415" t="str">
        <f t="shared" si="97"/>
        <v>-</v>
      </c>
      <c r="AD510" s="415" t="str">
        <f t="shared" si="97"/>
        <v>-</v>
      </c>
      <c r="AE510" s="416" t="str">
        <f t="shared" si="95"/>
        <v>-</v>
      </c>
      <c r="AF510" s="417"/>
      <c r="AG510" s="410" t="str">
        <f t="shared" si="86"/>
        <v>-</v>
      </c>
      <c r="AH510" s="417"/>
      <c r="AI510" s="418" t="str">
        <f t="shared" si="87"/>
        <v>ù</v>
      </c>
      <c r="AJ510" s="419" t="str">
        <f t="shared" si="88"/>
        <v>~</v>
      </c>
      <c r="AK510" s="417"/>
      <c r="AL510" s="414" t="str">
        <f t="shared" si="94"/>
        <v>-</v>
      </c>
      <c r="AM510" s="416" t="str">
        <f t="shared" si="92"/>
        <v>-</v>
      </c>
    </row>
    <row r="511" spans="2:39" ht="15" x14ac:dyDescent="0.3">
      <c r="B511" s="400" t="str">
        <f>IF(MAX(B$7:B510)+1&gt;MAX('Res.Aux.'!$AG$23:$AG$722),"-",MAX(B$7:B510)+1)</f>
        <v>-</v>
      </c>
      <c r="C511" s="401" t="str">
        <f>IF($B511="-","",INDEX('Res.Aux.'!$AG$12:$BG$722,MATCH($B511,'Res.Aux.'!$AG$12:$AG$722,0),MATCH(C$6,'Res.Aux.'!$AG$15:$BG$15,0)))</f>
        <v/>
      </c>
      <c r="D511" s="402" t="str">
        <f t="shared" si="89"/>
        <v/>
      </c>
      <c r="E511" s="403" t="str">
        <f>IF($B511="-","",INDEX('Res.Aux.'!$AG$12:$BG$722,MATCH($B511,'Res.Aux.'!$AG$12:$AG$722,0),MATCH(E$6,'Res.Aux.'!$AG$15:$BG$15,0)))</f>
        <v/>
      </c>
      <c r="F511" s="402" t="str">
        <f t="shared" si="90"/>
        <v/>
      </c>
      <c r="G511" s="404" t="str">
        <f>IF($B511="-","",INDEX('Res.Aux.'!$AG$12:$BG$722,MATCH($B511,'Res.Aux.'!$AG$12:$AG$722,0),MATCH(G$6,'Res.Aux.'!$AG$15:$BG$15,0)))</f>
        <v/>
      </c>
      <c r="H511" s="405" t="str">
        <f>IF($B511="-","",Datos!$I$16)</f>
        <v/>
      </c>
      <c r="I511" s="406" t="str">
        <f>IF($C511="","",Datos!$G$16)</f>
        <v/>
      </c>
      <c r="J511" s="407" t="str">
        <f>IF($B511="-","",INDEX('Res.Aux.'!$AG$12:$BG$722,MATCH($B511,'Res.Aux.'!$AG$12:$AG$722,0),MATCH(J$6,'Res.Aux.'!$AG$15:$BG$15,0)))</f>
        <v/>
      </c>
      <c r="K511" s="408" t="str">
        <f>IF($C511="","",Datos!$H$26)</f>
        <v/>
      </c>
      <c r="L511" s="409" t="str">
        <f>IF($I511="","",Datos!$N$27)</f>
        <v/>
      </c>
      <c r="M511" s="407" t="str">
        <f>IF($I511="","",Datos!$O$27)</f>
        <v/>
      </c>
      <c r="N511" s="410" t="str">
        <f>IF($B511="-","",INDEX('Res.Aux.'!$AG$12:$BG$722,MATCH($B511,'Res.Aux.'!$AG$12:$AG$722,0),MATCH(N$6,'Res.Aux.'!$AG$15:$BG$15,0)))</f>
        <v/>
      </c>
      <c r="O511" s="411"/>
      <c r="P511" s="412" t="str">
        <f t="shared" si="91"/>
        <v/>
      </c>
      <c r="Q511" s="413" t="str">
        <f t="shared" si="93"/>
        <v>ù</v>
      </c>
      <c r="R511" s="414" t="str">
        <f>IF($B511="-","",INDEX('Res.Aux.'!$AG$12:$BG$722,MATCH($B511,'Res.Aux.'!$AG$12:$AG$722,0),MATCH(R$6,'Res.Aux.'!$AG$15:$BG$15,0)))</f>
        <v/>
      </c>
      <c r="S511" s="415" t="str">
        <f>IF($B511="-","",INDEX('Res.Aux.'!$AG$12:$BG$722,MATCH($B511,'Res.Aux.'!$AG$12:$AG$722,0),MATCH(S$6,'Res.Aux.'!$AG$15:$BG$15,0)))</f>
        <v/>
      </c>
      <c r="T511" s="415" t="str">
        <f>IF($B511="-","",INDEX('Res.Aux.'!$AG$12:$BG$722,MATCH($B511,'Res.Aux.'!$AG$12:$AG$722,0),MATCH(T$6,'Res.Aux.'!$AG$15:$BG$15,0)))</f>
        <v/>
      </c>
      <c r="U511" s="416" t="str">
        <f>IF($B511="-","",INDEX('Res.Aux.'!$AG$12:$BG$722,MATCH($B511,'Res.Aux.'!$AG$12:$AG$722,0),MATCH(U$6,'Res.Aux.'!$AG$15:$BG$15,0)))</f>
        <v/>
      </c>
      <c r="V511" s="417"/>
      <c r="W511" s="414" t="str">
        <f t="shared" si="98"/>
        <v>-</v>
      </c>
      <c r="X511" s="415" t="str">
        <f t="shared" si="98"/>
        <v>-</v>
      </c>
      <c r="Y511" s="415" t="str">
        <f t="shared" si="98"/>
        <v>-</v>
      </c>
      <c r="Z511" s="416" t="str">
        <f t="shared" si="96"/>
        <v>-</v>
      </c>
      <c r="AA511" s="417"/>
      <c r="AB511" s="414" t="str">
        <f t="shared" si="97"/>
        <v>-</v>
      </c>
      <c r="AC511" s="415" t="str">
        <f t="shared" si="97"/>
        <v>-</v>
      </c>
      <c r="AD511" s="415" t="str">
        <f t="shared" si="97"/>
        <v>-</v>
      </c>
      <c r="AE511" s="416" t="str">
        <f t="shared" si="95"/>
        <v>-</v>
      </c>
      <c r="AF511" s="417"/>
      <c r="AG511" s="410" t="str">
        <f t="shared" si="86"/>
        <v>-</v>
      </c>
      <c r="AH511" s="417"/>
      <c r="AI511" s="418" t="str">
        <f t="shared" si="87"/>
        <v>ù</v>
      </c>
      <c r="AJ511" s="419" t="str">
        <f t="shared" si="88"/>
        <v>~</v>
      </c>
      <c r="AK511" s="417"/>
      <c r="AL511" s="414" t="str">
        <f t="shared" si="94"/>
        <v>-</v>
      </c>
      <c r="AM511" s="416" t="str">
        <f t="shared" si="92"/>
        <v>-</v>
      </c>
    </row>
    <row r="512" spans="2:39" ht="15" x14ac:dyDescent="0.3">
      <c r="B512" s="400" t="str">
        <f>IF(MAX(B$7:B511)+1&gt;MAX('Res.Aux.'!$AG$23:$AG$722),"-",MAX(B$7:B511)+1)</f>
        <v>-</v>
      </c>
      <c r="C512" s="401" t="str">
        <f>IF($B512="-","",INDEX('Res.Aux.'!$AG$12:$BG$722,MATCH($B512,'Res.Aux.'!$AG$12:$AG$722,0),MATCH(C$6,'Res.Aux.'!$AG$15:$BG$15,0)))</f>
        <v/>
      </c>
      <c r="D512" s="402" t="str">
        <f t="shared" si="89"/>
        <v/>
      </c>
      <c r="E512" s="403" t="str">
        <f>IF($B512="-","",INDEX('Res.Aux.'!$AG$12:$BG$722,MATCH($B512,'Res.Aux.'!$AG$12:$AG$722,0),MATCH(E$6,'Res.Aux.'!$AG$15:$BG$15,0)))</f>
        <v/>
      </c>
      <c r="F512" s="402" t="str">
        <f t="shared" si="90"/>
        <v/>
      </c>
      <c r="G512" s="404" t="str">
        <f>IF($B512="-","",INDEX('Res.Aux.'!$AG$12:$BG$722,MATCH($B512,'Res.Aux.'!$AG$12:$AG$722,0),MATCH(G$6,'Res.Aux.'!$AG$15:$BG$15,0)))</f>
        <v/>
      </c>
      <c r="H512" s="405" t="str">
        <f>IF($B512="-","",Datos!$I$16)</f>
        <v/>
      </c>
      <c r="I512" s="406" t="str">
        <f>IF($C512="","",Datos!$G$16)</f>
        <v/>
      </c>
      <c r="J512" s="407" t="str">
        <f>IF($B512="-","",INDEX('Res.Aux.'!$AG$12:$BG$722,MATCH($B512,'Res.Aux.'!$AG$12:$AG$722,0),MATCH(J$6,'Res.Aux.'!$AG$15:$BG$15,0)))</f>
        <v/>
      </c>
      <c r="K512" s="408" t="str">
        <f>IF($C512="","",Datos!$H$26)</f>
        <v/>
      </c>
      <c r="L512" s="409" t="str">
        <f>IF($I512="","",Datos!$N$27)</f>
        <v/>
      </c>
      <c r="M512" s="407" t="str">
        <f>IF($I512="","",Datos!$O$27)</f>
        <v/>
      </c>
      <c r="N512" s="410" t="str">
        <f>IF($B512="-","",INDEX('Res.Aux.'!$AG$12:$BG$722,MATCH($B512,'Res.Aux.'!$AG$12:$AG$722,0),MATCH(N$6,'Res.Aux.'!$AG$15:$BG$15,0)))</f>
        <v/>
      </c>
      <c r="O512" s="411"/>
      <c r="P512" s="412" t="str">
        <f t="shared" si="91"/>
        <v/>
      </c>
      <c r="Q512" s="413" t="str">
        <f t="shared" si="93"/>
        <v>ù</v>
      </c>
      <c r="R512" s="414" t="str">
        <f>IF($B512="-","",INDEX('Res.Aux.'!$AG$12:$BG$722,MATCH($B512,'Res.Aux.'!$AG$12:$AG$722,0),MATCH(R$6,'Res.Aux.'!$AG$15:$BG$15,0)))</f>
        <v/>
      </c>
      <c r="S512" s="415" t="str">
        <f>IF($B512="-","",INDEX('Res.Aux.'!$AG$12:$BG$722,MATCH($B512,'Res.Aux.'!$AG$12:$AG$722,0),MATCH(S$6,'Res.Aux.'!$AG$15:$BG$15,0)))</f>
        <v/>
      </c>
      <c r="T512" s="415" t="str">
        <f>IF($B512="-","",INDEX('Res.Aux.'!$AG$12:$BG$722,MATCH($B512,'Res.Aux.'!$AG$12:$AG$722,0),MATCH(T$6,'Res.Aux.'!$AG$15:$BG$15,0)))</f>
        <v/>
      </c>
      <c r="U512" s="416" t="str">
        <f>IF($B512="-","",INDEX('Res.Aux.'!$AG$12:$BG$722,MATCH($B512,'Res.Aux.'!$AG$12:$AG$722,0),MATCH(U$6,'Res.Aux.'!$AG$15:$BG$15,0)))</f>
        <v/>
      </c>
      <c r="V512" s="417"/>
      <c r="W512" s="414" t="str">
        <f t="shared" si="98"/>
        <v>-</v>
      </c>
      <c r="X512" s="415" t="str">
        <f t="shared" si="98"/>
        <v>-</v>
      </c>
      <c r="Y512" s="415" t="str">
        <f t="shared" si="98"/>
        <v>-</v>
      </c>
      <c r="Z512" s="416" t="str">
        <f t="shared" si="96"/>
        <v>-</v>
      </c>
      <c r="AA512" s="417"/>
      <c r="AB512" s="414" t="str">
        <f t="shared" si="97"/>
        <v>-</v>
      </c>
      <c r="AC512" s="415" t="str">
        <f t="shared" si="97"/>
        <v>-</v>
      </c>
      <c r="AD512" s="415" t="str">
        <f t="shared" si="97"/>
        <v>-</v>
      </c>
      <c r="AE512" s="416" t="str">
        <f t="shared" si="95"/>
        <v>-</v>
      </c>
      <c r="AF512" s="417"/>
      <c r="AG512" s="410" t="str">
        <f t="shared" si="86"/>
        <v>-</v>
      </c>
      <c r="AH512" s="417"/>
      <c r="AI512" s="418" t="str">
        <f t="shared" si="87"/>
        <v>ù</v>
      </c>
      <c r="AJ512" s="419" t="str">
        <f t="shared" si="88"/>
        <v>~</v>
      </c>
      <c r="AK512" s="417"/>
      <c r="AL512" s="414" t="str">
        <f t="shared" si="94"/>
        <v>-</v>
      </c>
      <c r="AM512" s="416" t="str">
        <f t="shared" si="92"/>
        <v>-</v>
      </c>
    </row>
    <row r="513" spans="2:39" ht="15" x14ac:dyDescent="0.3">
      <c r="B513" s="400" t="str">
        <f>IF(MAX(B$7:B512)+1&gt;MAX('Res.Aux.'!$AG$23:$AG$722),"-",MAX(B$7:B512)+1)</f>
        <v>-</v>
      </c>
      <c r="C513" s="401" t="str">
        <f>IF($B513="-","",INDEX('Res.Aux.'!$AG$12:$BG$722,MATCH($B513,'Res.Aux.'!$AG$12:$AG$722,0),MATCH(C$6,'Res.Aux.'!$AG$15:$BG$15,0)))</f>
        <v/>
      </c>
      <c r="D513" s="402" t="str">
        <f t="shared" si="89"/>
        <v/>
      </c>
      <c r="E513" s="403" t="str">
        <f>IF($B513="-","",INDEX('Res.Aux.'!$AG$12:$BG$722,MATCH($B513,'Res.Aux.'!$AG$12:$AG$722,0),MATCH(E$6,'Res.Aux.'!$AG$15:$BG$15,0)))</f>
        <v/>
      </c>
      <c r="F513" s="402" t="str">
        <f t="shared" si="90"/>
        <v/>
      </c>
      <c r="G513" s="404" t="str">
        <f>IF($B513="-","",INDEX('Res.Aux.'!$AG$12:$BG$722,MATCH($B513,'Res.Aux.'!$AG$12:$AG$722,0),MATCH(G$6,'Res.Aux.'!$AG$15:$BG$15,0)))</f>
        <v/>
      </c>
      <c r="H513" s="405" t="str">
        <f>IF($B513="-","",Datos!$I$16)</f>
        <v/>
      </c>
      <c r="I513" s="406" t="str">
        <f>IF($C513="","",Datos!$G$16)</f>
        <v/>
      </c>
      <c r="J513" s="407" t="str">
        <f>IF($B513="-","",INDEX('Res.Aux.'!$AG$12:$BG$722,MATCH($B513,'Res.Aux.'!$AG$12:$AG$722,0),MATCH(J$6,'Res.Aux.'!$AG$15:$BG$15,0)))</f>
        <v/>
      </c>
      <c r="K513" s="408" t="str">
        <f>IF($C513="","",Datos!$H$26)</f>
        <v/>
      </c>
      <c r="L513" s="409" t="str">
        <f>IF($I513="","",Datos!$N$27)</f>
        <v/>
      </c>
      <c r="M513" s="407" t="str">
        <f>IF($I513="","",Datos!$O$27)</f>
        <v/>
      </c>
      <c r="N513" s="410" t="str">
        <f>IF($B513="-","",INDEX('Res.Aux.'!$AG$12:$BG$722,MATCH($B513,'Res.Aux.'!$AG$12:$AG$722,0),MATCH(N$6,'Res.Aux.'!$AG$15:$BG$15,0)))</f>
        <v/>
      </c>
      <c r="O513" s="411"/>
      <c r="P513" s="412" t="str">
        <f t="shared" si="91"/>
        <v/>
      </c>
      <c r="Q513" s="413" t="str">
        <f t="shared" si="93"/>
        <v>ù</v>
      </c>
      <c r="R513" s="414" t="str">
        <f>IF($B513="-","",INDEX('Res.Aux.'!$AG$12:$BG$722,MATCH($B513,'Res.Aux.'!$AG$12:$AG$722,0),MATCH(R$6,'Res.Aux.'!$AG$15:$BG$15,0)))</f>
        <v/>
      </c>
      <c r="S513" s="415" t="str">
        <f>IF($B513="-","",INDEX('Res.Aux.'!$AG$12:$BG$722,MATCH($B513,'Res.Aux.'!$AG$12:$AG$722,0),MATCH(S$6,'Res.Aux.'!$AG$15:$BG$15,0)))</f>
        <v/>
      </c>
      <c r="T513" s="415" t="str">
        <f>IF($B513="-","",INDEX('Res.Aux.'!$AG$12:$BG$722,MATCH($B513,'Res.Aux.'!$AG$12:$AG$722,0),MATCH(T$6,'Res.Aux.'!$AG$15:$BG$15,0)))</f>
        <v/>
      </c>
      <c r="U513" s="416" t="str">
        <f>IF($B513="-","",INDEX('Res.Aux.'!$AG$12:$BG$722,MATCH($B513,'Res.Aux.'!$AG$12:$AG$722,0),MATCH(U$6,'Res.Aux.'!$AG$15:$BG$15,0)))</f>
        <v/>
      </c>
      <c r="V513" s="417"/>
      <c r="W513" s="414" t="str">
        <f t="shared" si="98"/>
        <v>-</v>
      </c>
      <c r="X513" s="415" t="str">
        <f t="shared" si="98"/>
        <v>-</v>
      </c>
      <c r="Y513" s="415" t="str">
        <f t="shared" si="98"/>
        <v>-</v>
      </c>
      <c r="Z513" s="416" t="str">
        <f t="shared" si="96"/>
        <v>-</v>
      </c>
      <c r="AA513" s="417"/>
      <c r="AB513" s="414" t="str">
        <f t="shared" si="97"/>
        <v>-</v>
      </c>
      <c r="AC513" s="415" t="str">
        <f t="shared" si="97"/>
        <v>-</v>
      </c>
      <c r="AD513" s="415" t="str">
        <f t="shared" si="97"/>
        <v>-</v>
      </c>
      <c r="AE513" s="416" t="str">
        <f t="shared" si="95"/>
        <v>-</v>
      </c>
      <c r="AF513" s="417"/>
      <c r="AG513" s="410" t="str">
        <f t="shared" si="86"/>
        <v>-</v>
      </c>
      <c r="AH513" s="417"/>
      <c r="AI513" s="418" t="str">
        <f t="shared" si="87"/>
        <v>ù</v>
      </c>
      <c r="AJ513" s="419" t="str">
        <f t="shared" si="88"/>
        <v>~</v>
      </c>
      <c r="AK513" s="417"/>
      <c r="AL513" s="414" t="str">
        <f t="shared" si="94"/>
        <v>-</v>
      </c>
      <c r="AM513" s="416" t="str">
        <f t="shared" si="92"/>
        <v>-</v>
      </c>
    </row>
    <row r="514" spans="2:39" ht="15" x14ac:dyDescent="0.3">
      <c r="B514" s="400" t="str">
        <f>IF(MAX(B$7:B513)+1&gt;MAX('Res.Aux.'!$AG$23:$AG$722),"-",MAX(B$7:B513)+1)</f>
        <v>-</v>
      </c>
      <c r="C514" s="401" t="str">
        <f>IF($B514="-","",INDEX('Res.Aux.'!$AG$12:$BG$722,MATCH($B514,'Res.Aux.'!$AG$12:$AG$722,0),MATCH(C$6,'Res.Aux.'!$AG$15:$BG$15,0)))</f>
        <v/>
      </c>
      <c r="D514" s="402" t="str">
        <f t="shared" si="89"/>
        <v/>
      </c>
      <c r="E514" s="403" t="str">
        <f>IF($B514="-","",INDEX('Res.Aux.'!$AG$12:$BG$722,MATCH($B514,'Res.Aux.'!$AG$12:$AG$722,0),MATCH(E$6,'Res.Aux.'!$AG$15:$BG$15,0)))</f>
        <v/>
      </c>
      <c r="F514" s="402" t="str">
        <f t="shared" si="90"/>
        <v/>
      </c>
      <c r="G514" s="404" t="str">
        <f>IF($B514="-","",INDEX('Res.Aux.'!$AG$12:$BG$722,MATCH($B514,'Res.Aux.'!$AG$12:$AG$722,0),MATCH(G$6,'Res.Aux.'!$AG$15:$BG$15,0)))</f>
        <v/>
      </c>
      <c r="H514" s="405" t="str">
        <f>IF($B514="-","",Datos!$I$16)</f>
        <v/>
      </c>
      <c r="I514" s="406" t="str">
        <f>IF($C514="","",Datos!$G$16)</f>
        <v/>
      </c>
      <c r="J514" s="407" t="str">
        <f>IF($B514="-","",INDEX('Res.Aux.'!$AG$12:$BG$722,MATCH($B514,'Res.Aux.'!$AG$12:$AG$722,0),MATCH(J$6,'Res.Aux.'!$AG$15:$BG$15,0)))</f>
        <v/>
      </c>
      <c r="K514" s="408" t="str">
        <f>IF($C514="","",Datos!$H$26)</f>
        <v/>
      </c>
      <c r="L514" s="409" t="str">
        <f>IF($I514="","",Datos!$N$27)</f>
        <v/>
      </c>
      <c r="M514" s="407" t="str">
        <f>IF($I514="","",Datos!$O$27)</f>
        <v/>
      </c>
      <c r="N514" s="410" t="str">
        <f>IF($B514="-","",INDEX('Res.Aux.'!$AG$12:$BG$722,MATCH($B514,'Res.Aux.'!$AG$12:$AG$722,0),MATCH(N$6,'Res.Aux.'!$AG$15:$BG$15,0)))</f>
        <v/>
      </c>
      <c r="O514" s="411"/>
      <c r="P514" s="412" t="str">
        <f t="shared" si="91"/>
        <v/>
      </c>
      <c r="Q514" s="413" t="str">
        <f t="shared" si="93"/>
        <v>ù</v>
      </c>
      <c r="R514" s="414" t="str">
        <f>IF($B514="-","",INDEX('Res.Aux.'!$AG$12:$BG$722,MATCH($B514,'Res.Aux.'!$AG$12:$AG$722,0),MATCH(R$6,'Res.Aux.'!$AG$15:$BG$15,0)))</f>
        <v/>
      </c>
      <c r="S514" s="415" t="str">
        <f>IF($B514="-","",INDEX('Res.Aux.'!$AG$12:$BG$722,MATCH($B514,'Res.Aux.'!$AG$12:$AG$722,0),MATCH(S$6,'Res.Aux.'!$AG$15:$BG$15,0)))</f>
        <v/>
      </c>
      <c r="T514" s="415" t="str">
        <f>IF($B514="-","",INDEX('Res.Aux.'!$AG$12:$BG$722,MATCH($B514,'Res.Aux.'!$AG$12:$AG$722,0),MATCH(T$6,'Res.Aux.'!$AG$15:$BG$15,0)))</f>
        <v/>
      </c>
      <c r="U514" s="416" t="str">
        <f>IF($B514="-","",INDEX('Res.Aux.'!$AG$12:$BG$722,MATCH($B514,'Res.Aux.'!$AG$12:$AG$722,0),MATCH(U$6,'Res.Aux.'!$AG$15:$BG$15,0)))</f>
        <v/>
      </c>
      <c r="V514" s="417"/>
      <c r="W514" s="414" t="str">
        <f t="shared" si="98"/>
        <v>-</v>
      </c>
      <c r="X514" s="415" t="str">
        <f t="shared" si="98"/>
        <v>-</v>
      </c>
      <c r="Y514" s="415" t="str">
        <f t="shared" si="98"/>
        <v>-</v>
      </c>
      <c r="Z514" s="416" t="str">
        <f t="shared" si="96"/>
        <v>-</v>
      </c>
      <c r="AA514" s="417"/>
      <c r="AB514" s="414" t="str">
        <f t="shared" si="97"/>
        <v>-</v>
      </c>
      <c r="AC514" s="415" t="str">
        <f t="shared" si="97"/>
        <v>-</v>
      </c>
      <c r="AD514" s="415" t="str">
        <f t="shared" si="97"/>
        <v>-</v>
      </c>
      <c r="AE514" s="416" t="str">
        <f t="shared" si="95"/>
        <v>-</v>
      </c>
      <c r="AF514" s="417"/>
      <c r="AG514" s="410" t="str">
        <f t="shared" si="86"/>
        <v>-</v>
      </c>
      <c r="AH514" s="417"/>
      <c r="AI514" s="418" t="str">
        <f t="shared" si="87"/>
        <v>ù</v>
      </c>
      <c r="AJ514" s="419" t="str">
        <f t="shared" si="88"/>
        <v>~</v>
      </c>
      <c r="AK514" s="417"/>
      <c r="AL514" s="414" t="str">
        <f t="shared" si="94"/>
        <v>-</v>
      </c>
      <c r="AM514" s="416" t="str">
        <f t="shared" si="92"/>
        <v>-</v>
      </c>
    </row>
    <row r="515" spans="2:39" ht="15" x14ac:dyDescent="0.3">
      <c r="B515" s="400" t="str">
        <f>IF(MAX(B$7:B514)+1&gt;MAX('Res.Aux.'!$AG$23:$AG$722),"-",MAX(B$7:B514)+1)</f>
        <v>-</v>
      </c>
      <c r="C515" s="401" t="str">
        <f>IF($B515="-","",INDEX('Res.Aux.'!$AG$12:$BG$722,MATCH($B515,'Res.Aux.'!$AG$12:$AG$722,0),MATCH(C$6,'Res.Aux.'!$AG$15:$BG$15,0)))</f>
        <v/>
      </c>
      <c r="D515" s="402" t="str">
        <f t="shared" si="89"/>
        <v/>
      </c>
      <c r="E515" s="403" t="str">
        <f>IF($B515="-","",INDEX('Res.Aux.'!$AG$12:$BG$722,MATCH($B515,'Res.Aux.'!$AG$12:$AG$722,0),MATCH(E$6,'Res.Aux.'!$AG$15:$BG$15,0)))</f>
        <v/>
      </c>
      <c r="F515" s="402" t="str">
        <f t="shared" si="90"/>
        <v/>
      </c>
      <c r="G515" s="404" t="str">
        <f>IF($B515="-","",INDEX('Res.Aux.'!$AG$12:$BG$722,MATCH($B515,'Res.Aux.'!$AG$12:$AG$722,0),MATCH(G$6,'Res.Aux.'!$AG$15:$BG$15,0)))</f>
        <v/>
      </c>
      <c r="H515" s="405" t="str">
        <f>IF($B515="-","",Datos!$I$16)</f>
        <v/>
      </c>
      <c r="I515" s="406" t="str">
        <f>IF($C515="","",Datos!$G$16)</f>
        <v/>
      </c>
      <c r="J515" s="407" t="str">
        <f>IF($B515="-","",INDEX('Res.Aux.'!$AG$12:$BG$722,MATCH($B515,'Res.Aux.'!$AG$12:$AG$722,0),MATCH(J$6,'Res.Aux.'!$AG$15:$BG$15,0)))</f>
        <v/>
      </c>
      <c r="K515" s="408" t="str">
        <f>IF($C515="","",Datos!$H$26)</f>
        <v/>
      </c>
      <c r="L515" s="409" t="str">
        <f>IF($I515="","",Datos!$N$27)</f>
        <v/>
      </c>
      <c r="M515" s="407" t="str">
        <f>IF($I515="","",Datos!$O$27)</f>
        <v/>
      </c>
      <c r="N515" s="410" t="str">
        <f>IF($B515="-","",INDEX('Res.Aux.'!$AG$12:$BG$722,MATCH($B515,'Res.Aux.'!$AG$12:$AG$722,0),MATCH(N$6,'Res.Aux.'!$AG$15:$BG$15,0)))</f>
        <v/>
      </c>
      <c r="O515" s="411"/>
      <c r="P515" s="412" t="str">
        <f t="shared" si="91"/>
        <v/>
      </c>
      <c r="Q515" s="413" t="str">
        <f t="shared" si="93"/>
        <v>ù</v>
      </c>
      <c r="R515" s="414" t="str">
        <f>IF($B515="-","",INDEX('Res.Aux.'!$AG$12:$BG$722,MATCH($B515,'Res.Aux.'!$AG$12:$AG$722,0),MATCH(R$6,'Res.Aux.'!$AG$15:$BG$15,0)))</f>
        <v/>
      </c>
      <c r="S515" s="415" t="str">
        <f>IF($B515="-","",INDEX('Res.Aux.'!$AG$12:$BG$722,MATCH($B515,'Res.Aux.'!$AG$12:$AG$722,0),MATCH(S$6,'Res.Aux.'!$AG$15:$BG$15,0)))</f>
        <v/>
      </c>
      <c r="T515" s="415" t="str">
        <f>IF($B515="-","",INDEX('Res.Aux.'!$AG$12:$BG$722,MATCH($B515,'Res.Aux.'!$AG$12:$AG$722,0),MATCH(T$6,'Res.Aux.'!$AG$15:$BG$15,0)))</f>
        <v/>
      </c>
      <c r="U515" s="416" t="str">
        <f>IF($B515="-","",INDEX('Res.Aux.'!$AG$12:$BG$722,MATCH($B515,'Res.Aux.'!$AG$12:$AG$722,0),MATCH(U$6,'Res.Aux.'!$AG$15:$BG$15,0)))</f>
        <v/>
      </c>
      <c r="V515" s="417"/>
      <c r="W515" s="414" t="str">
        <f t="shared" si="98"/>
        <v>-</v>
      </c>
      <c r="X515" s="415" t="str">
        <f t="shared" si="98"/>
        <v>-</v>
      </c>
      <c r="Y515" s="415" t="str">
        <f t="shared" si="98"/>
        <v>-</v>
      </c>
      <c r="Z515" s="416" t="str">
        <f t="shared" si="96"/>
        <v>-</v>
      </c>
      <c r="AA515" s="417"/>
      <c r="AB515" s="414" t="str">
        <f t="shared" si="97"/>
        <v>-</v>
      </c>
      <c r="AC515" s="415" t="str">
        <f t="shared" si="97"/>
        <v>-</v>
      </c>
      <c r="AD515" s="415" t="str">
        <f t="shared" si="97"/>
        <v>-</v>
      </c>
      <c r="AE515" s="416" t="str">
        <f t="shared" si="95"/>
        <v>-</v>
      </c>
      <c r="AF515" s="417"/>
      <c r="AG515" s="410" t="str">
        <f t="shared" si="86"/>
        <v>-</v>
      </c>
      <c r="AH515" s="417"/>
      <c r="AI515" s="418" t="str">
        <f t="shared" si="87"/>
        <v>ù</v>
      </c>
      <c r="AJ515" s="419" t="str">
        <f t="shared" si="88"/>
        <v>~</v>
      </c>
      <c r="AK515" s="417"/>
      <c r="AL515" s="414" t="str">
        <f t="shared" si="94"/>
        <v>-</v>
      </c>
      <c r="AM515" s="416" t="str">
        <f t="shared" si="92"/>
        <v>-</v>
      </c>
    </row>
    <row r="516" spans="2:39" ht="15" x14ac:dyDescent="0.3">
      <c r="B516" s="400" t="str">
        <f>IF(MAX(B$7:B515)+1&gt;MAX('Res.Aux.'!$AG$23:$AG$722),"-",MAX(B$7:B515)+1)</f>
        <v>-</v>
      </c>
      <c r="C516" s="401" t="str">
        <f>IF($B516="-","",INDEX('Res.Aux.'!$AG$12:$BG$722,MATCH($B516,'Res.Aux.'!$AG$12:$AG$722,0),MATCH(C$6,'Res.Aux.'!$AG$15:$BG$15,0)))</f>
        <v/>
      </c>
      <c r="D516" s="402" t="str">
        <f t="shared" si="89"/>
        <v/>
      </c>
      <c r="E516" s="403" t="str">
        <f>IF($B516="-","",INDEX('Res.Aux.'!$AG$12:$BG$722,MATCH($B516,'Res.Aux.'!$AG$12:$AG$722,0),MATCH(E$6,'Res.Aux.'!$AG$15:$BG$15,0)))</f>
        <v/>
      </c>
      <c r="F516" s="402" t="str">
        <f t="shared" si="90"/>
        <v/>
      </c>
      <c r="G516" s="404" t="str">
        <f>IF($B516="-","",INDEX('Res.Aux.'!$AG$12:$BG$722,MATCH($B516,'Res.Aux.'!$AG$12:$AG$722,0),MATCH(G$6,'Res.Aux.'!$AG$15:$BG$15,0)))</f>
        <v/>
      </c>
      <c r="H516" s="405" t="str">
        <f>IF($B516="-","",Datos!$I$16)</f>
        <v/>
      </c>
      <c r="I516" s="406" t="str">
        <f>IF($C516="","",Datos!$G$16)</f>
        <v/>
      </c>
      <c r="J516" s="407" t="str">
        <f>IF($B516="-","",INDEX('Res.Aux.'!$AG$12:$BG$722,MATCH($B516,'Res.Aux.'!$AG$12:$AG$722,0),MATCH(J$6,'Res.Aux.'!$AG$15:$BG$15,0)))</f>
        <v/>
      </c>
      <c r="K516" s="408" t="str">
        <f>IF($C516="","",Datos!$H$26)</f>
        <v/>
      </c>
      <c r="L516" s="409" t="str">
        <f>IF($I516="","",Datos!$N$27)</f>
        <v/>
      </c>
      <c r="M516" s="407" t="str">
        <f>IF($I516="","",Datos!$O$27)</f>
        <v/>
      </c>
      <c r="N516" s="410" t="str">
        <f>IF($B516="-","",INDEX('Res.Aux.'!$AG$12:$BG$722,MATCH($B516,'Res.Aux.'!$AG$12:$AG$722,0),MATCH(N$6,'Res.Aux.'!$AG$15:$BG$15,0)))</f>
        <v/>
      </c>
      <c r="O516" s="411"/>
      <c r="P516" s="412" t="str">
        <f t="shared" si="91"/>
        <v/>
      </c>
      <c r="Q516" s="413" t="str">
        <f t="shared" si="93"/>
        <v>ù</v>
      </c>
      <c r="R516" s="414" t="str">
        <f>IF($B516="-","",INDEX('Res.Aux.'!$AG$12:$BG$722,MATCH($B516,'Res.Aux.'!$AG$12:$AG$722,0),MATCH(R$6,'Res.Aux.'!$AG$15:$BG$15,0)))</f>
        <v/>
      </c>
      <c r="S516" s="415" t="str">
        <f>IF($B516="-","",INDEX('Res.Aux.'!$AG$12:$BG$722,MATCH($B516,'Res.Aux.'!$AG$12:$AG$722,0),MATCH(S$6,'Res.Aux.'!$AG$15:$BG$15,0)))</f>
        <v/>
      </c>
      <c r="T516" s="415" t="str">
        <f>IF($B516="-","",INDEX('Res.Aux.'!$AG$12:$BG$722,MATCH($B516,'Res.Aux.'!$AG$12:$AG$722,0),MATCH(T$6,'Res.Aux.'!$AG$15:$BG$15,0)))</f>
        <v/>
      </c>
      <c r="U516" s="416" t="str">
        <f>IF($B516="-","",INDEX('Res.Aux.'!$AG$12:$BG$722,MATCH($B516,'Res.Aux.'!$AG$12:$AG$722,0),MATCH(U$6,'Res.Aux.'!$AG$15:$BG$15,0)))</f>
        <v/>
      </c>
      <c r="V516" s="417"/>
      <c r="W516" s="414" t="str">
        <f t="shared" si="98"/>
        <v>-</v>
      </c>
      <c r="X516" s="415" t="str">
        <f t="shared" si="98"/>
        <v>-</v>
      </c>
      <c r="Y516" s="415" t="str">
        <f t="shared" si="98"/>
        <v>-</v>
      </c>
      <c r="Z516" s="416" t="str">
        <f t="shared" si="96"/>
        <v>-</v>
      </c>
      <c r="AA516" s="417"/>
      <c r="AB516" s="414" t="str">
        <f t="shared" si="97"/>
        <v>-</v>
      </c>
      <c r="AC516" s="415" t="str">
        <f t="shared" si="97"/>
        <v>-</v>
      </c>
      <c r="AD516" s="415" t="str">
        <f t="shared" si="97"/>
        <v>-</v>
      </c>
      <c r="AE516" s="416" t="str">
        <f t="shared" si="95"/>
        <v>-</v>
      </c>
      <c r="AF516" s="417"/>
      <c r="AG516" s="410" t="str">
        <f t="shared" si="86"/>
        <v>-</v>
      </c>
      <c r="AH516" s="417"/>
      <c r="AI516" s="418" t="str">
        <f t="shared" si="87"/>
        <v>ù</v>
      </c>
      <c r="AJ516" s="419" t="str">
        <f t="shared" si="88"/>
        <v>~</v>
      </c>
      <c r="AK516" s="417"/>
      <c r="AL516" s="414" t="str">
        <f t="shared" si="94"/>
        <v>-</v>
      </c>
      <c r="AM516" s="416" t="str">
        <f t="shared" si="92"/>
        <v>-</v>
      </c>
    </row>
    <row r="517" spans="2:39" ht="15" x14ac:dyDescent="0.3">
      <c r="B517" s="400" t="str">
        <f>IF(MAX(B$7:B516)+1&gt;MAX('Res.Aux.'!$AG$23:$AG$722),"-",MAX(B$7:B516)+1)</f>
        <v>-</v>
      </c>
      <c r="C517" s="401" t="str">
        <f>IF($B517="-","",INDEX('Res.Aux.'!$AG$12:$BG$722,MATCH($B517,'Res.Aux.'!$AG$12:$AG$722,0),MATCH(C$6,'Res.Aux.'!$AG$15:$BG$15,0)))</f>
        <v/>
      </c>
      <c r="D517" s="402" t="str">
        <f t="shared" si="89"/>
        <v/>
      </c>
      <c r="E517" s="403" t="str">
        <f>IF($B517="-","",INDEX('Res.Aux.'!$AG$12:$BG$722,MATCH($B517,'Res.Aux.'!$AG$12:$AG$722,0),MATCH(E$6,'Res.Aux.'!$AG$15:$BG$15,0)))</f>
        <v/>
      </c>
      <c r="F517" s="402" t="str">
        <f t="shared" si="90"/>
        <v/>
      </c>
      <c r="G517" s="404" t="str">
        <f>IF($B517="-","",INDEX('Res.Aux.'!$AG$12:$BG$722,MATCH($B517,'Res.Aux.'!$AG$12:$AG$722,0),MATCH(G$6,'Res.Aux.'!$AG$15:$BG$15,0)))</f>
        <v/>
      </c>
      <c r="H517" s="405" t="str">
        <f>IF($B517="-","",Datos!$I$16)</f>
        <v/>
      </c>
      <c r="I517" s="406" t="str">
        <f>IF($C517="","",Datos!$G$16)</f>
        <v/>
      </c>
      <c r="J517" s="407" t="str">
        <f>IF($B517="-","",INDEX('Res.Aux.'!$AG$12:$BG$722,MATCH($B517,'Res.Aux.'!$AG$12:$AG$722,0),MATCH(J$6,'Res.Aux.'!$AG$15:$BG$15,0)))</f>
        <v/>
      </c>
      <c r="K517" s="408" t="str">
        <f>IF($C517="","",Datos!$H$26)</f>
        <v/>
      </c>
      <c r="L517" s="409" t="str">
        <f>IF($I517="","",Datos!$N$27)</f>
        <v/>
      </c>
      <c r="M517" s="407" t="str">
        <f>IF($I517="","",Datos!$O$27)</f>
        <v/>
      </c>
      <c r="N517" s="410" t="str">
        <f>IF($B517="-","",INDEX('Res.Aux.'!$AG$12:$BG$722,MATCH($B517,'Res.Aux.'!$AG$12:$AG$722,0),MATCH(N$6,'Res.Aux.'!$AG$15:$BG$15,0)))</f>
        <v/>
      </c>
      <c r="O517" s="411"/>
      <c r="P517" s="412" t="str">
        <f t="shared" si="91"/>
        <v/>
      </c>
      <c r="Q517" s="413" t="str">
        <f t="shared" si="93"/>
        <v>ù</v>
      </c>
      <c r="R517" s="414" t="str">
        <f>IF($B517="-","",INDEX('Res.Aux.'!$AG$12:$BG$722,MATCH($B517,'Res.Aux.'!$AG$12:$AG$722,0),MATCH(R$6,'Res.Aux.'!$AG$15:$BG$15,0)))</f>
        <v/>
      </c>
      <c r="S517" s="415" t="str">
        <f>IF($B517="-","",INDEX('Res.Aux.'!$AG$12:$BG$722,MATCH($B517,'Res.Aux.'!$AG$12:$AG$722,0),MATCH(S$6,'Res.Aux.'!$AG$15:$BG$15,0)))</f>
        <v/>
      </c>
      <c r="T517" s="415" t="str">
        <f>IF($B517="-","",INDEX('Res.Aux.'!$AG$12:$BG$722,MATCH($B517,'Res.Aux.'!$AG$12:$AG$722,0),MATCH(T$6,'Res.Aux.'!$AG$15:$BG$15,0)))</f>
        <v/>
      </c>
      <c r="U517" s="416" t="str">
        <f>IF($B517="-","",INDEX('Res.Aux.'!$AG$12:$BG$722,MATCH($B517,'Res.Aux.'!$AG$12:$AG$722,0),MATCH(U$6,'Res.Aux.'!$AG$15:$BG$15,0)))</f>
        <v/>
      </c>
      <c r="V517" s="417"/>
      <c r="W517" s="414" t="str">
        <f t="shared" si="98"/>
        <v>-</v>
      </c>
      <c r="X517" s="415" t="str">
        <f t="shared" si="98"/>
        <v>-</v>
      </c>
      <c r="Y517" s="415" t="str">
        <f t="shared" si="98"/>
        <v>-</v>
      </c>
      <c r="Z517" s="416" t="str">
        <f t="shared" si="96"/>
        <v>-</v>
      </c>
      <c r="AA517" s="417"/>
      <c r="AB517" s="414" t="str">
        <f t="shared" si="97"/>
        <v>-</v>
      </c>
      <c r="AC517" s="415" t="str">
        <f t="shared" si="97"/>
        <v>-</v>
      </c>
      <c r="AD517" s="415" t="str">
        <f t="shared" si="97"/>
        <v>-</v>
      </c>
      <c r="AE517" s="416" t="str">
        <f t="shared" si="95"/>
        <v>-</v>
      </c>
      <c r="AF517" s="417"/>
      <c r="AG517" s="410" t="str">
        <f t="shared" si="86"/>
        <v>-</v>
      </c>
      <c r="AH517" s="417"/>
      <c r="AI517" s="418" t="str">
        <f t="shared" si="87"/>
        <v>ù</v>
      </c>
      <c r="AJ517" s="419" t="str">
        <f t="shared" si="88"/>
        <v>~</v>
      </c>
      <c r="AK517" s="417"/>
      <c r="AL517" s="414" t="str">
        <f t="shared" si="94"/>
        <v>-</v>
      </c>
      <c r="AM517" s="416" t="str">
        <f t="shared" si="92"/>
        <v>-</v>
      </c>
    </row>
    <row r="518" spans="2:39" ht="15" x14ac:dyDescent="0.3">
      <c r="B518" s="400" t="str">
        <f>IF(MAX(B$7:B517)+1&gt;MAX('Res.Aux.'!$AG$23:$AG$722),"-",MAX(B$7:B517)+1)</f>
        <v>-</v>
      </c>
      <c r="C518" s="401" t="str">
        <f>IF($B518="-","",INDEX('Res.Aux.'!$AG$12:$BG$722,MATCH($B518,'Res.Aux.'!$AG$12:$AG$722,0),MATCH(C$6,'Res.Aux.'!$AG$15:$BG$15,0)))</f>
        <v/>
      </c>
      <c r="D518" s="402" t="str">
        <f t="shared" si="89"/>
        <v/>
      </c>
      <c r="E518" s="403" t="str">
        <f>IF($B518="-","",INDEX('Res.Aux.'!$AG$12:$BG$722,MATCH($B518,'Res.Aux.'!$AG$12:$AG$722,0),MATCH(E$6,'Res.Aux.'!$AG$15:$BG$15,0)))</f>
        <v/>
      </c>
      <c r="F518" s="402" t="str">
        <f t="shared" si="90"/>
        <v/>
      </c>
      <c r="G518" s="404" t="str">
        <f>IF($B518="-","",INDEX('Res.Aux.'!$AG$12:$BG$722,MATCH($B518,'Res.Aux.'!$AG$12:$AG$722,0),MATCH(G$6,'Res.Aux.'!$AG$15:$BG$15,0)))</f>
        <v/>
      </c>
      <c r="H518" s="405" t="str">
        <f>IF($B518="-","",Datos!$I$16)</f>
        <v/>
      </c>
      <c r="I518" s="406" t="str">
        <f>IF($C518="","",Datos!$G$16)</f>
        <v/>
      </c>
      <c r="J518" s="407" t="str">
        <f>IF($B518="-","",INDEX('Res.Aux.'!$AG$12:$BG$722,MATCH($B518,'Res.Aux.'!$AG$12:$AG$722,0),MATCH(J$6,'Res.Aux.'!$AG$15:$BG$15,0)))</f>
        <v/>
      </c>
      <c r="K518" s="408" t="str">
        <f>IF($C518="","",Datos!$H$26)</f>
        <v/>
      </c>
      <c r="L518" s="409" t="str">
        <f>IF($I518="","",Datos!$N$27)</f>
        <v/>
      </c>
      <c r="M518" s="407" t="str">
        <f>IF($I518="","",Datos!$O$27)</f>
        <v/>
      </c>
      <c r="N518" s="410" t="str">
        <f>IF($B518="-","",INDEX('Res.Aux.'!$AG$12:$BG$722,MATCH($B518,'Res.Aux.'!$AG$12:$AG$722,0),MATCH(N$6,'Res.Aux.'!$AG$15:$BG$15,0)))</f>
        <v/>
      </c>
      <c r="O518" s="411"/>
      <c r="P518" s="412" t="str">
        <f t="shared" si="91"/>
        <v/>
      </c>
      <c r="Q518" s="413" t="str">
        <f t="shared" si="93"/>
        <v>ù</v>
      </c>
      <c r="R518" s="414" t="str">
        <f>IF($B518="-","",INDEX('Res.Aux.'!$AG$12:$BG$722,MATCH($B518,'Res.Aux.'!$AG$12:$AG$722,0),MATCH(R$6,'Res.Aux.'!$AG$15:$BG$15,0)))</f>
        <v/>
      </c>
      <c r="S518" s="415" t="str">
        <f>IF($B518="-","",INDEX('Res.Aux.'!$AG$12:$BG$722,MATCH($B518,'Res.Aux.'!$AG$12:$AG$722,0),MATCH(S$6,'Res.Aux.'!$AG$15:$BG$15,0)))</f>
        <v/>
      </c>
      <c r="T518" s="415" t="str">
        <f>IF($B518="-","",INDEX('Res.Aux.'!$AG$12:$BG$722,MATCH($B518,'Res.Aux.'!$AG$12:$AG$722,0),MATCH(T$6,'Res.Aux.'!$AG$15:$BG$15,0)))</f>
        <v/>
      </c>
      <c r="U518" s="416" t="str">
        <f>IF($B518="-","",INDEX('Res.Aux.'!$AG$12:$BG$722,MATCH($B518,'Res.Aux.'!$AG$12:$AG$722,0),MATCH(U$6,'Res.Aux.'!$AG$15:$BG$15,0)))</f>
        <v/>
      </c>
      <c r="V518" s="417"/>
      <c r="W518" s="414" t="str">
        <f t="shared" si="98"/>
        <v>-</v>
      </c>
      <c r="X518" s="415" t="str">
        <f t="shared" si="98"/>
        <v>-</v>
      </c>
      <c r="Y518" s="415" t="str">
        <f t="shared" si="98"/>
        <v>-</v>
      </c>
      <c r="Z518" s="416" t="str">
        <f t="shared" si="96"/>
        <v>-</v>
      </c>
      <c r="AA518" s="417"/>
      <c r="AB518" s="414" t="str">
        <f t="shared" si="97"/>
        <v>-</v>
      </c>
      <c r="AC518" s="415" t="str">
        <f t="shared" si="97"/>
        <v>-</v>
      </c>
      <c r="AD518" s="415" t="str">
        <f t="shared" si="97"/>
        <v>-</v>
      </c>
      <c r="AE518" s="416" t="str">
        <f t="shared" si="95"/>
        <v>-</v>
      </c>
      <c r="AF518" s="417"/>
      <c r="AG518" s="410" t="str">
        <f t="shared" si="86"/>
        <v>-</v>
      </c>
      <c r="AH518" s="417"/>
      <c r="AI518" s="418" t="str">
        <f t="shared" si="87"/>
        <v>ù</v>
      </c>
      <c r="AJ518" s="419" t="str">
        <f t="shared" si="88"/>
        <v>~</v>
      </c>
      <c r="AK518" s="417"/>
      <c r="AL518" s="414" t="str">
        <f t="shared" si="94"/>
        <v>-</v>
      </c>
      <c r="AM518" s="416" t="str">
        <f t="shared" si="92"/>
        <v>-</v>
      </c>
    </row>
    <row r="519" spans="2:39" ht="15" x14ac:dyDescent="0.3">
      <c r="B519" s="400" t="str">
        <f>IF(MAX(B$7:B518)+1&gt;MAX('Res.Aux.'!$AG$23:$AG$722),"-",MAX(B$7:B518)+1)</f>
        <v>-</v>
      </c>
      <c r="C519" s="401" t="str">
        <f>IF($B519="-","",INDEX('Res.Aux.'!$AG$12:$BG$722,MATCH($B519,'Res.Aux.'!$AG$12:$AG$722,0),MATCH(C$6,'Res.Aux.'!$AG$15:$BG$15,0)))</f>
        <v/>
      </c>
      <c r="D519" s="402" t="str">
        <f t="shared" si="89"/>
        <v/>
      </c>
      <c r="E519" s="403" t="str">
        <f>IF($B519="-","",INDEX('Res.Aux.'!$AG$12:$BG$722,MATCH($B519,'Res.Aux.'!$AG$12:$AG$722,0),MATCH(E$6,'Res.Aux.'!$AG$15:$BG$15,0)))</f>
        <v/>
      </c>
      <c r="F519" s="402" t="str">
        <f t="shared" si="90"/>
        <v/>
      </c>
      <c r="G519" s="404" t="str">
        <f>IF($B519="-","",INDEX('Res.Aux.'!$AG$12:$BG$722,MATCH($B519,'Res.Aux.'!$AG$12:$AG$722,0),MATCH(G$6,'Res.Aux.'!$AG$15:$BG$15,0)))</f>
        <v/>
      </c>
      <c r="H519" s="405" t="str">
        <f>IF($B519="-","",Datos!$I$16)</f>
        <v/>
      </c>
      <c r="I519" s="406" t="str">
        <f>IF($C519="","",Datos!$G$16)</f>
        <v/>
      </c>
      <c r="J519" s="407" t="str">
        <f>IF($B519="-","",INDEX('Res.Aux.'!$AG$12:$BG$722,MATCH($B519,'Res.Aux.'!$AG$12:$AG$722,0),MATCH(J$6,'Res.Aux.'!$AG$15:$BG$15,0)))</f>
        <v/>
      </c>
      <c r="K519" s="408" t="str">
        <f>IF($C519="","",Datos!$H$26)</f>
        <v/>
      </c>
      <c r="L519" s="409" t="str">
        <f>IF($I519="","",Datos!$N$27)</f>
        <v/>
      </c>
      <c r="M519" s="407" t="str">
        <f>IF($I519="","",Datos!$O$27)</f>
        <v/>
      </c>
      <c r="N519" s="410" t="str">
        <f>IF($B519="-","",INDEX('Res.Aux.'!$AG$12:$BG$722,MATCH($B519,'Res.Aux.'!$AG$12:$AG$722,0),MATCH(N$6,'Res.Aux.'!$AG$15:$BG$15,0)))</f>
        <v/>
      </c>
      <c r="O519" s="411"/>
      <c r="P519" s="412" t="str">
        <f t="shared" si="91"/>
        <v/>
      </c>
      <c r="Q519" s="413" t="str">
        <f t="shared" si="93"/>
        <v>ù</v>
      </c>
      <c r="R519" s="414" t="str">
        <f>IF($B519="-","",INDEX('Res.Aux.'!$AG$12:$BG$722,MATCH($B519,'Res.Aux.'!$AG$12:$AG$722,0),MATCH(R$6,'Res.Aux.'!$AG$15:$BG$15,0)))</f>
        <v/>
      </c>
      <c r="S519" s="415" t="str">
        <f>IF($B519="-","",INDEX('Res.Aux.'!$AG$12:$BG$722,MATCH($B519,'Res.Aux.'!$AG$12:$AG$722,0),MATCH(S$6,'Res.Aux.'!$AG$15:$BG$15,0)))</f>
        <v/>
      </c>
      <c r="T519" s="415" t="str">
        <f>IF($B519="-","",INDEX('Res.Aux.'!$AG$12:$BG$722,MATCH($B519,'Res.Aux.'!$AG$12:$AG$722,0),MATCH(T$6,'Res.Aux.'!$AG$15:$BG$15,0)))</f>
        <v/>
      </c>
      <c r="U519" s="416" t="str">
        <f>IF($B519="-","",INDEX('Res.Aux.'!$AG$12:$BG$722,MATCH($B519,'Res.Aux.'!$AG$12:$AG$722,0),MATCH(U$6,'Res.Aux.'!$AG$15:$BG$15,0)))</f>
        <v/>
      </c>
      <c r="V519" s="417"/>
      <c r="W519" s="414" t="str">
        <f t="shared" si="98"/>
        <v>-</v>
      </c>
      <c r="X519" s="415" t="str">
        <f t="shared" si="98"/>
        <v>-</v>
      </c>
      <c r="Y519" s="415" t="str">
        <f t="shared" si="98"/>
        <v>-</v>
      </c>
      <c r="Z519" s="416" t="str">
        <f t="shared" si="96"/>
        <v>-</v>
      </c>
      <c r="AA519" s="417"/>
      <c r="AB519" s="414" t="str">
        <f t="shared" si="97"/>
        <v>-</v>
      </c>
      <c r="AC519" s="415" t="str">
        <f t="shared" si="97"/>
        <v>-</v>
      </c>
      <c r="AD519" s="415" t="str">
        <f t="shared" si="97"/>
        <v>-</v>
      </c>
      <c r="AE519" s="416" t="str">
        <f t="shared" si="95"/>
        <v>-</v>
      </c>
      <c r="AF519" s="417"/>
      <c r="AG519" s="410" t="str">
        <f t="shared" ref="AG519:AG582" si="99">IF(SUM(AB519:AE519)=0,"-",SUM(AB519:AE519))</f>
        <v>-</v>
      </c>
      <c r="AH519" s="417"/>
      <c r="AI519" s="418" t="str">
        <f t="shared" ref="AI519:AI582" si="100">IF(AND(N519&lt;&gt;"",AG519&lt;&gt;"-"),IF(AG519=N519,"ü","û"),IF(OR(N519=0,N519="",N519="-"),"ù","$"))</f>
        <v>ù</v>
      </c>
      <c r="AJ519" s="419" t="str">
        <f t="shared" ref="AJ519:AJ582" si="101">IF(AI519="ü","-",IF(AI519="ù","~",IF(AI519="$","???",AG519-N519)))</f>
        <v>~</v>
      </c>
      <c r="AK519" s="417"/>
      <c r="AL519" s="414" t="str">
        <f t="shared" si="94"/>
        <v>-</v>
      </c>
      <c r="AM519" s="416" t="str">
        <f t="shared" si="92"/>
        <v>-</v>
      </c>
    </row>
    <row r="520" spans="2:39" ht="15" x14ac:dyDescent="0.3">
      <c r="B520" s="400" t="str">
        <f>IF(MAX(B$7:B519)+1&gt;MAX('Res.Aux.'!$AG$23:$AG$722),"-",MAX(B$7:B519)+1)</f>
        <v>-</v>
      </c>
      <c r="C520" s="401" t="str">
        <f>IF($B520="-","",INDEX('Res.Aux.'!$AG$12:$BG$722,MATCH($B520,'Res.Aux.'!$AG$12:$AG$722,0),MATCH(C$6,'Res.Aux.'!$AG$15:$BG$15,0)))</f>
        <v/>
      </c>
      <c r="D520" s="402" t="str">
        <f t="shared" ref="D520:D583" si="102">IF(C520="","","/")</f>
        <v/>
      </c>
      <c r="E520" s="403" t="str">
        <f>IF($B520="-","",INDEX('Res.Aux.'!$AG$12:$BG$722,MATCH($B520,'Res.Aux.'!$AG$12:$AG$722,0),MATCH(E$6,'Res.Aux.'!$AG$15:$BG$15,0)))</f>
        <v/>
      </c>
      <c r="F520" s="402" t="str">
        <f t="shared" ref="F520:F583" si="103">IF(E520="","","/")</f>
        <v/>
      </c>
      <c r="G520" s="404" t="str">
        <f>IF($B520="-","",INDEX('Res.Aux.'!$AG$12:$BG$722,MATCH($B520,'Res.Aux.'!$AG$12:$AG$722,0),MATCH(G$6,'Res.Aux.'!$AG$15:$BG$15,0)))</f>
        <v/>
      </c>
      <c r="H520" s="405" t="str">
        <f>IF($B520="-","",Datos!$I$16)</f>
        <v/>
      </c>
      <c r="I520" s="406" t="str">
        <f>IF($C520="","",Datos!$G$16)</f>
        <v/>
      </c>
      <c r="J520" s="407" t="str">
        <f>IF($B520="-","",INDEX('Res.Aux.'!$AG$12:$BG$722,MATCH($B520,'Res.Aux.'!$AG$12:$AG$722,0),MATCH(J$6,'Res.Aux.'!$AG$15:$BG$15,0)))</f>
        <v/>
      </c>
      <c r="K520" s="408" t="str">
        <f>IF($C520="","",Datos!$H$26)</f>
        <v/>
      </c>
      <c r="L520" s="409" t="str">
        <f>IF($I520="","",Datos!$N$27)</f>
        <v/>
      </c>
      <c r="M520" s="407" t="str">
        <f>IF($I520="","",Datos!$O$27)</f>
        <v/>
      </c>
      <c r="N520" s="410" t="str">
        <f>IF($B520="-","",INDEX('Res.Aux.'!$AG$12:$BG$722,MATCH($B520,'Res.Aux.'!$AG$12:$AG$722,0),MATCH(N$6,'Res.Aux.'!$AG$15:$BG$15,0)))</f>
        <v/>
      </c>
      <c r="O520" s="411"/>
      <c r="P520" s="412" t="str">
        <f t="shared" ref="P520:P583" si="104">IF($B520="-","","C")</f>
        <v/>
      </c>
      <c r="Q520" s="413" t="str">
        <f t="shared" si="93"/>
        <v>ù</v>
      </c>
      <c r="R520" s="414" t="str">
        <f>IF($B520="-","",INDEX('Res.Aux.'!$AG$12:$BG$722,MATCH($B520,'Res.Aux.'!$AG$12:$AG$722,0),MATCH(R$6,'Res.Aux.'!$AG$15:$BG$15,0)))</f>
        <v/>
      </c>
      <c r="S520" s="415" t="str">
        <f>IF($B520="-","",INDEX('Res.Aux.'!$AG$12:$BG$722,MATCH($B520,'Res.Aux.'!$AG$12:$AG$722,0),MATCH(S$6,'Res.Aux.'!$AG$15:$BG$15,0)))</f>
        <v/>
      </c>
      <c r="T520" s="415" t="str">
        <f>IF($B520="-","",INDEX('Res.Aux.'!$AG$12:$BG$722,MATCH($B520,'Res.Aux.'!$AG$12:$AG$722,0),MATCH(T$6,'Res.Aux.'!$AG$15:$BG$15,0)))</f>
        <v/>
      </c>
      <c r="U520" s="416" t="str">
        <f>IF($B520="-","",INDEX('Res.Aux.'!$AG$12:$BG$722,MATCH($B520,'Res.Aux.'!$AG$12:$AG$722,0),MATCH(U$6,'Res.Aux.'!$AG$15:$BG$15,0)))</f>
        <v/>
      </c>
      <c r="V520" s="417"/>
      <c r="W520" s="414" t="str">
        <f t="shared" si="98"/>
        <v>-</v>
      </c>
      <c r="X520" s="415" t="str">
        <f t="shared" si="98"/>
        <v>-</v>
      </c>
      <c r="Y520" s="415" t="str">
        <f t="shared" si="98"/>
        <v>-</v>
      </c>
      <c r="Z520" s="416" t="str">
        <f t="shared" si="96"/>
        <v>-</v>
      </c>
      <c r="AA520" s="417"/>
      <c r="AB520" s="414" t="str">
        <f t="shared" si="97"/>
        <v>-</v>
      </c>
      <c r="AC520" s="415" t="str">
        <f t="shared" si="97"/>
        <v>-</v>
      </c>
      <c r="AD520" s="415" t="str">
        <f t="shared" si="97"/>
        <v>-</v>
      </c>
      <c r="AE520" s="416" t="str">
        <f t="shared" si="95"/>
        <v>-</v>
      </c>
      <c r="AF520" s="417"/>
      <c r="AG520" s="410" t="str">
        <f t="shared" si="99"/>
        <v>-</v>
      </c>
      <c r="AH520" s="417"/>
      <c r="AI520" s="418" t="str">
        <f t="shared" si="100"/>
        <v>ù</v>
      </c>
      <c r="AJ520" s="419" t="str">
        <f t="shared" si="101"/>
        <v>~</v>
      </c>
      <c r="AK520" s="417"/>
      <c r="AL520" s="414" t="str">
        <f t="shared" si="94"/>
        <v>-</v>
      </c>
      <c r="AM520" s="416" t="str">
        <f t="shared" ref="AM520:AM583" si="105">IF(SUM(W520:Z520)=0,"-",SUM(W520:Z520))</f>
        <v>-</v>
      </c>
    </row>
    <row r="521" spans="2:39" ht="15" x14ac:dyDescent="0.3">
      <c r="B521" s="400" t="str">
        <f>IF(MAX(B$7:B520)+1&gt;MAX('Res.Aux.'!$AG$23:$AG$722),"-",MAX(B$7:B520)+1)</f>
        <v>-</v>
      </c>
      <c r="C521" s="401" t="str">
        <f>IF($B521="-","",INDEX('Res.Aux.'!$AG$12:$BG$722,MATCH($B521,'Res.Aux.'!$AG$12:$AG$722,0),MATCH(C$6,'Res.Aux.'!$AG$15:$BG$15,0)))</f>
        <v/>
      </c>
      <c r="D521" s="402" t="str">
        <f t="shared" si="102"/>
        <v/>
      </c>
      <c r="E521" s="403" t="str">
        <f>IF($B521="-","",INDEX('Res.Aux.'!$AG$12:$BG$722,MATCH($B521,'Res.Aux.'!$AG$12:$AG$722,0),MATCH(E$6,'Res.Aux.'!$AG$15:$BG$15,0)))</f>
        <v/>
      </c>
      <c r="F521" s="402" t="str">
        <f t="shared" si="103"/>
        <v/>
      </c>
      <c r="G521" s="404" t="str">
        <f>IF($B521="-","",INDEX('Res.Aux.'!$AG$12:$BG$722,MATCH($B521,'Res.Aux.'!$AG$12:$AG$722,0),MATCH(G$6,'Res.Aux.'!$AG$15:$BG$15,0)))</f>
        <v/>
      </c>
      <c r="H521" s="405" t="str">
        <f>IF($B521="-","",Datos!$I$16)</f>
        <v/>
      </c>
      <c r="I521" s="406" t="str">
        <f>IF($C521="","",Datos!$G$16)</f>
        <v/>
      </c>
      <c r="J521" s="407" t="str">
        <f>IF($B521="-","",INDEX('Res.Aux.'!$AG$12:$BG$722,MATCH($B521,'Res.Aux.'!$AG$12:$AG$722,0),MATCH(J$6,'Res.Aux.'!$AG$15:$BG$15,0)))</f>
        <v/>
      </c>
      <c r="K521" s="408" t="str">
        <f>IF($C521="","",Datos!$H$26)</f>
        <v/>
      </c>
      <c r="L521" s="409" t="str">
        <f>IF($I521="","",Datos!$N$27)</f>
        <v/>
      </c>
      <c r="M521" s="407" t="str">
        <f>IF($I521="","",Datos!$O$27)</f>
        <v/>
      </c>
      <c r="N521" s="410" t="str">
        <f>IF($B521="-","",INDEX('Res.Aux.'!$AG$12:$BG$722,MATCH($B521,'Res.Aux.'!$AG$12:$AG$722,0),MATCH(N$6,'Res.Aux.'!$AG$15:$BG$15,0)))</f>
        <v/>
      </c>
      <c r="O521" s="411"/>
      <c r="P521" s="412" t="str">
        <f t="shared" si="104"/>
        <v/>
      </c>
      <c r="Q521" s="413" t="str">
        <f t="shared" ref="Q521:Q584" si="106">AI521</f>
        <v>ù</v>
      </c>
      <c r="R521" s="414" t="str">
        <f>IF($B521="-","",INDEX('Res.Aux.'!$AG$12:$BG$722,MATCH($B521,'Res.Aux.'!$AG$12:$AG$722,0),MATCH(R$6,'Res.Aux.'!$AG$15:$BG$15,0)))</f>
        <v/>
      </c>
      <c r="S521" s="415" t="str">
        <f>IF($B521="-","",INDEX('Res.Aux.'!$AG$12:$BG$722,MATCH($B521,'Res.Aux.'!$AG$12:$AG$722,0),MATCH(S$6,'Res.Aux.'!$AG$15:$BG$15,0)))</f>
        <v/>
      </c>
      <c r="T521" s="415" t="str">
        <f>IF($B521="-","",INDEX('Res.Aux.'!$AG$12:$BG$722,MATCH($B521,'Res.Aux.'!$AG$12:$AG$722,0),MATCH(T$6,'Res.Aux.'!$AG$15:$BG$15,0)))</f>
        <v/>
      </c>
      <c r="U521" s="416" t="str">
        <f>IF($B521="-","",INDEX('Res.Aux.'!$AG$12:$BG$722,MATCH($B521,'Res.Aux.'!$AG$12:$AG$722,0),MATCH(U$6,'Res.Aux.'!$AG$15:$BG$15,0)))</f>
        <v/>
      </c>
      <c r="V521" s="417"/>
      <c r="W521" s="414" t="str">
        <f t="shared" si="98"/>
        <v>-</v>
      </c>
      <c r="X521" s="415" t="str">
        <f t="shared" si="98"/>
        <v>-</v>
      </c>
      <c r="Y521" s="415" t="str">
        <f t="shared" si="98"/>
        <v>-</v>
      </c>
      <c r="Z521" s="416" t="str">
        <f t="shared" si="96"/>
        <v>-</v>
      </c>
      <c r="AA521" s="417"/>
      <c r="AB521" s="414" t="str">
        <f t="shared" si="97"/>
        <v>-</v>
      </c>
      <c r="AC521" s="415" t="str">
        <f t="shared" si="97"/>
        <v>-</v>
      </c>
      <c r="AD521" s="415" t="str">
        <f t="shared" si="97"/>
        <v>-</v>
      </c>
      <c r="AE521" s="416" t="str">
        <f t="shared" si="95"/>
        <v>-</v>
      </c>
      <c r="AF521" s="417"/>
      <c r="AG521" s="410" t="str">
        <f t="shared" si="99"/>
        <v>-</v>
      </c>
      <c r="AH521" s="417"/>
      <c r="AI521" s="418" t="str">
        <f t="shared" si="100"/>
        <v>ù</v>
      </c>
      <c r="AJ521" s="419" t="str">
        <f t="shared" si="101"/>
        <v>~</v>
      </c>
      <c r="AK521" s="417"/>
      <c r="AL521" s="414" t="str">
        <f t="shared" si="94"/>
        <v>-</v>
      </c>
      <c r="AM521" s="416" t="str">
        <f t="shared" si="105"/>
        <v>-</v>
      </c>
    </row>
    <row r="522" spans="2:39" ht="15" x14ac:dyDescent="0.3">
      <c r="B522" s="400" t="str">
        <f>IF(MAX(B$7:B521)+1&gt;MAX('Res.Aux.'!$AG$23:$AG$722),"-",MAX(B$7:B521)+1)</f>
        <v>-</v>
      </c>
      <c r="C522" s="401" t="str">
        <f>IF($B522="-","",INDEX('Res.Aux.'!$AG$12:$BG$722,MATCH($B522,'Res.Aux.'!$AG$12:$AG$722,0),MATCH(C$6,'Res.Aux.'!$AG$15:$BG$15,0)))</f>
        <v/>
      </c>
      <c r="D522" s="402" t="str">
        <f t="shared" si="102"/>
        <v/>
      </c>
      <c r="E522" s="403" t="str">
        <f>IF($B522="-","",INDEX('Res.Aux.'!$AG$12:$BG$722,MATCH($B522,'Res.Aux.'!$AG$12:$AG$722,0),MATCH(E$6,'Res.Aux.'!$AG$15:$BG$15,0)))</f>
        <v/>
      </c>
      <c r="F522" s="402" t="str">
        <f t="shared" si="103"/>
        <v/>
      </c>
      <c r="G522" s="404" t="str">
        <f>IF($B522="-","",INDEX('Res.Aux.'!$AG$12:$BG$722,MATCH($B522,'Res.Aux.'!$AG$12:$AG$722,0),MATCH(G$6,'Res.Aux.'!$AG$15:$BG$15,0)))</f>
        <v/>
      </c>
      <c r="H522" s="405" t="str">
        <f>IF($B522="-","",Datos!$I$16)</f>
        <v/>
      </c>
      <c r="I522" s="406" t="str">
        <f>IF($C522="","",Datos!$G$16)</f>
        <v/>
      </c>
      <c r="J522" s="407" t="str">
        <f>IF($B522="-","",INDEX('Res.Aux.'!$AG$12:$BG$722,MATCH($B522,'Res.Aux.'!$AG$12:$AG$722,0),MATCH(J$6,'Res.Aux.'!$AG$15:$BG$15,0)))</f>
        <v/>
      </c>
      <c r="K522" s="408" t="str">
        <f>IF($C522="","",Datos!$H$26)</f>
        <v/>
      </c>
      <c r="L522" s="409" t="str">
        <f>IF($I522="","",Datos!$N$27)</f>
        <v/>
      </c>
      <c r="M522" s="407" t="str">
        <f>IF($I522="","",Datos!$O$27)</f>
        <v/>
      </c>
      <c r="N522" s="410" t="str">
        <f>IF($B522="-","",INDEX('Res.Aux.'!$AG$12:$BG$722,MATCH($B522,'Res.Aux.'!$AG$12:$AG$722,0),MATCH(N$6,'Res.Aux.'!$AG$15:$BG$15,0)))</f>
        <v/>
      </c>
      <c r="O522" s="411"/>
      <c r="P522" s="412" t="str">
        <f t="shared" si="104"/>
        <v/>
      </c>
      <c r="Q522" s="413" t="str">
        <f t="shared" si="106"/>
        <v>ù</v>
      </c>
      <c r="R522" s="414" t="str">
        <f>IF($B522="-","",INDEX('Res.Aux.'!$AG$12:$BG$722,MATCH($B522,'Res.Aux.'!$AG$12:$AG$722,0),MATCH(R$6,'Res.Aux.'!$AG$15:$BG$15,0)))</f>
        <v/>
      </c>
      <c r="S522" s="415" t="str">
        <f>IF($B522="-","",INDEX('Res.Aux.'!$AG$12:$BG$722,MATCH($B522,'Res.Aux.'!$AG$12:$AG$722,0),MATCH(S$6,'Res.Aux.'!$AG$15:$BG$15,0)))</f>
        <v/>
      </c>
      <c r="T522" s="415" t="str">
        <f>IF($B522="-","",INDEX('Res.Aux.'!$AG$12:$BG$722,MATCH($B522,'Res.Aux.'!$AG$12:$AG$722,0),MATCH(T$6,'Res.Aux.'!$AG$15:$BG$15,0)))</f>
        <v/>
      </c>
      <c r="U522" s="416" t="str">
        <f>IF($B522="-","",INDEX('Res.Aux.'!$AG$12:$BG$722,MATCH($B522,'Res.Aux.'!$AG$12:$AG$722,0),MATCH(U$6,'Res.Aux.'!$AG$15:$BG$15,0)))</f>
        <v/>
      </c>
      <c r="V522" s="417"/>
      <c r="W522" s="414" t="str">
        <f t="shared" si="98"/>
        <v>-</v>
      </c>
      <c r="X522" s="415" t="str">
        <f t="shared" si="98"/>
        <v>-</v>
      </c>
      <c r="Y522" s="415" t="str">
        <f t="shared" si="98"/>
        <v>-</v>
      </c>
      <c r="Z522" s="416" t="str">
        <f t="shared" si="96"/>
        <v>-</v>
      </c>
      <c r="AA522" s="417"/>
      <c r="AB522" s="414" t="str">
        <f t="shared" si="97"/>
        <v>-</v>
      </c>
      <c r="AC522" s="415" t="str">
        <f t="shared" si="97"/>
        <v>-</v>
      </c>
      <c r="AD522" s="415" t="str">
        <f t="shared" si="97"/>
        <v>-</v>
      </c>
      <c r="AE522" s="416" t="str">
        <f t="shared" si="95"/>
        <v>-</v>
      </c>
      <c r="AF522" s="417"/>
      <c r="AG522" s="410" t="str">
        <f t="shared" si="99"/>
        <v>-</v>
      </c>
      <c r="AH522" s="417"/>
      <c r="AI522" s="418" t="str">
        <f t="shared" si="100"/>
        <v>ù</v>
      </c>
      <c r="AJ522" s="419" t="str">
        <f t="shared" si="101"/>
        <v>~</v>
      </c>
      <c r="AK522" s="417"/>
      <c r="AL522" s="414" t="str">
        <f t="shared" si="94"/>
        <v>-</v>
      </c>
      <c r="AM522" s="416" t="str">
        <f t="shared" si="105"/>
        <v>-</v>
      </c>
    </row>
    <row r="523" spans="2:39" ht="15" x14ac:dyDescent="0.3">
      <c r="B523" s="400" t="str">
        <f>IF(MAX(B$7:B522)+1&gt;MAX('Res.Aux.'!$AG$23:$AG$722),"-",MAX(B$7:B522)+1)</f>
        <v>-</v>
      </c>
      <c r="C523" s="401" t="str">
        <f>IF($B523="-","",INDEX('Res.Aux.'!$AG$12:$BG$722,MATCH($B523,'Res.Aux.'!$AG$12:$AG$722,0),MATCH(C$6,'Res.Aux.'!$AG$15:$BG$15,0)))</f>
        <v/>
      </c>
      <c r="D523" s="402" t="str">
        <f t="shared" si="102"/>
        <v/>
      </c>
      <c r="E523" s="403" t="str">
        <f>IF($B523="-","",INDEX('Res.Aux.'!$AG$12:$BG$722,MATCH($B523,'Res.Aux.'!$AG$12:$AG$722,0),MATCH(E$6,'Res.Aux.'!$AG$15:$BG$15,0)))</f>
        <v/>
      </c>
      <c r="F523" s="402" t="str">
        <f t="shared" si="103"/>
        <v/>
      </c>
      <c r="G523" s="404" t="str">
        <f>IF($B523="-","",INDEX('Res.Aux.'!$AG$12:$BG$722,MATCH($B523,'Res.Aux.'!$AG$12:$AG$722,0),MATCH(G$6,'Res.Aux.'!$AG$15:$BG$15,0)))</f>
        <v/>
      </c>
      <c r="H523" s="405" t="str">
        <f>IF($B523="-","",Datos!$I$16)</f>
        <v/>
      </c>
      <c r="I523" s="406" t="str">
        <f>IF($C523="","",Datos!$G$16)</f>
        <v/>
      </c>
      <c r="J523" s="407" t="str">
        <f>IF($B523="-","",INDEX('Res.Aux.'!$AG$12:$BG$722,MATCH($B523,'Res.Aux.'!$AG$12:$AG$722,0),MATCH(J$6,'Res.Aux.'!$AG$15:$BG$15,0)))</f>
        <v/>
      </c>
      <c r="K523" s="408" t="str">
        <f>IF($C523="","",Datos!$H$26)</f>
        <v/>
      </c>
      <c r="L523" s="409" t="str">
        <f>IF($I523="","",Datos!$N$27)</f>
        <v/>
      </c>
      <c r="M523" s="407" t="str">
        <f>IF($I523="","",Datos!$O$27)</f>
        <v/>
      </c>
      <c r="N523" s="410" t="str">
        <f>IF($B523="-","",INDEX('Res.Aux.'!$AG$12:$BG$722,MATCH($B523,'Res.Aux.'!$AG$12:$AG$722,0),MATCH(N$6,'Res.Aux.'!$AG$15:$BG$15,0)))</f>
        <v/>
      </c>
      <c r="O523" s="411"/>
      <c r="P523" s="412" t="str">
        <f t="shared" si="104"/>
        <v/>
      </c>
      <c r="Q523" s="413" t="str">
        <f t="shared" si="106"/>
        <v>ù</v>
      </c>
      <c r="R523" s="414" t="str">
        <f>IF($B523="-","",INDEX('Res.Aux.'!$AG$12:$BG$722,MATCH($B523,'Res.Aux.'!$AG$12:$AG$722,0),MATCH(R$6,'Res.Aux.'!$AG$15:$BG$15,0)))</f>
        <v/>
      </c>
      <c r="S523" s="415" t="str">
        <f>IF($B523="-","",INDEX('Res.Aux.'!$AG$12:$BG$722,MATCH($B523,'Res.Aux.'!$AG$12:$AG$722,0),MATCH(S$6,'Res.Aux.'!$AG$15:$BG$15,0)))</f>
        <v/>
      </c>
      <c r="T523" s="415" t="str">
        <f>IF($B523="-","",INDEX('Res.Aux.'!$AG$12:$BG$722,MATCH($B523,'Res.Aux.'!$AG$12:$AG$722,0),MATCH(T$6,'Res.Aux.'!$AG$15:$BG$15,0)))</f>
        <v/>
      </c>
      <c r="U523" s="416" t="str">
        <f>IF($B523="-","",INDEX('Res.Aux.'!$AG$12:$BG$722,MATCH($B523,'Res.Aux.'!$AG$12:$AG$722,0),MATCH(U$6,'Res.Aux.'!$AG$15:$BG$15,0)))</f>
        <v/>
      </c>
      <c r="V523" s="417"/>
      <c r="W523" s="414" t="str">
        <f t="shared" si="98"/>
        <v>-</v>
      </c>
      <c r="X523" s="415" t="str">
        <f t="shared" si="98"/>
        <v>-</v>
      </c>
      <c r="Y523" s="415" t="str">
        <f t="shared" si="98"/>
        <v>-</v>
      </c>
      <c r="Z523" s="416" t="str">
        <f t="shared" si="96"/>
        <v>-</v>
      </c>
      <c r="AA523" s="417"/>
      <c r="AB523" s="414" t="str">
        <f t="shared" si="97"/>
        <v>-</v>
      </c>
      <c r="AC523" s="415" t="str">
        <f t="shared" si="97"/>
        <v>-</v>
      </c>
      <c r="AD523" s="415" t="str">
        <f t="shared" si="97"/>
        <v>-</v>
      </c>
      <c r="AE523" s="416" t="str">
        <f t="shared" si="95"/>
        <v>-</v>
      </c>
      <c r="AF523" s="417"/>
      <c r="AG523" s="410" t="str">
        <f t="shared" si="99"/>
        <v>-</v>
      </c>
      <c r="AH523" s="417"/>
      <c r="AI523" s="418" t="str">
        <f t="shared" si="100"/>
        <v>ù</v>
      </c>
      <c r="AJ523" s="419" t="str">
        <f t="shared" si="101"/>
        <v>~</v>
      </c>
      <c r="AK523" s="417"/>
      <c r="AL523" s="414" t="str">
        <f t="shared" si="94"/>
        <v>-</v>
      </c>
      <c r="AM523" s="416" t="str">
        <f t="shared" si="105"/>
        <v>-</v>
      </c>
    </row>
    <row r="524" spans="2:39" ht="15" x14ac:dyDescent="0.3">
      <c r="B524" s="400" t="str">
        <f>IF(MAX(B$7:B523)+1&gt;MAX('Res.Aux.'!$AG$23:$AG$722),"-",MAX(B$7:B523)+1)</f>
        <v>-</v>
      </c>
      <c r="C524" s="401" t="str">
        <f>IF($B524="-","",INDEX('Res.Aux.'!$AG$12:$BG$722,MATCH($B524,'Res.Aux.'!$AG$12:$AG$722,0),MATCH(C$6,'Res.Aux.'!$AG$15:$BG$15,0)))</f>
        <v/>
      </c>
      <c r="D524" s="402" t="str">
        <f t="shared" si="102"/>
        <v/>
      </c>
      <c r="E524" s="403" t="str">
        <f>IF($B524="-","",INDEX('Res.Aux.'!$AG$12:$BG$722,MATCH($B524,'Res.Aux.'!$AG$12:$AG$722,0),MATCH(E$6,'Res.Aux.'!$AG$15:$BG$15,0)))</f>
        <v/>
      </c>
      <c r="F524" s="402" t="str">
        <f t="shared" si="103"/>
        <v/>
      </c>
      <c r="G524" s="404" t="str">
        <f>IF($B524="-","",INDEX('Res.Aux.'!$AG$12:$BG$722,MATCH($B524,'Res.Aux.'!$AG$12:$AG$722,0),MATCH(G$6,'Res.Aux.'!$AG$15:$BG$15,0)))</f>
        <v/>
      </c>
      <c r="H524" s="405" t="str">
        <f>IF($B524="-","",Datos!$I$16)</f>
        <v/>
      </c>
      <c r="I524" s="406" t="str">
        <f>IF($C524="","",Datos!$G$16)</f>
        <v/>
      </c>
      <c r="J524" s="407" t="str">
        <f>IF($B524="-","",INDEX('Res.Aux.'!$AG$12:$BG$722,MATCH($B524,'Res.Aux.'!$AG$12:$AG$722,0),MATCH(J$6,'Res.Aux.'!$AG$15:$BG$15,0)))</f>
        <v/>
      </c>
      <c r="K524" s="408" t="str">
        <f>IF($C524="","",Datos!$H$26)</f>
        <v/>
      </c>
      <c r="L524" s="409" t="str">
        <f>IF($I524="","",Datos!$N$27)</f>
        <v/>
      </c>
      <c r="M524" s="407" t="str">
        <f>IF($I524="","",Datos!$O$27)</f>
        <v/>
      </c>
      <c r="N524" s="410" t="str">
        <f>IF($B524="-","",INDEX('Res.Aux.'!$AG$12:$BG$722,MATCH($B524,'Res.Aux.'!$AG$12:$AG$722,0),MATCH(N$6,'Res.Aux.'!$AG$15:$BG$15,0)))</f>
        <v/>
      </c>
      <c r="O524" s="411"/>
      <c r="P524" s="412" t="str">
        <f t="shared" si="104"/>
        <v/>
      </c>
      <c r="Q524" s="413" t="str">
        <f t="shared" si="106"/>
        <v>ù</v>
      </c>
      <c r="R524" s="414" t="str">
        <f>IF($B524="-","",INDEX('Res.Aux.'!$AG$12:$BG$722,MATCH($B524,'Res.Aux.'!$AG$12:$AG$722,0),MATCH(R$6,'Res.Aux.'!$AG$15:$BG$15,0)))</f>
        <v/>
      </c>
      <c r="S524" s="415" t="str">
        <f>IF($B524="-","",INDEX('Res.Aux.'!$AG$12:$BG$722,MATCH($B524,'Res.Aux.'!$AG$12:$AG$722,0),MATCH(S$6,'Res.Aux.'!$AG$15:$BG$15,0)))</f>
        <v/>
      </c>
      <c r="T524" s="415" t="str">
        <f>IF($B524="-","",INDEX('Res.Aux.'!$AG$12:$BG$722,MATCH($B524,'Res.Aux.'!$AG$12:$AG$722,0),MATCH(T$6,'Res.Aux.'!$AG$15:$BG$15,0)))</f>
        <v/>
      </c>
      <c r="U524" s="416" t="str">
        <f>IF($B524="-","",INDEX('Res.Aux.'!$AG$12:$BG$722,MATCH($B524,'Res.Aux.'!$AG$12:$AG$722,0),MATCH(U$6,'Res.Aux.'!$AG$15:$BG$15,0)))</f>
        <v/>
      </c>
      <c r="V524" s="417"/>
      <c r="W524" s="414" t="str">
        <f t="shared" si="98"/>
        <v>-</v>
      </c>
      <c r="X524" s="415" t="str">
        <f t="shared" si="98"/>
        <v>-</v>
      </c>
      <c r="Y524" s="415" t="str">
        <f t="shared" si="98"/>
        <v>-</v>
      </c>
      <c r="Z524" s="416" t="str">
        <f t="shared" si="96"/>
        <v>-</v>
      </c>
      <c r="AA524" s="417"/>
      <c r="AB524" s="414" t="str">
        <f t="shared" si="97"/>
        <v>-</v>
      </c>
      <c r="AC524" s="415" t="str">
        <f t="shared" si="97"/>
        <v>-</v>
      </c>
      <c r="AD524" s="415" t="str">
        <f t="shared" si="97"/>
        <v>-</v>
      </c>
      <c r="AE524" s="416" t="str">
        <f t="shared" si="95"/>
        <v>-</v>
      </c>
      <c r="AF524" s="417"/>
      <c r="AG524" s="410" t="str">
        <f t="shared" si="99"/>
        <v>-</v>
      </c>
      <c r="AH524" s="417"/>
      <c r="AI524" s="418" t="str">
        <f t="shared" si="100"/>
        <v>ù</v>
      </c>
      <c r="AJ524" s="419" t="str">
        <f t="shared" si="101"/>
        <v>~</v>
      </c>
      <c r="AK524" s="417"/>
      <c r="AL524" s="414" t="str">
        <f t="shared" si="94"/>
        <v>-</v>
      </c>
      <c r="AM524" s="416" t="str">
        <f t="shared" si="105"/>
        <v>-</v>
      </c>
    </row>
    <row r="525" spans="2:39" ht="15" x14ac:dyDescent="0.3">
      <c r="B525" s="400" t="str">
        <f>IF(MAX(B$7:B524)+1&gt;MAX('Res.Aux.'!$AG$23:$AG$722),"-",MAX(B$7:B524)+1)</f>
        <v>-</v>
      </c>
      <c r="C525" s="401" t="str">
        <f>IF($B525="-","",INDEX('Res.Aux.'!$AG$12:$BG$722,MATCH($B525,'Res.Aux.'!$AG$12:$AG$722,0),MATCH(C$6,'Res.Aux.'!$AG$15:$BG$15,0)))</f>
        <v/>
      </c>
      <c r="D525" s="402" t="str">
        <f t="shared" si="102"/>
        <v/>
      </c>
      <c r="E525" s="403" t="str">
        <f>IF($B525="-","",INDEX('Res.Aux.'!$AG$12:$BG$722,MATCH($B525,'Res.Aux.'!$AG$12:$AG$722,0),MATCH(E$6,'Res.Aux.'!$AG$15:$BG$15,0)))</f>
        <v/>
      </c>
      <c r="F525" s="402" t="str">
        <f t="shared" si="103"/>
        <v/>
      </c>
      <c r="G525" s="404" t="str">
        <f>IF($B525="-","",INDEX('Res.Aux.'!$AG$12:$BG$722,MATCH($B525,'Res.Aux.'!$AG$12:$AG$722,0),MATCH(G$6,'Res.Aux.'!$AG$15:$BG$15,0)))</f>
        <v/>
      </c>
      <c r="H525" s="405" t="str">
        <f>IF($B525="-","",Datos!$I$16)</f>
        <v/>
      </c>
      <c r="I525" s="406" t="str">
        <f>IF($C525="","",Datos!$G$16)</f>
        <v/>
      </c>
      <c r="J525" s="407" t="str">
        <f>IF($B525="-","",INDEX('Res.Aux.'!$AG$12:$BG$722,MATCH($B525,'Res.Aux.'!$AG$12:$AG$722,0),MATCH(J$6,'Res.Aux.'!$AG$15:$BG$15,0)))</f>
        <v/>
      </c>
      <c r="K525" s="408" t="str">
        <f>IF($C525="","",Datos!$H$26)</f>
        <v/>
      </c>
      <c r="L525" s="409" t="str">
        <f>IF($I525="","",Datos!$N$27)</f>
        <v/>
      </c>
      <c r="M525" s="407" t="str">
        <f>IF($I525="","",Datos!$O$27)</f>
        <v/>
      </c>
      <c r="N525" s="410" t="str">
        <f>IF($B525="-","",INDEX('Res.Aux.'!$AG$12:$BG$722,MATCH($B525,'Res.Aux.'!$AG$12:$AG$722,0),MATCH(N$6,'Res.Aux.'!$AG$15:$BG$15,0)))</f>
        <v/>
      </c>
      <c r="O525" s="411"/>
      <c r="P525" s="412" t="str">
        <f t="shared" si="104"/>
        <v/>
      </c>
      <c r="Q525" s="413" t="str">
        <f t="shared" si="106"/>
        <v>ù</v>
      </c>
      <c r="R525" s="414" t="str">
        <f>IF($B525="-","",INDEX('Res.Aux.'!$AG$12:$BG$722,MATCH($B525,'Res.Aux.'!$AG$12:$AG$722,0),MATCH(R$6,'Res.Aux.'!$AG$15:$BG$15,0)))</f>
        <v/>
      </c>
      <c r="S525" s="415" t="str">
        <f>IF($B525="-","",INDEX('Res.Aux.'!$AG$12:$BG$722,MATCH($B525,'Res.Aux.'!$AG$12:$AG$722,0),MATCH(S$6,'Res.Aux.'!$AG$15:$BG$15,0)))</f>
        <v/>
      </c>
      <c r="T525" s="415" t="str">
        <f>IF($B525="-","",INDEX('Res.Aux.'!$AG$12:$BG$722,MATCH($B525,'Res.Aux.'!$AG$12:$AG$722,0),MATCH(T$6,'Res.Aux.'!$AG$15:$BG$15,0)))</f>
        <v/>
      </c>
      <c r="U525" s="416" t="str">
        <f>IF($B525="-","",INDEX('Res.Aux.'!$AG$12:$BG$722,MATCH($B525,'Res.Aux.'!$AG$12:$AG$722,0),MATCH(U$6,'Res.Aux.'!$AG$15:$BG$15,0)))</f>
        <v/>
      </c>
      <c r="V525" s="417"/>
      <c r="W525" s="414" t="str">
        <f t="shared" si="98"/>
        <v>-</v>
      </c>
      <c r="X525" s="415" t="str">
        <f t="shared" si="98"/>
        <v>-</v>
      </c>
      <c r="Y525" s="415" t="str">
        <f t="shared" si="98"/>
        <v>-</v>
      </c>
      <c r="Z525" s="416" t="str">
        <f t="shared" si="96"/>
        <v>-</v>
      </c>
      <c r="AA525" s="417"/>
      <c r="AB525" s="414" t="str">
        <f t="shared" si="97"/>
        <v>-</v>
      </c>
      <c r="AC525" s="415" t="str">
        <f t="shared" si="97"/>
        <v>-</v>
      </c>
      <c r="AD525" s="415" t="str">
        <f t="shared" si="97"/>
        <v>-</v>
      </c>
      <c r="AE525" s="416" t="str">
        <f t="shared" si="95"/>
        <v>-</v>
      </c>
      <c r="AF525" s="417"/>
      <c r="AG525" s="410" t="str">
        <f t="shared" si="99"/>
        <v>-</v>
      </c>
      <c r="AH525" s="417"/>
      <c r="AI525" s="418" t="str">
        <f t="shared" si="100"/>
        <v>ù</v>
      </c>
      <c r="AJ525" s="419" t="str">
        <f t="shared" si="101"/>
        <v>~</v>
      </c>
      <c r="AK525" s="417"/>
      <c r="AL525" s="414" t="str">
        <f t="shared" si="94"/>
        <v>-</v>
      </c>
      <c r="AM525" s="416" t="str">
        <f t="shared" si="105"/>
        <v>-</v>
      </c>
    </row>
    <row r="526" spans="2:39" ht="15" x14ac:dyDescent="0.3">
      <c r="B526" s="400" t="str">
        <f>IF(MAX(B$7:B525)+1&gt;MAX('Res.Aux.'!$AG$23:$AG$722),"-",MAX(B$7:B525)+1)</f>
        <v>-</v>
      </c>
      <c r="C526" s="401" t="str">
        <f>IF($B526="-","",INDEX('Res.Aux.'!$AG$12:$BG$722,MATCH($B526,'Res.Aux.'!$AG$12:$AG$722,0),MATCH(C$6,'Res.Aux.'!$AG$15:$BG$15,0)))</f>
        <v/>
      </c>
      <c r="D526" s="402" t="str">
        <f t="shared" si="102"/>
        <v/>
      </c>
      <c r="E526" s="403" t="str">
        <f>IF($B526="-","",INDEX('Res.Aux.'!$AG$12:$BG$722,MATCH($B526,'Res.Aux.'!$AG$12:$AG$722,0),MATCH(E$6,'Res.Aux.'!$AG$15:$BG$15,0)))</f>
        <v/>
      </c>
      <c r="F526" s="402" t="str">
        <f t="shared" si="103"/>
        <v/>
      </c>
      <c r="G526" s="404" t="str">
        <f>IF($B526="-","",INDEX('Res.Aux.'!$AG$12:$BG$722,MATCH($B526,'Res.Aux.'!$AG$12:$AG$722,0),MATCH(G$6,'Res.Aux.'!$AG$15:$BG$15,0)))</f>
        <v/>
      </c>
      <c r="H526" s="405" t="str">
        <f>IF($B526="-","",Datos!$I$16)</f>
        <v/>
      </c>
      <c r="I526" s="406" t="str">
        <f>IF($C526="","",Datos!$G$16)</f>
        <v/>
      </c>
      <c r="J526" s="407" t="str">
        <f>IF($B526="-","",INDEX('Res.Aux.'!$AG$12:$BG$722,MATCH($B526,'Res.Aux.'!$AG$12:$AG$722,0),MATCH(J$6,'Res.Aux.'!$AG$15:$BG$15,0)))</f>
        <v/>
      </c>
      <c r="K526" s="408" t="str">
        <f>IF($C526="","",Datos!$H$26)</f>
        <v/>
      </c>
      <c r="L526" s="409" t="str">
        <f>IF($I526="","",Datos!$N$27)</f>
        <v/>
      </c>
      <c r="M526" s="407" t="str">
        <f>IF($I526="","",Datos!$O$27)</f>
        <v/>
      </c>
      <c r="N526" s="410" t="str">
        <f>IF($B526="-","",INDEX('Res.Aux.'!$AG$12:$BG$722,MATCH($B526,'Res.Aux.'!$AG$12:$AG$722,0),MATCH(N$6,'Res.Aux.'!$AG$15:$BG$15,0)))</f>
        <v/>
      </c>
      <c r="O526" s="411"/>
      <c r="P526" s="412" t="str">
        <f t="shared" si="104"/>
        <v/>
      </c>
      <c r="Q526" s="413" t="str">
        <f t="shared" si="106"/>
        <v>ù</v>
      </c>
      <c r="R526" s="414" t="str">
        <f>IF($B526="-","",INDEX('Res.Aux.'!$AG$12:$BG$722,MATCH($B526,'Res.Aux.'!$AG$12:$AG$722,0),MATCH(R$6,'Res.Aux.'!$AG$15:$BG$15,0)))</f>
        <v/>
      </c>
      <c r="S526" s="415" t="str">
        <f>IF($B526="-","",INDEX('Res.Aux.'!$AG$12:$BG$722,MATCH($B526,'Res.Aux.'!$AG$12:$AG$722,0),MATCH(S$6,'Res.Aux.'!$AG$15:$BG$15,0)))</f>
        <v/>
      </c>
      <c r="T526" s="415" t="str">
        <f>IF($B526="-","",INDEX('Res.Aux.'!$AG$12:$BG$722,MATCH($B526,'Res.Aux.'!$AG$12:$AG$722,0),MATCH(T$6,'Res.Aux.'!$AG$15:$BG$15,0)))</f>
        <v/>
      </c>
      <c r="U526" s="416" t="str">
        <f>IF($B526="-","",INDEX('Res.Aux.'!$AG$12:$BG$722,MATCH($B526,'Res.Aux.'!$AG$12:$AG$722,0),MATCH(U$6,'Res.Aux.'!$AG$15:$BG$15,0)))</f>
        <v/>
      </c>
      <c r="V526" s="417"/>
      <c r="W526" s="414" t="str">
        <f t="shared" si="98"/>
        <v>-</v>
      </c>
      <c r="X526" s="415" t="str">
        <f t="shared" si="98"/>
        <v>-</v>
      </c>
      <c r="Y526" s="415" t="str">
        <f t="shared" si="98"/>
        <v>-</v>
      </c>
      <c r="Z526" s="416" t="str">
        <f t="shared" si="96"/>
        <v>-</v>
      </c>
      <c r="AA526" s="417"/>
      <c r="AB526" s="414" t="str">
        <f t="shared" si="97"/>
        <v>-</v>
      </c>
      <c r="AC526" s="415" t="str">
        <f t="shared" si="97"/>
        <v>-</v>
      </c>
      <c r="AD526" s="415" t="str">
        <f t="shared" si="97"/>
        <v>-</v>
      </c>
      <c r="AE526" s="416" t="str">
        <f t="shared" si="95"/>
        <v>-</v>
      </c>
      <c r="AF526" s="417"/>
      <c r="AG526" s="410" t="str">
        <f t="shared" si="99"/>
        <v>-</v>
      </c>
      <c r="AH526" s="417"/>
      <c r="AI526" s="418" t="str">
        <f t="shared" si="100"/>
        <v>ù</v>
      </c>
      <c r="AJ526" s="419" t="str">
        <f t="shared" si="101"/>
        <v>~</v>
      </c>
      <c r="AK526" s="417"/>
      <c r="AL526" s="414" t="str">
        <f t="shared" ref="AL526:AL589" si="107">IF(SUM(R526:U526)=0,"-",SUM(R526:U526))</f>
        <v>-</v>
      </c>
      <c r="AM526" s="416" t="str">
        <f t="shared" si="105"/>
        <v>-</v>
      </c>
    </row>
    <row r="527" spans="2:39" ht="15" x14ac:dyDescent="0.3">
      <c r="B527" s="400" t="str">
        <f>IF(MAX(B$7:B526)+1&gt;MAX('Res.Aux.'!$AG$23:$AG$722),"-",MAX(B$7:B526)+1)</f>
        <v>-</v>
      </c>
      <c r="C527" s="401" t="str">
        <f>IF($B527="-","",INDEX('Res.Aux.'!$AG$12:$BG$722,MATCH($B527,'Res.Aux.'!$AG$12:$AG$722,0),MATCH(C$6,'Res.Aux.'!$AG$15:$BG$15,0)))</f>
        <v/>
      </c>
      <c r="D527" s="402" t="str">
        <f t="shared" si="102"/>
        <v/>
      </c>
      <c r="E527" s="403" t="str">
        <f>IF($B527="-","",INDEX('Res.Aux.'!$AG$12:$BG$722,MATCH($B527,'Res.Aux.'!$AG$12:$AG$722,0),MATCH(E$6,'Res.Aux.'!$AG$15:$BG$15,0)))</f>
        <v/>
      </c>
      <c r="F527" s="402" t="str">
        <f t="shared" si="103"/>
        <v/>
      </c>
      <c r="G527" s="404" t="str">
        <f>IF($B527="-","",INDEX('Res.Aux.'!$AG$12:$BG$722,MATCH($B527,'Res.Aux.'!$AG$12:$AG$722,0),MATCH(G$6,'Res.Aux.'!$AG$15:$BG$15,0)))</f>
        <v/>
      </c>
      <c r="H527" s="405" t="str">
        <f>IF($B527="-","",Datos!$I$16)</f>
        <v/>
      </c>
      <c r="I527" s="406" t="str">
        <f>IF($C527="","",Datos!$G$16)</f>
        <v/>
      </c>
      <c r="J527" s="407" t="str">
        <f>IF($B527="-","",INDEX('Res.Aux.'!$AG$12:$BG$722,MATCH($B527,'Res.Aux.'!$AG$12:$AG$722,0),MATCH(J$6,'Res.Aux.'!$AG$15:$BG$15,0)))</f>
        <v/>
      </c>
      <c r="K527" s="408" t="str">
        <f>IF($C527="","",Datos!$H$26)</f>
        <v/>
      </c>
      <c r="L527" s="409" t="str">
        <f>IF($I527="","",Datos!$N$27)</f>
        <v/>
      </c>
      <c r="M527" s="407" t="str">
        <f>IF($I527="","",Datos!$O$27)</f>
        <v/>
      </c>
      <c r="N527" s="410" t="str">
        <f>IF($B527="-","",INDEX('Res.Aux.'!$AG$12:$BG$722,MATCH($B527,'Res.Aux.'!$AG$12:$AG$722,0),MATCH(N$6,'Res.Aux.'!$AG$15:$BG$15,0)))</f>
        <v/>
      </c>
      <c r="O527" s="411"/>
      <c r="P527" s="412" t="str">
        <f t="shared" si="104"/>
        <v/>
      </c>
      <c r="Q527" s="413" t="str">
        <f t="shared" si="106"/>
        <v>ù</v>
      </c>
      <c r="R527" s="414" t="str">
        <f>IF($B527="-","",INDEX('Res.Aux.'!$AG$12:$BG$722,MATCH($B527,'Res.Aux.'!$AG$12:$AG$722,0),MATCH(R$6,'Res.Aux.'!$AG$15:$BG$15,0)))</f>
        <v/>
      </c>
      <c r="S527" s="415" t="str">
        <f>IF($B527="-","",INDEX('Res.Aux.'!$AG$12:$BG$722,MATCH($B527,'Res.Aux.'!$AG$12:$AG$722,0),MATCH(S$6,'Res.Aux.'!$AG$15:$BG$15,0)))</f>
        <v/>
      </c>
      <c r="T527" s="415" t="str">
        <f>IF($B527="-","",INDEX('Res.Aux.'!$AG$12:$BG$722,MATCH($B527,'Res.Aux.'!$AG$12:$AG$722,0),MATCH(T$6,'Res.Aux.'!$AG$15:$BG$15,0)))</f>
        <v/>
      </c>
      <c r="U527" s="416" t="str">
        <f>IF($B527="-","",INDEX('Res.Aux.'!$AG$12:$BG$722,MATCH($B527,'Res.Aux.'!$AG$12:$AG$722,0),MATCH(U$6,'Res.Aux.'!$AG$15:$BG$15,0)))</f>
        <v/>
      </c>
      <c r="V527" s="417"/>
      <c r="W527" s="414" t="str">
        <f t="shared" si="98"/>
        <v>-</v>
      </c>
      <c r="X527" s="415" t="str">
        <f t="shared" si="98"/>
        <v>-</v>
      </c>
      <c r="Y527" s="415" t="str">
        <f t="shared" si="98"/>
        <v>-</v>
      </c>
      <c r="Z527" s="416" t="str">
        <f t="shared" si="96"/>
        <v>-</v>
      </c>
      <c r="AA527" s="417"/>
      <c r="AB527" s="414" t="str">
        <f t="shared" si="97"/>
        <v>-</v>
      </c>
      <c r="AC527" s="415" t="str">
        <f t="shared" si="97"/>
        <v>-</v>
      </c>
      <c r="AD527" s="415" t="str">
        <f t="shared" si="97"/>
        <v>-</v>
      </c>
      <c r="AE527" s="416" t="str">
        <f t="shared" si="95"/>
        <v>-</v>
      </c>
      <c r="AF527" s="417"/>
      <c r="AG527" s="410" t="str">
        <f t="shared" si="99"/>
        <v>-</v>
      </c>
      <c r="AH527" s="417"/>
      <c r="AI527" s="418" t="str">
        <f t="shared" si="100"/>
        <v>ù</v>
      </c>
      <c r="AJ527" s="419" t="str">
        <f t="shared" si="101"/>
        <v>~</v>
      </c>
      <c r="AK527" s="417"/>
      <c r="AL527" s="414" t="str">
        <f t="shared" si="107"/>
        <v>-</v>
      </c>
      <c r="AM527" s="416" t="str">
        <f t="shared" si="105"/>
        <v>-</v>
      </c>
    </row>
    <row r="528" spans="2:39" ht="15" x14ac:dyDescent="0.3">
      <c r="B528" s="400" t="str">
        <f>IF(MAX(B$7:B527)+1&gt;MAX('Res.Aux.'!$AG$23:$AG$722),"-",MAX(B$7:B527)+1)</f>
        <v>-</v>
      </c>
      <c r="C528" s="401" t="str">
        <f>IF($B528="-","",INDEX('Res.Aux.'!$AG$12:$BG$722,MATCH($B528,'Res.Aux.'!$AG$12:$AG$722,0),MATCH(C$6,'Res.Aux.'!$AG$15:$BG$15,0)))</f>
        <v/>
      </c>
      <c r="D528" s="402" t="str">
        <f t="shared" si="102"/>
        <v/>
      </c>
      <c r="E528" s="403" t="str">
        <f>IF($B528="-","",INDEX('Res.Aux.'!$AG$12:$BG$722,MATCH($B528,'Res.Aux.'!$AG$12:$AG$722,0),MATCH(E$6,'Res.Aux.'!$AG$15:$BG$15,0)))</f>
        <v/>
      </c>
      <c r="F528" s="402" t="str">
        <f t="shared" si="103"/>
        <v/>
      </c>
      <c r="G528" s="404" t="str">
        <f>IF($B528="-","",INDEX('Res.Aux.'!$AG$12:$BG$722,MATCH($B528,'Res.Aux.'!$AG$12:$AG$722,0),MATCH(G$6,'Res.Aux.'!$AG$15:$BG$15,0)))</f>
        <v/>
      </c>
      <c r="H528" s="405" t="str">
        <f>IF($B528="-","",Datos!$I$16)</f>
        <v/>
      </c>
      <c r="I528" s="406" t="str">
        <f>IF($C528="","",Datos!$G$16)</f>
        <v/>
      </c>
      <c r="J528" s="407" t="str">
        <f>IF($B528="-","",INDEX('Res.Aux.'!$AG$12:$BG$722,MATCH($B528,'Res.Aux.'!$AG$12:$AG$722,0),MATCH(J$6,'Res.Aux.'!$AG$15:$BG$15,0)))</f>
        <v/>
      </c>
      <c r="K528" s="408" t="str">
        <f>IF($C528="","",Datos!$H$26)</f>
        <v/>
      </c>
      <c r="L528" s="409" t="str">
        <f>IF($I528="","",Datos!$N$27)</f>
        <v/>
      </c>
      <c r="M528" s="407" t="str">
        <f>IF($I528="","",Datos!$O$27)</f>
        <v/>
      </c>
      <c r="N528" s="410" t="str">
        <f>IF($B528="-","",INDEX('Res.Aux.'!$AG$12:$BG$722,MATCH($B528,'Res.Aux.'!$AG$12:$AG$722,0),MATCH(N$6,'Res.Aux.'!$AG$15:$BG$15,0)))</f>
        <v/>
      </c>
      <c r="O528" s="411"/>
      <c r="P528" s="412" t="str">
        <f t="shared" si="104"/>
        <v/>
      </c>
      <c r="Q528" s="413" t="str">
        <f t="shared" si="106"/>
        <v>ù</v>
      </c>
      <c r="R528" s="414" t="str">
        <f>IF($B528="-","",INDEX('Res.Aux.'!$AG$12:$BG$722,MATCH($B528,'Res.Aux.'!$AG$12:$AG$722,0),MATCH(R$6,'Res.Aux.'!$AG$15:$BG$15,0)))</f>
        <v/>
      </c>
      <c r="S528" s="415" t="str">
        <f>IF($B528="-","",INDEX('Res.Aux.'!$AG$12:$BG$722,MATCH($B528,'Res.Aux.'!$AG$12:$AG$722,0),MATCH(S$6,'Res.Aux.'!$AG$15:$BG$15,0)))</f>
        <v/>
      </c>
      <c r="T528" s="415" t="str">
        <f>IF($B528="-","",INDEX('Res.Aux.'!$AG$12:$BG$722,MATCH($B528,'Res.Aux.'!$AG$12:$AG$722,0),MATCH(T$6,'Res.Aux.'!$AG$15:$BG$15,0)))</f>
        <v/>
      </c>
      <c r="U528" s="416" t="str">
        <f>IF($B528="-","",INDEX('Res.Aux.'!$AG$12:$BG$722,MATCH($B528,'Res.Aux.'!$AG$12:$AG$722,0),MATCH(U$6,'Res.Aux.'!$AG$15:$BG$15,0)))</f>
        <v/>
      </c>
      <c r="V528" s="417"/>
      <c r="W528" s="414" t="str">
        <f t="shared" si="98"/>
        <v>-</v>
      </c>
      <c r="X528" s="415" t="str">
        <f t="shared" si="98"/>
        <v>-</v>
      </c>
      <c r="Y528" s="415" t="str">
        <f t="shared" si="98"/>
        <v>-</v>
      </c>
      <c r="Z528" s="416" t="str">
        <f t="shared" si="96"/>
        <v>-</v>
      </c>
      <c r="AA528" s="417"/>
      <c r="AB528" s="414" t="str">
        <f t="shared" si="97"/>
        <v>-</v>
      </c>
      <c r="AC528" s="415" t="str">
        <f t="shared" si="97"/>
        <v>-</v>
      </c>
      <c r="AD528" s="415" t="str">
        <f t="shared" si="97"/>
        <v>-</v>
      </c>
      <c r="AE528" s="416" t="str">
        <f t="shared" si="95"/>
        <v>-</v>
      </c>
      <c r="AF528" s="417"/>
      <c r="AG528" s="410" t="str">
        <f t="shared" si="99"/>
        <v>-</v>
      </c>
      <c r="AH528" s="417"/>
      <c r="AI528" s="418" t="str">
        <f t="shared" si="100"/>
        <v>ù</v>
      </c>
      <c r="AJ528" s="419" t="str">
        <f t="shared" si="101"/>
        <v>~</v>
      </c>
      <c r="AK528" s="417"/>
      <c r="AL528" s="414" t="str">
        <f t="shared" si="107"/>
        <v>-</v>
      </c>
      <c r="AM528" s="416" t="str">
        <f t="shared" si="105"/>
        <v>-</v>
      </c>
    </row>
    <row r="529" spans="2:39" ht="15" x14ac:dyDescent="0.3">
      <c r="B529" s="400" t="str">
        <f>IF(MAX(B$7:B528)+1&gt;MAX('Res.Aux.'!$AG$23:$AG$722),"-",MAX(B$7:B528)+1)</f>
        <v>-</v>
      </c>
      <c r="C529" s="401" t="str">
        <f>IF($B529="-","",INDEX('Res.Aux.'!$AG$12:$BG$722,MATCH($B529,'Res.Aux.'!$AG$12:$AG$722,0),MATCH(C$6,'Res.Aux.'!$AG$15:$BG$15,0)))</f>
        <v/>
      </c>
      <c r="D529" s="402" t="str">
        <f t="shared" si="102"/>
        <v/>
      </c>
      <c r="E529" s="403" t="str">
        <f>IF($B529="-","",INDEX('Res.Aux.'!$AG$12:$BG$722,MATCH($B529,'Res.Aux.'!$AG$12:$AG$722,0),MATCH(E$6,'Res.Aux.'!$AG$15:$BG$15,0)))</f>
        <v/>
      </c>
      <c r="F529" s="402" t="str">
        <f t="shared" si="103"/>
        <v/>
      </c>
      <c r="G529" s="404" t="str">
        <f>IF($B529="-","",INDEX('Res.Aux.'!$AG$12:$BG$722,MATCH($B529,'Res.Aux.'!$AG$12:$AG$722,0),MATCH(G$6,'Res.Aux.'!$AG$15:$BG$15,0)))</f>
        <v/>
      </c>
      <c r="H529" s="405" t="str">
        <f>IF($B529="-","",Datos!$I$16)</f>
        <v/>
      </c>
      <c r="I529" s="406" t="str">
        <f>IF($C529="","",Datos!$G$16)</f>
        <v/>
      </c>
      <c r="J529" s="407" t="str">
        <f>IF($B529="-","",INDEX('Res.Aux.'!$AG$12:$BG$722,MATCH($B529,'Res.Aux.'!$AG$12:$AG$722,0),MATCH(J$6,'Res.Aux.'!$AG$15:$BG$15,0)))</f>
        <v/>
      </c>
      <c r="K529" s="408" t="str">
        <f>IF($C529="","",Datos!$H$26)</f>
        <v/>
      </c>
      <c r="L529" s="409" t="str">
        <f>IF($I529="","",Datos!$N$27)</f>
        <v/>
      </c>
      <c r="M529" s="407" t="str">
        <f>IF($I529="","",Datos!$O$27)</f>
        <v/>
      </c>
      <c r="N529" s="410" t="str">
        <f>IF($B529="-","",INDEX('Res.Aux.'!$AG$12:$BG$722,MATCH($B529,'Res.Aux.'!$AG$12:$AG$722,0),MATCH(N$6,'Res.Aux.'!$AG$15:$BG$15,0)))</f>
        <v/>
      </c>
      <c r="O529" s="411"/>
      <c r="P529" s="412" t="str">
        <f t="shared" si="104"/>
        <v/>
      </c>
      <c r="Q529" s="413" t="str">
        <f t="shared" si="106"/>
        <v>ù</v>
      </c>
      <c r="R529" s="414" t="str">
        <f>IF($B529="-","",INDEX('Res.Aux.'!$AG$12:$BG$722,MATCH($B529,'Res.Aux.'!$AG$12:$AG$722,0),MATCH(R$6,'Res.Aux.'!$AG$15:$BG$15,0)))</f>
        <v/>
      </c>
      <c r="S529" s="415" t="str">
        <f>IF($B529="-","",INDEX('Res.Aux.'!$AG$12:$BG$722,MATCH($B529,'Res.Aux.'!$AG$12:$AG$722,0),MATCH(S$6,'Res.Aux.'!$AG$15:$BG$15,0)))</f>
        <v/>
      </c>
      <c r="T529" s="415" t="str">
        <f>IF($B529="-","",INDEX('Res.Aux.'!$AG$12:$BG$722,MATCH($B529,'Res.Aux.'!$AG$12:$AG$722,0),MATCH(T$6,'Res.Aux.'!$AG$15:$BG$15,0)))</f>
        <v/>
      </c>
      <c r="U529" s="416" t="str">
        <f>IF($B529="-","",INDEX('Res.Aux.'!$AG$12:$BG$722,MATCH($B529,'Res.Aux.'!$AG$12:$AG$722,0),MATCH(U$6,'Res.Aux.'!$AG$15:$BG$15,0)))</f>
        <v/>
      </c>
      <c r="V529" s="417"/>
      <c r="W529" s="414" t="str">
        <f t="shared" si="98"/>
        <v>-</v>
      </c>
      <c r="X529" s="415" t="str">
        <f t="shared" si="98"/>
        <v>-</v>
      </c>
      <c r="Y529" s="415" t="str">
        <f t="shared" si="98"/>
        <v>-</v>
      </c>
      <c r="Z529" s="416" t="str">
        <f t="shared" si="96"/>
        <v>-</v>
      </c>
      <c r="AA529" s="417"/>
      <c r="AB529" s="414" t="str">
        <f t="shared" si="97"/>
        <v>-</v>
      </c>
      <c r="AC529" s="415" t="str">
        <f t="shared" si="97"/>
        <v>-</v>
      </c>
      <c r="AD529" s="415" t="str">
        <f t="shared" si="97"/>
        <v>-</v>
      </c>
      <c r="AE529" s="416" t="str">
        <f t="shared" si="95"/>
        <v>-</v>
      </c>
      <c r="AF529" s="417"/>
      <c r="AG529" s="410" t="str">
        <f t="shared" si="99"/>
        <v>-</v>
      </c>
      <c r="AH529" s="417"/>
      <c r="AI529" s="418" t="str">
        <f t="shared" si="100"/>
        <v>ù</v>
      </c>
      <c r="AJ529" s="419" t="str">
        <f t="shared" si="101"/>
        <v>~</v>
      </c>
      <c r="AK529" s="417"/>
      <c r="AL529" s="414" t="str">
        <f t="shared" si="107"/>
        <v>-</v>
      </c>
      <c r="AM529" s="416" t="str">
        <f t="shared" si="105"/>
        <v>-</v>
      </c>
    </row>
    <row r="530" spans="2:39" ht="15" x14ac:dyDescent="0.3">
      <c r="B530" s="400" t="str">
        <f>IF(MAX(B$7:B529)+1&gt;MAX('Res.Aux.'!$AG$23:$AG$722),"-",MAX(B$7:B529)+1)</f>
        <v>-</v>
      </c>
      <c r="C530" s="401" t="str">
        <f>IF($B530="-","",INDEX('Res.Aux.'!$AG$12:$BG$722,MATCH($B530,'Res.Aux.'!$AG$12:$AG$722,0),MATCH(C$6,'Res.Aux.'!$AG$15:$BG$15,0)))</f>
        <v/>
      </c>
      <c r="D530" s="402" t="str">
        <f t="shared" si="102"/>
        <v/>
      </c>
      <c r="E530" s="403" t="str">
        <f>IF($B530="-","",INDEX('Res.Aux.'!$AG$12:$BG$722,MATCH($B530,'Res.Aux.'!$AG$12:$AG$722,0),MATCH(E$6,'Res.Aux.'!$AG$15:$BG$15,0)))</f>
        <v/>
      </c>
      <c r="F530" s="402" t="str">
        <f t="shared" si="103"/>
        <v/>
      </c>
      <c r="G530" s="404" t="str">
        <f>IF($B530="-","",INDEX('Res.Aux.'!$AG$12:$BG$722,MATCH($B530,'Res.Aux.'!$AG$12:$AG$722,0),MATCH(G$6,'Res.Aux.'!$AG$15:$BG$15,0)))</f>
        <v/>
      </c>
      <c r="H530" s="405" t="str">
        <f>IF($B530="-","",Datos!$I$16)</f>
        <v/>
      </c>
      <c r="I530" s="406" t="str">
        <f>IF($C530="","",Datos!$G$16)</f>
        <v/>
      </c>
      <c r="J530" s="407" t="str">
        <f>IF($B530="-","",INDEX('Res.Aux.'!$AG$12:$BG$722,MATCH($B530,'Res.Aux.'!$AG$12:$AG$722,0),MATCH(J$6,'Res.Aux.'!$AG$15:$BG$15,0)))</f>
        <v/>
      </c>
      <c r="K530" s="408" t="str">
        <f>IF($C530="","",Datos!$H$26)</f>
        <v/>
      </c>
      <c r="L530" s="409" t="str">
        <f>IF($I530="","",Datos!$N$27)</f>
        <v/>
      </c>
      <c r="M530" s="407" t="str">
        <f>IF($I530="","",Datos!$O$27)</f>
        <v/>
      </c>
      <c r="N530" s="410" t="str">
        <f>IF($B530="-","",INDEX('Res.Aux.'!$AG$12:$BG$722,MATCH($B530,'Res.Aux.'!$AG$12:$AG$722,0),MATCH(N$6,'Res.Aux.'!$AG$15:$BG$15,0)))</f>
        <v/>
      </c>
      <c r="O530" s="411"/>
      <c r="P530" s="412" t="str">
        <f t="shared" si="104"/>
        <v/>
      </c>
      <c r="Q530" s="413" t="str">
        <f t="shared" si="106"/>
        <v>ù</v>
      </c>
      <c r="R530" s="414" t="str">
        <f>IF($B530="-","",INDEX('Res.Aux.'!$AG$12:$BG$722,MATCH($B530,'Res.Aux.'!$AG$12:$AG$722,0),MATCH(R$6,'Res.Aux.'!$AG$15:$BG$15,0)))</f>
        <v/>
      </c>
      <c r="S530" s="415" t="str">
        <f>IF($B530="-","",INDEX('Res.Aux.'!$AG$12:$BG$722,MATCH($B530,'Res.Aux.'!$AG$12:$AG$722,0),MATCH(S$6,'Res.Aux.'!$AG$15:$BG$15,0)))</f>
        <v/>
      </c>
      <c r="T530" s="415" t="str">
        <f>IF($B530="-","",INDEX('Res.Aux.'!$AG$12:$BG$722,MATCH($B530,'Res.Aux.'!$AG$12:$AG$722,0),MATCH(T$6,'Res.Aux.'!$AG$15:$BG$15,0)))</f>
        <v/>
      </c>
      <c r="U530" s="416" t="str">
        <f>IF($B530="-","",INDEX('Res.Aux.'!$AG$12:$BG$722,MATCH($B530,'Res.Aux.'!$AG$12:$AG$722,0),MATCH(U$6,'Res.Aux.'!$AG$15:$BG$15,0)))</f>
        <v/>
      </c>
      <c r="V530" s="417"/>
      <c r="W530" s="414" t="str">
        <f t="shared" si="98"/>
        <v>-</v>
      </c>
      <c r="X530" s="415" t="str">
        <f t="shared" si="98"/>
        <v>-</v>
      </c>
      <c r="Y530" s="415" t="str">
        <f t="shared" si="98"/>
        <v>-</v>
      </c>
      <c r="Z530" s="416" t="str">
        <f t="shared" si="96"/>
        <v>-</v>
      </c>
      <c r="AA530" s="417"/>
      <c r="AB530" s="414" t="str">
        <f t="shared" si="97"/>
        <v>-</v>
      </c>
      <c r="AC530" s="415" t="str">
        <f t="shared" si="97"/>
        <v>-</v>
      </c>
      <c r="AD530" s="415" t="str">
        <f t="shared" si="97"/>
        <v>-</v>
      </c>
      <c r="AE530" s="416" t="str">
        <f t="shared" si="95"/>
        <v>-</v>
      </c>
      <c r="AF530" s="417"/>
      <c r="AG530" s="410" t="str">
        <f t="shared" si="99"/>
        <v>-</v>
      </c>
      <c r="AH530" s="417"/>
      <c r="AI530" s="418" t="str">
        <f t="shared" si="100"/>
        <v>ù</v>
      </c>
      <c r="AJ530" s="419" t="str">
        <f t="shared" si="101"/>
        <v>~</v>
      </c>
      <c r="AK530" s="417"/>
      <c r="AL530" s="414" t="str">
        <f t="shared" si="107"/>
        <v>-</v>
      </c>
      <c r="AM530" s="416" t="str">
        <f t="shared" si="105"/>
        <v>-</v>
      </c>
    </row>
    <row r="531" spans="2:39" ht="15" x14ac:dyDescent="0.3">
      <c r="B531" s="400" t="str">
        <f>IF(MAX(B$7:B530)+1&gt;MAX('Res.Aux.'!$AG$23:$AG$722),"-",MAX(B$7:B530)+1)</f>
        <v>-</v>
      </c>
      <c r="C531" s="401" t="str">
        <f>IF($B531="-","",INDEX('Res.Aux.'!$AG$12:$BG$722,MATCH($B531,'Res.Aux.'!$AG$12:$AG$722,0),MATCH(C$6,'Res.Aux.'!$AG$15:$BG$15,0)))</f>
        <v/>
      </c>
      <c r="D531" s="402" t="str">
        <f t="shared" si="102"/>
        <v/>
      </c>
      <c r="E531" s="403" t="str">
        <f>IF($B531="-","",INDEX('Res.Aux.'!$AG$12:$BG$722,MATCH($B531,'Res.Aux.'!$AG$12:$AG$722,0),MATCH(E$6,'Res.Aux.'!$AG$15:$BG$15,0)))</f>
        <v/>
      </c>
      <c r="F531" s="402" t="str">
        <f t="shared" si="103"/>
        <v/>
      </c>
      <c r="G531" s="404" t="str">
        <f>IF($B531="-","",INDEX('Res.Aux.'!$AG$12:$BG$722,MATCH($B531,'Res.Aux.'!$AG$12:$AG$722,0),MATCH(G$6,'Res.Aux.'!$AG$15:$BG$15,0)))</f>
        <v/>
      </c>
      <c r="H531" s="405" t="str">
        <f>IF($B531="-","",Datos!$I$16)</f>
        <v/>
      </c>
      <c r="I531" s="406" t="str">
        <f>IF($C531="","",Datos!$G$16)</f>
        <v/>
      </c>
      <c r="J531" s="407" t="str">
        <f>IF($B531="-","",INDEX('Res.Aux.'!$AG$12:$BG$722,MATCH($B531,'Res.Aux.'!$AG$12:$AG$722,0),MATCH(J$6,'Res.Aux.'!$AG$15:$BG$15,0)))</f>
        <v/>
      </c>
      <c r="K531" s="408" t="str">
        <f>IF($C531="","",Datos!$H$26)</f>
        <v/>
      </c>
      <c r="L531" s="409" t="str">
        <f>IF($I531="","",Datos!$N$27)</f>
        <v/>
      </c>
      <c r="M531" s="407" t="str">
        <f>IF($I531="","",Datos!$O$27)</f>
        <v/>
      </c>
      <c r="N531" s="410" t="str">
        <f>IF($B531="-","",INDEX('Res.Aux.'!$AG$12:$BG$722,MATCH($B531,'Res.Aux.'!$AG$12:$AG$722,0),MATCH(N$6,'Res.Aux.'!$AG$15:$BG$15,0)))</f>
        <v/>
      </c>
      <c r="O531" s="411"/>
      <c r="P531" s="412" t="str">
        <f t="shared" si="104"/>
        <v/>
      </c>
      <c r="Q531" s="413" t="str">
        <f t="shared" si="106"/>
        <v>ù</v>
      </c>
      <c r="R531" s="414" t="str">
        <f>IF($B531="-","",INDEX('Res.Aux.'!$AG$12:$BG$722,MATCH($B531,'Res.Aux.'!$AG$12:$AG$722,0),MATCH(R$6,'Res.Aux.'!$AG$15:$BG$15,0)))</f>
        <v/>
      </c>
      <c r="S531" s="415" t="str">
        <f>IF($B531="-","",INDEX('Res.Aux.'!$AG$12:$BG$722,MATCH($B531,'Res.Aux.'!$AG$12:$AG$722,0),MATCH(S$6,'Res.Aux.'!$AG$15:$BG$15,0)))</f>
        <v/>
      </c>
      <c r="T531" s="415" t="str">
        <f>IF($B531="-","",INDEX('Res.Aux.'!$AG$12:$BG$722,MATCH($B531,'Res.Aux.'!$AG$12:$AG$722,0),MATCH(T$6,'Res.Aux.'!$AG$15:$BG$15,0)))</f>
        <v/>
      </c>
      <c r="U531" s="416" t="str">
        <f>IF($B531="-","",INDEX('Res.Aux.'!$AG$12:$BG$722,MATCH($B531,'Res.Aux.'!$AG$12:$AG$722,0),MATCH(U$6,'Res.Aux.'!$AG$15:$BG$15,0)))</f>
        <v/>
      </c>
      <c r="V531" s="417"/>
      <c r="W531" s="414" t="str">
        <f t="shared" si="98"/>
        <v>-</v>
      </c>
      <c r="X531" s="415" t="str">
        <f t="shared" si="98"/>
        <v>-</v>
      </c>
      <c r="Y531" s="415" t="str">
        <f t="shared" si="98"/>
        <v>-</v>
      </c>
      <c r="Z531" s="416" t="str">
        <f t="shared" si="96"/>
        <v>-</v>
      </c>
      <c r="AA531" s="417"/>
      <c r="AB531" s="414" t="str">
        <f t="shared" si="97"/>
        <v>-</v>
      </c>
      <c r="AC531" s="415" t="str">
        <f t="shared" si="97"/>
        <v>-</v>
      </c>
      <c r="AD531" s="415" t="str">
        <f t="shared" si="97"/>
        <v>-</v>
      </c>
      <c r="AE531" s="416" t="str">
        <f t="shared" si="95"/>
        <v>-</v>
      </c>
      <c r="AF531" s="417"/>
      <c r="AG531" s="410" t="str">
        <f t="shared" si="99"/>
        <v>-</v>
      </c>
      <c r="AH531" s="417"/>
      <c r="AI531" s="418" t="str">
        <f t="shared" si="100"/>
        <v>ù</v>
      </c>
      <c r="AJ531" s="419" t="str">
        <f t="shared" si="101"/>
        <v>~</v>
      </c>
      <c r="AK531" s="417"/>
      <c r="AL531" s="414" t="str">
        <f t="shared" si="107"/>
        <v>-</v>
      </c>
      <c r="AM531" s="416" t="str">
        <f t="shared" si="105"/>
        <v>-</v>
      </c>
    </row>
    <row r="532" spans="2:39" ht="15" x14ac:dyDescent="0.3">
      <c r="B532" s="400" t="str">
        <f>IF(MAX(B$7:B531)+1&gt;MAX('Res.Aux.'!$AG$23:$AG$722),"-",MAX(B$7:B531)+1)</f>
        <v>-</v>
      </c>
      <c r="C532" s="401" t="str">
        <f>IF($B532="-","",INDEX('Res.Aux.'!$AG$12:$BG$722,MATCH($B532,'Res.Aux.'!$AG$12:$AG$722,0),MATCH(C$6,'Res.Aux.'!$AG$15:$BG$15,0)))</f>
        <v/>
      </c>
      <c r="D532" s="402" t="str">
        <f t="shared" si="102"/>
        <v/>
      </c>
      <c r="E532" s="403" t="str">
        <f>IF($B532="-","",INDEX('Res.Aux.'!$AG$12:$BG$722,MATCH($B532,'Res.Aux.'!$AG$12:$AG$722,0),MATCH(E$6,'Res.Aux.'!$AG$15:$BG$15,0)))</f>
        <v/>
      </c>
      <c r="F532" s="402" t="str">
        <f t="shared" si="103"/>
        <v/>
      </c>
      <c r="G532" s="404" t="str">
        <f>IF($B532="-","",INDEX('Res.Aux.'!$AG$12:$BG$722,MATCH($B532,'Res.Aux.'!$AG$12:$AG$722,0),MATCH(G$6,'Res.Aux.'!$AG$15:$BG$15,0)))</f>
        <v/>
      </c>
      <c r="H532" s="405" t="str">
        <f>IF($B532="-","",Datos!$I$16)</f>
        <v/>
      </c>
      <c r="I532" s="406" t="str">
        <f>IF($C532="","",Datos!$G$16)</f>
        <v/>
      </c>
      <c r="J532" s="407" t="str">
        <f>IF($B532="-","",INDEX('Res.Aux.'!$AG$12:$BG$722,MATCH($B532,'Res.Aux.'!$AG$12:$AG$722,0),MATCH(J$6,'Res.Aux.'!$AG$15:$BG$15,0)))</f>
        <v/>
      </c>
      <c r="K532" s="408" t="str">
        <f>IF($C532="","",Datos!$H$26)</f>
        <v/>
      </c>
      <c r="L532" s="409" t="str">
        <f>IF($I532="","",Datos!$N$27)</f>
        <v/>
      </c>
      <c r="M532" s="407" t="str">
        <f>IF($I532="","",Datos!$O$27)</f>
        <v/>
      </c>
      <c r="N532" s="410" t="str">
        <f>IF($B532="-","",INDEX('Res.Aux.'!$AG$12:$BG$722,MATCH($B532,'Res.Aux.'!$AG$12:$AG$722,0),MATCH(N$6,'Res.Aux.'!$AG$15:$BG$15,0)))</f>
        <v/>
      </c>
      <c r="O532" s="411"/>
      <c r="P532" s="412" t="str">
        <f t="shared" si="104"/>
        <v/>
      </c>
      <c r="Q532" s="413" t="str">
        <f t="shared" si="106"/>
        <v>ù</v>
      </c>
      <c r="R532" s="414" t="str">
        <f>IF($B532="-","",INDEX('Res.Aux.'!$AG$12:$BG$722,MATCH($B532,'Res.Aux.'!$AG$12:$AG$722,0),MATCH(R$6,'Res.Aux.'!$AG$15:$BG$15,0)))</f>
        <v/>
      </c>
      <c r="S532" s="415" t="str">
        <f>IF($B532="-","",INDEX('Res.Aux.'!$AG$12:$BG$722,MATCH($B532,'Res.Aux.'!$AG$12:$AG$722,0),MATCH(S$6,'Res.Aux.'!$AG$15:$BG$15,0)))</f>
        <v/>
      </c>
      <c r="T532" s="415" t="str">
        <f>IF($B532="-","",INDEX('Res.Aux.'!$AG$12:$BG$722,MATCH($B532,'Res.Aux.'!$AG$12:$AG$722,0),MATCH(T$6,'Res.Aux.'!$AG$15:$BG$15,0)))</f>
        <v/>
      </c>
      <c r="U532" s="416" t="str">
        <f>IF($B532="-","",INDEX('Res.Aux.'!$AG$12:$BG$722,MATCH($B532,'Res.Aux.'!$AG$12:$AG$722,0),MATCH(U$6,'Res.Aux.'!$AG$15:$BG$15,0)))</f>
        <v/>
      </c>
      <c r="V532" s="417"/>
      <c r="W532" s="414" t="str">
        <f t="shared" si="98"/>
        <v>-</v>
      </c>
      <c r="X532" s="415" t="str">
        <f t="shared" si="98"/>
        <v>-</v>
      </c>
      <c r="Y532" s="415" t="str">
        <f t="shared" si="98"/>
        <v>-</v>
      </c>
      <c r="Z532" s="416" t="str">
        <f t="shared" si="96"/>
        <v>-</v>
      </c>
      <c r="AA532" s="417"/>
      <c r="AB532" s="414" t="str">
        <f t="shared" si="97"/>
        <v>-</v>
      </c>
      <c r="AC532" s="415" t="str">
        <f t="shared" si="97"/>
        <v>-</v>
      </c>
      <c r="AD532" s="415" t="str">
        <f t="shared" si="97"/>
        <v>-</v>
      </c>
      <c r="AE532" s="416" t="str">
        <f t="shared" si="95"/>
        <v>-</v>
      </c>
      <c r="AF532" s="417"/>
      <c r="AG532" s="410" t="str">
        <f t="shared" si="99"/>
        <v>-</v>
      </c>
      <c r="AH532" s="417"/>
      <c r="AI532" s="418" t="str">
        <f t="shared" si="100"/>
        <v>ù</v>
      </c>
      <c r="AJ532" s="419" t="str">
        <f t="shared" si="101"/>
        <v>~</v>
      </c>
      <c r="AK532" s="417"/>
      <c r="AL532" s="414" t="str">
        <f t="shared" si="107"/>
        <v>-</v>
      </c>
      <c r="AM532" s="416" t="str">
        <f t="shared" si="105"/>
        <v>-</v>
      </c>
    </row>
    <row r="533" spans="2:39" ht="15" x14ac:dyDescent="0.3">
      <c r="B533" s="400" t="str">
        <f>IF(MAX(B$7:B532)+1&gt;MAX('Res.Aux.'!$AG$23:$AG$722),"-",MAX(B$7:B532)+1)</f>
        <v>-</v>
      </c>
      <c r="C533" s="401" t="str">
        <f>IF($B533="-","",INDEX('Res.Aux.'!$AG$12:$BG$722,MATCH($B533,'Res.Aux.'!$AG$12:$AG$722,0),MATCH(C$6,'Res.Aux.'!$AG$15:$BG$15,0)))</f>
        <v/>
      </c>
      <c r="D533" s="402" t="str">
        <f t="shared" si="102"/>
        <v/>
      </c>
      <c r="E533" s="403" t="str">
        <f>IF($B533="-","",INDEX('Res.Aux.'!$AG$12:$BG$722,MATCH($B533,'Res.Aux.'!$AG$12:$AG$722,0),MATCH(E$6,'Res.Aux.'!$AG$15:$BG$15,0)))</f>
        <v/>
      </c>
      <c r="F533" s="402" t="str">
        <f t="shared" si="103"/>
        <v/>
      </c>
      <c r="G533" s="404" t="str">
        <f>IF($B533="-","",INDEX('Res.Aux.'!$AG$12:$BG$722,MATCH($B533,'Res.Aux.'!$AG$12:$AG$722,0),MATCH(G$6,'Res.Aux.'!$AG$15:$BG$15,0)))</f>
        <v/>
      </c>
      <c r="H533" s="405" t="str">
        <f>IF($B533="-","",Datos!$I$16)</f>
        <v/>
      </c>
      <c r="I533" s="406" t="str">
        <f>IF($C533="","",Datos!$G$16)</f>
        <v/>
      </c>
      <c r="J533" s="407" t="str">
        <f>IF($B533="-","",INDEX('Res.Aux.'!$AG$12:$BG$722,MATCH($B533,'Res.Aux.'!$AG$12:$AG$722,0),MATCH(J$6,'Res.Aux.'!$AG$15:$BG$15,0)))</f>
        <v/>
      </c>
      <c r="K533" s="408" t="str">
        <f>IF($C533="","",Datos!$H$26)</f>
        <v/>
      </c>
      <c r="L533" s="409" t="str">
        <f>IF($I533="","",Datos!$N$27)</f>
        <v/>
      </c>
      <c r="M533" s="407" t="str">
        <f>IF($I533="","",Datos!$O$27)</f>
        <v/>
      </c>
      <c r="N533" s="410" t="str">
        <f>IF($B533="-","",INDEX('Res.Aux.'!$AG$12:$BG$722,MATCH($B533,'Res.Aux.'!$AG$12:$AG$722,0),MATCH(N$6,'Res.Aux.'!$AG$15:$BG$15,0)))</f>
        <v/>
      </c>
      <c r="O533" s="411"/>
      <c r="P533" s="412" t="str">
        <f t="shared" si="104"/>
        <v/>
      </c>
      <c r="Q533" s="413" t="str">
        <f t="shared" si="106"/>
        <v>ù</v>
      </c>
      <c r="R533" s="414" t="str">
        <f>IF($B533="-","",INDEX('Res.Aux.'!$AG$12:$BG$722,MATCH($B533,'Res.Aux.'!$AG$12:$AG$722,0),MATCH(R$6,'Res.Aux.'!$AG$15:$BG$15,0)))</f>
        <v/>
      </c>
      <c r="S533" s="415" t="str">
        <f>IF($B533="-","",INDEX('Res.Aux.'!$AG$12:$BG$722,MATCH($B533,'Res.Aux.'!$AG$12:$AG$722,0),MATCH(S$6,'Res.Aux.'!$AG$15:$BG$15,0)))</f>
        <v/>
      </c>
      <c r="T533" s="415" t="str">
        <f>IF($B533="-","",INDEX('Res.Aux.'!$AG$12:$BG$722,MATCH($B533,'Res.Aux.'!$AG$12:$AG$722,0),MATCH(T$6,'Res.Aux.'!$AG$15:$BG$15,0)))</f>
        <v/>
      </c>
      <c r="U533" s="416" t="str">
        <f>IF($B533="-","",INDEX('Res.Aux.'!$AG$12:$BG$722,MATCH($B533,'Res.Aux.'!$AG$12:$AG$722,0),MATCH(U$6,'Res.Aux.'!$AG$15:$BG$15,0)))</f>
        <v/>
      </c>
      <c r="V533" s="417"/>
      <c r="W533" s="414" t="str">
        <f t="shared" si="98"/>
        <v>-</v>
      </c>
      <c r="X533" s="415" t="str">
        <f t="shared" si="98"/>
        <v>-</v>
      </c>
      <c r="Y533" s="415" t="str">
        <f t="shared" si="98"/>
        <v>-</v>
      </c>
      <c r="Z533" s="416" t="str">
        <f t="shared" si="96"/>
        <v>-</v>
      </c>
      <c r="AA533" s="417"/>
      <c r="AB533" s="414" t="str">
        <f t="shared" si="97"/>
        <v>-</v>
      </c>
      <c r="AC533" s="415" t="str">
        <f t="shared" si="97"/>
        <v>-</v>
      </c>
      <c r="AD533" s="415" t="str">
        <f t="shared" si="97"/>
        <v>-</v>
      </c>
      <c r="AE533" s="416" t="str">
        <f t="shared" si="95"/>
        <v>-</v>
      </c>
      <c r="AF533" s="417"/>
      <c r="AG533" s="410" t="str">
        <f t="shared" si="99"/>
        <v>-</v>
      </c>
      <c r="AH533" s="417"/>
      <c r="AI533" s="418" t="str">
        <f t="shared" si="100"/>
        <v>ù</v>
      </c>
      <c r="AJ533" s="419" t="str">
        <f t="shared" si="101"/>
        <v>~</v>
      </c>
      <c r="AK533" s="417"/>
      <c r="AL533" s="414" t="str">
        <f t="shared" si="107"/>
        <v>-</v>
      </c>
      <c r="AM533" s="416" t="str">
        <f t="shared" si="105"/>
        <v>-</v>
      </c>
    </row>
    <row r="534" spans="2:39" ht="15" x14ac:dyDescent="0.3">
      <c r="B534" s="400" t="str">
        <f>IF(MAX(B$7:B533)+1&gt;MAX('Res.Aux.'!$AG$23:$AG$722),"-",MAX(B$7:B533)+1)</f>
        <v>-</v>
      </c>
      <c r="C534" s="401" t="str">
        <f>IF($B534="-","",INDEX('Res.Aux.'!$AG$12:$BG$722,MATCH($B534,'Res.Aux.'!$AG$12:$AG$722,0),MATCH(C$6,'Res.Aux.'!$AG$15:$BG$15,0)))</f>
        <v/>
      </c>
      <c r="D534" s="402" t="str">
        <f t="shared" si="102"/>
        <v/>
      </c>
      <c r="E534" s="403" t="str">
        <f>IF($B534="-","",INDEX('Res.Aux.'!$AG$12:$BG$722,MATCH($B534,'Res.Aux.'!$AG$12:$AG$722,0),MATCH(E$6,'Res.Aux.'!$AG$15:$BG$15,0)))</f>
        <v/>
      </c>
      <c r="F534" s="402" t="str">
        <f t="shared" si="103"/>
        <v/>
      </c>
      <c r="G534" s="404" t="str">
        <f>IF($B534="-","",INDEX('Res.Aux.'!$AG$12:$BG$722,MATCH($B534,'Res.Aux.'!$AG$12:$AG$722,0),MATCH(G$6,'Res.Aux.'!$AG$15:$BG$15,0)))</f>
        <v/>
      </c>
      <c r="H534" s="405" t="str">
        <f>IF($B534="-","",Datos!$I$16)</f>
        <v/>
      </c>
      <c r="I534" s="406" t="str">
        <f>IF($C534="","",Datos!$G$16)</f>
        <v/>
      </c>
      <c r="J534" s="407" t="str">
        <f>IF($B534="-","",INDEX('Res.Aux.'!$AG$12:$BG$722,MATCH($B534,'Res.Aux.'!$AG$12:$AG$722,0),MATCH(J$6,'Res.Aux.'!$AG$15:$BG$15,0)))</f>
        <v/>
      </c>
      <c r="K534" s="408" t="str">
        <f>IF($C534="","",Datos!$H$26)</f>
        <v/>
      </c>
      <c r="L534" s="409" t="str">
        <f>IF($I534="","",Datos!$N$27)</f>
        <v/>
      </c>
      <c r="M534" s="407" t="str">
        <f>IF($I534="","",Datos!$O$27)</f>
        <v/>
      </c>
      <c r="N534" s="410" t="str">
        <f>IF($B534="-","",INDEX('Res.Aux.'!$AG$12:$BG$722,MATCH($B534,'Res.Aux.'!$AG$12:$AG$722,0),MATCH(N$6,'Res.Aux.'!$AG$15:$BG$15,0)))</f>
        <v/>
      </c>
      <c r="O534" s="411"/>
      <c r="P534" s="412" t="str">
        <f t="shared" si="104"/>
        <v/>
      </c>
      <c r="Q534" s="413" t="str">
        <f t="shared" si="106"/>
        <v>ù</v>
      </c>
      <c r="R534" s="414" t="str">
        <f>IF($B534="-","",INDEX('Res.Aux.'!$AG$12:$BG$722,MATCH($B534,'Res.Aux.'!$AG$12:$AG$722,0),MATCH(R$6,'Res.Aux.'!$AG$15:$BG$15,0)))</f>
        <v/>
      </c>
      <c r="S534" s="415" t="str">
        <f>IF($B534="-","",INDEX('Res.Aux.'!$AG$12:$BG$722,MATCH($B534,'Res.Aux.'!$AG$12:$AG$722,0),MATCH(S$6,'Res.Aux.'!$AG$15:$BG$15,0)))</f>
        <v/>
      </c>
      <c r="T534" s="415" t="str">
        <f>IF($B534="-","",INDEX('Res.Aux.'!$AG$12:$BG$722,MATCH($B534,'Res.Aux.'!$AG$12:$AG$722,0),MATCH(T$6,'Res.Aux.'!$AG$15:$BG$15,0)))</f>
        <v/>
      </c>
      <c r="U534" s="416" t="str">
        <f>IF($B534="-","",INDEX('Res.Aux.'!$AG$12:$BG$722,MATCH($B534,'Res.Aux.'!$AG$12:$AG$722,0),MATCH(U$6,'Res.Aux.'!$AG$15:$BG$15,0)))</f>
        <v/>
      </c>
      <c r="V534" s="417"/>
      <c r="W534" s="414" t="str">
        <f t="shared" si="98"/>
        <v>-</v>
      </c>
      <c r="X534" s="415" t="str">
        <f t="shared" si="98"/>
        <v>-</v>
      </c>
      <c r="Y534" s="415" t="str">
        <f t="shared" si="98"/>
        <v>-</v>
      </c>
      <c r="Z534" s="416" t="str">
        <f t="shared" si="96"/>
        <v>-</v>
      </c>
      <c r="AA534" s="417"/>
      <c r="AB534" s="414" t="str">
        <f t="shared" si="97"/>
        <v>-</v>
      </c>
      <c r="AC534" s="415" t="str">
        <f t="shared" si="97"/>
        <v>-</v>
      </c>
      <c r="AD534" s="415" t="str">
        <f t="shared" si="97"/>
        <v>-</v>
      </c>
      <c r="AE534" s="416" t="str">
        <f t="shared" si="97"/>
        <v>-</v>
      </c>
      <c r="AF534" s="417"/>
      <c r="AG534" s="410" t="str">
        <f t="shared" si="99"/>
        <v>-</v>
      </c>
      <c r="AH534" s="417"/>
      <c r="AI534" s="418" t="str">
        <f t="shared" si="100"/>
        <v>ù</v>
      </c>
      <c r="AJ534" s="419" t="str">
        <f t="shared" si="101"/>
        <v>~</v>
      </c>
      <c r="AK534" s="417"/>
      <c r="AL534" s="414" t="str">
        <f t="shared" si="107"/>
        <v>-</v>
      </c>
      <c r="AM534" s="416" t="str">
        <f t="shared" si="105"/>
        <v>-</v>
      </c>
    </row>
    <row r="535" spans="2:39" ht="15" x14ac:dyDescent="0.3">
      <c r="B535" s="400" t="str">
        <f>IF(MAX(B$7:B534)+1&gt;MAX('Res.Aux.'!$AG$23:$AG$722),"-",MAX(B$7:B534)+1)</f>
        <v>-</v>
      </c>
      <c r="C535" s="401" t="str">
        <f>IF($B535="-","",INDEX('Res.Aux.'!$AG$12:$BG$722,MATCH($B535,'Res.Aux.'!$AG$12:$AG$722,0),MATCH(C$6,'Res.Aux.'!$AG$15:$BG$15,0)))</f>
        <v/>
      </c>
      <c r="D535" s="402" t="str">
        <f t="shared" si="102"/>
        <v/>
      </c>
      <c r="E535" s="403" t="str">
        <f>IF($B535="-","",INDEX('Res.Aux.'!$AG$12:$BG$722,MATCH($B535,'Res.Aux.'!$AG$12:$AG$722,0),MATCH(E$6,'Res.Aux.'!$AG$15:$BG$15,0)))</f>
        <v/>
      </c>
      <c r="F535" s="402" t="str">
        <f t="shared" si="103"/>
        <v/>
      </c>
      <c r="G535" s="404" t="str">
        <f>IF($B535="-","",INDEX('Res.Aux.'!$AG$12:$BG$722,MATCH($B535,'Res.Aux.'!$AG$12:$AG$722,0),MATCH(G$6,'Res.Aux.'!$AG$15:$BG$15,0)))</f>
        <v/>
      </c>
      <c r="H535" s="405" t="str">
        <f>IF($B535="-","",Datos!$I$16)</f>
        <v/>
      </c>
      <c r="I535" s="406" t="str">
        <f>IF($C535="","",Datos!$G$16)</f>
        <v/>
      </c>
      <c r="J535" s="407" t="str">
        <f>IF($B535="-","",INDEX('Res.Aux.'!$AG$12:$BG$722,MATCH($B535,'Res.Aux.'!$AG$12:$AG$722,0),MATCH(J$6,'Res.Aux.'!$AG$15:$BG$15,0)))</f>
        <v/>
      </c>
      <c r="K535" s="408" t="str">
        <f>IF($C535="","",Datos!$H$26)</f>
        <v/>
      </c>
      <c r="L535" s="409" t="str">
        <f>IF($I535="","",Datos!$N$27)</f>
        <v/>
      </c>
      <c r="M535" s="407" t="str">
        <f>IF($I535="","",Datos!$O$27)</f>
        <v/>
      </c>
      <c r="N535" s="410" t="str">
        <f>IF($B535="-","",INDEX('Res.Aux.'!$AG$12:$BG$722,MATCH($B535,'Res.Aux.'!$AG$12:$AG$722,0),MATCH(N$6,'Res.Aux.'!$AG$15:$BG$15,0)))</f>
        <v/>
      </c>
      <c r="O535" s="411"/>
      <c r="P535" s="412" t="str">
        <f t="shared" si="104"/>
        <v/>
      </c>
      <c r="Q535" s="413" t="str">
        <f t="shared" si="106"/>
        <v>ù</v>
      </c>
      <c r="R535" s="414" t="str">
        <f>IF($B535="-","",INDEX('Res.Aux.'!$AG$12:$BG$722,MATCH($B535,'Res.Aux.'!$AG$12:$AG$722,0),MATCH(R$6,'Res.Aux.'!$AG$15:$BG$15,0)))</f>
        <v/>
      </c>
      <c r="S535" s="415" t="str">
        <f>IF($B535="-","",INDEX('Res.Aux.'!$AG$12:$BG$722,MATCH($B535,'Res.Aux.'!$AG$12:$AG$722,0),MATCH(S$6,'Res.Aux.'!$AG$15:$BG$15,0)))</f>
        <v/>
      </c>
      <c r="T535" s="415" t="str">
        <f>IF($B535="-","",INDEX('Res.Aux.'!$AG$12:$BG$722,MATCH($B535,'Res.Aux.'!$AG$12:$AG$722,0),MATCH(T$6,'Res.Aux.'!$AG$15:$BG$15,0)))</f>
        <v/>
      </c>
      <c r="U535" s="416" t="str">
        <f>IF($B535="-","",INDEX('Res.Aux.'!$AG$12:$BG$722,MATCH($B535,'Res.Aux.'!$AG$12:$AG$722,0),MATCH(U$6,'Res.Aux.'!$AG$15:$BG$15,0)))</f>
        <v/>
      </c>
      <c r="V535" s="417"/>
      <c r="W535" s="414" t="str">
        <f t="shared" si="98"/>
        <v>-</v>
      </c>
      <c r="X535" s="415" t="str">
        <f t="shared" si="98"/>
        <v>-</v>
      </c>
      <c r="Y535" s="415" t="str">
        <f t="shared" si="98"/>
        <v>-</v>
      </c>
      <c r="Z535" s="416" t="str">
        <f t="shared" si="98"/>
        <v>-</v>
      </c>
      <c r="AA535" s="417"/>
      <c r="AB535" s="414" t="str">
        <f t="shared" ref="AB535:AE598" si="108">IF(SUM(R535,W535)=0,"-",SUM(R535,W535))</f>
        <v>-</v>
      </c>
      <c r="AC535" s="415" t="str">
        <f t="shared" si="108"/>
        <v>-</v>
      </c>
      <c r="AD535" s="415" t="str">
        <f t="shared" si="108"/>
        <v>-</v>
      </c>
      <c r="AE535" s="416" t="str">
        <f t="shared" si="108"/>
        <v>-</v>
      </c>
      <c r="AF535" s="417"/>
      <c r="AG535" s="410" t="str">
        <f t="shared" si="99"/>
        <v>-</v>
      </c>
      <c r="AH535" s="417"/>
      <c r="AI535" s="418" t="str">
        <f t="shared" si="100"/>
        <v>ù</v>
      </c>
      <c r="AJ535" s="419" t="str">
        <f t="shared" si="101"/>
        <v>~</v>
      </c>
      <c r="AK535" s="417"/>
      <c r="AL535" s="414" t="str">
        <f t="shared" si="107"/>
        <v>-</v>
      </c>
      <c r="AM535" s="416" t="str">
        <f t="shared" si="105"/>
        <v>-</v>
      </c>
    </row>
    <row r="536" spans="2:39" ht="15" x14ac:dyDescent="0.3">
      <c r="B536" s="400" t="str">
        <f>IF(MAX(B$7:B535)+1&gt;MAX('Res.Aux.'!$AG$23:$AG$722),"-",MAX(B$7:B535)+1)</f>
        <v>-</v>
      </c>
      <c r="C536" s="401" t="str">
        <f>IF($B536="-","",INDEX('Res.Aux.'!$AG$12:$BG$722,MATCH($B536,'Res.Aux.'!$AG$12:$AG$722,0),MATCH(C$6,'Res.Aux.'!$AG$15:$BG$15,0)))</f>
        <v/>
      </c>
      <c r="D536" s="402" t="str">
        <f t="shared" si="102"/>
        <v/>
      </c>
      <c r="E536" s="403" t="str">
        <f>IF($B536="-","",INDEX('Res.Aux.'!$AG$12:$BG$722,MATCH($B536,'Res.Aux.'!$AG$12:$AG$722,0),MATCH(E$6,'Res.Aux.'!$AG$15:$BG$15,0)))</f>
        <v/>
      </c>
      <c r="F536" s="402" t="str">
        <f t="shared" si="103"/>
        <v/>
      </c>
      <c r="G536" s="404" t="str">
        <f>IF($B536="-","",INDEX('Res.Aux.'!$AG$12:$BG$722,MATCH($B536,'Res.Aux.'!$AG$12:$AG$722,0),MATCH(G$6,'Res.Aux.'!$AG$15:$BG$15,0)))</f>
        <v/>
      </c>
      <c r="H536" s="405" t="str">
        <f>IF($B536="-","",Datos!$I$16)</f>
        <v/>
      </c>
      <c r="I536" s="406" t="str">
        <f>IF($C536="","",Datos!$G$16)</f>
        <v/>
      </c>
      <c r="J536" s="407" t="str">
        <f>IF($B536="-","",INDEX('Res.Aux.'!$AG$12:$BG$722,MATCH($B536,'Res.Aux.'!$AG$12:$AG$722,0),MATCH(J$6,'Res.Aux.'!$AG$15:$BG$15,0)))</f>
        <v/>
      </c>
      <c r="K536" s="408" t="str">
        <f>IF($C536="","",Datos!$H$26)</f>
        <v/>
      </c>
      <c r="L536" s="409" t="str">
        <f>IF($I536="","",Datos!$N$27)</f>
        <v/>
      </c>
      <c r="M536" s="407" t="str">
        <f>IF($I536="","",Datos!$O$27)</f>
        <v/>
      </c>
      <c r="N536" s="410" t="str">
        <f>IF($B536="-","",INDEX('Res.Aux.'!$AG$12:$BG$722,MATCH($B536,'Res.Aux.'!$AG$12:$AG$722,0),MATCH(N$6,'Res.Aux.'!$AG$15:$BG$15,0)))</f>
        <v/>
      </c>
      <c r="O536" s="411"/>
      <c r="P536" s="412" t="str">
        <f t="shared" si="104"/>
        <v/>
      </c>
      <c r="Q536" s="413" t="str">
        <f t="shared" si="106"/>
        <v>ù</v>
      </c>
      <c r="R536" s="414" t="str">
        <f>IF($B536="-","",INDEX('Res.Aux.'!$AG$12:$BG$722,MATCH($B536,'Res.Aux.'!$AG$12:$AG$722,0),MATCH(R$6,'Res.Aux.'!$AG$15:$BG$15,0)))</f>
        <v/>
      </c>
      <c r="S536" s="415" t="str">
        <f>IF($B536="-","",INDEX('Res.Aux.'!$AG$12:$BG$722,MATCH($B536,'Res.Aux.'!$AG$12:$AG$722,0),MATCH(S$6,'Res.Aux.'!$AG$15:$BG$15,0)))</f>
        <v/>
      </c>
      <c r="T536" s="415" t="str">
        <f>IF($B536="-","",INDEX('Res.Aux.'!$AG$12:$BG$722,MATCH($B536,'Res.Aux.'!$AG$12:$AG$722,0),MATCH(T$6,'Res.Aux.'!$AG$15:$BG$15,0)))</f>
        <v/>
      </c>
      <c r="U536" s="416" t="str">
        <f>IF($B536="-","",INDEX('Res.Aux.'!$AG$12:$BG$722,MATCH($B536,'Res.Aux.'!$AG$12:$AG$722,0),MATCH(U$6,'Res.Aux.'!$AG$15:$BG$15,0)))</f>
        <v/>
      </c>
      <c r="V536" s="417"/>
      <c r="W536" s="414" t="str">
        <f t="shared" ref="W536:Z599" si="109">IF(OR(R536="-",R536=0,R536=""),"-",(R536*W$1))</f>
        <v>-</v>
      </c>
      <c r="X536" s="415" t="str">
        <f t="shared" si="109"/>
        <v>-</v>
      </c>
      <c r="Y536" s="415" t="str">
        <f t="shared" si="109"/>
        <v>-</v>
      </c>
      <c r="Z536" s="416" t="str">
        <f t="shared" si="109"/>
        <v>-</v>
      </c>
      <c r="AA536" s="417"/>
      <c r="AB536" s="414" t="str">
        <f t="shared" si="108"/>
        <v>-</v>
      </c>
      <c r="AC536" s="415" t="str">
        <f t="shared" si="108"/>
        <v>-</v>
      </c>
      <c r="AD536" s="415" t="str">
        <f t="shared" si="108"/>
        <v>-</v>
      </c>
      <c r="AE536" s="416" t="str">
        <f t="shared" si="108"/>
        <v>-</v>
      </c>
      <c r="AF536" s="417"/>
      <c r="AG536" s="410" t="str">
        <f t="shared" si="99"/>
        <v>-</v>
      </c>
      <c r="AH536" s="417"/>
      <c r="AI536" s="418" t="str">
        <f t="shared" si="100"/>
        <v>ù</v>
      </c>
      <c r="AJ536" s="419" t="str">
        <f t="shared" si="101"/>
        <v>~</v>
      </c>
      <c r="AK536" s="417"/>
      <c r="AL536" s="414" t="str">
        <f t="shared" si="107"/>
        <v>-</v>
      </c>
      <c r="AM536" s="416" t="str">
        <f t="shared" si="105"/>
        <v>-</v>
      </c>
    </row>
    <row r="537" spans="2:39" ht="15" x14ac:dyDescent="0.3">
      <c r="B537" s="400" t="str">
        <f>IF(MAX(B$7:B536)+1&gt;MAX('Res.Aux.'!$AG$23:$AG$722),"-",MAX(B$7:B536)+1)</f>
        <v>-</v>
      </c>
      <c r="C537" s="401" t="str">
        <f>IF($B537="-","",INDEX('Res.Aux.'!$AG$12:$BG$722,MATCH($B537,'Res.Aux.'!$AG$12:$AG$722,0),MATCH(C$6,'Res.Aux.'!$AG$15:$BG$15,0)))</f>
        <v/>
      </c>
      <c r="D537" s="402" t="str">
        <f t="shared" si="102"/>
        <v/>
      </c>
      <c r="E537" s="403" t="str">
        <f>IF($B537="-","",INDEX('Res.Aux.'!$AG$12:$BG$722,MATCH($B537,'Res.Aux.'!$AG$12:$AG$722,0),MATCH(E$6,'Res.Aux.'!$AG$15:$BG$15,0)))</f>
        <v/>
      </c>
      <c r="F537" s="402" t="str">
        <f t="shared" si="103"/>
        <v/>
      </c>
      <c r="G537" s="404" t="str">
        <f>IF($B537="-","",INDEX('Res.Aux.'!$AG$12:$BG$722,MATCH($B537,'Res.Aux.'!$AG$12:$AG$722,0),MATCH(G$6,'Res.Aux.'!$AG$15:$BG$15,0)))</f>
        <v/>
      </c>
      <c r="H537" s="405" t="str">
        <f>IF($B537="-","",Datos!$I$16)</f>
        <v/>
      </c>
      <c r="I537" s="406" t="str">
        <f>IF($C537="","",Datos!$G$16)</f>
        <v/>
      </c>
      <c r="J537" s="407" t="str">
        <f>IF($B537="-","",INDEX('Res.Aux.'!$AG$12:$BG$722,MATCH($B537,'Res.Aux.'!$AG$12:$AG$722,0),MATCH(J$6,'Res.Aux.'!$AG$15:$BG$15,0)))</f>
        <v/>
      </c>
      <c r="K537" s="408" t="str">
        <f>IF($C537="","",Datos!$H$26)</f>
        <v/>
      </c>
      <c r="L537" s="409" t="str">
        <f>IF($I537="","",Datos!$N$27)</f>
        <v/>
      </c>
      <c r="M537" s="407" t="str">
        <f>IF($I537="","",Datos!$O$27)</f>
        <v/>
      </c>
      <c r="N537" s="410" t="str">
        <f>IF($B537="-","",INDEX('Res.Aux.'!$AG$12:$BG$722,MATCH($B537,'Res.Aux.'!$AG$12:$AG$722,0),MATCH(N$6,'Res.Aux.'!$AG$15:$BG$15,0)))</f>
        <v/>
      </c>
      <c r="O537" s="411"/>
      <c r="P537" s="412" t="str">
        <f t="shared" si="104"/>
        <v/>
      </c>
      <c r="Q537" s="413" t="str">
        <f t="shared" si="106"/>
        <v>ù</v>
      </c>
      <c r="R537" s="414" t="str">
        <f>IF($B537="-","",INDEX('Res.Aux.'!$AG$12:$BG$722,MATCH($B537,'Res.Aux.'!$AG$12:$AG$722,0),MATCH(R$6,'Res.Aux.'!$AG$15:$BG$15,0)))</f>
        <v/>
      </c>
      <c r="S537" s="415" t="str">
        <f>IF($B537="-","",INDEX('Res.Aux.'!$AG$12:$BG$722,MATCH($B537,'Res.Aux.'!$AG$12:$AG$722,0),MATCH(S$6,'Res.Aux.'!$AG$15:$BG$15,0)))</f>
        <v/>
      </c>
      <c r="T537" s="415" t="str">
        <f>IF($B537="-","",INDEX('Res.Aux.'!$AG$12:$BG$722,MATCH($B537,'Res.Aux.'!$AG$12:$AG$722,0),MATCH(T$6,'Res.Aux.'!$AG$15:$BG$15,0)))</f>
        <v/>
      </c>
      <c r="U537" s="416" t="str">
        <f>IF($B537="-","",INDEX('Res.Aux.'!$AG$12:$BG$722,MATCH($B537,'Res.Aux.'!$AG$12:$AG$722,0),MATCH(U$6,'Res.Aux.'!$AG$15:$BG$15,0)))</f>
        <v/>
      </c>
      <c r="V537" s="417"/>
      <c r="W537" s="414" t="str">
        <f t="shared" si="109"/>
        <v>-</v>
      </c>
      <c r="X537" s="415" t="str">
        <f t="shared" si="109"/>
        <v>-</v>
      </c>
      <c r="Y537" s="415" t="str">
        <f t="shared" si="109"/>
        <v>-</v>
      </c>
      <c r="Z537" s="416" t="str">
        <f t="shared" si="109"/>
        <v>-</v>
      </c>
      <c r="AA537" s="417"/>
      <c r="AB537" s="414" t="str">
        <f t="shared" si="108"/>
        <v>-</v>
      </c>
      <c r="AC537" s="415" t="str">
        <f t="shared" si="108"/>
        <v>-</v>
      </c>
      <c r="AD537" s="415" t="str">
        <f t="shared" si="108"/>
        <v>-</v>
      </c>
      <c r="AE537" s="416" t="str">
        <f t="shared" si="108"/>
        <v>-</v>
      </c>
      <c r="AF537" s="417"/>
      <c r="AG537" s="410" t="str">
        <f t="shared" si="99"/>
        <v>-</v>
      </c>
      <c r="AH537" s="417"/>
      <c r="AI537" s="418" t="str">
        <f t="shared" si="100"/>
        <v>ù</v>
      </c>
      <c r="AJ537" s="419" t="str">
        <f t="shared" si="101"/>
        <v>~</v>
      </c>
      <c r="AK537" s="417"/>
      <c r="AL537" s="414" t="str">
        <f t="shared" si="107"/>
        <v>-</v>
      </c>
      <c r="AM537" s="416" t="str">
        <f t="shared" si="105"/>
        <v>-</v>
      </c>
    </row>
    <row r="538" spans="2:39" ht="15" x14ac:dyDescent="0.3">
      <c r="B538" s="400" t="str">
        <f>IF(MAX(B$7:B537)+1&gt;MAX('Res.Aux.'!$AG$23:$AG$722),"-",MAX(B$7:B537)+1)</f>
        <v>-</v>
      </c>
      <c r="C538" s="401" t="str">
        <f>IF($B538="-","",INDEX('Res.Aux.'!$AG$12:$BG$722,MATCH($B538,'Res.Aux.'!$AG$12:$AG$722,0),MATCH(C$6,'Res.Aux.'!$AG$15:$BG$15,0)))</f>
        <v/>
      </c>
      <c r="D538" s="402" t="str">
        <f t="shared" si="102"/>
        <v/>
      </c>
      <c r="E538" s="403" t="str">
        <f>IF($B538="-","",INDEX('Res.Aux.'!$AG$12:$BG$722,MATCH($B538,'Res.Aux.'!$AG$12:$AG$722,0),MATCH(E$6,'Res.Aux.'!$AG$15:$BG$15,0)))</f>
        <v/>
      </c>
      <c r="F538" s="402" t="str">
        <f t="shared" si="103"/>
        <v/>
      </c>
      <c r="G538" s="404" t="str">
        <f>IF($B538="-","",INDEX('Res.Aux.'!$AG$12:$BG$722,MATCH($B538,'Res.Aux.'!$AG$12:$AG$722,0),MATCH(G$6,'Res.Aux.'!$AG$15:$BG$15,0)))</f>
        <v/>
      </c>
      <c r="H538" s="405" t="str">
        <f>IF($B538="-","",Datos!$I$16)</f>
        <v/>
      </c>
      <c r="I538" s="406" t="str">
        <f>IF($C538="","",Datos!$G$16)</f>
        <v/>
      </c>
      <c r="J538" s="407" t="str">
        <f>IF($B538="-","",INDEX('Res.Aux.'!$AG$12:$BG$722,MATCH($B538,'Res.Aux.'!$AG$12:$AG$722,0),MATCH(J$6,'Res.Aux.'!$AG$15:$BG$15,0)))</f>
        <v/>
      </c>
      <c r="K538" s="408" t="str">
        <f>IF($C538="","",Datos!$H$26)</f>
        <v/>
      </c>
      <c r="L538" s="409" t="str">
        <f>IF($I538="","",Datos!$N$27)</f>
        <v/>
      </c>
      <c r="M538" s="407" t="str">
        <f>IF($I538="","",Datos!$O$27)</f>
        <v/>
      </c>
      <c r="N538" s="410" t="str">
        <f>IF($B538="-","",INDEX('Res.Aux.'!$AG$12:$BG$722,MATCH($B538,'Res.Aux.'!$AG$12:$AG$722,0),MATCH(N$6,'Res.Aux.'!$AG$15:$BG$15,0)))</f>
        <v/>
      </c>
      <c r="O538" s="411"/>
      <c r="P538" s="412" t="str">
        <f t="shared" si="104"/>
        <v/>
      </c>
      <c r="Q538" s="413" t="str">
        <f t="shared" si="106"/>
        <v>ù</v>
      </c>
      <c r="R538" s="414" t="str">
        <f>IF($B538="-","",INDEX('Res.Aux.'!$AG$12:$BG$722,MATCH($B538,'Res.Aux.'!$AG$12:$AG$722,0),MATCH(R$6,'Res.Aux.'!$AG$15:$BG$15,0)))</f>
        <v/>
      </c>
      <c r="S538" s="415" t="str">
        <f>IF($B538="-","",INDEX('Res.Aux.'!$AG$12:$BG$722,MATCH($B538,'Res.Aux.'!$AG$12:$AG$722,0),MATCH(S$6,'Res.Aux.'!$AG$15:$BG$15,0)))</f>
        <v/>
      </c>
      <c r="T538" s="415" t="str">
        <f>IF($B538="-","",INDEX('Res.Aux.'!$AG$12:$BG$722,MATCH($B538,'Res.Aux.'!$AG$12:$AG$722,0),MATCH(T$6,'Res.Aux.'!$AG$15:$BG$15,0)))</f>
        <v/>
      </c>
      <c r="U538" s="416" t="str">
        <f>IF($B538="-","",INDEX('Res.Aux.'!$AG$12:$BG$722,MATCH($B538,'Res.Aux.'!$AG$12:$AG$722,0),MATCH(U$6,'Res.Aux.'!$AG$15:$BG$15,0)))</f>
        <v/>
      </c>
      <c r="V538" s="417"/>
      <c r="W538" s="414" t="str">
        <f t="shared" si="109"/>
        <v>-</v>
      </c>
      <c r="X538" s="415" t="str">
        <f t="shared" si="109"/>
        <v>-</v>
      </c>
      <c r="Y538" s="415" t="str">
        <f t="shared" si="109"/>
        <v>-</v>
      </c>
      <c r="Z538" s="416" t="str">
        <f t="shared" si="109"/>
        <v>-</v>
      </c>
      <c r="AA538" s="417"/>
      <c r="AB538" s="414" t="str">
        <f t="shared" si="108"/>
        <v>-</v>
      </c>
      <c r="AC538" s="415" t="str">
        <f t="shared" si="108"/>
        <v>-</v>
      </c>
      <c r="AD538" s="415" t="str">
        <f t="shared" si="108"/>
        <v>-</v>
      </c>
      <c r="AE538" s="416" t="str">
        <f t="shared" si="108"/>
        <v>-</v>
      </c>
      <c r="AF538" s="417"/>
      <c r="AG538" s="410" t="str">
        <f t="shared" si="99"/>
        <v>-</v>
      </c>
      <c r="AH538" s="417"/>
      <c r="AI538" s="418" t="str">
        <f t="shared" si="100"/>
        <v>ù</v>
      </c>
      <c r="AJ538" s="419" t="str">
        <f t="shared" si="101"/>
        <v>~</v>
      </c>
      <c r="AK538" s="417"/>
      <c r="AL538" s="414" t="str">
        <f t="shared" si="107"/>
        <v>-</v>
      </c>
      <c r="AM538" s="416" t="str">
        <f t="shared" si="105"/>
        <v>-</v>
      </c>
    </row>
    <row r="539" spans="2:39" ht="15" x14ac:dyDescent="0.3">
      <c r="B539" s="400" t="str">
        <f>IF(MAX(B$7:B538)+1&gt;MAX('Res.Aux.'!$AG$23:$AG$722),"-",MAX(B$7:B538)+1)</f>
        <v>-</v>
      </c>
      <c r="C539" s="401" t="str">
        <f>IF($B539="-","",INDEX('Res.Aux.'!$AG$12:$BG$722,MATCH($B539,'Res.Aux.'!$AG$12:$AG$722,0),MATCH(C$6,'Res.Aux.'!$AG$15:$BG$15,0)))</f>
        <v/>
      </c>
      <c r="D539" s="402" t="str">
        <f t="shared" si="102"/>
        <v/>
      </c>
      <c r="E539" s="403" t="str">
        <f>IF($B539="-","",INDEX('Res.Aux.'!$AG$12:$BG$722,MATCH($B539,'Res.Aux.'!$AG$12:$AG$722,0),MATCH(E$6,'Res.Aux.'!$AG$15:$BG$15,0)))</f>
        <v/>
      </c>
      <c r="F539" s="402" t="str">
        <f t="shared" si="103"/>
        <v/>
      </c>
      <c r="G539" s="404" t="str">
        <f>IF($B539="-","",INDEX('Res.Aux.'!$AG$12:$BG$722,MATCH($B539,'Res.Aux.'!$AG$12:$AG$722,0),MATCH(G$6,'Res.Aux.'!$AG$15:$BG$15,0)))</f>
        <v/>
      </c>
      <c r="H539" s="405" t="str">
        <f>IF($B539="-","",Datos!$I$16)</f>
        <v/>
      </c>
      <c r="I539" s="406" t="str">
        <f>IF($C539="","",Datos!$G$16)</f>
        <v/>
      </c>
      <c r="J539" s="407" t="str">
        <f>IF($B539="-","",INDEX('Res.Aux.'!$AG$12:$BG$722,MATCH($B539,'Res.Aux.'!$AG$12:$AG$722,0),MATCH(J$6,'Res.Aux.'!$AG$15:$BG$15,0)))</f>
        <v/>
      </c>
      <c r="K539" s="408" t="str">
        <f>IF($C539="","",Datos!$H$26)</f>
        <v/>
      </c>
      <c r="L539" s="409" t="str">
        <f>IF($I539="","",Datos!$N$27)</f>
        <v/>
      </c>
      <c r="M539" s="407" t="str">
        <f>IF($I539="","",Datos!$O$27)</f>
        <v/>
      </c>
      <c r="N539" s="410" t="str">
        <f>IF($B539="-","",INDEX('Res.Aux.'!$AG$12:$BG$722,MATCH($B539,'Res.Aux.'!$AG$12:$AG$722,0),MATCH(N$6,'Res.Aux.'!$AG$15:$BG$15,0)))</f>
        <v/>
      </c>
      <c r="O539" s="411"/>
      <c r="P539" s="412" t="str">
        <f t="shared" si="104"/>
        <v/>
      </c>
      <c r="Q539" s="413" t="str">
        <f t="shared" si="106"/>
        <v>ù</v>
      </c>
      <c r="R539" s="414" t="str">
        <f>IF($B539="-","",INDEX('Res.Aux.'!$AG$12:$BG$722,MATCH($B539,'Res.Aux.'!$AG$12:$AG$722,0),MATCH(R$6,'Res.Aux.'!$AG$15:$BG$15,0)))</f>
        <v/>
      </c>
      <c r="S539" s="415" t="str">
        <f>IF($B539="-","",INDEX('Res.Aux.'!$AG$12:$BG$722,MATCH($B539,'Res.Aux.'!$AG$12:$AG$722,0),MATCH(S$6,'Res.Aux.'!$AG$15:$BG$15,0)))</f>
        <v/>
      </c>
      <c r="T539" s="415" t="str">
        <f>IF($B539="-","",INDEX('Res.Aux.'!$AG$12:$BG$722,MATCH($B539,'Res.Aux.'!$AG$12:$AG$722,0),MATCH(T$6,'Res.Aux.'!$AG$15:$BG$15,0)))</f>
        <v/>
      </c>
      <c r="U539" s="416" t="str">
        <f>IF($B539="-","",INDEX('Res.Aux.'!$AG$12:$BG$722,MATCH($B539,'Res.Aux.'!$AG$12:$AG$722,0),MATCH(U$6,'Res.Aux.'!$AG$15:$BG$15,0)))</f>
        <v/>
      </c>
      <c r="V539" s="417"/>
      <c r="W539" s="414" t="str">
        <f t="shared" si="109"/>
        <v>-</v>
      </c>
      <c r="X539" s="415" t="str">
        <f t="shared" si="109"/>
        <v>-</v>
      </c>
      <c r="Y539" s="415" t="str">
        <f t="shared" si="109"/>
        <v>-</v>
      </c>
      <c r="Z539" s="416" t="str">
        <f t="shared" si="109"/>
        <v>-</v>
      </c>
      <c r="AA539" s="417"/>
      <c r="AB539" s="414" t="str">
        <f t="shared" si="108"/>
        <v>-</v>
      </c>
      <c r="AC539" s="415" t="str">
        <f t="shared" si="108"/>
        <v>-</v>
      </c>
      <c r="AD539" s="415" t="str">
        <f t="shared" si="108"/>
        <v>-</v>
      </c>
      <c r="AE539" s="416" t="str">
        <f t="shared" si="108"/>
        <v>-</v>
      </c>
      <c r="AF539" s="417"/>
      <c r="AG539" s="410" t="str">
        <f t="shared" si="99"/>
        <v>-</v>
      </c>
      <c r="AH539" s="417"/>
      <c r="AI539" s="418" t="str">
        <f t="shared" si="100"/>
        <v>ù</v>
      </c>
      <c r="AJ539" s="419" t="str">
        <f t="shared" si="101"/>
        <v>~</v>
      </c>
      <c r="AK539" s="417"/>
      <c r="AL539" s="414" t="str">
        <f t="shared" si="107"/>
        <v>-</v>
      </c>
      <c r="AM539" s="416" t="str">
        <f t="shared" si="105"/>
        <v>-</v>
      </c>
    </row>
    <row r="540" spans="2:39" ht="15" x14ac:dyDescent="0.3">
      <c r="B540" s="400" t="str">
        <f>IF(MAX(B$7:B539)+1&gt;MAX('Res.Aux.'!$AG$23:$AG$722),"-",MAX(B$7:B539)+1)</f>
        <v>-</v>
      </c>
      <c r="C540" s="401" t="str">
        <f>IF($B540="-","",INDEX('Res.Aux.'!$AG$12:$BG$722,MATCH($B540,'Res.Aux.'!$AG$12:$AG$722,0),MATCH(C$6,'Res.Aux.'!$AG$15:$BG$15,0)))</f>
        <v/>
      </c>
      <c r="D540" s="402" t="str">
        <f t="shared" si="102"/>
        <v/>
      </c>
      <c r="E540" s="403" t="str">
        <f>IF($B540="-","",INDEX('Res.Aux.'!$AG$12:$BG$722,MATCH($B540,'Res.Aux.'!$AG$12:$AG$722,0),MATCH(E$6,'Res.Aux.'!$AG$15:$BG$15,0)))</f>
        <v/>
      </c>
      <c r="F540" s="402" t="str">
        <f t="shared" si="103"/>
        <v/>
      </c>
      <c r="G540" s="404" t="str">
        <f>IF($B540="-","",INDEX('Res.Aux.'!$AG$12:$BG$722,MATCH($B540,'Res.Aux.'!$AG$12:$AG$722,0),MATCH(G$6,'Res.Aux.'!$AG$15:$BG$15,0)))</f>
        <v/>
      </c>
      <c r="H540" s="405" t="str">
        <f>IF($B540="-","",Datos!$I$16)</f>
        <v/>
      </c>
      <c r="I540" s="406" t="str">
        <f>IF($C540="","",Datos!$G$16)</f>
        <v/>
      </c>
      <c r="J540" s="407" t="str">
        <f>IF($B540="-","",INDEX('Res.Aux.'!$AG$12:$BG$722,MATCH($B540,'Res.Aux.'!$AG$12:$AG$722,0),MATCH(J$6,'Res.Aux.'!$AG$15:$BG$15,0)))</f>
        <v/>
      </c>
      <c r="K540" s="408" t="str">
        <f>IF($C540="","",Datos!$H$26)</f>
        <v/>
      </c>
      <c r="L540" s="409" t="str">
        <f>IF($I540="","",Datos!$N$27)</f>
        <v/>
      </c>
      <c r="M540" s="407" t="str">
        <f>IF($I540="","",Datos!$O$27)</f>
        <v/>
      </c>
      <c r="N540" s="410" t="str">
        <f>IF($B540="-","",INDEX('Res.Aux.'!$AG$12:$BG$722,MATCH($B540,'Res.Aux.'!$AG$12:$AG$722,0),MATCH(N$6,'Res.Aux.'!$AG$15:$BG$15,0)))</f>
        <v/>
      </c>
      <c r="O540" s="411"/>
      <c r="P540" s="412" t="str">
        <f t="shared" si="104"/>
        <v/>
      </c>
      <c r="Q540" s="413" t="str">
        <f t="shared" si="106"/>
        <v>ù</v>
      </c>
      <c r="R540" s="414" t="str">
        <f>IF($B540="-","",INDEX('Res.Aux.'!$AG$12:$BG$722,MATCH($B540,'Res.Aux.'!$AG$12:$AG$722,0),MATCH(R$6,'Res.Aux.'!$AG$15:$BG$15,0)))</f>
        <v/>
      </c>
      <c r="S540" s="415" t="str">
        <f>IF($B540="-","",INDEX('Res.Aux.'!$AG$12:$BG$722,MATCH($B540,'Res.Aux.'!$AG$12:$AG$722,0),MATCH(S$6,'Res.Aux.'!$AG$15:$BG$15,0)))</f>
        <v/>
      </c>
      <c r="T540" s="415" t="str">
        <f>IF($B540="-","",INDEX('Res.Aux.'!$AG$12:$BG$722,MATCH($B540,'Res.Aux.'!$AG$12:$AG$722,0),MATCH(T$6,'Res.Aux.'!$AG$15:$BG$15,0)))</f>
        <v/>
      </c>
      <c r="U540" s="416" t="str">
        <f>IF($B540="-","",INDEX('Res.Aux.'!$AG$12:$BG$722,MATCH($B540,'Res.Aux.'!$AG$12:$AG$722,0),MATCH(U$6,'Res.Aux.'!$AG$15:$BG$15,0)))</f>
        <v/>
      </c>
      <c r="V540" s="417"/>
      <c r="W540" s="414" t="str">
        <f t="shared" si="109"/>
        <v>-</v>
      </c>
      <c r="X540" s="415" t="str">
        <f t="shared" si="109"/>
        <v>-</v>
      </c>
      <c r="Y540" s="415" t="str">
        <f t="shared" si="109"/>
        <v>-</v>
      </c>
      <c r="Z540" s="416" t="str">
        <f t="shared" si="109"/>
        <v>-</v>
      </c>
      <c r="AA540" s="417"/>
      <c r="AB540" s="414" t="str">
        <f t="shared" si="108"/>
        <v>-</v>
      </c>
      <c r="AC540" s="415" t="str">
        <f t="shared" si="108"/>
        <v>-</v>
      </c>
      <c r="AD540" s="415" t="str">
        <f t="shared" si="108"/>
        <v>-</v>
      </c>
      <c r="AE540" s="416" t="str">
        <f t="shared" si="108"/>
        <v>-</v>
      </c>
      <c r="AF540" s="417"/>
      <c r="AG540" s="410" t="str">
        <f t="shared" si="99"/>
        <v>-</v>
      </c>
      <c r="AH540" s="417"/>
      <c r="AI540" s="418" t="str">
        <f t="shared" si="100"/>
        <v>ù</v>
      </c>
      <c r="AJ540" s="419" t="str">
        <f t="shared" si="101"/>
        <v>~</v>
      </c>
      <c r="AK540" s="417"/>
      <c r="AL540" s="414" t="str">
        <f t="shared" si="107"/>
        <v>-</v>
      </c>
      <c r="AM540" s="416" t="str">
        <f t="shared" si="105"/>
        <v>-</v>
      </c>
    </row>
    <row r="541" spans="2:39" ht="15" x14ac:dyDescent="0.3">
      <c r="B541" s="400" t="str">
        <f>IF(MAX(B$7:B540)+1&gt;MAX('Res.Aux.'!$AG$23:$AG$722),"-",MAX(B$7:B540)+1)</f>
        <v>-</v>
      </c>
      <c r="C541" s="401" t="str">
        <f>IF($B541="-","",INDEX('Res.Aux.'!$AG$12:$BG$722,MATCH($B541,'Res.Aux.'!$AG$12:$AG$722,0),MATCH(C$6,'Res.Aux.'!$AG$15:$BG$15,0)))</f>
        <v/>
      </c>
      <c r="D541" s="402" t="str">
        <f t="shared" si="102"/>
        <v/>
      </c>
      <c r="E541" s="403" t="str">
        <f>IF($B541="-","",INDEX('Res.Aux.'!$AG$12:$BG$722,MATCH($B541,'Res.Aux.'!$AG$12:$AG$722,0),MATCH(E$6,'Res.Aux.'!$AG$15:$BG$15,0)))</f>
        <v/>
      </c>
      <c r="F541" s="402" t="str">
        <f t="shared" si="103"/>
        <v/>
      </c>
      <c r="G541" s="404" t="str">
        <f>IF($B541="-","",INDEX('Res.Aux.'!$AG$12:$BG$722,MATCH($B541,'Res.Aux.'!$AG$12:$AG$722,0),MATCH(G$6,'Res.Aux.'!$AG$15:$BG$15,0)))</f>
        <v/>
      </c>
      <c r="H541" s="405" t="str">
        <f>IF($B541="-","",Datos!$I$16)</f>
        <v/>
      </c>
      <c r="I541" s="406" t="str">
        <f>IF($C541="","",Datos!$G$16)</f>
        <v/>
      </c>
      <c r="J541" s="407" t="str">
        <f>IF($B541="-","",INDEX('Res.Aux.'!$AG$12:$BG$722,MATCH($B541,'Res.Aux.'!$AG$12:$AG$722,0),MATCH(J$6,'Res.Aux.'!$AG$15:$BG$15,0)))</f>
        <v/>
      </c>
      <c r="K541" s="408" t="str">
        <f>IF($C541="","",Datos!$H$26)</f>
        <v/>
      </c>
      <c r="L541" s="409" t="str">
        <f>IF($I541="","",Datos!$N$27)</f>
        <v/>
      </c>
      <c r="M541" s="407" t="str">
        <f>IF($I541="","",Datos!$O$27)</f>
        <v/>
      </c>
      <c r="N541" s="410" t="str">
        <f>IF($B541="-","",INDEX('Res.Aux.'!$AG$12:$BG$722,MATCH($B541,'Res.Aux.'!$AG$12:$AG$722,0),MATCH(N$6,'Res.Aux.'!$AG$15:$BG$15,0)))</f>
        <v/>
      </c>
      <c r="O541" s="411"/>
      <c r="P541" s="412" t="str">
        <f t="shared" si="104"/>
        <v/>
      </c>
      <c r="Q541" s="413" t="str">
        <f t="shared" si="106"/>
        <v>ù</v>
      </c>
      <c r="R541" s="414" t="str">
        <f>IF($B541="-","",INDEX('Res.Aux.'!$AG$12:$BG$722,MATCH($B541,'Res.Aux.'!$AG$12:$AG$722,0),MATCH(R$6,'Res.Aux.'!$AG$15:$BG$15,0)))</f>
        <v/>
      </c>
      <c r="S541" s="415" t="str">
        <f>IF($B541="-","",INDEX('Res.Aux.'!$AG$12:$BG$722,MATCH($B541,'Res.Aux.'!$AG$12:$AG$722,0),MATCH(S$6,'Res.Aux.'!$AG$15:$BG$15,0)))</f>
        <v/>
      </c>
      <c r="T541" s="415" t="str">
        <f>IF($B541="-","",INDEX('Res.Aux.'!$AG$12:$BG$722,MATCH($B541,'Res.Aux.'!$AG$12:$AG$722,0),MATCH(T$6,'Res.Aux.'!$AG$15:$BG$15,0)))</f>
        <v/>
      </c>
      <c r="U541" s="416" t="str">
        <f>IF($B541="-","",INDEX('Res.Aux.'!$AG$12:$BG$722,MATCH($B541,'Res.Aux.'!$AG$12:$AG$722,0),MATCH(U$6,'Res.Aux.'!$AG$15:$BG$15,0)))</f>
        <v/>
      </c>
      <c r="V541" s="417"/>
      <c r="W541" s="414" t="str">
        <f t="shared" si="109"/>
        <v>-</v>
      </c>
      <c r="X541" s="415" t="str">
        <f t="shared" si="109"/>
        <v>-</v>
      </c>
      <c r="Y541" s="415" t="str">
        <f t="shared" si="109"/>
        <v>-</v>
      </c>
      <c r="Z541" s="416" t="str">
        <f t="shared" si="109"/>
        <v>-</v>
      </c>
      <c r="AA541" s="417"/>
      <c r="AB541" s="414" t="str">
        <f t="shared" si="108"/>
        <v>-</v>
      </c>
      <c r="AC541" s="415" t="str">
        <f t="shared" si="108"/>
        <v>-</v>
      </c>
      <c r="AD541" s="415" t="str">
        <f t="shared" si="108"/>
        <v>-</v>
      </c>
      <c r="AE541" s="416" t="str">
        <f t="shared" si="108"/>
        <v>-</v>
      </c>
      <c r="AF541" s="417"/>
      <c r="AG541" s="410" t="str">
        <f t="shared" si="99"/>
        <v>-</v>
      </c>
      <c r="AH541" s="417"/>
      <c r="AI541" s="418" t="str">
        <f t="shared" si="100"/>
        <v>ù</v>
      </c>
      <c r="AJ541" s="419" t="str">
        <f t="shared" si="101"/>
        <v>~</v>
      </c>
      <c r="AK541" s="417"/>
      <c r="AL541" s="414" t="str">
        <f t="shared" si="107"/>
        <v>-</v>
      </c>
      <c r="AM541" s="416" t="str">
        <f t="shared" si="105"/>
        <v>-</v>
      </c>
    </row>
    <row r="542" spans="2:39" ht="15" x14ac:dyDescent="0.3">
      <c r="B542" s="400" t="str">
        <f>IF(MAX(B$7:B541)+1&gt;MAX('Res.Aux.'!$AG$23:$AG$722),"-",MAX(B$7:B541)+1)</f>
        <v>-</v>
      </c>
      <c r="C542" s="401" t="str">
        <f>IF($B542="-","",INDEX('Res.Aux.'!$AG$12:$BG$722,MATCH($B542,'Res.Aux.'!$AG$12:$AG$722,0),MATCH(C$6,'Res.Aux.'!$AG$15:$BG$15,0)))</f>
        <v/>
      </c>
      <c r="D542" s="402" t="str">
        <f t="shared" si="102"/>
        <v/>
      </c>
      <c r="E542" s="403" t="str">
        <f>IF($B542="-","",INDEX('Res.Aux.'!$AG$12:$BG$722,MATCH($B542,'Res.Aux.'!$AG$12:$AG$722,0),MATCH(E$6,'Res.Aux.'!$AG$15:$BG$15,0)))</f>
        <v/>
      </c>
      <c r="F542" s="402" t="str">
        <f t="shared" si="103"/>
        <v/>
      </c>
      <c r="G542" s="404" t="str">
        <f>IF($B542="-","",INDEX('Res.Aux.'!$AG$12:$BG$722,MATCH($B542,'Res.Aux.'!$AG$12:$AG$722,0),MATCH(G$6,'Res.Aux.'!$AG$15:$BG$15,0)))</f>
        <v/>
      </c>
      <c r="H542" s="405" t="str">
        <f>IF($B542="-","",Datos!$I$16)</f>
        <v/>
      </c>
      <c r="I542" s="406" t="str">
        <f>IF($C542="","",Datos!$G$16)</f>
        <v/>
      </c>
      <c r="J542" s="407" t="str">
        <f>IF($B542="-","",INDEX('Res.Aux.'!$AG$12:$BG$722,MATCH($B542,'Res.Aux.'!$AG$12:$AG$722,0),MATCH(J$6,'Res.Aux.'!$AG$15:$BG$15,0)))</f>
        <v/>
      </c>
      <c r="K542" s="408" t="str">
        <f>IF($C542="","",Datos!$H$26)</f>
        <v/>
      </c>
      <c r="L542" s="409" t="str">
        <f>IF($I542="","",Datos!$N$27)</f>
        <v/>
      </c>
      <c r="M542" s="407" t="str">
        <f>IF($I542="","",Datos!$O$27)</f>
        <v/>
      </c>
      <c r="N542" s="410" t="str">
        <f>IF($B542="-","",INDEX('Res.Aux.'!$AG$12:$BG$722,MATCH($B542,'Res.Aux.'!$AG$12:$AG$722,0),MATCH(N$6,'Res.Aux.'!$AG$15:$BG$15,0)))</f>
        <v/>
      </c>
      <c r="O542" s="411"/>
      <c r="P542" s="412" t="str">
        <f t="shared" si="104"/>
        <v/>
      </c>
      <c r="Q542" s="413" t="str">
        <f t="shared" si="106"/>
        <v>ù</v>
      </c>
      <c r="R542" s="414" t="str">
        <f>IF($B542="-","",INDEX('Res.Aux.'!$AG$12:$BG$722,MATCH($B542,'Res.Aux.'!$AG$12:$AG$722,0),MATCH(R$6,'Res.Aux.'!$AG$15:$BG$15,0)))</f>
        <v/>
      </c>
      <c r="S542" s="415" t="str">
        <f>IF($B542="-","",INDEX('Res.Aux.'!$AG$12:$BG$722,MATCH($B542,'Res.Aux.'!$AG$12:$AG$722,0),MATCH(S$6,'Res.Aux.'!$AG$15:$BG$15,0)))</f>
        <v/>
      </c>
      <c r="T542" s="415" t="str">
        <f>IF($B542="-","",INDEX('Res.Aux.'!$AG$12:$BG$722,MATCH($B542,'Res.Aux.'!$AG$12:$AG$722,0),MATCH(T$6,'Res.Aux.'!$AG$15:$BG$15,0)))</f>
        <v/>
      </c>
      <c r="U542" s="416" t="str">
        <f>IF($B542="-","",INDEX('Res.Aux.'!$AG$12:$BG$722,MATCH($B542,'Res.Aux.'!$AG$12:$AG$722,0),MATCH(U$6,'Res.Aux.'!$AG$15:$BG$15,0)))</f>
        <v/>
      </c>
      <c r="V542" s="417"/>
      <c r="W542" s="414" t="str">
        <f t="shared" si="109"/>
        <v>-</v>
      </c>
      <c r="X542" s="415" t="str">
        <f t="shared" si="109"/>
        <v>-</v>
      </c>
      <c r="Y542" s="415" t="str">
        <f t="shared" si="109"/>
        <v>-</v>
      </c>
      <c r="Z542" s="416" t="str">
        <f t="shared" si="109"/>
        <v>-</v>
      </c>
      <c r="AA542" s="417"/>
      <c r="AB542" s="414" t="str">
        <f t="shared" si="108"/>
        <v>-</v>
      </c>
      <c r="AC542" s="415" t="str">
        <f t="shared" si="108"/>
        <v>-</v>
      </c>
      <c r="AD542" s="415" t="str">
        <f t="shared" si="108"/>
        <v>-</v>
      </c>
      <c r="AE542" s="416" t="str">
        <f t="shared" si="108"/>
        <v>-</v>
      </c>
      <c r="AF542" s="417"/>
      <c r="AG542" s="410" t="str">
        <f t="shared" si="99"/>
        <v>-</v>
      </c>
      <c r="AH542" s="417"/>
      <c r="AI542" s="418" t="str">
        <f t="shared" si="100"/>
        <v>ù</v>
      </c>
      <c r="AJ542" s="419" t="str">
        <f t="shared" si="101"/>
        <v>~</v>
      </c>
      <c r="AK542" s="417"/>
      <c r="AL542" s="414" t="str">
        <f t="shared" si="107"/>
        <v>-</v>
      </c>
      <c r="AM542" s="416" t="str">
        <f t="shared" si="105"/>
        <v>-</v>
      </c>
    </row>
    <row r="543" spans="2:39" ht="15" x14ac:dyDescent="0.3">
      <c r="B543" s="400" t="str">
        <f>IF(MAX(B$7:B542)+1&gt;MAX('Res.Aux.'!$AG$23:$AG$722),"-",MAX(B$7:B542)+1)</f>
        <v>-</v>
      </c>
      <c r="C543" s="401" t="str">
        <f>IF($B543="-","",INDEX('Res.Aux.'!$AG$12:$BG$722,MATCH($B543,'Res.Aux.'!$AG$12:$AG$722,0),MATCH(C$6,'Res.Aux.'!$AG$15:$BG$15,0)))</f>
        <v/>
      </c>
      <c r="D543" s="402" t="str">
        <f t="shared" si="102"/>
        <v/>
      </c>
      <c r="E543" s="403" t="str">
        <f>IF($B543="-","",INDEX('Res.Aux.'!$AG$12:$BG$722,MATCH($B543,'Res.Aux.'!$AG$12:$AG$722,0),MATCH(E$6,'Res.Aux.'!$AG$15:$BG$15,0)))</f>
        <v/>
      </c>
      <c r="F543" s="402" t="str">
        <f t="shared" si="103"/>
        <v/>
      </c>
      <c r="G543" s="404" t="str">
        <f>IF($B543="-","",INDEX('Res.Aux.'!$AG$12:$BG$722,MATCH($B543,'Res.Aux.'!$AG$12:$AG$722,0),MATCH(G$6,'Res.Aux.'!$AG$15:$BG$15,0)))</f>
        <v/>
      </c>
      <c r="H543" s="405" t="str">
        <f>IF($B543="-","",Datos!$I$16)</f>
        <v/>
      </c>
      <c r="I543" s="406" t="str">
        <f>IF($C543="","",Datos!$G$16)</f>
        <v/>
      </c>
      <c r="J543" s="407" t="str">
        <f>IF($B543="-","",INDEX('Res.Aux.'!$AG$12:$BG$722,MATCH($B543,'Res.Aux.'!$AG$12:$AG$722,0),MATCH(J$6,'Res.Aux.'!$AG$15:$BG$15,0)))</f>
        <v/>
      </c>
      <c r="K543" s="408" t="str">
        <f>IF($C543="","",Datos!$H$26)</f>
        <v/>
      </c>
      <c r="L543" s="409" t="str">
        <f>IF($I543="","",Datos!$N$27)</f>
        <v/>
      </c>
      <c r="M543" s="407" t="str">
        <f>IF($I543="","",Datos!$O$27)</f>
        <v/>
      </c>
      <c r="N543" s="410" t="str">
        <f>IF($B543="-","",INDEX('Res.Aux.'!$AG$12:$BG$722,MATCH($B543,'Res.Aux.'!$AG$12:$AG$722,0),MATCH(N$6,'Res.Aux.'!$AG$15:$BG$15,0)))</f>
        <v/>
      </c>
      <c r="O543" s="411"/>
      <c r="P543" s="412" t="str">
        <f t="shared" si="104"/>
        <v/>
      </c>
      <c r="Q543" s="413" t="str">
        <f t="shared" si="106"/>
        <v>ù</v>
      </c>
      <c r="R543" s="414" t="str">
        <f>IF($B543="-","",INDEX('Res.Aux.'!$AG$12:$BG$722,MATCH($B543,'Res.Aux.'!$AG$12:$AG$722,0),MATCH(R$6,'Res.Aux.'!$AG$15:$BG$15,0)))</f>
        <v/>
      </c>
      <c r="S543" s="415" t="str">
        <f>IF($B543="-","",INDEX('Res.Aux.'!$AG$12:$BG$722,MATCH($B543,'Res.Aux.'!$AG$12:$AG$722,0),MATCH(S$6,'Res.Aux.'!$AG$15:$BG$15,0)))</f>
        <v/>
      </c>
      <c r="T543" s="415" t="str">
        <f>IF($B543="-","",INDEX('Res.Aux.'!$AG$12:$BG$722,MATCH($B543,'Res.Aux.'!$AG$12:$AG$722,0),MATCH(T$6,'Res.Aux.'!$AG$15:$BG$15,0)))</f>
        <v/>
      </c>
      <c r="U543" s="416" t="str">
        <f>IF($B543="-","",INDEX('Res.Aux.'!$AG$12:$BG$722,MATCH($B543,'Res.Aux.'!$AG$12:$AG$722,0),MATCH(U$6,'Res.Aux.'!$AG$15:$BG$15,0)))</f>
        <v/>
      </c>
      <c r="V543" s="417"/>
      <c r="W543" s="414" t="str">
        <f t="shared" si="109"/>
        <v>-</v>
      </c>
      <c r="X543" s="415" t="str">
        <f t="shared" si="109"/>
        <v>-</v>
      </c>
      <c r="Y543" s="415" t="str">
        <f t="shared" si="109"/>
        <v>-</v>
      </c>
      <c r="Z543" s="416" t="str">
        <f t="shared" si="109"/>
        <v>-</v>
      </c>
      <c r="AA543" s="417"/>
      <c r="AB543" s="414" t="str">
        <f t="shared" si="108"/>
        <v>-</v>
      </c>
      <c r="AC543" s="415" t="str">
        <f t="shared" si="108"/>
        <v>-</v>
      </c>
      <c r="AD543" s="415" t="str">
        <f t="shared" si="108"/>
        <v>-</v>
      </c>
      <c r="AE543" s="416" t="str">
        <f t="shared" si="108"/>
        <v>-</v>
      </c>
      <c r="AF543" s="417"/>
      <c r="AG543" s="410" t="str">
        <f t="shared" si="99"/>
        <v>-</v>
      </c>
      <c r="AH543" s="417"/>
      <c r="AI543" s="418" t="str">
        <f t="shared" si="100"/>
        <v>ù</v>
      </c>
      <c r="AJ543" s="419" t="str">
        <f t="shared" si="101"/>
        <v>~</v>
      </c>
      <c r="AK543" s="417"/>
      <c r="AL543" s="414" t="str">
        <f t="shared" si="107"/>
        <v>-</v>
      </c>
      <c r="AM543" s="416" t="str">
        <f t="shared" si="105"/>
        <v>-</v>
      </c>
    </row>
    <row r="544" spans="2:39" ht="15" x14ac:dyDescent="0.3">
      <c r="B544" s="400" t="str">
        <f>IF(MAX(B$7:B543)+1&gt;MAX('Res.Aux.'!$AG$23:$AG$722),"-",MAX(B$7:B543)+1)</f>
        <v>-</v>
      </c>
      <c r="C544" s="401" t="str">
        <f>IF($B544="-","",INDEX('Res.Aux.'!$AG$12:$BG$722,MATCH($B544,'Res.Aux.'!$AG$12:$AG$722,0),MATCH(C$6,'Res.Aux.'!$AG$15:$BG$15,0)))</f>
        <v/>
      </c>
      <c r="D544" s="402" t="str">
        <f t="shared" si="102"/>
        <v/>
      </c>
      <c r="E544" s="403" t="str">
        <f>IF($B544="-","",INDEX('Res.Aux.'!$AG$12:$BG$722,MATCH($B544,'Res.Aux.'!$AG$12:$AG$722,0),MATCH(E$6,'Res.Aux.'!$AG$15:$BG$15,0)))</f>
        <v/>
      </c>
      <c r="F544" s="402" t="str">
        <f t="shared" si="103"/>
        <v/>
      </c>
      <c r="G544" s="404" t="str">
        <f>IF($B544="-","",INDEX('Res.Aux.'!$AG$12:$BG$722,MATCH($B544,'Res.Aux.'!$AG$12:$AG$722,0),MATCH(G$6,'Res.Aux.'!$AG$15:$BG$15,0)))</f>
        <v/>
      </c>
      <c r="H544" s="405" t="str">
        <f>IF($B544="-","",Datos!$I$16)</f>
        <v/>
      </c>
      <c r="I544" s="406" t="str">
        <f>IF($C544="","",Datos!$G$16)</f>
        <v/>
      </c>
      <c r="J544" s="407" t="str">
        <f>IF($B544="-","",INDEX('Res.Aux.'!$AG$12:$BG$722,MATCH($B544,'Res.Aux.'!$AG$12:$AG$722,0),MATCH(J$6,'Res.Aux.'!$AG$15:$BG$15,0)))</f>
        <v/>
      </c>
      <c r="K544" s="408" t="str">
        <f>IF($C544="","",Datos!$H$26)</f>
        <v/>
      </c>
      <c r="L544" s="409" t="str">
        <f>IF($I544="","",Datos!$N$27)</f>
        <v/>
      </c>
      <c r="M544" s="407" t="str">
        <f>IF($I544="","",Datos!$O$27)</f>
        <v/>
      </c>
      <c r="N544" s="410" t="str">
        <f>IF($B544="-","",INDEX('Res.Aux.'!$AG$12:$BG$722,MATCH($B544,'Res.Aux.'!$AG$12:$AG$722,0),MATCH(N$6,'Res.Aux.'!$AG$15:$BG$15,0)))</f>
        <v/>
      </c>
      <c r="O544" s="411"/>
      <c r="P544" s="412" t="str">
        <f t="shared" si="104"/>
        <v/>
      </c>
      <c r="Q544" s="413" t="str">
        <f t="shared" si="106"/>
        <v>ù</v>
      </c>
      <c r="R544" s="414" t="str">
        <f>IF($B544="-","",INDEX('Res.Aux.'!$AG$12:$BG$722,MATCH($B544,'Res.Aux.'!$AG$12:$AG$722,0),MATCH(R$6,'Res.Aux.'!$AG$15:$BG$15,0)))</f>
        <v/>
      </c>
      <c r="S544" s="415" t="str">
        <f>IF($B544="-","",INDEX('Res.Aux.'!$AG$12:$BG$722,MATCH($B544,'Res.Aux.'!$AG$12:$AG$722,0),MATCH(S$6,'Res.Aux.'!$AG$15:$BG$15,0)))</f>
        <v/>
      </c>
      <c r="T544" s="415" t="str">
        <f>IF($B544="-","",INDEX('Res.Aux.'!$AG$12:$BG$722,MATCH($B544,'Res.Aux.'!$AG$12:$AG$722,0),MATCH(T$6,'Res.Aux.'!$AG$15:$BG$15,0)))</f>
        <v/>
      </c>
      <c r="U544" s="416" t="str">
        <f>IF($B544="-","",INDEX('Res.Aux.'!$AG$12:$BG$722,MATCH($B544,'Res.Aux.'!$AG$12:$AG$722,0),MATCH(U$6,'Res.Aux.'!$AG$15:$BG$15,0)))</f>
        <v/>
      </c>
      <c r="V544" s="417"/>
      <c r="W544" s="414" t="str">
        <f t="shared" si="109"/>
        <v>-</v>
      </c>
      <c r="X544" s="415" t="str">
        <f t="shared" si="109"/>
        <v>-</v>
      </c>
      <c r="Y544" s="415" t="str">
        <f t="shared" si="109"/>
        <v>-</v>
      </c>
      <c r="Z544" s="416" t="str">
        <f t="shared" si="109"/>
        <v>-</v>
      </c>
      <c r="AA544" s="417"/>
      <c r="AB544" s="414" t="str">
        <f t="shared" si="108"/>
        <v>-</v>
      </c>
      <c r="AC544" s="415" t="str">
        <f t="shared" si="108"/>
        <v>-</v>
      </c>
      <c r="AD544" s="415" t="str">
        <f t="shared" si="108"/>
        <v>-</v>
      </c>
      <c r="AE544" s="416" t="str">
        <f t="shared" si="108"/>
        <v>-</v>
      </c>
      <c r="AF544" s="417"/>
      <c r="AG544" s="410" t="str">
        <f t="shared" si="99"/>
        <v>-</v>
      </c>
      <c r="AH544" s="417"/>
      <c r="AI544" s="418" t="str">
        <f t="shared" si="100"/>
        <v>ù</v>
      </c>
      <c r="AJ544" s="419" t="str">
        <f t="shared" si="101"/>
        <v>~</v>
      </c>
      <c r="AK544" s="417"/>
      <c r="AL544" s="414" t="str">
        <f t="shared" si="107"/>
        <v>-</v>
      </c>
      <c r="AM544" s="416" t="str">
        <f t="shared" si="105"/>
        <v>-</v>
      </c>
    </row>
    <row r="545" spans="2:39" ht="15" x14ac:dyDescent="0.3">
      <c r="B545" s="400" t="str">
        <f>IF(MAX(B$7:B544)+1&gt;MAX('Res.Aux.'!$AG$23:$AG$722),"-",MAX(B$7:B544)+1)</f>
        <v>-</v>
      </c>
      <c r="C545" s="401" t="str">
        <f>IF($B545="-","",INDEX('Res.Aux.'!$AG$12:$BG$722,MATCH($B545,'Res.Aux.'!$AG$12:$AG$722,0),MATCH(C$6,'Res.Aux.'!$AG$15:$BG$15,0)))</f>
        <v/>
      </c>
      <c r="D545" s="402" t="str">
        <f t="shared" si="102"/>
        <v/>
      </c>
      <c r="E545" s="403" t="str">
        <f>IF($B545="-","",INDEX('Res.Aux.'!$AG$12:$BG$722,MATCH($B545,'Res.Aux.'!$AG$12:$AG$722,0),MATCH(E$6,'Res.Aux.'!$AG$15:$BG$15,0)))</f>
        <v/>
      </c>
      <c r="F545" s="402" t="str">
        <f t="shared" si="103"/>
        <v/>
      </c>
      <c r="G545" s="404" t="str">
        <f>IF($B545="-","",INDEX('Res.Aux.'!$AG$12:$BG$722,MATCH($B545,'Res.Aux.'!$AG$12:$AG$722,0),MATCH(G$6,'Res.Aux.'!$AG$15:$BG$15,0)))</f>
        <v/>
      </c>
      <c r="H545" s="405" t="str">
        <f>IF($B545="-","",Datos!$I$16)</f>
        <v/>
      </c>
      <c r="I545" s="406" t="str">
        <f>IF($C545="","",Datos!$G$16)</f>
        <v/>
      </c>
      <c r="J545" s="407" t="str">
        <f>IF($B545="-","",INDEX('Res.Aux.'!$AG$12:$BG$722,MATCH($B545,'Res.Aux.'!$AG$12:$AG$722,0),MATCH(J$6,'Res.Aux.'!$AG$15:$BG$15,0)))</f>
        <v/>
      </c>
      <c r="K545" s="408" t="str">
        <f>IF($C545="","",Datos!$H$26)</f>
        <v/>
      </c>
      <c r="L545" s="409" t="str">
        <f>IF($I545="","",Datos!$N$27)</f>
        <v/>
      </c>
      <c r="M545" s="407" t="str">
        <f>IF($I545="","",Datos!$O$27)</f>
        <v/>
      </c>
      <c r="N545" s="410" t="str">
        <f>IF($B545="-","",INDEX('Res.Aux.'!$AG$12:$BG$722,MATCH($B545,'Res.Aux.'!$AG$12:$AG$722,0),MATCH(N$6,'Res.Aux.'!$AG$15:$BG$15,0)))</f>
        <v/>
      </c>
      <c r="O545" s="411"/>
      <c r="P545" s="412" t="str">
        <f t="shared" si="104"/>
        <v/>
      </c>
      <c r="Q545" s="413" t="str">
        <f t="shared" si="106"/>
        <v>ù</v>
      </c>
      <c r="R545" s="414" t="str">
        <f>IF($B545="-","",INDEX('Res.Aux.'!$AG$12:$BG$722,MATCH($B545,'Res.Aux.'!$AG$12:$AG$722,0),MATCH(R$6,'Res.Aux.'!$AG$15:$BG$15,0)))</f>
        <v/>
      </c>
      <c r="S545" s="415" t="str">
        <f>IF($B545="-","",INDEX('Res.Aux.'!$AG$12:$BG$722,MATCH($B545,'Res.Aux.'!$AG$12:$AG$722,0),MATCH(S$6,'Res.Aux.'!$AG$15:$BG$15,0)))</f>
        <v/>
      </c>
      <c r="T545" s="415" t="str">
        <f>IF($B545="-","",INDEX('Res.Aux.'!$AG$12:$BG$722,MATCH($B545,'Res.Aux.'!$AG$12:$AG$722,0),MATCH(T$6,'Res.Aux.'!$AG$15:$BG$15,0)))</f>
        <v/>
      </c>
      <c r="U545" s="416" t="str">
        <f>IF($B545="-","",INDEX('Res.Aux.'!$AG$12:$BG$722,MATCH($B545,'Res.Aux.'!$AG$12:$AG$722,0),MATCH(U$6,'Res.Aux.'!$AG$15:$BG$15,0)))</f>
        <v/>
      </c>
      <c r="V545" s="417"/>
      <c r="W545" s="414" t="str">
        <f t="shared" si="109"/>
        <v>-</v>
      </c>
      <c r="X545" s="415" t="str">
        <f t="shared" si="109"/>
        <v>-</v>
      </c>
      <c r="Y545" s="415" t="str">
        <f t="shared" si="109"/>
        <v>-</v>
      </c>
      <c r="Z545" s="416" t="str">
        <f t="shared" si="109"/>
        <v>-</v>
      </c>
      <c r="AA545" s="417"/>
      <c r="AB545" s="414" t="str">
        <f t="shared" si="108"/>
        <v>-</v>
      </c>
      <c r="AC545" s="415" t="str">
        <f t="shared" si="108"/>
        <v>-</v>
      </c>
      <c r="AD545" s="415" t="str">
        <f t="shared" si="108"/>
        <v>-</v>
      </c>
      <c r="AE545" s="416" t="str">
        <f t="shared" si="108"/>
        <v>-</v>
      </c>
      <c r="AF545" s="417"/>
      <c r="AG545" s="410" t="str">
        <f t="shared" si="99"/>
        <v>-</v>
      </c>
      <c r="AH545" s="417"/>
      <c r="AI545" s="418" t="str">
        <f t="shared" si="100"/>
        <v>ù</v>
      </c>
      <c r="AJ545" s="419" t="str">
        <f t="shared" si="101"/>
        <v>~</v>
      </c>
      <c r="AK545" s="417"/>
      <c r="AL545" s="414" t="str">
        <f t="shared" si="107"/>
        <v>-</v>
      </c>
      <c r="AM545" s="416" t="str">
        <f t="shared" si="105"/>
        <v>-</v>
      </c>
    </row>
    <row r="546" spans="2:39" ht="15" x14ac:dyDescent="0.3">
      <c r="B546" s="400" t="str">
        <f>IF(MAX(B$7:B545)+1&gt;MAX('Res.Aux.'!$AG$23:$AG$722),"-",MAX(B$7:B545)+1)</f>
        <v>-</v>
      </c>
      <c r="C546" s="401" t="str">
        <f>IF($B546="-","",INDEX('Res.Aux.'!$AG$12:$BG$722,MATCH($B546,'Res.Aux.'!$AG$12:$AG$722,0),MATCH(C$6,'Res.Aux.'!$AG$15:$BG$15,0)))</f>
        <v/>
      </c>
      <c r="D546" s="402" t="str">
        <f t="shared" si="102"/>
        <v/>
      </c>
      <c r="E546" s="403" t="str">
        <f>IF($B546="-","",INDEX('Res.Aux.'!$AG$12:$BG$722,MATCH($B546,'Res.Aux.'!$AG$12:$AG$722,0),MATCH(E$6,'Res.Aux.'!$AG$15:$BG$15,0)))</f>
        <v/>
      </c>
      <c r="F546" s="402" t="str">
        <f t="shared" si="103"/>
        <v/>
      </c>
      <c r="G546" s="404" t="str">
        <f>IF($B546="-","",INDEX('Res.Aux.'!$AG$12:$BG$722,MATCH($B546,'Res.Aux.'!$AG$12:$AG$722,0),MATCH(G$6,'Res.Aux.'!$AG$15:$BG$15,0)))</f>
        <v/>
      </c>
      <c r="H546" s="405" t="str">
        <f>IF($B546="-","",Datos!$I$16)</f>
        <v/>
      </c>
      <c r="I546" s="406" t="str">
        <f>IF($C546="","",Datos!$G$16)</f>
        <v/>
      </c>
      <c r="J546" s="407" t="str">
        <f>IF($B546="-","",INDEX('Res.Aux.'!$AG$12:$BG$722,MATCH($B546,'Res.Aux.'!$AG$12:$AG$722,0),MATCH(J$6,'Res.Aux.'!$AG$15:$BG$15,0)))</f>
        <v/>
      </c>
      <c r="K546" s="408" t="str">
        <f>IF($C546="","",Datos!$H$26)</f>
        <v/>
      </c>
      <c r="L546" s="409" t="str">
        <f>IF($I546="","",Datos!$N$27)</f>
        <v/>
      </c>
      <c r="M546" s="407" t="str">
        <f>IF($I546="","",Datos!$O$27)</f>
        <v/>
      </c>
      <c r="N546" s="410" t="str">
        <f>IF($B546="-","",INDEX('Res.Aux.'!$AG$12:$BG$722,MATCH($B546,'Res.Aux.'!$AG$12:$AG$722,0),MATCH(N$6,'Res.Aux.'!$AG$15:$BG$15,0)))</f>
        <v/>
      </c>
      <c r="O546" s="411"/>
      <c r="P546" s="412" t="str">
        <f t="shared" si="104"/>
        <v/>
      </c>
      <c r="Q546" s="413" t="str">
        <f t="shared" si="106"/>
        <v>ù</v>
      </c>
      <c r="R546" s="414" t="str">
        <f>IF($B546="-","",INDEX('Res.Aux.'!$AG$12:$BG$722,MATCH($B546,'Res.Aux.'!$AG$12:$AG$722,0),MATCH(R$6,'Res.Aux.'!$AG$15:$BG$15,0)))</f>
        <v/>
      </c>
      <c r="S546" s="415" t="str">
        <f>IF($B546="-","",INDEX('Res.Aux.'!$AG$12:$BG$722,MATCH($B546,'Res.Aux.'!$AG$12:$AG$722,0),MATCH(S$6,'Res.Aux.'!$AG$15:$BG$15,0)))</f>
        <v/>
      </c>
      <c r="T546" s="415" t="str">
        <f>IF($B546="-","",INDEX('Res.Aux.'!$AG$12:$BG$722,MATCH($B546,'Res.Aux.'!$AG$12:$AG$722,0),MATCH(T$6,'Res.Aux.'!$AG$15:$BG$15,0)))</f>
        <v/>
      </c>
      <c r="U546" s="416" t="str">
        <f>IF($B546="-","",INDEX('Res.Aux.'!$AG$12:$BG$722,MATCH($B546,'Res.Aux.'!$AG$12:$AG$722,0),MATCH(U$6,'Res.Aux.'!$AG$15:$BG$15,0)))</f>
        <v/>
      </c>
      <c r="V546" s="417"/>
      <c r="W546" s="414" t="str">
        <f t="shared" si="109"/>
        <v>-</v>
      </c>
      <c r="X546" s="415" t="str">
        <f t="shared" si="109"/>
        <v>-</v>
      </c>
      <c r="Y546" s="415" t="str">
        <f t="shared" si="109"/>
        <v>-</v>
      </c>
      <c r="Z546" s="416" t="str">
        <f t="shared" si="109"/>
        <v>-</v>
      </c>
      <c r="AA546" s="417"/>
      <c r="AB546" s="414" t="str">
        <f t="shared" si="108"/>
        <v>-</v>
      </c>
      <c r="AC546" s="415" t="str">
        <f t="shared" si="108"/>
        <v>-</v>
      </c>
      <c r="AD546" s="415" t="str">
        <f t="shared" si="108"/>
        <v>-</v>
      </c>
      <c r="AE546" s="416" t="str">
        <f t="shared" si="108"/>
        <v>-</v>
      </c>
      <c r="AF546" s="417"/>
      <c r="AG546" s="410" t="str">
        <f t="shared" si="99"/>
        <v>-</v>
      </c>
      <c r="AH546" s="417"/>
      <c r="AI546" s="418" t="str">
        <f t="shared" si="100"/>
        <v>ù</v>
      </c>
      <c r="AJ546" s="419" t="str">
        <f t="shared" si="101"/>
        <v>~</v>
      </c>
      <c r="AK546" s="417"/>
      <c r="AL546" s="414" t="str">
        <f t="shared" si="107"/>
        <v>-</v>
      </c>
      <c r="AM546" s="416" t="str">
        <f t="shared" si="105"/>
        <v>-</v>
      </c>
    </row>
    <row r="547" spans="2:39" ht="15" x14ac:dyDescent="0.3">
      <c r="B547" s="400" t="str">
        <f>IF(MAX(B$7:B546)+1&gt;MAX('Res.Aux.'!$AG$23:$AG$722),"-",MAX(B$7:B546)+1)</f>
        <v>-</v>
      </c>
      <c r="C547" s="401" t="str">
        <f>IF($B547="-","",INDEX('Res.Aux.'!$AG$12:$BG$722,MATCH($B547,'Res.Aux.'!$AG$12:$AG$722,0),MATCH(C$6,'Res.Aux.'!$AG$15:$BG$15,0)))</f>
        <v/>
      </c>
      <c r="D547" s="402" t="str">
        <f t="shared" si="102"/>
        <v/>
      </c>
      <c r="E547" s="403" t="str">
        <f>IF($B547="-","",INDEX('Res.Aux.'!$AG$12:$BG$722,MATCH($B547,'Res.Aux.'!$AG$12:$AG$722,0),MATCH(E$6,'Res.Aux.'!$AG$15:$BG$15,0)))</f>
        <v/>
      </c>
      <c r="F547" s="402" t="str">
        <f t="shared" si="103"/>
        <v/>
      </c>
      <c r="G547" s="404" t="str">
        <f>IF($B547="-","",INDEX('Res.Aux.'!$AG$12:$BG$722,MATCH($B547,'Res.Aux.'!$AG$12:$AG$722,0),MATCH(G$6,'Res.Aux.'!$AG$15:$BG$15,0)))</f>
        <v/>
      </c>
      <c r="H547" s="405" t="str">
        <f>IF($B547="-","",Datos!$I$16)</f>
        <v/>
      </c>
      <c r="I547" s="406" t="str">
        <f>IF($C547="","",Datos!$G$16)</f>
        <v/>
      </c>
      <c r="J547" s="407" t="str">
        <f>IF($B547="-","",INDEX('Res.Aux.'!$AG$12:$BG$722,MATCH($B547,'Res.Aux.'!$AG$12:$AG$722,0),MATCH(J$6,'Res.Aux.'!$AG$15:$BG$15,0)))</f>
        <v/>
      </c>
      <c r="K547" s="408" t="str">
        <f>IF($C547="","",Datos!$H$26)</f>
        <v/>
      </c>
      <c r="L547" s="409" t="str">
        <f>IF($I547="","",Datos!$N$27)</f>
        <v/>
      </c>
      <c r="M547" s="407" t="str">
        <f>IF($I547="","",Datos!$O$27)</f>
        <v/>
      </c>
      <c r="N547" s="410" t="str">
        <f>IF($B547="-","",INDEX('Res.Aux.'!$AG$12:$BG$722,MATCH($B547,'Res.Aux.'!$AG$12:$AG$722,0),MATCH(N$6,'Res.Aux.'!$AG$15:$BG$15,0)))</f>
        <v/>
      </c>
      <c r="O547" s="411"/>
      <c r="P547" s="412" t="str">
        <f t="shared" si="104"/>
        <v/>
      </c>
      <c r="Q547" s="413" t="str">
        <f t="shared" si="106"/>
        <v>ù</v>
      </c>
      <c r="R547" s="414" t="str">
        <f>IF($B547="-","",INDEX('Res.Aux.'!$AG$12:$BG$722,MATCH($B547,'Res.Aux.'!$AG$12:$AG$722,0),MATCH(R$6,'Res.Aux.'!$AG$15:$BG$15,0)))</f>
        <v/>
      </c>
      <c r="S547" s="415" t="str">
        <f>IF($B547="-","",INDEX('Res.Aux.'!$AG$12:$BG$722,MATCH($B547,'Res.Aux.'!$AG$12:$AG$722,0),MATCH(S$6,'Res.Aux.'!$AG$15:$BG$15,0)))</f>
        <v/>
      </c>
      <c r="T547" s="415" t="str">
        <f>IF($B547="-","",INDEX('Res.Aux.'!$AG$12:$BG$722,MATCH($B547,'Res.Aux.'!$AG$12:$AG$722,0),MATCH(T$6,'Res.Aux.'!$AG$15:$BG$15,0)))</f>
        <v/>
      </c>
      <c r="U547" s="416" t="str">
        <f>IF($B547="-","",INDEX('Res.Aux.'!$AG$12:$BG$722,MATCH($B547,'Res.Aux.'!$AG$12:$AG$722,0),MATCH(U$6,'Res.Aux.'!$AG$15:$BG$15,0)))</f>
        <v/>
      </c>
      <c r="V547" s="417"/>
      <c r="W547" s="414" t="str">
        <f t="shared" si="109"/>
        <v>-</v>
      </c>
      <c r="X547" s="415" t="str">
        <f t="shared" si="109"/>
        <v>-</v>
      </c>
      <c r="Y547" s="415" t="str">
        <f t="shared" si="109"/>
        <v>-</v>
      </c>
      <c r="Z547" s="416" t="str">
        <f t="shared" si="109"/>
        <v>-</v>
      </c>
      <c r="AA547" s="417"/>
      <c r="AB547" s="414" t="str">
        <f t="shared" si="108"/>
        <v>-</v>
      </c>
      <c r="AC547" s="415" t="str">
        <f t="shared" si="108"/>
        <v>-</v>
      </c>
      <c r="AD547" s="415" t="str">
        <f t="shared" si="108"/>
        <v>-</v>
      </c>
      <c r="AE547" s="416" t="str">
        <f t="shared" si="108"/>
        <v>-</v>
      </c>
      <c r="AF547" s="417"/>
      <c r="AG547" s="410" t="str">
        <f t="shared" si="99"/>
        <v>-</v>
      </c>
      <c r="AH547" s="417"/>
      <c r="AI547" s="418" t="str">
        <f t="shared" si="100"/>
        <v>ù</v>
      </c>
      <c r="AJ547" s="419" t="str">
        <f t="shared" si="101"/>
        <v>~</v>
      </c>
      <c r="AK547" s="417"/>
      <c r="AL547" s="414" t="str">
        <f t="shared" si="107"/>
        <v>-</v>
      </c>
      <c r="AM547" s="416" t="str">
        <f t="shared" si="105"/>
        <v>-</v>
      </c>
    </row>
    <row r="548" spans="2:39" ht="15" x14ac:dyDescent="0.3">
      <c r="B548" s="400" t="str">
        <f>IF(MAX(B$7:B547)+1&gt;MAX('Res.Aux.'!$AG$23:$AG$722),"-",MAX(B$7:B547)+1)</f>
        <v>-</v>
      </c>
      <c r="C548" s="401" t="str">
        <f>IF($B548="-","",INDEX('Res.Aux.'!$AG$12:$BG$722,MATCH($B548,'Res.Aux.'!$AG$12:$AG$722,0),MATCH(C$6,'Res.Aux.'!$AG$15:$BG$15,0)))</f>
        <v/>
      </c>
      <c r="D548" s="402" t="str">
        <f t="shared" si="102"/>
        <v/>
      </c>
      <c r="E548" s="403" t="str">
        <f>IF($B548="-","",INDEX('Res.Aux.'!$AG$12:$BG$722,MATCH($B548,'Res.Aux.'!$AG$12:$AG$722,0),MATCH(E$6,'Res.Aux.'!$AG$15:$BG$15,0)))</f>
        <v/>
      </c>
      <c r="F548" s="402" t="str">
        <f t="shared" si="103"/>
        <v/>
      </c>
      <c r="G548" s="404" t="str">
        <f>IF($B548="-","",INDEX('Res.Aux.'!$AG$12:$BG$722,MATCH($B548,'Res.Aux.'!$AG$12:$AG$722,0),MATCH(G$6,'Res.Aux.'!$AG$15:$BG$15,0)))</f>
        <v/>
      </c>
      <c r="H548" s="405" t="str">
        <f>IF($B548="-","",Datos!$I$16)</f>
        <v/>
      </c>
      <c r="I548" s="406" t="str">
        <f>IF($C548="","",Datos!$G$16)</f>
        <v/>
      </c>
      <c r="J548" s="407" t="str">
        <f>IF($B548="-","",INDEX('Res.Aux.'!$AG$12:$BG$722,MATCH($B548,'Res.Aux.'!$AG$12:$AG$722,0),MATCH(J$6,'Res.Aux.'!$AG$15:$BG$15,0)))</f>
        <v/>
      </c>
      <c r="K548" s="408" t="str">
        <f>IF($C548="","",Datos!$H$26)</f>
        <v/>
      </c>
      <c r="L548" s="409" t="str">
        <f>IF($I548="","",Datos!$N$27)</f>
        <v/>
      </c>
      <c r="M548" s="407" t="str">
        <f>IF($I548="","",Datos!$O$27)</f>
        <v/>
      </c>
      <c r="N548" s="410" t="str">
        <f>IF($B548="-","",INDEX('Res.Aux.'!$AG$12:$BG$722,MATCH($B548,'Res.Aux.'!$AG$12:$AG$722,0),MATCH(N$6,'Res.Aux.'!$AG$15:$BG$15,0)))</f>
        <v/>
      </c>
      <c r="O548" s="411"/>
      <c r="P548" s="412" t="str">
        <f t="shared" si="104"/>
        <v/>
      </c>
      <c r="Q548" s="413" t="str">
        <f t="shared" si="106"/>
        <v>ù</v>
      </c>
      <c r="R548" s="414" t="str">
        <f>IF($B548="-","",INDEX('Res.Aux.'!$AG$12:$BG$722,MATCH($B548,'Res.Aux.'!$AG$12:$AG$722,0),MATCH(R$6,'Res.Aux.'!$AG$15:$BG$15,0)))</f>
        <v/>
      </c>
      <c r="S548" s="415" t="str">
        <f>IF($B548="-","",INDEX('Res.Aux.'!$AG$12:$BG$722,MATCH($B548,'Res.Aux.'!$AG$12:$AG$722,0),MATCH(S$6,'Res.Aux.'!$AG$15:$BG$15,0)))</f>
        <v/>
      </c>
      <c r="T548" s="415" t="str">
        <f>IF($B548="-","",INDEX('Res.Aux.'!$AG$12:$BG$722,MATCH($B548,'Res.Aux.'!$AG$12:$AG$722,0),MATCH(T$6,'Res.Aux.'!$AG$15:$BG$15,0)))</f>
        <v/>
      </c>
      <c r="U548" s="416" t="str">
        <f>IF($B548="-","",INDEX('Res.Aux.'!$AG$12:$BG$722,MATCH($B548,'Res.Aux.'!$AG$12:$AG$722,0),MATCH(U$6,'Res.Aux.'!$AG$15:$BG$15,0)))</f>
        <v/>
      </c>
      <c r="V548" s="417"/>
      <c r="W548" s="414" t="str">
        <f t="shared" si="109"/>
        <v>-</v>
      </c>
      <c r="X548" s="415" t="str">
        <f t="shared" si="109"/>
        <v>-</v>
      </c>
      <c r="Y548" s="415" t="str">
        <f t="shared" si="109"/>
        <v>-</v>
      </c>
      <c r="Z548" s="416" t="str">
        <f t="shared" si="109"/>
        <v>-</v>
      </c>
      <c r="AA548" s="417"/>
      <c r="AB548" s="414" t="str">
        <f t="shared" si="108"/>
        <v>-</v>
      </c>
      <c r="AC548" s="415" t="str">
        <f t="shared" si="108"/>
        <v>-</v>
      </c>
      <c r="AD548" s="415" t="str">
        <f t="shared" si="108"/>
        <v>-</v>
      </c>
      <c r="AE548" s="416" t="str">
        <f t="shared" si="108"/>
        <v>-</v>
      </c>
      <c r="AF548" s="417"/>
      <c r="AG548" s="410" t="str">
        <f t="shared" si="99"/>
        <v>-</v>
      </c>
      <c r="AH548" s="417"/>
      <c r="AI548" s="418" t="str">
        <f t="shared" si="100"/>
        <v>ù</v>
      </c>
      <c r="AJ548" s="419" t="str">
        <f t="shared" si="101"/>
        <v>~</v>
      </c>
      <c r="AK548" s="417"/>
      <c r="AL548" s="414" t="str">
        <f t="shared" si="107"/>
        <v>-</v>
      </c>
      <c r="AM548" s="416" t="str">
        <f t="shared" si="105"/>
        <v>-</v>
      </c>
    </row>
    <row r="549" spans="2:39" ht="15" x14ac:dyDescent="0.3">
      <c r="B549" s="400" t="str">
        <f>IF(MAX(B$7:B548)+1&gt;MAX('Res.Aux.'!$AG$23:$AG$722),"-",MAX(B$7:B548)+1)</f>
        <v>-</v>
      </c>
      <c r="C549" s="401" t="str">
        <f>IF($B549="-","",INDEX('Res.Aux.'!$AG$12:$BG$722,MATCH($B549,'Res.Aux.'!$AG$12:$AG$722,0),MATCH(C$6,'Res.Aux.'!$AG$15:$BG$15,0)))</f>
        <v/>
      </c>
      <c r="D549" s="402" t="str">
        <f t="shared" si="102"/>
        <v/>
      </c>
      <c r="E549" s="403" t="str">
        <f>IF($B549="-","",INDEX('Res.Aux.'!$AG$12:$BG$722,MATCH($B549,'Res.Aux.'!$AG$12:$AG$722,0),MATCH(E$6,'Res.Aux.'!$AG$15:$BG$15,0)))</f>
        <v/>
      </c>
      <c r="F549" s="402" t="str">
        <f t="shared" si="103"/>
        <v/>
      </c>
      <c r="G549" s="404" t="str">
        <f>IF($B549="-","",INDEX('Res.Aux.'!$AG$12:$BG$722,MATCH($B549,'Res.Aux.'!$AG$12:$AG$722,0),MATCH(G$6,'Res.Aux.'!$AG$15:$BG$15,0)))</f>
        <v/>
      </c>
      <c r="H549" s="405" t="str">
        <f>IF($B549="-","",Datos!$I$16)</f>
        <v/>
      </c>
      <c r="I549" s="406" t="str">
        <f>IF($C549="","",Datos!$G$16)</f>
        <v/>
      </c>
      <c r="J549" s="407" t="str">
        <f>IF($B549="-","",INDEX('Res.Aux.'!$AG$12:$BG$722,MATCH($B549,'Res.Aux.'!$AG$12:$AG$722,0),MATCH(J$6,'Res.Aux.'!$AG$15:$BG$15,0)))</f>
        <v/>
      </c>
      <c r="K549" s="408" t="str">
        <f>IF($C549="","",Datos!$H$26)</f>
        <v/>
      </c>
      <c r="L549" s="409" t="str">
        <f>IF($I549="","",Datos!$N$27)</f>
        <v/>
      </c>
      <c r="M549" s="407" t="str">
        <f>IF($I549="","",Datos!$O$27)</f>
        <v/>
      </c>
      <c r="N549" s="410" t="str">
        <f>IF($B549="-","",INDEX('Res.Aux.'!$AG$12:$BG$722,MATCH($B549,'Res.Aux.'!$AG$12:$AG$722,0),MATCH(N$6,'Res.Aux.'!$AG$15:$BG$15,0)))</f>
        <v/>
      </c>
      <c r="O549" s="411"/>
      <c r="P549" s="412" t="str">
        <f t="shared" si="104"/>
        <v/>
      </c>
      <c r="Q549" s="413" t="str">
        <f t="shared" si="106"/>
        <v>ù</v>
      </c>
      <c r="R549" s="414" t="str">
        <f>IF($B549="-","",INDEX('Res.Aux.'!$AG$12:$BG$722,MATCH($B549,'Res.Aux.'!$AG$12:$AG$722,0),MATCH(R$6,'Res.Aux.'!$AG$15:$BG$15,0)))</f>
        <v/>
      </c>
      <c r="S549" s="415" t="str">
        <f>IF($B549="-","",INDEX('Res.Aux.'!$AG$12:$BG$722,MATCH($B549,'Res.Aux.'!$AG$12:$AG$722,0),MATCH(S$6,'Res.Aux.'!$AG$15:$BG$15,0)))</f>
        <v/>
      </c>
      <c r="T549" s="415" t="str">
        <f>IF($B549="-","",INDEX('Res.Aux.'!$AG$12:$BG$722,MATCH($B549,'Res.Aux.'!$AG$12:$AG$722,0),MATCH(T$6,'Res.Aux.'!$AG$15:$BG$15,0)))</f>
        <v/>
      </c>
      <c r="U549" s="416" t="str">
        <f>IF($B549="-","",INDEX('Res.Aux.'!$AG$12:$BG$722,MATCH($B549,'Res.Aux.'!$AG$12:$AG$722,0),MATCH(U$6,'Res.Aux.'!$AG$15:$BG$15,0)))</f>
        <v/>
      </c>
      <c r="V549" s="417"/>
      <c r="W549" s="414" t="str">
        <f t="shared" si="109"/>
        <v>-</v>
      </c>
      <c r="X549" s="415" t="str">
        <f t="shared" si="109"/>
        <v>-</v>
      </c>
      <c r="Y549" s="415" t="str">
        <f t="shared" si="109"/>
        <v>-</v>
      </c>
      <c r="Z549" s="416" t="str">
        <f t="shared" si="109"/>
        <v>-</v>
      </c>
      <c r="AA549" s="417"/>
      <c r="AB549" s="414" t="str">
        <f t="shared" si="108"/>
        <v>-</v>
      </c>
      <c r="AC549" s="415" t="str">
        <f t="shared" si="108"/>
        <v>-</v>
      </c>
      <c r="AD549" s="415" t="str">
        <f t="shared" si="108"/>
        <v>-</v>
      </c>
      <c r="AE549" s="416" t="str">
        <f t="shared" si="108"/>
        <v>-</v>
      </c>
      <c r="AF549" s="417"/>
      <c r="AG549" s="410" t="str">
        <f t="shared" si="99"/>
        <v>-</v>
      </c>
      <c r="AH549" s="417"/>
      <c r="AI549" s="418" t="str">
        <f t="shared" si="100"/>
        <v>ù</v>
      </c>
      <c r="AJ549" s="419" t="str">
        <f t="shared" si="101"/>
        <v>~</v>
      </c>
      <c r="AK549" s="417"/>
      <c r="AL549" s="414" t="str">
        <f t="shared" si="107"/>
        <v>-</v>
      </c>
      <c r="AM549" s="416" t="str">
        <f t="shared" si="105"/>
        <v>-</v>
      </c>
    </row>
    <row r="550" spans="2:39" ht="15" x14ac:dyDescent="0.3">
      <c r="B550" s="400" t="str">
        <f>IF(MAX(B$7:B549)+1&gt;MAX('Res.Aux.'!$AG$23:$AG$722),"-",MAX(B$7:B549)+1)</f>
        <v>-</v>
      </c>
      <c r="C550" s="401" t="str">
        <f>IF($B550="-","",INDEX('Res.Aux.'!$AG$12:$BG$722,MATCH($B550,'Res.Aux.'!$AG$12:$AG$722,0),MATCH(C$6,'Res.Aux.'!$AG$15:$BG$15,0)))</f>
        <v/>
      </c>
      <c r="D550" s="402" t="str">
        <f t="shared" si="102"/>
        <v/>
      </c>
      <c r="E550" s="403" t="str">
        <f>IF($B550="-","",INDEX('Res.Aux.'!$AG$12:$BG$722,MATCH($B550,'Res.Aux.'!$AG$12:$AG$722,0),MATCH(E$6,'Res.Aux.'!$AG$15:$BG$15,0)))</f>
        <v/>
      </c>
      <c r="F550" s="402" t="str">
        <f t="shared" si="103"/>
        <v/>
      </c>
      <c r="G550" s="404" t="str">
        <f>IF($B550="-","",INDEX('Res.Aux.'!$AG$12:$BG$722,MATCH($B550,'Res.Aux.'!$AG$12:$AG$722,0),MATCH(G$6,'Res.Aux.'!$AG$15:$BG$15,0)))</f>
        <v/>
      </c>
      <c r="H550" s="405" t="str">
        <f>IF($B550="-","",Datos!$I$16)</f>
        <v/>
      </c>
      <c r="I550" s="406" t="str">
        <f>IF($C550="","",Datos!$G$16)</f>
        <v/>
      </c>
      <c r="J550" s="407" t="str">
        <f>IF($B550="-","",INDEX('Res.Aux.'!$AG$12:$BG$722,MATCH($B550,'Res.Aux.'!$AG$12:$AG$722,0),MATCH(J$6,'Res.Aux.'!$AG$15:$BG$15,0)))</f>
        <v/>
      </c>
      <c r="K550" s="408" t="str">
        <f>IF($C550="","",Datos!$H$26)</f>
        <v/>
      </c>
      <c r="L550" s="409" t="str">
        <f>IF($I550="","",Datos!$N$27)</f>
        <v/>
      </c>
      <c r="M550" s="407" t="str">
        <f>IF($I550="","",Datos!$O$27)</f>
        <v/>
      </c>
      <c r="N550" s="410" t="str">
        <f>IF($B550="-","",INDEX('Res.Aux.'!$AG$12:$BG$722,MATCH($B550,'Res.Aux.'!$AG$12:$AG$722,0),MATCH(N$6,'Res.Aux.'!$AG$15:$BG$15,0)))</f>
        <v/>
      </c>
      <c r="O550" s="411"/>
      <c r="P550" s="412" t="str">
        <f t="shared" si="104"/>
        <v/>
      </c>
      <c r="Q550" s="413" t="str">
        <f t="shared" si="106"/>
        <v>ù</v>
      </c>
      <c r="R550" s="414" t="str">
        <f>IF($B550="-","",INDEX('Res.Aux.'!$AG$12:$BG$722,MATCH($B550,'Res.Aux.'!$AG$12:$AG$722,0),MATCH(R$6,'Res.Aux.'!$AG$15:$BG$15,0)))</f>
        <v/>
      </c>
      <c r="S550" s="415" t="str">
        <f>IF($B550="-","",INDEX('Res.Aux.'!$AG$12:$BG$722,MATCH($B550,'Res.Aux.'!$AG$12:$AG$722,0),MATCH(S$6,'Res.Aux.'!$AG$15:$BG$15,0)))</f>
        <v/>
      </c>
      <c r="T550" s="415" t="str">
        <f>IF($B550="-","",INDEX('Res.Aux.'!$AG$12:$BG$722,MATCH($B550,'Res.Aux.'!$AG$12:$AG$722,0),MATCH(T$6,'Res.Aux.'!$AG$15:$BG$15,0)))</f>
        <v/>
      </c>
      <c r="U550" s="416" t="str">
        <f>IF($B550="-","",INDEX('Res.Aux.'!$AG$12:$BG$722,MATCH($B550,'Res.Aux.'!$AG$12:$AG$722,0),MATCH(U$6,'Res.Aux.'!$AG$15:$BG$15,0)))</f>
        <v/>
      </c>
      <c r="V550" s="417"/>
      <c r="W550" s="414" t="str">
        <f t="shared" si="109"/>
        <v>-</v>
      </c>
      <c r="X550" s="415" t="str">
        <f t="shared" si="109"/>
        <v>-</v>
      </c>
      <c r="Y550" s="415" t="str">
        <f t="shared" si="109"/>
        <v>-</v>
      </c>
      <c r="Z550" s="416" t="str">
        <f t="shared" si="109"/>
        <v>-</v>
      </c>
      <c r="AA550" s="417"/>
      <c r="AB550" s="414" t="str">
        <f t="shared" si="108"/>
        <v>-</v>
      </c>
      <c r="AC550" s="415" t="str">
        <f t="shared" si="108"/>
        <v>-</v>
      </c>
      <c r="AD550" s="415" t="str">
        <f t="shared" si="108"/>
        <v>-</v>
      </c>
      <c r="AE550" s="416" t="str">
        <f t="shared" si="108"/>
        <v>-</v>
      </c>
      <c r="AF550" s="417"/>
      <c r="AG550" s="410" t="str">
        <f t="shared" si="99"/>
        <v>-</v>
      </c>
      <c r="AH550" s="417"/>
      <c r="AI550" s="418" t="str">
        <f t="shared" si="100"/>
        <v>ù</v>
      </c>
      <c r="AJ550" s="419" t="str">
        <f t="shared" si="101"/>
        <v>~</v>
      </c>
      <c r="AK550" s="417"/>
      <c r="AL550" s="414" t="str">
        <f t="shared" si="107"/>
        <v>-</v>
      </c>
      <c r="AM550" s="416" t="str">
        <f t="shared" si="105"/>
        <v>-</v>
      </c>
    </row>
    <row r="551" spans="2:39" ht="15" x14ac:dyDescent="0.3">
      <c r="B551" s="400" t="str">
        <f>IF(MAX(B$7:B550)+1&gt;MAX('Res.Aux.'!$AG$23:$AG$722),"-",MAX(B$7:B550)+1)</f>
        <v>-</v>
      </c>
      <c r="C551" s="401" t="str">
        <f>IF($B551="-","",INDEX('Res.Aux.'!$AG$12:$BG$722,MATCH($B551,'Res.Aux.'!$AG$12:$AG$722,0),MATCH(C$6,'Res.Aux.'!$AG$15:$BG$15,0)))</f>
        <v/>
      </c>
      <c r="D551" s="402" t="str">
        <f t="shared" si="102"/>
        <v/>
      </c>
      <c r="E551" s="403" t="str">
        <f>IF($B551="-","",INDEX('Res.Aux.'!$AG$12:$BG$722,MATCH($B551,'Res.Aux.'!$AG$12:$AG$722,0),MATCH(E$6,'Res.Aux.'!$AG$15:$BG$15,0)))</f>
        <v/>
      </c>
      <c r="F551" s="402" t="str">
        <f t="shared" si="103"/>
        <v/>
      </c>
      <c r="G551" s="404" t="str">
        <f>IF($B551="-","",INDEX('Res.Aux.'!$AG$12:$BG$722,MATCH($B551,'Res.Aux.'!$AG$12:$AG$722,0),MATCH(G$6,'Res.Aux.'!$AG$15:$BG$15,0)))</f>
        <v/>
      </c>
      <c r="H551" s="405" t="str">
        <f>IF($B551="-","",Datos!$I$16)</f>
        <v/>
      </c>
      <c r="I551" s="406" t="str">
        <f>IF($C551="","",Datos!$G$16)</f>
        <v/>
      </c>
      <c r="J551" s="407" t="str">
        <f>IF($B551="-","",INDEX('Res.Aux.'!$AG$12:$BG$722,MATCH($B551,'Res.Aux.'!$AG$12:$AG$722,0),MATCH(J$6,'Res.Aux.'!$AG$15:$BG$15,0)))</f>
        <v/>
      </c>
      <c r="K551" s="408" t="str">
        <f>IF($C551="","",Datos!$H$26)</f>
        <v/>
      </c>
      <c r="L551" s="409" t="str">
        <f>IF($I551="","",Datos!$N$27)</f>
        <v/>
      </c>
      <c r="M551" s="407" t="str">
        <f>IF($I551="","",Datos!$O$27)</f>
        <v/>
      </c>
      <c r="N551" s="410" t="str">
        <f>IF($B551="-","",INDEX('Res.Aux.'!$AG$12:$BG$722,MATCH($B551,'Res.Aux.'!$AG$12:$AG$722,0),MATCH(N$6,'Res.Aux.'!$AG$15:$BG$15,0)))</f>
        <v/>
      </c>
      <c r="O551" s="411"/>
      <c r="P551" s="412" t="str">
        <f t="shared" si="104"/>
        <v/>
      </c>
      <c r="Q551" s="413" t="str">
        <f t="shared" si="106"/>
        <v>ù</v>
      </c>
      <c r="R551" s="414" t="str">
        <f>IF($B551="-","",INDEX('Res.Aux.'!$AG$12:$BG$722,MATCH($B551,'Res.Aux.'!$AG$12:$AG$722,0),MATCH(R$6,'Res.Aux.'!$AG$15:$BG$15,0)))</f>
        <v/>
      </c>
      <c r="S551" s="415" t="str">
        <f>IF($B551="-","",INDEX('Res.Aux.'!$AG$12:$BG$722,MATCH($B551,'Res.Aux.'!$AG$12:$AG$722,0),MATCH(S$6,'Res.Aux.'!$AG$15:$BG$15,0)))</f>
        <v/>
      </c>
      <c r="T551" s="415" t="str">
        <f>IF($B551="-","",INDEX('Res.Aux.'!$AG$12:$BG$722,MATCH($B551,'Res.Aux.'!$AG$12:$AG$722,0),MATCH(T$6,'Res.Aux.'!$AG$15:$BG$15,0)))</f>
        <v/>
      </c>
      <c r="U551" s="416" t="str">
        <f>IF($B551="-","",INDEX('Res.Aux.'!$AG$12:$BG$722,MATCH($B551,'Res.Aux.'!$AG$12:$AG$722,0),MATCH(U$6,'Res.Aux.'!$AG$15:$BG$15,0)))</f>
        <v/>
      </c>
      <c r="V551" s="417"/>
      <c r="W551" s="414" t="str">
        <f t="shared" si="109"/>
        <v>-</v>
      </c>
      <c r="X551" s="415" t="str">
        <f t="shared" si="109"/>
        <v>-</v>
      </c>
      <c r="Y551" s="415" t="str">
        <f t="shared" si="109"/>
        <v>-</v>
      </c>
      <c r="Z551" s="416" t="str">
        <f t="shared" si="109"/>
        <v>-</v>
      </c>
      <c r="AA551" s="417"/>
      <c r="AB551" s="414" t="str">
        <f t="shared" si="108"/>
        <v>-</v>
      </c>
      <c r="AC551" s="415" t="str">
        <f t="shared" si="108"/>
        <v>-</v>
      </c>
      <c r="AD551" s="415" t="str">
        <f t="shared" si="108"/>
        <v>-</v>
      </c>
      <c r="AE551" s="416" t="str">
        <f t="shared" si="108"/>
        <v>-</v>
      </c>
      <c r="AF551" s="417"/>
      <c r="AG551" s="410" t="str">
        <f t="shared" si="99"/>
        <v>-</v>
      </c>
      <c r="AH551" s="417"/>
      <c r="AI551" s="418" t="str">
        <f t="shared" si="100"/>
        <v>ù</v>
      </c>
      <c r="AJ551" s="419" t="str">
        <f t="shared" si="101"/>
        <v>~</v>
      </c>
      <c r="AK551" s="417"/>
      <c r="AL551" s="414" t="str">
        <f t="shared" si="107"/>
        <v>-</v>
      </c>
      <c r="AM551" s="416" t="str">
        <f t="shared" si="105"/>
        <v>-</v>
      </c>
    </row>
    <row r="552" spans="2:39" ht="15" x14ac:dyDescent="0.3">
      <c r="B552" s="400" t="str">
        <f>IF(MAX(B$7:B551)+1&gt;MAX('Res.Aux.'!$AG$23:$AG$722),"-",MAX(B$7:B551)+1)</f>
        <v>-</v>
      </c>
      <c r="C552" s="401" t="str">
        <f>IF($B552="-","",INDEX('Res.Aux.'!$AG$12:$BG$722,MATCH($B552,'Res.Aux.'!$AG$12:$AG$722,0),MATCH(C$6,'Res.Aux.'!$AG$15:$BG$15,0)))</f>
        <v/>
      </c>
      <c r="D552" s="402" t="str">
        <f t="shared" si="102"/>
        <v/>
      </c>
      <c r="E552" s="403" t="str">
        <f>IF($B552="-","",INDEX('Res.Aux.'!$AG$12:$BG$722,MATCH($B552,'Res.Aux.'!$AG$12:$AG$722,0),MATCH(E$6,'Res.Aux.'!$AG$15:$BG$15,0)))</f>
        <v/>
      </c>
      <c r="F552" s="402" t="str">
        <f t="shared" si="103"/>
        <v/>
      </c>
      <c r="G552" s="404" t="str">
        <f>IF($B552="-","",INDEX('Res.Aux.'!$AG$12:$BG$722,MATCH($B552,'Res.Aux.'!$AG$12:$AG$722,0),MATCH(G$6,'Res.Aux.'!$AG$15:$BG$15,0)))</f>
        <v/>
      </c>
      <c r="H552" s="405" t="str">
        <f>IF($B552="-","",Datos!$I$16)</f>
        <v/>
      </c>
      <c r="I552" s="406" t="str">
        <f>IF($C552="","",Datos!$G$16)</f>
        <v/>
      </c>
      <c r="J552" s="407" t="str">
        <f>IF($B552="-","",INDEX('Res.Aux.'!$AG$12:$BG$722,MATCH($B552,'Res.Aux.'!$AG$12:$AG$722,0),MATCH(J$6,'Res.Aux.'!$AG$15:$BG$15,0)))</f>
        <v/>
      </c>
      <c r="K552" s="408" t="str">
        <f>IF($C552="","",Datos!$H$26)</f>
        <v/>
      </c>
      <c r="L552" s="409" t="str">
        <f>IF($I552="","",Datos!$N$27)</f>
        <v/>
      </c>
      <c r="M552" s="407" t="str">
        <f>IF($I552="","",Datos!$O$27)</f>
        <v/>
      </c>
      <c r="N552" s="410" t="str">
        <f>IF($B552="-","",INDEX('Res.Aux.'!$AG$12:$BG$722,MATCH($B552,'Res.Aux.'!$AG$12:$AG$722,0),MATCH(N$6,'Res.Aux.'!$AG$15:$BG$15,0)))</f>
        <v/>
      </c>
      <c r="O552" s="411"/>
      <c r="P552" s="412" t="str">
        <f t="shared" si="104"/>
        <v/>
      </c>
      <c r="Q552" s="413" t="str">
        <f t="shared" si="106"/>
        <v>ù</v>
      </c>
      <c r="R552" s="414" t="str">
        <f>IF($B552="-","",INDEX('Res.Aux.'!$AG$12:$BG$722,MATCH($B552,'Res.Aux.'!$AG$12:$AG$722,0),MATCH(R$6,'Res.Aux.'!$AG$15:$BG$15,0)))</f>
        <v/>
      </c>
      <c r="S552" s="415" t="str">
        <f>IF($B552="-","",INDEX('Res.Aux.'!$AG$12:$BG$722,MATCH($B552,'Res.Aux.'!$AG$12:$AG$722,0),MATCH(S$6,'Res.Aux.'!$AG$15:$BG$15,0)))</f>
        <v/>
      </c>
      <c r="T552" s="415" t="str">
        <f>IF($B552="-","",INDEX('Res.Aux.'!$AG$12:$BG$722,MATCH($B552,'Res.Aux.'!$AG$12:$AG$722,0),MATCH(T$6,'Res.Aux.'!$AG$15:$BG$15,0)))</f>
        <v/>
      </c>
      <c r="U552" s="416" t="str">
        <f>IF($B552="-","",INDEX('Res.Aux.'!$AG$12:$BG$722,MATCH($B552,'Res.Aux.'!$AG$12:$AG$722,0),MATCH(U$6,'Res.Aux.'!$AG$15:$BG$15,0)))</f>
        <v/>
      </c>
      <c r="V552" s="417"/>
      <c r="W552" s="414" t="str">
        <f t="shared" si="109"/>
        <v>-</v>
      </c>
      <c r="X552" s="415" t="str">
        <f t="shared" si="109"/>
        <v>-</v>
      </c>
      <c r="Y552" s="415" t="str">
        <f t="shared" si="109"/>
        <v>-</v>
      </c>
      <c r="Z552" s="416" t="str">
        <f t="shared" si="109"/>
        <v>-</v>
      </c>
      <c r="AA552" s="417"/>
      <c r="AB552" s="414" t="str">
        <f t="shared" si="108"/>
        <v>-</v>
      </c>
      <c r="AC552" s="415" t="str">
        <f t="shared" si="108"/>
        <v>-</v>
      </c>
      <c r="AD552" s="415" t="str">
        <f t="shared" si="108"/>
        <v>-</v>
      </c>
      <c r="AE552" s="416" t="str">
        <f t="shared" si="108"/>
        <v>-</v>
      </c>
      <c r="AF552" s="417"/>
      <c r="AG552" s="410" t="str">
        <f t="shared" si="99"/>
        <v>-</v>
      </c>
      <c r="AH552" s="417"/>
      <c r="AI552" s="418" t="str">
        <f t="shared" si="100"/>
        <v>ù</v>
      </c>
      <c r="AJ552" s="419" t="str">
        <f t="shared" si="101"/>
        <v>~</v>
      </c>
      <c r="AK552" s="417"/>
      <c r="AL552" s="414" t="str">
        <f t="shared" si="107"/>
        <v>-</v>
      </c>
      <c r="AM552" s="416" t="str">
        <f t="shared" si="105"/>
        <v>-</v>
      </c>
    </row>
    <row r="553" spans="2:39" ht="15" x14ac:dyDescent="0.3">
      <c r="B553" s="400" t="str">
        <f>IF(MAX(B$7:B552)+1&gt;MAX('Res.Aux.'!$AG$23:$AG$722),"-",MAX(B$7:B552)+1)</f>
        <v>-</v>
      </c>
      <c r="C553" s="401" t="str">
        <f>IF($B553="-","",INDEX('Res.Aux.'!$AG$12:$BG$722,MATCH($B553,'Res.Aux.'!$AG$12:$AG$722,0),MATCH(C$6,'Res.Aux.'!$AG$15:$BG$15,0)))</f>
        <v/>
      </c>
      <c r="D553" s="402" t="str">
        <f t="shared" si="102"/>
        <v/>
      </c>
      <c r="E553" s="403" t="str">
        <f>IF($B553="-","",INDEX('Res.Aux.'!$AG$12:$BG$722,MATCH($B553,'Res.Aux.'!$AG$12:$AG$722,0),MATCH(E$6,'Res.Aux.'!$AG$15:$BG$15,0)))</f>
        <v/>
      </c>
      <c r="F553" s="402" t="str">
        <f t="shared" si="103"/>
        <v/>
      </c>
      <c r="G553" s="404" t="str">
        <f>IF($B553="-","",INDEX('Res.Aux.'!$AG$12:$BG$722,MATCH($B553,'Res.Aux.'!$AG$12:$AG$722,0),MATCH(G$6,'Res.Aux.'!$AG$15:$BG$15,0)))</f>
        <v/>
      </c>
      <c r="H553" s="405" t="str">
        <f>IF($B553="-","",Datos!$I$16)</f>
        <v/>
      </c>
      <c r="I553" s="406" t="str">
        <f>IF($C553="","",Datos!$G$16)</f>
        <v/>
      </c>
      <c r="J553" s="407" t="str">
        <f>IF($B553="-","",INDEX('Res.Aux.'!$AG$12:$BG$722,MATCH($B553,'Res.Aux.'!$AG$12:$AG$722,0),MATCH(J$6,'Res.Aux.'!$AG$15:$BG$15,0)))</f>
        <v/>
      </c>
      <c r="K553" s="408" t="str">
        <f>IF($C553="","",Datos!$H$26)</f>
        <v/>
      </c>
      <c r="L553" s="409" t="str">
        <f>IF($I553="","",Datos!$N$27)</f>
        <v/>
      </c>
      <c r="M553" s="407" t="str">
        <f>IF($I553="","",Datos!$O$27)</f>
        <v/>
      </c>
      <c r="N553" s="410" t="str">
        <f>IF($B553="-","",INDEX('Res.Aux.'!$AG$12:$BG$722,MATCH($B553,'Res.Aux.'!$AG$12:$AG$722,0),MATCH(N$6,'Res.Aux.'!$AG$15:$BG$15,0)))</f>
        <v/>
      </c>
      <c r="O553" s="411"/>
      <c r="P553" s="412" t="str">
        <f t="shared" si="104"/>
        <v/>
      </c>
      <c r="Q553" s="413" t="str">
        <f t="shared" si="106"/>
        <v>ù</v>
      </c>
      <c r="R553" s="414" t="str">
        <f>IF($B553="-","",INDEX('Res.Aux.'!$AG$12:$BG$722,MATCH($B553,'Res.Aux.'!$AG$12:$AG$722,0),MATCH(R$6,'Res.Aux.'!$AG$15:$BG$15,0)))</f>
        <v/>
      </c>
      <c r="S553" s="415" t="str">
        <f>IF($B553="-","",INDEX('Res.Aux.'!$AG$12:$BG$722,MATCH($B553,'Res.Aux.'!$AG$12:$AG$722,0),MATCH(S$6,'Res.Aux.'!$AG$15:$BG$15,0)))</f>
        <v/>
      </c>
      <c r="T553" s="415" t="str">
        <f>IF($B553="-","",INDEX('Res.Aux.'!$AG$12:$BG$722,MATCH($B553,'Res.Aux.'!$AG$12:$AG$722,0),MATCH(T$6,'Res.Aux.'!$AG$15:$BG$15,0)))</f>
        <v/>
      </c>
      <c r="U553" s="416" t="str">
        <f>IF($B553="-","",INDEX('Res.Aux.'!$AG$12:$BG$722,MATCH($B553,'Res.Aux.'!$AG$12:$AG$722,0),MATCH(U$6,'Res.Aux.'!$AG$15:$BG$15,0)))</f>
        <v/>
      </c>
      <c r="V553" s="417"/>
      <c r="W553" s="414" t="str">
        <f t="shared" si="109"/>
        <v>-</v>
      </c>
      <c r="X553" s="415" t="str">
        <f t="shared" si="109"/>
        <v>-</v>
      </c>
      <c r="Y553" s="415" t="str">
        <f t="shared" si="109"/>
        <v>-</v>
      </c>
      <c r="Z553" s="416" t="str">
        <f t="shared" si="109"/>
        <v>-</v>
      </c>
      <c r="AA553" s="417"/>
      <c r="AB553" s="414" t="str">
        <f t="shared" si="108"/>
        <v>-</v>
      </c>
      <c r="AC553" s="415" t="str">
        <f t="shared" si="108"/>
        <v>-</v>
      </c>
      <c r="AD553" s="415" t="str">
        <f t="shared" si="108"/>
        <v>-</v>
      </c>
      <c r="AE553" s="416" t="str">
        <f t="shared" si="108"/>
        <v>-</v>
      </c>
      <c r="AF553" s="417"/>
      <c r="AG553" s="410" t="str">
        <f t="shared" si="99"/>
        <v>-</v>
      </c>
      <c r="AH553" s="417"/>
      <c r="AI553" s="418" t="str">
        <f t="shared" si="100"/>
        <v>ù</v>
      </c>
      <c r="AJ553" s="419" t="str">
        <f t="shared" si="101"/>
        <v>~</v>
      </c>
      <c r="AK553" s="417"/>
      <c r="AL553" s="414" t="str">
        <f t="shared" si="107"/>
        <v>-</v>
      </c>
      <c r="AM553" s="416" t="str">
        <f t="shared" si="105"/>
        <v>-</v>
      </c>
    </row>
    <row r="554" spans="2:39" ht="15" x14ac:dyDescent="0.3">
      <c r="B554" s="400" t="str">
        <f>IF(MAX(B$7:B553)+1&gt;MAX('Res.Aux.'!$AG$23:$AG$722),"-",MAX(B$7:B553)+1)</f>
        <v>-</v>
      </c>
      <c r="C554" s="401" t="str">
        <f>IF($B554="-","",INDEX('Res.Aux.'!$AG$12:$BG$722,MATCH($B554,'Res.Aux.'!$AG$12:$AG$722,0),MATCH(C$6,'Res.Aux.'!$AG$15:$BG$15,0)))</f>
        <v/>
      </c>
      <c r="D554" s="402" t="str">
        <f t="shared" si="102"/>
        <v/>
      </c>
      <c r="E554" s="403" t="str">
        <f>IF($B554="-","",INDEX('Res.Aux.'!$AG$12:$BG$722,MATCH($B554,'Res.Aux.'!$AG$12:$AG$722,0),MATCH(E$6,'Res.Aux.'!$AG$15:$BG$15,0)))</f>
        <v/>
      </c>
      <c r="F554" s="402" t="str">
        <f t="shared" si="103"/>
        <v/>
      </c>
      <c r="G554" s="404" t="str">
        <f>IF($B554="-","",INDEX('Res.Aux.'!$AG$12:$BG$722,MATCH($B554,'Res.Aux.'!$AG$12:$AG$722,0),MATCH(G$6,'Res.Aux.'!$AG$15:$BG$15,0)))</f>
        <v/>
      </c>
      <c r="H554" s="405" t="str">
        <f>IF($B554="-","",Datos!$I$16)</f>
        <v/>
      </c>
      <c r="I554" s="406" t="str">
        <f>IF($C554="","",Datos!$G$16)</f>
        <v/>
      </c>
      <c r="J554" s="407" t="str">
        <f>IF($B554="-","",INDEX('Res.Aux.'!$AG$12:$BG$722,MATCH($B554,'Res.Aux.'!$AG$12:$AG$722,0),MATCH(J$6,'Res.Aux.'!$AG$15:$BG$15,0)))</f>
        <v/>
      </c>
      <c r="K554" s="408" t="str">
        <f>IF($C554="","",Datos!$H$26)</f>
        <v/>
      </c>
      <c r="L554" s="409" t="str">
        <f>IF($I554="","",Datos!$N$27)</f>
        <v/>
      </c>
      <c r="M554" s="407" t="str">
        <f>IF($I554="","",Datos!$O$27)</f>
        <v/>
      </c>
      <c r="N554" s="410" t="str">
        <f>IF($B554="-","",INDEX('Res.Aux.'!$AG$12:$BG$722,MATCH($B554,'Res.Aux.'!$AG$12:$AG$722,0),MATCH(N$6,'Res.Aux.'!$AG$15:$BG$15,0)))</f>
        <v/>
      </c>
      <c r="O554" s="411"/>
      <c r="P554" s="412" t="str">
        <f t="shared" si="104"/>
        <v/>
      </c>
      <c r="Q554" s="413" t="str">
        <f t="shared" si="106"/>
        <v>ù</v>
      </c>
      <c r="R554" s="414" t="str">
        <f>IF($B554="-","",INDEX('Res.Aux.'!$AG$12:$BG$722,MATCH($B554,'Res.Aux.'!$AG$12:$AG$722,0),MATCH(R$6,'Res.Aux.'!$AG$15:$BG$15,0)))</f>
        <v/>
      </c>
      <c r="S554" s="415" t="str">
        <f>IF($B554="-","",INDEX('Res.Aux.'!$AG$12:$BG$722,MATCH($B554,'Res.Aux.'!$AG$12:$AG$722,0),MATCH(S$6,'Res.Aux.'!$AG$15:$BG$15,0)))</f>
        <v/>
      </c>
      <c r="T554" s="415" t="str">
        <f>IF($B554="-","",INDEX('Res.Aux.'!$AG$12:$BG$722,MATCH($B554,'Res.Aux.'!$AG$12:$AG$722,0),MATCH(T$6,'Res.Aux.'!$AG$15:$BG$15,0)))</f>
        <v/>
      </c>
      <c r="U554" s="416" t="str">
        <f>IF($B554="-","",INDEX('Res.Aux.'!$AG$12:$BG$722,MATCH($B554,'Res.Aux.'!$AG$12:$AG$722,0),MATCH(U$6,'Res.Aux.'!$AG$15:$BG$15,0)))</f>
        <v/>
      </c>
      <c r="V554" s="417"/>
      <c r="W554" s="414" t="str">
        <f t="shared" si="109"/>
        <v>-</v>
      </c>
      <c r="X554" s="415" t="str">
        <f t="shared" si="109"/>
        <v>-</v>
      </c>
      <c r="Y554" s="415" t="str">
        <f t="shared" si="109"/>
        <v>-</v>
      </c>
      <c r="Z554" s="416" t="str">
        <f t="shared" si="109"/>
        <v>-</v>
      </c>
      <c r="AA554" s="417"/>
      <c r="AB554" s="414" t="str">
        <f t="shared" si="108"/>
        <v>-</v>
      </c>
      <c r="AC554" s="415" t="str">
        <f t="shared" si="108"/>
        <v>-</v>
      </c>
      <c r="AD554" s="415" t="str">
        <f t="shared" si="108"/>
        <v>-</v>
      </c>
      <c r="AE554" s="416" t="str">
        <f t="shared" si="108"/>
        <v>-</v>
      </c>
      <c r="AF554" s="417"/>
      <c r="AG554" s="410" t="str">
        <f t="shared" si="99"/>
        <v>-</v>
      </c>
      <c r="AH554" s="417"/>
      <c r="AI554" s="418" t="str">
        <f t="shared" si="100"/>
        <v>ù</v>
      </c>
      <c r="AJ554" s="419" t="str">
        <f t="shared" si="101"/>
        <v>~</v>
      </c>
      <c r="AK554" s="417"/>
      <c r="AL554" s="414" t="str">
        <f t="shared" si="107"/>
        <v>-</v>
      </c>
      <c r="AM554" s="416" t="str">
        <f t="shared" si="105"/>
        <v>-</v>
      </c>
    </row>
    <row r="555" spans="2:39" ht="15" x14ac:dyDescent="0.3">
      <c r="B555" s="400" t="str">
        <f>IF(MAX(B$7:B554)+1&gt;MAX('Res.Aux.'!$AG$23:$AG$722),"-",MAX(B$7:B554)+1)</f>
        <v>-</v>
      </c>
      <c r="C555" s="401" t="str">
        <f>IF($B555="-","",INDEX('Res.Aux.'!$AG$12:$BG$722,MATCH($B555,'Res.Aux.'!$AG$12:$AG$722,0),MATCH(C$6,'Res.Aux.'!$AG$15:$BG$15,0)))</f>
        <v/>
      </c>
      <c r="D555" s="402" t="str">
        <f t="shared" si="102"/>
        <v/>
      </c>
      <c r="E555" s="403" t="str">
        <f>IF($B555="-","",INDEX('Res.Aux.'!$AG$12:$BG$722,MATCH($B555,'Res.Aux.'!$AG$12:$AG$722,0),MATCH(E$6,'Res.Aux.'!$AG$15:$BG$15,0)))</f>
        <v/>
      </c>
      <c r="F555" s="402" t="str">
        <f t="shared" si="103"/>
        <v/>
      </c>
      <c r="G555" s="404" t="str">
        <f>IF($B555="-","",INDEX('Res.Aux.'!$AG$12:$BG$722,MATCH($B555,'Res.Aux.'!$AG$12:$AG$722,0),MATCH(G$6,'Res.Aux.'!$AG$15:$BG$15,0)))</f>
        <v/>
      </c>
      <c r="H555" s="405" t="str">
        <f>IF($B555="-","",Datos!$I$16)</f>
        <v/>
      </c>
      <c r="I555" s="406" t="str">
        <f>IF($C555="","",Datos!$G$16)</f>
        <v/>
      </c>
      <c r="J555" s="407" t="str">
        <f>IF($B555="-","",INDEX('Res.Aux.'!$AG$12:$BG$722,MATCH($B555,'Res.Aux.'!$AG$12:$AG$722,0),MATCH(J$6,'Res.Aux.'!$AG$15:$BG$15,0)))</f>
        <v/>
      </c>
      <c r="K555" s="408" t="str">
        <f>IF($C555="","",Datos!$H$26)</f>
        <v/>
      </c>
      <c r="L555" s="409" t="str">
        <f>IF($I555="","",Datos!$N$27)</f>
        <v/>
      </c>
      <c r="M555" s="407" t="str">
        <f>IF($I555="","",Datos!$O$27)</f>
        <v/>
      </c>
      <c r="N555" s="410" t="str">
        <f>IF($B555="-","",INDEX('Res.Aux.'!$AG$12:$BG$722,MATCH($B555,'Res.Aux.'!$AG$12:$AG$722,0),MATCH(N$6,'Res.Aux.'!$AG$15:$BG$15,0)))</f>
        <v/>
      </c>
      <c r="O555" s="411"/>
      <c r="P555" s="412" t="str">
        <f t="shared" si="104"/>
        <v/>
      </c>
      <c r="Q555" s="413" t="str">
        <f t="shared" si="106"/>
        <v>ù</v>
      </c>
      <c r="R555" s="414" t="str">
        <f>IF($B555="-","",INDEX('Res.Aux.'!$AG$12:$BG$722,MATCH($B555,'Res.Aux.'!$AG$12:$AG$722,0),MATCH(R$6,'Res.Aux.'!$AG$15:$BG$15,0)))</f>
        <v/>
      </c>
      <c r="S555" s="415" t="str">
        <f>IF($B555="-","",INDEX('Res.Aux.'!$AG$12:$BG$722,MATCH($B555,'Res.Aux.'!$AG$12:$AG$722,0),MATCH(S$6,'Res.Aux.'!$AG$15:$BG$15,0)))</f>
        <v/>
      </c>
      <c r="T555" s="415" t="str">
        <f>IF($B555="-","",INDEX('Res.Aux.'!$AG$12:$BG$722,MATCH($B555,'Res.Aux.'!$AG$12:$AG$722,0),MATCH(T$6,'Res.Aux.'!$AG$15:$BG$15,0)))</f>
        <v/>
      </c>
      <c r="U555" s="416" t="str">
        <f>IF($B555="-","",INDEX('Res.Aux.'!$AG$12:$BG$722,MATCH($B555,'Res.Aux.'!$AG$12:$AG$722,0),MATCH(U$6,'Res.Aux.'!$AG$15:$BG$15,0)))</f>
        <v/>
      </c>
      <c r="V555" s="417"/>
      <c r="W555" s="414" t="str">
        <f t="shared" si="109"/>
        <v>-</v>
      </c>
      <c r="X555" s="415" t="str">
        <f t="shared" si="109"/>
        <v>-</v>
      </c>
      <c r="Y555" s="415" t="str">
        <f t="shared" si="109"/>
        <v>-</v>
      </c>
      <c r="Z555" s="416" t="str">
        <f t="shared" si="109"/>
        <v>-</v>
      </c>
      <c r="AA555" s="417"/>
      <c r="AB555" s="414" t="str">
        <f t="shared" si="108"/>
        <v>-</v>
      </c>
      <c r="AC555" s="415" t="str">
        <f t="shared" si="108"/>
        <v>-</v>
      </c>
      <c r="AD555" s="415" t="str">
        <f t="shared" si="108"/>
        <v>-</v>
      </c>
      <c r="AE555" s="416" t="str">
        <f t="shared" si="108"/>
        <v>-</v>
      </c>
      <c r="AF555" s="417"/>
      <c r="AG555" s="410" t="str">
        <f t="shared" si="99"/>
        <v>-</v>
      </c>
      <c r="AH555" s="417"/>
      <c r="AI555" s="418" t="str">
        <f t="shared" si="100"/>
        <v>ù</v>
      </c>
      <c r="AJ555" s="419" t="str">
        <f t="shared" si="101"/>
        <v>~</v>
      </c>
      <c r="AK555" s="417"/>
      <c r="AL555" s="414" t="str">
        <f t="shared" si="107"/>
        <v>-</v>
      </c>
      <c r="AM555" s="416" t="str">
        <f t="shared" si="105"/>
        <v>-</v>
      </c>
    </row>
    <row r="556" spans="2:39" ht="15" x14ac:dyDescent="0.3">
      <c r="B556" s="400" t="str">
        <f>IF(MAX(B$7:B555)+1&gt;MAX('Res.Aux.'!$AG$23:$AG$722),"-",MAX(B$7:B555)+1)</f>
        <v>-</v>
      </c>
      <c r="C556" s="401" t="str">
        <f>IF($B556="-","",INDEX('Res.Aux.'!$AG$12:$BG$722,MATCH($B556,'Res.Aux.'!$AG$12:$AG$722,0),MATCH(C$6,'Res.Aux.'!$AG$15:$BG$15,0)))</f>
        <v/>
      </c>
      <c r="D556" s="402" t="str">
        <f t="shared" si="102"/>
        <v/>
      </c>
      <c r="E556" s="403" t="str">
        <f>IF($B556="-","",INDEX('Res.Aux.'!$AG$12:$BG$722,MATCH($B556,'Res.Aux.'!$AG$12:$AG$722,0),MATCH(E$6,'Res.Aux.'!$AG$15:$BG$15,0)))</f>
        <v/>
      </c>
      <c r="F556" s="402" t="str">
        <f t="shared" si="103"/>
        <v/>
      </c>
      <c r="G556" s="404" t="str">
        <f>IF($B556="-","",INDEX('Res.Aux.'!$AG$12:$BG$722,MATCH($B556,'Res.Aux.'!$AG$12:$AG$722,0),MATCH(G$6,'Res.Aux.'!$AG$15:$BG$15,0)))</f>
        <v/>
      </c>
      <c r="H556" s="405" t="str">
        <f>IF($B556="-","",Datos!$I$16)</f>
        <v/>
      </c>
      <c r="I556" s="406" t="str">
        <f>IF($C556="","",Datos!$G$16)</f>
        <v/>
      </c>
      <c r="J556" s="407" t="str">
        <f>IF($B556="-","",INDEX('Res.Aux.'!$AG$12:$BG$722,MATCH($B556,'Res.Aux.'!$AG$12:$AG$722,0),MATCH(J$6,'Res.Aux.'!$AG$15:$BG$15,0)))</f>
        <v/>
      </c>
      <c r="K556" s="408" t="str">
        <f>IF($C556="","",Datos!$H$26)</f>
        <v/>
      </c>
      <c r="L556" s="409" t="str">
        <f>IF($I556="","",Datos!$N$27)</f>
        <v/>
      </c>
      <c r="M556" s="407" t="str">
        <f>IF($I556="","",Datos!$O$27)</f>
        <v/>
      </c>
      <c r="N556" s="410" t="str">
        <f>IF($B556="-","",INDEX('Res.Aux.'!$AG$12:$BG$722,MATCH($B556,'Res.Aux.'!$AG$12:$AG$722,0),MATCH(N$6,'Res.Aux.'!$AG$15:$BG$15,0)))</f>
        <v/>
      </c>
      <c r="O556" s="411"/>
      <c r="P556" s="412" t="str">
        <f t="shared" si="104"/>
        <v/>
      </c>
      <c r="Q556" s="413" t="str">
        <f t="shared" si="106"/>
        <v>ù</v>
      </c>
      <c r="R556" s="414" t="str">
        <f>IF($B556="-","",INDEX('Res.Aux.'!$AG$12:$BG$722,MATCH($B556,'Res.Aux.'!$AG$12:$AG$722,0),MATCH(R$6,'Res.Aux.'!$AG$15:$BG$15,0)))</f>
        <v/>
      </c>
      <c r="S556" s="415" t="str">
        <f>IF($B556="-","",INDEX('Res.Aux.'!$AG$12:$BG$722,MATCH($B556,'Res.Aux.'!$AG$12:$AG$722,0),MATCH(S$6,'Res.Aux.'!$AG$15:$BG$15,0)))</f>
        <v/>
      </c>
      <c r="T556" s="415" t="str">
        <f>IF($B556="-","",INDEX('Res.Aux.'!$AG$12:$BG$722,MATCH($B556,'Res.Aux.'!$AG$12:$AG$722,0),MATCH(T$6,'Res.Aux.'!$AG$15:$BG$15,0)))</f>
        <v/>
      </c>
      <c r="U556" s="416" t="str">
        <f>IF($B556="-","",INDEX('Res.Aux.'!$AG$12:$BG$722,MATCH($B556,'Res.Aux.'!$AG$12:$AG$722,0),MATCH(U$6,'Res.Aux.'!$AG$15:$BG$15,0)))</f>
        <v/>
      </c>
      <c r="V556" s="417"/>
      <c r="W556" s="414" t="str">
        <f t="shared" si="109"/>
        <v>-</v>
      </c>
      <c r="X556" s="415" t="str">
        <f t="shared" si="109"/>
        <v>-</v>
      </c>
      <c r="Y556" s="415" t="str">
        <f t="shared" si="109"/>
        <v>-</v>
      </c>
      <c r="Z556" s="416" t="str">
        <f t="shared" si="109"/>
        <v>-</v>
      </c>
      <c r="AA556" s="417"/>
      <c r="AB556" s="414" t="str">
        <f t="shared" si="108"/>
        <v>-</v>
      </c>
      <c r="AC556" s="415" t="str">
        <f t="shared" si="108"/>
        <v>-</v>
      </c>
      <c r="AD556" s="415" t="str">
        <f t="shared" si="108"/>
        <v>-</v>
      </c>
      <c r="AE556" s="416" t="str">
        <f t="shared" si="108"/>
        <v>-</v>
      </c>
      <c r="AF556" s="417"/>
      <c r="AG556" s="410" t="str">
        <f t="shared" si="99"/>
        <v>-</v>
      </c>
      <c r="AH556" s="417"/>
      <c r="AI556" s="418" t="str">
        <f t="shared" si="100"/>
        <v>ù</v>
      </c>
      <c r="AJ556" s="419" t="str">
        <f t="shared" si="101"/>
        <v>~</v>
      </c>
      <c r="AK556" s="417"/>
      <c r="AL556" s="414" t="str">
        <f t="shared" si="107"/>
        <v>-</v>
      </c>
      <c r="AM556" s="416" t="str">
        <f t="shared" si="105"/>
        <v>-</v>
      </c>
    </row>
    <row r="557" spans="2:39" ht="15" x14ac:dyDescent="0.3">
      <c r="B557" s="400" t="str">
        <f>IF(MAX(B$7:B556)+1&gt;MAX('Res.Aux.'!$AG$23:$AG$722),"-",MAX(B$7:B556)+1)</f>
        <v>-</v>
      </c>
      <c r="C557" s="401" t="str">
        <f>IF($B557="-","",INDEX('Res.Aux.'!$AG$12:$BG$722,MATCH($B557,'Res.Aux.'!$AG$12:$AG$722,0),MATCH(C$6,'Res.Aux.'!$AG$15:$BG$15,0)))</f>
        <v/>
      </c>
      <c r="D557" s="402" t="str">
        <f t="shared" si="102"/>
        <v/>
      </c>
      <c r="E557" s="403" t="str">
        <f>IF($B557="-","",INDEX('Res.Aux.'!$AG$12:$BG$722,MATCH($B557,'Res.Aux.'!$AG$12:$AG$722,0),MATCH(E$6,'Res.Aux.'!$AG$15:$BG$15,0)))</f>
        <v/>
      </c>
      <c r="F557" s="402" t="str">
        <f t="shared" si="103"/>
        <v/>
      </c>
      <c r="G557" s="404" t="str">
        <f>IF($B557="-","",INDEX('Res.Aux.'!$AG$12:$BG$722,MATCH($B557,'Res.Aux.'!$AG$12:$AG$722,0),MATCH(G$6,'Res.Aux.'!$AG$15:$BG$15,0)))</f>
        <v/>
      </c>
      <c r="H557" s="405" t="str">
        <f>IF($B557="-","",Datos!$I$16)</f>
        <v/>
      </c>
      <c r="I557" s="406" t="str">
        <f>IF($C557="","",Datos!$G$16)</f>
        <v/>
      </c>
      <c r="J557" s="407" t="str">
        <f>IF($B557="-","",INDEX('Res.Aux.'!$AG$12:$BG$722,MATCH($B557,'Res.Aux.'!$AG$12:$AG$722,0),MATCH(J$6,'Res.Aux.'!$AG$15:$BG$15,0)))</f>
        <v/>
      </c>
      <c r="K557" s="408" t="str">
        <f>IF($C557="","",Datos!$H$26)</f>
        <v/>
      </c>
      <c r="L557" s="409" t="str">
        <f>IF($I557="","",Datos!$N$27)</f>
        <v/>
      </c>
      <c r="M557" s="407" t="str">
        <f>IF($I557="","",Datos!$O$27)</f>
        <v/>
      </c>
      <c r="N557" s="410" t="str">
        <f>IF($B557="-","",INDEX('Res.Aux.'!$AG$12:$BG$722,MATCH($B557,'Res.Aux.'!$AG$12:$AG$722,0),MATCH(N$6,'Res.Aux.'!$AG$15:$BG$15,0)))</f>
        <v/>
      </c>
      <c r="O557" s="411"/>
      <c r="P557" s="412" t="str">
        <f t="shared" si="104"/>
        <v/>
      </c>
      <c r="Q557" s="413" t="str">
        <f t="shared" si="106"/>
        <v>ù</v>
      </c>
      <c r="R557" s="414" t="str">
        <f>IF($B557="-","",INDEX('Res.Aux.'!$AG$12:$BG$722,MATCH($B557,'Res.Aux.'!$AG$12:$AG$722,0),MATCH(R$6,'Res.Aux.'!$AG$15:$BG$15,0)))</f>
        <v/>
      </c>
      <c r="S557" s="415" t="str">
        <f>IF($B557="-","",INDEX('Res.Aux.'!$AG$12:$BG$722,MATCH($B557,'Res.Aux.'!$AG$12:$AG$722,0),MATCH(S$6,'Res.Aux.'!$AG$15:$BG$15,0)))</f>
        <v/>
      </c>
      <c r="T557" s="415" t="str">
        <f>IF($B557="-","",INDEX('Res.Aux.'!$AG$12:$BG$722,MATCH($B557,'Res.Aux.'!$AG$12:$AG$722,0),MATCH(T$6,'Res.Aux.'!$AG$15:$BG$15,0)))</f>
        <v/>
      </c>
      <c r="U557" s="416" t="str">
        <f>IF($B557="-","",INDEX('Res.Aux.'!$AG$12:$BG$722,MATCH($B557,'Res.Aux.'!$AG$12:$AG$722,0),MATCH(U$6,'Res.Aux.'!$AG$15:$BG$15,0)))</f>
        <v/>
      </c>
      <c r="V557" s="417"/>
      <c r="W557" s="414" t="str">
        <f t="shared" si="109"/>
        <v>-</v>
      </c>
      <c r="X557" s="415" t="str">
        <f t="shared" si="109"/>
        <v>-</v>
      </c>
      <c r="Y557" s="415" t="str">
        <f t="shared" si="109"/>
        <v>-</v>
      </c>
      <c r="Z557" s="416" t="str">
        <f t="shared" si="109"/>
        <v>-</v>
      </c>
      <c r="AA557" s="417"/>
      <c r="AB557" s="414" t="str">
        <f t="shared" si="108"/>
        <v>-</v>
      </c>
      <c r="AC557" s="415" t="str">
        <f t="shared" si="108"/>
        <v>-</v>
      </c>
      <c r="AD557" s="415" t="str">
        <f t="shared" si="108"/>
        <v>-</v>
      </c>
      <c r="AE557" s="416" t="str">
        <f t="shared" si="108"/>
        <v>-</v>
      </c>
      <c r="AF557" s="417"/>
      <c r="AG557" s="410" t="str">
        <f t="shared" si="99"/>
        <v>-</v>
      </c>
      <c r="AH557" s="417"/>
      <c r="AI557" s="418" t="str">
        <f t="shared" si="100"/>
        <v>ù</v>
      </c>
      <c r="AJ557" s="419" t="str">
        <f t="shared" si="101"/>
        <v>~</v>
      </c>
      <c r="AK557" s="417"/>
      <c r="AL557" s="414" t="str">
        <f t="shared" si="107"/>
        <v>-</v>
      </c>
      <c r="AM557" s="416" t="str">
        <f t="shared" si="105"/>
        <v>-</v>
      </c>
    </row>
    <row r="558" spans="2:39" ht="15" x14ac:dyDescent="0.3">
      <c r="B558" s="400" t="str">
        <f>IF(MAX(B$7:B557)+1&gt;MAX('Res.Aux.'!$AG$23:$AG$722),"-",MAX(B$7:B557)+1)</f>
        <v>-</v>
      </c>
      <c r="C558" s="401" t="str">
        <f>IF($B558="-","",INDEX('Res.Aux.'!$AG$12:$BG$722,MATCH($B558,'Res.Aux.'!$AG$12:$AG$722,0),MATCH(C$6,'Res.Aux.'!$AG$15:$BG$15,0)))</f>
        <v/>
      </c>
      <c r="D558" s="402" t="str">
        <f t="shared" si="102"/>
        <v/>
      </c>
      <c r="E558" s="403" t="str">
        <f>IF($B558="-","",INDEX('Res.Aux.'!$AG$12:$BG$722,MATCH($B558,'Res.Aux.'!$AG$12:$AG$722,0),MATCH(E$6,'Res.Aux.'!$AG$15:$BG$15,0)))</f>
        <v/>
      </c>
      <c r="F558" s="402" t="str">
        <f t="shared" si="103"/>
        <v/>
      </c>
      <c r="G558" s="404" t="str">
        <f>IF($B558="-","",INDEX('Res.Aux.'!$AG$12:$BG$722,MATCH($B558,'Res.Aux.'!$AG$12:$AG$722,0),MATCH(G$6,'Res.Aux.'!$AG$15:$BG$15,0)))</f>
        <v/>
      </c>
      <c r="H558" s="405" t="str">
        <f>IF($B558="-","",Datos!$I$16)</f>
        <v/>
      </c>
      <c r="I558" s="406" t="str">
        <f>IF($C558="","",Datos!$G$16)</f>
        <v/>
      </c>
      <c r="J558" s="407" t="str">
        <f>IF($B558="-","",INDEX('Res.Aux.'!$AG$12:$BG$722,MATCH($B558,'Res.Aux.'!$AG$12:$AG$722,0),MATCH(J$6,'Res.Aux.'!$AG$15:$BG$15,0)))</f>
        <v/>
      </c>
      <c r="K558" s="408" t="str">
        <f>IF($C558="","",Datos!$H$26)</f>
        <v/>
      </c>
      <c r="L558" s="409" t="str">
        <f>IF($I558="","",Datos!$N$27)</f>
        <v/>
      </c>
      <c r="M558" s="407" t="str">
        <f>IF($I558="","",Datos!$O$27)</f>
        <v/>
      </c>
      <c r="N558" s="410" t="str">
        <f>IF($B558="-","",INDEX('Res.Aux.'!$AG$12:$BG$722,MATCH($B558,'Res.Aux.'!$AG$12:$AG$722,0),MATCH(N$6,'Res.Aux.'!$AG$15:$BG$15,0)))</f>
        <v/>
      </c>
      <c r="O558" s="411"/>
      <c r="P558" s="412" t="str">
        <f t="shared" si="104"/>
        <v/>
      </c>
      <c r="Q558" s="413" t="str">
        <f t="shared" si="106"/>
        <v>ù</v>
      </c>
      <c r="R558" s="414" t="str">
        <f>IF($B558="-","",INDEX('Res.Aux.'!$AG$12:$BG$722,MATCH($B558,'Res.Aux.'!$AG$12:$AG$722,0),MATCH(R$6,'Res.Aux.'!$AG$15:$BG$15,0)))</f>
        <v/>
      </c>
      <c r="S558" s="415" t="str">
        <f>IF($B558="-","",INDEX('Res.Aux.'!$AG$12:$BG$722,MATCH($B558,'Res.Aux.'!$AG$12:$AG$722,0),MATCH(S$6,'Res.Aux.'!$AG$15:$BG$15,0)))</f>
        <v/>
      </c>
      <c r="T558" s="415" t="str">
        <f>IF($B558="-","",INDEX('Res.Aux.'!$AG$12:$BG$722,MATCH($B558,'Res.Aux.'!$AG$12:$AG$722,0),MATCH(T$6,'Res.Aux.'!$AG$15:$BG$15,0)))</f>
        <v/>
      </c>
      <c r="U558" s="416" t="str">
        <f>IF($B558="-","",INDEX('Res.Aux.'!$AG$12:$BG$722,MATCH($B558,'Res.Aux.'!$AG$12:$AG$722,0),MATCH(U$6,'Res.Aux.'!$AG$15:$BG$15,0)))</f>
        <v/>
      </c>
      <c r="V558" s="417"/>
      <c r="W558" s="414" t="str">
        <f t="shared" si="109"/>
        <v>-</v>
      </c>
      <c r="X558" s="415" t="str">
        <f t="shared" si="109"/>
        <v>-</v>
      </c>
      <c r="Y558" s="415" t="str">
        <f t="shared" si="109"/>
        <v>-</v>
      </c>
      <c r="Z558" s="416" t="str">
        <f t="shared" si="109"/>
        <v>-</v>
      </c>
      <c r="AA558" s="417"/>
      <c r="AB558" s="414" t="str">
        <f t="shared" si="108"/>
        <v>-</v>
      </c>
      <c r="AC558" s="415" t="str">
        <f t="shared" si="108"/>
        <v>-</v>
      </c>
      <c r="AD558" s="415" t="str">
        <f t="shared" si="108"/>
        <v>-</v>
      </c>
      <c r="AE558" s="416" t="str">
        <f t="shared" si="108"/>
        <v>-</v>
      </c>
      <c r="AF558" s="417"/>
      <c r="AG558" s="410" t="str">
        <f t="shared" si="99"/>
        <v>-</v>
      </c>
      <c r="AH558" s="417"/>
      <c r="AI558" s="418" t="str">
        <f t="shared" si="100"/>
        <v>ù</v>
      </c>
      <c r="AJ558" s="419" t="str">
        <f t="shared" si="101"/>
        <v>~</v>
      </c>
      <c r="AK558" s="417"/>
      <c r="AL558" s="414" t="str">
        <f t="shared" si="107"/>
        <v>-</v>
      </c>
      <c r="AM558" s="416" t="str">
        <f t="shared" si="105"/>
        <v>-</v>
      </c>
    </row>
    <row r="559" spans="2:39" ht="15" x14ac:dyDescent="0.3">
      <c r="B559" s="400" t="str">
        <f>IF(MAX(B$7:B558)+1&gt;MAX('Res.Aux.'!$AG$23:$AG$722),"-",MAX(B$7:B558)+1)</f>
        <v>-</v>
      </c>
      <c r="C559" s="401" t="str">
        <f>IF($B559="-","",INDEX('Res.Aux.'!$AG$12:$BG$722,MATCH($B559,'Res.Aux.'!$AG$12:$AG$722,0),MATCH(C$6,'Res.Aux.'!$AG$15:$BG$15,0)))</f>
        <v/>
      </c>
      <c r="D559" s="402" t="str">
        <f t="shared" si="102"/>
        <v/>
      </c>
      <c r="E559" s="403" t="str">
        <f>IF($B559="-","",INDEX('Res.Aux.'!$AG$12:$BG$722,MATCH($B559,'Res.Aux.'!$AG$12:$AG$722,0),MATCH(E$6,'Res.Aux.'!$AG$15:$BG$15,0)))</f>
        <v/>
      </c>
      <c r="F559" s="402" t="str">
        <f t="shared" si="103"/>
        <v/>
      </c>
      <c r="G559" s="404" t="str">
        <f>IF($B559="-","",INDEX('Res.Aux.'!$AG$12:$BG$722,MATCH($B559,'Res.Aux.'!$AG$12:$AG$722,0),MATCH(G$6,'Res.Aux.'!$AG$15:$BG$15,0)))</f>
        <v/>
      </c>
      <c r="H559" s="405" t="str">
        <f>IF($B559="-","",Datos!$I$16)</f>
        <v/>
      </c>
      <c r="I559" s="406" t="str">
        <f>IF($C559="","",Datos!$G$16)</f>
        <v/>
      </c>
      <c r="J559" s="407" t="str">
        <f>IF($B559="-","",INDEX('Res.Aux.'!$AG$12:$BG$722,MATCH($B559,'Res.Aux.'!$AG$12:$AG$722,0),MATCH(J$6,'Res.Aux.'!$AG$15:$BG$15,0)))</f>
        <v/>
      </c>
      <c r="K559" s="408" t="str">
        <f>IF($C559="","",Datos!$H$26)</f>
        <v/>
      </c>
      <c r="L559" s="409" t="str">
        <f>IF($I559="","",Datos!$N$27)</f>
        <v/>
      </c>
      <c r="M559" s="407" t="str">
        <f>IF($I559="","",Datos!$O$27)</f>
        <v/>
      </c>
      <c r="N559" s="410" t="str">
        <f>IF($B559="-","",INDEX('Res.Aux.'!$AG$12:$BG$722,MATCH($B559,'Res.Aux.'!$AG$12:$AG$722,0),MATCH(N$6,'Res.Aux.'!$AG$15:$BG$15,0)))</f>
        <v/>
      </c>
      <c r="O559" s="411"/>
      <c r="P559" s="412" t="str">
        <f t="shared" si="104"/>
        <v/>
      </c>
      <c r="Q559" s="413" t="str">
        <f t="shared" si="106"/>
        <v>ù</v>
      </c>
      <c r="R559" s="414" t="str">
        <f>IF($B559="-","",INDEX('Res.Aux.'!$AG$12:$BG$722,MATCH($B559,'Res.Aux.'!$AG$12:$AG$722,0),MATCH(R$6,'Res.Aux.'!$AG$15:$BG$15,0)))</f>
        <v/>
      </c>
      <c r="S559" s="415" t="str">
        <f>IF($B559="-","",INDEX('Res.Aux.'!$AG$12:$BG$722,MATCH($B559,'Res.Aux.'!$AG$12:$AG$722,0),MATCH(S$6,'Res.Aux.'!$AG$15:$BG$15,0)))</f>
        <v/>
      </c>
      <c r="T559" s="415" t="str">
        <f>IF($B559="-","",INDEX('Res.Aux.'!$AG$12:$BG$722,MATCH($B559,'Res.Aux.'!$AG$12:$AG$722,0),MATCH(T$6,'Res.Aux.'!$AG$15:$BG$15,0)))</f>
        <v/>
      </c>
      <c r="U559" s="416" t="str">
        <f>IF($B559="-","",INDEX('Res.Aux.'!$AG$12:$BG$722,MATCH($B559,'Res.Aux.'!$AG$12:$AG$722,0),MATCH(U$6,'Res.Aux.'!$AG$15:$BG$15,0)))</f>
        <v/>
      </c>
      <c r="V559" s="417"/>
      <c r="W559" s="414" t="str">
        <f t="shared" si="109"/>
        <v>-</v>
      </c>
      <c r="X559" s="415" t="str">
        <f t="shared" si="109"/>
        <v>-</v>
      </c>
      <c r="Y559" s="415" t="str">
        <f t="shared" si="109"/>
        <v>-</v>
      </c>
      <c r="Z559" s="416" t="str">
        <f t="shared" si="109"/>
        <v>-</v>
      </c>
      <c r="AA559" s="417"/>
      <c r="AB559" s="414" t="str">
        <f t="shared" si="108"/>
        <v>-</v>
      </c>
      <c r="AC559" s="415" t="str">
        <f t="shared" si="108"/>
        <v>-</v>
      </c>
      <c r="AD559" s="415" t="str">
        <f t="shared" si="108"/>
        <v>-</v>
      </c>
      <c r="AE559" s="416" t="str">
        <f t="shared" si="108"/>
        <v>-</v>
      </c>
      <c r="AF559" s="417"/>
      <c r="AG559" s="410" t="str">
        <f t="shared" si="99"/>
        <v>-</v>
      </c>
      <c r="AH559" s="417"/>
      <c r="AI559" s="418" t="str">
        <f t="shared" si="100"/>
        <v>ù</v>
      </c>
      <c r="AJ559" s="419" t="str">
        <f t="shared" si="101"/>
        <v>~</v>
      </c>
      <c r="AK559" s="417"/>
      <c r="AL559" s="414" t="str">
        <f t="shared" si="107"/>
        <v>-</v>
      </c>
      <c r="AM559" s="416" t="str">
        <f t="shared" si="105"/>
        <v>-</v>
      </c>
    </row>
    <row r="560" spans="2:39" ht="15" x14ac:dyDescent="0.3">
      <c r="B560" s="400" t="str">
        <f>IF(MAX(B$7:B559)+1&gt;MAX('Res.Aux.'!$AG$23:$AG$722),"-",MAX(B$7:B559)+1)</f>
        <v>-</v>
      </c>
      <c r="C560" s="401" t="str">
        <f>IF($B560="-","",INDEX('Res.Aux.'!$AG$12:$BG$722,MATCH($B560,'Res.Aux.'!$AG$12:$AG$722,0),MATCH(C$6,'Res.Aux.'!$AG$15:$BG$15,0)))</f>
        <v/>
      </c>
      <c r="D560" s="402" t="str">
        <f t="shared" si="102"/>
        <v/>
      </c>
      <c r="E560" s="403" t="str">
        <f>IF($B560="-","",INDEX('Res.Aux.'!$AG$12:$BG$722,MATCH($B560,'Res.Aux.'!$AG$12:$AG$722,0),MATCH(E$6,'Res.Aux.'!$AG$15:$BG$15,0)))</f>
        <v/>
      </c>
      <c r="F560" s="402" t="str">
        <f t="shared" si="103"/>
        <v/>
      </c>
      <c r="G560" s="404" t="str">
        <f>IF($B560="-","",INDEX('Res.Aux.'!$AG$12:$BG$722,MATCH($B560,'Res.Aux.'!$AG$12:$AG$722,0),MATCH(G$6,'Res.Aux.'!$AG$15:$BG$15,0)))</f>
        <v/>
      </c>
      <c r="H560" s="405" t="str">
        <f>IF($B560="-","",Datos!$I$16)</f>
        <v/>
      </c>
      <c r="I560" s="406" t="str">
        <f>IF($C560="","",Datos!$G$16)</f>
        <v/>
      </c>
      <c r="J560" s="407" t="str">
        <f>IF($B560="-","",INDEX('Res.Aux.'!$AG$12:$BG$722,MATCH($B560,'Res.Aux.'!$AG$12:$AG$722,0),MATCH(J$6,'Res.Aux.'!$AG$15:$BG$15,0)))</f>
        <v/>
      </c>
      <c r="K560" s="408" t="str">
        <f>IF($C560="","",Datos!$H$26)</f>
        <v/>
      </c>
      <c r="L560" s="409" t="str">
        <f>IF($I560="","",Datos!$N$27)</f>
        <v/>
      </c>
      <c r="M560" s="407" t="str">
        <f>IF($I560="","",Datos!$O$27)</f>
        <v/>
      </c>
      <c r="N560" s="410" t="str">
        <f>IF($B560="-","",INDEX('Res.Aux.'!$AG$12:$BG$722,MATCH($B560,'Res.Aux.'!$AG$12:$AG$722,0),MATCH(N$6,'Res.Aux.'!$AG$15:$BG$15,0)))</f>
        <v/>
      </c>
      <c r="O560" s="411"/>
      <c r="P560" s="412" t="str">
        <f t="shared" si="104"/>
        <v/>
      </c>
      <c r="Q560" s="413" t="str">
        <f t="shared" si="106"/>
        <v>ù</v>
      </c>
      <c r="R560" s="414" t="str">
        <f>IF($B560="-","",INDEX('Res.Aux.'!$AG$12:$BG$722,MATCH($B560,'Res.Aux.'!$AG$12:$AG$722,0),MATCH(R$6,'Res.Aux.'!$AG$15:$BG$15,0)))</f>
        <v/>
      </c>
      <c r="S560" s="415" t="str">
        <f>IF($B560="-","",INDEX('Res.Aux.'!$AG$12:$BG$722,MATCH($B560,'Res.Aux.'!$AG$12:$AG$722,0),MATCH(S$6,'Res.Aux.'!$AG$15:$BG$15,0)))</f>
        <v/>
      </c>
      <c r="T560" s="415" t="str">
        <f>IF($B560="-","",INDEX('Res.Aux.'!$AG$12:$BG$722,MATCH($B560,'Res.Aux.'!$AG$12:$AG$722,0),MATCH(T$6,'Res.Aux.'!$AG$15:$BG$15,0)))</f>
        <v/>
      </c>
      <c r="U560" s="416" t="str">
        <f>IF($B560="-","",INDEX('Res.Aux.'!$AG$12:$BG$722,MATCH($B560,'Res.Aux.'!$AG$12:$AG$722,0),MATCH(U$6,'Res.Aux.'!$AG$15:$BG$15,0)))</f>
        <v/>
      </c>
      <c r="V560" s="417"/>
      <c r="W560" s="414" t="str">
        <f t="shared" si="109"/>
        <v>-</v>
      </c>
      <c r="X560" s="415" t="str">
        <f t="shared" si="109"/>
        <v>-</v>
      </c>
      <c r="Y560" s="415" t="str">
        <f t="shared" si="109"/>
        <v>-</v>
      </c>
      <c r="Z560" s="416" t="str">
        <f t="shared" si="109"/>
        <v>-</v>
      </c>
      <c r="AA560" s="417"/>
      <c r="AB560" s="414" t="str">
        <f t="shared" si="108"/>
        <v>-</v>
      </c>
      <c r="AC560" s="415" t="str">
        <f t="shared" si="108"/>
        <v>-</v>
      </c>
      <c r="AD560" s="415" t="str">
        <f t="shared" si="108"/>
        <v>-</v>
      </c>
      <c r="AE560" s="416" t="str">
        <f t="shared" si="108"/>
        <v>-</v>
      </c>
      <c r="AF560" s="417"/>
      <c r="AG560" s="410" t="str">
        <f t="shared" si="99"/>
        <v>-</v>
      </c>
      <c r="AH560" s="417"/>
      <c r="AI560" s="418" t="str">
        <f t="shared" si="100"/>
        <v>ù</v>
      </c>
      <c r="AJ560" s="419" t="str">
        <f t="shared" si="101"/>
        <v>~</v>
      </c>
      <c r="AK560" s="417"/>
      <c r="AL560" s="414" t="str">
        <f t="shared" si="107"/>
        <v>-</v>
      </c>
      <c r="AM560" s="416" t="str">
        <f t="shared" si="105"/>
        <v>-</v>
      </c>
    </row>
    <row r="561" spans="2:39" ht="15" x14ac:dyDescent="0.3">
      <c r="B561" s="400" t="str">
        <f>IF(MAX(B$7:B560)+1&gt;MAX('Res.Aux.'!$AG$23:$AG$722),"-",MAX(B$7:B560)+1)</f>
        <v>-</v>
      </c>
      <c r="C561" s="401" t="str">
        <f>IF($B561="-","",INDEX('Res.Aux.'!$AG$12:$BG$722,MATCH($B561,'Res.Aux.'!$AG$12:$AG$722,0),MATCH(C$6,'Res.Aux.'!$AG$15:$BG$15,0)))</f>
        <v/>
      </c>
      <c r="D561" s="402" t="str">
        <f t="shared" si="102"/>
        <v/>
      </c>
      <c r="E561" s="403" t="str">
        <f>IF($B561="-","",INDEX('Res.Aux.'!$AG$12:$BG$722,MATCH($B561,'Res.Aux.'!$AG$12:$AG$722,0),MATCH(E$6,'Res.Aux.'!$AG$15:$BG$15,0)))</f>
        <v/>
      </c>
      <c r="F561" s="402" t="str">
        <f t="shared" si="103"/>
        <v/>
      </c>
      <c r="G561" s="404" t="str">
        <f>IF($B561="-","",INDEX('Res.Aux.'!$AG$12:$BG$722,MATCH($B561,'Res.Aux.'!$AG$12:$AG$722,0),MATCH(G$6,'Res.Aux.'!$AG$15:$BG$15,0)))</f>
        <v/>
      </c>
      <c r="H561" s="405" t="str">
        <f>IF($B561="-","",Datos!$I$16)</f>
        <v/>
      </c>
      <c r="I561" s="406" t="str">
        <f>IF($C561="","",Datos!$G$16)</f>
        <v/>
      </c>
      <c r="J561" s="407" t="str">
        <f>IF($B561="-","",INDEX('Res.Aux.'!$AG$12:$BG$722,MATCH($B561,'Res.Aux.'!$AG$12:$AG$722,0),MATCH(J$6,'Res.Aux.'!$AG$15:$BG$15,0)))</f>
        <v/>
      </c>
      <c r="K561" s="408" t="str">
        <f>IF($C561="","",Datos!$H$26)</f>
        <v/>
      </c>
      <c r="L561" s="409" t="str">
        <f>IF($I561="","",Datos!$N$27)</f>
        <v/>
      </c>
      <c r="M561" s="407" t="str">
        <f>IF($I561="","",Datos!$O$27)</f>
        <v/>
      </c>
      <c r="N561" s="410" t="str">
        <f>IF($B561="-","",INDEX('Res.Aux.'!$AG$12:$BG$722,MATCH($B561,'Res.Aux.'!$AG$12:$AG$722,0),MATCH(N$6,'Res.Aux.'!$AG$15:$BG$15,0)))</f>
        <v/>
      </c>
      <c r="O561" s="411"/>
      <c r="P561" s="412" t="str">
        <f t="shared" si="104"/>
        <v/>
      </c>
      <c r="Q561" s="413" t="str">
        <f t="shared" si="106"/>
        <v>ù</v>
      </c>
      <c r="R561" s="414" t="str">
        <f>IF($B561="-","",INDEX('Res.Aux.'!$AG$12:$BG$722,MATCH($B561,'Res.Aux.'!$AG$12:$AG$722,0),MATCH(R$6,'Res.Aux.'!$AG$15:$BG$15,0)))</f>
        <v/>
      </c>
      <c r="S561" s="415" t="str">
        <f>IF($B561="-","",INDEX('Res.Aux.'!$AG$12:$BG$722,MATCH($B561,'Res.Aux.'!$AG$12:$AG$722,0),MATCH(S$6,'Res.Aux.'!$AG$15:$BG$15,0)))</f>
        <v/>
      </c>
      <c r="T561" s="415" t="str">
        <f>IF($B561="-","",INDEX('Res.Aux.'!$AG$12:$BG$722,MATCH($B561,'Res.Aux.'!$AG$12:$AG$722,0),MATCH(T$6,'Res.Aux.'!$AG$15:$BG$15,0)))</f>
        <v/>
      </c>
      <c r="U561" s="416" t="str">
        <f>IF($B561="-","",INDEX('Res.Aux.'!$AG$12:$BG$722,MATCH($B561,'Res.Aux.'!$AG$12:$AG$722,0),MATCH(U$6,'Res.Aux.'!$AG$15:$BG$15,0)))</f>
        <v/>
      </c>
      <c r="V561" s="417"/>
      <c r="W561" s="414" t="str">
        <f t="shared" si="109"/>
        <v>-</v>
      </c>
      <c r="X561" s="415" t="str">
        <f t="shared" si="109"/>
        <v>-</v>
      </c>
      <c r="Y561" s="415" t="str">
        <f t="shared" si="109"/>
        <v>-</v>
      </c>
      <c r="Z561" s="416" t="str">
        <f t="shared" si="109"/>
        <v>-</v>
      </c>
      <c r="AA561" s="417"/>
      <c r="AB561" s="414" t="str">
        <f t="shared" si="108"/>
        <v>-</v>
      </c>
      <c r="AC561" s="415" t="str">
        <f t="shared" si="108"/>
        <v>-</v>
      </c>
      <c r="AD561" s="415" t="str">
        <f t="shared" si="108"/>
        <v>-</v>
      </c>
      <c r="AE561" s="416" t="str">
        <f t="shared" si="108"/>
        <v>-</v>
      </c>
      <c r="AF561" s="417"/>
      <c r="AG561" s="410" t="str">
        <f t="shared" si="99"/>
        <v>-</v>
      </c>
      <c r="AH561" s="417"/>
      <c r="AI561" s="418" t="str">
        <f t="shared" si="100"/>
        <v>ù</v>
      </c>
      <c r="AJ561" s="419" t="str">
        <f t="shared" si="101"/>
        <v>~</v>
      </c>
      <c r="AK561" s="417"/>
      <c r="AL561" s="414" t="str">
        <f t="shared" si="107"/>
        <v>-</v>
      </c>
      <c r="AM561" s="416" t="str">
        <f t="shared" si="105"/>
        <v>-</v>
      </c>
    </row>
    <row r="562" spans="2:39" ht="15" x14ac:dyDescent="0.3">
      <c r="B562" s="400" t="str">
        <f>IF(MAX(B$7:B561)+1&gt;MAX('Res.Aux.'!$AG$23:$AG$722),"-",MAX(B$7:B561)+1)</f>
        <v>-</v>
      </c>
      <c r="C562" s="401" t="str">
        <f>IF($B562="-","",INDEX('Res.Aux.'!$AG$12:$BG$722,MATCH($B562,'Res.Aux.'!$AG$12:$AG$722,0),MATCH(C$6,'Res.Aux.'!$AG$15:$BG$15,0)))</f>
        <v/>
      </c>
      <c r="D562" s="402" t="str">
        <f t="shared" si="102"/>
        <v/>
      </c>
      <c r="E562" s="403" t="str">
        <f>IF($B562="-","",INDEX('Res.Aux.'!$AG$12:$BG$722,MATCH($B562,'Res.Aux.'!$AG$12:$AG$722,0),MATCH(E$6,'Res.Aux.'!$AG$15:$BG$15,0)))</f>
        <v/>
      </c>
      <c r="F562" s="402" t="str">
        <f t="shared" si="103"/>
        <v/>
      </c>
      <c r="G562" s="404" t="str">
        <f>IF($B562="-","",INDEX('Res.Aux.'!$AG$12:$BG$722,MATCH($B562,'Res.Aux.'!$AG$12:$AG$722,0),MATCH(G$6,'Res.Aux.'!$AG$15:$BG$15,0)))</f>
        <v/>
      </c>
      <c r="H562" s="405" t="str">
        <f>IF($B562="-","",Datos!$I$16)</f>
        <v/>
      </c>
      <c r="I562" s="406" t="str">
        <f>IF($C562="","",Datos!$G$16)</f>
        <v/>
      </c>
      <c r="J562" s="407" t="str">
        <f>IF($B562="-","",INDEX('Res.Aux.'!$AG$12:$BG$722,MATCH($B562,'Res.Aux.'!$AG$12:$AG$722,0),MATCH(J$6,'Res.Aux.'!$AG$15:$BG$15,0)))</f>
        <v/>
      </c>
      <c r="K562" s="408" t="str">
        <f>IF($C562="","",Datos!$H$26)</f>
        <v/>
      </c>
      <c r="L562" s="409" t="str">
        <f>IF($I562="","",Datos!$N$27)</f>
        <v/>
      </c>
      <c r="M562" s="407" t="str">
        <f>IF($I562="","",Datos!$O$27)</f>
        <v/>
      </c>
      <c r="N562" s="410" t="str">
        <f>IF($B562="-","",INDEX('Res.Aux.'!$AG$12:$BG$722,MATCH($B562,'Res.Aux.'!$AG$12:$AG$722,0),MATCH(N$6,'Res.Aux.'!$AG$15:$BG$15,0)))</f>
        <v/>
      </c>
      <c r="O562" s="411"/>
      <c r="P562" s="412" t="str">
        <f t="shared" si="104"/>
        <v/>
      </c>
      <c r="Q562" s="413" t="str">
        <f t="shared" si="106"/>
        <v>ù</v>
      </c>
      <c r="R562" s="414" t="str">
        <f>IF($B562="-","",INDEX('Res.Aux.'!$AG$12:$BG$722,MATCH($B562,'Res.Aux.'!$AG$12:$AG$722,0),MATCH(R$6,'Res.Aux.'!$AG$15:$BG$15,0)))</f>
        <v/>
      </c>
      <c r="S562" s="415" t="str">
        <f>IF($B562="-","",INDEX('Res.Aux.'!$AG$12:$BG$722,MATCH($B562,'Res.Aux.'!$AG$12:$AG$722,0),MATCH(S$6,'Res.Aux.'!$AG$15:$BG$15,0)))</f>
        <v/>
      </c>
      <c r="T562" s="415" t="str">
        <f>IF($B562="-","",INDEX('Res.Aux.'!$AG$12:$BG$722,MATCH($B562,'Res.Aux.'!$AG$12:$AG$722,0),MATCH(T$6,'Res.Aux.'!$AG$15:$BG$15,0)))</f>
        <v/>
      </c>
      <c r="U562" s="416" t="str">
        <f>IF($B562="-","",INDEX('Res.Aux.'!$AG$12:$BG$722,MATCH($B562,'Res.Aux.'!$AG$12:$AG$722,0),MATCH(U$6,'Res.Aux.'!$AG$15:$BG$15,0)))</f>
        <v/>
      </c>
      <c r="V562" s="417"/>
      <c r="W562" s="414" t="str">
        <f t="shared" si="109"/>
        <v>-</v>
      </c>
      <c r="X562" s="415" t="str">
        <f t="shared" si="109"/>
        <v>-</v>
      </c>
      <c r="Y562" s="415" t="str">
        <f t="shared" si="109"/>
        <v>-</v>
      </c>
      <c r="Z562" s="416" t="str">
        <f t="shared" si="109"/>
        <v>-</v>
      </c>
      <c r="AA562" s="417"/>
      <c r="AB562" s="414" t="str">
        <f t="shared" si="108"/>
        <v>-</v>
      </c>
      <c r="AC562" s="415" t="str">
        <f t="shared" si="108"/>
        <v>-</v>
      </c>
      <c r="AD562" s="415" t="str">
        <f t="shared" si="108"/>
        <v>-</v>
      </c>
      <c r="AE562" s="416" t="str">
        <f t="shared" si="108"/>
        <v>-</v>
      </c>
      <c r="AF562" s="417"/>
      <c r="AG562" s="410" t="str">
        <f t="shared" si="99"/>
        <v>-</v>
      </c>
      <c r="AH562" s="417"/>
      <c r="AI562" s="418" t="str">
        <f t="shared" si="100"/>
        <v>ù</v>
      </c>
      <c r="AJ562" s="419" t="str">
        <f t="shared" si="101"/>
        <v>~</v>
      </c>
      <c r="AK562" s="417"/>
      <c r="AL562" s="414" t="str">
        <f t="shared" si="107"/>
        <v>-</v>
      </c>
      <c r="AM562" s="416" t="str">
        <f t="shared" si="105"/>
        <v>-</v>
      </c>
    </row>
    <row r="563" spans="2:39" ht="15" x14ac:dyDescent="0.3">
      <c r="B563" s="400" t="str">
        <f>IF(MAX(B$7:B562)+1&gt;MAX('Res.Aux.'!$AG$23:$AG$722),"-",MAX(B$7:B562)+1)</f>
        <v>-</v>
      </c>
      <c r="C563" s="401" t="str">
        <f>IF($B563="-","",INDEX('Res.Aux.'!$AG$12:$BG$722,MATCH($B563,'Res.Aux.'!$AG$12:$AG$722,0),MATCH(C$6,'Res.Aux.'!$AG$15:$BG$15,0)))</f>
        <v/>
      </c>
      <c r="D563" s="402" t="str">
        <f t="shared" si="102"/>
        <v/>
      </c>
      <c r="E563" s="403" t="str">
        <f>IF($B563="-","",INDEX('Res.Aux.'!$AG$12:$BG$722,MATCH($B563,'Res.Aux.'!$AG$12:$AG$722,0),MATCH(E$6,'Res.Aux.'!$AG$15:$BG$15,0)))</f>
        <v/>
      </c>
      <c r="F563" s="402" t="str">
        <f t="shared" si="103"/>
        <v/>
      </c>
      <c r="G563" s="404" t="str">
        <f>IF($B563="-","",INDEX('Res.Aux.'!$AG$12:$BG$722,MATCH($B563,'Res.Aux.'!$AG$12:$AG$722,0),MATCH(G$6,'Res.Aux.'!$AG$15:$BG$15,0)))</f>
        <v/>
      </c>
      <c r="H563" s="405" t="str">
        <f>IF($B563="-","",Datos!$I$16)</f>
        <v/>
      </c>
      <c r="I563" s="406" t="str">
        <f>IF($C563="","",Datos!$G$16)</f>
        <v/>
      </c>
      <c r="J563" s="407" t="str">
        <f>IF($B563="-","",INDEX('Res.Aux.'!$AG$12:$BG$722,MATCH($B563,'Res.Aux.'!$AG$12:$AG$722,0),MATCH(J$6,'Res.Aux.'!$AG$15:$BG$15,0)))</f>
        <v/>
      </c>
      <c r="K563" s="408" t="str">
        <f>IF($C563="","",Datos!$H$26)</f>
        <v/>
      </c>
      <c r="L563" s="409" t="str">
        <f>IF($I563="","",Datos!$N$27)</f>
        <v/>
      </c>
      <c r="M563" s="407" t="str">
        <f>IF($I563="","",Datos!$O$27)</f>
        <v/>
      </c>
      <c r="N563" s="410" t="str">
        <f>IF($B563="-","",INDEX('Res.Aux.'!$AG$12:$BG$722,MATCH($B563,'Res.Aux.'!$AG$12:$AG$722,0),MATCH(N$6,'Res.Aux.'!$AG$15:$BG$15,0)))</f>
        <v/>
      </c>
      <c r="O563" s="411"/>
      <c r="P563" s="412" t="str">
        <f t="shared" si="104"/>
        <v/>
      </c>
      <c r="Q563" s="413" t="str">
        <f t="shared" si="106"/>
        <v>ù</v>
      </c>
      <c r="R563" s="414" t="str">
        <f>IF($B563="-","",INDEX('Res.Aux.'!$AG$12:$BG$722,MATCH($B563,'Res.Aux.'!$AG$12:$AG$722,0),MATCH(R$6,'Res.Aux.'!$AG$15:$BG$15,0)))</f>
        <v/>
      </c>
      <c r="S563" s="415" t="str">
        <f>IF($B563="-","",INDEX('Res.Aux.'!$AG$12:$BG$722,MATCH($B563,'Res.Aux.'!$AG$12:$AG$722,0),MATCH(S$6,'Res.Aux.'!$AG$15:$BG$15,0)))</f>
        <v/>
      </c>
      <c r="T563" s="415" t="str">
        <f>IF($B563="-","",INDEX('Res.Aux.'!$AG$12:$BG$722,MATCH($B563,'Res.Aux.'!$AG$12:$AG$722,0),MATCH(T$6,'Res.Aux.'!$AG$15:$BG$15,0)))</f>
        <v/>
      </c>
      <c r="U563" s="416" t="str">
        <f>IF($B563="-","",INDEX('Res.Aux.'!$AG$12:$BG$722,MATCH($B563,'Res.Aux.'!$AG$12:$AG$722,0),MATCH(U$6,'Res.Aux.'!$AG$15:$BG$15,0)))</f>
        <v/>
      </c>
      <c r="V563" s="417"/>
      <c r="W563" s="414" t="str">
        <f t="shared" si="109"/>
        <v>-</v>
      </c>
      <c r="X563" s="415" t="str">
        <f t="shared" si="109"/>
        <v>-</v>
      </c>
      <c r="Y563" s="415" t="str">
        <f t="shared" si="109"/>
        <v>-</v>
      </c>
      <c r="Z563" s="416" t="str">
        <f t="shared" si="109"/>
        <v>-</v>
      </c>
      <c r="AA563" s="417"/>
      <c r="AB563" s="414" t="str">
        <f t="shared" si="108"/>
        <v>-</v>
      </c>
      <c r="AC563" s="415" t="str">
        <f t="shared" si="108"/>
        <v>-</v>
      </c>
      <c r="AD563" s="415" t="str">
        <f t="shared" si="108"/>
        <v>-</v>
      </c>
      <c r="AE563" s="416" t="str">
        <f t="shared" si="108"/>
        <v>-</v>
      </c>
      <c r="AF563" s="417"/>
      <c r="AG563" s="410" t="str">
        <f t="shared" si="99"/>
        <v>-</v>
      </c>
      <c r="AH563" s="417"/>
      <c r="AI563" s="418" t="str">
        <f t="shared" si="100"/>
        <v>ù</v>
      </c>
      <c r="AJ563" s="419" t="str">
        <f t="shared" si="101"/>
        <v>~</v>
      </c>
      <c r="AK563" s="417"/>
      <c r="AL563" s="414" t="str">
        <f t="shared" si="107"/>
        <v>-</v>
      </c>
      <c r="AM563" s="416" t="str">
        <f t="shared" si="105"/>
        <v>-</v>
      </c>
    </row>
    <row r="564" spans="2:39" ht="15" x14ac:dyDescent="0.3">
      <c r="B564" s="400" t="str">
        <f>IF(MAX(B$7:B563)+1&gt;MAX('Res.Aux.'!$AG$23:$AG$722),"-",MAX(B$7:B563)+1)</f>
        <v>-</v>
      </c>
      <c r="C564" s="401" t="str">
        <f>IF($B564="-","",INDEX('Res.Aux.'!$AG$12:$BG$722,MATCH($B564,'Res.Aux.'!$AG$12:$AG$722,0),MATCH(C$6,'Res.Aux.'!$AG$15:$BG$15,0)))</f>
        <v/>
      </c>
      <c r="D564" s="402" t="str">
        <f t="shared" si="102"/>
        <v/>
      </c>
      <c r="E564" s="403" t="str">
        <f>IF($B564="-","",INDEX('Res.Aux.'!$AG$12:$BG$722,MATCH($B564,'Res.Aux.'!$AG$12:$AG$722,0),MATCH(E$6,'Res.Aux.'!$AG$15:$BG$15,0)))</f>
        <v/>
      </c>
      <c r="F564" s="402" t="str">
        <f t="shared" si="103"/>
        <v/>
      </c>
      <c r="G564" s="404" t="str">
        <f>IF($B564="-","",INDEX('Res.Aux.'!$AG$12:$BG$722,MATCH($B564,'Res.Aux.'!$AG$12:$AG$722,0),MATCH(G$6,'Res.Aux.'!$AG$15:$BG$15,0)))</f>
        <v/>
      </c>
      <c r="H564" s="405" t="str">
        <f>IF($B564="-","",Datos!$I$16)</f>
        <v/>
      </c>
      <c r="I564" s="406" t="str">
        <f>IF($C564="","",Datos!$G$16)</f>
        <v/>
      </c>
      <c r="J564" s="407" t="str">
        <f>IF($B564="-","",INDEX('Res.Aux.'!$AG$12:$BG$722,MATCH($B564,'Res.Aux.'!$AG$12:$AG$722,0),MATCH(J$6,'Res.Aux.'!$AG$15:$BG$15,0)))</f>
        <v/>
      </c>
      <c r="K564" s="408" t="str">
        <f>IF($C564="","",Datos!$H$26)</f>
        <v/>
      </c>
      <c r="L564" s="409" t="str">
        <f>IF($I564="","",Datos!$N$27)</f>
        <v/>
      </c>
      <c r="M564" s="407" t="str">
        <f>IF($I564="","",Datos!$O$27)</f>
        <v/>
      </c>
      <c r="N564" s="410" t="str">
        <f>IF($B564="-","",INDEX('Res.Aux.'!$AG$12:$BG$722,MATCH($B564,'Res.Aux.'!$AG$12:$AG$722,0),MATCH(N$6,'Res.Aux.'!$AG$15:$BG$15,0)))</f>
        <v/>
      </c>
      <c r="O564" s="411"/>
      <c r="P564" s="412" t="str">
        <f t="shared" si="104"/>
        <v/>
      </c>
      <c r="Q564" s="413" t="str">
        <f t="shared" si="106"/>
        <v>ù</v>
      </c>
      <c r="R564" s="414" t="str">
        <f>IF($B564="-","",INDEX('Res.Aux.'!$AG$12:$BG$722,MATCH($B564,'Res.Aux.'!$AG$12:$AG$722,0),MATCH(R$6,'Res.Aux.'!$AG$15:$BG$15,0)))</f>
        <v/>
      </c>
      <c r="S564" s="415" t="str">
        <f>IF($B564="-","",INDEX('Res.Aux.'!$AG$12:$BG$722,MATCH($B564,'Res.Aux.'!$AG$12:$AG$722,0),MATCH(S$6,'Res.Aux.'!$AG$15:$BG$15,0)))</f>
        <v/>
      </c>
      <c r="T564" s="415" t="str">
        <f>IF($B564="-","",INDEX('Res.Aux.'!$AG$12:$BG$722,MATCH($B564,'Res.Aux.'!$AG$12:$AG$722,0),MATCH(T$6,'Res.Aux.'!$AG$15:$BG$15,0)))</f>
        <v/>
      </c>
      <c r="U564" s="416" t="str">
        <f>IF($B564="-","",INDEX('Res.Aux.'!$AG$12:$BG$722,MATCH($B564,'Res.Aux.'!$AG$12:$AG$722,0),MATCH(U$6,'Res.Aux.'!$AG$15:$BG$15,0)))</f>
        <v/>
      </c>
      <c r="V564" s="417"/>
      <c r="W564" s="414" t="str">
        <f t="shared" si="109"/>
        <v>-</v>
      </c>
      <c r="X564" s="415" t="str">
        <f t="shared" si="109"/>
        <v>-</v>
      </c>
      <c r="Y564" s="415" t="str">
        <f t="shared" si="109"/>
        <v>-</v>
      </c>
      <c r="Z564" s="416" t="str">
        <f t="shared" si="109"/>
        <v>-</v>
      </c>
      <c r="AA564" s="417"/>
      <c r="AB564" s="414" t="str">
        <f t="shared" si="108"/>
        <v>-</v>
      </c>
      <c r="AC564" s="415" t="str">
        <f t="shared" si="108"/>
        <v>-</v>
      </c>
      <c r="AD564" s="415" t="str">
        <f t="shared" si="108"/>
        <v>-</v>
      </c>
      <c r="AE564" s="416" t="str">
        <f t="shared" si="108"/>
        <v>-</v>
      </c>
      <c r="AF564" s="417"/>
      <c r="AG564" s="410" t="str">
        <f t="shared" si="99"/>
        <v>-</v>
      </c>
      <c r="AH564" s="417"/>
      <c r="AI564" s="418" t="str">
        <f t="shared" si="100"/>
        <v>ù</v>
      </c>
      <c r="AJ564" s="419" t="str">
        <f t="shared" si="101"/>
        <v>~</v>
      </c>
      <c r="AK564" s="417"/>
      <c r="AL564" s="414" t="str">
        <f t="shared" si="107"/>
        <v>-</v>
      </c>
      <c r="AM564" s="416" t="str">
        <f t="shared" si="105"/>
        <v>-</v>
      </c>
    </row>
    <row r="565" spans="2:39" ht="15" x14ac:dyDescent="0.3">
      <c r="B565" s="400" t="str">
        <f>IF(MAX(B$7:B564)+1&gt;MAX('Res.Aux.'!$AG$23:$AG$722),"-",MAX(B$7:B564)+1)</f>
        <v>-</v>
      </c>
      <c r="C565" s="401" t="str">
        <f>IF($B565="-","",INDEX('Res.Aux.'!$AG$12:$BG$722,MATCH($B565,'Res.Aux.'!$AG$12:$AG$722,0),MATCH(C$6,'Res.Aux.'!$AG$15:$BG$15,0)))</f>
        <v/>
      </c>
      <c r="D565" s="402" t="str">
        <f t="shared" si="102"/>
        <v/>
      </c>
      <c r="E565" s="403" t="str">
        <f>IF($B565="-","",INDEX('Res.Aux.'!$AG$12:$BG$722,MATCH($B565,'Res.Aux.'!$AG$12:$AG$722,0),MATCH(E$6,'Res.Aux.'!$AG$15:$BG$15,0)))</f>
        <v/>
      </c>
      <c r="F565" s="402" t="str">
        <f t="shared" si="103"/>
        <v/>
      </c>
      <c r="G565" s="404" t="str">
        <f>IF($B565="-","",INDEX('Res.Aux.'!$AG$12:$BG$722,MATCH($B565,'Res.Aux.'!$AG$12:$AG$722,0),MATCH(G$6,'Res.Aux.'!$AG$15:$BG$15,0)))</f>
        <v/>
      </c>
      <c r="H565" s="405" t="str">
        <f>IF($B565="-","",Datos!$I$16)</f>
        <v/>
      </c>
      <c r="I565" s="406" t="str">
        <f>IF($C565="","",Datos!$G$16)</f>
        <v/>
      </c>
      <c r="J565" s="407" t="str">
        <f>IF($B565="-","",INDEX('Res.Aux.'!$AG$12:$BG$722,MATCH($B565,'Res.Aux.'!$AG$12:$AG$722,0),MATCH(J$6,'Res.Aux.'!$AG$15:$BG$15,0)))</f>
        <v/>
      </c>
      <c r="K565" s="408" t="str">
        <f>IF($C565="","",Datos!$H$26)</f>
        <v/>
      </c>
      <c r="L565" s="409" t="str">
        <f>IF($I565="","",Datos!$N$27)</f>
        <v/>
      </c>
      <c r="M565" s="407" t="str">
        <f>IF($I565="","",Datos!$O$27)</f>
        <v/>
      </c>
      <c r="N565" s="410" t="str">
        <f>IF($B565="-","",INDEX('Res.Aux.'!$AG$12:$BG$722,MATCH($B565,'Res.Aux.'!$AG$12:$AG$722,0),MATCH(N$6,'Res.Aux.'!$AG$15:$BG$15,0)))</f>
        <v/>
      </c>
      <c r="O565" s="411"/>
      <c r="P565" s="412" t="str">
        <f t="shared" si="104"/>
        <v/>
      </c>
      <c r="Q565" s="413" t="str">
        <f t="shared" si="106"/>
        <v>ù</v>
      </c>
      <c r="R565" s="414" t="str">
        <f>IF($B565="-","",INDEX('Res.Aux.'!$AG$12:$BG$722,MATCH($B565,'Res.Aux.'!$AG$12:$AG$722,0),MATCH(R$6,'Res.Aux.'!$AG$15:$BG$15,0)))</f>
        <v/>
      </c>
      <c r="S565" s="415" t="str">
        <f>IF($B565="-","",INDEX('Res.Aux.'!$AG$12:$BG$722,MATCH($B565,'Res.Aux.'!$AG$12:$AG$722,0),MATCH(S$6,'Res.Aux.'!$AG$15:$BG$15,0)))</f>
        <v/>
      </c>
      <c r="T565" s="415" t="str">
        <f>IF($B565="-","",INDEX('Res.Aux.'!$AG$12:$BG$722,MATCH($B565,'Res.Aux.'!$AG$12:$AG$722,0),MATCH(T$6,'Res.Aux.'!$AG$15:$BG$15,0)))</f>
        <v/>
      </c>
      <c r="U565" s="416" t="str">
        <f>IF($B565="-","",INDEX('Res.Aux.'!$AG$12:$BG$722,MATCH($B565,'Res.Aux.'!$AG$12:$AG$722,0),MATCH(U$6,'Res.Aux.'!$AG$15:$BG$15,0)))</f>
        <v/>
      </c>
      <c r="V565" s="417"/>
      <c r="W565" s="414" t="str">
        <f t="shared" si="109"/>
        <v>-</v>
      </c>
      <c r="X565" s="415" t="str">
        <f t="shared" si="109"/>
        <v>-</v>
      </c>
      <c r="Y565" s="415" t="str">
        <f t="shared" si="109"/>
        <v>-</v>
      </c>
      <c r="Z565" s="416" t="str">
        <f t="shared" si="109"/>
        <v>-</v>
      </c>
      <c r="AA565" s="417"/>
      <c r="AB565" s="414" t="str">
        <f t="shared" si="108"/>
        <v>-</v>
      </c>
      <c r="AC565" s="415" t="str">
        <f t="shared" si="108"/>
        <v>-</v>
      </c>
      <c r="AD565" s="415" t="str">
        <f t="shared" si="108"/>
        <v>-</v>
      </c>
      <c r="AE565" s="416" t="str">
        <f t="shared" si="108"/>
        <v>-</v>
      </c>
      <c r="AF565" s="417"/>
      <c r="AG565" s="410" t="str">
        <f t="shared" si="99"/>
        <v>-</v>
      </c>
      <c r="AH565" s="417"/>
      <c r="AI565" s="418" t="str">
        <f t="shared" si="100"/>
        <v>ù</v>
      </c>
      <c r="AJ565" s="419" t="str">
        <f t="shared" si="101"/>
        <v>~</v>
      </c>
      <c r="AK565" s="417"/>
      <c r="AL565" s="414" t="str">
        <f t="shared" si="107"/>
        <v>-</v>
      </c>
      <c r="AM565" s="416" t="str">
        <f t="shared" si="105"/>
        <v>-</v>
      </c>
    </row>
    <row r="566" spans="2:39" ht="15" x14ac:dyDescent="0.3">
      <c r="B566" s="400" t="str">
        <f>IF(MAX(B$7:B565)+1&gt;MAX('Res.Aux.'!$AG$23:$AG$722),"-",MAX(B$7:B565)+1)</f>
        <v>-</v>
      </c>
      <c r="C566" s="401" t="str">
        <f>IF($B566="-","",INDEX('Res.Aux.'!$AG$12:$BG$722,MATCH($B566,'Res.Aux.'!$AG$12:$AG$722,0),MATCH(C$6,'Res.Aux.'!$AG$15:$BG$15,0)))</f>
        <v/>
      </c>
      <c r="D566" s="402" t="str">
        <f t="shared" si="102"/>
        <v/>
      </c>
      <c r="E566" s="403" t="str">
        <f>IF($B566="-","",INDEX('Res.Aux.'!$AG$12:$BG$722,MATCH($B566,'Res.Aux.'!$AG$12:$AG$722,0),MATCH(E$6,'Res.Aux.'!$AG$15:$BG$15,0)))</f>
        <v/>
      </c>
      <c r="F566" s="402" t="str">
        <f t="shared" si="103"/>
        <v/>
      </c>
      <c r="G566" s="404" t="str">
        <f>IF($B566="-","",INDEX('Res.Aux.'!$AG$12:$BG$722,MATCH($B566,'Res.Aux.'!$AG$12:$AG$722,0),MATCH(G$6,'Res.Aux.'!$AG$15:$BG$15,0)))</f>
        <v/>
      </c>
      <c r="H566" s="405" t="str">
        <f>IF($B566="-","",Datos!$I$16)</f>
        <v/>
      </c>
      <c r="I566" s="406" t="str">
        <f>IF($C566="","",Datos!$G$16)</f>
        <v/>
      </c>
      <c r="J566" s="407" t="str">
        <f>IF($B566="-","",INDEX('Res.Aux.'!$AG$12:$BG$722,MATCH($B566,'Res.Aux.'!$AG$12:$AG$722,0),MATCH(J$6,'Res.Aux.'!$AG$15:$BG$15,0)))</f>
        <v/>
      </c>
      <c r="K566" s="408" t="str">
        <f>IF($C566="","",Datos!$H$26)</f>
        <v/>
      </c>
      <c r="L566" s="409" t="str">
        <f>IF($I566="","",Datos!$N$27)</f>
        <v/>
      </c>
      <c r="M566" s="407" t="str">
        <f>IF($I566="","",Datos!$O$27)</f>
        <v/>
      </c>
      <c r="N566" s="410" t="str">
        <f>IF($B566="-","",INDEX('Res.Aux.'!$AG$12:$BG$722,MATCH($B566,'Res.Aux.'!$AG$12:$AG$722,0),MATCH(N$6,'Res.Aux.'!$AG$15:$BG$15,0)))</f>
        <v/>
      </c>
      <c r="O566" s="411"/>
      <c r="P566" s="412" t="str">
        <f t="shared" si="104"/>
        <v/>
      </c>
      <c r="Q566" s="413" t="str">
        <f t="shared" si="106"/>
        <v>ù</v>
      </c>
      <c r="R566" s="414" t="str">
        <f>IF($B566="-","",INDEX('Res.Aux.'!$AG$12:$BG$722,MATCH($B566,'Res.Aux.'!$AG$12:$AG$722,0),MATCH(R$6,'Res.Aux.'!$AG$15:$BG$15,0)))</f>
        <v/>
      </c>
      <c r="S566" s="415" t="str">
        <f>IF($B566="-","",INDEX('Res.Aux.'!$AG$12:$BG$722,MATCH($B566,'Res.Aux.'!$AG$12:$AG$722,0),MATCH(S$6,'Res.Aux.'!$AG$15:$BG$15,0)))</f>
        <v/>
      </c>
      <c r="T566" s="415" t="str">
        <f>IF($B566="-","",INDEX('Res.Aux.'!$AG$12:$BG$722,MATCH($B566,'Res.Aux.'!$AG$12:$AG$722,0),MATCH(T$6,'Res.Aux.'!$AG$15:$BG$15,0)))</f>
        <v/>
      </c>
      <c r="U566" s="416" t="str">
        <f>IF($B566="-","",INDEX('Res.Aux.'!$AG$12:$BG$722,MATCH($B566,'Res.Aux.'!$AG$12:$AG$722,0),MATCH(U$6,'Res.Aux.'!$AG$15:$BG$15,0)))</f>
        <v/>
      </c>
      <c r="V566" s="417"/>
      <c r="W566" s="414" t="str">
        <f t="shared" si="109"/>
        <v>-</v>
      </c>
      <c r="X566" s="415" t="str">
        <f t="shared" si="109"/>
        <v>-</v>
      </c>
      <c r="Y566" s="415" t="str">
        <f t="shared" si="109"/>
        <v>-</v>
      </c>
      <c r="Z566" s="416" t="str">
        <f t="shared" si="109"/>
        <v>-</v>
      </c>
      <c r="AA566" s="417"/>
      <c r="AB566" s="414" t="str">
        <f t="shared" si="108"/>
        <v>-</v>
      </c>
      <c r="AC566" s="415" t="str">
        <f t="shared" si="108"/>
        <v>-</v>
      </c>
      <c r="AD566" s="415" t="str">
        <f t="shared" si="108"/>
        <v>-</v>
      </c>
      <c r="AE566" s="416" t="str">
        <f t="shared" si="108"/>
        <v>-</v>
      </c>
      <c r="AF566" s="417"/>
      <c r="AG566" s="410" t="str">
        <f t="shared" si="99"/>
        <v>-</v>
      </c>
      <c r="AH566" s="417"/>
      <c r="AI566" s="418" t="str">
        <f t="shared" si="100"/>
        <v>ù</v>
      </c>
      <c r="AJ566" s="419" t="str">
        <f t="shared" si="101"/>
        <v>~</v>
      </c>
      <c r="AK566" s="417"/>
      <c r="AL566" s="414" t="str">
        <f t="shared" si="107"/>
        <v>-</v>
      </c>
      <c r="AM566" s="416" t="str">
        <f t="shared" si="105"/>
        <v>-</v>
      </c>
    </row>
    <row r="567" spans="2:39" ht="15" x14ac:dyDescent="0.3">
      <c r="B567" s="400" t="str">
        <f>IF(MAX(B$7:B566)+1&gt;MAX('Res.Aux.'!$AG$23:$AG$722),"-",MAX(B$7:B566)+1)</f>
        <v>-</v>
      </c>
      <c r="C567" s="401" t="str">
        <f>IF($B567="-","",INDEX('Res.Aux.'!$AG$12:$BG$722,MATCH($B567,'Res.Aux.'!$AG$12:$AG$722,0),MATCH(C$6,'Res.Aux.'!$AG$15:$BG$15,0)))</f>
        <v/>
      </c>
      <c r="D567" s="402" t="str">
        <f t="shared" si="102"/>
        <v/>
      </c>
      <c r="E567" s="403" t="str">
        <f>IF($B567="-","",INDEX('Res.Aux.'!$AG$12:$BG$722,MATCH($B567,'Res.Aux.'!$AG$12:$AG$722,0),MATCH(E$6,'Res.Aux.'!$AG$15:$BG$15,0)))</f>
        <v/>
      </c>
      <c r="F567" s="402" t="str">
        <f t="shared" si="103"/>
        <v/>
      </c>
      <c r="G567" s="404" t="str">
        <f>IF($B567="-","",INDEX('Res.Aux.'!$AG$12:$BG$722,MATCH($B567,'Res.Aux.'!$AG$12:$AG$722,0),MATCH(G$6,'Res.Aux.'!$AG$15:$BG$15,0)))</f>
        <v/>
      </c>
      <c r="H567" s="405" t="str">
        <f>IF($B567="-","",Datos!$I$16)</f>
        <v/>
      </c>
      <c r="I567" s="406" t="str">
        <f>IF($C567="","",Datos!$G$16)</f>
        <v/>
      </c>
      <c r="J567" s="407" t="str">
        <f>IF($B567="-","",INDEX('Res.Aux.'!$AG$12:$BG$722,MATCH($B567,'Res.Aux.'!$AG$12:$AG$722,0),MATCH(J$6,'Res.Aux.'!$AG$15:$BG$15,0)))</f>
        <v/>
      </c>
      <c r="K567" s="408" t="str">
        <f>IF($C567="","",Datos!$H$26)</f>
        <v/>
      </c>
      <c r="L567" s="409" t="str">
        <f>IF($I567="","",Datos!$N$27)</f>
        <v/>
      </c>
      <c r="M567" s="407" t="str">
        <f>IF($I567="","",Datos!$O$27)</f>
        <v/>
      </c>
      <c r="N567" s="410" t="str">
        <f>IF($B567="-","",INDEX('Res.Aux.'!$AG$12:$BG$722,MATCH($B567,'Res.Aux.'!$AG$12:$AG$722,0),MATCH(N$6,'Res.Aux.'!$AG$15:$BG$15,0)))</f>
        <v/>
      </c>
      <c r="O567" s="411"/>
      <c r="P567" s="412" t="str">
        <f t="shared" si="104"/>
        <v/>
      </c>
      <c r="Q567" s="413" t="str">
        <f t="shared" si="106"/>
        <v>ù</v>
      </c>
      <c r="R567" s="414" t="str">
        <f>IF($B567="-","",INDEX('Res.Aux.'!$AG$12:$BG$722,MATCH($B567,'Res.Aux.'!$AG$12:$AG$722,0),MATCH(R$6,'Res.Aux.'!$AG$15:$BG$15,0)))</f>
        <v/>
      </c>
      <c r="S567" s="415" t="str">
        <f>IF($B567="-","",INDEX('Res.Aux.'!$AG$12:$BG$722,MATCH($B567,'Res.Aux.'!$AG$12:$AG$722,0),MATCH(S$6,'Res.Aux.'!$AG$15:$BG$15,0)))</f>
        <v/>
      </c>
      <c r="T567" s="415" t="str">
        <f>IF($B567="-","",INDEX('Res.Aux.'!$AG$12:$BG$722,MATCH($B567,'Res.Aux.'!$AG$12:$AG$722,0),MATCH(T$6,'Res.Aux.'!$AG$15:$BG$15,0)))</f>
        <v/>
      </c>
      <c r="U567" s="416" t="str">
        <f>IF($B567="-","",INDEX('Res.Aux.'!$AG$12:$BG$722,MATCH($B567,'Res.Aux.'!$AG$12:$AG$722,0),MATCH(U$6,'Res.Aux.'!$AG$15:$BG$15,0)))</f>
        <v/>
      </c>
      <c r="V567" s="417"/>
      <c r="W567" s="414" t="str">
        <f t="shared" si="109"/>
        <v>-</v>
      </c>
      <c r="X567" s="415" t="str">
        <f t="shared" si="109"/>
        <v>-</v>
      </c>
      <c r="Y567" s="415" t="str">
        <f t="shared" si="109"/>
        <v>-</v>
      </c>
      <c r="Z567" s="416" t="str">
        <f t="shared" si="109"/>
        <v>-</v>
      </c>
      <c r="AA567" s="417"/>
      <c r="AB567" s="414" t="str">
        <f t="shared" si="108"/>
        <v>-</v>
      </c>
      <c r="AC567" s="415" t="str">
        <f t="shared" si="108"/>
        <v>-</v>
      </c>
      <c r="AD567" s="415" t="str">
        <f t="shared" si="108"/>
        <v>-</v>
      </c>
      <c r="AE567" s="416" t="str">
        <f t="shared" si="108"/>
        <v>-</v>
      </c>
      <c r="AF567" s="417"/>
      <c r="AG567" s="410" t="str">
        <f t="shared" si="99"/>
        <v>-</v>
      </c>
      <c r="AH567" s="417"/>
      <c r="AI567" s="418" t="str">
        <f t="shared" si="100"/>
        <v>ù</v>
      </c>
      <c r="AJ567" s="419" t="str">
        <f t="shared" si="101"/>
        <v>~</v>
      </c>
      <c r="AK567" s="417"/>
      <c r="AL567" s="414" t="str">
        <f t="shared" si="107"/>
        <v>-</v>
      </c>
      <c r="AM567" s="416" t="str">
        <f t="shared" si="105"/>
        <v>-</v>
      </c>
    </row>
    <row r="568" spans="2:39" ht="15" x14ac:dyDescent="0.3">
      <c r="B568" s="400" t="str">
        <f>IF(MAX(B$7:B567)+1&gt;MAX('Res.Aux.'!$AG$23:$AG$722),"-",MAX(B$7:B567)+1)</f>
        <v>-</v>
      </c>
      <c r="C568" s="401" t="str">
        <f>IF($B568="-","",INDEX('Res.Aux.'!$AG$12:$BG$722,MATCH($B568,'Res.Aux.'!$AG$12:$AG$722,0),MATCH(C$6,'Res.Aux.'!$AG$15:$BG$15,0)))</f>
        <v/>
      </c>
      <c r="D568" s="402" t="str">
        <f t="shared" si="102"/>
        <v/>
      </c>
      <c r="E568" s="403" t="str">
        <f>IF($B568="-","",INDEX('Res.Aux.'!$AG$12:$BG$722,MATCH($B568,'Res.Aux.'!$AG$12:$AG$722,0),MATCH(E$6,'Res.Aux.'!$AG$15:$BG$15,0)))</f>
        <v/>
      </c>
      <c r="F568" s="402" t="str">
        <f t="shared" si="103"/>
        <v/>
      </c>
      <c r="G568" s="404" t="str">
        <f>IF($B568="-","",INDEX('Res.Aux.'!$AG$12:$BG$722,MATCH($B568,'Res.Aux.'!$AG$12:$AG$722,0),MATCH(G$6,'Res.Aux.'!$AG$15:$BG$15,0)))</f>
        <v/>
      </c>
      <c r="H568" s="405" t="str">
        <f>IF($B568="-","",Datos!$I$16)</f>
        <v/>
      </c>
      <c r="I568" s="406" t="str">
        <f>IF($C568="","",Datos!$G$16)</f>
        <v/>
      </c>
      <c r="J568" s="407" t="str">
        <f>IF($B568="-","",INDEX('Res.Aux.'!$AG$12:$BG$722,MATCH($B568,'Res.Aux.'!$AG$12:$AG$722,0),MATCH(J$6,'Res.Aux.'!$AG$15:$BG$15,0)))</f>
        <v/>
      </c>
      <c r="K568" s="408" t="str">
        <f>IF($C568="","",Datos!$H$26)</f>
        <v/>
      </c>
      <c r="L568" s="409" t="str">
        <f>IF($I568="","",Datos!$N$27)</f>
        <v/>
      </c>
      <c r="M568" s="407" t="str">
        <f>IF($I568="","",Datos!$O$27)</f>
        <v/>
      </c>
      <c r="N568" s="410" t="str">
        <f>IF($B568="-","",INDEX('Res.Aux.'!$AG$12:$BG$722,MATCH($B568,'Res.Aux.'!$AG$12:$AG$722,0),MATCH(N$6,'Res.Aux.'!$AG$15:$BG$15,0)))</f>
        <v/>
      </c>
      <c r="O568" s="411"/>
      <c r="P568" s="412" t="str">
        <f t="shared" si="104"/>
        <v/>
      </c>
      <c r="Q568" s="413" t="str">
        <f t="shared" si="106"/>
        <v>ù</v>
      </c>
      <c r="R568" s="414" t="str">
        <f>IF($B568="-","",INDEX('Res.Aux.'!$AG$12:$BG$722,MATCH($B568,'Res.Aux.'!$AG$12:$AG$722,0),MATCH(R$6,'Res.Aux.'!$AG$15:$BG$15,0)))</f>
        <v/>
      </c>
      <c r="S568" s="415" t="str">
        <f>IF($B568="-","",INDEX('Res.Aux.'!$AG$12:$BG$722,MATCH($B568,'Res.Aux.'!$AG$12:$AG$722,0),MATCH(S$6,'Res.Aux.'!$AG$15:$BG$15,0)))</f>
        <v/>
      </c>
      <c r="T568" s="415" t="str">
        <f>IF($B568="-","",INDEX('Res.Aux.'!$AG$12:$BG$722,MATCH($B568,'Res.Aux.'!$AG$12:$AG$722,0),MATCH(T$6,'Res.Aux.'!$AG$15:$BG$15,0)))</f>
        <v/>
      </c>
      <c r="U568" s="416" t="str">
        <f>IF($B568="-","",INDEX('Res.Aux.'!$AG$12:$BG$722,MATCH($B568,'Res.Aux.'!$AG$12:$AG$722,0),MATCH(U$6,'Res.Aux.'!$AG$15:$BG$15,0)))</f>
        <v/>
      </c>
      <c r="V568" s="417"/>
      <c r="W568" s="414" t="str">
        <f t="shared" si="109"/>
        <v>-</v>
      </c>
      <c r="X568" s="415" t="str">
        <f t="shared" si="109"/>
        <v>-</v>
      </c>
      <c r="Y568" s="415" t="str">
        <f t="shared" si="109"/>
        <v>-</v>
      </c>
      <c r="Z568" s="416" t="str">
        <f t="shared" si="109"/>
        <v>-</v>
      </c>
      <c r="AA568" s="417"/>
      <c r="AB568" s="414" t="str">
        <f t="shared" si="108"/>
        <v>-</v>
      </c>
      <c r="AC568" s="415" t="str">
        <f t="shared" si="108"/>
        <v>-</v>
      </c>
      <c r="AD568" s="415" t="str">
        <f t="shared" si="108"/>
        <v>-</v>
      </c>
      <c r="AE568" s="416" t="str">
        <f t="shared" si="108"/>
        <v>-</v>
      </c>
      <c r="AF568" s="417"/>
      <c r="AG568" s="410" t="str">
        <f t="shared" si="99"/>
        <v>-</v>
      </c>
      <c r="AH568" s="417"/>
      <c r="AI568" s="418" t="str">
        <f t="shared" si="100"/>
        <v>ù</v>
      </c>
      <c r="AJ568" s="419" t="str">
        <f t="shared" si="101"/>
        <v>~</v>
      </c>
      <c r="AK568" s="417"/>
      <c r="AL568" s="414" t="str">
        <f t="shared" si="107"/>
        <v>-</v>
      </c>
      <c r="AM568" s="416" t="str">
        <f t="shared" si="105"/>
        <v>-</v>
      </c>
    </row>
    <row r="569" spans="2:39" ht="15" x14ac:dyDescent="0.3">
      <c r="B569" s="400" t="str">
        <f>IF(MAX(B$7:B568)+1&gt;MAX('Res.Aux.'!$AG$23:$AG$722),"-",MAX(B$7:B568)+1)</f>
        <v>-</v>
      </c>
      <c r="C569" s="401" t="str">
        <f>IF($B569="-","",INDEX('Res.Aux.'!$AG$12:$BG$722,MATCH($B569,'Res.Aux.'!$AG$12:$AG$722,0),MATCH(C$6,'Res.Aux.'!$AG$15:$BG$15,0)))</f>
        <v/>
      </c>
      <c r="D569" s="402" t="str">
        <f t="shared" si="102"/>
        <v/>
      </c>
      <c r="E569" s="403" t="str">
        <f>IF($B569="-","",INDEX('Res.Aux.'!$AG$12:$BG$722,MATCH($B569,'Res.Aux.'!$AG$12:$AG$722,0),MATCH(E$6,'Res.Aux.'!$AG$15:$BG$15,0)))</f>
        <v/>
      </c>
      <c r="F569" s="402" t="str">
        <f t="shared" si="103"/>
        <v/>
      </c>
      <c r="G569" s="404" t="str">
        <f>IF($B569="-","",INDEX('Res.Aux.'!$AG$12:$BG$722,MATCH($B569,'Res.Aux.'!$AG$12:$AG$722,0),MATCH(G$6,'Res.Aux.'!$AG$15:$BG$15,0)))</f>
        <v/>
      </c>
      <c r="H569" s="405" t="str">
        <f>IF($B569="-","",Datos!$I$16)</f>
        <v/>
      </c>
      <c r="I569" s="406" t="str">
        <f>IF($C569="","",Datos!$G$16)</f>
        <v/>
      </c>
      <c r="J569" s="407" t="str">
        <f>IF($B569="-","",INDEX('Res.Aux.'!$AG$12:$BG$722,MATCH($B569,'Res.Aux.'!$AG$12:$AG$722,0),MATCH(J$6,'Res.Aux.'!$AG$15:$BG$15,0)))</f>
        <v/>
      </c>
      <c r="K569" s="408" t="str">
        <f>IF($C569="","",Datos!$H$26)</f>
        <v/>
      </c>
      <c r="L569" s="409" t="str">
        <f>IF($I569="","",Datos!$N$27)</f>
        <v/>
      </c>
      <c r="M569" s="407" t="str">
        <f>IF($I569="","",Datos!$O$27)</f>
        <v/>
      </c>
      <c r="N569" s="410" t="str">
        <f>IF($B569="-","",INDEX('Res.Aux.'!$AG$12:$BG$722,MATCH($B569,'Res.Aux.'!$AG$12:$AG$722,0),MATCH(N$6,'Res.Aux.'!$AG$15:$BG$15,0)))</f>
        <v/>
      </c>
      <c r="O569" s="411"/>
      <c r="P569" s="412" t="str">
        <f t="shared" si="104"/>
        <v/>
      </c>
      <c r="Q569" s="413" t="str">
        <f t="shared" si="106"/>
        <v>ù</v>
      </c>
      <c r="R569" s="414" t="str">
        <f>IF($B569="-","",INDEX('Res.Aux.'!$AG$12:$BG$722,MATCH($B569,'Res.Aux.'!$AG$12:$AG$722,0),MATCH(R$6,'Res.Aux.'!$AG$15:$BG$15,0)))</f>
        <v/>
      </c>
      <c r="S569" s="415" t="str">
        <f>IF($B569="-","",INDEX('Res.Aux.'!$AG$12:$BG$722,MATCH($B569,'Res.Aux.'!$AG$12:$AG$722,0),MATCH(S$6,'Res.Aux.'!$AG$15:$BG$15,0)))</f>
        <v/>
      </c>
      <c r="T569" s="415" t="str">
        <f>IF($B569="-","",INDEX('Res.Aux.'!$AG$12:$BG$722,MATCH($B569,'Res.Aux.'!$AG$12:$AG$722,0),MATCH(T$6,'Res.Aux.'!$AG$15:$BG$15,0)))</f>
        <v/>
      </c>
      <c r="U569" s="416" t="str">
        <f>IF($B569="-","",INDEX('Res.Aux.'!$AG$12:$BG$722,MATCH($B569,'Res.Aux.'!$AG$12:$AG$722,0),MATCH(U$6,'Res.Aux.'!$AG$15:$BG$15,0)))</f>
        <v/>
      </c>
      <c r="V569" s="417"/>
      <c r="W569" s="414" t="str">
        <f t="shared" si="109"/>
        <v>-</v>
      </c>
      <c r="X569" s="415" t="str">
        <f t="shared" si="109"/>
        <v>-</v>
      </c>
      <c r="Y569" s="415" t="str">
        <f t="shared" si="109"/>
        <v>-</v>
      </c>
      <c r="Z569" s="416" t="str">
        <f t="shared" si="109"/>
        <v>-</v>
      </c>
      <c r="AA569" s="417"/>
      <c r="AB569" s="414" t="str">
        <f t="shared" si="108"/>
        <v>-</v>
      </c>
      <c r="AC569" s="415" t="str">
        <f t="shared" si="108"/>
        <v>-</v>
      </c>
      <c r="AD569" s="415" t="str">
        <f t="shared" si="108"/>
        <v>-</v>
      </c>
      <c r="AE569" s="416" t="str">
        <f t="shared" si="108"/>
        <v>-</v>
      </c>
      <c r="AF569" s="417"/>
      <c r="AG569" s="410" t="str">
        <f t="shared" si="99"/>
        <v>-</v>
      </c>
      <c r="AH569" s="417"/>
      <c r="AI569" s="418" t="str">
        <f t="shared" si="100"/>
        <v>ù</v>
      </c>
      <c r="AJ569" s="419" t="str">
        <f t="shared" si="101"/>
        <v>~</v>
      </c>
      <c r="AK569" s="417"/>
      <c r="AL569" s="414" t="str">
        <f t="shared" si="107"/>
        <v>-</v>
      </c>
      <c r="AM569" s="416" t="str">
        <f t="shared" si="105"/>
        <v>-</v>
      </c>
    </row>
    <row r="570" spans="2:39" ht="15" x14ac:dyDescent="0.3">
      <c r="B570" s="400" t="str">
        <f>IF(MAX(B$7:B569)+1&gt;MAX('Res.Aux.'!$AG$23:$AG$722),"-",MAX(B$7:B569)+1)</f>
        <v>-</v>
      </c>
      <c r="C570" s="401" t="str">
        <f>IF($B570="-","",INDEX('Res.Aux.'!$AG$12:$BG$722,MATCH($B570,'Res.Aux.'!$AG$12:$AG$722,0),MATCH(C$6,'Res.Aux.'!$AG$15:$BG$15,0)))</f>
        <v/>
      </c>
      <c r="D570" s="402" t="str">
        <f t="shared" si="102"/>
        <v/>
      </c>
      <c r="E570" s="403" t="str">
        <f>IF($B570="-","",INDEX('Res.Aux.'!$AG$12:$BG$722,MATCH($B570,'Res.Aux.'!$AG$12:$AG$722,0),MATCH(E$6,'Res.Aux.'!$AG$15:$BG$15,0)))</f>
        <v/>
      </c>
      <c r="F570" s="402" t="str">
        <f t="shared" si="103"/>
        <v/>
      </c>
      <c r="G570" s="404" t="str">
        <f>IF($B570="-","",INDEX('Res.Aux.'!$AG$12:$BG$722,MATCH($B570,'Res.Aux.'!$AG$12:$AG$722,0),MATCH(G$6,'Res.Aux.'!$AG$15:$BG$15,0)))</f>
        <v/>
      </c>
      <c r="H570" s="405" t="str">
        <f>IF($B570="-","",Datos!$I$16)</f>
        <v/>
      </c>
      <c r="I570" s="406" t="str">
        <f>IF($C570="","",Datos!$G$16)</f>
        <v/>
      </c>
      <c r="J570" s="407" t="str">
        <f>IF($B570="-","",INDEX('Res.Aux.'!$AG$12:$BG$722,MATCH($B570,'Res.Aux.'!$AG$12:$AG$722,0),MATCH(J$6,'Res.Aux.'!$AG$15:$BG$15,0)))</f>
        <v/>
      </c>
      <c r="K570" s="408" t="str">
        <f>IF($C570="","",Datos!$H$26)</f>
        <v/>
      </c>
      <c r="L570" s="409" t="str">
        <f>IF($I570="","",Datos!$N$27)</f>
        <v/>
      </c>
      <c r="M570" s="407" t="str">
        <f>IF($I570="","",Datos!$O$27)</f>
        <v/>
      </c>
      <c r="N570" s="410" t="str">
        <f>IF($B570="-","",INDEX('Res.Aux.'!$AG$12:$BG$722,MATCH($B570,'Res.Aux.'!$AG$12:$AG$722,0),MATCH(N$6,'Res.Aux.'!$AG$15:$BG$15,0)))</f>
        <v/>
      </c>
      <c r="O570" s="411"/>
      <c r="P570" s="412" t="str">
        <f t="shared" si="104"/>
        <v/>
      </c>
      <c r="Q570" s="413" t="str">
        <f t="shared" si="106"/>
        <v>ù</v>
      </c>
      <c r="R570" s="414" t="str">
        <f>IF($B570="-","",INDEX('Res.Aux.'!$AG$12:$BG$722,MATCH($B570,'Res.Aux.'!$AG$12:$AG$722,0),MATCH(R$6,'Res.Aux.'!$AG$15:$BG$15,0)))</f>
        <v/>
      </c>
      <c r="S570" s="415" t="str">
        <f>IF($B570="-","",INDEX('Res.Aux.'!$AG$12:$BG$722,MATCH($B570,'Res.Aux.'!$AG$12:$AG$722,0),MATCH(S$6,'Res.Aux.'!$AG$15:$BG$15,0)))</f>
        <v/>
      </c>
      <c r="T570" s="415" t="str">
        <f>IF($B570="-","",INDEX('Res.Aux.'!$AG$12:$BG$722,MATCH($B570,'Res.Aux.'!$AG$12:$AG$722,0),MATCH(T$6,'Res.Aux.'!$AG$15:$BG$15,0)))</f>
        <v/>
      </c>
      <c r="U570" s="416" t="str">
        <f>IF($B570="-","",INDEX('Res.Aux.'!$AG$12:$BG$722,MATCH($B570,'Res.Aux.'!$AG$12:$AG$722,0),MATCH(U$6,'Res.Aux.'!$AG$15:$BG$15,0)))</f>
        <v/>
      </c>
      <c r="V570" s="417"/>
      <c r="W570" s="414" t="str">
        <f t="shared" si="109"/>
        <v>-</v>
      </c>
      <c r="X570" s="415" t="str">
        <f t="shared" si="109"/>
        <v>-</v>
      </c>
      <c r="Y570" s="415" t="str">
        <f t="shared" si="109"/>
        <v>-</v>
      </c>
      <c r="Z570" s="416" t="str">
        <f t="shared" si="109"/>
        <v>-</v>
      </c>
      <c r="AA570" s="417"/>
      <c r="AB570" s="414" t="str">
        <f t="shared" si="108"/>
        <v>-</v>
      </c>
      <c r="AC570" s="415" t="str">
        <f t="shared" si="108"/>
        <v>-</v>
      </c>
      <c r="AD570" s="415" t="str">
        <f t="shared" si="108"/>
        <v>-</v>
      </c>
      <c r="AE570" s="416" t="str">
        <f t="shared" si="108"/>
        <v>-</v>
      </c>
      <c r="AF570" s="417"/>
      <c r="AG570" s="410" t="str">
        <f t="shared" si="99"/>
        <v>-</v>
      </c>
      <c r="AH570" s="417"/>
      <c r="AI570" s="418" t="str">
        <f t="shared" si="100"/>
        <v>ù</v>
      </c>
      <c r="AJ570" s="419" t="str">
        <f t="shared" si="101"/>
        <v>~</v>
      </c>
      <c r="AK570" s="417"/>
      <c r="AL570" s="414" t="str">
        <f t="shared" si="107"/>
        <v>-</v>
      </c>
      <c r="AM570" s="416" t="str">
        <f t="shared" si="105"/>
        <v>-</v>
      </c>
    </row>
    <row r="571" spans="2:39" ht="15" x14ac:dyDescent="0.3">
      <c r="B571" s="400" t="str">
        <f>IF(MAX(B$7:B570)+1&gt;MAX('Res.Aux.'!$AG$23:$AG$722),"-",MAX(B$7:B570)+1)</f>
        <v>-</v>
      </c>
      <c r="C571" s="401" t="str">
        <f>IF($B571="-","",INDEX('Res.Aux.'!$AG$12:$BG$722,MATCH($B571,'Res.Aux.'!$AG$12:$AG$722,0),MATCH(C$6,'Res.Aux.'!$AG$15:$BG$15,0)))</f>
        <v/>
      </c>
      <c r="D571" s="402" t="str">
        <f t="shared" si="102"/>
        <v/>
      </c>
      <c r="E571" s="403" t="str">
        <f>IF($B571="-","",INDEX('Res.Aux.'!$AG$12:$BG$722,MATCH($B571,'Res.Aux.'!$AG$12:$AG$722,0),MATCH(E$6,'Res.Aux.'!$AG$15:$BG$15,0)))</f>
        <v/>
      </c>
      <c r="F571" s="402" t="str">
        <f t="shared" si="103"/>
        <v/>
      </c>
      <c r="G571" s="404" t="str">
        <f>IF($B571="-","",INDEX('Res.Aux.'!$AG$12:$BG$722,MATCH($B571,'Res.Aux.'!$AG$12:$AG$722,0),MATCH(G$6,'Res.Aux.'!$AG$15:$BG$15,0)))</f>
        <v/>
      </c>
      <c r="H571" s="405" t="str">
        <f>IF($B571="-","",Datos!$I$16)</f>
        <v/>
      </c>
      <c r="I571" s="406" t="str">
        <f>IF($C571="","",Datos!$G$16)</f>
        <v/>
      </c>
      <c r="J571" s="407" t="str">
        <f>IF($B571="-","",INDEX('Res.Aux.'!$AG$12:$BG$722,MATCH($B571,'Res.Aux.'!$AG$12:$AG$722,0),MATCH(J$6,'Res.Aux.'!$AG$15:$BG$15,0)))</f>
        <v/>
      </c>
      <c r="K571" s="408" t="str">
        <f>IF($C571="","",Datos!$H$26)</f>
        <v/>
      </c>
      <c r="L571" s="409" t="str">
        <f>IF($I571="","",Datos!$N$27)</f>
        <v/>
      </c>
      <c r="M571" s="407" t="str">
        <f>IF($I571="","",Datos!$O$27)</f>
        <v/>
      </c>
      <c r="N571" s="410" t="str">
        <f>IF($B571="-","",INDEX('Res.Aux.'!$AG$12:$BG$722,MATCH($B571,'Res.Aux.'!$AG$12:$AG$722,0),MATCH(N$6,'Res.Aux.'!$AG$15:$BG$15,0)))</f>
        <v/>
      </c>
      <c r="O571" s="411"/>
      <c r="P571" s="412" t="str">
        <f t="shared" si="104"/>
        <v/>
      </c>
      <c r="Q571" s="413" t="str">
        <f t="shared" si="106"/>
        <v>ù</v>
      </c>
      <c r="R571" s="414" t="str">
        <f>IF($B571="-","",INDEX('Res.Aux.'!$AG$12:$BG$722,MATCH($B571,'Res.Aux.'!$AG$12:$AG$722,0),MATCH(R$6,'Res.Aux.'!$AG$15:$BG$15,0)))</f>
        <v/>
      </c>
      <c r="S571" s="415" t="str">
        <f>IF($B571="-","",INDEX('Res.Aux.'!$AG$12:$BG$722,MATCH($B571,'Res.Aux.'!$AG$12:$AG$722,0),MATCH(S$6,'Res.Aux.'!$AG$15:$BG$15,0)))</f>
        <v/>
      </c>
      <c r="T571" s="415" t="str">
        <f>IF($B571="-","",INDEX('Res.Aux.'!$AG$12:$BG$722,MATCH($B571,'Res.Aux.'!$AG$12:$AG$722,0),MATCH(T$6,'Res.Aux.'!$AG$15:$BG$15,0)))</f>
        <v/>
      </c>
      <c r="U571" s="416" t="str">
        <f>IF($B571="-","",INDEX('Res.Aux.'!$AG$12:$BG$722,MATCH($B571,'Res.Aux.'!$AG$12:$AG$722,0),MATCH(U$6,'Res.Aux.'!$AG$15:$BG$15,0)))</f>
        <v/>
      </c>
      <c r="V571" s="417"/>
      <c r="W571" s="414" t="str">
        <f t="shared" si="109"/>
        <v>-</v>
      </c>
      <c r="X571" s="415" t="str">
        <f t="shared" si="109"/>
        <v>-</v>
      </c>
      <c r="Y571" s="415" t="str">
        <f t="shared" si="109"/>
        <v>-</v>
      </c>
      <c r="Z571" s="416" t="str">
        <f t="shared" si="109"/>
        <v>-</v>
      </c>
      <c r="AA571" s="417"/>
      <c r="AB571" s="414" t="str">
        <f t="shared" si="108"/>
        <v>-</v>
      </c>
      <c r="AC571" s="415" t="str">
        <f t="shared" si="108"/>
        <v>-</v>
      </c>
      <c r="AD571" s="415" t="str">
        <f t="shared" si="108"/>
        <v>-</v>
      </c>
      <c r="AE571" s="416" t="str">
        <f t="shared" si="108"/>
        <v>-</v>
      </c>
      <c r="AF571" s="417"/>
      <c r="AG571" s="410" t="str">
        <f t="shared" si="99"/>
        <v>-</v>
      </c>
      <c r="AH571" s="417"/>
      <c r="AI571" s="418" t="str">
        <f t="shared" si="100"/>
        <v>ù</v>
      </c>
      <c r="AJ571" s="419" t="str">
        <f t="shared" si="101"/>
        <v>~</v>
      </c>
      <c r="AK571" s="417"/>
      <c r="AL571" s="414" t="str">
        <f t="shared" si="107"/>
        <v>-</v>
      </c>
      <c r="AM571" s="416" t="str">
        <f t="shared" si="105"/>
        <v>-</v>
      </c>
    </row>
    <row r="572" spans="2:39" ht="15" x14ac:dyDescent="0.3">
      <c r="B572" s="400" t="str">
        <f>IF(MAX(B$7:B571)+1&gt;MAX('Res.Aux.'!$AG$23:$AG$722),"-",MAX(B$7:B571)+1)</f>
        <v>-</v>
      </c>
      <c r="C572" s="401" t="str">
        <f>IF($B572="-","",INDEX('Res.Aux.'!$AG$12:$BG$722,MATCH($B572,'Res.Aux.'!$AG$12:$AG$722,0),MATCH(C$6,'Res.Aux.'!$AG$15:$BG$15,0)))</f>
        <v/>
      </c>
      <c r="D572" s="402" t="str">
        <f t="shared" si="102"/>
        <v/>
      </c>
      <c r="E572" s="403" t="str">
        <f>IF($B572="-","",INDEX('Res.Aux.'!$AG$12:$BG$722,MATCH($B572,'Res.Aux.'!$AG$12:$AG$722,0),MATCH(E$6,'Res.Aux.'!$AG$15:$BG$15,0)))</f>
        <v/>
      </c>
      <c r="F572" s="402" t="str">
        <f t="shared" si="103"/>
        <v/>
      </c>
      <c r="G572" s="404" t="str">
        <f>IF($B572="-","",INDEX('Res.Aux.'!$AG$12:$BG$722,MATCH($B572,'Res.Aux.'!$AG$12:$AG$722,0),MATCH(G$6,'Res.Aux.'!$AG$15:$BG$15,0)))</f>
        <v/>
      </c>
      <c r="H572" s="405" t="str">
        <f>IF($B572="-","",Datos!$I$16)</f>
        <v/>
      </c>
      <c r="I572" s="406" t="str">
        <f>IF($C572="","",Datos!$G$16)</f>
        <v/>
      </c>
      <c r="J572" s="407" t="str">
        <f>IF($B572="-","",INDEX('Res.Aux.'!$AG$12:$BG$722,MATCH($B572,'Res.Aux.'!$AG$12:$AG$722,0),MATCH(J$6,'Res.Aux.'!$AG$15:$BG$15,0)))</f>
        <v/>
      </c>
      <c r="K572" s="408" t="str">
        <f>IF($C572="","",Datos!$H$26)</f>
        <v/>
      </c>
      <c r="L572" s="409" t="str">
        <f>IF($I572="","",Datos!$N$27)</f>
        <v/>
      </c>
      <c r="M572" s="407" t="str">
        <f>IF($I572="","",Datos!$O$27)</f>
        <v/>
      </c>
      <c r="N572" s="410" t="str">
        <f>IF($B572="-","",INDEX('Res.Aux.'!$AG$12:$BG$722,MATCH($B572,'Res.Aux.'!$AG$12:$AG$722,0),MATCH(N$6,'Res.Aux.'!$AG$15:$BG$15,0)))</f>
        <v/>
      </c>
      <c r="O572" s="411"/>
      <c r="P572" s="412" t="str">
        <f t="shared" si="104"/>
        <v/>
      </c>
      <c r="Q572" s="413" t="str">
        <f t="shared" si="106"/>
        <v>ù</v>
      </c>
      <c r="R572" s="414" t="str">
        <f>IF($B572="-","",INDEX('Res.Aux.'!$AG$12:$BG$722,MATCH($B572,'Res.Aux.'!$AG$12:$AG$722,0),MATCH(R$6,'Res.Aux.'!$AG$15:$BG$15,0)))</f>
        <v/>
      </c>
      <c r="S572" s="415" t="str">
        <f>IF($B572="-","",INDEX('Res.Aux.'!$AG$12:$BG$722,MATCH($B572,'Res.Aux.'!$AG$12:$AG$722,0),MATCH(S$6,'Res.Aux.'!$AG$15:$BG$15,0)))</f>
        <v/>
      </c>
      <c r="T572" s="415" t="str">
        <f>IF($B572="-","",INDEX('Res.Aux.'!$AG$12:$BG$722,MATCH($B572,'Res.Aux.'!$AG$12:$AG$722,0),MATCH(T$6,'Res.Aux.'!$AG$15:$BG$15,0)))</f>
        <v/>
      </c>
      <c r="U572" s="416" t="str">
        <f>IF($B572="-","",INDEX('Res.Aux.'!$AG$12:$BG$722,MATCH($B572,'Res.Aux.'!$AG$12:$AG$722,0),MATCH(U$6,'Res.Aux.'!$AG$15:$BG$15,0)))</f>
        <v/>
      </c>
      <c r="V572" s="417"/>
      <c r="W572" s="414" t="str">
        <f t="shared" si="109"/>
        <v>-</v>
      </c>
      <c r="X572" s="415" t="str">
        <f t="shared" si="109"/>
        <v>-</v>
      </c>
      <c r="Y572" s="415" t="str">
        <f t="shared" si="109"/>
        <v>-</v>
      </c>
      <c r="Z572" s="416" t="str">
        <f t="shared" si="109"/>
        <v>-</v>
      </c>
      <c r="AA572" s="417"/>
      <c r="AB572" s="414" t="str">
        <f t="shared" si="108"/>
        <v>-</v>
      </c>
      <c r="AC572" s="415" t="str">
        <f t="shared" si="108"/>
        <v>-</v>
      </c>
      <c r="AD572" s="415" t="str">
        <f t="shared" si="108"/>
        <v>-</v>
      </c>
      <c r="AE572" s="416" t="str">
        <f t="shared" si="108"/>
        <v>-</v>
      </c>
      <c r="AF572" s="417"/>
      <c r="AG572" s="410" t="str">
        <f t="shared" si="99"/>
        <v>-</v>
      </c>
      <c r="AH572" s="417"/>
      <c r="AI572" s="418" t="str">
        <f t="shared" si="100"/>
        <v>ù</v>
      </c>
      <c r="AJ572" s="419" t="str">
        <f t="shared" si="101"/>
        <v>~</v>
      </c>
      <c r="AK572" s="417"/>
      <c r="AL572" s="414" t="str">
        <f t="shared" si="107"/>
        <v>-</v>
      </c>
      <c r="AM572" s="416" t="str">
        <f t="shared" si="105"/>
        <v>-</v>
      </c>
    </row>
    <row r="573" spans="2:39" ht="15" x14ac:dyDescent="0.3">
      <c r="B573" s="400" t="str">
        <f>IF(MAX(B$7:B572)+1&gt;MAX('Res.Aux.'!$AG$23:$AG$722),"-",MAX(B$7:B572)+1)</f>
        <v>-</v>
      </c>
      <c r="C573" s="401" t="str">
        <f>IF($B573="-","",INDEX('Res.Aux.'!$AG$12:$BG$722,MATCH($B573,'Res.Aux.'!$AG$12:$AG$722,0),MATCH(C$6,'Res.Aux.'!$AG$15:$BG$15,0)))</f>
        <v/>
      </c>
      <c r="D573" s="402" t="str">
        <f t="shared" si="102"/>
        <v/>
      </c>
      <c r="E573" s="403" t="str">
        <f>IF($B573="-","",INDEX('Res.Aux.'!$AG$12:$BG$722,MATCH($B573,'Res.Aux.'!$AG$12:$AG$722,0),MATCH(E$6,'Res.Aux.'!$AG$15:$BG$15,0)))</f>
        <v/>
      </c>
      <c r="F573" s="402" t="str">
        <f t="shared" si="103"/>
        <v/>
      </c>
      <c r="G573" s="404" t="str">
        <f>IF($B573="-","",INDEX('Res.Aux.'!$AG$12:$BG$722,MATCH($B573,'Res.Aux.'!$AG$12:$AG$722,0),MATCH(G$6,'Res.Aux.'!$AG$15:$BG$15,0)))</f>
        <v/>
      </c>
      <c r="H573" s="405" t="str">
        <f>IF($B573="-","",Datos!$I$16)</f>
        <v/>
      </c>
      <c r="I573" s="406" t="str">
        <f>IF($C573="","",Datos!$G$16)</f>
        <v/>
      </c>
      <c r="J573" s="407" t="str">
        <f>IF($B573="-","",INDEX('Res.Aux.'!$AG$12:$BG$722,MATCH($B573,'Res.Aux.'!$AG$12:$AG$722,0),MATCH(J$6,'Res.Aux.'!$AG$15:$BG$15,0)))</f>
        <v/>
      </c>
      <c r="K573" s="408" t="str">
        <f>IF($C573="","",Datos!$H$26)</f>
        <v/>
      </c>
      <c r="L573" s="409" t="str">
        <f>IF($I573="","",Datos!$N$27)</f>
        <v/>
      </c>
      <c r="M573" s="407" t="str">
        <f>IF($I573="","",Datos!$O$27)</f>
        <v/>
      </c>
      <c r="N573" s="410" t="str">
        <f>IF($B573="-","",INDEX('Res.Aux.'!$AG$12:$BG$722,MATCH($B573,'Res.Aux.'!$AG$12:$AG$722,0),MATCH(N$6,'Res.Aux.'!$AG$15:$BG$15,0)))</f>
        <v/>
      </c>
      <c r="O573" s="411"/>
      <c r="P573" s="412" t="str">
        <f t="shared" si="104"/>
        <v/>
      </c>
      <c r="Q573" s="413" t="str">
        <f t="shared" si="106"/>
        <v>ù</v>
      </c>
      <c r="R573" s="414" t="str">
        <f>IF($B573="-","",INDEX('Res.Aux.'!$AG$12:$BG$722,MATCH($B573,'Res.Aux.'!$AG$12:$AG$722,0),MATCH(R$6,'Res.Aux.'!$AG$15:$BG$15,0)))</f>
        <v/>
      </c>
      <c r="S573" s="415" t="str">
        <f>IF($B573="-","",INDEX('Res.Aux.'!$AG$12:$BG$722,MATCH($B573,'Res.Aux.'!$AG$12:$AG$722,0),MATCH(S$6,'Res.Aux.'!$AG$15:$BG$15,0)))</f>
        <v/>
      </c>
      <c r="T573" s="415" t="str">
        <f>IF($B573="-","",INDEX('Res.Aux.'!$AG$12:$BG$722,MATCH($B573,'Res.Aux.'!$AG$12:$AG$722,0),MATCH(T$6,'Res.Aux.'!$AG$15:$BG$15,0)))</f>
        <v/>
      </c>
      <c r="U573" s="416" t="str">
        <f>IF($B573="-","",INDEX('Res.Aux.'!$AG$12:$BG$722,MATCH($B573,'Res.Aux.'!$AG$12:$AG$722,0),MATCH(U$6,'Res.Aux.'!$AG$15:$BG$15,0)))</f>
        <v/>
      </c>
      <c r="V573" s="417"/>
      <c r="W573" s="414" t="str">
        <f t="shared" si="109"/>
        <v>-</v>
      </c>
      <c r="X573" s="415" t="str">
        <f t="shared" si="109"/>
        <v>-</v>
      </c>
      <c r="Y573" s="415" t="str">
        <f t="shared" si="109"/>
        <v>-</v>
      </c>
      <c r="Z573" s="416" t="str">
        <f t="shared" si="109"/>
        <v>-</v>
      </c>
      <c r="AA573" s="417"/>
      <c r="AB573" s="414" t="str">
        <f t="shared" si="108"/>
        <v>-</v>
      </c>
      <c r="AC573" s="415" t="str">
        <f t="shared" si="108"/>
        <v>-</v>
      </c>
      <c r="AD573" s="415" t="str">
        <f t="shared" si="108"/>
        <v>-</v>
      </c>
      <c r="AE573" s="416" t="str">
        <f t="shared" si="108"/>
        <v>-</v>
      </c>
      <c r="AF573" s="417"/>
      <c r="AG573" s="410" t="str">
        <f t="shared" si="99"/>
        <v>-</v>
      </c>
      <c r="AH573" s="417"/>
      <c r="AI573" s="418" t="str">
        <f t="shared" si="100"/>
        <v>ù</v>
      </c>
      <c r="AJ573" s="419" t="str">
        <f t="shared" si="101"/>
        <v>~</v>
      </c>
      <c r="AK573" s="417"/>
      <c r="AL573" s="414" t="str">
        <f t="shared" si="107"/>
        <v>-</v>
      </c>
      <c r="AM573" s="416" t="str">
        <f t="shared" si="105"/>
        <v>-</v>
      </c>
    </row>
    <row r="574" spans="2:39" ht="15" x14ac:dyDescent="0.3">
      <c r="B574" s="400" t="str">
        <f>IF(MAX(B$7:B573)+1&gt;MAX('Res.Aux.'!$AG$23:$AG$722),"-",MAX(B$7:B573)+1)</f>
        <v>-</v>
      </c>
      <c r="C574" s="401" t="str">
        <f>IF($B574="-","",INDEX('Res.Aux.'!$AG$12:$BG$722,MATCH($B574,'Res.Aux.'!$AG$12:$AG$722,0),MATCH(C$6,'Res.Aux.'!$AG$15:$BG$15,0)))</f>
        <v/>
      </c>
      <c r="D574" s="402" t="str">
        <f t="shared" si="102"/>
        <v/>
      </c>
      <c r="E574" s="403" t="str">
        <f>IF($B574="-","",INDEX('Res.Aux.'!$AG$12:$BG$722,MATCH($B574,'Res.Aux.'!$AG$12:$AG$722,0),MATCH(E$6,'Res.Aux.'!$AG$15:$BG$15,0)))</f>
        <v/>
      </c>
      <c r="F574" s="402" t="str">
        <f t="shared" si="103"/>
        <v/>
      </c>
      <c r="G574" s="404" t="str">
        <f>IF($B574="-","",INDEX('Res.Aux.'!$AG$12:$BG$722,MATCH($B574,'Res.Aux.'!$AG$12:$AG$722,0),MATCH(G$6,'Res.Aux.'!$AG$15:$BG$15,0)))</f>
        <v/>
      </c>
      <c r="H574" s="405" t="str">
        <f>IF($B574="-","",Datos!$I$16)</f>
        <v/>
      </c>
      <c r="I574" s="406" t="str">
        <f>IF($C574="","",Datos!$G$16)</f>
        <v/>
      </c>
      <c r="J574" s="407" t="str">
        <f>IF($B574="-","",INDEX('Res.Aux.'!$AG$12:$BG$722,MATCH($B574,'Res.Aux.'!$AG$12:$AG$722,0),MATCH(J$6,'Res.Aux.'!$AG$15:$BG$15,0)))</f>
        <v/>
      </c>
      <c r="K574" s="408" t="str">
        <f>IF($C574="","",Datos!$H$26)</f>
        <v/>
      </c>
      <c r="L574" s="409" t="str">
        <f>IF($I574="","",Datos!$N$27)</f>
        <v/>
      </c>
      <c r="M574" s="407" t="str">
        <f>IF($I574="","",Datos!$O$27)</f>
        <v/>
      </c>
      <c r="N574" s="410" t="str">
        <f>IF($B574="-","",INDEX('Res.Aux.'!$AG$12:$BG$722,MATCH($B574,'Res.Aux.'!$AG$12:$AG$722,0),MATCH(N$6,'Res.Aux.'!$AG$15:$BG$15,0)))</f>
        <v/>
      </c>
      <c r="O574" s="411"/>
      <c r="P574" s="412" t="str">
        <f t="shared" si="104"/>
        <v/>
      </c>
      <c r="Q574" s="413" t="str">
        <f t="shared" si="106"/>
        <v>ù</v>
      </c>
      <c r="R574" s="414" t="str">
        <f>IF($B574="-","",INDEX('Res.Aux.'!$AG$12:$BG$722,MATCH($B574,'Res.Aux.'!$AG$12:$AG$722,0),MATCH(R$6,'Res.Aux.'!$AG$15:$BG$15,0)))</f>
        <v/>
      </c>
      <c r="S574" s="415" t="str">
        <f>IF($B574="-","",INDEX('Res.Aux.'!$AG$12:$BG$722,MATCH($B574,'Res.Aux.'!$AG$12:$AG$722,0),MATCH(S$6,'Res.Aux.'!$AG$15:$BG$15,0)))</f>
        <v/>
      </c>
      <c r="T574" s="415" t="str">
        <f>IF($B574="-","",INDEX('Res.Aux.'!$AG$12:$BG$722,MATCH($B574,'Res.Aux.'!$AG$12:$AG$722,0),MATCH(T$6,'Res.Aux.'!$AG$15:$BG$15,0)))</f>
        <v/>
      </c>
      <c r="U574" s="416" t="str">
        <f>IF($B574="-","",INDEX('Res.Aux.'!$AG$12:$BG$722,MATCH($B574,'Res.Aux.'!$AG$12:$AG$722,0),MATCH(U$6,'Res.Aux.'!$AG$15:$BG$15,0)))</f>
        <v/>
      </c>
      <c r="V574" s="417"/>
      <c r="W574" s="414" t="str">
        <f t="shared" si="109"/>
        <v>-</v>
      </c>
      <c r="X574" s="415" t="str">
        <f t="shared" si="109"/>
        <v>-</v>
      </c>
      <c r="Y574" s="415" t="str">
        <f t="shared" si="109"/>
        <v>-</v>
      </c>
      <c r="Z574" s="416" t="str">
        <f t="shared" si="109"/>
        <v>-</v>
      </c>
      <c r="AA574" s="417"/>
      <c r="AB574" s="414" t="str">
        <f t="shared" si="108"/>
        <v>-</v>
      </c>
      <c r="AC574" s="415" t="str">
        <f t="shared" si="108"/>
        <v>-</v>
      </c>
      <c r="AD574" s="415" t="str">
        <f t="shared" si="108"/>
        <v>-</v>
      </c>
      <c r="AE574" s="416" t="str">
        <f t="shared" si="108"/>
        <v>-</v>
      </c>
      <c r="AF574" s="417"/>
      <c r="AG574" s="410" t="str">
        <f t="shared" si="99"/>
        <v>-</v>
      </c>
      <c r="AH574" s="417"/>
      <c r="AI574" s="418" t="str">
        <f t="shared" si="100"/>
        <v>ù</v>
      </c>
      <c r="AJ574" s="419" t="str">
        <f t="shared" si="101"/>
        <v>~</v>
      </c>
      <c r="AK574" s="417"/>
      <c r="AL574" s="414" t="str">
        <f t="shared" si="107"/>
        <v>-</v>
      </c>
      <c r="AM574" s="416" t="str">
        <f t="shared" si="105"/>
        <v>-</v>
      </c>
    </row>
    <row r="575" spans="2:39" ht="15" x14ac:dyDescent="0.3">
      <c r="B575" s="400" t="str">
        <f>IF(MAX(B$7:B574)+1&gt;MAX('Res.Aux.'!$AG$23:$AG$722),"-",MAX(B$7:B574)+1)</f>
        <v>-</v>
      </c>
      <c r="C575" s="401" t="str">
        <f>IF($B575="-","",INDEX('Res.Aux.'!$AG$12:$BG$722,MATCH($B575,'Res.Aux.'!$AG$12:$AG$722,0),MATCH(C$6,'Res.Aux.'!$AG$15:$BG$15,0)))</f>
        <v/>
      </c>
      <c r="D575" s="402" t="str">
        <f t="shared" si="102"/>
        <v/>
      </c>
      <c r="E575" s="403" t="str">
        <f>IF($B575="-","",INDEX('Res.Aux.'!$AG$12:$BG$722,MATCH($B575,'Res.Aux.'!$AG$12:$AG$722,0),MATCH(E$6,'Res.Aux.'!$AG$15:$BG$15,0)))</f>
        <v/>
      </c>
      <c r="F575" s="402" t="str">
        <f t="shared" si="103"/>
        <v/>
      </c>
      <c r="G575" s="404" t="str">
        <f>IF($B575="-","",INDEX('Res.Aux.'!$AG$12:$BG$722,MATCH($B575,'Res.Aux.'!$AG$12:$AG$722,0),MATCH(G$6,'Res.Aux.'!$AG$15:$BG$15,0)))</f>
        <v/>
      </c>
      <c r="H575" s="405" t="str">
        <f>IF($B575="-","",Datos!$I$16)</f>
        <v/>
      </c>
      <c r="I575" s="406" t="str">
        <f>IF($C575="","",Datos!$G$16)</f>
        <v/>
      </c>
      <c r="J575" s="407" t="str">
        <f>IF($B575="-","",INDEX('Res.Aux.'!$AG$12:$BG$722,MATCH($B575,'Res.Aux.'!$AG$12:$AG$722,0),MATCH(J$6,'Res.Aux.'!$AG$15:$BG$15,0)))</f>
        <v/>
      </c>
      <c r="K575" s="408" t="str">
        <f>IF($C575="","",Datos!$H$26)</f>
        <v/>
      </c>
      <c r="L575" s="409" t="str">
        <f>IF($I575="","",Datos!$N$27)</f>
        <v/>
      </c>
      <c r="M575" s="407" t="str">
        <f>IF($I575="","",Datos!$O$27)</f>
        <v/>
      </c>
      <c r="N575" s="410" t="str">
        <f>IF($B575="-","",INDEX('Res.Aux.'!$AG$12:$BG$722,MATCH($B575,'Res.Aux.'!$AG$12:$AG$722,0),MATCH(N$6,'Res.Aux.'!$AG$15:$BG$15,0)))</f>
        <v/>
      </c>
      <c r="O575" s="411"/>
      <c r="P575" s="412" t="str">
        <f t="shared" si="104"/>
        <v/>
      </c>
      <c r="Q575" s="413" t="str">
        <f t="shared" si="106"/>
        <v>ù</v>
      </c>
      <c r="R575" s="414" t="str">
        <f>IF($B575="-","",INDEX('Res.Aux.'!$AG$12:$BG$722,MATCH($B575,'Res.Aux.'!$AG$12:$AG$722,0),MATCH(R$6,'Res.Aux.'!$AG$15:$BG$15,0)))</f>
        <v/>
      </c>
      <c r="S575" s="415" t="str">
        <f>IF($B575="-","",INDEX('Res.Aux.'!$AG$12:$BG$722,MATCH($B575,'Res.Aux.'!$AG$12:$AG$722,0),MATCH(S$6,'Res.Aux.'!$AG$15:$BG$15,0)))</f>
        <v/>
      </c>
      <c r="T575" s="415" t="str">
        <f>IF($B575="-","",INDEX('Res.Aux.'!$AG$12:$BG$722,MATCH($B575,'Res.Aux.'!$AG$12:$AG$722,0),MATCH(T$6,'Res.Aux.'!$AG$15:$BG$15,0)))</f>
        <v/>
      </c>
      <c r="U575" s="416" t="str">
        <f>IF($B575="-","",INDEX('Res.Aux.'!$AG$12:$BG$722,MATCH($B575,'Res.Aux.'!$AG$12:$AG$722,0),MATCH(U$6,'Res.Aux.'!$AG$15:$BG$15,0)))</f>
        <v/>
      </c>
      <c r="V575" s="417"/>
      <c r="W575" s="414" t="str">
        <f t="shared" si="109"/>
        <v>-</v>
      </c>
      <c r="X575" s="415" t="str">
        <f t="shared" si="109"/>
        <v>-</v>
      </c>
      <c r="Y575" s="415" t="str">
        <f t="shared" si="109"/>
        <v>-</v>
      </c>
      <c r="Z575" s="416" t="str">
        <f t="shared" si="109"/>
        <v>-</v>
      </c>
      <c r="AA575" s="417"/>
      <c r="AB575" s="414" t="str">
        <f t="shared" si="108"/>
        <v>-</v>
      </c>
      <c r="AC575" s="415" t="str">
        <f t="shared" si="108"/>
        <v>-</v>
      </c>
      <c r="AD575" s="415" t="str">
        <f t="shared" si="108"/>
        <v>-</v>
      </c>
      <c r="AE575" s="416" t="str">
        <f t="shared" si="108"/>
        <v>-</v>
      </c>
      <c r="AF575" s="417"/>
      <c r="AG575" s="410" t="str">
        <f t="shared" si="99"/>
        <v>-</v>
      </c>
      <c r="AH575" s="417"/>
      <c r="AI575" s="418" t="str">
        <f t="shared" si="100"/>
        <v>ù</v>
      </c>
      <c r="AJ575" s="419" t="str">
        <f t="shared" si="101"/>
        <v>~</v>
      </c>
      <c r="AK575" s="417"/>
      <c r="AL575" s="414" t="str">
        <f t="shared" si="107"/>
        <v>-</v>
      </c>
      <c r="AM575" s="416" t="str">
        <f t="shared" si="105"/>
        <v>-</v>
      </c>
    </row>
    <row r="576" spans="2:39" ht="15" x14ac:dyDescent="0.3">
      <c r="B576" s="400" t="str">
        <f>IF(MAX(B$7:B575)+1&gt;MAX('Res.Aux.'!$AG$23:$AG$722),"-",MAX(B$7:B575)+1)</f>
        <v>-</v>
      </c>
      <c r="C576" s="401" t="str">
        <f>IF($B576="-","",INDEX('Res.Aux.'!$AG$12:$BG$722,MATCH($B576,'Res.Aux.'!$AG$12:$AG$722,0),MATCH(C$6,'Res.Aux.'!$AG$15:$BG$15,0)))</f>
        <v/>
      </c>
      <c r="D576" s="402" t="str">
        <f t="shared" si="102"/>
        <v/>
      </c>
      <c r="E576" s="403" t="str">
        <f>IF($B576="-","",INDEX('Res.Aux.'!$AG$12:$BG$722,MATCH($B576,'Res.Aux.'!$AG$12:$AG$722,0),MATCH(E$6,'Res.Aux.'!$AG$15:$BG$15,0)))</f>
        <v/>
      </c>
      <c r="F576" s="402" t="str">
        <f t="shared" si="103"/>
        <v/>
      </c>
      <c r="G576" s="404" t="str">
        <f>IF($B576="-","",INDEX('Res.Aux.'!$AG$12:$BG$722,MATCH($B576,'Res.Aux.'!$AG$12:$AG$722,0),MATCH(G$6,'Res.Aux.'!$AG$15:$BG$15,0)))</f>
        <v/>
      </c>
      <c r="H576" s="405" t="str">
        <f>IF($B576="-","",Datos!$I$16)</f>
        <v/>
      </c>
      <c r="I576" s="406" t="str">
        <f>IF($C576="","",Datos!$G$16)</f>
        <v/>
      </c>
      <c r="J576" s="407" t="str">
        <f>IF($B576="-","",INDEX('Res.Aux.'!$AG$12:$BG$722,MATCH($B576,'Res.Aux.'!$AG$12:$AG$722,0),MATCH(J$6,'Res.Aux.'!$AG$15:$BG$15,0)))</f>
        <v/>
      </c>
      <c r="K576" s="408" t="str">
        <f>IF($C576="","",Datos!$H$26)</f>
        <v/>
      </c>
      <c r="L576" s="409" t="str">
        <f>IF($I576="","",Datos!$N$27)</f>
        <v/>
      </c>
      <c r="M576" s="407" t="str">
        <f>IF($I576="","",Datos!$O$27)</f>
        <v/>
      </c>
      <c r="N576" s="410" t="str">
        <f>IF($B576="-","",INDEX('Res.Aux.'!$AG$12:$BG$722,MATCH($B576,'Res.Aux.'!$AG$12:$AG$722,0),MATCH(N$6,'Res.Aux.'!$AG$15:$BG$15,0)))</f>
        <v/>
      </c>
      <c r="O576" s="411"/>
      <c r="P576" s="412" t="str">
        <f t="shared" si="104"/>
        <v/>
      </c>
      <c r="Q576" s="413" t="str">
        <f t="shared" si="106"/>
        <v>ù</v>
      </c>
      <c r="R576" s="414" t="str">
        <f>IF($B576="-","",INDEX('Res.Aux.'!$AG$12:$BG$722,MATCH($B576,'Res.Aux.'!$AG$12:$AG$722,0),MATCH(R$6,'Res.Aux.'!$AG$15:$BG$15,0)))</f>
        <v/>
      </c>
      <c r="S576" s="415" t="str">
        <f>IF($B576="-","",INDEX('Res.Aux.'!$AG$12:$BG$722,MATCH($B576,'Res.Aux.'!$AG$12:$AG$722,0),MATCH(S$6,'Res.Aux.'!$AG$15:$BG$15,0)))</f>
        <v/>
      </c>
      <c r="T576" s="415" t="str">
        <f>IF($B576="-","",INDEX('Res.Aux.'!$AG$12:$BG$722,MATCH($B576,'Res.Aux.'!$AG$12:$AG$722,0),MATCH(T$6,'Res.Aux.'!$AG$15:$BG$15,0)))</f>
        <v/>
      </c>
      <c r="U576" s="416" t="str">
        <f>IF($B576="-","",INDEX('Res.Aux.'!$AG$12:$BG$722,MATCH($B576,'Res.Aux.'!$AG$12:$AG$722,0),MATCH(U$6,'Res.Aux.'!$AG$15:$BG$15,0)))</f>
        <v/>
      </c>
      <c r="V576" s="417"/>
      <c r="W576" s="414" t="str">
        <f t="shared" si="109"/>
        <v>-</v>
      </c>
      <c r="X576" s="415" t="str">
        <f t="shared" si="109"/>
        <v>-</v>
      </c>
      <c r="Y576" s="415" t="str">
        <f t="shared" si="109"/>
        <v>-</v>
      </c>
      <c r="Z576" s="416" t="str">
        <f t="shared" si="109"/>
        <v>-</v>
      </c>
      <c r="AA576" s="417"/>
      <c r="AB576" s="414" t="str">
        <f t="shared" si="108"/>
        <v>-</v>
      </c>
      <c r="AC576" s="415" t="str">
        <f t="shared" si="108"/>
        <v>-</v>
      </c>
      <c r="AD576" s="415" t="str">
        <f t="shared" si="108"/>
        <v>-</v>
      </c>
      <c r="AE576" s="416" t="str">
        <f t="shared" si="108"/>
        <v>-</v>
      </c>
      <c r="AF576" s="417"/>
      <c r="AG576" s="410" t="str">
        <f t="shared" si="99"/>
        <v>-</v>
      </c>
      <c r="AH576" s="417"/>
      <c r="AI576" s="418" t="str">
        <f t="shared" si="100"/>
        <v>ù</v>
      </c>
      <c r="AJ576" s="419" t="str">
        <f t="shared" si="101"/>
        <v>~</v>
      </c>
      <c r="AK576" s="417"/>
      <c r="AL576" s="414" t="str">
        <f t="shared" si="107"/>
        <v>-</v>
      </c>
      <c r="AM576" s="416" t="str">
        <f t="shared" si="105"/>
        <v>-</v>
      </c>
    </row>
    <row r="577" spans="2:39" ht="15" x14ac:dyDescent="0.3">
      <c r="B577" s="400" t="str">
        <f>IF(MAX(B$7:B576)+1&gt;MAX('Res.Aux.'!$AG$23:$AG$722),"-",MAX(B$7:B576)+1)</f>
        <v>-</v>
      </c>
      <c r="C577" s="401" t="str">
        <f>IF($B577="-","",INDEX('Res.Aux.'!$AG$12:$BG$722,MATCH($B577,'Res.Aux.'!$AG$12:$AG$722,0),MATCH(C$6,'Res.Aux.'!$AG$15:$BG$15,0)))</f>
        <v/>
      </c>
      <c r="D577" s="402" t="str">
        <f t="shared" si="102"/>
        <v/>
      </c>
      <c r="E577" s="403" t="str">
        <f>IF($B577="-","",INDEX('Res.Aux.'!$AG$12:$BG$722,MATCH($B577,'Res.Aux.'!$AG$12:$AG$722,0),MATCH(E$6,'Res.Aux.'!$AG$15:$BG$15,0)))</f>
        <v/>
      </c>
      <c r="F577" s="402" t="str">
        <f t="shared" si="103"/>
        <v/>
      </c>
      <c r="G577" s="404" t="str">
        <f>IF($B577="-","",INDEX('Res.Aux.'!$AG$12:$BG$722,MATCH($B577,'Res.Aux.'!$AG$12:$AG$722,0),MATCH(G$6,'Res.Aux.'!$AG$15:$BG$15,0)))</f>
        <v/>
      </c>
      <c r="H577" s="405" t="str">
        <f>IF($B577="-","",Datos!$I$16)</f>
        <v/>
      </c>
      <c r="I577" s="406" t="str">
        <f>IF($C577="","",Datos!$G$16)</f>
        <v/>
      </c>
      <c r="J577" s="407" t="str">
        <f>IF($B577="-","",INDEX('Res.Aux.'!$AG$12:$BG$722,MATCH($B577,'Res.Aux.'!$AG$12:$AG$722,0),MATCH(J$6,'Res.Aux.'!$AG$15:$BG$15,0)))</f>
        <v/>
      </c>
      <c r="K577" s="408" t="str">
        <f>IF($C577="","",Datos!$H$26)</f>
        <v/>
      </c>
      <c r="L577" s="409" t="str">
        <f>IF($I577="","",Datos!$N$27)</f>
        <v/>
      </c>
      <c r="M577" s="407" t="str">
        <f>IF($I577="","",Datos!$O$27)</f>
        <v/>
      </c>
      <c r="N577" s="410" t="str">
        <f>IF($B577="-","",INDEX('Res.Aux.'!$AG$12:$BG$722,MATCH($B577,'Res.Aux.'!$AG$12:$AG$722,0),MATCH(N$6,'Res.Aux.'!$AG$15:$BG$15,0)))</f>
        <v/>
      </c>
      <c r="O577" s="411"/>
      <c r="P577" s="412" t="str">
        <f t="shared" si="104"/>
        <v/>
      </c>
      <c r="Q577" s="413" t="str">
        <f t="shared" si="106"/>
        <v>ù</v>
      </c>
      <c r="R577" s="414" t="str">
        <f>IF($B577="-","",INDEX('Res.Aux.'!$AG$12:$BG$722,MATCH($B577,'Res.Aux.'!$AG$12:$AG$722,0),MATCH(R$6,'Res.Aux.'!$AG$15:$BG$15,0)))</f>
        <v/>
      </c>
      <c r="S577" s="415" t="str">
        <f>IF($B577="-","",INDEX('Res.Aux.'!$AG$12:$BG$722,MATCH($B577,'Res.Aux.'!$AG$12:$AG$722,0),MATCH(S$6,'Res.Aux.'!$AG$15:$BG$15,0)))</f>
        <v/>
      </c>
      <c r="T577" s="415" t="str">
        <f>IF($B577="-","",INDEX('Res.Aux.'!$AG$12:$BG$722,MATCH($B577,'Res.Aux.'!$AG$12:$AG$722,0),MATCH(T$6,'Res.Aux.'!$AG$15:$BG$15,0)))</f>
        <v/>
      </c>
      <c r="U577" s="416" t="str">
        <f>IF($B577="-","",INDEX('Res.Aux.'!$AG$12:$BG$722,MATCH($B577,'Res.Aux.'!$AG$12:$AG$722,0),MATCH(U$6,'Res.Aux.'!$AG$15:$BG$15,0)))</f>
        <v/>
      </c>
      <c r="V577" s="417"/>
      <c r="W577" s="414" t="str">
        <f t="shared" si="109"/>
        <v>-</v>
      </c>
      <c r="X577" s="415" t="str">
        <f t="shared" si="109"/>
        <v>-</v>
      </c>
      <c r="Y577" s="415" t="str">
        <f t="shared" si="109"/>
        <v>-</v>
      </c>
      <c r="Z577" s="416" t="str">
        <f t="shared" si="109"/>
        <v>-</v>
      </c>
      <c r="AA577" s="417"/>
      <c r="AB577" s="414" t="str">
        <f t="shared" si="108"/>
        <v>-</v>
      </c>
      <c r="AC577" s="415" t="str">
        <f t="shared" si="108"/>
        <v>-</v>
      </c>
      <c r="AD577" s="415" t="str">
        <f t="shared" si="108"/>
        <v>-</v>
      </c>
      <c r="AE577" s="416" t="str">
        <f t="shared" si="108"/>
        <v>-</v>
      </c>
      <c r="AF577" s="417"/>
      <c r="AG577" s="410" t="str">
        <f t="shared" si="99"/>
        <v>-</v>
      </c>
      <c r="AH577" s="417"/>
      <c r="AI577" s="418" t="str">
        <f t="shared" si="100"/>
        <v>ù</v>
      </c>
      <c r="AJ577" s="419" t="str">
        <f t="shared" si="101"/>
        <v>~</v>
      </c>
      <c r="AK577" s="417"/>
      <c r="AL577" s="414" t="str">
        <f t="shared" si="107"/>
        <v>-</v>
      </c>
      <c r="AM577" s="416" t="str">
        <f t="shared" si="105"/>
        <v>-</v>
      </c>
    </row>
    <row r="578" spans="2:39" ht="15" x14ac:dyDescent="0.3">
      <c r="B578" s="400" t="str">
        <f>IF(MAX(B$7:B577)+1&gt;MAX('Res.Aux.'!$AG$23:$AG$722),"-",MAX(B$7:B577)+1)</f>
        <v>-</v>
      </c>
      <c r="C578" s="401" t="str">
        <f>IF($B578="-","",INDEX('Res.Aux.'!$AG$12:$BG$722,MATCH($B578,'Res.Aux.'!$AG$12:$AG$722,0),MATCH(C$6,'Res.Aux.'!$AG$15:$BG$15,0)))</f>
        <v/>
      </c>
      <c r="D578" s="402" t="str">
        <f t="shared" si="102"/>
        <v/>
      </c>
      <c r="E578" s="403" t="str">
        <f>IF($B578="-","",INDEX('Res.Aux.'!$AG$12:$BG$722,MATCH($B578,'Res.Aux.'!$AG$12:$AG$722,0),MATCH(E$6,'Res.Aux.'!$AG$15:$BG$15,0)))</f>
        <v/>
      </c>
      <c r="F578" s="402" t="str">
        <f t="shared" si="103"/>
        <v/>
      </c>
      <c r="G578" s="404" t="str">
        <f>IF($B578="-","",INDEX('Res.Aux.'!$AG$12:$BG$722,MATCH($B578,'Res.Aux.'!$AG$12:$AG$722,0),MATCH(G$6,'Res.Aux.'!$AG$15:$BG$15,0)))</f>
        <v/>
      </c>
      <c r="H578" s="405" t="str">
        <f>IF($B578="-","",Datos!$I$16)</f>
        <v/>
      </c>
      <c r="I578" s="406" t="str">
        <f>IF($C578="","",Datos!$G$16)</f>
        <v/>
      </c>
      <c r="J578" s="407" t="str">
        <f>IF($B578="-","",INDEX('Res.Aux.'!$AG$12:$BG$722,MATCH($B578,'Res.Aux.'!$AG$12:$AG$722,0),MATCH(J$6,'Res.Aux.'!$AG$15:$BG$15,0)))</f>
        <v/>
      </c>
      <c r="K578" s="408" t="str">
        <f>IF($C578="","",Datos!$H$26)</f>
        <v/>
      </c>
      <c r="L578" s="409" t="str">
        <f>IF($I578="","",Datos!$N$27)</f>
        <v/>
      </c>
      <c r="M578" s="407" t="str">
        <f>IF($I578="","",Datos!$O$27)</f>
        <v/>
      </c>
      <c r="N578" s="410" t="str">
        <f>IF($B578="-","",INDEX('Res.Aux.'!$AG$12:$BG$722,MATCH($B578,'Res.Aux.'!$AG$12:$AG$722,0),MATCH(N$6,'Res.Aux.'!$AG$15:$BG$15,0)))</f>
        <v/>
      </c>
      <c r="O578" s="411"/>
      <c r="P578" s="412" t="str">
        <f t="shared" si="104"/>
        <v/>
      </c>
      <c r="Q578" s="413" t="str">
        <f t="shared" si="106"/>
        <v>ù</v>
      </c>
      <c r="R578" s="414" t="str">
        <f>IF($B578="-","",INDEX('Res.Aux.'!$AG$12:$BG$722,MATCH($B578,'Res.Aux.'!$AG$12:$AG$722,0),MATCH(R$6,'Res.Aux.'!$AG$15:$BG$15,0)))</f>
        <v/>
      </c>
      <c r="S578" s="415" t="str">
        <f>IF($B578="-","",INDEX('Res.Aux.'!$AG$12:$BG$722,MATCH($B578,'Res.Aux.'!$AG$12:$AG$722,0),MATCH(S$6,'Res.Aux.'!$AG$15:$BG$15,0)))</f>
        <v/>
      </c>
      <c r="T578" s="415" t="str">
        <f>IF($B578="-","",INDEX('Res.Aux.'!$AG$12:$BG$722,MATCH($B578,'Res.Aux.'!$AG$12:$AG$722,0),MATCH(T$6,'Res.Aux.'!$AG$15:$BG$15,0)))</f>
        <v/>
      </c>
      <c r="U578" s="416" t="str">
        <f>IF($B578="-","",INDEX('Res.Aux.'!$AG$12:$BG$722,MATCH($B578,'Res.Aux.'!$AG$12:$AG$722,0),MATCH(U$6,'Res.Aux.'!$AG$15:$BG$15,0)))</f>
        <v/>
      </c>
      <c r="V578" s="417"/>
      <c r="W578" s="414" t="str">
        <f t="shared" si="109"/>
        <v>-</v>
      </c>
      <c r="X578" s="415" t="str">
        <f t="shared" si="109"/>
        <v>-</v>
      </c>
      <c r="Y578" s="415" t="str">
        <f t="shared" si="109"/>
        <v>-</v>
      </c>
      <c r="Z578" s="416" t="str">
        <f t="shared" si="109"/>
        <v>-</v>
      </c>
      <c r="AA578" s="417"/>
      <c r="AB578" s="414" t="str">
        <f t="shared" si="108"/>
        <v>-</v>
      </c>
      <c r="AC578" s="415" t="str">
        <f t="shared" si="108"/>
        <v>-</v>
      </c>
      <c r="AD578" s="415" t="str">
        <f t="shared" si="108"/>
        <v>-</v>
      </c>
      <c r="AE578" s="416" t="str">
        <f t="shared" si="108"/>
        <v>-</v>
      </c>
      <c r="AF578" s="417"/>
      <c r="AG578" s="410" t="str">
        <f t="shared" si="99"/>
        <v>-</v>
      </c>
      <c r="AH578" s="417"/>
      <c r="AI578" s="418" t="str">
        <f t="shared" si="100"/>
        <v>ù</v>
      </c>
      <c r="AJ578" s="419" t="str">
        <f t="shared" si="101"/>
        <v>~</v>
      </c>
      <c r="AK578" s="417"/>
      <c r="AL578" s="414" t="str">
        <f t="shared" si="107"/>
        <v>-</v>
      </c>
      <c r="AM578" s="416" t="str">
        <f t="shared" si="105"/>
        <v>-</v>
      </c>
    </row>
    <row r="579" spans="2:39" ht="15" x14ac:dyDescent="0.3">
      <c r="B579" s="400" t="str">
        <f>IF(MAX(B$7:B578)+1&gt;MAX('Res.Aux.'!$AG$23:$AG$722),"-",MAX(B$7:B578)+1)</f>
        <v>-</v>
      </c>
      <c r="C579" s="401" t="str">
        <f>IF($B579="-","",INDEX('Res.Aux.'!$AG$12:$BG$722,MATCH($B579,'Res.Aux.'!$AG$12:$AG$722,0),MATCH(C$6,'Res.Aux.'!$AG$15:$BG$15,0)))</f>
        <v/>
      </c>
      <c r="D579" s="402" t="str">
        <f t="shared" si="102"/>
        <v/>
      </c>
      <c r="E579" s="403" t="str">
        <f>IF($B579="-","",INDEX('Res.Aux.'!$AG$12:$BG$722,MATCH($B579,'Res.Aux.'!$AG$12:$AG$722,0),MATCH(E$6,'Res.Aux.'!$AG$15:$BG$15,0)))</f>
        <v/>
      </c>
      <c r="F579" s="402" t="str">
        <f t="shared" si="103"/>
        <v/>
      </c>
      <c r="G579" s="404" t="str">
        <f>IF($B579="-","",INDEX('Res.Aux.'!$AG$12:$BG$722,MATCH($B579,'Res.Aux.'!$AG$12:$AG$722,0),MATCH(G$6,'Res.Aux.'!$AG$15:$BG$15,0)))</f>
        <v/>
      </c>
      <c r="H579" s="405" t="str">
        <f>IF($B579="-","",Datos!$I$16)</f>
        <v/>
      </c>
      <c r="I579" s="406" t="str">
        <f>IF($C579="","",Datos!$G$16)</f>
        <v/>
      </c>
      <c r="J579" s="407" t="str">
        <f>IF($B579="-","",INDEX('Res.Aux.'!$AG$12:$BG$722,MATCH($B579,'Res.Aux.'!$AG$12:$AG$722,0),MATCH(J$6,'Res.Aux.'!$AG$15:$BG$15,0)))</f>
        <v/>
      </c>
      <c r="K579" s="408" t="str">
        <f>IF($C579="","",Datos!$H$26)</f>
        <v/>
      </c>
      <c r="L579" s="409" t="str">
        <f>IF($I579="","",Datos!$N$27)</f>
        <v/>
      </c>
      <c r="M579" s="407" t="str">
        <f>IF($I579="","",Datos!$O$27)</f>
        <v/>
      </c>
      <c r="N579" s="410" t="str">
        <f>IF($B579="-","",INDEX('Res.Aux.'!$AG$12:$BG$722,MATCH($B579,'Res.Aux.'!$AG$12:$AG$722,0),MATCH(N$6,'Res.Aux.'!$AG$15:$BG$15,0)))</f>
        <v/>
      </c>
      <c r="O579" s="411"/>
      <c r="P579" s="412" t="str">
        <f t="shared" si="104"/>
        <v/>
      </c>
      <c r="Q579" s="413" t="str">
        <f t="shared" si="106"/>
        <v>ù</v>
      </c>
      <c r="R579" s="414" t="str">
        <f>IF($B579="-","",INDEX('Res.Aux.'!$AG$12:$BG$722,MATCH($B579,'Res.Aux.'!$AG$12:$AG$722,0),MATCH(R$6,'Res.Aux.'!$AG$15:$BG$15,0)))</f>
        <v/>
      </c>
      <c r="S579" s="415" t="str">
        <f>IF($B579="-","",INDEX('Res.Aux.'!$AG$12:$BG$722,MATCH($B579,'Res.Aux.'!$AG$12:$AG$722,0),MATCH(S$6,'Res.Aux.'!$AG$15:$BG$15,0)))</f>
        <v/>
      </c>
      <c r="T579" s="415" t="str">
        <f>IF($B579="-","",INDEX('Res.Aux.'!$AG$12:$BG$722,MATCH($B579,'Res.Aux.'!$AG$12:$AG$722,0),MATCH(T$6,'Res.Aux.'!$AG$15:$BG$15,0)))</f>
        <v/>
      </c>
      <c r="U579" s="416" t="str">
        <f>IF($B579="-","",INDEX('Res.Aux.'!$AG$12:$BG$722,MATCH($B579,'Res.Aux.'!$AG$12:$AG$722,0),MATCH(U$6,'Res.Aux.'!$AG$15:$BG$15,0)))</f>
        <v/>
      </c>
      <c r="V579" s="417"/>
      <c r="W579" s="414" t="str">
        <f t="shared" si="109"/>
        <v>-</v>
      </c>
      <c r="X579" s="415" t="str">
        <f t="shared" si="109"/>
        <v>-</v>
      </c>
      <c r="Y579" s="415" t="str">
        <f t="shared" si="109"/>
        <v>-</v>
      </c>
      <c r="Z579" s="416" t="str">
        <f t="shared" si="109"/>
        <v>-</v>
      </c>
      <c r="AA579" s="417"/>
      <c r="AB579" s="414" t="str">
        <f t="shared" si="108"/>
        <v>-</v>
      </c>
      <c r="AC579" s="415" t="str">
        <f t="shared" si="108"/>
        <v>-</v>
      </c>
      <c r="AD579" s="415" t="str">
        <f t="shared" si="108"/>
        <v>-</v>
      </c>
      <c r="AE579" s="416" t="str">
        <f t="shared" si="108"/>
        <v>-</v>
      </c>
      <c r="AF579" s="417"/>
      <c r="AG579" s="410" t="str">
        <f t="shared" si="99"/>
        <v>-</v>
      </c>
      <c r="AH579" s="417"/>
      <c r="AI579" s="418" t="str">
        <f t="shared" si="100"/>
        <v>ù</v>
      </c>
      <c r="AJ579" s="419" t="str">
        <f t="shared" si="101"/>
        <v>~</v>
      </c>
      <c r="AK579" s="417"/>
      <c r="AL579" s="414" t="str">
        <f t="shared" si="107"/>
        <v>-</v>
      </c>
      <c r="AM579" s="416" t="str">
        <f t="shared" si="105"/>
        <v>-</v>
      </c>
    </row>
    <row r="580" spans="2:39" ht="15" x14ac:dyDescent="0.3">
      <c r="B580" s="400" t="str">
        <f>IF(MAX(B$7:B579)+1&gt;MAX('Res.Aux.'!$AG$23:$AG$722),"-",MAX(B$7:B579)+1)</f>
        <v>-</v>
      </c>
      <c r="C580" s="401" t="str">
        <f>IF($B580="-","",INDEX('Res.Aux.'!$AG$12:$BG$722,MATCH($B580,'Res.Aux.'!$AG$12:$AG$722,0),MATCH(C$6,'Res.Aux.'!$AG$15:$BG$15,0)))</f>
        <v/>
      </c>
      <c r="D580" s="402" t="str">
        <f t="shared" si="102"/>
        <v/>
      </c>
      <c r="E580" s="403" t="str">
        <f>IF($B580="-","",INDEX('Res.Aux.'!$AG$12:$BG$722,MATCH($B580,'Res.Aux.'!$AG$12:$AG$722,0),MATCH(E$6,'Res.Aux.'!$AG$15:$BG$15,0)))</f>
        <v/>
      </c>
      <c r="F580" s="402" t="str">
        <f t="shared" si="103"/>
        <v/>
      </c>
      <c r="G580" s="404" t="str">
        <f>IF($B580="-","",INDEX('Res.Aux.'!$AG$12:$BG$722,MATCH($B580,'Res.Aux.'!$AG$12:$AG$722,0),MATCH(G$6,'Res.Aux.'!$AG$15:$BG$15,0)))</f>
        <v/>
      </c>
      <c r="H580" s="405" t="str">
        <f>IF($B580="-","",Datos!$I$16)</f>
        <v/>
      </c>
      <c r="I580" s="406" t="str">
        <f>IF($C580="","",Datos!$G$16)</f>
        <v/>
      </c>
      <c r="J580" s="407" t="str">
        <f>IF($B580="-","",INDEX('Res.Aux.'!$AG$12:$BG$722,MATCH($B580,'Res.Aux.'!$AG$12:$AG$722,0),MATCH(J$6,'Res.Aux.'!$AG$15:$BG$15,0)))</f>
        <v/>
      </c>
      <c r="K580" s="408" t="str">
        <f>IF($C580="","",Datos!$H$26)</f>
        <v/>
      </c>
      <c r="L580" s="409" t="str">
        <f>IF($I580="","",Datos!$N$27)</f>
        <v/>
      </c>
      <c r="M580" s="407" t="str">
        <f>IF($I580="","",Datos!$O$27)</f>
        <v/>
      </c>
      <c r="N580" s="410" t="str">
        <f>IF($B580="-","",INDEX('Res.Aux.'!$AG$12:$BG$722,MATCH($B580,'Res.Aux.'!$AG$12:$AG$722,0),MATCH(N$6,'Res.Aux.'!$AG$15:$BG$15,0)))</f>
        <v/>
      </c>
      <c r="O580" s="411"/>
      <c r="P580" s="412" t="str">
        <f t="shared" si="104"/>
        <v/>
      </c>
      <c r="Q580" s="413" t="str">
        <f t="shared" si="106"/>
        <v>ù</v>
      </c>
      <c r="R580" s="414" t="str">
        <f>IF($B580="-","",INDEX('Res.Aux.'!$AG$12:$BG$722,MATCH($B580,'Res.Aux.'!$AG$12:$AG$722,0),MATCH(R$6,'Res.Aux.'!$AG$15:$BG$15,0)))</f>
        <v/>
      </c>
      <c r="S580" s="415" t="str">
        <f>IF($B580="-","",INDEX('Res.Aux.'!$AG$12:$BG$722,MATCH($B580,'Res.Aux.'!$AG$12:$AG$722,0),MATCH(S$6,'Res.Aux.'!$AG$15:$BG$15,0)))</f>
        <v/>
      </c>
      <c r="T580" s="415" t="str">
        <f>IF($B580="-","",INDEX('Res.Aux.'!$AG$12:$BG$722,MATCH($B580,'Res.Aux.'!$AG$12:$AG$722,0),MATCH(T$6,'Res.Aux.'!$AG$15:$BG$15,0)))</f>
        <v/>
      </c>
      <c r="U580" s="416" t="str">
        <f>IF($B580="-","",INDEX('Res.Aux.'!$AG$12:$BG$722,MATCH($B580,'Res.Aux.'!$AG$12:$AG$722,0),MATCH(U$6,'Res.Aux.'!$AG$15:$BG$15,0)))</f>
        <v/>
      </c>
      <c r="V580" s="417"/>
      <c r="W580" s="414" t="str">
        <f t="shared" si="109"/>
        <v>-</v>
      </c>
      <c r="X580" s="415" t="str">
        <f t="shared" si="109"/>
        <v>-</v>
      </c>
      <c r="Y580" s="415" t="str">
        <f t="shared" si="109"/>
        <v>-</v>
      </c>
      <c r="Z580" s="416" t="str">
        <f t="shared" si="109"/>
        <v>-</v>
      </c>
      <c r="AA580" s="417"/>
      <c r="AB580" s="414" t="str">
        <f t="shared" si="108"/>
        <v>-</v>
      </c>
      <c r="AC580" s="415" t="str">
        <f t="shared" si="108"/>
        <v>-</v>
      </c>
      <c r="AD580" s="415" t="str">
        <f t="shared" si="108"/>
        <v>-</v>
      </c>
      <c r="AE580" s="416" t="str">
        <f t="shared" si="108"/>
        <v>-</v>
      </c>
      <c r="AF580" s="417"/>
      <c r="AG580" s="410" t="str">
        <f t="shared" si="99"/>
        <v>-</v>
      </c>
      <c r="AH580" s="417"/>
      <c r="AI580" s="418" t="str">
        <f t="shared" si="100"/>
        <v>ù</v>
      </c>
      <c r="AJ580" s="419" t="str">
        <f t="shared" si="101"/>
        <v>~</v>
      </c>
      <c r="AK580" s="417"/>
      <c r="AL580" s="414" t="str">
        <f t="shared" si="107"/>
        <v>-</v>
      </c>
      <c r="AM580" s="416" t="str">
        <f t="shared" si="105"/>
        <v>-</v>
      </c>
    </row>
    <row r="581" spans="2:39" ht="15" x14ac:dyDescent="0.3">
      <c r="B581" s="400" t="str">
        <f>IF(MAX(B$7:B580)+1&gt;MAX('Res.Aux.'!$AG$23:$AG$722),"-",MAX(B$7:B580)+1)</f>
        <v>-</v>
      </c>
      <c r="C581" s="401" t="str">
        <f>IF($B581="-","",INDEX('Res.Aux.'!$AG$12:$BG$722,MATCH($B581,'Res.Aux.'!$AG$12:$AG$722,0),MATCH(C$6,'Res.Aux.'!$AG$15:$BG$15,0)))</f>
        <v/>
      </c>
      <c r="D581" s="402" t="str">
        <f t="shared" si="102"/>
        <v/>
      </c>
      <c r="E581" s="403" t="str">
        <f>IF($B581="-","",INDEX('Res.Aux.'!$AG$12:$BG$722,MATCH($B581,'Res.Aux.'!$AG$12:$AG$722,0),MATCH(E$6,'Res.Aux.'!$AG$15:$BG$15,0)))</f>
        <v/>
      </c>
      <c r="F581" s="402" t="str">
        <f t="shared" si="103"/>
        <v/>
      </c>
      <c r="G581" s="404" t="str">
        <f>IF($B581="-","",INDEX('Res.Aux.'!$AG$12:$BG$722,MATCH($B581,'Res.Aux.'!$AG$12:$AG$722,0),MATCH(G$6,'Res.Aux.'!$AG$15:$BG$15,0)))</f>
        <v/>
      </c>
      <c r="H581" s="405" t="str">
        <f>IF($B581="-","",Datos!$I$16)</f>
        <v/>
      </c>
      <c r="I581" s="406" t="str">
        <f>IF($C581="","",Datos!$G$16)</f>
        <v/>
      </c>
      <c r="J581" s="407" t="str">
        <f>IF($B581="-","",INDEX('Res.Aux.'!$AG$12:$BG$722,MATCH($B581,'Res.Aux.'!$AG$12:$AG$722,0),MATCH(J$6,'Res.Aux.'!$AG$15:$BG$15,0)))</f>
        <v/>
      </c>
      <c r="K581" s="408" t="str">
        <f>IF($C581="","",Datos!$H$26)</f>
        <v/>
      </c>
      <c r="L581" s="409" t="str">
        <f>IF($I581="","",Datos!$N$27)</f>
        <v/>
      </c>
      <c r="M581" s="407" t="str">
        <f>IF($I581="","",Datos!$O$27)</f>
        <v/>
      </c>
      <c r="N581" s="410" t="str">
        <f>IF($B581="-","",INDEX('Res.Aux.'!$AG$12:$BG$722,MATCH($B581,'Res.Aux.'!$AG$12:$AG$722,0),MATCH(N$6,'Res.Aux.'!$AG$15:$BG$15,0)))</f>
        <v/>
      </c>
      <c r="O581" s="411"/>
      <c r="P581" s="412" t="str">
        <f t="shared" si="104"/>
        <v/>
      </c>
      <c r="Q581" s="413" t="str">
        <f t="shared" si="106"/>
        <v>ù</v>
      </c>
      <c r="R581" s="414" t="str">
        <f>IF($B581="-","",INDEX('Res.Aux.'!$AG$12:$BG$722,MATCH($B581,'Res.Aux.'!$AG$12:$AG$722,0),MATCH(R$6,'Res.Aux.'!$AG$15:$BG$15,0)))</f>
        <v/>
      </c>
      <c r="S581" s="415" t="str">
        <f>IF($B581="-","",INDEX('Res.Aux.'!$AG$12:$BG$722,MATCH($B581,'Res.Aux.'!$AG$12:$AG$722,0),MATCH(S$6,'Res.Aux.'!$AG$15:$BG$15,0)))</f>
        <v/>
      </c>
      <c r="T581" s="415" t="str">
        <f>IF($B581="-","",INDEX('Res.Aux.'!$AG$12:$BG$722,MATCH($B581,'Res.Aux.'!$AG$12:$AG$722,0),MATCH(T$6,'Res.Aux.'!$AG$15:$BG$15,0)))</f>
        <v/>
      </c>
      <c r="U581" s="416" t="str">
        <f>IF($B581="-","",INDEX('Res.Aux.'!$AG$12:$BG$722,MATCH($B581,'Res.Aux.'!$AG$12:$AG$722,0),MATCH(U$6,'Res.Aux.'!$AG$15:$BG$15,0)))</f>
        <v/>
      </c>
      <c r="V581" s="417"/>
      <c r="W581" s="414" t="str">
        <f t="shared" si="109"/>
        <v>-</v>
      </c>
      <c r="X581" s="415" t="str">
        <f t="shared" si="109"/>
        <v>-</v>
      </c>
      <c r="Y581" s="415" t="str">
        <f t="shared" si="109"/>
        <v>-</v>
      </c>
      <c r="Z581" s="416" t="str">
        <f t="shared" si="109"/>
        <v>-</v>
      </c>
      <c r="AA581" s="417"/>
      <c r="AB581" s="414" t="str">
        <f t="shared" si="108"/>
        <v>-</v>
      </c>
      <c r="AC581" s="415" t="str">
        <f t="shared" si="108"/>
        <v>-</v>
      </c>
      <c r="AD581" s="415" t="str">
        <f t="shared" si="108"/>
        <v>-</v>
      </c>
      <c r="AE581" s="416" t="str">
        <f t="shared" si="108"/>
        <v>-</v>
      </c>
      <c r="AF581" s="417"/>
      <c r="AG581" s="410" t="str">
        <f t="shared" si="99"/>
        <v>-</v>
      </c>
      <c r="AH581" s="417"/>
      <c r="AI581" s="418" t="str">
        <f t="shared" si="100"/>
        <v>ù</v>
      </c>
      <c r="AJ581" s="419" t="str">
        <f t="shared" si="101"/>
        <v>~</v>
      </c>
      <c r="AK581" s="417"/>
      <c r="AL581" s="414" t="str">
        <f t="shared" si="107"/>
        <v>-</v>
      </c>
      <c r="AM581" s="416" t="str">
        <f t="shared" si="105"/>
        <v>-</v>
      </c>
    </row>
    <row r="582" spans="2:39" ht="15" x14ac:dyDescent="0.3">
      <c r="B582" s="400" t="str">
        <f>IF(MAX(B$7:B581)+1&gt;MAX('Res.Aux.'!$AG$23:$AG$722),"-",MAX(B$7:B581)+1)</f>
        <v>-</v>
      </c>
      <c r="C582" s="401" t="str">
        <f>IF($B582="-","",INDEX('Res.Aux.'!$AG$12:$BG$722,MATCH($B582,'Res.Aux.'!$AG$12:$AG$722,0),MATCH(C$6,'Res.Aux.'!$AG$15:$BG$15,0)))</f>
        <v/>
      </c>
      <c r="D582" s="402" t="str">
        <f t="shared" si="102"/>
        <v/>
      </c>
      <c r="E582" s="403" t="str">
        <f>IF($B582="-","",INDEX('Res.Aux.'!$AG$12:$BG$722,MATCH($B582,'Res.Aux.'!$AG$12:$AG$722,0),MATCH(E$6,'Res.Aux.'!$AG$15:$BG$15,0)))</f>
        <v/>
      </c>
      <c r="F582" s="402" t="str">
        <f t="shared" si="103"/>
        <v/>
      </c>
      <c r="G582" s="404" t="str">
        <f>IF($B582="-","",INDEX('Res.Aux.'!$AG$12:$BG$722,MATCH($B582,'Res.Aux.'!$AG$12:$AG$722,0),MATCH(G$6,'Res.Aux.'!$AG$15:$BG$15,0)))</f>
        <v/>
      </c>
      <c r="H582" s="405" t="str">
        <f>IF($B582="-","",Datos!$I$16)</f>
        <v/>
      </c>
      <c r="I582" s="406" t="str">
        <f>IF($C582="","",Datos!$G$16)</f>
        <v/>
      </c>
      <c r="J582" s="407" t="str">
        <f>IF($B582="-","",INDEX('Res.Aux.'!$AG$12:$BG$722,MATCH($B582,'Res.Aux.'!$AG$12:$AG$722,0),MATCH(J$6,'Res.Aux.'!$AG$15:$BG$15,0)))</f>
        <v/>
      </c>
      <c r="K582" s="408" t="str">
        <f>IF($C582="","",Datos!$H$26)</f>
        <v/>
      </c>
      <c r="L582" s="409" t="str">
        <f>IF($I582="","",Datos!$N$27)</f>
        <v/>
      </c>
      <c r="M582" s="407" t="str">
        <f>IF($I582="","",Datos!$O$27)</f>
        <v/>
      </c>
      <c r="N582" s="410" t="str">
        <f>IF($B582="-","",INDEX('Res.Aux.'!$AG$12:$BG$722,MATCH($B582,'Res.Aux.'!$AG$12:$AG$722,0),MATCH(N$6,'Res.Aux.'!$AG$15:$BG$15,0)))</f>
        <v/>
      </c>
      <c r="O582" s="411"/>
      <c r="P582" s="412" t="str">
        <f t="shared" si="104"/>
        <v/>
      </c>
      <c r="Q582" s="413" t="str">
        <f t="shared" si="106"/>
        <v>ù</v>
      </c>
      <c r="R582" s="414" t="str">
        <f>IF($B582="-","",INDEX('Res.Aux.'!$AG$12:$BG$722,MATCH($B582,'Res.Aux.'!$AG$12:$AG$722,0),MATCH(R$6,'Res.Aux.'!$AG$15:$BG$15,0)))</f>
        <v/>
      </c>
      <c r="S582" s="415" t="str">
        <f>IF($B582="-","",INDEX('Res.Aux.'!$AG$12:$BG$722,MATCH($B582,'Res.Aux.'!$AG$12:$AG$722,0),MATCH(S$6,'Res.Aux.'!$AG$15:$BG$15,0)))</f>
        <v/>
      </c>
      <c r="T582" s="415" t="str">
        <f>IF($B582="-","",INDEX('Res.Aux.'!$AG$12:$BG$722,MATCH($B582,'Res.Aux.'!$AG$12:$AG$722,0),MATCH(T$6,'Res.Aux.'!$AG$15:$BG$15,0)))</f>
        <v/>
      </c>
      <c r="U582" s="416" t="str">
        <f>IF($B582="-","",INDEX('Res.Aux.'!$AG$12:$BG$722,MATCH($B582,'Res.Aux.'!$AG$12:$AG$722,0),MATCH(U$6,'Res.Aux.'!$AG$15:$BG$15,0)))</f>
        <v/>
      </c>
      <c r="V582" s="417"/>
      <c r="W582" s="414" t="str">
        <f t="shared" si="109"/>
        <v>-</v>
      </c>
      <c r="X582" s="415" t="str">
        <f t="shared" si="109"/>
        <v>-</v>
      </c>
      <c r="Y582" s="415" t="str">
        <f t="shared" si="109"/>
        <v>-</v>
      </c>
      <c r="Z582" s="416" t="str">
        <f t="shared" si="109"/>
        <v>-</v>
      </c>
      <c r="AA582" s="417"/>
      <c r="AB582" s="414" t="str">
        <f t="shared" si="108"/>
        <v>-</v>
      </c>
      <c r="AC582" s="415" t="str">
        <f t="shared" si="108"/>
        <v>-</v>
      </c>
      <c r="AD582" s="415" t="str">
        <f t="shared" si="108"/>
        <v>-</v>
      </c>
      <c r="AE582" s="416" t="str">
        <f t="shared" si="108"/>
        <v>-</v>
      </c>
      <c r="AF582" s="417"/>
      <c r="AG582" s="410" t="str">
        <f t="shared" si="99"/>
        <v>-</v>
      </c>
      <c r="AH582" s="417"/>
      <c r="AI582" s="418" t="str">
        <f t="shared" si="100"/>
        <v>ù</v>
      </c>
      <c r="AJ582" s="419" t="str">
        <f t="shared" si="101"/>
        <v>~</v>
      </c>
      <c r="AK582" s="417"/>
      <c r="AL582" s="414" t="str">
        <f t="shared" si="107"/>
        <v>-</v>
      </c>
      <c r="AM582" s="416" t="str">
        <f t="shared" si="105"/>
        <v>-</v>
      </c>
    </row>
    <row r="583" spans="2:39" ht="15" x14ac:dyDescent="0.3">
      <c r="B583" s="400" t="str">
        <f>IF(MAX(B$7:B582)+1&gt;MAX('Res.Aux.'!$AG$23:$AG$722),"-",MAX(B$7:B582)+1)</f>
        <v>-</v>
      </c>
      <c r="C583" s="401" t="str">
        <f>IF($B583="-","",INDEX('Res.Aux.'!$AG$12:$BG$722,MATCH($B583,'Res.Aux.'!$AG$12:$AG$722,0),MATCH(C$6,'Res.Aux.'!$AG$15:$BG$15,0)))</f>
        <v/>
      </c>
      <c r="D583" s="402" t="str">
        <f t="shared" si="102"/>
        <v/>
      </c>
      <c r="E583" s="403" t="str">
        <f>IF($B583="-","",INDEX('Res.Aux.'!$AG$12:$BG$722,MATCH($B583,'Res.Aux.'!$AG$12:$AG$722,0),MATCH(E$6,'Res.Aux.'!$AG$15:$BG$15,0)))</f>
        <v/>
      </c>
      <c r="F583" s="402" t="str">
        <f t="shared" si="103"/>
        <v/>
      </c>
      <c r="G583" s="404" t="str">
        <f>IF($B583="-","",INDEX('Res.Aux.'!$AG$12:$BG$722,MATCH($B583,'Res.Aux.'!$AG$12:$AG$722,0),MATCH(G$6,'Res.Aux.'!$AG$15:$BG$15,0)))</f>
        <v/>
      </c>
      <c r="H583" s="405" t="str">
        <f>IF($B583="-","",Datos!$I$16)</f>
        <v/>
      </c>
      <c r="I583" s="406" t="str">
        <f>IF($C583="","",Datos!$G$16)</f>
        <v/>
      </c>
      <c r="J583" s="407" t="str">
        <f>IF($B583="-","",INDEX('Res.Aux.'!$AG$12:$BG$722,MATCH($B583,'Res.Aux.'!$AG$12:$AG$722,0),MATCH(J$6,'Res.Aux.'!$AG$15:$BG$15,0)))</f>
        <v/>
      </c>
      <c r="K583" s="408" t="str">
        <f>IF($C583="","",Datos!$H$26)</f>
        <v/>
      </c>
      <c r="L583" s="409" t="str">
        <f>IF($I583="","",Datos!$N$27)</f>
        <v/>
      </c>
      <c r="M583" s="407" t="str">
        <f>IF($I583="","",Datos!$O$27)</f>
        <v/>
      </c>
      <c r="N583" s="410" t="str">
        <f>IF($B583="-","",INDEX('Res.Aux.'!$AG$12:$BG$722,MATCH($B583,'Res.Aux.'!$AG$12:$AG$722,0),MATCH(N$6,'Res.Aux.'!$AG$15:$BG$15,0)))</f>
        <v/>
      </c>
      <c r="O583" s="411"/>
      <c r="P583" s="412" t="str">
        <f t="shared" si="104"/>
        <v/>
      </c>
      <c r="Q583" s="413" t="str">
        <f t="shared" si="106"/>
        <v>ù</v>
      </c>
      <c r="R583" s="414" t="str">
        <f>IF($B583="-","",INDEX('Res.Aux.'!$AG$12:$BG$722,MATCH($B583,'Res.Aux.'!$AG$12:$AG$722,0),MATCH(R$6,'Res.Aux.'!$AG$15:$BG$15,0)))</f>
        <v/>
      </c>
      <c r="S583" s="415" t="str">
        <f>IF($B583="-","",INDEX('Res.Aux.'!$AG$12:$BG$722,MATCH($B583,'Res.Aux.'!$AG$12:$AG$722,0),MATCH(S$6,'Res.Aux.'!$AG$15:$BG$15,0)))</f>
        <v/>
      </c>
      <c r="T583" s="415" t="str">
        <f>IF($B583="-","",INDEX('Res.Aux.'!$AG$12:$BG$722,MATCH($B583,'Res.Aux.'!$AG$12:$AG$722,0),MATCH(T$6,'Res.Aux.'!$AG$15:$BG$15,0)))</f>
        <v/>
      </c>
      <c r="U583" s="416" t="str">
        <f>IF($B583="-","",INDEX('Res.Aux.'!$AG$12:$BG$722,MATCH($B583,'Res.Aux.'!$AG$12:$AG$722,0),MATCH(U$6,'Res.Aux.'!$AG$15:$BG$15,0)))</f>
        <v/>
      </c>
      <c r="V583" s="417"/>
      <c r="W583" s="414" t="str">
        <f t="shared" si="109"/>
        <v>-</v>
      </c>
      <c r="X583" s="415" t="str">
        <f t="shared" si="109"/>
        <v>-</v>
      </c>
      <c r="Y583" s="415" t="str">
        <f t="shared" si="109"/>
        <v>-</v>
      </c>
      <c r="Z583" s="416" t="str">
        <f t="shared" si="109"/>
        <v>-</v>
      </c>
      <c r="AA583" s="417"/>
      <c r="AB583" s="414" t="str">
        <f t="shared" si="108"/>
        <v>-</v>
      </c>
      <c r="AC583" s="415" t="str">
        <f t="shared" si="108"/>
        <v>-</v>
      </c>
      <c r="AD583" s="415" t="str">
        <f t="shared" si="108"/>
        <v>-</v>
      </c>
      <c r="AE583" s="416" t="str">
        <f t="shared" si="108"/>
        <v>-</v>
      </c>
      <c r="AF583" s="417"/>
      <c r="AG583" s="410" t="str">
        <f t="shared" ref="AG583:AG646" si="110">IF(SUM(AB583:AE583)=0,"-",SUM(AB583:AE583))</f>
        <v>-</v>
      </c>
      <c r="AH583" s="417"/>
      <c r="AI583" s="418" t="str">
        <f t="shared" ref="AI583:AI646" si="111">IF(AND(N583&lt;&gt;"",AG583&lt;&gt;"-"),IF(AG583=N583,"ü","û"),IF(OR(N583=0,N583="",N583="-"),"ù","$"))</f>
        <v>ù</v>
      </c>
      <c r="AJ583" s="419" t="str">
        <f t="shared" ref="AJ583:AJ646" si="112">IF(AI583="ü","-",IF(AI583="ù","~",IF(AI583="$","???",AG583-N583)))</f>
        <v>~</v>
      </c>
      <c r="AK583" s="417"/>
      <c r="AL583" s="414" t="str">
        <f t="shared" si="107"/>
        <v>-</v>
      </c>
      <c r="AM583" s="416" t="str">
        <f t="shared" si="105"/>
        <v>-</v>
      </c>
    </row>
    <row r="584" spans="2:39" ht="15" x14ac:dyDescent="0.3">
      <c r="B584" s="400" t="str">
        <f>IF(MAX(B$7:B583)+1&gt;MAX('Res.Aux.'!$AG$23:$AG$722),"-",MAX(B$7:B583)+1)</f>
        <v>-</v>
      </c>
      <c r="C584" s="401" t="str">
        <f>IF($B584="-","",INDEX('Res.Aux.'!$AG$12:$BG$722,MATCH($B584,'Res.Aux.'!$AG$12:$AG$722,0),MATCH(C$6,'Res.Aux.'!$AG$15:$BG$15,0)))</f>
        <v/>
      </c>
      <c r="D584" s="402" t="str">
        <f t="shared" ref="D584:D647" si="113">IF(C584="","","/")</f>
        <v/>
      </c>
      <c r="E584" s="403" t="str">
        <f>IF($B584="-","",INDEX('Res.Aux.'!$AG$12:$BG$722,MATCH($B584,'Res.Aux.'!$AG$12:$AG$722,0),MATCH(E$6,'Res.Aux.'!$AG$15:$BG$15,0)))</f>
        <v/>
      </c>
      <c r="F584" s="402" t="str">
        <f t="shared" ref="F584:F647" si="114">IF(E584="","","/")</f>
        <v/>
      </c>
      <c r="G584" s="404" t="str">
        <f>IF($B584="-","",INDEX('Res.Aux.'!$AG$12:$BG$722,MATCH($B584,'Res.Aux.'!$AG$12:$AG$722,0),MATCH(G$6,'Res.Aux.'!$AG$15:$BG$15,0)))</f>
        <v/>
      </c>
      <c r="H584" s="405" t="str">
        <f>IF($B584="-","",Datos!$I$16)</f>
        <v/>
      </c>
      <c r="I584" s="406" t="str">
        <f>IF($C584="","",Datos!$G$16)</f>
        <v/>
      </c>
      <c r="J584" s="407" t="str">
        <f>IF($B584="-","",INDEX('Res.Aux.'!$AG$12:$BG$722,MATCH($B584,'Res.Aux.'!$AG$12:$AG$722,0),MATCH(J$6,'Res.Aux.'!$AG$15:$BG$15,0)))</f>
        <v/>
      </c>
      <c r="K584" s="408" t="str">
        <f>IF($C584="","",Datos!$H$26)</f>
        <v/>
      </c>
      <c r="L584" s="409" t="str">
        <f>IF($I584="","",Datos!$N$27)</f>
        <v/>
      </c>
      <c r="M584" s="407" t="str">
        <f>IF($I584="","",Datos!$O$27)</f>
        <v/>
      </c>
      <c r="N584" s="410" t="str">
        <f>IF($B584="-","",INDEX('Res.Aux.'!$AG$12:$BG$722,MATCH($B584,'Res.Aux.'!$AG$12:$AG$722,0),MATCH(N$6,'Res.Aux.'!$AG$15:$BG$15,0)))</f>
        <v/>
      </c>
      <c r="O584" s="411"/>
      <c r="P584" s="412" t="str">
        <f t="shared" ref="P584:P647" si="115">IF($B584="-","","C")</f>
        <v/>
      </c>
      <c r="Q584" s="413" t="str">
        <f t="shared" si="106"/>
        <v>ù</v>
      </c>
      <c r="R584" s="414" t="str">
        <f>IF($B584="-","",INDEX('Res.Aux.'!$AG$12:$BG$722,MATCH($B584,'Res.Aux.'!$AG$12:$AG$722,0),MATCH(R$6,'Res.Aux.'!$AG$15:$BG$15,0)))</f>
        <v/>
      </c>
      <c r="S584" s="415" t="str">
        <f>IF($B584="-","",INDEX('Res.Aux.'!$AG$12:$BG$722,MATCH($B584,'Res.Aux.'!$AG$12:$AG$722,0),MATCH(S$6,'Res.Aux.'!$AG$15:$BG$15,0)))</f>
        <v/>
      </c>
      <c r="T584" s="415" t="str">
        <f>IF($B584="-","",INDEX('Res.Aux.'!$AG$12:$BG$722,MATCH($B584,'Res.Aux.'!$AG$12:$AG$722,0),MATCH(T$6,'Res.Aux.'!$AG$15:$BG$15,0)))</f>
        <v/>
      </c>
      <c r="U584" s="416" t="str">
        <f>IF($B584="-","",INDEX('Res.Aux.'!$AG$12:$BG$722,MATCH($B584,'Res.Aux.'!$AG$12:$AG$722,0),MATCH(U$6,'Res.Aux.'!$AG$15:$BG$15,0)))</f>
        <v/>
      </c>
      <c r="V584" s="417"/>
      <c r="W584" s="414" t="str">
        <f t="shared" si="109"/>
        <v>-</v>
      </c>
      <c r="X584" s="415" t="str">
        <f t="shared" si="109"/>
        <v>-</v>
      </c>
      <c r="Y584" s="415" t="str">
        <f t="shared" si="109"/>
        <v>-</v>
      </c>
      <c r="Z584" s="416" t="str">
        <f t="shared" si="109"/>
        <v>-</v>
      </c>
      <c r="AA584" s="417"/>
      <c r="AB584" s="414" t="str">
        <f t="shared" si="108"/>
        <v>-</v>
      </c>
      <c r="AC584" s="415" t="str">
        <f t="shared" si="108"/>
        <v>-</v>
      </c>
      <c r="AD584" s="415" t="str">
        <f t="shared" si="108"/>
        <v>-</v>
      </c>
      <c r="AE584" s="416" t="str">
        <f t="shared" si="108"/>
        <v>-</v>
      </c>
      <c r="AF584" s="417"/>
      <c r="AG584" s="410" t="str">
        <f t="shared" si="110"/>
        <v>-</v>
      </c>
      <c r="AH584" s="417"/>
      <c r="AI584" s="418" t="str">
        <f t="shared" si="111"/>
        <v>ù</v>
      </c>
      <c r="AJ584" s="419" t="str">
        <f t="shared" si="112"/>
        <v>~</v>
      </c>
      <c r="AK584" s="417"/>
      <c r="AL584" s="414" t="str">
        <f t="shared" si="107"/>
        <v>-</v>
      </c>
      <c r="AM584" s="416" t="str">
        <f t="shared" ref="AM584:AM647" si="116">IF(SUM(W584:Z584)=0,"-",SUM(W584:Z584))</f>
        <v>-</v>
      </c>
    </row>
    <row r="585" spans="2:39" ht="15" x14ac:dyDescent="0.3">
      <c r="B585" s="400" t="str">
        <f>IF(MAX(B$7:B584)+1&gt;MAX('Res.Aux.'!$AG$23:$AG$722),"-",MAX(B$7:B584)+1)</f>
        <v>-</v>
      </c>
      <c r="C585" s="401" t="str">
        <f>IF($B585="-","",INDEX('Res.Aux.'!$AG$12:$BG$722,MATCH($B585,'Res.Aux.'!$AG$12:$AG$722,0),MATCH(C$6,'Res.Aux.'!$AG$15:$BG$15,0)))</f>
        <v/>
      </c>
      <c r="D585" s="402" t="str">
        <f t="shared" si="113"/>
        <v/>
      </c>
      <c r="E585" s="403" t="str">
        <f>IF($B585="-","",INDEX('Res.Aux.'!$AG$12:$BG$722,MATCH($B585,'Res.Aux.'!$AG$12:$AG$722,0),MATCH(E$6,'Res.Aux.'!$AG$15:$BG$15,0)))</f>
        <v/>
      </c>
      <c r="F585" s="402" t="str">
        <f t="shared" si="114"/>
        <v/>
      </c>
      <c r="G585" s="404" t="str">
        <f>IF($B585="-","",INDEX('Res.Aux.'!$AG$12:$BG$722,MATCH($B585,'Res.Aux.'!$AG$12:$AG$722,0),MATCH(G$6,'Res.Aux.'!$AG$15:$BG$15,0)))</f>
        <v/>
      </c>
      <c r="H585" s="405" t="str">
        <f>IF($B585="-","",Datos!$I$16)</f>
        <v/>
      </c>
      <c r="I585" s="406" t="str">
        <f>IF($C585="","",Datos!$G$16)</f>
        <v/>
      </c>
      <c r="J585" s="407" t="str">
        <f>IF($B585="-","",INDEX('Res.Aux.'!$AG$12:$BG$722,MATCH($B585,'Res.Aux.'!$AG$12:$AG$722,0),MATCH(J$6,'Res.Aux.'!$AG$15:$BG$15,0)))</f>
        <v/>
      </c>
      <c r="K585" s="408" t="str">
        <f>IF($C585="","",Datos!$H$26)</f>
        <v/>
      </c>
      <c r="L585" s="409" t="str">
        <f>IF($I585="","",Datos!$N$27)</f>
        <v/>
      </c>
      <c r="M585" s="407" t="str">
        <f>IF($I585="","",Datos!$O$27)</f>
        <v/>
      </c>
      <c r="N585" s="410" t="str">
        <f>IF($B585="-","",INDEX('Res.Aux.'!$AG$12:$BG$722,MATCH($B585,'Res.Aux.'!$AG$12:$AG$722,0),MATCH(N$6,'Res.Aux.'!$AG$15:$BG$15,0)))</f>
        <v/>
      </c>
      <c r="O585" s="411"/>
      <c r="P585" s="412" t="str">
        <f t="shared" si="115"/>
        <v/>
      </c>
      <c r="Q585" s="413" t="str">
        <f t="shared" ref="Q585:Q648" si="117">AI585</f>
        <v>ù</v>
      </c>
      <c r="R585" s="414" t="str">
        <f>IF($B585="-","",INDEX('Res.Aux.'!$AG$12:$BG$722,MATCH($B585,'Res.Aux.'!$AG$12:$AG$722,0),MATCH(R$6,'Res.Aux.'!$AG$15:$BG$15,0)))</f>
        <v/>
      </c>
      <c r="S585" s="415" t="str">
        <f>IF($B585="-","",INDEX('Res.Aux.'!$AG$12:$BG$722,MATCH($B585,'Res.Aux.'!$AG$12:$AG$722,0),MATCH(S$6,'Res.Aux.'!$AG$15:$BG$15,0)))</f>
        <v/>
      </c>
      <c r="T585" s="415" t="str">
        <f>IF($B585="-","",INDEX('Res.Aux.'!$AG$12:$BG$722,MATCH($B585,'Res.Aux.'!$AG$12:$AG$722,0),MATCH(T$6,'Res.Aux.'!$AG$15:$BG$15,0)))</f>
        <v/>
      </c>
      <c r="U585" s="416" t="str">
        <f>IF($B585="-","",INDEX('Res.Aux.'!$AG$12:$BG$722,MATCH($B585,'Res.Aux.'!$AG$12:$AG$722,0),MATCH(U$6,'Res.Aux.'!$AG$15:$BG$15,0)))</f>
        <v/>
      </c>
      <c r="V585" s="417"/>
      <c r="W585" s="414" t="str">
        <f t="shared" si="109"/>
        <v>-</v>
      </c>
      <c r="X585" s="415" t="str">
        <f t="shared" si="109"/>
        <v>-</v>
      </c>
      <c r="Y585" s="415" t="str">
        <f t="shared" si="109"/>
        <v>-</v>
      </c>
      <c r="Z585" s="416" t="str">
        <f t="shared" si="109"/>
        <v>-</v>
      </c>
      <c r="AA585" s="417"/>
      <c r="AB585" s="414" t="str">
        <f t="shared" si="108"/>
        <v>-</v>
      </c>
      <c r="AC585" s="415" t="str">
        <f t="shared" si="108"/>
        <v>-</v>
      </c>
      <c r="AD585" s="415" t="str">
        <f t="shared" si="108"/>
        <v>-</v>
      </c>
      <c r="AE585" s="416" t="str">
        <f t="shared" si="108"/>
        <v>-</v>
      </c>
      <c r="AF585" s="417"/>
      <c r="AG585" s="410" t="str">
        <f t="shared" si="110"/>
        <v>-</v>
      </c>
      <c r="AH585" s="417"/>
      <c r="AI585" s="418" t="str">
        <f t="shared" si="111"/>
        <v>ù</v>
      </c>
      <c r="AJ585" s="419" t="str">
        <f t="shared" si="112"/>
        <v>~</v>
      </c>
      <c r="AK585" s="417"/>
      <c r="AL585" s="414" t="str">
        <f t="shared" si="107"/>
        <v>-</v>
      </c>
      <c r="AM585" s="416" t="str">
        <f t="shared" si="116"/>
        <v>-</v>
      </c>
    </row>
    <row r="586" spans="2:39" ht="15" x14ac:dyDescent="0.3">
      <c r="B586" s="400" t="str">
        <f>IF(MAX(B$7:B585)+1&gt;MAX('Res.Aux.'!$AG$23:$AG$722),"-",MAX(B$7:B585)+1)</f>
        <v>-</v>
      </c>
      <c r="C586" s="401" t="str">
        <f>IF($B586="-","",INDEX('Res.Aux.'!$AG$12:$BG$722,MATCH($B586,'Res.Aux.'!$AG$12:$AG$722,0),MATCH(C$6,'Res.Aux.'!$AG$15:$BG$15,0)))</f>
        <v/>
      </c>
      <c r="D586" s="402" t="str">
        <f t="shared" si="113"/>
        <v/>
      </c>
      <c r="E586" s="403" t="str">
        <f>IF($B586="-","",INDEX('Res.Aux.'!$AG$12:$BG$722,MATCH($B586,'Res.Aux.'!$AG$12:$AG$722,0),MATCH(E$6,'Res.Aux.'!$AG$15:$BG$15,0)))</f>
        <v/>
      </c>
      <c r="F586" s="402" t="str">
        <f t="shared" si="114"/>
        <v/>
      </c>
      <c r="G586" s="404" t="str">
        <f>IF($B586="-","",INDEX('Res.Aux.'!$AG$12:$BG$722,MATCH($B586,'Res.Aux.'!$AG$12:$AG$722,0),MATCH(G$6,'Res.Aux.'!$AG$15:$BG$15,0)))</f>
        <v/>
      </c>
      <c r="H586" s="405" t="str">
        <f>IF($B586="-","",Datos!$I$16)</f>
        <v/>
      </c>
      <c r="I586" s="406" t="str">
        <f>IF($C586="","",Datos!$G$16)</f>
        <v/>
      </c>
      <c r="J586" s="407" t="str">
        <f>IF($B586="-","",INDEX('Res.Aux.'!$AG$12:$BG$722,MATCH($B586,'Res.Aux.'!$AG$12:$AG$722,0),MATCH(J$6,'Res.Aux.'!$AG$15:$BG$15,0)))</f>
        <v/>
      </c>
      <c r="K586" s="408" t="str">
        <f>IF($C586="","",Datos!$H$26)</f>
        <v/>
      </c>
      <c r="L586" s="409" t="str">
        <f>IF($I586="","",Datos!$N$27)</f>
        <v/>
      </c>
      <c r="M586" s="407" t="str">
        <f>IF($I586="","",Datos!$O$27)</f>
        <v/>
      </c>
      <c r="N586" s="410" t="str">
        <f>IF($B586="-","",INDEX('Res.Aux.'!$AG$12:$BG$722,MATCH($B586,'Res.Aux.'!$AG$12:$AG$722,0),MATCH(N$6,'Res.Aux.'!$AG$15:$BG$15,0)))</f>
        <v/>
      </c>
      <c r="O586" s="411"/>
      <c r="P586" s="412" t="str">
        <f t="shared" si="115"/>
        <v/>
      </c>
      <c r="Q586" s="413" t="str">
        <f t="shared" si="117"/>
        <v>ù</v>
      </c>
      <c r="R586" s="414" t="str">
        <f>IF($B586="-","",INDEX('Res.Aux.'!$AG$12:$BG$722,MATCH($B586,'Res.Aux.'!$AG$12:$AG$722,0),MATCH(R$6,'Res.Aux.'!$AG$15:$BG$15,0)))</f>
        <v/>
      </c>
      <c r="S586" s="415" t="str">
        <f>IF($B586="-","",INDEX('Res.Aux.'!$AG$12:$BG$722,MATCH($B586,'Res.Aux.'!$AG$12:$AG$722,0),MATCH(S$6,'Res.Aux.'!$AG$15:$BG$15,0)))</f>
        <v/>
      </c>
      <c r="T586" s="415" t="str">
        <f>IF($B586="-","",INDEX('Res.Aux.'!$AG$12:$BG$722,MATCH($B586,'Res.Aux.'!$AG$12:$AG$722,0),MATCH(T$6,'Res.Aux.'!$AG$15:$BG$15,0)))</f>
        <v/>
      </c>
      <c r="U586" s="416" t="str">
        <f>IF($B586="-","",INDEX('Res.Aux.'!$AG$12:$BG$722,MATCH($B586,'Res.Aux.'!$AG$12:$AG$722,0),MATCH(U$6,'Res.Aux.'!$AG$15:$BG$15,0)))</f>
        <v/>
      </c>
      <c r="V586" s="417"/>
      <c r="W586" s="414" t="str">
        <f t="shared" si="109"/>
        <v>-</v>
      </c>
      <c r="X586" s="415" t="str">
        <f t="shared" si="109"/>
        <v>-</v>
      </c>
      <c r="Y586" s="415" t="str">
        <f t="shared" si="109"/>
        <v>-</v>
      </c>
      <c r="Z586" s="416" t="str">
        <f t="shared" si="109"/>
        <v>-</v>
      </c>
      <c r="AA586" s="417"/>
      <c r="AB586" s="414" t="str">
        <f t="shared" si="108"/>
        <v>-</v>
      </c>
      <c r="AC586" s="415" t="str">
        <f t="shared" si="108"/>
        <v>-</v>
      </c>
      <c r="AD586" s="415" t="str">
        <f t="shared" si="108"/>
        <v>-</v>
      </c>
      <c r="AE586" s="416" t="str">
        <f t="shared" si="108"/>
        <v>-</v>
      </c>
      <c r="AF586" s="417"/>
      <c r="AG586" s="410" t="str">
        <f t="shared" si="110"/>
        <v>-</v>
      </c>
      <c r="AH586" s="417"/>
      <c r="AI586" s="418" t="str">
        <f t="shared" si="111"/>
        <v>ù</v>
      </c>
      <c r="AJ586" s="419" t="str">
        <f t="shared" si="112"/>
        <v>~</v>
      </c>
      <c r="AK586" s="417"/>
      <c r="AL586" s="414" t="str">
        <f t="shared" si="107"/>
        <v>-</v>
      </c>
      <c r="AM586" s="416" t="str">
        <f t="shared" si="116"/>
        <v>-</v>
      </c>
    </row>
    <row r="587" spans="2:39" ht="15" x14ac:dyDescent="0.3">
      <c r="B587" s="400" t="str">
        <f>IF(MAX(B$7:B586)+1&gt;MAX('Res.Aux.'!$AG$23:$AG$722),"-",MAX(B$7:B586)+1)</f>
        <v>-</v>
      </c>
      <c r="C587" s="401" t="str">
        <f>IF($B587="-","",INDEX('Res.Aux.'!$AG$12:$BG$722,MATCH($B587,'Res.Aux.'!$AG$12:$AG$722,0),MATCH(C$6,'Res.Aux.'!$AG$15:$BG$15,0)))</f>
        <v/>
      </c>
      <c r="D587" s="402" t="str">
        <f t="shared" si="113"/>
        <v/>
      </c>
      <c r="E587" s="403" t="str">
        <f>IF($B587="-","",INDEX('Res.Aux.'!$AG$12:$BG$722,MATCH($B587,'Res.Aux.'!$AG$12:$AG$722,0),MATCH(E$6,'Res.Aux.'!$AG$15:$BG$15,0)))</f>
        <v/>
      </c>
      <c r="F587" s="402" t="str">
        <f t="shared" si="114"/>
        <v/>
      </c>
      <c r="G587" s="404" t="str">
        <f>IF($B587="-","",INDEX('Res.Aux.'!$AG$12:$BG$722,MATCH($B587,'Res.Aux.'!$AG$12:$AG$722,0),MATCH(G$6,'Res.Aux.'!$AG$15:$BG$15,0)))</f>
        <v/>
      </c>
      <c r="H587" s="405" t="str">
        <f>IF($B587="-","",Datos!$I$16)</f>
        <v/>
      </c>
      <c r="I587" s="406" t="str">
        <f>IF($C587="","",Datos!$G$16)</f>
        <v/>
      </c>
      <c r="J587" s="407" t="str">
        <f>IF($B587="-","",INDEX('Res.Aux.'!$AG$12:$BG$722,MATCH($B587,'Res.Aux.'!$AG$12:$AG$722,0),MATCH(J$6,'Res.Aux.'!$AG$15:$BG$15,0)))</f>
        <v/>
      </c>
      <c r="K587" s="408" t="str">
        <f>IF($C587="","",Datos!$H$26)</f>
        <v/>
      </c>
      <c r="L587" s="409" t="str">
        <f>IF($I587="","",Datos!$N$27)</f>
        <v/>
      </c>
      <c r="M587" s="407" t="str">
        <f>IF($I587="","",Datos!$O$27)</f>
        <v/>
      </c>
      <c r="N587" s="410" t="str">
        <f>IF($B587="-","",INDEX('Res.Aux.'!$AG$12:$BG$722,MATCH($B587,'Res.Aux.'!$AG$12:$AG$722,0),MATCH(N$6,'Res.Aux.'!$AG$15:$BG$15,0)))</f>
        <v/>
      </c>
      <c r="O587" s="411"/>
      <c r="P587" s="412" t="str">
        <f t="shared" si="115"/>
        <v/>
      </c>
      <c r="Q587" s="413" t="str">
        <f t="shared" si="117"/>
        <v>ù</v>
      </c>
      <c r="R587" s="414" t="str">
        <f>IF($B587="-","",INDEX('Res.Aux.'!$AG$12:$BG$722,MATCH($B587,'Res.Aux.'!$AG$12:$AG$722,0),MATCH(R$6,'Res.Aux.'!$AG$15:$BG$15,0)))</f>
        <v/>
      </c>
      <c r="S587" s="415" t="str">
        <f>IF($B587="-","",INDEX('Res.Aux.'!$AG$12:$BG$722,MATCH($B587,'Res.Aux.'!$AG$12:$AG$722,0),MATCH(S$6,'Res.Aux.'!$AG$15:$BG$15,0)))</f>
        <v/>
      </c>
      <c r="T587" s="415" t="str">
        <f>IF($B587="-","",INDEX('Res.Aux.'!$AG$12:$BG$722,MATCH($B587,'Res.Aux.'!$AG$12:$AG$722,0),MATCH(T$6,'Res.Aux.'!$AG$15:$BG$15,0)))</f>
        <v/>
      </c>
      <c r="U587" s="416" t="str">
        <f>IF($B587="-","",INDEX('Res.Aux.'!$AG$12:$BG$722,MATCH($B587,'Res.Aux.'!$AG$12:$AG$722,0),MATCH(U$6,'Res.Aux.'!$AG$15:$BG$15,0)))</f>
        <v/>
      </c>
      <c r="V587" s="417"/>
      <c r="W587" s="414" t="str">
        <f t="shared" si="109"/>
        <v>-</v>
      </c>
      <c r="X587" s="415" t="str">
        <f t="shared" si="109"/>
        <v>-</v>
      </c>
      <c r="Y587" s="415" t="str">
        <f t="shared" si="109"/>
        <v>-</v>
      </c>
      <c r="Z587" s="416" t="str">
        <f t="shared" si="109"/>
        <v>-</v>
      </c>
      <c r="AA587" s="417"/>
      <c r="AB587" s="414" t="str">
        <f t="shared" si="108"/>
        <v>-</v>
      </c>
      <c r="AC587" s="415" t="str">
        <f t="shared" si="108"/>
        <v>-</v>
      </c>
      <c r="AD587" s="415" t="str">
        <f t="shared" si="108"/>
        <v>-</v>
      </c>
      <c r="AE587" s="416" t="str">
        <f t="shared" si="108"/>
        <v>-</v>
      </c>
      <c r="AF587" s="417"/>
      <c r="AG587" s="410" t="str">
        <f t="shared" si="110"/>
        <v>-</v>
      </c>
      <c r="AH587" s="417"/>
      <c r="AI587" s="418" t="str">
        <f t="shared" si="111"/>
        <v>ù</v>
      </c>
      <c r="AJ587" s="419" t="str">
        <f t="shared" si="112"/>
        <v>~</v>
      </c>
      <c r="AK587" s="417"/>
      <c r="AL587" s="414" t="str">
        <f t="shared" si="107"/>
        <v>-</v>
      </c>
      <c r="AM587" s="416" t="str">
        <f t="shared" si="116"/>
        <v>-</v>
      </c>
    </row>
    <row r="588" spans="2:39" ht="15" x14ac:dyDescent="0.3">
      <c r="B588" s="400" t="str">
        <f>IF(MAX(B$7:B587)+1&gt;MAX('Res.Aux.'!$AG$23:$AG$722),"-",MAX(B$7:B587)+1)</f>
        <v>-</v>
      </c>
      <c r="C588" s="401" t="str">
        <f>IF($B588="-","",INDEX('Res.Aux.'!$AG$12:$BG$722,MATCH($B588,'Res.Aux.'!$AG$12:$AG$722,0),MATCH(C$6,'Res.Aux.'!$AG$15:$BG$15,0)))</f>
        <v/>
      </c>
      <c r="D588" s="402" t="str">
        <f t="shared" si="113"/>
        <v/>
      </c>
      <c r="E588" s="403" t="str">
        <f>IF($B588="-","",INDEX('Res.Aux.'!$AG$12:$BG$722,MATCH($B588,'Res.Aux.'!$AG$12:$AG$722,0),MATCH(E$6,'Res.Aux.'!$AG$15:$BG$15,0)))</f>
        <v/>
      </c>
      <c r="F588" s="402" t="str">
        <f t="shared" si="114"/>
        <v/>
      </c>
      <c r="G588" s="404" t="str">
        <f>IF($B588="-","",INDEX('Res.Aux.'!$AG$12:$BG$722,MATCH($B588,'Res.Aux.'!$AG$12:$AG$722,0),MATCH(G$6,'Res.Aux.'!$AG$15:$BG$15,0)))</f>
        <v/>
      </c>
      <c r="H588" s="405" t="str">
        <f>IF($B588="-","",Datos!$I$16)</f>
        <v/>
      </c>
      <c r="I588" s="406" t="str">
        <f>IF($C588="","",Datos!$G$16)</f>
        <v/>
      </c>
      <c r="J588" s="407" t="str">
        <f>IF($B588="-","",INDEX('Res.Aux.'!$AG$12:$BG$722,MATCH($B588,'Res.Aux.'!$AG$12:$AG$722,0),MATCH(J$6,'Res.Aux.'!$AG$15:$BG$15,0)))</f>
        <v/>
      </c>
      <c r="K588" s="408" t="str">
        <f>IF($C588="","",Datos!$H$26)</f>
        <v/>
      </c>
      <c r="L588" s="409" t="str">
        <f>IF($I588="","",Datos!$N$27)</f>
        <v/>
      </c>
      <c r="M588" s="407" t="str">
        <f>IF($I588="","",Datos!$O$27)</f>
        <v/>
      </c>
      <c r="N588" s="410" t="str">
        <f>IF($B588="-","",INDEX('Res.Aux.'!$AG$12:$BG$722,MATCH($B588,'Res.Aux.'!$AG$12:$AG$722,0),MATCH(N$6,'Res.Aux.'!$AG$15:$BG$15,0)))</f>
        <v/>
      </c>
      <c r="O588" s="411"/>
      <c r="P588" s="412" t="str">
        <f t="shared" si="115"/>
        <v/>
      </c>
      <c r="Q588" s="413" t="str">
        <f t="shared" si="117"/>
        <v>ù</v>
      </c>
      <c r="R588" s="414" t="str">
        <f>IF($B588="-","",INDEX('Res.Aux.'!$AG$12:$BG$722,MATCH($B588,'Res.Aux.'!$AG$12:$AG$722,0),MATCH(R$6,'Res.Aux.'!$AG$15:$BG$15,0)))</f>
        <v/>
      </c>
      <c r="S588" s="415" t="str">
        <f>IF($B588="-","",INDEX('Res.Aux.'!$AG$12:$BG$722,MATCH($B588,'Res.Aux.'!$AG$12:$AG$722,0),MATCH(S$6,'Res.Aux.'!$AG$15:$BG$15,0)))</f>
        <v/>
      </c>
      <c r="T588" s="415" t="str">
        <f>IF($B588="-","",INDEX('Res.Aux.'!$AG$12:$BG$722,MATCH($B588,'Res.Aux.'!$AG$12:$AG$722,0),MATCH(T$6,'Res.Aux.'!$AG$15:$BG$15,0)))</f>
        <v/>
      </c>
      <c r="U588" s="416" t="str">
        <f>IF($B588="-","",INDEX('Res.Aux.'!$AG$12:$BG$722,MATCH($B588,'Res.Aux.'!$AG$12:$AG$722,0),MATCH(U$6,'Res.Aux.'!$AG$15:$BG$15,0)))</f>
        <v/>
      </c>
      <c r="V588" s="417"/>
      <c r="W588" s="414" t="str">
        <f t="shared" si="109"/>
        <v>-</v>
      </c>
      <c r="X588" s="415" t="str">
        <f t="shared" si="109"/>
        <v>-</v>
      </c>
      <c r="Y588" s="415" t="str">
        <f t="shared" si="109"/>
        <v>-</v>
      </c>
      <c r="Z588" s="416" t="str">
        <f t="shared" si="109"/>
        <v>-</v>
      </c>
      <c r="AA588" s="417"/>
      <c r="AB588" s="414" t="str">
        <f t="shared" si="108"/>
        <v>-</v>
      </c>
      <c r="AC588" s="415" t="str">
        <f t="shared" si="108"/>
        <v>-</v>
      </c>
      <c r="AD588" s="415" t="str">
        <f t="shared" si="108"/>
        <v>-</v>
      </c>
      <c r="AE588" s="416" t="str">
        <f t="shared" si="108"/>
        <v>-</v>
      </c>
      <c r="AF588" s="417"/>
      <c r="AG588" s="410" t="str">
        <f t="shared" si="110"/>
        <v>-</v>
      </c>
      <c r="AH588" s="417"/>
      <c r="AI588" s="418" t="str">
        <f t="shared" si="111"/>
        <v>ù</v>
      </c>
      <c r="AJ588" s="419" t="str">
        <f t="shared" si="112"/>
        <v>~</v>
      </c>
      <c r="AK588" s="417"/>
      <c r="AL588" s="414" t="str">
        <f t="shared" si="107"/>
        <v>-</v>
      </c>
      <c r="AM588" s="416" t="str">
        <f t="shared" si="116"/>
        <v>-</v>
      </c>
    </row>
    <row r="589" spans="2:39" ht="15" x14ac:dyDescent="0.3">
      <c r="B589" s="400" t="str">
        <f>IF(MAX(B$7:B588)+1&gt;MAX('Res.Aux.'!$AG$23:$AG$722),"-",MAX(B$7:B588)+1)</f>
        <v>-</v>
      </c>
      <c r="C589" s="401" t="str">
        <f>IF($B589="-","",INDEX('Res.Aux.'!$AG$12:$BG$722,MATCH($B589,'Res.Aux.'!$AG$12:$AG$722,0),MATCH(C$6,'Res.Aux.'!$AG$15:$BG$15,0)))</f>
        <v/>
      </c>
      <c r="D589" s="402" t="str">
        <f t="shared" si="113"/>
        <v/>
      </c>
      <c r="E589" s="403" t="str">
        <f>IF($B589="-","",INDEX('Res.Aux.'!$AG$12:$BG$722,MATCH($B589,'Res.Aux.'!$AG$12:$AG$722,0),MATCH(E$6,'Res.Aux.'!$AG$15:$BG$15,0)))</f>
        <v/>
      </c>
      <c r="F589" s="402" t="str">
        <f t="shared" si="114"/>
        <v/>
      </c>
      <c r="G589" s="404" t="str">
        <f>IF($B589="-","",INDEX('Res.Aux.'!$AG$12:$BG$722,MATCH($B589,'Res.Aux.'!$AG$12:$AG$722,0),MATCH(G$6,'Res.Aux.'!$AG$15:$BG$15,0)))</f>
        <v/>
      </c>
      <c r="H589" s="405" t="str">
        <f>IF($B589="-","",Datos!$I$16)</f>
        <v/>
      </c>
      <c r="I589" s="406" t="str">
        <f>IF($C589="","",Datos!$G$16)</f>
        <v/>
      </c>
      <c r="J589" s="407" t="str">
        <f>IF($B589="-","",INDEX('Res.Aux.'!$AG$12:$BG$722,MATCH($B589,'Res.Aux.'!$AG$12:$AG$722,0),MATCH(J$6,'Res.Aux.'!$AG$15:$BG$15,0)))</f>
        <v/>
      </c>
      <c r="K589" s="408" t="str">
        <f>IF($C589="","",Datos!$H$26)</f>
        <v/>
      </c>
      <c r="L589" s="409" t="str">
        <f>IF($I589="","",Datos!$N$27)</f>
        <v/>
      </c>
      <c r="M589" s="407" t="str">
        <f>IF($I589="","",Datos!$O$27)</f>
        <v/>
      </c>
      <c r="N589" s="410" t="str">
        <f>IF($B589="-","",INDEX('Res.Aux.'!$AG$12:$BG$722,MATCH($B589,'Res.Aux.'!$AG$12:$AG$722,0),MATCH(N$6,'Res.Aux.'!$AG$15:$BG$15,0)))</f>
        <v/>
      </c>
      <c r="O589" s="411"/>
      <c r="P589" s="412" t="str">
        <f t="shared" si="115"/>
        <v/>
      </c>
      <c r="Q589" s="413" t="str">
        <f t="shared" si="117"/>
        <v>ù</v>
      </c>
      <c r="R589" s="414" t="str">
        <f>IF($B589="-","",INDEX('Res.Aux.'!$AG$12:$BG$722,MATCH($B589,'Res.Aux.'!$AG$12:$AG$722,0),MATCH(R$6,'Res.Aux.'!$AG$15:$BG$15,0)))</f>
        <v/>
      </c>
      <c r="S589" s="415" t="str">
        <f>IF($B589="-","",INDEX('Res.Aux.'!$AG$12:$BG$722,MATCH($B589,'Res.Aux.'!$AG$12:$AG$722,0),MATCH(S$6,'Res.Aux.'!$AG$15:$BG$15,0)))</f>
        <v/>
      </c>
      <c r="T589" s="415" t="str">
        <f>IF($B589="-","",INDEX('Res.Aux.'!$AG$12:$BG$722,MATCH($B589,'Res.Aux.'!$AG$12:$AG$722,0),MATCH(T$6,'Res.Aux.'!$AG$15:$BG$15,0)))</f>
        <v/>
      </c>
      <c r="U589" s="416" t="str">
        <f>IF($B589="-","",INDEX('Res.Aux.'!$AG$12:$BG$722,MATCH($B589,'Res.Aux.'!$AG$12:$AG$722,0),MATCH(U$6,'Res.Aux.'!$AG$15:$BG$15,0)))</f>
        <v/>
      </c>
      <c r="V589" s="417"/>
      <c r="W589" s="414" t="str">
        <f t="shared" si="109"/>
        <v>-</v>
      </c>
      <c r="X589" s="415" t="str">
        <f t="shared" si="109"/>
        <v>-</v>
      </c>
      <c r="Y589" s="415" t="str">
        <f t="shared" si="109"/>
        <v>-</v>
      </c>
      <c r="Z589" s="416" t="str">
        <f t="shared" si="109"/>
        <v>-</v>
      </c>
      <c r="AA589" s="417"/>
      <c r="AB589" s="414" t="str">
        <f t="shared" si="108"/>
        <v>-</v>
      </c>
      <c r="AC589" s="415" t="str">
        <f t="shared" si="108"/>
        <v>-</v>
      </c>
      <c r="AD589" s="415" t="str">
        <f t="shared" si="108"/>
        <v>-</v>
      </c>
      <c r="AE589" s="416" t="str">
        <f t="shared" si="108"/>
        <v>-</v>
      </c>
      <c r="AF589" s="417"/>
      <c r="AG589" s="410" t="str">
        <f t="shared" si="110"/>
        <v>-</v>
      </c>
      <c r="AH589" s="417"/>
      <c r="AI589" s="418" t="str">
        <f t="shared" si="111"/>
        <v>ù</v>
      </c>
      <c r="AJ589" s="419" t="str">
        <f t="shared" si="112"/>
        <v>~</v>
      </c>
      <c r="AK589" s="417"/>
      <c r="AL589" s="414" t="str">
        <f t="shared" si="107"/>
        <v>-</v>
      </c>
      <c r="AM589" s="416" t="str">
        <f t="shared" si="116"/>
        <v>-</v>
      </c>
    </row>
    <row r="590" spans="2:39" ht="15" x14ac:dyDescent="0.3">
      <c r="B590" s="400" t="str">
        <f>IF(MAX(B$7:B589)+1&gt;MAX('Res.Aux.'!$AG$23:$AG$722),"-",MAX(B$7:B589)+1)</f>
        <v>-</v>
      </c>
      <c r="C590" s="401" t="str">
        <f>IF($B590="-","",INDEX('Res.Aux.'!$AG$12:$BG$722,MATCH($B590,'Res.Aux.'!$AG$12:$AG$722,0),MATCH(C$6,'Res.Aux.'!$AG$15:$BG$15,0)))</f>
        <v/>
      </c>
      <c r="D590" s="402" t="str">
        <f t="shared" si="113"/>
        <v/>
      </c>
      <c r="E590" s="403" t="str">
        <f>IF($B590="-","",INDEX('Res.Aux.'!$AG$12:$BG$722,MATCH($B590,'Res.Aux.'!$AG$12:$AG$722,0),MATCH(E$6,'Res.Aux.'!$AG$15:$BG$15,0)))</f>
        <v/>
      </c>
      <c r="F590" s="402" t="str">
        <f t="shared" si="114"/>
        <v/>
      </c>
      <c r="G590" s="404" t="str">
        <f>IF($B590="-","",INDEX('Res.Aux.'!$AG$12:$BG$722,MATCH($B590,'Res.Aux.'!$AG$12:$AG$722,0),MATCH(G$6,'Res.Aux.'!$AG$15:$BG$15,0)))</f>
        <v/>
      </c>
      <c r="H590" s="405" t="str">
        <f>IF($B590="-","",Datos!$I$16)</f>
        <v/>
      </c>
      <c r="I590" s="406" t="str">
        <f>IF($C590="","",Datos!$G$16)</f>
        <v/>
      </c>
      <c r="J590" s="407" t="str">
        <f>IF($B590="-","",INDEX('Res.Aux.'!$AG$12:$BG$722,MATCH($B590,'Res.Aux.'!$AG$12:$AG$722,0),MATCH(J$6,'Res.Aux.'!$AG$15:$BG$15,0)))</f>
        <v/>
      </c>
      <c r="K590" s="408" t="str">
        <f>IF($C590="","",Datos!$H$26)</f>
        <v/>
      </c>
      <c r="L590" s="409" t="str">
        <f>IF($I590="","",Datos!$N$27)</f>
        <v/>
      </c>
      <c r="M590" s="407" t="str">
        <f>IF($I590="","",Datos!$O$27)</f>
        <v/>
      </c>
      <c r="N590" s="410" t="str">
        <f>IF($B590="-","",INDEX('Res.Aux.'!$AG$12:$BG$722,MATCH($B590,'Res.Aux.'!$AG$12:$AG$722,0),MATCH(N$6,'Res.Aux.'!$AG$15:$BG$15,0)))</f>
        <v/>
      </c>
      <c r="O590" s="411"/>
      <c r="P590" s="412" t="str">
        <f t="shared" si="115"/>
        <v/>
      </c>
      <c r="Q590" s="413" t="str">
        <f t="shared" si="117"/>
        <v>ù</v>
      </c>
      <c r="R590" s="414" t="str">
        <f>IF($B590="-","",INDEX('Res.Aux.'!$AG$12:$BG$722,MATCH($B590,'Res.Aux.'!$AG$12:$AG$722,0),MATCH(R$6,'Res.Aux.'!$AG$15:$BG$15,0)))</f>
        <v/>
      </c>
      <c r="S590" s="415" t="str">
        <f>IF($B590="-","",INDEX('Res.Aux.'!$AG$12:$BG$722,MATCH($B590,'Res.Aux.'!$AG$12:$AG$722,0),MATCH(S$6,'Res.Aux.'!$AG$15:$BG$15,0)))</f>
        <v/>
      </c>
      <c r="T590" s="415" t="str">
        <f>IF($B590="-","",INDEX('Res.Aux.'!$AG$12:$BG$722,MATCH($B590,'Res.Aux.'!$AG$12:$AG$722,0),MATCH(T$6,'Res.Aux.'!$AG$15:$BG$15,0)))</f>
        <v/>
      </c>
      <c r="U590" s="416" t="str">
        <f>IF($B590="-","",INDEX('Res.Aux.'!$AG$12:$BG$722,MATCH($B590,'Res.Aux.'!$AG$12:$AG$722,0),MATCH(U$6,'Res.Aux.'!$AG$15:$BG$15,0)))</f>
        <v/>
      </c>
      <c r="V590" s="417"/>
      <c r="W590" s="414" t="str">
        <f t="shared" si="109"/>
        <v>-</v>
      </c>
      <c r="X590" s="415" t="str">
        <f t="shared" si="109"/>
        <v>-</v>
      </c>
      <c r="Y590" s="415" t="str">
        <f t="shared" si="109"/>
        <v>-</v>
      </c>
      <c r="Z590" s="416" t="str">
        <f t="shared" si="109"/>
        <v>-</v>
      </c>
      <c r="AA590" s="417"/>
      <c r="AB590" s="414" t="str">
        <f t="shared" si="108"/>
        <v>-</v>
      </c>
      <c r="AC590" s="415" t="str">
        <f t="shared" si="108"/>
        <v>-</v>
      </c>
      <c r="AD590" s="415" t="str">
        <f t="shared" si="108"/>
        <v>-</v>
      </c>
      <c r="AE590" s="416" t="str">
        <f t="shared" si="108"/>
        <v>-</v>
      </c>
      <c r="AF590" s="417"/>
      <c r="AG590" s="410" t="str">
        <f t="shared" si="110"/>
        <v>-</v>
      </c>
      <c r="AH590" s="417"/>
      <c r="AI590" s="418" t="str">
        <f t="shared" si="111"/>
        <v>ù</v>
      </c>
      <c r="AJ590" s="419" t="str">
        <f t="shared" si="112"/>
        <v>~</v>
      </c>
      <c r="AK590" s="417"/>
      <c r="AL590" s="414" t="str">
        <f t="shared" ref="AL590:AL653" si="118">IF(SUM(R590:U590)=0,"-",SUM(R590:U590))</f>
        <v>-</v>
      </c>
      <c r="AM590" s="416" t="str">
        <f t="shared" si="116"/>
        <v>-</v>
      </c>
    </row>
    <row r="591" spans="2:39" ht="15" x14ac:dyDescent="0.3">
      <c r="B591" s="400" t="str">
        <f>IF(MAX(B$7:B590)+1&gt;MAX('Res.Aux.'!$AG$23:$AG$722),"-",MAX(B$7:B590)+1)</f>
        <v>-</v>
      </c>
      <c r="C591" s="401" t="str">
        <f>IF($B591="-","",INDEX('Res.Aux.'!$AG$12:$BG$722,MATCH($B591,'Res.Aux.'!$AG$12:$AG$722,0),MATCH(C$6,'Res.Aux.'!$AG$15:$BG$15,0)))</f>
        <v/>
      </c>
      <c r="D591" s="402" t="str">
        <f t="shared" si="113"/>
        <v/>
      </c>
      <c r="E591" s="403" t="str">
        <f>IF($B591="-","",INDEX('Res.Aux.'!$AG$12:$BG$722,MATCH($B591,'Res.Aux.'!$AG$12:$AG$722,0),MATCH(E$6,'Res.Aux.'!$AG$15:$BG$15,0)))</f>
        <v/>
      </c>
      <c r="F591" s="402" t="str">
        <f t="shared" si="114"/>
        <v/>
      </c>
      <c r="G591" s="404" t="str">
        <f>IF($B591="-","",INDEX('Res.Aux.'!$AG$12:$BG$722,MATCH($B591,'Res.Aux.'!$AG$12:$AG$722,0),MATCH(G$6,'Res.Aux.'!$AG$15:$BG$15,0)))</f>
        <v/>
      </c>
      <c r="H591" s="405" t="str">
        <f>IF($B591="-","",Datos!$I$16)</f>
        <v/>
      </c>
      <c r="I591" s="406" t="str">
        <f>IF($C591="","",Datos!$G$16)</f>
        <v/>
      </c>
      <c r="J591" s="407" t="str">
        <f>IF($B591="-","",INDEX('Res.Aux.'!$AG$12:$BG$722,MATCH($B591,'Res.Aux.'!$AG$12:$AG$722,0),MATCH(J$6,'Res.Aux.'!$AG$15:$BG$15,0)))</f>
        <v/>
      </c>
      <c r="K591" s="408" t="str">
        <f>IF($C591="","",Datos!$H$26)</f>
        <v/>
      </c>
      <c r="L591" s="409" t="str">
        <f>IF($I591="","",Datos!$N$27)</f>
        <v/>
      </c>
      <c r="M591" s="407" t="str">
        <f>IF($I591="","",Datos!$O$27)</f>
        <v/>
      </c>
      <c r="N591" s="410" t="str">
        <f>IF($B591="-","",INDEX('Res.Aux.'!$AG$12:$BG$722,MATCH($B591,'Res.Aux.'!$AG$12:$AG$722,0),MATCH(N$6,'Res.Aux.'!$AG$15:$BG$15,0)))</f>
        <v/>
      </c>
      <c r="O591" s="411"/>
      <c r="P591" s="412" t="str">
        <f t="shared" si="115"/>
        <v/>
      </c>
      <c r="Q591" s="413" t="str">
        <f t="shared" si="117"/>
        <v>ù</v>
      </c>
      <c r="R591" s="414" t="str">
        <f>IF($B591="-","",INDEX('Res.Aux.'!$AG$12:$BG$722,MATCH($B591,'Res.Aux.'!$AG$12:$AG$722,0),MATCH(R$6,'Res.Aux.'!$AG$15:$BG$15,0)))</f>
        <v/>
      </c>
      <c r="S591" s="415" t="str">
        <f>IF($B591="-","",INDEX('Res.Aux.'!$AG$12:$BG$722,MATCH($B591,'Res.Aux.'!$AG$12:$AG$722,0),MATCH(S$6,'Res.Aux.'!$AG$15:$BG$15,0)))</f>
        <v/>
      </c>
      <c r="T591" s="415" t="str">
        <f>IF($B591="-","",INDEX('Res.Aux.'!$AG$12:$BG$722,MATCH($B591,'Res.Aux.'!$AG$12:$AG$722,0),MATCH(T$6,'Res.Aux.'!$AG$15:$BG$15,0)))</f>
        <v/>
      </c>
      <c r="U591" s="416" t="str">
        <f>IF($B591="-","",INDEX('Res.Aux.'!$AG$12:$BG$722,MATCH($B591,'Res.Aux.'!$AG$12:$AG$722,0),MATCH(U$6,'Res.Aux.'!$AG$15:$BG$15,0)))</f>
        <v/>
      </c>
      <c r="V591" s="417"/>
      <c r="W591" s="414" t="str">
        <f t="shared" si="109"/>
        <v>-</v>
      </c>
      <c r="X591" s="415" t="str">
        <f t="shared" si="109"/>
        <v>-</v>
      </c>
      <c r="Y591" s="415" t="str">
        <f t="shared" si="109"/>
        <v>-</v>
      </c>
      <c r="Z591" s="416" t="str">
        <f t="shared" si="109"/>
        <v>-</v>
      </c>
      <c r="AA591" s="417"/>
      <c r="AB591" s="414" t="str">
        <f t="shared" si="108"/>
        <v>-</v>
      </c>
      <c r="AC591" s="415" t="str">
        <f t="shared" si="108"/>
        <v>-</v>
      </c>
      <c r="AD591" s="415" t="str">
        <f t="shared" si="108"/>
        <v>-</v>
      </c>
      <c r="AE591" s="416" t="str">
        <f t="shared" si="108"/>
        <v>-</v>
      </c>
      <c r="AF591" s="417"/>
      <c r="AG591" s="410" t="str">
        <f t="shared" si="110"/>
        <v>-</v>
      </c>
      <c r="AH591" s="417"/>
      <c r="AI591" s="418" t="str">
        <f t="shared" si="111"/>
        <v>ù</v>
      </c>
      <c r="AJ591" s="419" t="str">
        <f t="shared" si="112"/>
        <v>~</v>
      </c>
      <c r="AK591" s="417"/>
      <c r="AL591" s="414" t="str">
        <f t="shared" si="118"/>
        <v>-</v>
      </c>
      <c r="AM591" s="416" t="str">
        <f t="shared" si="116"/>
        <v>-</v>
      </c>
    </row>
    <row r="592" spans="2:39" ht="15" x14ac:dyDescent="0.3">
      <c r="B592" s="400" t="str">
        <f>IF(MAX(B$7:B591)+1&gt;MAX('Res.Aux.'!$AG$23:$AG$722),"-",MAX(B$7:B591)+1)</f>
        <v>-</v>
      </c>
      <c r="C592" s="401" t="str">
        <f>IF($B592="-","",INDEX('Res.Aux.'!$AG$12:$BG$722,MATCH($B592,'Res.Aux.'!$AG$12:$AG$722,0),MATCH(C$6,'Res.Aux.'!$AG$15:$BG$15,0)))</f>
        <v/>
      </c>
      <c r="D592" s="402" t="str">
        <f t="shared" si="113"/>
        <v/>
      </c>
      <c r="E592" s="403" t="str">
        <f>IF($B592="-","",INDEX('Res.Aux.'!$AG$12:$BG$722,MATCH($B592,'Res.Aux.'!$AG$12:$AG$722,0),MATCH(E$6,'Res.Aux.'!$AG$15:$BG$15,0)))</f>
        <v/>
      </c>
      <c r="F592" s="402" t="str">
        <f t="shared" si="114"/>
        <v/>
      </c>
      <c r="G592" s="404" t="str">
        <f>IF($B592="-","",INDEX('Res.Aux.'!$AG$12:$BG$722,MATCH($B592,'Res.Aux.'!$AG$12:$AG$722,0),MATCH(G$6,'Res.Aux.'!$AG$15:$BG$15,0)))</f>
        <v/>
      </c>
      <c r="H592" s="405" t="str">
        <f>IF($B592="-","",Datos!$I$16)</f>
        <v/>
      </c>
      <c r="I592" s="406" t="str">
        <f>IF($C592="","",Datos!$G$16)</f>
        <v/>
      </c>
      <c r="J592" s="407" t="str">
        <f>IF($B592="-","",INDEX('Res.Aux.'!$AG$12:$BG$722,MATCH($B592,'Res.Aux.'!$AG$12:$AG$722,0),MATCH(J$6,'Res.Aux.'!$AG$15:$BG$15,0)))</f>
        <v/>
      </c>
      <c r="K592" s="408" t="str">
        <f>IF($C592="","",Datos!$H$26)</f>
        <v/>
      </c>
      <c r="L592" s="409" t="str">
        <f>IF($I592="","",Datos!$N$27)</f>
        <v/>
      </c>
      <c r="M592" s="407" t="str">
        <f>IF($I592="","",Datos!$O$27)</f>
        <v/>
      </c>
      <c r="N592" s="410" t="str">
        <f>IF($B592="-","",INDEX('Res.Aux.'!$AG$12:$BG$722,MATCH($B592,'Res.Aux.'!$AG$12:$AG$722,0),MATCH(N$6,'Res.Aux.'!$AG$15:$BG$15,0)))</f>
        <v/>
      </c>
      <c r="O592" s="411"/>
      <c r="P592" s="412" t="str">
        <f t="shared" si="115"/>
        <v/>
      </c>
      <c r="Q592" s="413" t="str">
        <f t="shared" si="117"/>
        <v>ù</v>
      </c>
      <c r="R592" s="414" t="str">
        <f>IF($B592="-","",INDEX('Res.Aux.'!$AG$12:$BG$722,MATCH($B592,'Res.Aux.'!$AG$12:$AG$722,0),MATCH(R$6,'Res.Aux.'!$AG$15:$BG$15,0)))</f>
        <v/>
      </c>
      <c r="S592" s="415" t="str">
        <f>IF($B592="-","",INDEX('Res.Aux.'!$AG$12:$BG$722,MATCH($B592,'Res.Aux.'!$AG$12:$AG$722,0),MATCH(S$6,'Res.Aux.'!$AG$15:$BG$15,0)))</f>
        <v/>
      </c>
      <c r="T592" s="415" t="str">
        <f>IF($B592="-","",INDEX('Res.Aux.'!$AG$12:$BG$722,MATCH($B592,'Res.Aux.'!$AG$12:$AG$722,0),MATCH(T$6,'Res.Aux.'!$AG$15:$BG$15,0)))</f>
        <v/>
      </c>
      <c r="U592" s="416" t="str">
        <f>IF($B592="-","",INDEX('Res.Aux.'!$AG$12:$BG$722,MATCH($B592,'Res.Aux.'!$AG$12:$AG$722,0),MATCH(U$6,'Res.Aux.'!$AG$15:$BG$15,0)))</f>
        <v/>
      </c>
      <c r="V592" s="417"/>
      <c r="W592" s="414" t="str">
        <f t="shared" si="109"/>
        <v>-</v>
      </c>
      <c r="X592" s="415" t="str">
        <f t="shared" si="109"/>
        <v>-</v>
      </c>
      <c r="Y592" s="415" t="str">
        <f t="shared" si="109"/>
        <v>-</v>
      </c>
      <c r="Z592" s="416" t="str">
        <f t="shared" si="109"/>
        <v>-</v>
      </c>
      <c r="AA592" s="417"/>
      <c r="AB592" s="414" t="str">
        <f t="shared" si="108"/>
        <v>-</v>
      </c>
      <c r="AC592" s="415" t="str">
        <f t="shared" si="108"/>
        <v>-</v>
      </c>
      <c r="AD592" s="415" t="str">
        <f t="shared" si="108"/>
        <v>-</v>
      </c>
      <c r="AE592" s="416" t="str">
        <f t="shared" si="108"/>
        <v>-</v>
      </c>
      <c r="AF592" s="417"/>
      <c r="AG592" s="410" t="str">
        <f t="shared" si="110"/>
        <v>-</v>
      </c>
      <c r="AH592" s="417"/>
      <c r="AI592" s="418" t="str">
        <f t="shared" si="111"/>
        <v>ù</v>
      </c>
      <c r="AJ592" s="419" t="str">
        <f t="shared" si="112"/>
        <v>~</v>
      </c>
      <c r="AK592" s="417"/>
      <c r="AL592" s="414" t="str">
        <f t="shared" si="118"/>
        <v>-</v>
      </c>
      <c r="AM592" s="416" t="str">
        <f t="shared" si="116"/>
        <v>-</v>
      </c>
    </row>
    <row r="593" spans="2:39" ht="15" x14ac:dyDescent="0.3">
      <c r="B593" s="400" t="str">
        <f>IF(MAX(B$7:B592)+1&gt;MAX('Res.Aux.'!$AG$23:$AG$722),"-",MAX(B$7:B592)+1)</f>
        <v>-</v>
      </c>
      <c r="C593" s="401" t="str">
        <f>IF($B593="-","",INDEX('Res.Aux.'!$AG$12:$BG$722,MATCH($B593,'Res.Aux.'!$AG$12:$AG$722,0),MATCH(C$6,'Res.Aux.'!$AG$15:$BG$15,0)))</f>
        <v/>
      </c>
      <c r="D593" s="402" t="str">
        <f t="shared" si="113"/>
        <v/>
      </c>
      <c r="E593" s="403" t="str">
        <f>IF($B593="-","",INDEX('Res.Aux.'!$AG$12:$BG$722,MATCH($B593,'Res.Aux.'!$AG$12:$AG$722,0),MATCH(E$6,'Res.Aux.'!$AG$15:$BG$15,0)))</f>
        <v/>
      </c>
      <c r="F593" s="402" t="str">
        <f t="shared" si="114"/>
        <v/>
      </c>
      <c r="G593" s="404" t="str">
        <f>IF($B593="-","",INDEX('Res.Aux.'!$AG$12:$BG$722,MATCH($B593,'Res.Aux.'!$AG$12:$AG$722,0),MATCH(G$6,'Res.Aux.'!$AG$15:$BG$15,0)))</f>
        <v/>
      </c>
      <c r="H593" s="405" t="str">
        <f>IF($B593="-","",Datos!$I$16)</f>
        <v/>
      </c>
      <c r="I593" s="406" t="str">
        <f>IF($C593="","",Datos!$G$16)</f>
        <v/>
      </c>
      <c r="J593" s="407" t="str">
        <f>IF($B593="-","",INDEX('Res.Aux.'!$AG$12:$BG$722,MATCH($B593,'Res.Aux.'!$AG$12:$AG$722,0),MATCH(J$6,'Res.Aux.'!$AG$15:$BG$15,0)))</f>
        <v/>
      </c>
      <c r="K593" s="408" t="str">
        <f>IF($C593="","",Datos!$H$26)</f>
        <v/>
      </c>
      <c r="L593" s="409" t="str">
        <f>IF($I593="","",Datos!$N$27)</f>
        <v/>
      </c>
      <c r="M593" s="407" t="str">
        <f>IF($I593="","",Datos!$O$27)</f>
        <v/>
      </c>
      <c r="N593" s="410" t="str">
        <f>IF($B593="-","",INDEX('Res.Aux.'!$AG$12:$BG$722,MATCH($B593,'Res.Aux.'!$AG$12:$AG$722,0),MATCH(N$6,'Res.Aux.'!$AG$15:$BG$15,0)))</f>
        <v/>
      </c>
      <c r="O593" s="411"/>
      <c r="P593" s="412" t="str">
        <f t="shared" si="115"/>
        <v/>
      </c>
      <c r="Q593" s="413" t="str">
        <f t="shared" si="117"/>
        <v>ù</v>
      </c>
      <c r="R593" s="414" t="str">
        <f>IF($B593="-","",INDEX('Res.Aux.'!$AG$12:$BG$722,MATCH($B593,'Res.Aux.'!$AG$12:$AG$722,0),MATCH(R$6,'Res.Aux.'!$AG$15:$BG$15,0)))</f>
        <v/>
      </c>
      <c r="S593" s="415" t="str">
        <f>IF($B593="-","",INDEX('Res.Aux.'!$AG$12:$BG$722,MATCH($B593,'Res.Aux.'!$AG$12:$AG$722,0),MATCH(S$6,'Res.Aux.'!$AG$15:$BG$15,0)))</f>
        <v/>
      </c>
      <c r="T593" s="415" t="str">
        <f>IF($B593="-","",INDEX('Res.Aux.'!$AG$12:$BG$722,MATCH($B593,'Res.Aux.'!$AG$12:$AG$722,0),MATCH(T$6,'Res.Aux.'!$AG$15:$BG$15,0)))</f>
        <v/>
      </c>
      <c r="U593" s="416" t="str">
        <f>IF($B593="-","",INDEX('Res.Aux.'!$AG$12:$BG$722,MATCH($B593,'Res.Aux.'!$AG$12:$AG$722,0),MATCH(U$6,'Res.Aux.'!$AG$15:$BG$15,0)))</f>
        <v/>
      </c>
      <c r="V593" s="417"/>
      <c r="W593" s="414" t="str">
        <f t="shared" si="109"/>
        <v>-</v>
      </c>
      <c r="X593" s="415" t="str">
        <f t="shared" si="109"/>
        <v>-</v>
      </c>
      <c r="Y593" s="415" t="str">
        <f t="shared" si="109"/>
        <v>-</v>
      </c>
      <c r="Z593" s="416" t="str">
        <f t="shared" si="109"/>
        <v>-</v>
      </c>
      <c r="AA593" s="417"/>
      <c r="AB593" s="414" t="str">
        <f t="shared" si="108"/>
        <v>-</v>
      </c>
      <c r="AC593" s="415" t="str">
        <f t="shared" si="108"/>
        <v>-</v>
      </c>
      <c r="AD593" s="415" t="str">
        <f t="shared" si="108"/>
        <v>-</v>
      </c>
      <c r="AE593" s="416" t="str">
        <f t="shared" si="108"/>
        <v>-</v>
      </c>
      <c r="AF593" s="417"/>
      <c r="AG593" s="410" t="str">
        <f t="shared" si="110"/>
        <v>-</v>
      </c>
      <c r="AH593" s="417"/>
      <c r="AI593" s="418" t="str">
        <f t="shared" si="111"/>
        <v>ù</v>
      </c>
      <c r="AJ593" s="419" t="str">
        <f t="shared" si="112"/>
        <v>~</v>
      </c>
      <c r="AK593" s="417"/>
      <c r="AL593" s="414" t="str">
        <f t="shared" si="118"/>
        <v>-</v>
      </c>
      <c r="AM593" s="416" t="str">
        <f t="shared" si="116"/>
        <v>-</v>
      </c>
    </row>
    <row r="594" spans="2:39" ht="15" x14ac:dyDescent="0.3">
      <c r="B594" s="400" t="str">
        <f>IF(MAX(B$7:B593)+1&gt;MAX('Res.Aux.'!$AG$23:$AG$722),"-",MAX(B$7:B593)+1)</f>
        <v>-</v>
      </c>
      <c r="C594" s="401" t="str">
        <f>IF($B594="-","",INDEX('Res.Aux.'!$AG$12:$BG$722,MATCH($B594,'Res.Aux.'!$AG$12:$AG$722,0),MATCH(C$6,'Res.Aux.'!$AG$15:$BG$15,0)))</f>
        <v/>
      </c>
      <c r="D594" s="402" t="str">
        <f t="shared" si="113"/>
        <v/>
      </c>
      <c r="E594" s="403" t="str">
        <f>IF($B594="-","",INDEX('Res.Aux.'!$AG$12:$BG$722,MATCH($B594,'Res.Aux.'!$AG$12:$AG$722,0),MATCH(E$6,'Res.Aux.'!$AG$15:$BG$15,0)))</f>
        <v/>
      </c>
      <c r="F594" s="402" t="str">
        <f t="shared" si="114"/>
        <v/>
      </c>
      <c r="G594" s="404" t="str">
        <f>IF($B594="-","",INDEX('Res.Aux.'!$AG$12:$BG$722,MATCH($B594,'Res.Aux.'!$AG$12:$AG$722,0),MATCH(G$6,'Res.Aux.'!$AG$15:$BG$15,0)))</f>
        <v/>
      </c>
      <c r="H594" s="405" t="str">
        <f>IF($B594="-","",Datos!$I$16)</f>
        <v/>
      </c>
      <c r="I594" s="406" t="str">
        <f>IF($C594="","",Datos!$G$16)</f>
        <v/>
      </c>
      <c r="J594" s="407" t="str">
        <f>IF($B594="-","",INDEX('Res.Aux.'!$AG$12:$BG$722,MATCH($B594,'Res.Aux.'!$AG$12:$AG$722,0),MATCH(J$6,'Res.Aux.'!$AG$15:$BG$15,0)))</f>
        <v/>
      </c>
      <c r="K594" s="408" t="str">
        <f>IF($C594="","",Datos!$H$26)</f>
        <v/>
      </c>
      <c r="L594" s="409" t="str">
        <f>IF($I594="","",Datos!$N$27)</f>
        <v/>
      </c>
      <c r="M594" s="407" t="str">
        <f>IF($I594="","",Datos!$O$27)</f>
        <v/>
      </c>
      <c r="N594" s="410" t="str">
        <f>IF($B594="-","",INDEX('Res.Aux.'!$AG$12:$BG$722,MATCH($B594,'Res.Aux.'!$AG$12:$AG$722,0),MATCH(N$6,'Res.Aux.'!$AG$15:$BG$15,0)))</f>
        <v/>
      </c>
      <c r="O594" s="411"/>
      <c r="P594" s="412" t="str">
        <f t="shared" si="115"/>
        <v/>
      </c>
      <c r="Q594" s="413" t="str">
        <f t="shared" si="117"/>
        <v>ù</v>
      </c>
      <c r="R594" s="414" t="str">
        <f>IF($B594="-","",INDEX('Res.Aux.'!$AG$12:$BG$722,MATCH($B594,'Res.Aux.'!$AG$12:$AG$722,0),MATCH(R$6,'Res.Aux.'!$AG$15:$BG$15,0)))</f>
        <v/>
      </c>
      <c r="S594" s="415" t="str">
        <f>IF($B594="-","",INDEX('Res.Aux.'!$AG$12:$BG$722,MATCH($B594,'Res.Aux.'!$AG$12:$AG$722,0),MATCH(S$6,'Res.Aux.'!$AG$15:$BG$15,0)))</f>
        <v/>
      </c>
      <c r="T594" s="415" t="str">
        <f>IF($B594="-","",INDEX('Res.Aux.'!$AG$12:$BG$722,MATCH($B594,'Res.Aux.'!$AG$12:$AG$722,0),MATCH(T$6,'Res.Aux.'!$AG$15:$BG$15,0)))</f>
        <v/>
      </c>
      <c r="U594" s="416" t="str">
        <f>IF($B594="-","",INDEX('Res.Aux.'!$AG$12:$BG$722,MATCH($B594,'Res.Aux.'!$AG$12:$AG$722,0),MATCH(U$6,'Res.Aux.'!$AG$15:$BG$15,0)))</f>
        <v/>
      </c>
      <c r="V594" s="417"/>
      <c r="W594" s="414" t="str">
        <f t="shared" si="109"/>
        <v>-</v>
      </c>
      <c r="X594" s="415" t="str">
        <f t="shared" si="109"/>
        <v>-</v>
      </c>
      <c r="Y594" s="415" t="str">
        <f t="shared" si="109"/>
        <v>-</v>
      </c>
      <c r="Z594" s="416" t="str">
        <f t="shared" si="109"/>
        <v>-</v>
      </c>
      <c r="AA594" s="417"/>
      <c r="AB594" s="414" t="str">
        <f t="shared" si="108"/>
        <v>-</v>
      </c>
      <c r="AC594" s="415" t="str">
        <f t="shared" si="108"/>
        <v>-</v>
      </c>
      <c r="AD594" s="415" t="str">
        <f t="shared" si="108"/>
        <v>-</v>
      </c>
      <c r="AE594" s="416" t="str">
        <f t="shared" si="108"/>
        <v>-</v>
      </c>
      <c r="AF594" s="417"/>
      <c r="AG594" s="410" t="str">
        <f t="shared" si="110"/>
        <v>-</v>
      </c>
      <c r="AH594" s="417"/>
      <c r="AI594" s="418" t="str">
        <f t="shared" si="111"/>
        <v>ù</v>
      </c>
      <c r="AJ594" s="419" t="str">
        <f t="shared" si="112"/>
        <v>~</v>
      </c>
      <c r="AK594" s="417"/>
      <c r="AL594" s="414" t="str">
        <f t="shared" si="118"/>
        <v>-</v>
      </c>
      <c r="AM594" s="416" t="str">
        <f t="shared" si="116"/>
        <v>-</v>
      </c>
    </row>
    <row r="595" spans="2:39" ht="15" x14ac:dyDescent="0.3">
      <c r="B595" s="400" t="str">
        <f>IF(MAX(B$7:B594)+1&gt;MAX('Res.Aux.'!$AG$23:$AG$722),"-",MAX(B$7:B594)+1)</f>
        <v>-</v>
      </c>
      <c r="C595" s="401" t="str">
        <f>IF($B595="-","",INDEX('Res.Aux.'!$AG$12:$BG$722,MATCH($B595,'Res.Aux.'!$AG$12:$AG$722,0),MATCH(C$6,'Res.Aux.'!$AG$15:$BG$15,0)))</f>
        <v/>
      </c>
      <c r="D595" s="402" t="str">
        <f t="shared" si="113"/>
        <v/>
      </c>
      <c r="E595" s="403" t="str">
        <f>IF($B595="-","",INDEX('Res.Aux.'!$AG$12:$BG$722,MATCH($B595,'Res.Aux.'!$AG$12:$AG$722,0),MATCH(E$6,'Res.Aux.'!$AG$15:$BG$15,0)))</f>
        <v/>
      </c>
      <c r="F595" s="402" t="str">
        <f t="shared" si="114"/>
        <v/>
      </c>
      <c r="G595" s="404" t="str">
        <f>IF($B595="-","",INDEX('Res.Aux.'!$AG$12:$BG$722,MATCH($B595,'Res.Aux.'!$AG$12:$AG$722,0),MATCH(G$6,'Res.Aux.'!$AG$15:$BG$15,0)))</f>
        <v/>
      </c>
      <c r="H595" s="405" t="str">
        <f>IF($B595="-","",Datos!$I$16)</f>
        <v/>
      </c>
      <c r="I595" s="406" t="str">
        <f>IF($C595="","",Datos!$G$16)</f>
        <v/>
      </c>
      <c r="J595" s="407" t="str">
        <f>IF($B595="-","",INDEX('Res.Aux.'!$AG$12:$BG$722,MATCH($B595,'Res.Aux.'!$AG$12:$AG$722,0),MATCH(J$6,'Res.Aux.'!$AG$15:$BG$15,0)))</f>
        <v/>
      </c>
      <c r="K595" s="408" t="str">
        <f>IF($C595="","",Datos!$H$26)</f>
        <v/>
      </c>
      <c r="L595" s="409" t="str">
        <f>IF($I595="","",Datos!$N$27)</f>
        <v/>
      </c>
      <c r="M595" s="407" t="str">
        <f>IF($I595="","",Datos!$O$27)</f>
        <v/>
      </c>
      <c r="N595" s="410" t="str">
        <f>IF($B595="-","",INDEX('Res.Aux.'!$AG$12:$BG$722,MATCH($B595,'Res.Aux.'!$AG$12:$AG$722,0),MATCH(N$6,'Res.Aux.'!$AG$15:$BG$15,0)))</f>
        <v/>
      </c>
      <c r="O595" s="411"/>
      <c r="P595" s="412" t="str">
        <f t="shared" si="115"/>
        <v/>
      </c>
      <c r="Q595" s="413" t="str">
        <f t="shared" si="117"/>
        <v>ù</v>
      </c>
      <c r="R595" s="414" t="str">
        <f>IF($B595="-","",INDEX('Res.Aux.'!$AG$12:$BG$722,MATCH($B595,'Res.Aux.'!$AG$12:$AG$722,0),MATCH(R$6,'Res.Aux.'!$AG$15:$BG$15,0)))</f>
        <v/>
      </c>
      <c r="S595" s="415" t="str">
        <f>IF($B595="-","",INDEX('Res.Aux.'!$AG$12:$BG$722,MATCH($B595,'Res.Aux.'!$AG$12:$AG$722,0),MATCH(S$6,'Res.Aux.'!$AG$15:$BG$15,0)))</f>
        <v/>
      </c>
      <c r="T595" s="415" t="str">
        <f>IF($B595="-","",INDEX('Res.Aux.'!$AG$12:$BG$722,MATCH($B595,'Res.Aux.'!$AG$12:$AG$722,0),MATCH(T$6,'Res.Aux.'!$AG$15:$BG$15,0)))</f>
        <v/>
      </c>
      <c r="U595" s="416" t="str">
        <f>IF($B595="-","",INDEX('Res.Aux.'!$AG$12:$BG$722,MATCH($B595,'Res.Aux.'!$AG$12:$AG$722,0),MATCH(U$6,'Res.Aux.'!$AG$15:$BG$15,0)))</f>
        <v/>
      </c>
      <c r="V595" s="417"/>
      <c r="W595" s="414" t="str">
        <f t="shared" si="109"/>
        <v>-</v>
      </c>
      <c r="X595" s="415" t="str">
        <f t="shared" si="109"/>
        <v>-</v>
      </c>
      <c r="Y595" s="415" t="str">
        <f t="shared" si="109"/>
        <v>-</v>
      </c>
      <c r="Z595" s="416" t="str">
        <f t="shared" si="109"/>
        <v>-</v>
      </c>
      <c r="AA595" s="417"/>
      <c r="AB595" s="414" t="str">
        <f t="shared" si="108"/>
        <v>-</v>
      </c>
      <c r="AC595" s="415" t="str">
        <f t="shared" si="108"/>
        <v>-</v>
      </c>
      <c r="AD595" s="415" t="str">
        <f t="shared" si="108"/>
        <v>-</v>
      </c>
      <c r="AE595" s="416" t="str">
        <f t="shared" si="108"/>
        <v>-</v>
      </c>
      <c r="AF595" s="417"/>
      <c r="AG595" s="410" t="str">
        <f t="shared" si="110"/>
        <v>-</v>
      </c>
      <c r="AH595" s="417"/>
      <c r="AI595" s="418" t="str">
        <f t="shared" si="111"/>
        <v>ù</v>
      </c>
      <c r="AJ595" s="419" t="str">
        <f t="shared" si="112"/>
        <v>~</v>
      </c>
      <c r="AK595" s="417"/>
      <c r="AL595" s="414" t="str">
        <f t="shared" si="118"/>
        <v>-</v>
      </c>
      <c r="AM595" s="416" t="str">
        <f t="shared" si="116"/>
        <v>-</v>
      </c>
    </row>
    <row r="596" spans="2:39" ht="15" x14ac:dyDescent="0.3">
      <c r="B596" s="400" t="str">
        <f>IF(MAX(B$7:B595)+1&gt;MAX('Res.Aux.'!$AG$23:$AG$722),"-",MAX(B$7:B595)+1)</f>
        <v>-</v>
      </c>
      <c r="C596" s="401" t="str">
        <f>IF($B596="-","",INDEX('Res.Aux.'!$AG$12:$BG$722,MATCH($B596,'Res.Aux.'!$AG$12:$AG$722,0),MATCH(C$6,'Res.Aux.'!$AG$15:$BG$15,0)))</f>
        <v/>
      </c>
      <c r="D596" s="402" t="str">
        <f t="shared" si="113"/>
        <v/>
      </c>
      <c r="E596" s="403" t="str">
        <f>IF($B596="-","",INDEX('Res.Aux.'!$AG$12:$BG$722,MATCH($B596,'Res.Aux.'!$AG$12:$AG$722,0),MATCH(E$6,'Res.Aux.'!$AG$15:$BG$15,0)))</f>
        <v/>
      </c>
      <c r="F596" s="402" t="str">
        <f t="shared" si="114"/>
        <v/>
      </c>
      <c r="G596" s="404" t="str">
        <f>IF($B596="-","",INDEX('Res.Aux.'!$AG$12:$BG$722,MATCH($B596,'Res.Aux.'!$AG$12:$AG$722,0),MATCH(G$6,'Res.Aux.'!$AG$15:$BG$15,0)))</f>
        <v/>
      </c>
      <c r="H596" s="405" t="str">
        <f>IF($B596="-","",Datos!$I$16)</f>
        <v/>
      </c>
      <c r="I596" s="406" t="str">
        <f>IF($C596="","",Datos!$G$16)</f>
        <v/>
      </c>
      <c r="J596" s="407" t="str">
        <f>IF($B596="-","",INDEX('Res.Aux.'!$AG$12:$BG$722,MATCH($B596,'Res.Aux.'!$AG$12:$AG$722,0),MATCH(J$6,'Res.Aux.'!$AG$15:$BG$15,0)))</f>
        <v/>
      </c>
      <c r="K596" s="408" t="str">
        <f>IF($C596="","",Datos!$H$26)</f>
        <v/>
      </c>
      <c r="L596" s="409" t="str">
        <f>IF($I596="","",Datos!$N$27)</f>
        <v/>
      </c>
      <c r="M596" s="407" t="str">
        <f>IF($I596="","",Datos!$O$27)</f>
        <v/>
      </c>
      <c r="N596" s="410" t="str">
        <f>IF($B596="-","",INDEX('Res.Aux.'!$AG$12:$BG$722,MATCH($B596,'Res.Aux.'!$AG$12:$AG$722,0),MATCH(N$6,'Res.Aux.'!$AG$15:$BG$15,0)))</f>
        <v/>
      </c>
      <c r="O596" s="411"/>
      <c r="P596" s="412" t="str">
        <f t="shared" si="115"/>
        <v/>
      </c>
      <c r="Q596" s="413" t="str">
        <f t="shared" si="117"/>
        <v>ù</v>
      </c>
      <c r="R596" s="414" t="str">
        <f>IF($B596="-","",INDEX('Res.Aux.'!$AG$12:$BG$722,MATCH($B596,'Res.Aux.'!$AG$12:$AG$722,0),MATCH(R$6,'Res.Aux.'!$AG$15:$BG$15,0)))</f>
        <v/>
      </c>
      <c r="S596" s="415" t="str">
        <f>IF($B596="-","",INDEX('Res.Aux.'!$AG$12:$BG$722,MATCH($B596,'Res.Aux.'!$AG$12:$AG$722,0),MATCH(S$6,'Res.Aux.'!$AG$15:$BG$15,0)))</f>
        <v/>
      </c>
      <c r="T596" s="415" t="str">
        <f>IF($B596="-","",INDEX('Res.Aux.'!$AG$12:$BG$722,MATCH($B596,'Res.Aux.'!$AG$12:$AG$722,0),MATCH(T$6,'Res.Aux.'!$AG$15:$BG$15,0)))</f>
        <v/>
      </c>
      <c r="U596" s="416" t="str">
        <f>IF($B596="-","",INDEX('Res.Aux.'!$AG$12:$BG$722,MATCH($B596,'Res.Aux.'!$AG$12:$AG$722,0),MATCH(U$6,'Res.Aux.'!$AG$15:$BG$15,0)))</f>
        <v/>
      </c>
      <c r="V596" s="417"/>
      <c r="W596" s="414" t="str">
        <f t="shared" si="109"/>
        <v>-</v>
      </c>
      <c r="X596" s="415" t="str">
        <f t="shared" si="109"/>
        <v>-</v>
      </c>
      <c r="Y596" s="415" t="str">
        <f t="shared" si="109"/>
        <v>-</v>
      </c>
      <c r="Z596" s="416" t="str">
        <f t="shared" si="109"/>
        <v>-</v>
      </c>
      <c r="AA596" s="417"/>
      <c r="AB596" s="414" t="str">
        <f t="shared" si="108"/>
        <v>-</v>
      </c>
      <c r="AC596" s="415" t="str">
        <f t="shared" si="108"/>
        <v>-</v>
      </c>
      <c r="AD596" s="415" t="str">
        <f t="shared" si="108"/>
        <v>-</v>
      </c>
      <c r="AE596" s="416" t="str">
        <f t="shared" si="108"/>
        <v>-</v>
      </c>
      <c r="AF596" s="417"/>
      <c r="AG596" s="410" t="str">
        <f t="shared" si="110"/>
        <v>-</v>
      </c>
      <c r="AH596" s="417"/>
      <c r="AI596" s="418" t="str">
        <f t="shared" si="111"/>
        <v>ù</v>
      </c>
      <c r="AJ596" s="419" t="str">
        <f t="shared" si="112"/>
        <v>~</v>
      </c>
      <c r="AK596" s="417"/>
      <c r="AL596" s="414" t="str">
        <f t="shared" si="118"/>
        <v>-</v>
      </c>
      <c r="AM596" s="416" t="str">
        <f t="shared" si="116"/>
        <v>-</v>
      </c>
    </row>
    <row r="597" spans="2:39" ht="15" x14ac:dyDescent="0.3">
      <c r="B597" s="400" t="str">
        <f>IF(MAX(B$7:B596)+1&gt;MAX('Res.Aux.'!$AG$23:$AG$722),"-",MAX(B$7:B596)+1)</f>
        <v>-</v>
      </c>
      <c r="C597" s="401" t="str">
        <f>IF($B597="-","",INDEX('Res.Aux.'!$AG$12:$BG$722,MATCH($B597,'Res.Aux.'!$AG$12:$AG$722,0),MATCH(C$6,'Res.Aux.'!$AG$15:$BG$15,0)))</f>
        <v/>
      </c>
      <c r="D597" s="402" t="str">
        <f t="shared" si="113"/>
        <v/>
      </c>
      <c r="E597" s="403" t="str">
        <f>IF($B597="-","",INDEX('Res.Aux.'!$AG$12:$BG$722,MATCH($B597,'Res.Aux.'!$AG$12:$AG$722,0),MATCH(E$6,'Res.Aux.'!$AG$15:$BG$15,0)))</f>
        <v/>
      </c>
      <c r="F597" s="402" t="str">
        <f t="shared" si="114"/>
        <v/>
      </c>
      <c r="G597" s="404" t="str">
        <f>IF($B597="-","",INDEX('Res.Aux.'!$AG$12:$BG$722,MATCH($B597,'Res.Aux.'!$AG$12:$AG$722,0),MATCH(G$6,'Res.Aux.'!$AG$15:$BG$15,0)))</f>
        <v/>
      </c>
      <c r="H597" s="405" t="str">
        <f>IF($B597="-","",Datos!$I$16)</f>
        <v/>
      </c>
      <c r="I597" s="406" t="str">
        <f>IF($C597="","",Datos!$G$16)</f>
        <v/>
      </c>
      <c r="J597" s="407" t="str">
        <f>IF($B597="-","",INDEX('Res.Aux.'!$AG$12:$BG$722,MATCH($B597,'Res.Aux.'!$AG$12:$AG$722,0),MATCH(J$6,'Res.Aux.'!$AG$15:$BG$15,0)))</f>
        <v/>
      </c>
      <c r="K597" s="408" t="str">
        <f>IF($C597="","",Datos!$H$26)</f>
        <v/>
      </c>
      <c r="L597" s="409" t="str">
        <f>IF($I597="","",Datos!$N$27)</f>
        <v/>
      </c>
      <c r="M597" s="407" t="str">
        <f>IF($I597="","",Datos!$O$27)</f>
        <v/>
      </c>
      <c r="N597" s="410" t="str">
        <f>IF($B597="-","",INDEX('Res.Aux.'!$AG$12:$BG$722,MATCH($B597,'Res.Aux.'!$AG$12:$AG$722,0),MATCH(N$6,'Res.Aux.'!$AG$15:$BG$15,0)))</f>
        <v/>
      </c>
      <c r="O597" s="411"/>
      <c r="P597" s="412" t="str">
        <f t="shared" si="115"/>
        <v/>
      </c>
      <c r="Q597" s="413" t="str">
        <f t="shared" si="117"/>
        <v>ù</v>
      </c>
      <c r="R597" s="414" t="str">
        <f>IF($B597="-","",INDEX('Res.Aux.'!$AG$12:$BG$722,MATCH($B597,'Res.Aux.'!$AG$12:$AG$722,0),MATCH(R$6,'Res.Aux.'!$AG$15:$BG$15,0)))</f>
        <v/>
      </c>
      <c r="S597" s="415" t="str">
        <f>IF($B597="-","",INDEX('Res.Aux.'!$AG$12:$BG$722,MATCH($B597,'Res.Aux.'!$AG$12:$AG$722,0),MATCH(S$6,'Res.Aux.'!$AG$15:$BG$15,0)))</f>
        <v/>
      </c>
      <c r="T597" s="415" t="str">
        <f>IF($B597="-","",INDEX('Res.Aux.'!$AG$12:$BG$722,MATCH($B597,'Res.Aux.'!$AG$12:$AG$722,0),MATCH(T$6,'Res.Aux.'!$AG$15:$BG$15,0)))</f>
        <v/>
      </c>
      <c r="U597" s="416" t="str">
        <f>IF($B597="-","",INDEX('Res.Aux.'!$AG$12:$BG$722,MATCH($B597,'Res.Aux.'!$AG$12:$AG$722,0),MATCH(U$6,'Res.Aux.'!$AG$15:$BG$15,0)))</f>
        <v/>
      </c>
      <c r="V597" s="417"/>
      <c r="W597" s="414" t="str">
        <f t="shared" si="109"/>
        <v>-</v>
      </c>
      <c r="X597" s="415" t="str">
        <f t="shared" si="109"/>
        <v>-</v>
      </c>
      <c r="Y597" s="415" t="str">
        <f t="shared" si="109"/>
        <v>-</v>
      </c>
      <c r="Z597" s="416" t="str">
        <f t="shared" si="109"/>
        <v>-</v>
      </c>
      <c r="AA597" s="417"/>
      <c r="AB597" s="414" t="str">
        <f t="shared" si="108"/>
        <v>-</v>
      </c>
      <c r="AC597" s="415" t="str">
        <f t="shared" si="108"/>
        <v>-</v>
      </c>
      <c r="AD597" s="415" t="str">
        <f t="shared" si="108"/>
        <v>-</v>
      </c>
      <c r="AE597" s="416" t="str">
        <f t="shared" si="108"/>
        <v>-</v>
      </c>
      <c r="AF597" s="417"/>
      <c r="AG597" s="410" t="str">
        <f t="shared" si="110"/>
        <v>-</v>
      </c>
      <c r="AH597" s="417"/>
      <c r="AI597" s="418" t="str">
        <f t="shared" si="111"/>
        <v>ù</v>
      </c>
      <c r="AJ597" s="419" t="str">
        <f t="shared" si="112"/>
        <v>~</v>
      </c>
      <c r="AK597" s="417"/>
      <c r="AL597" s="414" t="str">
        <f t="shared" si="118"/>
        <v>-</v>
      </c>
      <c r="AM597" s="416" t="str">
        <f t="shared" si="116"/>
        <v>-</v>
      </c>
    </row>
    <row r="598" spans="2:39" ht="15" x14ac:dyDescent="0.3">
      <c r="B598" s="400" t="str">
        <f>IF(MAX(B$7:B597)+1&gt;MAX('Res.Aux.'!$AG$23:$AG$722),"-",MAX(B$7:B597)+1)</f>
        <v>-</v>
      </c>
      <c r="C598" s="401" t="str">
        <f>IF($B598="-","",INDEX('Res.Aux.'!$AG$12:$BG$722,MATCH($B598,'Res.Aux.'!$AG$12:$AG$722,0),MATCH(C$6,'Res.Aux.'!$AG$15:$BG$15,0)))</f>
        <v/>
      </c>
      <c r="D598" s="402" t="str">
        <f t="shared" si="113"/>
        <v/>
      </c>
      <c r="E598" s="403" t="str">
        <f>IF($B598="-","",INDEX('Res.Aux.'!$AG$12:$BG$722,MATCH($B598,'Res.Aux.'!$AG$12:$AG$722,0),MATCH(E$6,'Res.Aux.'!$AG$15:$BG$15,0)))</f>
        <v/>
      </c>
      <c r="F598" s="402" t="str">
        <f t="shared" si="114"/>
        <v/>
      </c>
      <c r="G598" s="404" t="str">
        <f>IF($B598="-","",INDEX('Res.Aux.'!$AG$12:$BG$722,MATCH($B598,'Res.Aux.'!$AG$12:$AG$722,0),MATCH(G$6,'Res.Aux.'!$AG$15:$BG$15,0)))</f>
        <v/>
      </c>
      <c r="H598" s="405" t="str">
        <f>IF($B598="-","",Datos!$I$16)</f>
        <v/>
      </c>
      <c r="I598" s="406" t="str">
        <f>IF($C598="","",Datos!$G$16)</f>
        <v/>
      </c>
      <c r="J598" s="407" t="str">
        <f>IF($B598="-","",INDEX('Res.Aux.'!$AG$12:$BG$722,MATCH($B598,'Res.Aux.'!$AG$12:$AG$722,0),MATCH(J$6,'Res.Aux.'!$AG$15:$BG$15,0)))</f>
        <v/>
      </c>
      <c r="K598" s="408" t="str">
        <f>IF($C598="","",Datos!$H$26)</f>
        <v/>
      </c>
      <c r="L598" s="409" t="str">
        <f>IF($I598="","",Datos!$N$27)</f>
        <v/>
      </c>
      <c r="M598" s="407" t="str">
        <f>IF($I598="","",Datos!$O$27)</f>
        <v/>
      </c>
      <c r="N598" s="410" t="str">
        <f>IF($B598="-","",INDEX('Res.Aux.'!$AG$12:$BG$722,MATCH($B598,'Res.Aux.'!$AG$12:$AG$722,0),MATCH(N$6,'Res.Aux.'!$AG$15:$BG$15,0)))</f>
        <v/>
      </c>
      <c r="O598" s="411"/>
      <c r="P598" s="412" t="str">
        <f t="shared" si="115"/>
        <v/>
      </c>
      <c r="Q598" s="413" t="str">
        <f t="shared" si="117"/>
        <v>ù</v>
      </c>
      <c r="R598" s="414" t="str">
        <f>IF($B598="-","",INDEX('Res.Aux.'!$AG$12:$BG$722,MATCH($B598,'Res.Aux.'!$AG$12:$AG$722,0),MATCH(R$6,'Res.Aux.'!$AG$15:$BG$15,0)))</f>
        <v/>
      </c>
      <c r="S598" s="415" t="str">
        <f>IF($B598="-","",INDEX('Res.Aux.'!$AG$12:$BG$722,MATCH($B598,'Res.Aux.'!$AG$12:$AG$722,0),MATCH(S$6,'Res.Aux.'!$AG$15:$BG$15,0)))</f>
        <v/>
      </c>
      <c r="T598" s="415" t="str">
        <f>IF($B598="-","",INDEX('Res.Aux.'!$AG$12:$BG$722,MATCH($B598,'Res.Aux.'!$AG$12:$AG$722,0),MATCH(T$6,'Res.Aux.'!$AG$15:$BG$15,0)))</f>
        <v/>
      </c>
      <c r="U598" s="416" t="str">
        <f>IF($B598="-","",INDEX('Res.Aux.'!$AG$12:$BG$722,MATCH($B598,'Res.Aux.'!$AG$12:$AG$722,0),MATCH(U$6,'Res.Aux.'!$AG$15:$BG$15,0)))</f>
        <v/>
      </c>
      <c r="V598" s="417"/>
      <c r="W598" s="414" t="str">
        <f t="shared" si="109"/>
        <v>-</v>
      </c>
      <c r="X598" s="415" t="str">
        <f t="shared" si="109"/>
        <v>-</v>
      </c>
      <c r="Y598" s="415" t="str">
        <f t="shared" si="109"/>
        <v>-</v>
      </c>
      <c r="Z598" s="416" t="str">
        <f t="shared" si="109"/>
        <v>-</v>
      </c>
      <c r="AA598" s="417"/>
      <c r="AB598" s="414" t="str">
        <f t="shared" si="108"/>
        <v>-</v>
      </c>
      <c r="AC598" s="415" t="str">
        <f t="shared" si="108"/>
        <v>-</v>
      </c>
      <c r="AD598" s="415" t="str">
        <f t="shared" si="108"/>
        <v>-</v>
      </c>
      <c r="AE598" s="416" t="str">
        <f t="shared" ref="AE598:AE661" si="119">IF(SUM(U598,Z598)=0,"-",SUM(U598,Z598))</f>
        <v>-</v>
      </c>
      <c r="AF598" s="417"/>
      <c r="AG598" s="410" t="str">
        <f t="shared" si="110"/>
        <v>-</v>
      </c>
      <c r="AH598" s="417"/>
      <c r="AI598" s="418" t="str">
        <f t="shared" si="111"/>
        <v>ù</v>
      </c>
      <c r="AJ598" s="419" t="str">
        <f t="shared" si="112"/>
        <v>~</v>
      </c>
      <c r="AK598" s="417"/>
      <c r="AL598" s="414" t="str">
        <f t="shared" si="118"/>
        <v>-</v>
      </c>
      <c r="AM598" s="416" t="str">
        <f t="shared" si="116"/>
        <v>-</v>
      </c>
    </row>
    <row r="599" spans="2:39" ht="15" x14ac:dyDescent="0.3">
      <c r="B599" s="400" t="str">
        <f>IF(MAX(B$7:B598)+1&gt;MAX('Res.Aux.'!$AG$23:$AG$722),"-",MAX(B$7:B598)+1)</f>
        <v>-</v>
      </c>
      <c r="C599" s="401" t="str">
        <f>IF($B599="-","",INDEX('Res.Aux.'!$AG$12:$BG$722,MATCH($B599,'Res.Aux.'!$AG$12:$AG$722,0),MATCH(C$6,'Res.Aux.'!$AG$15:$BG$15,0)))</f>
        <v/>
      </c>
      <c r="D599" s="402" t="str">
        <f t="shared" si="113"/>
        <v/>
      </c>
      <c r="E599" s="403" t="str">
        <f>IF($B599="-","",INDEX('Res.Aux.'!$AG$12:$BG$722,MATCH($B599,'Res.Aux.'!$AG$12:$AG$722,0),MATCH(E$6,'Res.Aux.'!$AG$15:$BG$15,0)))</f>
        <v/>
      </c>
      <c r="F599" s="402" t="str">
        <f t="shared" si="114"/>
        <v/>
      </c>
      <c r="G599" s="404" t="str">
        <f>IF($B599="-","",INDEX('Res.Aux.'!$AG$12:$BG$722,MATCH($B599,'Res.Aux.'!$AG$12:$AG$722,0),MATCH(G$6,'Res.Aux.'!$AG$15:$BG$15,0)))</f>
        <v/>
      </c>
      <c r="H599" s="405" t="str">
        <f>IF($B599="-","",Datos!$I$16)</f>
        <v/>
      </c>
      <c r="I599" s="406" t="str">
        <f>IF($C599="","",Datos!$G$16)</f>
        <v/>
      </c>
      <c r="J599" s="407" t="str">
        <f>IF($B599="-","",INDEX('Res.Aux.'!$AG$12:$BG$722,MATCH($B599,'Res.Aux.'!$AG$12:$AG$722,0),MATCH(J$6,'Res.Aux.'!$AG$15:$BG$15,0)))</f>
        <v/>
      </c>
      <c r="K599" s="408" t="str">
        <f>IF($C599="","",Datos!$H$26)</f>
        <v/>
      </c>
      <c r="L599" s="409" t="str">
        <f>IF($I599="","",Datos!$N$27)</f>
        <v/>
      </c>
      <c r="M599" s="407" t="str">
        <f>IF($I599="","",Datos!$O$27)</f>
        <v/>
      </c>
      <c r="N599" s="410" t="str">
        <f>IF($B599="-","",INDEX('Res.Aux.'!$AG$12:$BG$722,MATCH($B599,'Res.Aux.'!$AG$12:$AG$722,0),MATCH(N$6,'Res.Aux.'!$AG$15:$BG$15,0)))</f>
        <v/>
      </c>
      <c r="O599" s="411"/>
      <c r="P599" s="412" t="str">
        <f t="shared" si="115"/>
        <v/>
      </c>
      <c r="Q599" s="413" t="str">
        <f t="shared" si="117"/>
        <v>ù</v>
      </c>
      <c r="R599" s="414" t="str">
        <f>IF($B599="-","",INDEX('Res.Aux.'!$AG$12:$BG$722,MATCH($B599,'Res.Aux.'!$AG$12:$AG$722,0),MATCH(R$6,'Res.Aux.'!$AG$15:$BG$15,0)))</f>
        <v/>
      </c>
      <c r="S599" s="415" t="str">
        <f>IF($B599="-","",INDEX('Res.Aux.'!$AG$12:$BG$722,MATCH($B599,'Res.Aux.'!$AG$12:$AG$722,0),MATCH(S$6,'Res.Aux.'!$AG$15:$BG$15,0)))</f>
        <v/>
      </c>
      <c r="T599" s="415" t="str">
        <f>IF($B599="-","",INDEX('Res.Aux.'!$AG$12:$BG$722,MATCH($B599,'Res.Aux.'!$AG$12:$AG$722,0),MATCH(T$6,'Res.Aux.'!$AG$15:$BG$15,0)))</f>
        <v/>
      </c>
      <c r="U599" s="416" t="str">
        <f>IF($B599="-","",INDEX('Res.Aux.'!$AG$12:$BG$722,MATCH($B599,'Res.Aux.'!$AG$12:$AG$722,0),MATCH(U$6,'Res.Aux.'!$AG$15:$BG$15,0)))</f>
        <v/>
      </c>
      <c r="V599" s="417"/>
      <c r="W599" s="414" t="str">
        <f t="shared" si="109"/>
        <v>-</v>
      </c>
      <c r="X599" s="415" t="str">
        <f t="shared" si="109"/>
        <v>-</v>
      </c>
      <c r="Y599" s="415" t="str">
        <f t="shared" si="109"/>
        <v>-</v>
      </c>
      <c r="Z599" s="416" t="str">
        <f t="shared" ref="Z599:Z662" si="120">IF(OR(U599="-",U599=0,U599=""),"-",(U599*Z$1))</f>
        <v>-</v>
      </c>
      <c r="AA599" s="417"/>
      <c r="AB599" s="414" t="str">
        <f t="shared" ref="AB599:AE662" si="121">IF(SUM(R599,W599)=0,"-",SUM(R599,W599))</f>
        <v>-</v>
      </c>
      <c r="AC599" s="415" t="str">
        <f t="shared" si="121"/>
        <v>-</v>
      </c>
      <c r="AD599" s="415" t="str">
        <f t="shared" si="121"/>
        <v>-</v>
      </c>
      <c r="AE599" s="416" t="str">
        <f t="shared" si="119"/>
        <v>-</v>
      </c>
      <c r="AF599" s="417"/>
      <c r="AG599" s="410" t="str">
        <f t="shared" si="110"/>
        <v>-</v>
      </c>
      <c r="AH599" s="417"/>
      <c r="AI599" s="418" t="str">
        <f t="shared" si="111"/>
        <v>ù</v>
      </c>
      <c r="AJ599" s="419" t="str">
        <f t="shared" si="112"/>
        <v>~</v>
      </c>
      <c r="AK599" s="417"/>
      <c r="AL599" s="414" t="str">
        <f t="shared" si="118"/>
        <v>-</v>
      </c>
      <c r="AM599" s="416" t="str">
        <f t="shared" si="116"/>
        <v>-</v>
      </c>
    </row>
    <row r="600" spans="2:39" ht="15" x14ac:dyDescent="0.3">
      <c r="B600" s="400" t="str">
        <f>IF(MAX(B$7:B599)+1&gt;MAX('Res.Aux.'!$AG$23:$AG$722),"-",MAX(B$7:B599)+1)</f>
        <v>-</v>
      </c>
      <c r="C600" s="401" t="str">
        <f>IF($B600="-","",INDEX('Res.Aux.'!$AG$12:$BG$722,MATCH($B600,'Res.Aux.'!$AG$12:$AG$722,0),MATCH(C$6,'Res.Aux.'!$AG$15:$BG$15,0)))</f>
        <v/>
      </c>
      <c r="D600" s="402" t="str">
        <f t="shared" si="113"/>
        <v/>
      </c>
      <c r="E600" s="403" t="str">
        <f>IF($B600="-","",INDEX('Res.Aux.'!$AG$12:$BG$722,MATCH($B600,'Res.Aux.'!$AG$12:$AG$722,0),MATCH(E$6,'Res.Aux.'!$AG$15:$BG$15,0)))</f>
        <v/>
      </c>
      <c r="F600" s="402" t="str">
        <f t="shared" si="114"/>
        <v/>
      </c>
      <c r="G600" s="404" t="str">
        <f>IF($B600="-","",INDEX('Res.Aux.'!$AG$12:$BG$722,MATCH($B600,'Res.Aux.'!$AG$12:$AG$722,0),MATCH(G$6,'Res.Aux.'!$AG$15:$BG$15,0)))</f>
        <v/>
      </c>
      <c r="H600" s="405" t="str">
        <f>IF($B600="-","",Datos!$I$16)</f>
        <v/>
      </c>
      <c r="I600" s="406" t="str">
        <f>IF($C600="","",Datos!$G$16)</f>
        <v/>
      </c>
      <c r="J600" s="407" t="str">
        <f>IF($B600="-","",INDEX('Res.Aux.'!$AG$12:$BG$722,MATCH($B600,'Res.Aux.'!$AG$12:$AG$722,0),MATCH(J$6,'Res.Aux.'!$AG$15:$BG$15,0)))</f>
        <v/>
      </c>
      <c r="K600" s="408" t="str">
        <f>IF($C600="","",Datos!$H$26)</f>
        <v/>
      </c>
      <c r="L600" s="409" t="str">
        <f>IF($I600="","",Datos!$N$27)</f>
        <v/>
      </c>
      <c r="M600" s="407" t="str">
        <f>IF($I600="","",Datos!$O$27)</f>
        <v/>
      </c>
      <c r="N600" s="410" t="str">
        <f>IF($B600="-","",INDEX('Res.Aux.'!$AG$12:$BG$722,MATCH($B600,'Res.Aux.'!$AG$12:$AG$722,0),MATCH(N$6,'Res.Aux.'!$AG$15:$BG$15,0)))</f>
        <v/>
      </c>
      <c r="O600" s="411"/>
      <c r="P600" s="412" t="str">
        <f t="shared" si="115"/>
        <v/>
      </c>
      <c r="Q600" s="413" t="str">
        <f t="shared" si="117"/>
        <v>ù</v>
      </c>
      <c r="R600" s="414" t="str">
        <f>IF($B600="-","",INDEX('Res.Aux.'!$AG$12:$BG$722,MATCH($B600,'Res.Aux.'!$AG$12:$AG$722,0),MATCH(R$6,'Res.Aux.'!$AG$15:$BG$15,0)))</f>
        <v/>
      </c>
      <c r="S600" s="415" t="str">
        <f>IF($B600="-","",INDEX('Res.Aux.'!$AG$12:$BG$722,MATCH($B600,'Res.Aux.'!$AG$12:$AG$722,0),MATCH(S$6,'Res.Aux.'!$AG$15:$BG$15,0)))</f>
        <v/>
      </c>
      <c r="T600" s="415" t="str">
        <f>IF($B600="-","",INDEX('Res.Aux.'!$AG$12:$BG$722,MATCH($B600,'Res.Aux.'!$AG$12:$AG$722,0),MATCH(T$6,'Res.Aux.'!$AG$15:$BG$15,0)))</f>
        <v/>
      </c>
      <c r="U600" s="416" t="str">
        <f>IF($B600="-","",INDEX('Res.Aux.'!$AG$12:$BG$722,MATCH($B600,'Res.Aux.'!$AG$12:$AG$722,0),MATCH(U$6,'Res.Aux.'!$AG$15:$BG$15,0)))</f>
        <v/>
      </c>
      <c r="V600" s="417"/>
      <c r="W600" s="414" t="str">
        <f t="shared" ref="W600:Z663" si="122">IF(OR(R600="-",R600=0,R600=""),"-",(R600*W$1))</f>
        <v>-</v>
      </c>
      <c r="X600" s="415" t="str">
        <f t="shared" si="122"/>
        <v>-</v>
      </c>
      <c r="Y600" s="415" t="str">
        <f t="shared" si="122"/>
        <v>-</v>
      </c>
      <c r="Z600" s="416" t="str">
        <f t="shared" si="120"/>
        <v>-</v>
      </c>
      <c r="AA600" s="417"/>
      <c r="AB600" s="414" t="str">
        <f t="shared" si="121"/>
        <v>-</v>
      </c>
      <c r="AC600" s="415" t="str">
        <f t="shared" si="121"/>
        <v>-</v>
      </c>
      <c r="AD600" s="415" t="str">
        <f t="shared" si="121"/>
        <v>-</v>
      </c>
      <c r="AE600" s="416" t="str">
        <f t="shared" si="119"/>
        <v>-</v>
      </c>
      <c r="AF600" s="417"/>
      <c r="AG600" s="410" t="str">
        <f t="shared" si="110"/>
        <v>-</v>
      </c>
      <c r="AH600" s="417"/>
      <c r="AI600" s="418" t="str">
        <f t="shared" si="111"/>
        <v>ù</v>
      </c>
      <c r="AJ600" s="419" t="str">
        <f t="shared" si="112"/>
        <v>~</v>
      </c>
      <c r="AK600" s="417"/>
      <c r="AL600" s="414" t="str">
        <f t="shared" si="118"/>
        <v>-</v>
      </c>
      <c r="AM600" s="416" t="str">
        <f t="shared" si="116"/>
        <v>-</v>
      </c>
    </row>
    <row r="601" spans="2:39" ht="15" x14ac:dyDescent="0.3">
      <c r="B601" s="400" t="str">
        <f>IF(MAX(B$7:B600)+1&gt;MAX('Res.Aux.'!$AG$23:$AG$722),"-",MAX(B$7:B600)+1)</f>
        <v>-</v>
      </c>
      <c r="C601" s="401" t="str">
        <f>IF($B601="-","",INDEX('Res.Aux.'!$AG$12:$BG$722,MATCH($B601,'Res.Aux.'!$AG$12:$AG$722,0),MATCH(C$6,'Res.Aux.'!$AG$15:$BG$15,0)))</f>
        <v/>
      </c>
      <c r="D601" s="402" t="str">
        <f t="shared" si="113"/>
        <v/>
      </c>
      <c r="E601" s="403" t="str">
        <f>IF($B601="-","",INDEX('Res.Aux.'!$AG$12:$BG$722,MATCH($B601,'Res.Aux.'!$AG$12:$AG$722,0),MATCH(E$6,'Res.Aux.'!$AG$15:$BG$15,0)))</f>
        <v/>
      </c>
      <c r="F601" s="402" t="str">
        <f t="shared" si="114"/>
        <v/>
      </c>
      <c r="G601" s="404" t="str">
        <f>IF($B601="-","",INDEX('Res.Aux.'!$AG$12:$BG$722,MATCH($B601,'Res.Aux.'!$AG$12:$AG$722,0),MATCH(G$6,'Res.Aux.'!$AG$15:$BG$15,0)))</f>
        <v/>
      </c>
      <c r="H601" s="405" t="str">
        <f>IF($B601="-","",Datos!$I$16)</f>
        <v/>
      </c>
      <c r="I601" s="406" t="str">
        <f>IF($C601="","",Datos!$G$16)</f>
        <v/>
      </c>
      <c r="J601" s="407" t="str">
        <f>IF($B601="-","",INDEX('Res.Aux.'!$AG$12:$BG$722,MATCH($B601,'Res.Aux.'!$AG$12:$AG$722,0),MATCH(J$6,'Res.Aux.'!$AG$15:$BG$15,0)))</f>
        <v/>
      </c>
      <c r="K601" s="408" t="str">
        <f>IF($C601="","",Datos!$H$26)</f>
        <v/>
      </c>
      <c r="L601" s="409" t="str">
        <f>IF($I601="","",Datos!$N$27)</f>
        <v/>
      </c>
      <c r="M601" s="407" t="str">
        <f>IF($I601="","",Datos!$O$27)</f>
        <v/>
      </c>
      <c r="N601" s="410" t="str">
        <f>IF($B601="-","",INDEX('Res.Aux.'!$AG$12:$BG$722,MATCH($B601,'Res.Aux.'!$AG$12:$AG$722,0),MATCH(N$6,'Res.Aux.'!$AG$15:$BG$15,0)))</f>
        <v/>
      </c>
      <c r="O601" s="411"/>
      <c r="P601" s="412" t="str">
        <f t="shared" si="115"/>
        <v/>
      </c>
      <c r="Q601" s="413" t="str">
        <f t="shared" si="117"/>
        <v>ù</v>
      </c>
      <c r="R601" s="414" t="str">
        <f>IF($B601="-","",INDEX('Res.Aux.'!$AG$12:$BG$722,MATCH($B601,'Res.Aux.'!$AG$12:$AG$722,0),MATCH(R$6,'Res.Aux.'!$AG$15:$BG$15,0)))</f>
        <v/>
      </c>
      <c r="S601" s="415" t="str">
        <f>IF($B601="-","",INDEX('Res.Aux.'!$AG$12:$BG$722,MATCH($B601,'Res.Aux.'!$AG$12:$AG$722,0),MATCH(S$6,'Res.Aux.'!$AG$15:$BG$15,0)))</f>
        <v/>
      </c>
      <c r="T601" s="415" t="str">
        <f>IF($B601="-","",INDEX('Res.Aux.'!$AG$12:$BG$722,MATCH($B601,'Res.Aux.'!$AG$12:$AG$722,0),MATCH(T$6,'Res.Aux.'!$AG$15:$BG$15,0)))</f>
        <v/>
      </c>
      <c r="U601" s="416" t="str">
        <f>IF($B601="-","",INDEX('Res.Aux.'!$AG$12:$BG$722,MATCH($B601,'Res.Aux.'!$AG$12:$AG$722,0),MATCH(U$6,'Res.Aux.'!$AG$15:$BG$15,0)))</f>
        <v/>
      </c>
      <c r="V601" s="417"/>
      <c r="W601" s="414" t="str">
        <f t="shared" si="122"/>
        <v>-</v>
      </c>
      <c r="X601" s="415" t="str">
        <f t="shared" si="122"/>
        <v>-</v>
      </c>
      <c r="Y601" s="415" t="str">
        <f t="shared" si="122"/>
        <v>-</v>
      </c>
      <c r="Z601" s="416" t="str">
        <f t="shared" si="120"/>
        <v>-</v>
      </c>
      <c r="AA601" s="417"/>
      <c r="AB601" s="414" t="str">
        <f t="shared" si="121"/>
        <v>-</v>
      </c>
      <c r="AC601" s="415" t="str">
        <f t="shared" si="121"/>
        <v>-</v>
      </c>
      <c r="AD601" s="415" t="str">
        <f t="shared" si="121"/>
        <v>-</v>
      </c>
      <c r="AE601" s="416" t="str">
        <f t="shared" si="119"/>
        <v>-</v>
      </c>
      <c r="AF601" s="417"/>
      <c r="AG601" s="410" t="str">
        <f t="shared" si="110"/>
        <v>-</v>
      </c>
      <c r="AH601" s="417"/>
      <c r="AI601" s="418" t="str">
        <f t="shared" si="111"/>
        <v>ù</v>
      </c>
      <c r="AJ601" s="419" t="str">
        <f t="shared" si="112"/>
        <v>~</v>
      </c>
      <c r="AK601" s="417"/>
      <c r="AL601" s="414" t="str">
        <f t="shared" si="118"/>
        <v>-</v>
      </c>
      <c r="AM601" s="416" t="str">
        <f t="shared" si="116"/>
        <v>-</v>
      </c>
    </row>
    <row r="602" spans="2:39" ht="15" x14ac:dyDescent="0.3">
      <c r="B602" s="400" t="str">
        <f>IF(MAX(B$7:B601)+1&gt;MAX('Res.Aux.'!$AG$23:$AG$722),"-",MAX(B$7:B601)+1)</f>
        <v>-</v>
      </c>
      <c r="C602" s="401" t="str">
        <f>IF($B602="-","",INDEX('Res.Aux.'!$AG$12:$BG$722,MATCH($B602,'Res.Aux.'!$AG$12:$AG$722,0),MATCH(C$6,'Res.Aux.'!$AG$15:$BG$15,0)))</f>
        <v/>
      </c>
      <c r="D602" s="402" t="str">
        <f t="shared" si="113"/>
        <v/>
      </c>
      <c r="E602" s="403" t="str">
        <f>IF($B602="-","",INDEX('Res.Aux.'!$AG$12:$BG$722,MATCH($B602,'Res.Aux.'!$AG$12:$AG$722,0),MATCH(E$6,'Res.Aux.'!$AG$15:$BG$15,0)))</f>
        <v/>
      </c>
      <c r="F602" s="402" t="str">
        <f t="shared" si="114"/>
        <v/>
      </c>
      <c r="G602" s="404" t="str">
        <f>IF($B602="-","",INDEX('Res.Aux.'!$AG$12:$BG$722,MATCH($B602,'Res.Aux.'!$AG$12:$AG$722,0),MATCH(G$6,'Res.Aux.'!$AG$15:$BG$15,0)))</f>
        <v/>
      </c>
      <c r="H602" s="405" t="str">
        <f>IF($B602="-","",Datos!$I$16)</f>
        <v/>
      </c>
      <c r="I602" s="406" t="str">
        <f>IF($C602="","",Datos!$G$16)</f>
        <v/>
      </c>
      <c r="J602" s="407" t="str">
        <f>IF($B602="-","",INDEX('Res.Aux.'!$AG$12:$BG$722,MATCH($B602,'Res.Aux.'!$AG$12:$AG$722,0),MATCH(J$6,'Res.Aux.'!$AG$15:$BG$15,0)))</f>
        <v/>
      </c>
      <c r="K602" s="408" t="str">
        <f>IF($C602="","",Datos!$H$26)</f>
        <v/>
      </c>
      <c r="L602" s="409" t="str">
        <f>IF($I602="","",Datos!$N$27)</f>
        <v/>
      </c>
      <c r="M602" s="407" t="str">
        <f>IF($I602="","",Datos!$O$27)</f>
        <v/>
      </c>
      <c r="N602" s="410" t="str">
        <f>IF($B602="-","",INDEX('Res.Aux.'!$AG$12:$BG$722,MATCH($B602,'Res.Aux.'!$AG$12:$AG$722,0),MATCH(N$6,'Res.Aux.'!$AG$15:$BG$15,0)))</f>
        <v/>
      </c>
      <c r="O602" s="411"/>
      <c r="P602" s="412" t="str">
        <f t="shared" si="115"/>
        <v/>
      </c>
      <c r="Q602" s="413" t="str">
        <f t="shared" si="117"/>
        <v>ù</v>
      </c>
      <c r="R602" s="414" t="str">
        <f>IF($B602="-","",INDEX('Res.Aux.'!$AG$12:$BG$722,MATCH($B602,'Res.Aux.'!$AG$12:$AG$722,0),MATCH(R$6,'Res.Aux.'!$AG$15:$BG$15,0)))</f>
        <v/>
      </c>
      <c r="S602" s="415" t="str">
        <f>IF($B602="-","",INDEX('Res.Aux.'!$AG$12:$BG$722,MATCH($B602,'Res.Aux.'!$AG$12:$AG$722,0),MATCH(S$6,'Res.Aux.'!$AG$15:$BG$15,0)))</f>
        <v/>
      </c>
      <c r="T602" s="415" t="str">
        <f>IF($B602="-","",INDEX('Res.Aux.'!$AG$12:$BG$722,MATCH($B602,'Res.Aux.'!$AG$12:$AG$722,0),MATCH(T$6,'Res.Aux.'!$AG$15:$BG$15,0)))</f>
        <v/>
      </c>
      <c r="U602" s="416" t="str">
        <f>IF($B602="-","",INDEX('Res.Aux.'!$AG$12:$BG$722,MATCH($B602,'Res.Aux.'!$AG$12:$AG$722,0),MATCH(U$6,'Res.Aux.'!$AG$15:$BG$15,0)))</f>
        <v/>
      </c>
      <c r="V602" s="417"/>
      <c r="W602" s="414" t="str">
        <f t="shared" si="122"/>
        <v>-</v>
      </c>
      <c r="X602" s="415" t="str">
        <f t="shared" si="122"/>
        <v>-</v>
      </c>
      <c r="Y602" s="415" t="str">
        <f t="shared" si="122"/>
        <v>-</v>
      </c>
      <c r="Z602" s="416" t="str">
        <f t="shared" si="120"/>
        <v>-</v>
      </c>
      <c r="AA602" s="417"/>
      <c r="AB602" s="414" t="str">
        <f t="shared" si="121"/>
        <v>-</v>
      </c>
      <c r="AC602" s="415" t="str">
        <f t="shared" si="121"/>
        <v>-</v>
      </c>
      <c r="AD602" s="415" t="str">
        <f t="shared" si="121"/>
        <v>-</v>
      </c>
      <c r="AE602" s="416" t="str">
        <f t="shared" si="119"/>
        <v>-</v>
      </c>
      <c r="AF602" s="417"/>
      <c r="AG602" s="410" t="str">
        <f t="shared" si="110"/>
        <v>-</v>
      </c>
      <c r="AH602" s="417"/>
      <c r="AI602" s="418" t="str">
        <f t="shared" si="111"/>
        <v>ù</v>
      </c>
      <c r="AJ602" s="419" t="str">
        <f t="shared" si="112"/>
        <v>~</v>
      </c>
      <c r="AK602" s="417"/>
      <c r="AL602" s="414" t="str">
        <f t="shared" si="118"/>
        <v>-</v>
      </c>
      <c r="AM602" s="416" t="str">
        <f t="shared" si="116"/>
        <v>-</v>
      </c>
    </row>
    <row r="603" spans="2:39" ht="15" x14ac:dyDescent="0.3">
      <c r="B603" s="400" t="str">
        <f>IF(MAX(B$7:B602)+1&gt;MAX('Res.Aux.'!$AG$23:$AG$722),"-",MAX(B$7:B602)+1)</f>
        <v>-</v>
      </c>
      <c r="C603" s="401" t="str">
        <f>IF($B603="-","",INDEX('Res.Aux.'!$AG$12:$BG$722,MATCH($B603,'Res.Aux.'!$AG$12:$AG$722,0),MATCH(C$6,'Res.Aux.'!$AG$15:$BG$15,0)))</f>
        <v/>
      </c>
      <c r="D603" s="402" t="str">
        <f t="shared" si="113"/>
        <v/>
      </c>
      <c r="E603" s="403" t="str">
        <f>IF($B603="-","",INDEX('Res.Aux.'!$AG$12:$BG$722,MATCH($B603,'Res.Aux.'!$AG$12:$AG$722,0),MATCH(E$6,'Res.Aux.'!$AG$15:$BG$15,0)))</f>
        <v/>
      </c>
      <c r="F603" s="402" t="str">
        <f t="shared" si="114"/>
        <v/>
      </c>
      <c r="G603" s="404" t="str">
        <f>IF($B603="-","",INDEX('Res.Aux.'!$AG$12:$BG$722,MATCH($B603,'Res.Aux.'!$AG$12:$AG$722,0),MATCH(G$6,'Res.Aux.'!$AG$15:$BG$15,0)))</f>
        <v/>
      </c>
      <c r="H603" s="405" t="str">
        <f>IF($B603="-","",Datos!$I$16)</f>
        <v/>
      </c>
      <c r="I603" s="406" t="str">
        <f>IF($C603="","",Datos!$G$16)</f>
        <v/>
      </c>
      <c r="J603" s="407" t="str">
        <f>IF($B603="-","",INDEX('Res.Aux.'!$AG$12:$BG$722,MATCH($B603,'Res.Aux.'!$AG$12:$AG$722,0),MATCH(J$6,'Res.Aux.'!$AG$15:$BG$15,0)))</f>
        <v/>
      </c>
      <c r="K603" s="408" t="str">
        <f>IF($C603="","",Datos!$H$26)</f>
        <v/>
      </c>
      <c r="L603" s="409" t="str">
        <f>IF($I603="","",Datos!$N$27)</f>
        <v/>
      </c>
      <c r="M603" s="407" t="str">
        <f>IF($I603="","",Datos!$O$27)</f>
        <v/>
      </c>
      <c r="N603" s="410" t="str">
        <f>IF($B603="-","",INDEX('Res.Aux.'!$AG$12:$BG$722,MATCH($B603,'Res.Aux.'!$AG$12:$AG$722,0),MATCH(N$6,'Res.Aux.'!$AG$15:$BG$15,0)))</f>
        <v/>
      </c>
      <c r="O603" s="411"/>
      <c r="P603" s="412" t="str">
        <f t="shared" si="115"/>
        <v/>
      </c>
      <c r="Q603" s="413" t="str">
        <f t="shared" si="117"/>
        <v>ù</v>
      </c>
      <c r="R603" s="414" t="str">
        <f>IF($B603="-","",INDEX('Res.Aux.'!$AG$12:$BG$722,MATCH($B603,'Res.Aux.'!$AG$12:$AG$722,0),MATCH(R$6,'Res.Aux.'!$AG$15:$BG$15,0)))</f>
        <v/>
      </c>
      <c r="S603" s="415" t="str">
        <f>IF($B603="-","",INDEX('Res.Aux.'!$AG$12:$BG$722,MATCH($B603,'Res.Aux.'!$AG$12:$AG$722,0),MATCH(S$6,'Res.Aux.'!$AG$15:$BG$15,0)))</f>
        <v/>
      </c>
      <c r="T603" s="415" t="str">
        <f>IF($B603="-","",INDEX('Res.Aux.'!$AG$12:$BG$722,MATCH($B603,'Res.Aux.'!$AG$12:$AG$722,0),MATCH(T$6,'Res.Aux.'!$AG$15:$BG$15,0)))</f>
        <v/>
      </c>
      <c r="U603" s="416" t="str">
        <f>IF($B603="-","",INDEX('Res.Aux.'!$AG$12:$BG$722,MATCH($B603,'Res.Aux.'!$AG$12:$AG$722,0),MATCH(U$6,'Res.Aux.'!$AG$15:$BG$15,0)))</f>
        <v/>
      </c>
      <c r="V603" s="417"/>
      <c r="W603" s="414" t="str">
        <f t="shared" si="122"/>
        <v>-</v>
      </c>
      <c r="X603" s="415" t="str">
        <f t="shared" si="122"/>
        <v>-</v>
      </c>
      <c r="Y603" s="415" t="str">
        <f t="shared" si="122"/>
        <v>-</v>
      </c>
      <c r="Z603" s="416" t="str">
        <f t="shared" si="120"/>
        <v>-</v>
      </c>
      <c r="AA603" s="417"/>
      <c r="AB603" s="414" t="str">
        <f t="shared" si="121"/>
        <v>-</v>
      </c>
      <c r="AC603" s="415" t="str">
        <f t="shared" si="121"/>
        <v>-</v>
      </c>
      <c r="AD603" s="415" t="str">
        <f t="shared" si="121"/>
        <v>-</v>
      </c>
      <c r="AE603" s="416" t="str">
        <f t="shared" si="119"/>
        <v>-</v>
      </c>
      <c r="AF603" s="417"/>
      <c r="AG603" s="410" t="str">
        <f t="shared" si="110"/>
        <v>-</v>
      </c>
      <c r="AH603" s="417"/>
      <c r="AI603" s="418" t="str">
        <f t="shared" si="111"/>
        <v>ù</v>
      </c>
      <c r="AJ603" s="419" t="str">
        <f t="shared" si="112"/>
        <v>~</v>
      </c>
      <c r="AK603" s="417"/>
      <c r="AL603" s="414" t="str">
        <f t="shared" si="118"/>
        <v>-</v>
      </c>
      <c r="AM603" s="416" t="str">
        <f t="shared" si="116"/>
        <v>-</v>
      </c>
    </row>
    <row r="604" spans="2:39" ht="15" x14ac:dyDescent="0.3">
      <c r="B604" s="400" t="str">
        <f>IF(MAX(B$7:B603)+1&gt;MAX('Res.Aux.'!$AG$23:$AG$722),"-",MAX(B$7:B603)+1)</f>
        <v>-</v>
      </c>
      <c r="C604" s="401" t="str">
        <f>IF($B604="-","",INDEX('Res.Aux.'!$AG$12:$BG$722,MATCH($B604,'Res.Aux.'!$AG$12:$AG$722,0),MATCH(C$6,'Res.Aux.'!$AG$15:$BG$15,0)))</f>
        <v/>
      </c>
      <c r="D604" s="402" t="str">
        <f t="shared" si="113"/>
        <v/>
      </c>
      <c r="E604" s="403" t="str">
        <f>IF($B604="-","",INDEX('Res.Aux.'!$AG$12:$BG$722,MATCH($B604,'Res.Aux.'!$AG$12:$AG$722,0),MATCH(E$6,'Res.Aux.'!$AG$15:$BG$15,0)))</f>
        <v/>
      </c>
      <c r="F604" s="402" t="str">
        <f t="shared" si="114"/>
        <v/>
      </c>
      <c r="G604" s="404" t="str">
        <f>IF($B604="-","",INDEX('Res.Aux.'!$AG$12:$BG$722,MATCH($B604,'Res.Aux.'!$AG$12:$AG$722,0),MATCH(G$6,'Res.Aux.'!$AG$15:$BG$15,0)))</f>
        <v/>
      </c>
      <c r="H604" s="405" t="str">
        <f>IF($B604="-","",Datos!$I$16)</f>
        <v/>
      </c>
      <c r="I604" s="406" t="str">
        <f>IF($C604="","",Datos!$G$16)</f>
        <v/>
      </c>
      <c r="J604" s="407" t="str">
        <f>IF($B604="-","",INDEX('Res.Aux.'!$AG$12:$BG$722,MATCH($B604,'Res.Aux.'!$AG$12:$AG$722,0),MATCH(J$6,'Res.Aux.'!$AG$15:$BG$15,0)))</f>
        <v/>
      </c>
      <c r="K604" s="408" t="str">
        <f>IF($C604="","",Datos!$H$26)</f>
        <v/>
      </c>
      <c r="L604" s="409" t="str">
        <f>IF($I604="","",Datos!$N$27)</f>
        <v/>
      </c>
      <c r="M604" s="407" t="str">
        <f>IF($I604="","",Datos!$O$27)</f>
        <v/>
      </c>
      <c r="N604" s="410" t="str">
        <f>IF($B604="-","",INDEX('Res.Aux.'!$AG$12:$BG$722,MATCH($B604,'Res.Aux.'!$AG$12:$AG$722,0),MATCH(N$6,'Res.Aux.'!$AG$15:$BG$15,0)))</f>
        <v/>
      </c>
      <c r="O604" s="411"/>
      <c r="P604" s="412" t="str">
        <f t="shared" si="115"/>
        <v/>
      </c>
      <c r="Q604" s="413" t="str">
        <f t="shared" si="117"/>
        <v>ù</v>
      </c>
      <c r="R604" s="414" t="str">
        <f>IF($B604="-","",INDEX('Res.Aux.'!$AG$12:$BG$722,MATCH($B604,'Res.Aux.'!$AG$12:$AG$722,0),MATCH(R$6,'Res.Aux.'!$AG$15:$BG$15,0)))</f>
        <v/>
      </c>
      <c r="S604" s="415" t="str">
        <f>IF($B604="-","",INDEX('Res.Aux.'!$AG$12:$BG$722,MATCH($B604,'Res.Aux.'!$AG$12:$AG$722,0),MATCH(S$6,'Res.Aux.'!$AG$15:$BG$15,0)))</f>
        <v/>
      </c>
      <c r="T604" s="415" t="str">
        <f>IF($B604="-","",INDEX('Res.Aux.'!$AG$12:$BG$722,MATCH($B604,'Res.Aux.'!$AG$12:$AG$722,0),MATCH(T$6,'Res.Aux.'!$AG$15:$BG$15,0)))</f>
        <v/>
      </c>
      <c r="U604" s="416" t="str">
        <f>IF($B604="-","",INDEX('Res.Aux.'!$AG$12:$BG$722,MATCH($B604,'Res.Aux.'!$AG$12:$AG$722,0),MATCH(U$6,'Res.Aux.'!$AG$15:$BG$15,0)))</f>
        <v/>
      </c>
      <c r="V604" s="417"/>
      <c r="W604" s="414" t="str">
        <f t="shared" si="122"/>
        <v>-</v>
      </c>
      <c r="X604" s="415" t="str">
        <f t="shared" si="122"/>
        <v>-</v>
      </c>
      <c r="Y604" s="415" t="str">
        <f t="shared" si="122"/>
        <v>-</v>
      </c>
      <c r="Z604" s="416" t="str">
        <f t="shared" si="120"/>
        <v>-</v>
      </c>
      <c r="AA604" s="417"/>
      <c r="AB604" s="414" t="str">
        <f t="shared" si="121"/>
        <v>-</v>
      </c>
      <c r="AC604" s="415" t="str">
        <f t="shared" si="121"/>
        <v>-</v>
      </c>
      <c r="AD604" s="415" t="str">
        <f t="shared" si="121"/>
        <v>-</v>
      </c>
      <c r="AE604" s="416" t="str">
        <f t="shared" si="119"/>
        <v>-</v>
      </c>
      <c r="AF604" s="417"/>
      <c r="AG604" s="410" t="str">
        <f t="shared" si="110"/>
        <v>-</v>
      </c>
      <c r="AH604" s="417"/>
      <c r="AI604" s="418" t="str">
        <f t="shared" si="111"/>
        <v>ù</v>
      </c>
      <c r="AJ604" s="419" t="str">
        <f t="shared" si="112"/>
        <v>~</v>
      </c>
      <c r="AK604" s="417"/>
      <c r="AL604" s="414" t="str">
        <f t="shared" si="118"/>
        <v>-</v>
      </c>
      <c r="AM604" s="416" t="str">
        <f t="shared" si="116"/>
        <v>-</v>
      </c>
    </row>
    <row r="605" spans="2:39" ht="15" x14ac:dyDescent="0.3">
      <c r="B605" s="400" t="str">
        <f>IF(MAX(B$7:B604)+1&gt;MAX('Res.Aux.'!$AG$23:$AG$722),"-",MAX(B$7:B604)+1)</f>
        <v>-</v>
      </c>
      <c r="C605" s="401" t="str">
        <f>IF($B605="-","",INDEX('Res.Aux.'!$AG$12:$BG$722,MATCH($B605,'Res.Aux.'!$AG$12:$AG$722,0),MATCH(C$6,'Res.Aux.'!$AG$15:$BG$15,0)))</f>
        <v/>
      </c>
      <c r="D605" s="402" t="str">
        <f t="shared" si="113"/>
        <v/>
      </c>
      <c r="E605" s="403" t="str">
        <f>IF($B605="-","",INDEX('Res.Aux.'!$AG$12:$BG$722,MATCH($B605,'Res.Aux.'!$AG$12:$AG$722,0),MATCH(E$6,'Res.Aux.'!$AG$15:$BG$15,0)))</f>
        <v/>
      </c>
      <c r="F605" s="402" t="str">
        <f t="shared" si="114"/>
        <v/>
      </c>
      <c r="G605" s="404" t="str">
        <f>IF($B605="-","",INDEX('Res.Aux.'!$AG$12:$BG$722,MATCH($B605,'Res.Aux.'!$AG$12:$AG$722,0),MATCH(G$6,'Res.Aux.'!$AG$15:$BG$15,0)))</f>
        <v/>
      </c>
      <c r="H605" s="405" t="str">
        <f>IF($B605="-","",Datos!$I$16)</f>
        <v/>
      </c>
      <c r="I605" s="406" t="str">
        <f>IF($C605="","",Datos!$G$16)</f>
        <v/>
      </c>
      <c r="J605" s="407" t="str">
        <f>IF($B605="-","",INDEX('Res.Aux.'!$AG$12:$BG$722,MATCH($B605,'Res.Aux.'!$AG$12:$AG$722,0),MATCH(J$6,'Res.Aux.'!$AG$15:$BG$15,0)))</f>
        <v/>
      </c>
      <c r="K605" s="408" t="str">
        <f>IF($C605="","",Datos!$H$26)</f>
        <v/>
      </c>
      <c r="L605" s="409" t="str">
        <f>IF($I605="","",Datos!$N$27)</f>
        <v/>
      </c>
      <c r="M605" s="407" t="str">
        <f>IF($I605="","",Datos!$O$27)</f>
        <v/>
      </c>
      <c r="N605" s="410" t="str">
        <f>IF($B605="-","",INDEX('Res.Aux.'!$AG$12:$BG$722,MATCH($B605,'Res.Aux.'!$AG$12:$AG$722,0),MATCH(N$6,'Res.Aux.'!$AG$15:$BG$15,0)))</f>
        <v/>
      </c>
      <c r="O605" s="411"/>
      <c r="P605" s="412" t="str">
        <f t="shared" si="115"/>
        <v/>
      </c>
      <c r="Q605" s="413" t="str">
        <f t="shared" si="117"/>
        <v>ù</v>
      </c>
      <c r="R605" s="414" t="str">
        <f>IF($B605="-","",INDEX('Res.Aux.'!$AG$12:$BG$722,MATCH($B605,'Res.Aux.'!$AG$12:$AG$722,0),MATCH(R$6,'Res.Aux.'!$AG$15:$BG$15,0)))</f>
        <v/>
      </c>
      <c r="S605" s="415" t="str">
        <f>IF($B605="-","",INDEX('Res.Aux.'!$AG$12:$BG$722,MATCH($B605,'Res.Aux.'!$AG$12:$AG$722,0),MATCH(S$6,'Res.Aux.'!$AG$15:$BG$15,0)))</f>
        <v/>
      </c>
      <c r="T605" s="415" t="str">
        <f>IF($B605="-","",INDEX('Res.Aux.'!$AG$12:$BG$722,MATCH($B605,'Res.Aux.'!$AG$12:$AG$722,0),MATCH(T$6,'Res.Aux.'!$AG$15:$BG$15,0)))</f>
        <v/>
      </c>
      <c r="U605" s="416" t="str">
        <f>IF($B605="-","",INDEX('Res.Aux.'!$AG$12:$BG$722,MATCH($B605,'Res.Aux.'!$AG$12:$AG$722,0),MATCH(U$6,'Res.Aux.'!$AG$15:$BG$15,0)))</f>
        <v/>
      </c>
      <c r="V605" s="417"/>
      <c r="W605" s="414" t="str">
        <f t="shared" si="122"/>
        <v>-</v>
      </c>
      <c r="X605" s="415" t="str">
        <f t="shared" si="122"/>
        <v>-</v>
      </c>
      <c r="Y605" s="415" t="str">
        <f t="shared" si="122"/>
        <v>-</v>
      </c>
      <c r="Z605" s="416" t="str">
        <f t="shared" si="120"/>
        <v>-</v>
      </c>
      <c r="AA605" s="417"/>
      <c r="AB605" s="414" t="str">
        <f t="shared" si="121"/>
        <v>-</v>
      </c>
      <c r="AC605" s="415" t="str">
        <f t="shared" si="121"/>
        <v>-</v>
      </c>
      <c r="AD605" s="415" t="str">
        <f t="shared" si="121"/>
        <v>-</v>
      </c>
      <c r="AE605" s="416" t="str">
        <f t="shared" si="119"/>
        <v>-</v>
      </c>
      <c r="AF605" s="417"/>
      <c r="AG605" s="410" t="str">
        <f t="shared" si="110"/>
        <v>-</v>
      </c>
      <c r="AH605" s="417"/>
      <c r="AI605" s="418" t="str">
        <f t="shared" si="111"/>
        <v>ù</v>
      </c>
      <c r="AJ605" s="419" t="str">
        <f t="shared" si="112"/>
        <v>~</v>
      </c>
      <c r="AK605" s="417"/>
      <c r="AL605" s="414" t="str">
        <f t="shared" si="118"/>
        <v>-</v>
      </c>
      <c r="AM605" s="416" t="str">
        <f t="shared" si="116"/>
        <v>-</v>
      </c>
    </row>
    <row r="606" spans="2:39" ht="15" x14ac:dyDescent="0.3">
      <c r="B606" s="400" t="str">
        <f>IF(MAX(B$7:B605)+1&gt;MAX('Res.Aux.'!$AG$23:$AG$722),"-",MAX(B$7:B605)+1)</f>
        <v>-</v>
      </c>
      <c r="C606" s="401" t="str">
        <f>IF($B606="-","",INDEX('Res.Aux.'!$AG$12:$BG$722,MATCH($B606,'Res.Aux.'!$AG$12:$AG$722,0),MATCH(C$6,'Res.Aux.'!$AG$15:$BG$15,0)))</f>
        <v/>
      </c>
      <c r="D606" s="402" t="str">
        <f t="shared" si="113"/>
        <v/>
      </c>
      <c r="E606" s="403" t="str">
        <f>IF($B606="-","",INDEX('Res.Aux.'!$AG$12:$BG$722,MATCH($B606,'Res.Aux.'!$AG$12:$AG$722,0),MATCH(E$6,'Res.Aux.'!$AG$15:$BG$15,0)))</f>
        <v/>
      </c>
      <c r="F606" s="402" t="str">
        <f t="shared" si="114"/>
        <v/>
      </c>
      <c r="G606" s="404" t="str">
        <f>IF($B606="-","",INDEX('Res.Aux.'!$AG$12:$BG$722,MATCH($B606,'Res.Aux.'!$AG$12:$AG$722,0),MATCH(G$6,'Res.Aux.'!$AG$15:$BG$15,0)))</f>
        <v/>
      </c>
      <c r="H606" s="405" t="str">
        <f>IF($B606="-","",Datos!$I$16)</f>
        <v/>
      </c>
      <c r="I606" s="406" t="str">
        <f>IF($C606="","",Datos!$G$16)</f>
        <v/>
      </c>
      <c r="J606" s="407" t="str">
        <f>IF($B606="-","",INDEX('Res.Aux.'!$AG$12:$BG$722,MATCH($B606,'Res.Aux.'!$AG$12:$AG$722,0),MATCH(J$6,'Res.Aux.'!$AG$15:$BG$15,0)))</f>
        <v/>
      </c>
      <c r="K606" s="408" t="str">
        <f>IF($C606="","",Datos!$H$26)</f>
        <v/>
      </c>
      <c r="L606" s="409" t="str">
        <f>IF($I606="","",Datos!$N$27)</f>
        <v/>
      </c>
      <c r="M606" s="407" t="str">
        <f>IF($I606="","",Datos!$O$27)</f>
        <v/>
      </c>
      <c r="N606" s="410" t="str">
        <f>IF($B606="-","",INDEX('Res.Aux.'!$AG$12:$BG$722,MATCH($B606,'Res.Aux.'!$AG$12:$AG$722,0),MATCH(N$6,'Res.Aux.'!$AG$15:$BG$15,0)))</f>
        <v/>
      </c>
      <c r="O606" s="411"/>
      <c r="P606" s="412" t="str">
        <f t="shared" si="115"/>
        <v/>
      </c>
      <c r="Q606" s="413" t="str">
        <f t="shared" si="117"/>
        <v>ù</v>
      </c>
      <c r="R606" s="414" t="str">
        <f>IF($B606="-","",INDEX('Res.Aux.'!$AG$12:$BG$722,MATCH($B606,'Res.Aux.'!$AG$12:$AG$722,0),MATCH(R$6,'Res.Aux.'!$AG$15:$BG$15,0)))</f>
        <v/>
      </c>
      <c r="S606" s="415" t="str">
        <f>IF($B606="-","",INDEX('Res.Aux.'!$AG$12:$BG$722,MATCH($B606,'Res.Aux.'!$AG$12:$AG$722,0),MATCH(S$6,'Res.Aux.'!$AG$15:$BG$15,0)))</f>
        <v/>
      </c>
      <c r="T606" s="415" t="str">
        <f>IF($B606="-","",INDEX('Res.Aux.'!$AG$12:$BG$722,MATCH($B606,'Res.Aux.'!$AG$12:$AG$722,0),MATCH(T$6,'Res.Aux.'!$AG$15:$BG$15,0)))</f>
        <v/>
      </c>
      <c r="U606" s="416" t="str">
        <f>IF($B606="-","",INDEX('Res.Aux.'!$AG$12:$BG$722,MATCH($B606,'Res.Aux.'!$AG$12:$AG$722,0),MATCH(U$6,'Res.Aux.'!$AG$15:$BG$15,0)))</f>
        <v/>
      </c>
      <c r="V606" s="417"/>
      <c r="W606" s="414" t="str">
        <f t="shared" si="122"/>
        <v>-</v>
      </c>
      <c r="X606" s="415" t="str">
        <f t="shared" si="122"/>
        <v>-</v>
      </c>
      <c r="Y606" s="415" t="str">
        <f t="shared" si="122"/>
        <v>-</v>
      </c>
      <c r="Z606" s="416" t="str">
        <f t="shared" si="120"/>
        <v>-</v>
      </c>
      <c r="AA606" s="417"/>
      <c r="AB606" s="414" t="str">
        <f t="shared" si="121"/>
        <v>-</v>
      </c>
      <c r="AC606" s="415" t="str">
        <f t="shared" si="121"/>
        <v>-</v>
      </c>
      <c r="AD606" s="415" t="str">
        <f t="shared" si="121"/>
        <v>-</v>
      </c>
      <c r="AE606" s="416" t="str">
        <f t="shared" si="119"/>
        <v>-</v>
      </c>
      <c r="AF606" s="417"/>
      <c r="AG606" s="410" t="str">
        <f t="shared" si="110"/>
        <v>-</v>
      </c>
      <c r="AH606" s="417"/>
      <c r="AI606" s="418" t="str">
        <f t="shared" si="111"/>
        <v>ù</v>
      </c>
      <c r="AJ606" s="419" t="str">
        <f t="shared" si="112"/>
        <v>~</v>
      </c>
      <c r="AK606" s="417"/>
      <c r="AL606" s="414" t="str">
        <f t="shared" si="118"/>
        <v>-</v>
      </c>
      <c r="AM606" s="416" t="str">
        <f t="shared" si="116"/>
        <v>-</v>
      </c>
    </row>
    <row r="607" spans="2:39" ht="15" x14ac:dyDescent="0.3">
      <c r="B607" s="400" t="str">
        <f>IF(MAX(B$7:B606)+1&gt;MAX('Res.Aux.'!$AG$23:$AG$722),"-",MAX(B$7:B606)+1)</f>
        <v>-</v>
      </c>
      <c r="C607" s="401" t="str">
        <f>IF($B607="-","",INDEX('Res.Aux.'!$AG$12:$BG$722,MATCH($B607,'Res.Aux.'!$AG$12:$AG$722,0),MATCH(C$6,'Res.Aux.'!$AG$15:$BG$15,0)))</f>
        <v/>
      </c>
      <c r="D607" s="402" t="str">
        <f t="shared" si="113"/>
        <v/>
      </c>
      <c r="E607" s="403" t="str">
        <f>IF($B607="-","",INDEX('Res.Aux.'!$AG$12:$BG$722,MATCH($B607,'Res.Aux.'!$AG$12:$AG$722,0),MATCH(E$6,'Res.Aux.'!$AG$15:$BG$15,0)))</f>
        <v/>
      </c>
      <c r="F607" s="402" t="str">
        <f t="shared" si="114"/>
        <v/>
      </c>
      <c r="G607" s="404" t="str">
        <f>IF($B607="-","",INDEX('Res.Aux.'!$AG$12:$BG$722,MATCH($B607,'Res.Aux.'!$AG$12:$AG$722,0),MATCH(G$6,'Res.Aux.'!$AG$15:$BG$15,0)))</f>
        <v/>
      </c>
      <c r="H607" s="405" t="str">
        <f>IF($B607="-","",Datos!$I$16)</f>
        <v/>
      </c>
      <c r="I607" s="406" t="str">
        <f>IF($C607="","",Datos!$G$16)</f>
        <v/>
      </c>
      <c r="J607" s="407" t="str">
        <f>IF($B607="-","",INDEX('Res.Aux.'!$AG$12:$BG$722,MATCH($B607,'Res.Aux.'!$AG$12:$AG$722,0),MATCH(J$6,'Res.Aux.'!$AG$15:$BG$15,0)))</f>
        <v/>
      </c>
      <c r="K607" s="408" t="str">
        <f>IF($C607="","",Datos!$H$26)</f>
        <v/>
      </c>
      <c r="L607" s="409" t="str">
        <f>IF($I607="","",Datos!$N$27)</f>
        <v/>
      </c>
      <c r="M607" s="407" t="str">
        <f>IF($I607="","",Datos!$O$27)</f>
        <v/>
      </c>
      <c r="N607" s="410" t="str">
        <f>IF($B607="-","",INDEX('Res.Aux.'!$AG$12:$BG$722,MATCH($B607,'Res.Aux.'!$AG$12:$AG$722,0),MATCH(N$6,'Res.Aux.'!$AG$15:$BG$15,0)))</f>
        <v/>
      </c>
      <c r="O607" s="411"/>
      <c r="P607" s="412" t="str">
        <f t="shared" si="115"/>
        <v/>
      </c>
      <c r="Q607" s="413" t="str">
        <f t="shared" si="117"/>
        <v>ù</v>
      </c>
      <c r="R607" s="414" t="str">
        <f>IF($B607="-","",INDEX('Res.Aux.'!$AG$12:$BG$722,MATCH($B607,'Res.Aux.'!$AG$12:$AG$722,0),MATCH(R$6,'Res.Aux.'!$AG$15:$BG$15,0)))</f>
        <v/>
      </c>
      <c r="S607" s="415" t="str">
        <f>IF($B607="-","",INDEX('Res.Aux.'!$AG$12:$BG$722,MATCH($B607,'Res.Aux.'!$AG$12:$AG$722,0),MATCH(S$6,'Res.Aux.'!$AG$15:$BG$15,0)))</f>
        <v/>
      </c>
      <c r="T607" s="415" t="str">
        <f>IF($B607="-","",INDEX('Res.Aux.'!$AG$12:$BG$722,MATCH($B607,'Res.Aux.'!$AG$12:$AG$722,0),MATCH(T$6,'Res.Aux.'!$AG$15:$BG$15,0)))</f>
        <v/>
      </c>
      <c r="U607" s="416" t="str">
        <f>IF($B607="-","",INDEX('Res.Aux.'!$AG$12:$BG$722,MATCH($B607,'Res.Aux.'!$AG$12:$AG$722,0),MATCH(U$6,'Res.Aux.'!$AG$15:$BG$15,0)))</f>
        <v/>
      </c>
      <c r="V607" s="417"/>
      <c r="W607" s="414" t="str">
        <f t="shared" si="122"/>
        <v>-</v>
      </c>
      <c r="X607" s="415" t="str">
        <f t="shared" si="122"/>
        <v>-</v>
      </c>
      <c r="Y607" s="415" t="str">
        <f t="shared" si="122"/>
        <v>-</v>
      </c>
      <c r="Z607" s="416" t="str">
        <f t="shared" si="120"/>
        <v>-</v>
      </c>
      <c r="AA607" s="417"/>
      <c r="AB607" s="414" t="str">
        <f t="shared" si="121"/>
        <v>-</v>
      </c>
      <c r="AC607" s="415" t="str">
        <f t="shared" si="121"/>
        <v>-</v>
      </c>
      <c r="AD607" s="415" t="str">
        <f t="shared" si="121"/>
        <v>-</v>
      </c>
      <c r="AE607" s="416" t="str">
        <f t="shared" si="119"/>
        <v>-</v>
      </c>
      <c r="AF607" s="417"/>
      <c r="AG607" s="410" t="str">
        <f t="shared" si="110"/>
        <v>-</v>
      </c>
      <c r="AH607" s="417"/>
      <c r="AI607" s="418" t="str">
        <f t="shared" si="111"/>
        <v>ù</v>
      </c>
      <c r="AJ607" s="419" t="str">
        <f t="shared" si="112"/>
        <v>~</v>
      </c>
      <c r="AK607" s="417"/>
      <c r="AL607" s="414" t="str">
        <f t="shared" si="118"/>
        <v>-</v>
      </c>
      <c r="AM607" s="416" t="str">
        <f t="shared" si="116"/>
        <v>-</v>
      </c>
    </row>
    <row r="608" spans="2:39" ht="15" x14ac:dyDescent="0.3">
      <c r="B608" s="400" t="str">
        <f>IF(MAX(B$7:B607)+1&gt;MAX('Res.Aux.'!$AG$23:$AG$722),"-",MAX(B$7:B607)+1)</f>
        <v>-</v>
      </c>
      <c r="C608" s="401" t="str">
        <f>IF($B608="-","",INDEX('Res.Aux.'!$AG$12:$BG$722,MATCH($B608,'Res.Aux.'!$AG$12:$AG$722,0),MATCH(C$6,'Res.Aux.'!$AG$15:$BG$15,0)))</f>
        <v/>
      </c>
      <c r="D608" s="402" t="str">
        <f t="shared" si="113"/>
        <v/>
      </c>
      <c r="E608" s="403" t="str">
        <f>IF($B608="-","",INDEX('Res.Aux.'!$AG$12:$BG$722,MATCH($B608,'Res.Aux.'!$AG$12:$AG$722,0),MATCH(E$6,'Res.Aux.'!$AG$15:$BG$15,0)))</f>
        <v/>
      </c>
      <c r="F608" s="402" t="str">
        <f t="shared" si="114"/>
        <v/>
      </c>
      <c r="G608" s="404" t="str">
        <f>IF($B608="-","",INDEX('Res.Aux.'!$AG$12:$BG$722,MATCH($B608,'Res.Aux.'!$AG$12:$AG$722,0),MATCH(G$6,'Res.Aux.'!$AG$15:$BG$15,0)))</f>
        <v/>
      </c>
      <c r="H608" s="405" t="str">
        <f>IF($B608="-","",Datos!$I$16)</f>
        <v/>
      </c>
      <c r="I608" s="406" t="str">
        <f>IF($C608="","",Datos!$G$16)</f>
        <v/>
      </c>
      <c r="J608" s="407" t="str">
        <f>IF($B608="-","",INDEX('Res.Aux.'!$AG$12:$BG$722,MATCH($B608,'Res.Aux.'!$AG$12:$AG$722,0),MATCH(J$6,'Res.Aux.'!$AG$15:$BG$15,0)))</f>
        <v/>
      </c>
      <c r="K608" s="408" t="str">
        <f>IF($C608="","",Datos!$H$26)</f>
        <v/>
      </c>
      <c r="L608" s="409" t="str">
        <f>IF($I608="","",Datos!$N$27)</f>
        <v/>
      </c>
      <c r="M608" s="407" t="str">
        <f>IF($I608="","",Datos!$O$27)</f>
        <v/>
      </c>
      <c r="N608" s="410" t="str">
        <f>IF($B608="-","",INDEX('Res.Aux.'!$AG$12:$BG$722,MATCH($B608,'Res.Aux.'!$AG$12:$AG$722,0),MATCH(N$6,'Res.Aux.'!$AG$15:$BG$15,0)))</f>
        <v/>
      </c>
      <c r="O608" s="411"/>
      <c r="P608" s="412" t="str">
        <f t="shared" si="115"/>
        <v/>
      </c>
      <c r="Q608" s="413" t="str">
        <f t="shared" si="117"/>
        <v>ù</v>
      </c>
      <c r="R608" s="414" t="str">
        <f>IF($B608="-","",INDEX('Res.Aux.'!$AG$12:$BG$722,MATCH($B608,'Res.Aux.'!$AG$12:$AG$722,0),MATCH(R$6,'Res.Aux.'!$AG$15:$BG$15,0)))</f>
        <v/>
      </c>
      <c r="S608" s="415" t="str">
        <f>IF($B608="-","",INDEX('Res.Aux.'!$AG$12:$BG$722,MATCH($B608,'Res.Aux.'!$AG$12:$AG$722,0),MATCH(S$6,'Res.Aux.'!$AG$15:$BG$15,0)))</f>
        <v/>
      </c>
      <c r="T608" s="415" t="str">
        <f>IF($B608="-","",INDEX('Res.Aux.'!$AG$12:$BG$722,MATCH($B608,'Res.Aux.'!$AG$12:$AG$722,0),MATCH(T$6,'Res.Aux.'!$AG$15:$BG$15,0)))</f>
        <v/>
      </c>
      <c r="U608" s="416" t="str">
        <f>IF($B608="-","",INDEX('Res.Aux.'!$AG$12:$BG$722,MATCH($B608,'Res.Aux.'!$AG$12:$AG$722,0),MATCH(U$6,'Res.Aux.'!$AG$15:$BG$15,0)))</f>
        <v/>
      </c>
      <c r="V608" s="417"/>
      <c r="W608" s="414" t="str">
        <f t="shared" si="122"/>
        <v>-</v>
      </c>
      <c r="X608" s="415" t="str">
        <f t="shared" si="122"/>
        <v>-</v>
      </c>
      <c r="Y608" s="415" t="str">
        <f t="shared" si="122"/>
        <v>-</v>
      </c>
      <c r="Z608" s="416" t="str">
        <f t="shared" si="120"/>
        <v>-</v>
      </c>
      <c r="AA608" s="417"/>
      <c r="AB608" s="414" t="str">
        <f t="shared" si="121"/>
        <v>-</v>
      </c>
      <c r="AC608" s="415" t="str">
        <f t="shared" si="121"/>
        <v>-</v>
      </c>
      <c r="AD608" s="415" t="str">
        <f t="shared" si="121"/>
        <v>-</v>
      </c>
      <c r="AE608" s="416" t="str">
        <f t="shared" si="119"/>
        <v>-</v>
      </c>
      <c r="AF608" s="417"/>
      <c r="AG608" s="410" t="str">
        <f t="shared" si="110"/>
        <v>-</v>
      </c>
      <c r="AH608" s="417"/>
      <c r="AI608" s="418" t="str">
        <f t="shared" si="111"/>
        <v>ù</v>
      </c>
      <c r="AJ608" s="419" t="str">
        <f t="shared" si="112"/>
        <v>~</v>
      </c>
      <c r="AK608" s="417"/>
      <c r="AL608" s="414" t="str">
        <f t="shared" si="118"/>
        <v>-</v>
      </c>
      <c r="AM608" s="416" t="str">
        <f t="shared" si="116"/>
        <v>-</v>
      </c>
    </row>
    <row r="609" spans="2:39" ht="15" x14ac:dyDescent="0.3">
      <c r="B609" s="400" t="str">
        <f>IF(MAX(B$7:B608)+1&gt;MAX('Res.Aux.'!$AG$23:$AG$722),"-",MAX(B$7:B608)+1)</f>
        <v>-</v>
      </c>
      <c r="C609" s="401" t="str">
        <f>IF($B609="-","",INDEX('Res.Aux.'!$AG$12:$BG$722,MATCH($B609,'Res.Aux.'!$AG$12:$AG$722,0),MATCH(C$6,'Res.Aux.'!$AG$15:$BG$15,0)))</f>
        <v/>
      </c>
      <c r="D609" s="402" t="str">
        <f t="shared" si="113"/>
        <v/>
      </c>
      <c r="E609" s="403" t="str">
        <f>IF($B609="-","",INDEX('Res.Aux.'!$AG$12:$BG$722,MATCH($B609,'Res.Aux.'!$AG$12:$AG$722,0),MATCH(E$6,'Res.Aux.'!$AG$15:$BG$15,0)))</f>
        <v/>
      </c>
      <c r="F609" s="402" t="str">
        <f t="shared" si="114"/>
        <v/>
      </c>
      <c r="G609" s="404" t="str">
        <f>IF($B609="-","",INDEX('Res.Aux.'!$AG$12:$BG$722,MATCH($B609,'Res.Aux.'!$AG$12:$AG$722,0),MATCH(G$6,'Res.Aux.'!$AG$15:$BG$15,0)))</f>
        <v/>
      </c>
      <c r="H609" s="405" t="str">
        <f>IF($B609="-","",Datos!$I$16)</f>
        <v/>
      </c>
      <c r="I609" s="406" t="str">
        <f>IF($C609="","",Datos!$G$16)</f>
        <v/>
      </c>
      <c r="J609" s="407" t="str">
        <f>IF($B609="-","",INDEX('Res.Aux.'!$AG$12:$BG$722,MATCH($B609,'Res.Aux.'!$AG$12:$AG$722,0),MATCH(J$6,'Res.Aux.'!$AG$15:$BG$15,0)))</f>
        <v/>
      </c>
      <c r="K609" s="408" t="str">
        <f>IF($C609="","",Datos!$H$26)</f>
        <v/>
      </c>
      <c r="L609" s="409" t="str">
        <f>IF($I609="","",Datos!$N$27)</f>
        <v/>
      </c>
      <c r="M609" s="407" t="str">
        <f>IF($I609="","",Datos!$O$27)</f>
        <v/>
      </c>
      <c r="N609" s="410" t="str">
        <f>IF($B609="-","",INDEX('Res.Aux.'!$AG$12:$BG$722,MATCH($B609,'Res.Aux.'!$AG$12:$AG$722,0),MATCH(N$6,'Res.Aux.'!$AG$15:$BG$15,0)))</f>
        <v/>
      </c>
      <c r="O609" s="411"/>
      <c r="P609" s="412" t="str">
        <f t="shared" si="115"/>
        <v/>
      </c>
      <c r="Q609" s="413" t="str">
        <f t="shared" si="117"/>
        <v>ù</v>
      </c>
      <c r="R609" s="414" t="str">
        <f>IF($B609="-","",INDEX('Res.Aux.'!$AG$12:$BG$722,MATCH($B609,'Res.Aux.'!$AG$12:$AG$722,0),MATCH(R$6,'Res.Aux.'!$AG$15:$BG$15,0)))</f>
        <v/>
      </c>
      <c r="S609" s="415" t="str">
        <f>IF($B609="-","",INDEX('Res.Aux.'!$AG$12:$BG$722,MATCH($B609,'Res.Aux.'!$AG$12:$AG$722,0),MATCH(S$6,'Res.Aux.'!$AG$15:$BG$15,0)))</f>
        <v/>
      </c>
      <c r="T609" s="415" t="str">
        <f>IF($B609="-","",INDEX('Res.Aux.'!$AG$12:$BG$722,MATCH($B609,'Res.Aux.'!$AG$12:$AG$722,0),MATCH(T$6,'Res.Aux.'!$AG$15:$BG$15,0)))</f>
        <v/>
      </c>
      <c r="U609" s="416" t="str">
        <f>IF($B609="-","",INDEX('Res.Aux.'!$AG$12:$BG$722,MATCH($B609,'Res.Aux.'!$AG$12:$AG$722,0),MATCH(U$6,'Res.Aux.'!$AG$15:$BG$15,0)))</f>
        <v/>
      </c>
      <c r="V609" s="417"/>
      <c r="W609" s="414" t="str">
        <f t="shared" si="122"/>
        <v>-</v>
      </c>
      <c r="X609" s="415" t="str">
        <f t="shared" si="122"/>
        <v>-</v>
      </c>
      <c r="Y609" s="415" t="str">
        <f t="shared" si="122"/>
        <v>-</v>
      </c>
      <c r="Z609" s="416" t="str">
        <f t="shared" si="120"/>
        <v>-</v>
      </c>
      <c r="AA609" s="417"/>
      <c r="AB609" s="414" t="str">
        <f t="shared" si="121"/>
        <v>-</v>
      </c>
      <c r="AC609" s="415" t="str">
        <f t="shared" si="121"/>
        <v>-</v>
      </c>
      <c r="AD609" s="415" t="str">
        <f t="shared" si="121"/>
        <v>-</v>
      </c>
      <c r="AE609" s="416" t="str">
        <f t="shared" si="119"/>
        <v>-</v>
      </c>
      <c r="AF609" s="417"/>
      <c r="AG609" s="410" t="str">
        <f t="shared" si="110"/>
        <v>-</v>
      </c>
      <c r="AH609" s="417"/>
      <c r="AI609" s="418" t="str">
        <f t="shared" si="111"/>
        <v>ù</v>
      </c>
      <c r="AJ609" s="419" t="str">
        <f t="shared" si="112"/>
        <v>~</v>
      </c>
      <c r="AK609" s="417"/>
      <c r="AL609" s="414" t="str">
        <f t="shared" si="118"/>
        <v>-</v>
      </c>
      <c r="AM609" s="416" t="str">
        <f t="shared" si="116"/>
        <v>-</v>
      </c>
    </row>
    <row r="610" spans="2:39" ht="15" x14ac:dyDescent="0.3">
      <c r="B610" s="400" t="str">
        <f>IF(MAX(B$7:B609)+1&gt;MAX('Res.Aux.'!$AG$23:$AG$722),"-",MAX(B$7:B609)+1)</f>
        <v>-</v>
      </c>
      <c r="C610" s="401" t="str">
        <f>IF($B610="-","",INDEX('Res.Aux.'!$AG$12:$BG$722,MATCH($B610,'Res.Aux.'!$AG$12:$AG$722,0),MATCH(C$6,'Res.Aux.'!$AG$15:$BG$15,0)))</f>
        <v/>
      </c>
      <c r="D610" s="402" t="str">
        <f t="shared" si="113"/>
        <v/>
      </c>
      <c r="E610" s="403" t="str">
        <f>IF($B610="-","",INDEX('Res.Aux.'!$AG$12:$BG$722,MATCH($B610,'Res.Aux.'!$AG$12:$AG$722,0),MATCH(E$6,'Res.Aux.'!$AG$15:$BG$15,0)))</f>
        <v/>
      </c>
      <c r="F610" s="402" t="str">
        <f t="shared" si="114"/>
        <v/>
      </c>
      <c r="G610" s="404" t="str">
        <f>IF($B610="-","",INDEX('Res.Aux.'!$AG$12:$BG$722,MATCH($B610,'Res.Aux.'!$AG$12:$AG$722,0),MATCH(G$6,'Res.Aux.'!$AG$15:$BG$15,0)))</f>
        <v/>
      </c>
      <c r="H610" s="405" t="str">
        <f>IF($B610="-","",Datos!$I$16)</f>
        <v/>
      </c>
      <c r="I610" s="406" t="str">
        <f>IF($C610="","",Datos!$G$16)</f>
        <v/>
      </c>
      <c r="J610" s="407" t="str">
        <f>IF($B610="-","",INDEX('Res.Aux.'!$AG$12:$BG$722,MATCH($B610,'Res.Aux.'!$AG$12:$AG$722,0),MATCH(J$6,'Res.Aux.'!$AG$15:$BG$15,0)))</f>
        <v/>
      </c>
      <c r="K610" s="408" t="str">
        <f>IF($C610="","",Datos!$H$26)</f>
        <v/>
      </c>
      <c r="L610" s="409" t="str">
        <f>IF($I610="","",Datos!$N$27)</f>
        <v/>
      </c>
      <c r="M610" s="407" t="str">
        <f>IF($I610="","",Datos!$O$27)</f>
        <v/>
      </c>
      <c r="N610" s="410" t="str">
        <f>IF($B610="-","",INDEX('Res.Aux.'!$AG$12:$BG$722,MATCH($B610,'Res.Aux.'!$AG$12:$AG$722,0),MATCH(N$6,'Res.Aux.'!$AG$15:$BG$15,0)))</f>
        <v/>
      </c>
      <c r="O610" s="411"/>
      <c r="P610" s="412" t="str">
        <f t="shared" si="115"/>
        <v/>
      </c>
      <c r="Q610" s="413" t="str">
        <f t="shared" si="117"/>
        <v>ù</v>
      </c>
      <c r="R610" s="414" t="str">
        <f>IF($B610="-","",INDEX('Res.Aux.'!$AG$12:$BG$722,MATCH($B610,'Res.Aux.'!$AG$12:$AG$722,0),MATCH(R$6,'Res.Aux.'!$AG$15:$BG$15,0)))</f>
        <v/>
      </c>
      <c r="S610" s="415" t="str">
        <f>IF($B610="-","",INDEX('Res.Aux.'!$AG$12:$BG$722,MATCH($B610,'Res.Aux.'!$AG$12:$AG$722,0),MATCH(S$6,'Res.Aux.'!$AG$15:$BG$15,0)))</f>
        <v/>
      </c>
      <c r="T610" s="415" t="str">
        <f>IF($B610="-","",INDEX('Res.Aux.'!$AG$12:$BG$722,MATCH($B610,'Res.Aux.'!$AG$12:$AG$722,0),MATCH(T$6,'Res.Aux.'!$AG$15:$BG$15,0)))</f>
        <v/>
      </c>
      <c r="U610" s="416" t="str">
        <f>IF($B610="-","",INDEX('Res.Aux.'!$AG$12:$BG$722,MATCH($B610,'Res.Aux.'!$AG$12:$AG$722,0),MATCH(U$6,'Res.Aux.'!$AG$15:$BG$15,0)))</f>
        <v/>
      </c>
      <c r="V610" s="417"/>
      <c r="W610" s="414" t="str">
        <f t="shared" si="122"/>
        <v>-</v>
      </c>
      <c r="X610" s="415" t="str">
        <f t="shared" si="122"/>
        <v>-</v>
      </c>
      <c r="Y610" s="415" t="str">
        <f t="shared" si="122"/>
        <v>-</v>
      </c>
      <c r="Z610" s="416" t="str">
        <f t="shared" si="120"/>
        <v>-</v>
      </c>
      <c r="AA610" s="417"/>
      <c r="AB610" s="414" t="str">
        <f t="shared" si="121"/>
        <v>-</v>
      </c>
      <c r="AC610" s="415" t="str">
        <f t="shared" si="121"/>
        <v>-</v>
      </c>
      <c r="AD610" s="415" t="str">
        <f t="shared" si="121"/>
        <v>-</v>
      </c>
      <c r="AE610" s="416" t="str">
        <f t="shared" si="119"/>
        <v>-</v>
      </c>
      <c r="AF610" s="417"/>
      <c r="AG610" s="410" t="str">
        <f t="shared" si="110"/>
        <v>-</v>
      </c>
      <c r="AH610" s="417"/>
      <c r="AI610" s="418" t="str">
        <f t="shared" si="111"/>
        <v>ù</v>
      </c>
      <c r="AJ610" s="419" t="str">
        <f t="shared" si="112"/>
        <v>~</v>
      </c>
      <c r="AK610" s="417"/>
      <c r="AL610" s="414" t="str">
        <f t="shared" si="118"/>
        <v>-</v>
      </c>
      <c r="AM610" s="416" t="str">
        <f t="shared" si="116"/>
        <v>-</v>
      </c>
    </row>
    <row r="611" spans="2:39" ht="15" x14ac:dyDescent="0.3">
      <c r="B611" s="400" t="str">
        <f>IF(MAX(B$7:B610)+1&gt;MAX('Res.Aux.'!$AG$23:$AG$722),"-",MAX(B$7:B610)+1)</f>
        <v>-</v>
      </c>
      <c r="C611" s="401" t="str">
        <f>IF($B611="-","",INDEX('Res.Aux.'!$AG$12:$BG$722,MATCH($B611,'Res.Aux.'!$AG$12:$AG$722,0),MATCH(C$6,'Res.Aux.'!$AG$15:$BG$15,0)))</f>
        <v/>
      </c>
      <c r="D611" s="402" t="str">
        <f t="shared" si="113"/>
        <v/>
      </c>
      <c r="E611" s="403" t="str">
        <f>IF($B611="-","",INDEX('Res.Aux.'!$AG$12:$BG$722,MATCH($B611,'Res.Aux.'!$AG$12:$AG$722,0),MATCH(E$6,'Res.Aux.'!$AG$15:$BG$15,0)))</f>
        <v/>
      </c>
      <c r="F611" s="402" t="str">
        <f t="shared" si="114"/>
        <v/>
      </c>
      <c r="G611" s="404" t="str">
        <f>IF($B611="-","",INDEX('Res.Aux.'!$AG$12:$BG$722,MATCH($B611,'Res.Aux.'!$AG$12:$AG$722,0),MATCH(G$6,'Res.Aux.'!$AG$15:$BG$15,0)))</f>
        <v/>
      </c>
      <c r="H611" s="405" t="str">
        <f>IF($B611="-","",Datos!$I$16)</f>
        <v/>
      </c>
      <c r="I611" s="406" t="str">
        <f>IF($C611="","",Datos!$G$16)</f>
        <v/>
      </c>
      <c r="J611" s="407" t="str">
        <f>IF($B611="-","",INDEX('Res.Aux.'!$AG$12:$BG$722,MATCH($B611,'Res.Aux.'!$AG$12:$AG$722,0),MATCH(J$6,'Res.Aux.'!$AG$15:$BG$15,0)))</f>
        <v/>
      </c>
      <c r="K611" s="408" t="str">
        <f>IF($C611="","",Datos!$H$26)</f>
        <v/>
      </c>
      <c r="L611" s="409" t="str">
        <f>IF($I611="","",Datos!$N$27)</f>
        <v/>
      </c>
      <c r="M611" s="407" t="str">
        <f>IF($I611="","",Datos!$O$27)</f>
        <v/>
      </c>
      <c r="N611" s="410" t="str">
        <f>IF($B611="-","",INDEX('Res.Aux.'!$AG$12:$BG$722,MATCH($B611,'Res.Aux.'!$AG$12:$AG$722,0),MATCH(N$6,'Res.Aux.'!$AG$15:$BG$15,0)))</f>
        <v/>
      </c>
      <c r="O611" s="411"/>
      <c r="P611" s="412" t="str">
        <f t="shared" si="115"/>
        <v/>
      </c>
      <c r="Q611" s="413" t="str">
        <f t="shared" si="117"/>
        <v>ù</v>
      </c>
      <c r="R611" s="414" t="str">
        <f>IF($B611="-","",INDEX('Res.Aux.'!$AG$12:$BG$722,MATCH($B611,'Res.Aux.'!$AG$12:$AG$722,0),MATCH(R$6,'Res.Aux.'!$AG$15:$BG$15,0)))</f>
        <v/>
      </c>
      <c r="S611" s="415" t="str">
        <f>IF($B611="-","",INDEX('Res.Aux.'!$AG$12:$BG$722,MATCH($B611,'Res.Aux.'!$AG$12:$AG$722,0),MATCH(S$6,'Res.Aux.'!$AG$15:$BG$15,0)))</f>
        <v/>
      </c>
      <c r="T611" s="415" t="str">
        <f>IF($B611="-","",INDEX('Res.Aux.'!$AG$12:$BG$722,MATCH($B611,'Res.Aux.'!$AG$12:$AG$722,0),MATCH(T$6,'Res.Aux.'!$AG$15:$BG$15,0)))</f>
        <v/>
      </c>
      <c r="U611" s="416" t="str">
        <f>IF($B611="-","",INDEX('Res.Aux.'!$AG$12:$BG$722,MATCH($B611,'Res.Aux.'!$AG$12:$AG$722,0),MATCH(U$6,'Res.Aux.'!$AG$15:$BG$15,0)))</f>
        <v/>
      </c>
      <c r="V611" s="417"/>
      <c r="W611" s="414" t="str">
        <f t="shared" si="122"/>
        <v>-</v>
      </c>
      <c r="X611" s="415" t="str">
        <f t="shared" si="122"/>
        <v>-</v>
      </c>
      <c r="Y611" s="415" t="str">
        <f t="shared" si="122"/>
        <v>-</v>
      </c>
      <c r="Z611" s="416" t="str">
        <f t="shared" si="120"/>
        <v>-</v>
      </c>
      <c r="AA611" s="417"/>
      <c r="AB611" s="414" t="str">
        <f t="shared" si="121"/>
        <v>-</v>
      </c>
      <c r="AC611" s="415" t="str">
        <f t="shared" si="121"/>
        <v>-</v>
      </c>
      <c r="AD611" s="415" t="str">
        <f t="shared" si="121"/>
        <v>-</v>
      </c>
      <c r="AE611" s="416" t="str">
        <f t="shared" si="119"/>
        <v>-</v>
      </c>
      <c r="AF611" s="417"/>
      <c r="AG611" s="410" t="str">
        <f t="shared" si="110"/>
        <v>-</v>
      </c>
      <c r="AH611" s="417"/>
      <c r="AI611" s="418" t="str">
        <f t="shared" si="111"/>
        <v>ù</v>
      </c>
      <c r="AJ611" s="419" t="str">
        <f t="shared" si="112"/>
        <v>~</v>
      </c>
      <c r="AK611" s="417"/>
      <c r="AL611" s="414" t="str">
        <f t="shared" si="118"/>
        <v>-</v>
      </c>
      <c r="AM611" s="416" t="str">
        <f t="shared" si="116"/>
        <v>-</v>
      </c>
    </row>
    <row r="612" spans="2:39" ht="15" x14ac:dyDescent="0.3">
      <c r="B612" s="400" t="str">
        <f>IF(MAX(B$7:B611)+1&gt;MAX('Res.Aux.'!$AG$23:$AG$722),"-",MAX(B$7:B611)+1)</f>
        <v>-</v>
      </c>
      <c r="C612" s="401" t="str">
        <f>IF($B612="-","",INDEX('Res.Aux.'!$AG$12:$BG$722,MATCH($B612,'Res.Aux.'!$AG$12:$AG$722,0),MATCH(C$6,'Res.Aux.'!$AG$15:$BG$15,0)))</f>
        <v/>
      </c>
      <c r="D612" s="402" t="str">
        <f t="shared" si="113"/>
        <v/>
      </c>
      <c r="E612" s="403" t="str">
        <f>IF($B612="-","",INDEX('Res.Aux.'!$AG$12:$BG$722,MATCH($B612,'Res.Aux.'!$AG$12:$AG$722,0),MATCH(E$6,'Res.Aux.'!$AG$15:$BG$15,0)))</f>
        <v/>
      </c>
      <c r="F612" s="402" t="str">
        <f t="shared" si="114"/>
        <v/>
      </c>
      <c r="G612" s="404" t="str">
        <f>IF($B612="-","",INDEX('Res.Aux.'!$AG$12:$BG$722,MATCH($B612,'Res.Aux.'!$AG$12:$AG$722,0),MATCH(G$6,'Res.Aux.'!$AG$15:$BG$15,0)))</f>
        <v/>
      </c>
      <c r="H612" s="405" t="str">
        <f>IF($B612="-","",Datos!$I$16)</f>
        <v/>
      </c>
      <c r="I612" s="406" t="str">
        <f>IF($C612="","",Datos!$G$16)</f>
        <v/>
      </c>
      <c r="J612" s="407" t="str">
        <f>IF($B612="-","",INDEX('Res.Aux.'!$AG$12:$BG$722,MATCH($B612,'Res.Aux.'!$AG$12:$AG$722,0),MATCH(J$6,'Res.Aux.'!$AG$15:$BG$15,0)))</f>
        <v/>
      </c>
      <c r="K612" s="408" t="str">
        <f>IF($C612="","",Datos!$H$26)</f>
        <v/>
      </c>
      <c r="L612" s="409" t="str">
        <f>IF($I612="","",Datos!$N$27)</f>
        <v/>
      </c>
      <c r="M612" s="407" t="str">
        <f>IF($I612="","",Datos!$O$27)</f>
        <v/>
      </c>
      <c r="N612" s="410" t="str">
        <f>IF($B612="-","",INDEX('Res.Aux.'!$AG$12:$BG$722,MATCH($B612,'Res.Aux.'!$AG$12:$AG$722,0),MATCH(N$6,'Res.Aux.'!$AG$15:$BG$15,0)))</f>
        <v/>
      </c>
      <c r="O612" s="411"/>
      <c r="P612" s="412" t="str">
        <f t="shared" si="115"/>
        <v/>
      </c>
      <c r="Q612" s="413" t="str">
        <f t="shared" si="117"/>
        <v>ù</v>
      </c>
      <c r="R612" s="414" t="str">
        <f>IF($B612="-","",INDEX('Res.Aux.'!$AG$12:$BG$722,MATCH($B612,'Res.Aux.'!$AG$12:$AG$722,0),MATCH(R$6,'Res.Aux.'!$AG$15:$BG$15,0)))</f>
        <v/>
      </c>
      <c r="S612" s="415" t="str">
        <f>IF($B612="-","",INDEX('Res.Aux.'!$AG$12:$BG$722,MATCH($B612,'Res.Aux.'!$AG$12:$AG$722,0),MATCH(S$6,'Res.Aux.'!$AG$15:$BG$15,0)))</f>
        <v/>
      </c>
      <c r="T612" s="415" t="str">
        <f>IF($B612="-","",INDEX('Res.Aux.'!$AG$12:$BG$722,MATCH($B612,'Res.Aux.'!$AG$12:$AG$722,0),MATCH(T$6,'Res.Aux.'!$AG$15:$BG$15,0)))</f>
        <v/>
      </c>
      <c r="U612" s="416" t="str">
        <f>IF($B612="-","",INDEX('Res.Aux.'!$AG$12:$BG$722,MATCH($B612,'Res.Aux.'!$AG$12:$AG$722,0),MATCH(U$6,'Res.Aux.'!$AG$15:$BG$15,0)))</f>
        <v/>
      </c>
      <c r="V612" s="417"/>
      <c r="W612" s="414" t="str">
        <f t="shared" si="122"/>
        <v>-</v>
      </c>
      <c r="X612" s="415" t="str">
        <f t="shared" si="122"/>
        <v>-</v>
      </c>
      <c r="Y612" s="415" t="str">
        <f t="shared" si="122"/>
        <v>-</v>
      </c>
      <c r="Z612" s="416" t="str">
        <f t="shared" si="120"/>
        <v>-</v>
      </c>
      <c r="AA612" s="417"/>
      <c r="AB612" s="414" t="str">
        <f t="shared" si="121"/>
        <v>-</v>
      </c>
      <c r="AC612" s="415" t="str">
        <f t="shared" si="121"/>
        <v>-</v>
      </c>
      <c r="AD612" s="415" t="str">
        <f t="shared" si="121"/>
        <v>-</v>
      </c>
      <c r="AE612" s="416" t="str">
        <f t="shared" si="119"/>
        <v>-</v>
      </c>
      <c r="AF612" s="417"/>
      <c r="AG612" s="410" t="str">
        <f t="shared" si="110"/>
        <v>-</v>
      </c>
      <c r="AH612" s="417"/>
      <c r="AI612" s="418" t="str">
        <f t="shared" si="111"/>
        <v>ù</v>
      </c>
      <c r="AJ612" s="419" t="str">
        <f t="shared" si="112"/>
        <v>~</v>
      </c>
      <c r="AK612" s="417"/>
      <c r="AL612" s="414" t="str">
        <f t="shared" si="118"/>
        <v>-</v>
      </c>
      <c r="AM612" s="416" t="str">
        <f t="shared" si="116"/>
        <v>-</v>
      </c>
    </row>
    <row r="613" spans="2:39" ht="15" x14ac:dyDescent="0.3">
      <c r="B613" s="400" t="str">
        <f>IF(MAX(B$7:B612)+1&gt;MAX('Res.Aux.'!$AG$23:$AG$722),"-",MAX(B$7:B612)+1)</f>
        <v>-</v>
      </c>
      <c r="C613" s="401" t="str">
        <f>IF($B613="-","",INDEX('Res.Aux.'!$AG$12:$BG$722,MATCH($B613,'Res.Aux.'!$AG$12:$AG$722,0),MATCH(C$6,'Res.Aux.'!$AG$15:$BG$15,0)))</f>
        <v/>
      </c>
      <c r="D613" s="402" t="str">
        <f t="shared" si="113"/>
        <v/>
      </c>
      <c r="E613" s="403" t="str">
        <f>IF($B613="-","",INDEX('Res.Aux.'!$AG$12:$BG$722,MATCH($B613,'Res.Aux.'!$AG$12:$AG$722,0),MATCH(E$6,'Res.Aux.'!$AG$15:$BG$15,0)))</f>
        <v/>
      </c>
      <c r="F613" s="402" t="str">
        <f t="shared" si="114"/>
        <v/>
      </c>
      <c r="G613" s="404" t="str">
        <f>IF($B613="-","",INDEX('Res.Aux.'!$AG$12:$BG$722,MATCH($B613,'Res.Aux.'!$AG$12:$AG$722,0),MATCH(G$6,'Res.Aux.'!$AG$15:$BG$15,0)))</f>
        <v/>
      </c>
      <c r="H613" s="405" t="str">
        <f>IF($B613="-","",Datos!$I$16)</f>
        <v/>
      </c>
      <c r="I613" s="406" t="str">
        <f>IF($C613="","",Datos!$G$16)</f>
        <v/>
      </c>
      <c r="J613" s="407" t="str">
        <f>IF($B613="-","",INDEX('Res.Aux.'!$AG$12:$BG$722,MATCH($B613,'Res.Aux.'!$AG$12:$AG$722,0),MATCH(J$6,'Res.Aux.'!$AG$15:$BG$15,0)))</f>
        <v/>
      </c>
      <c r="K613" s="408" t="str">
        <f>IF($C613="","",Datos!$H$26)</f>
        <v/>
      </c>
      <c r="L613" s="409" t="str">
        <f>IF($I613="","",Datos!$N$27)</f>
        <v/>
      </c>
      <c r="M613" s="407" t="str">
        <f>IF($I613="","",Datos!$O$27)</f>
        <v/>
      </c>
      <c r="N613" s="410" t="str">
        <f>IF($B613="-","",INDEX('Res.Aux.'!$AG$12:$BG$722,MATCH($B613,'Res.Aux.'!$AG$12:$AG$722,0),MATCH(N$6,'Res.Aux.'!$AG$15:$BG$15,0)))</f>
        <v/>
      </c>
      <c r="O613" s="411"/>
      <c r="P613" s="412" t="str">
        <f t="shared" si="115"/>
        <v/>
      </c>
      <c r="Q613" s="413" t="str">
        <f t="shared" si="117"/>
        <v>ù</v>
      </c>
      <c r="R613" s="414" t="str">
        <f>IF($B613="-","",INDEX('Res.Aux.'!$AG$12:$BG$722,MATCH($B613,'Res.Aux.'!$AG$12:$AG$722,0),MATCH(R$6,'Res.Aux.'!$AG$15:$BG$15,0)))</f>
        <v/>
      </c>
      <c r="S613" s="415" t="str">
        <f>IF($B613="-","",INDEX('Res.Aux.'!$AG$12:$BG$722,MATCH($B613,'Res.Aux.'!$AG$12:$AG$722,0),MATCH(S$6,'Res.Aux.'!$AG$15:$BG$15,0)))</f>
        <v/>
      </c>
      <c r="T613" s="415" t="str">
        <f>IF($B613="-","",INDEX('Res.Aux.'!$AG$12:$BG$722,MATCH($B613,'Res.Aux.'!$AG$12:$AG$722,0),MATCH(T$6,'Res.Aux.'!$AG$15:$BG$15,0)))</f>
        <v/>
      </c>
      <c r="U613" s="416" t="str">
        <f>IF($B613="-","",INDEX('Res.Aux.'!$AG$12:$BG$722,MATCH($B613,'Res.Aux.'!$AG$12:$AG$722,0),MATCH(U$6,'Res.Aux.'!$AG$15:$BG$15,0)))</f>
        <v/>
      </c>
      <c r="V613" s="417"/>
      <c r="W613" s="414" t="str">
        <f t="shared" si="122"/>
        <v>-</v>
      </c>
      <c r="X613" s="415" t="str">
        <f t="shared" si="122"/>
        <v>-</v>
      </c>
      <c r="Y613" s="415" t="str">
        <f t="shared" si="122"/>
        <v>-</v>
      </c>
      <c r="Z613" s="416" t="str">
        <f t="shared" si="120"/>
        <v>-</v>
      </c>
      <c r="AA613" s="417"/>
      <c r="AB613" s="414" t="str">
        <f t="shared" si="121"/>
        <v>-</v>
      </c>
      <c r="AC613" s="415" t="str">
        <f t="shared" si="121"/>
        <v>-</v>
      </c>
      <c r="AD613" s="415" t="str">
        <f t="shared" si="121"/>
        <v>-</v>
      </c>
      <c r="AE613" s="416" t="str">
        <f t="shared" si="119"/>
        <v>-</v>
      </c>
      <c r="AF613" s="417"/>
      <c r="AG613" s="410" t="str">
        <f t="shared" si="110"/>
        <v>-</v>
      </c>
      <c r="AH613" s="417"/>
      <c r="AI613" s="418" t="str">
        <f t="shared" si="111"/>
        <v>ù</v>
      </c>
      <c r="AJ613" s="419" t="str">
        <f t="shared" si="112"/>
        <v>~</v>
      </c>
      <c r="AK613" s="417"/>
      <c r="AL613" s="414" t="str">
        <f t="shared" si="118"/>
        <v>-</v>
      </c>
      <c r="AM613" s="416" t="str">
        <f t="shared" si="116"/>
        <v>-</v>
      </c>
    </row>
    <row r="614" spans="2:39" ht="15" x14ac:dyDescent="0.3">
      <c r="B614" s="400" t="str">
        <f>IF(MAX(B$7:B613)+1&gt;MAX('Res.Aux.'!$AG$23:$AG$722),"-",MAX(B$7:B613)+1)</f>
        <v>-</v>
      </c>
      <c r="C614" s="401" t="str">
        <f>IF($B614="-","",INDEX('Res.Aux.'!$AG$12:$BG$722,MATCH($B614,'Res.Aux.'!$AG$12:$AG$722,0),MATCH(C$6,'Res.Aux.'!$AG$15:$BG$15,0)))</f>
        <v/>
      </c>
      <c r="D614" s="402" t="str">
        <f t="shared" si="113"/>
        <v/>
      </c>
      <c r="E614" s="403" t="str">
        <f>IF($B614="-","",INDEX('Res.Aux.'!$AG$12:$BG$722,MATCH($B614,'Res.Aux.'!$AG$12:$AG$722,0),MATCH(E$6,'Res.Aux.'!$AG$15:$BG$15,0)))</f>
        <v/>
      </c>
      <c r="F614" s="402" t="str">
        <f t="shared" si="114"/>
        <v/>
      </c>
      <c r="G614" s="404" t="str">
        <f>IF($B614="-","",INDEX('Res.Aux.'!$AG$12:$BG$722,MATCH($B614,'Res.Aux.'!$AG$12:$AG$722,0),MATCH(G$6,'Res.Aux.'!$AG$15:$BG$15,0)))</f>
        <v/>
      </c>
      <c r="H614" s="405" t="str">
        <f>IF($B614="-","",Datos!$I$16)</f>
        <v/>
      </c>
      <c r="I614" s="406" t="str">
        <f>IF($C614="","",Datos!$G$16)</f>
        <v/>
      </c>
      <c r="J614" s="407" t="str">
        <f>IF($B614="-","",INDEX('Res.Aux.'!$AG$12:$BG$722,MATCH($B614,'Res.Aux.'!$AG$12:$AG$722,0),MATCH(J$6,'Res.Aux.'!$AG$15:$BG$15,0)))</f>
        <v/>
      </c>
      <c r="K614" s="408" t="str">
        <f>IF($C614="","",Datos!$H$26)</f>
        <v/>
      </c>
      <c r="L614" s="409" t="str">
        <f>IF($I614="","",Datos!$N$27)</f>
        <v/>
      </c>
      <c r="M614" s="407" t="str">
        <f>IF($I614="","",Datos!$O$27)</f>
        <v/>
      </c>
      <c r="N614" s="410" t="str">
        <f>IF($B614="-","",INDEX('Res.Aux.'!$AG$12:$BG$722,MATCH($B614,'Res.Aux.'!$AG$12:$AG$722,0),MATCH(N$6,'Res.Aux.'!$AG$15:$BG$15,0)))</f>
        <v/>
      </c>
      <c r="O614" s="411"/>
      <c r="P614" s="412" t="str">
        <f t="shared" si="115"/>
        <v/>
      </c>
      <c r="Q614" s="413" t="str">
        <f t="shared" si="117"/>
        <v>ù</v>
      </c>
      <c r="R614" s="414" t="str">
        <f>IF($B614="-","",INDEX('Res.Aux.'!$AG$12:$BG$722,MATCH($B614,'Res.Aux.'!$AG$12:$AG$722,0),MATCH(R$6,'Res.Aux.'!$AG$15:$BG$15,0)))</f>
        <v/>
      </c>
      <c r="S614" s="415" t="str">
        <f>IF($B614="-","",INDEX('Res.Aux.'!$AG$12:$BG$722,MATCH($B614,'Res.Aux.'!$AG$12:$AG$722,0),MATCH(S$6,'Res.Aux.'!$AG$15:$BG$15,0)))</f>
        <v/>
      </c>
      <c r="T614" s="415" t="str">
        <f>IF($B614="-","",INDEX('Res.Aux.'!$AG$12:$BG$722,MATCH($B614,'Res.Aux.'!$AG$12:$AG$722,0),MATCH(T$6,'Res.Aux.'!$AG$15:$BG$15,0)))</f>
        <v/>
      </c>
      <c r="U614" s="416" t="str">
        <f>IF($B614="-","",INDEX('Res.Aux.'!$AG$12:$BG$722,MATCH($B614,'Res.Aux.'!$AG$12:$AG$722,0),MATCH(U$6,'Res.Aux.'!$AG$15:$BG$15,0)))</f>
        <v/>
      </c>
      <c r="V614" s="417"/>
      <c r="W614" s="414" t="str">
        <f t="shared" si="122"/>
        <v>-</v>
      </c>
      <c r="X614" s="415" t="str">
        <f t="shared" si="122"/>
        <v>-</v>
      </c>
      <c r="Y614" s="415" t="str">
        <f t="shared" si="122"/>
        <v>-</v>
      </c>
      <c r="Z614" s="416" t="str">
        <f t="shared" si="120"/>
        <v>-</v>
      </c>
      <c r="AA614" s="417"/>
      <c r="AB614" s="414" t="str">
        <f t="shared" si="121"/>
        <v>-</v>
      </c>
      <c r="AC614" s="415" t="str">
        <f t="shared" si="121"/>
        <v>-</v>
      </c>
      <c r="AD614" s="415" t="str">
        <f t="shared" si="121"/>
        <v>-</v>
      </c>
      <c r="AE614" s="416" t="str">
        <f t="shared" si="119"/>
        <v>-</v>
      </c>
      <c r="AF614" s="417"/>
      <c r="AG614" s="410" t="str">
        <f t="shared" si="110"/>
        <v>-</v>
      </c>
      <c r="AH614" s="417"/>
      <c r="AI614" s="418" t="str">
        <f t="shared" si="111"/>
        <v>ù</v>
      </c>
      <c r="AJ614" s="419" t="str">
        <f t="shared" si="112"/>
        <v>~</v>
      </c>
      <c r="AK614" s="417"/>
      <c r="AL614" s="414" t="str">
        <f t="shared" si="118"/>
        <v>-</v>
      </c>
      <c r="AM614" s="416" t="str">
        <f t="shared" si="116"/>
        <v>-</v>
      </c>
    </row>
    <row r="615" spans="2:39" ht="15" x14ac:dyDescent="0.3">
      <c r="B615" s="400" t="str">
        <f>IF(MAX(B$7:B614)+1&gt;MAX('Res.Aux.'!$AG$23:$AG$722),"-",MAX(B$7:B614)+1)</f>
        <v>-</v>
      </c>
      <c r="C615" s="401" t="str">
        <f>IF($B615="-","",INDEX('Res.Aux.'!$AG$12:$BG$722,MATCH($B615,'Res.Aux.'!$AG$12:$AG$722,0),MATCH(C$6,'Res.Aux.'!$AG$15:$BG$15,0)))</f>
        <v/>
      </c>
      <c r="D615" s="402" t="str">
        <f t="shared" si="113"/>
        <v/>
      </c>
      <c r="E615" s="403" t="str">
        <f>IF($B615="-","",INDEX('Res.Aux.'!$AG$12:$BG$722,MATCH($B615,'Res.Aux.'!$AG$12:$AG$722,0),MATCH(E$6,'Res.Aux.'!$AG$15:$BG$15,0)))</f>
        <v/>
      </c>
      <c r="F615" s="402" t="str">
        <f t="shared" si="114"/>
        <v/>
      </c>
      <c r="G615" s="404" t="str">
        <f>IF($B615="-","",INDEX('Res.Aux.'!$AG$12:$BG$722,MATCH($B615,'Res.Aux.'!$AG$12:$AG$722,0),MATCH(G$6,'Res.Aux.'!$AG$15:$BG$15,0)))</f>
        <v/>
      </c>
      <c r="H615" s="405" t="str">
        <f>IF($B615="-","",Datos!$I$16)</f>
        <v/>
      </c>
      <c r="I615" s="406" t="str">
        <f>IF($C615="","",Datos!$G$16)</f>
        <v/>
      </c>
      <c r="J615" s="407" t="str">
        <f>IF($B615="-","",INDEX('Res.Aux.'!$AG$12:$BG$722,MATCH($B615,'Res.Aux.'!$AG$12:$AG$722,0),MATCH(J$6,'Res.Aux.'!$AG$15:$BG$15,0)))</f>
        <v/>
      </c>
      <c r="K615" s="408" t="str">
        <f>IF($C615="","",Datos!$H$26)</f>
        <v/>
      </c>
      <c r="L615" s="409" t="str">
        <f>IF($I615="","",Datos!$N$27)</f>
        <v/>
      </c>
      <c r="M615" s="407" t="str">
        <f>IF($I615="","",Datos!$O$27)</f>
        <v/>
      </c>
      <c r="N615" s="410" t="str">
        <f>IF($B615="-","",INDEX('Res.Aux.'!$AG$12:$BG$722,MATCH($B615,'Res.Aux.'!$AG$12:$AG$722,0),MATCH(N$6,'Res.Aux.'!$AG$15:$BG$15,0)))</f>
        <v/>
      </c>
      <c r="O615" s="411"/>
      <c r="P615" s="412" t="str">
        <f t="shared" si="115"/>
        <v/>
      </c>
      <c r="Q615" s="413" t="str">
        <f t="shared" si="117"/>
        <v>ù</v>
      </c>
      <c r="R615" s="414" t="str">
        <f>IF($B615="-","",INDEX('Res.Aux.'!$AG$12:$BG$722,MATCH($B615,'Res.Aux.'!$AG$12:$AG$722,0),MATCH(R$6,'Res.Aux.'!$AG$15:$BG$15,0)))</f>
        <v/>
      </c>
      <c r="S615" s="415" t="str">
        <f>IF($B615="-","",INDEX('Res.Aux.'!$AG$12:$BG$722,MATCH($B615,'Res.Aux.'!$AG$12:$AG$722,0),MATCH(S$6,'Res.Aux.'!$AG$15:$BG$15,0)))</f>
        <v/>
      </c>
      <c r="T615" s="415" t="str">
        <f>IF($B615="-","",INDEX('Res.Aux.'!$AG$12:$BG$722,MATCH($B615,'Res.Aux.'!$AG$12:$AG$722,0),MATCH(T$6,'Res.Aux.'!$AG$15:$BG$15,0)))</f>
        <v/>
      </c>
      <c r="U615" s="416" t="str">
        <f>IF($B615="-","",INDEX('Res.Aux.'!$AG$12:$BG$722,MATCH($B615,'Res.Aux.'!$AG$12:$AG$722,0),MATCH(U$6,'Res.Aux.'!$AG$15:$BG$15,0)))</f>
        <v/>
      </c>
      <c r="V615" s="417"/>
      <c r="W615" s="414" t="str">
        <f t="shared" si="122"/>
        <v>-</v>
      </c>
      <c r="X615" s="415" t="str">
        <f t="shared" si="122"/>
        <v>-</v>
      </c>
      <c r="Y615" s="415" t="str">
        <f t="shared" si="122"/>
        <v>-</v>
      </c>
      <c r="Z615" s="416" t="str">
        <f t="shared" si="120"/>
        <v>-</v>
      </c>
      <c r="AA615" s="417"/>
      <c r="AB615" s="414" t="str">
        <f t="shared" si="121"/>
        <v>-</v>
      </c>
      <c r="AC615" s="415" t="str">
        <f t="shared" si="121"/>
        <v>-</v>
      </c>
      <c r="AD615" s="415" t="str">
        <f t="shared" si="121"/>
        <v>-</v>
      </c>
      <c r="AE615" s="416" t="str">
        <f t="shared" si="119"/>
        <v>-</v>
      </c>
      <c r="AF615" s="417"/>
      <c r="AG615" s="410" t="str">
        <f t="shared" si="110"/>
        <v>-</v>
      </c>
      <c r="AH615" s="417"/>
      <c r="AI615" s="418" t="str">
        <f t="shared" si="111"/>
        <v>ù</v>
      </c>
      <c r="AJ615" s="419" t="str">
        <f t="shared" si="112"/>
        <v>~</v>
      </c>
      <c r="AK615" s="417"/>
      <c r="AL615" s="414" t="str">
        <f t="shared" si="118"/>
        <v>-</v>
      </c>
      <c r="AM615" s="416" t="str">
        <f t="shared" si="116"/>
        <v>-</v>
      </c>
    </row>
    <row r="616" spans="2:39" ht="15" x14ac:dyDescent="0.3">
      <c r="B616" s="400" t="str">
        <f>IF(MAX(B$7:B615)+1&gt;MAX('Res.Aux.'!$AG$23:$AG$722),"-",MAX(B$7:B615)+1)</f>
        <v>-</v>
      </c>
      <c r="C616" s="401" t="str">
        <f>IF($B616="-","",INDEX('Res.Aux.'!$AG$12:$BG$722,MATCH($B616,'Res.Aux.'!$AG$12:$AG$722,0),MATCH(C$6,'Res.Aux.'!$AG$15:$BG$15,0)))</f>
        <v/>
      </c>
      <c r="D616" s="402" t="str">
        <f t="shared" si="113"/>
        <v/>
      </c>
      <c r="E616" s="403" t="str">
        <f>IF($B616="-","",INDEX('Res.Aux.'!$AG$12:$BG$722,MATCH($B616,'Res.Aux.'!$AG$12:$AG$722,0),MATCH(E$6,'Res.Aux.'!$AG$15:$BG$15,0)))</f>
        <v/>
      </c>
      <c r="F616" s="402" t="str">
        <f t="shared" si="114"/>
        <v/>
      </c>
      <c r="G616" s="404" t="str">
        <f>IF($B616="-","",INDEX('Res.Aux.'!$AG$12:$BG$722,MATCH($B616,'Res.Aux.'!$AG$12:$AG$722,0),MATCH(G$6,'Res.Aux.'!$AG$15:$BG$15,0)))</f>
        <v/>
      </c>
      <c r="H616" s="405" t="str">
        <f>IF($B616="-","",Datos!$I$16)</f>
        <v/>
      </c>
      <c r="I616" s="406" t="str">
        <f>IF($C616="","",Datos!$G$16)</f>
        <v/>
      </c>
      <c r="J616" s="407" t="str">
        <f>IF($B616="-","",INDEX('Res.Aux.'!$AG$12:$BG$722,MATCH($B616,'Res.Aux.'!$AG$12:$AG$722,0),MATCH(J$6,'Res.Aux.'!$AG$15:$BG$15,0)))</f>
        <v/>
      </c>
      <c r="K616" s="408" t="str">
        <f>IF($C616="","",Datos!$H$26)</f>
        <v/>
      </c>
      <c r="L616" s="409" t="str">
        <f>IF($I616="","",Datos!$N$27)</f>
        <v/>
      </c>
      <c r="M616" s="407" t="str">
        <f>IF($I616="","",Datos!$O$27)</f>
        <v/>
      </c>
      <c r="N616" s="410" t="str">
        <f>IF($B616="-","",INDEX('Res.Aux.'!$AG$12:$BG$722,MATCH($B616,'Res.Aux.'!$AG$12:$AG$722,0),MATCH(N$6,'Res.Aux.'!$AG$15:$BG$15,0)))</f>
        <v/>
      </c>
      <c r="O616" s="411"/>
      <c r="P616" s="412" t="str">
        <f t="shared" si="115"/>
        <v/>
      </c>
      <c r="Q616" s="413" t="str">
        <f t="shared" si="117"/>
        <v>ù</v>
      </c>
      <c r="R616" s="414" t="str">
        <f>IF($B616="-","",INDEX('Res.Aux.'!$AG$12:$BG$722,MATCH($B616,'Res.Aux.'!$AG$12:$AG$722,0),MATCH(R$6,'Res.Aux.'!$AG$15:$BG$15,0)))</f>
        <v/>
      </c>
      <c r="S616" s="415" t="str">
        <f>IF($B616="-","",INDEX('Res.Aux.'!$AG$12:$BG$722,MATCH($B616,'Res.Aux.'!$AG$12:$AG$722,0),MATCH(S$6,'Res.Aux.'!$AG$15:$BG$15,0)))</f>
        <v/>
      </c>
      <c r="T616" s="415" t="str">
        <f>IF($B616="-","",INDEX('Res.Aux.'!$AG$12:$BG$722,MATCH($B616,'Res.Aux.'!$AG$12:$AG$722,0),MATCH(T$6,'Res.Aux.'!$AG$15:$BG$15,0)))</f>
        <v/>
      </c>
      <c r="U616" s="416" t="str">
        <f>IF($B616="-","",INDEX('Res.Aux.'!$AG$12:$BG$722,MATCH($B616,'Res.Aux.'!$AG$12:$AG$722,0),MATCH(U$6,'Res.Aux.'!$AG$15:$BG$15,0)))</f>
        <v/>
      </c>
      <c r="V616" s="417"/>
      <c r="W616" s="414" t="str">
        <f t="shared" si="122"/>
        <v>-</v>
      </c>
      <c r="X616" s="415" t="str">
        <f t="shared" si="122"/>
        <v>-</v>
      </c>
      <c r="Y616" s="415" t="str">
        <f t="shared" si="122"/>
        <v>-</v>
      </c>
      <c r="Z616" s="416" t="str">
        <f t="shared" si="120"/>
        <v>-</v>
      </c>
      <c r="AA616" s="417"/>
      <c r="AB616" s="414" t="str">
        <f t="shared" si="121"/>
        <v>-</v>
      </c>
      <c r="AC616" s="415" t="str">
        <f t="shared" si="121"/>
        <v>-</v>
      </c>
      <c r="AD616" s="415" t="str">
        <f t="shared" si="121"/>
        <v>-</v>
      </c>
      <c r="AE616" s="416" t="str">
        <f t="shared" si="119"/>
        <v>-</v>
      </c>
      <c r="AF616" s="417"/>
      <c r="AG616" s="410" t="str">
        <f t="shared" si="110"/>
        <v>-</v>
      </c>
      <c r="AH616" s="417"/>
      <c r="AI616" s="418" t="str">
        <f t="shared" si="111"/>
        <v>ù</v>
      </c>
      <c r="AJ616" s="419" t="str">
        <f t="shared" si="112"/>
        <v>~</v>
      </c>
      <c r="AK616" s="417"/>
      <c r="AL616" s="414" t="str">
        <f t="shared" si="118"/>
        <v>-</v>
      </c>
      <c r="AM616" s="416" t="str">
        <f t="shared" si="116"/>
        <v>-</v>
      </c>
    </row>
    <row r="617" spans="2:39" ht="15" x14ac:dyDescent="0.3">
      <c r="B617" s="400" t="str">
        <f>IF(MAX(B$7:B616)+1&gt;MAX('Res.Aux.'!$AG$23:$AG$722),"-",MAX(B$7:B616)+1)</f>
        <v>-</v>
      </c>
      <c r="C617" s="401" t="str">
        <f>IF($B617="-","",INDEX('Res.Aux.'!$AG$12:$BG$722,MATCH($B617,'Res.Aux.'!$AG$12:$AG$722,0),MATCH(C$6,'Res.Aux.'!$AG$15:$BG$15,0)))</f>
        <v/>
      </c>
      <c r="D617" s="402" t="str">
        <f t="shared" si="113"/>
        <v/>
      </c>
      <c r="E617" s="403" t="str">
        <f>IF($B617="-","",INDEX('Res.Aux.'!$AG$12:$BG$722,MATCH($B617,'Res.Aux.'!$AG$12:$AG$722,0),MATCH(E$6,'Res.Aux.'!$AG$15:$BG$15,0)))</f>
        <v/>
      </c>
      <c r="F617" s="402" t="str">
        <f t="shared" si="114"/>
        <v/>
      </c>
      <c r="G617" s="404" t="str">
        <f>IF($B617="-","",INDEX('Res.Aux.'!$AG$12:$BG$722,MATCH($B617,'Res.Aux.'!$AG$12:$AG$722,0),MATCH(G$6,'Res.Aux.'!$AG$15:$BG$15,0)))</f>
        <v/>
      </c>
      <c r="H617" s="405" t="str">
        <f>IF($B617="-","",Datos!$I$16)</f>
        <v/>
      </c>
      <c r="I617" s="406" t="str">
        <f>IF($C617="","",Datos!$G$16)</f>
        <v/>
      </c>
      <c r="J617" s="407" t="str">
        <f>IF($B617="-","",INDEX('Res.Aux.'!$AG$12:$BG$722,MATCH($B617,'Res.Aux.'!$AG$12:$AG$722,0),MATCH(J$6,'Res.Aux.'!$AG$15:$BG$15,0)))</f>
        <v/>
      </c>
      <c r="K617" s="408" t="str">
        <f>IF($C617="","",Datos!$H$26)</f>
        <v/>
      </c>
      <c r="L617" s="409" t="str">
        <f>IF($I617="","",Datos!$N$27)</f>
        <v/>
      </c>
      <c r="M617" s="407" t="str">
        <f>IF($I617="","",Datos!$O$27)</f>
        <v/>
      </c>
      <c r="N617" s="410" t="str">
        <f>IF($B617="-","",INDEX('Res.Aux.'!$AG$12:$BG$722,MATCH($B617,'Res.Aux.'!$AG$12:$AG$722,0),MATCH(N$6,'Res.Aux.'!$AG$15:$BG$15,0)))</f>
        <v/>
      </c>
      <c r="O617" s="411"/>
      <c r="P617" s="412" t="str">
        <f t="shared" si="115"/>
        <v/>
      </c>
      <c r="Q617" s="413" t="str">
        <f t="shared" si="117"/>
        <v>ù</v>
      </c>
      <c r="R617" s="414" t="str">
        <f>IF($B617="-","",INDEX('Res.Aux.'!$AG$12:$BG$722,MATCH($B617,'Res.Aux.'!$AG$12:$AG$722,0),MATCH(R$6,'Res.Aux.'!$AG$15:$BG$15,0)))</f>
        <v/>
      </c>
      <c r="S617" s="415" t="str">
        <f>IF($B617="-","",INDEX('Res.Aux.'!$AG$12:$BG$722,MATCH($B617,'Res.Aux.'!$AG$12:$AG$722,0),MATCH(S$6,'Res.Aux.'!$AG$15:$BG$15,0)))</f>
        <v/>
      </c>
      <c r="T617" s="415" t="str">
        <f>IF($B617="-","",INDEX('Res.Aux.'!$AG$12:$BG$722,MATCH($B617,'Res.Aux.'!$AG$12:$AG$722,0),MATCH(T$6,'Res.Aux.'!$AG$15:$BG$15,0)))</f>
        <v/>
      </c>
      <c r="U617" s="416" t="str">
        <f>IF($B617="-","",INDEX('Res.Aux.'!$AG$12:$BG$722,MATCH($B617,'Res.Aux.'!$AG$12:$AG$722,0),MATCH(U$6,'Res.Aux.'!$AG$15:$BG$15,0)))</f>
        <v/>
      </c>
      <c r="V617" s="417"/>
      <c r="W617" s="414" t="str">
        <f t="shared" si="122"/>
        <v>-</v>
      </c>
      <c r="X617" s="415" t="str">
        <f t="shared" si="122"/>
        <v>-</v>
      </c>
      <c r="Y617" s="415" t="str">
        <f t="shared" si="122"/>
        <v>-</v>
      </c>
      <c r="Z617" s="416" t="str">
        <f t="shared" si="120"/>
        <v>-</v>
      </c>
      <c r="AA617" s="417"/>
      <c r="AB617" s="414" t="str">
        <f t="shared" si="121"/>
        <v>-</v>
      </c>
      <c r="AC617" s="415" t="str">
        <f t="shared" si="121"/>
        <v>-</v>
      </c>
      <c r="AD617" s="415" t="str">
        <f t="shared" si="121"/>
        <v>-</v>
      </c>
      <c r="AE617" s="416" t="str">
        <f t="shared" si="119"/>
        <v>-</v>
      </c>
      <c r="AF617" s="417"/>
      <c r="AG617" s="410" t="str">
        <f t="shared" si="110"/>
        <v>-</v>
      </c>
      <c r="AH617" s="417"/>
      <c r="AI617" s="418" t="str">
        <f t="shared" si="111"/>
        <v>ù</v>
      </c>
      <c r="AJ617" s="419" t="str">
        <f t="shared" si="112"/>
        <v>~</v>
      </c>
      <c r="AK617" s="417"/>
      <c r="AL617" s="414" t="str">
        <f t="shared" si="118"/>
        <v>-</v>
      </c>
      <c r="AM617" s="416" t="str">
        <f t="shared" si="116"/>
        <v>-</v>
      </c>
    </row>
    <row r="618" spans="2:39" ht="15" x14ac:dyDescent="0.3">
      <c r="B618" s="400" t="str">
        <f>IF(MAX(B$7:B617)+1&gt;MAX('Res.Aux.'!$AG$23:$AG$722),"-",MAX(B$7:B617)+1)</f>
        <v>-</v>
      </c>
      <c r="C618" s="401" t="str">
        <f>IF($B618="-","",INDEX('Res.Aux.'!$AG$12:$BG$722,MATCH($B618,'Res.Aux.'!$AG$12:$AG$722,0),MATCH(C$6,'Res.Aux.'!$AG$15:$BG$15,0)))</f>
        <v/>
      </c>
      <c r="D618" s="402" t="str">
        <f t="shared" si="113"/>
        <v/>
      </c>
      <c r="E618" s="403" t="str">
        <f>IF($B618="-","",INDEX('Res.Aux.'!$AG$12:$BG$722,MATCH($B618,'Res.Aux.'!$AG$12:$AG$722,0),MATCH(E$6,'Res.Aux.'!$AG$15:$BG$15,0)))</f>
        <v/>
      </c>
      <c r="F618" s="402" t="str">
        <f t="shared" si="114"/>
        <v/>
      </c>
      <c r="G618" s="404" t="str">
        <f>IF($B618="-","",INDEX('Res.Aux.'!$AG$12:$BG$722,MATCH($B618,'Res.Aux.'!$AG$12:$AG$722,0),MATCH(G$6,'Res.Aux.'!$AG$15:$BG$15,0)))</f>
        <v/>
      </c>
      <c r="H618" s="405" t="str">
        <f>IF($B618="-","",Datos!$I$16)</f>
        <v/>
      </c>
      <c r="I618" s="406" t="str">
        <f>IF($C618="","",Datos!$G$16)</f>
        <v/>
      </c>
      <c r="J618" s="407" t="str">
        <f>IF($B618="-","",INDEX('Res.Aux.'!$AG$12:$BG$722,MATCH($B618,'Res.Aux.'!$AG$12:$AG$722,0),MATCH(J$6,'Res.Aux.'!$AG$15:$BG$15,0)))</f>
        <v/>
      </c>
      <c r="K618" s="408" t="str">
        <f>IF($C618="","",Datos!$H$26)</f>
        <v/>
      </c>
      <c r="L618" s="409" t="str">
        <f>IF($I618="","",Datos!$N$27)</f>
        <v/>
      </c>
      <c r="M618" s="407" t="str">
        <f>IF($I618="","",Datos!$O$27)</f>
        <v/>
      </c>
      <c r="N618" s="410" t="str">
        <f>IF($B618="-","",INDEX('Res.Aux.'!$AG$12:$BG$722,MATCH($B618,'Res.Aux.'!$AG$12:$AG$722,0),MATCH(N$6,'Res.Aux.'!$AG$15:$BG$15,0)))</f>
        <v/>
      </c>
      <c r="O618" s="411"/>
      <c r="P618" s="412" t="str">
        <f t="shared" si="115"/>
        <v/>
      </c>
      <c r="Q618" s="413" t="str">
        <f t="shared" si="117"/>
        <v>ù</v>
      </c>
      <c r="R618" s="414" t="str">
        <f>IF($B618="-","",INDEX('Res.Aux.'!$AG$12:$BG$722,MATCH($B618,'Res.Aux.'!$AG$12:$AG$722,0),MATCH(R$6,'Res.Aux.'!$AG$15:$BG$15,0)))</f>
        <v/>
      </c>
      <c r="S618" s="415" t="str">
        <f>IF($B618="-","",INDEX('Res.Aux.'!$AG$12:$BG$722,MATCH($B618,'Res.Aux.'!$AG$12:$AG$722,0),MATCH(S$6,'Res.Aux.'!$AG$15:$BG$15,0)))</f>
        <v/>
      </c>
      <c r="T618" s="415" t="str">
        <f>IF($B618="-","",INDEX('Res.Aux.'!$AG$12:$BG$722,MATCH($B618,'Res.Aux.'!$AG$12:$AG$722,0),MATCH(T$6,'Res.Aux.'!$AG$15:$BG$15,0)))</f>
        <v/>
      </c>
      <c r="U618" s="416" t="str">
        <f>IF($B618="-","",INDEX('Res.Aux.'!$AG$12:$BG$722,MATCH($B618,'Res.Aux.'!$AG$12:$AG$722,0),MATCH(U$6,'Res.Aux.'!$AG$15:$BG$15,0)))</f>
        <v/>
      </c>
      <c r="V618" s="417"/>
      <c r="W618" s="414" t="str">
        <f t="shared" si="122"/>
        <v>-</v>
      </c>
      <c r="X618" s="415" t="str">
        <f t="shared" si="122"/>
        <v>-</v>
      </c>
      <c r="Y618" s="415" t="str">
        <f t="shared" si="122"/>
        <v>-</v>
      </c>
      <c r="Z618" s="416" t="str">
        <f t="shared" si="120"/>
        <v>-</v>
      </c>
      <c r="AA618" s="417"/>
      <c r="AB618" s="414" t="str">
        <f t="shared" si="121"/>
        <v>-</v>
      </c>
      <c r="AC618" s="415" t="str">
        <f t="shared" si="121"/>
        <v>-</v>
      </c>
      <c r="AD618" s="415" t="str">
        <f t="shared" si="121"/>
        <v>-</v>
      </c>
      <c r="AE618" s="416" t="str">
        <f t="shared" si="119"/>
        <v>-</v>
      </c>
      <c r="AF618" s="417"/>
      <c r="AG618" s="410" t="str">
        <f t="shared" si="110"/>
        <v>-</v>
      </c>
      <c r="AH618" s="417"/>
      <c r="AI618" s="418" t="str">
        <f t="shared" si="111"/>
        <v>ù</v>
      </c>
      <c r="AJ618" s="419" t="str">
        <f t="shared" si="112"/>
        <v>~</v>
      </c>
      <c r="AK618" s="417"/>
      <c r="AL618" s="414" t="str">
        <f t="shared" si="118"/>
        <v>-</v>
      </c>
      <c r="AM618" s="416" t="str">
        <f t="shared" si="116"/>
        <v>-</v>
      </c>
    </row>
    <row r="619" spans="2:39" ht="15" x14ac:dyDescent="0.3">
      <c r="B619" s="400" t="str">
        <f>IF(MAX(B$7:B618)+1&gt;MAX('Res.Aux.'!$AG$23:$AG$722),"-",MAX(B$7:B618)+1)</f>
        <v>-</v>
      </c>
      <c r="C619" s="401" t="str">
        <f>IF($B619="-","",INDEX('Res.Aux.'!$AG$12:$BG$722,MATCH($B619,'Res.Aux.'!$AG$12:$AG$722,0),MATCH(C$6,'Res.Aux.'!$AG$15:$BG$15,0)))</f>
        <v/>
      </c>
      <c r="D619" s="402" t="str">
        <f t="shared" si="113"/>
        <v/>
      </c>
      <c r="E619" s="403" t="str">
        <f>IF($B619="-","",INDEX('Res.Aux.'!$AG$12:$BG$722,MATCH($B619,'Res.Aux.'!$AG$12:$AG$722,0),MATCH(E$6,'Res.Aux.'!$AG$15:$BG$15,0)))</f>
        <v/>
      </c>
      <c r="F619" s="402" t="str">
        <f t="shared" si="114"/>
        <v/>
      </c>
      <c r="G619" s="404" t="str">
        <f>IF($B619="-","",INDEX('Res.Aux.'!$AG$12:$BG$722,MATCH($B619,'Res.Aux.'!$AG$12:$AG$722,0),MATCH(G$6,'Res.Aux.'!$AG$15:$BG$15,0)))</f>
        <v/>
      </c>
      <c r="H619" s="405" t="str">
        <f>IF($B619="-","",Datos!$I$16)</f>
        <v/>
      </c>
      <c r="I619" s="406" t="str">
        <f>IF($C619="","",Datos!$G$16)</f>
        <v/>
      </c>
      <c r="J619" s="407" t="str">
        <f>IF($B619="-","",INDEX('Res.Aux.'!$AG$12:$BG$722,MATCH($B619,'Res.Aux.'!$AG$12:$AG$722,0),MATCH(J$6,'Res.Aux.'!$AG$15:$BG$15,0)))</f>
        <v/>
      </c>
      <c r="K619" s="408" t="str">
        <f>IF($C619="","",Datos!$H$26)</f>
        <v/>
      </c>
      <c r="L619" s="409" t="str">
        <f>IF($I619="","",Datos!$N$27)</f>
        <v/>
      </c>
      <c r="M619" s="407" t="str">
        <f>IF($I619="","",Datos!$O$27)</f>
        <v/>
      </c>
      <c r="N619" s="410" t="str">
        <f>IF($B619="-","",INDEX('Res.Aux.'!$AG$12:$BG$722,MATCH($B619,'Res.Aux.'!$AG$12:$AG$722,0),MATCH(N$6,'Res.Aux.'!$AG$15:$BG$15,0)))</f>
        <v/>
      </c>
      <c r="O619" s="411"/>
      <c r="P619" s="412" t="str">
        <f t="shared" si="115"/>
        <v/>
      </c>
      <c r="Q619" s="413" t="str">
        <f t="shared" si="117"/>
        <v>ù</v>
      </c>
      <c r="R619" s="414" t="str">
        <f>IF($B619="-","",INDEX('Res.Aux.'!$AG$12:$BG$722,MATCH($B619,'Res.Aux.'!$AG$12:$AG$722,0),MATCH(R$6,'Res.Aux.'!$AG$15:$BG$15,0)))</f>
        <v/>
      </c>
      <c r="S619" s="415" t="str">
        <f>IF($B619="-","",INDEX('Res.Aux.'!$AG$12:$BG$722,MATCH($B619,'Res.Aux.'!$AG$12:$AG$722,0),MATCH(S$6,'Res.Aux.'!$AG$15:$BG$15,0)))</f>
        <v/>
      </c>
      <c r="T619" s="415" t="str">
        <f>IF($B619="-","",INDEX('Res.Aux.'!$AG$12:$BG$722,MATCH($B619,'Res.Aux.'!$AG$12:$AG$722,0),MATCH(T$6,'Res.Aux.'!$AG$15:$BG$15,0)))</f>
        <v/>
      </c>
      <c r="U619" s="416" t="str">
        <f>IF($B619="-","",INDEX('Res.Aux.'!$AG$12:$BG$722,MATCH($B619,'Res.Aux.'!$AG$12:$AG$722,0),MATCH(U$6,'Res.Aux.'!$AG$15:$BG$15,0)))</f>
        <v/>
      </c>
      <c r="V619" s="417"/>
      <c r="W619" s="414" t="str">
        <f t="shared" si="122"/>
        <v>-</v>
      </c>
      <c r="X619" s="415" t="str">
        <f t="shared" si="122"/>
        <v>-</v>
      </c>
      <c r="Y619" s="415" t="str">
        <f t="shared" si="122"/>
        <v>-</v>
      </c>
      <c r="Z619" s="416" t="str">
        <f t="shared" si="120"/>
        <v>-</v>
      </c>
      <c r="AA619" s="417"/>
      <c r="AB619" s="414" t="str">
        <f t="shared" si="121"/>
        <v>-</v>
      </c>
      <c r="AC619" s="415" t="str">
        <f t="shared" si="121"/>
        <v>-</v>
      </c>
      <c r="AD619" s="415" t="str">
        <f t="shared" si="121"/>
        <v>-</v>
      </c>
      <c r="AE619" s="416" t="str">
        <f t="shared" si="119"/>
        <v>-</v>
      </c>
      <c r="AF619" s="417"/>
      <c r="AG619" s="410" t="str">
        <f t="shared" si="110"/>
        <v>-</v>
      </c>
      <c r="AH619" s="417"/>
      <c r="AI619" s="418" t="str">
        <f t="shared" si="111"/>
        <v>ù</v>
      </c>
      <c r="AJ619" s="419" t="str">
        <f t="shared" si="112"/>
        <v>~</v>
      </c>
      <c r="AK619" s="417"/>
      <c r="AL619" s="414" t="str">
        <f t="shared" si="118"/>
        <v>-</v>
      </c>
      <c r="AM619" s="416" t="str">
        <f t="shared" si="116"/>
        <v>-</v>
      </c>
    </row>
    <row r="620" spans="2:39" ht="15" x14ac:dyDescent="0.3">
      <c r="B620" s="400" t="str">
        <f>IF(MAX(B$7:B619)+1&gt;MAX('Res.Aux.'!$AG$23:$AG$722),"-",MAX(B$7:B619)+1)</f>
        <v>-</v>
      </c>
      <c r="C620" s="401" t="str">
        <f>IF($B620="-","",INDEX('Res.Aux.'!$AG$12:$BG$722,MATCH($B620,'Res.Aux.'!$AG$12:$AG$722,0),MATCH(C$6,'Res.Aux.'!$AG$15:$BG$15,0)))</f>
        <v/>
      </c>
      <c r="D620" s="402" t="str">
        <f t="shared" si="113"/>
        <v/>
      </c>
      <c r="E620" s="403" t="str">
        <f>IF($B620="-","",INDEX('Res.Aux.'!$AG$12:$BG$722,MATCH($B620,'Res.Aux.'!$AG$12:$AG$722,0),MATCH(E$6,'Res.Aux.'!$AG$15:$BG$15,0)))</f>
        <v/>
      </c>
      <c r="F620" s="402" t="str">
        <f t="shared" si="114"/>
        <v/>
      </c>
      <c r="G620" s="404" t="str">
        <f>IF($B620="-","",INDEX('Res.Aux.'!$AG$12:$BG$722,MATCH($B620,'Res.Aux.'!$AG$12:$AG$722,0),MATCH(G$6,'Res.Aux.'!$AG$15:$BG$15,0)))</f>
        <v/>
      </c>
      <c r="H620" s="405" t="str">
        <f>IF($B620="-","",Datos!$I$16)</f>
        <v/>
      </c>
      <c r="I620" s="406" t="str">
        <f>IF($C620="","",Datos!$G$16)</f>
        <v/>
      </c>
      <c r="J620" s="407" t="str">
        <f>IF($B620="-","",INDEX('Res.Aux.'!$AG$12:$BG$722,MATCH($B620,'Res.Aux.'!$AG$12:$AG$722,0),MATCH(J$6,'Res.Aux.'!$AG$15:$BG$15,0)))</f>
        <v/>
      </c>
      <c r="K620" s="408" t="str">
        <f>IF($C620="","",Datos!$H$26)</f>
        <v/>
      </c>
      <c r="L620" s="409" t="str">
        <f>IF($I620="","",Datos!$N$27)</f>
        <v/>
      </c>
      <c r="M620" s="407" t="str">
        <f>IF($I620="","",Datos!$O$27)</f>
        <v/>
      </c>
      <c r="N620" s="410" t="str">
        <f>IF($B620="-","",INDEX('Res.Aux.'!$AG$12:$BG$722,MATCH($B620,'Res.Aux.'!$AG$12:$AG$722,0),MATCH(N$6,'Res.Aux.'!$AG$15:$BG$15,0)))</f>
        <v/>
      </c>
      <c r="O620" s="411"/>
      <c r="P620" s="412" t="str">
        <f t="shared" si="115"/>
        <v/>
      </c>
      <c r="Q620" s="413" t="str">
        <f t="shared" si="117"/>
        <v>ù</v>
      </c>
      <c r="R620" s="414" t="str">
        <f>IF($B620="-","",INDEX('Res.Aux.'!$AG$12:$BG$722,MATCH($B620,'Res.Aux.'!$AG$12:$AG$722,0),MATCH(R$6,'Res.Aux.'!$AG$15:$BG$15,0)))</f>
        <v/>
      </c>
      <c r="S620" s="415" t="str">
        <f>IF($B620="-","",INDEX('Res.Aux.'!$AG$12:$BG$722,MATCH($B620,'Res.Aux.'!$AG$12:$AG$722,0),MATCH(S$6,'Res.Aux.'!$AG$15:$BG$15,0)))</f>
        <v/>
      </c>
      <c r="T620" s="415" t="str">
        <f>IF($B620="-","",INDEX('Res.Aux.'!$AG$12:$BG$722,MATCH($B620,'Res.Aux.'!$AG$12:$AG$722,0),MATCH(T$6,'Res.Aux.'!$AG$15:$BG$15,0)))</f>
        <v/>
      </c>
      <c r="U620" s="416" t="str">
        <f>IF($B620="-","",INDEX('Res.Aux.'!$AG$12:$BG$722,MATCH($B620,'Res.Aux.'!$AG$12:$AG$722,0),MATCH(U$6,'Res.Aux.'!$AG$15:$BG$15,0)))</f>
        <v/>
      </c>
      <c r="V620" s="417"/>
      <c r="W620" s="414" t="str">
        <f t="shared" si="122"/>
        <v>-</v>
      </c>
      <c r="X620" s="415" t="str">
        <f t="shared" si="122"/>
        <v>-</v>
      </c>
      <c r="Y620" s="415" t="str">
        <f t="shared" si="122"/>
        <v>-</v>
      </c>
      <c r="Z620" s="416" t="str">
        <f t="shared" si="120"/>
        <v>-</v>
      </c>
      <c r="AA620" s="417"/>
      <c r="AB620" s="414" t="str">
        <f t="shared" si="121"/>
        <v>-</v>
      </c>
      <c r="AC620" s="415" t="str">
        <f t="shared" si="121"/>
        <v>-</v>
      </c>
      <c r="AD620" s="415" t="str">
        <f t="shared" si="121"/>
        <v>-</v>
      </c>
      <c r="AE620" s="416" t="str">
        <f t="shared" si="119"/>
        <v>-</v>
      </c>
      <c r="AF620" s="417"/>
      <c r="AG620" s="410" t="str">
        <f t="shared" si="110"/>
        <v>-</v>
      </c>
      <c r="AH620" s="417"/>
      <c r="AI620" s="418" t="str">
        <f t="shared" si="111"/>
        <v>ù</v>
      </c>
      <c r="AJ620" s="419" t="str">
        <f t="shared" si="112"/>
        <v>~</v>
      </c>
      <c r="AK620" s="417"/>
      <c r="AL620" s="414" t="str">
        <f t="shared" si="118"/>
        <v>-</v>
      </c>
      <c r="AM620" s="416" t="str">
        <f t="shared" si="116"/>
        <v>-</v>
      </c>
    </row>
    <row r="621" spans="2:39" ht="15" x14ac:dyDescent="0.3">
      <c r="B621" s="400" t="str">
        <f>IF(MAX(B$7:B620)+1&gt;MAX('Res.Aux.'!$AG$23:$AG$722),"-",MAX(B$7:B620)+1)</f>
        <v>-</v>
      </c>
      <c r="C621" s="401" t="str">
        <f>IF($B621="-","",INDEX('Res.Aux.'!$AG$12:$BG$722,MATCH($B621,'Res.Aux.'!$AG$12:$AG$722,0),MATCH(C$6,'Res.Aux.'!$AG$15:$BG$15,0)))</f>
        <v/>
      </c>
      <c r="D621" s="402" t="str">
        <f t="shared" si="113"/>
        <v/>
      </c>
      <c r="E621" s="403" t="str">
        <f>IF($B621="-","",INDEX('Res.Aux.'!$AG$12:$BG$722,MATCH($B621,'Res.Aux.'!$AG$12:$AG$722,0),MATCH(E$6,'Res.Aux.'!$AG$15:$BG$15,0)))</f>
        <v/>
      </c>
      <c r="F621" s="402" t="str">
        <f t="shared" si="114"/>
        <v/>
      </c>
      <c r="G621" s="404" t="str">
        <f>IF($B621="-","",INDEX('Res.Aux.'!$AG$12:$BG$722,MATCH($B621,'Res.Aux.'!$AG$12:$AG$722,0),MATCH(G$6,'Res.Aux.'!$AG$15:$BG$15,0)))</f>
        <v/>
      </c>
      <c r="H621" s="405" t="str">
        <f>IF($B621="-","",Datos!$I$16)</f>
        <v/>
      </c>
      <c r="I621" s="406" t="str">
        <f>IF($C621="","",Datos!$G$16)</f>
        <v/>
      </c>
      <c r="J621" s="407" t="str">
        <f>IF($B621="-","",INDEX('Res.Aux.'!$AG$12:$BG$722,MATCH($B621,'Res.Aux.'!$AG$12:$AG$722,0),MATCH(J$6,'Res.Aux.'!$AG$15:$BG$15,0)))</f>
        <v/>
      </c>
      <c r="K621" s="408" t="str">
        <f>IF($C621="","",Datos!$H$26)</f>
        <v/>
      </c>
      <c r="L621" s="409" t="str">
        <f>IF($I621="","",Datos!$N$27)</f>
        <v/>
      </c>
      <c r="M621" s="407" t="str">
        <f>IF($I621="","",Datos!$O$27)</f>
        <v/>
      </c>
      <c r="N621" s="410" t="str">
        <f>IF($B621="-","",INDEX('Res.Aux.'!$AG$12:$BG$722,MATCH($B621,'Res.Aux.'!$AG$12:$AG$722,0),MATCH(N$6,'Res.Aux.'!$AG$15:$BG$15,0)))</f>
        <v/>
      </c>
      <c r="O621" s="411"/>
      <c r="P621" s="412" t="str">
        <f t="shared" si="115"/>
        <v/>
      </c>
      <c r="Q621" s="413" t="str">
        <f t="shared" si="117"/>
        <v>ù</v>
      </c>
      <c r="R621" s="414" t="str">
        <f>IF($B621="-","",INDEX('Res.Aux.'!$AG$12:$BG$722,MATCH($B621,'Res.Aux.'!$AG$12:$AG$722,0),MATCH(R$6,'Res.Aux.'!$AG$15:$BG$15,0)))</f>
        <v/>
      </c>
      <c r="S621" s="415" t="str">
        <f>IF($B621="-","",INDEX('Res.Aux.'!$AG$12:$BG$722,MATCH($B621,'Res.Aux.'!$AG$12:$AG$722,0),MATCH(S$6,'Res.Aux.'!$AG$15:$BG$15,0)))</f>
        <v/>
      </c>
      <c r="T621" s="415" t="str">
        <f>IF($B621="-","",INDEX('Res.Aux.'!$AG$12:$BG$722,MATCH($B621,'Res.Aux.'!$AG$12:$AG$722,0),MATCH(T$6,'Res.Aux.'!$AG$15:$BG$15,0)))</f>
        <v/>
      </c>
      <c r="U621" s="416" t="str">
        <f>IF($B621="-","",INDEX('Res.Aux.'!$AG$12:$BG$722,MATCH($B621,'Res.Aux.'!$AG$12:$AG$722,0),MATCH(U$6,'Res.Aux.'!$AG$15:$BG$15,0)))</f>
        <v/>
      </c>
      <c r="V621" s="417"/>
      <c r="W621" s="414" t="str">
        <f t="shared" si="122"/>
        <v>-</v>
      </c>
      <c r="X621" s="415" t="str">
        <f t="shared" si="122"/>
        <v>-</v>
      </c>
      <c r="Y621" s="415" t="str">
        <f t="shared" si="122"/>
        <v>-</v>
      </c>
      <c r="Z621" s="416" t="str">
        <f t="shared" si="120"/>
        <v>-</v>
      </c>
      <c r="AA621" s="417"/>
      <c r="AB621" s="414" t="str">
        <f t="shared" si="121"/>
        <v>-</v>
      </c>
      <c r="AC621" s="415" t="str">
        <f t="shared" si="121"/>
        <v>-</v>
      </c>
      <c r="AD621" s="415" t="str">
        <f t="shared" si="121"/>
        <v>-</v>
      </c>
      <c r="AE621" s="416" t="str">
        <f t="shared" si="119"/>
        <v>-</v>
      </c>
      <c r="AF621" s="417"/>
      <c r="AG621" s="410" t="str">
        <f t="shared" si="110"/>
        <v>-</v>
      </c>
      <c r="AH621" s="417"/>
      <c r="AI621" s="418" t="str">
        <f t="shared" si="111"/>
        <v>ù</v>
      </c>
      <c r="AJ621" s="419" t="str">
        <f t="shared" si="112"/>
        <v>~</v>
      </c>
      <c r="AK621" s="417"/>
      <c r="AL621" s="414" t="str">
        <f t="shared" si="118"/>
        <v>-</v>
      </c>
      <c r="AM621" s="416" t="str">
        <f t="shared" si="116"/>
        <v>-</v>
      </c>
    </row>
    <row r="622" spans="2:39" ht="15" x14ac:dyDescent="0.3">
      <c r="B622" s="400" t="str">
        <f>IF(MAX(B$7:B621)+1&gt;MAX('Res.Aux.'!$AG$23:$AG$722),"-",MAX(B$7:B621)+1)</f>
        <v>-</v>
      </c>
      <c r="C622" s="401" t="str">
        <f>IF($B622="-","",INDEX('Res.Aux.'!$AG$12:$BG$722,MATCH($B622,'Res.Aux.'!$AG$12:$AG$722,0),MATCH(C$6,'Res.Aux.'!$AG$15:$BG$15,0)))</f>
        <v/>
      </c>
      <c r="D622" s="402" t="str">
        <f t="shared" si="113"/>
        <v/>
      </c>
      <c r="E622" s="403" t="str">
        <f>IF($B622="-","",INDEX('Res.Aux.'!$AG$12:$BG$722,MATCH($B622,'Res.Aux.'!$AG$12:$AG$722,0),MATCH(E$6,'Res.Aux.'!$AG$15:$BG$15,0)))</f>
        <v/>
      </c>
      <c r="F622" s="402" t="str">
        <f t="shared" si="114"/>
        <v/>
      </c>
      <c r="G622" s="404" t="str">
        <f>IF($B622="-","",INDEX('Res.Aux.'!$AG$12:$BG$722,MATCH($B622,'Res.Aux.'!$AG$12:$AG$722,0),MATCH(G$6,'Res.Aux.'!$AG$15:$BG$15,0)))</f>
        <v/>
      </c>
      <c r="H622" s="405" t="str">
        <f>IF($B622="-","",Datos!$I$16)</f>
        <v/>
      </c>
      <c r="I622" s="406" t="str">
        <f>IF($C622="","",Datos!$G$16)</f>
        <v/>
      </c>
      <c r="J622" s="407" t="str">
        <f>IF($B622="-","",INDEX('Res.Aux.'!$AG$12:$BG$722,MATCH($B622,'Res.Aux.'!$AG$12:$AG$722,0),MATCH(J$6,'Res.Aux.'!$AG$15:$BG$15,0)))</f>
        <v/>
      </c>
      <c r="K622" s="408" t="str">
        <f>IF($C622="","",Datos!$H$26)</f>
        <v/>
      </c>
      <c r="L622" s="409" t="str">
        <f>IF($I622="","",Datos!$N$27)</f>
        <v/>
      </c>
      <c r="M622" s="407" t="str">
        <f>IF($I622="","",Datos!$O$27)</f>
        <v/>
      </c>
      <c r="N622" s="410" t="str">
        <f>IF($B622="-","",INDEX('Res.Aux.'!$AG$12:$BG$722,MATCH($B622,'Res.Aux.'!$AG$12:$AG$722,0),MATCH(N$6,'Res.Aux.'!$AG$15:$BG$15,0)))</f>
        <v/>
      </c>
      <c r="O622" s="411"/>
      <c r="P622" s="412" t="str">
        <f t="shared" si="115"/>
        <v/>
      </c>
      <c r="Q622" s="413" t="str">
        <f t="shared" si="117"/>
        <v>ù</v>
      </c>
      <c r="R622" s="414" t="str">
        <f>IF($B622="-","",INDEX('Res.Aux.'!$AG$12:$BG$722,MATCH($B622,'Res.Aux.'!$AG$12:$AG$722,0),MATCH(R$6,'Res.Aux.'!$AG$15:$BG$15,0)))</f>
        <v/>
      </c>
      <c r="S622" s="415" t="str">
        <f>IF($B622="-","",INDEX('Res.Aux.'!$AG$12:$BG$722,MATCH($B622,'Res.Aux.'!$AG$12:$AG$722,0),MATCH(S$6,'Res.Aux.'!$AG$15:$BG$15,0)))</f>
        <v/>
      </c>
      <c r="T622" s="415" t="str">
        <f>IF($B622="-","",INDEX('Res.Aux.'!$AG$12:$BG$722,MATCH($B622,'Res.Aux.'!$AG$12:$AG$722,0),MATCH(T$6,'Res.Aux.'!$AG$15:$BG$15,0)))</f>
        <v/>
      </c>
      <c r="U622" s="416" t="str">
        <f>IF($B622="-","",INDEX('Res.Aux.'!$AG$12:$BG$722,MATCH($B622,'Res.Aux.'!$AG$12:$AG$722,0),MATCH(U$6,'Res.Aux.'!$AG$15:$BG$15,0)))</f>
        <v/>
      </c>
      <c r="V622" s="417"/>
      <c r="W622" s="414" t="str">
        <f t="shared" si="122"/>
        <v>-</v>
      </c>
      <c r="X622" s="415" t="str">
        <f t="shared" si="122"/>
        <v>-</v>
      </c>
      <c r="Y622" s="415" t="str">
        <f t="shared" si="122"/>
        <v>-</v>
      </c>
      <c r="Z622" s="416" t="str">
        <f t="shared" si="120"/>
        <v>-</v>
      </c>
      <c r="AA622" s="417"/>
      <c r="AB622" s="414" t="str">
        <f t="shared" si="121"/>
        <v>-</v>
      </c>
      <c r="AC622" s="415" t="str">
        <f t="shared" si="121"/>
        <v>-</v>
      </c>
      <c r="AD622" s="415" t="str">
        <f t="shared" si="121"/>
        <v>-</v>
      </c>
      <c r="AE622" s="416" t="str">
        <f t="shared" si="119"/>
        <v>-</v>
      </c>
      <c r="AF622" s="417"/>
      <c r="AG622" s="410" t="str">
        <f t="shared" si="110"/>
        <v>-</v>
      </c>
      <c r="AH622" s="417"/>
      <c r="AI622" s="418" t="str">
        <f t="shared" si="111"/>
        <v>ù</v>
      </c>
      <c r="AJ622" s="419" t="str">
        <f t="shared" si="112"/>
        <v>~</v>
      </c>
      <c r="AK622" s="417"/>
      <c r="AL622" s="414" t="str">
        <f t="shared" si="118"/>
        <v>-</v>
      </c>
      <c r="AM622" s="416" t="str">
        <f t="shared" si="116"/>
        <v>-</v>
      </c>
    </row>
    <row r="623" spans="2:39" ht="15" x14ac:dyDescent="0.3">
      <c r="B623" s="400" t="str">
        <f>IF(MAX(B$7:B622)+1&gt;MAX('Res.Aux.'!$AG$23:$AG$722),"-",MAX(B$7:B622)+1)</f>
        <v>-</v>
      </c>
      <c r="C623" s="401" t="str">
        <f>IF($B623="-","",INDEX('Res.Aux.'!$AG$12:$BG$722,MATCH($B623,'Res.Aux.'!$AG$12:$AG$722,0),MATCH(C$6,'Res.Aux.'!$AG$15:$BG$15,0)))</f>
        <v/>
      </c>
      <c r="D623" s="402" t="str">
        <f t="shared" si="113"/>
        <v/>
      </c>
      <c r="E623" s="403" t="str">
        <f>IF($B623="-","",INDEX('Res.Aux.'!$AG$12:$BG$722,MATCH($B623,'Res.Aux.'!$AG$12:$AG$722,0),MATCH(E$6,'Res.Aux.'!$AG$15:$BG$15,0)))</f>
        <v/>
      </c>
      <c r="F623" s="402" t="str">
        <f t="shared" si="114"/>
        <v/>
      </c>
      <c r="G623" s="404" t="str">
        <f>IF($B623="-","",INDEX('Res.Aux.'!$AG$12:$BG$722,MATCH($B623,'Res.Aux.'!$AG$12:$AG$722,0),MATCH(G$6,'Res.Aux.'!$AG$15:$BG$15,0)))</f>
        <v/>
      </c>
      <c r="H623" s="405" t="str">
        <f>IF($B623="-","",Datos!$I$16)</f>
        <v/>
      </c>
      <c r="I623" s="406" t="str">
        <f>IF($C623="","",Datos!$G$16)</f>
        <v/>
      </c>
      <c r="J623" s="407" t="str">
        <f>IF($B623="-","",INDEX('Res.Aux.'!$AG$12:$BG$722,MATCH($B623,'Res.Aux.'!$AG$12:$AG$722,0),MATCH(J$6,'Res.Aux.'!$AG$15:$BG$15,0)))</f>
        <v/>
      </c>
      <c r="K623" s="408" t="str">
        <f>IF($C623="","",Datos!$H$26)</f>
        <v/>
      </c>
      <c r="L623" s="409" t="str">
        <f>IF($I623="","",Datos!$N$27)</f>
        <v/>
      </c>
      <c r="M623" s="407" t="str">
        <f>IF($I623="","",Datos!$O$27)</f>
        <v/>
      </c>
      <c r="N623" s="410" t="str">
        <f>IF($B623="-","",INDEX('Res.Aux.'!$AG$12:$BG$722,MATCH($B623,'Res.Aux.'!$AG$12:$AG$722,0),MATCH(N$6,'Res.Aux.'!$AG$15:$BG$15,0)))</f>
        <v/>
      </c>
      <c r="O623" s="411"/>
      <c r="P623" s="412" t="str">
        <f t="shared" si="115"/>
        <v/>
      </c>
      <c r="Q623" s="413" t="str">
        <f t="shared" si="117"/>
        <v>ù</v>
      </c>
      <c r="R623" s="414" t="str">
        <f>IF($B623="-","",INDEX('Res.Aux.'!$AG$12:$BG$722,MATCH($B623,'Res.Aux.'!$AG$12:$AG$722,0),MATCH(R$6,'Res.Aux.'!$AG$15:$BG$15,0)))</f>
        <v/>
      </c>
      <c r="S623" s="415" t="str">
        <f>IF($B623="-","",INDEX('Res.Aux.'!$AG$12:$BG$722,MATCH($B623,'Res.Aux.'!$AG$12:$AG$722,0),MATCH(S$6,'Res.Aux.'!$AG$15:$BG$15,0)))</f>
        <v/>
      </c>
      <c r="T623" s="415" t="str">
        <f>IF($B623="-","",INDEX('Res.Aux.'!$AG$12:$BG$722,MATCH($B623,'Res.Aux.'!$AG$12:$AG$722,0),MATCH(T$6,'Res.Aux.'!$AG$15:$BG$15,0)))</f>
        <v/>
      </c>
      <c r="U623" s="416" t="str">
        <f>IF($B623="-","",INDEX('Res.Aux.'!$AG$12:$BG$722,MATCH($B623,'Res.Aux.'!$AG$12:$AG$722,0),MATCH(U$6,'Res.Aux.'!$AG$15:$BG$15,0)))</f>
        <v/>
      </c>
      <c r="V623" s="417"/>
      <c r="W623" s="414" t="str">
        <f t="shared" si="122"/>
        <v>-</v>
      </c>
      <c r="X623" s="415" t="str">
        <f t="shared" si="122"/>
        <v>-</v>
      </c>
      <c r="Y623" s="415" t="str">
        <f t="shared" si="122"/>
        <v>-</v>
      </c>
      <c r="Z623" s="416" t="str">
        <f t="shared" si="120"/>
        <v>-</v>
      </c>
      <c r="AA623" s="417"/>
      <c r="AB623" s="414" t="str">
        <f t="shared" si="121"/>
        <v>-</v>
      </c>
      <c r="AC623" s="415" t="str">
        <f t="shared" si="121"/>
        <v>-</v>
      </c>
      <c r="AD623" s="415" t="str">
        <f t="shared" si="121"/>
        <v>-</v>
      </c>
      <c r="AE623" s="416" t="str">
        <f t="shared" si="119"/>
        <v>-</v>
      </c>
      <c r="AF623" s="417"/>
      <c r="AG623" s="410" t="str">
        <f t="shared" si="110"/>
        <v>-</v>
      </c>
      <c r="AH623" s="417"/>
      <c r="AI623" s="418" t="str">
        <f t="shared" si="111"/>
        <v>ù</v>
      </c>
      <c r="AJ623" s="419" t="str">
        <f t="shared" si="112"/>
        <v>~</v>
      </c>
      <c r="AK623" s="417"/>
      <c r="AL623" s="414" t="str">
        <f t="shared" si="118"/>
        <v>-</v>
      </c>
      <c r="AM623" s="416" t="str">
        <f t="shared" si="116"/>
        <v>-</v>
      </c>
    </row>
    <row r="624" spans="2:39" ht="15" x14ac:dyDescent="0.3">
      <c r="B624" s="400" t="str">
        <f>IF(MAX(B$7:B623)+1&gt;MAX('Res.Aux.'!$AG$23:$AG$722),"-",MAX(B$7:B623)+1)</f>
        <v>-</v>
      </c>
      <c r="C624" s="401" t="str">
        <f>IF($B624="-","",INDEX('Res.Aux.'!$AG$12:$BG$722,MATCH($B624,'Res.Aux.'!$AG$12:$AG$722,0),MATCH(C$6,'Res.Aux.'!$AG$15:$BG$15,0)))</f>
        <v/>
      </c>
      <c r="D624" s="402" t="str">
        <f t="shared" si="113"/>
        <v/>
      </c>
      <c r="E624" s="403" t="str">
        <f>IF($B624="-","",INDEX('Res.Aux.'!$AG$12:$BG$722,MATCH($B624,'Res.Aux.'!$AG$12:$AG$722,0),MATCH(E$6,'Res.Aux.'!$AG$15:$BG$15,0)))</f>
        <v/>
      </c>
      <c r="F624" s="402" t="str">
        <f t="shared" si="114"/>
        <v/>
      </c>
      <c r="G624" s="404" t="str">
        <f>IF($B624="-","",INDEX('Res.Aux.'!$AG$12:$BG$722,MATCH($B624,'Res.Aux.'!$AG$12:$AG$722,0),MATCH(G$6,'Res.Aux.'!$AG$15:$BG$15,0)))</f>
        <v/>
      </c>
      <c r="H624" s="405" t="str">
        <f>IF($B624="-","",Datos!$I$16)</f>
        <v/>
      </c>
      <c r="I624" s="406" t="str">
        <f>IF($C624="","",Datos!$G$16)</f>
        <v/>
      </c>
      <c r="J624" s="407" t="str">
        <f>IF($B624="-","",INDEX('Res.Aux.'!$AG$12:$BG$722,MATCH($B624,'Res.Aux.'!$AG$12:$AG$722,0),MATCH(J$6,'Res.Aux.'!$AG$15:$BG$15,0)))</f>
        <v/>
      </c>
      <c r="K624" s="408" t="str">
        <f>IF($C624="","",Datos!$H$26)</f>
        <v/>
      </c>
      <c r="L624" s="409" t="str">
        <f>IF($I624="","",Datos!$N$27)</f>
        <v/>
      </c>
      <c r="M624" s="407" t="str">
        <f>IF($I624="","",Datos!$O$27)</f>
        <v/>
      </c>
      <c r="N624" s="410" t="str">
        <f>IF($B624="-","",INDEX('Res.Aux.'!$AG$12:$BG$722,MATCH($B624,'Res.Aux.'!$AG$12:$AG$722,0),MATCH(N$6,'Res.Aux.'!$AG$15:$BG$15,0)))</f>
        <v/>
      </c>
      <c r="O624" s="411"/>
      <c r="P624" s="412" t="str">
        <f t="shared" si="115"/>
        <v/>
      </c>
      <c r="Q624" s="413" t="str">
        <f t="shared" si="117"/>
        <v>ù</v>
      </c>
      <c r="R624" s="414" t="str">
        <f>IF($B624="-","",INDEX('Res.Aux.'!$AG$12:$BG$722,MATCH($B624,'Res.Aux.'!$AG$12:$AG$722,0),MATCH(R$6,'Res.Aux.'!$AG$15:$BG$15,0)))</f>
        <v/>
      </c>
      <c r="S624" s="415" t="str">
        <f>IF($B624="-","",INDEX('Res.Aux.'!$AG$12:$BG$722,MATCH($B624,'Res.Aux.'!$AG$12:$AG$722,0),MATCH(S$6,'Res.Aux.'!$AG$15:$BG$15,0)))</f>
        <v/>
      </c>
      <c r="T624" s="415" t="str">
        <f>IF($B624="-","",INDEX('Res.Aux.'!$AG$12:$BG$722,MATCH($B624,'Res.Aux.'!$AG$12:$AG$722,0),MATCH(T$6,'Res.Aux.'!$AG$15:$BG$15,0)))</f>
        <v/>
      </c>
      <c r="U624" s="416" t="str">
        <f>IF($B624="-","",INDEX('Res.Aux.'!$AG$12:$BG$722,MATCH($B624,'Res.Aux.'!$AG$12:$AG$722,0),MATCH(U$6,'Res.Aux.'!$AG$15:$BG$15,0)))</f>
        <v/>
      </c>
      <c r="V624" s="417"/>
      <c r="W624" s="414" t="str">
        <f t="shared" si="122"/>
        <v>-</v>
      </c>
      <c r="X624" s="415" t="str">
        <f t="shared" si="122"/>
        <v>-</v>
      </c>
      <c r="Y624" s="415" t="str">
        <f t="shared" si="122"/>
        <v>-</v>
      </c>
      <c r="Z624" s="416" t="str">
        <f t="shared" si="120"/>
        <v>-</v>
      </c>
      <c r="AA624" s="417"/>
      <c r="AB624" s="414" t="str">
        <f t="shared" si="121"/>
        <v>-</v>
      </c>
      <c r="AC624" s="415" t="str">
        <f t="shared" si="121"/>
        <v>-</v>
      </c>
      <c r="AD624" s="415" t="str">
        <f t="shared" si="121"/>
        <v>-</v>
      </c>
      <c r="AE624" s="416" t="str">
        <f t="shared" si="119"/>
        <v>-</v>
      </c>
      <c r="AF624" s="417"/>
      <c r="AG624" s="410" t="str">
        <f t="shared" si="110"/>
        <v>-</v>
      </c>
      <c r="AH624" s="417"/>
      <c r="AI624" s="418" t="str">
        <f t="shared" si="111"/>
        <v>ù</v>
      </c>
      <c r="AJ624" s="419" t="str">
        <f t="shared" si="112"/>
        <v>~</v>
      </c>
      <c r="AK624" s="417"/>
      <c r="AL624" s="414" t="str">
        <f t="shared" si="118"/>
        <v>-</v>
      </c>
      <c r="AM624" s="416" t="str">
        <f t="shared" si="116"/>
        <v>-</v>
      </c>
    </row>
    <row r="625" spans="2:39" ht="15" x14ac:dyDescent="0.3">
      <c r="B625" s="400" t="str">
        <f>IF(MAX(B$7:B624)+1&gt;MAX('Res.Aux.'!$AG$23:$AG$722),"-",MAX(B$7:B624)+1)</f>
        <v>-</v>
      </c>
      <c r="C625" s="401" t="str">
        <f>IF($B625="-","",INDEX('Res.Aux.'!$AG$12:$BG$722,MATCH($B625,'Res.Aux.'!$AG$12:$AG$722,0),MATCH(C$6,'Res.Aux.'!$AG$15:$BG$15,0)))</f>
        <v/>
      </c>
      <c r="D625" s="402" t="str">
        <f t="shared" si="113"/>
        <v/>
      </c>
      <c r="E625" s="403" t="str">
        <f>IF($B625="-","",INDEX('Res.Aux.'!$AG$12:$BG$722,MATCH($B625,'Res.Aux.'!$AG$12:$AG$722,0),MATCH(E$6,'Res.Aux.'!$AG$15:$BG$15,0)))</f>
        <v/>
      </c>
      <c r="F625" s="402" t="str">
        <f t="shared" si="114"/>
        <v/>
      </c>
      <c r="G625" s="404" t="str">
        <f>IF($B625="-","",INDEX('Res.Aux.'!$AG$12:$BG$722,MATCH($B625,'Res.Aux.'!$AG$12:$AG$722,0),MATCH(G$6,'Res.Aux.'!$AG$15:$BG$15,0)))</f>
        <v/>
      </c>
      <c r="H625" s="405" t="str">
        <f>IF($B625="-","",Datos!$I$16)</f>
        <v/>
      </c>
      <c r="I625" s="406" t="str">
        <f>IF($C625="","",Datos!$G$16)</f>
        <v/>
      </c>
      <c r="J625" s="407" t="str">
        <f>IF($B625="-","",INDEX('Res.Aux.'!$AG$12:$BG$722,MATCH($B625,'Res.Aux.'!$AG$12:$AG$722,0),MATCH(J$6,'Res.Aux.'!$AG$15:$BG$15,0)))</f>
        <v/>
      </c>
      <c r="K625" s="408" t="str">
        <f>IF($C625="","",Datos!$H$26)</f>
        <v/>
      </c>
      <c r="L625" s="409" t="str">
        <f>IF($I625="","",Datos!$N$27)</f>
        <v/>
      </c>
      <c r="M625" s="407" t="str">
        <f>IF($I625="","",Datos!$O$27)</f>
        <v/>
      </c>
      <c r="N625" s="410" t="str">
        <f>IF($B625="-","",INDEX('Res.Aux.'!$AG$12:$BG$722,MATCH($B625,'Res.Aux.'!$AG$12:$AG$722,0),MATCH(N$6,'Res.Aux.'!$AG$15:$BG$15,0)))</f>
        <v/>
      </c>
      <c r="O625" s="411"/>
      <c r="P625" s="412" t="str">
        <f t="shared" si="115"/>
        <v/>
      </c>
      <c r="Q625" s="413" t="str">
        <f t="shared" si="117"/>
        <v>ù</v>
      </c>
      <c r="R625" s="414" t="str">
        <f>IF($B625="-","",INDEX('Res.Aux.'!$AG$12:$BG$722,MATCH($B625,'Res.Aux.'!$AG$12:$AG$722,0),MATCH(R$6,'Res.Aux.'!$AG$15:$BG$15,0)))</f>
        <v/>
      </c>
      <c r="S625" s="415" t="str">
        <f>IF($B625="-","",INDEX('Res.Aux.'!$AG$12:$BG$722,MATCH($B625,'Res.Aux.'!$AG$12:$AG$722,0),MATCH(S$6,'Res.Aux.'!$AG$15:$BG$15,0)))</f>
        <v/>
      </c>
      <c r="T625" s="415" t="str">
        <f>IF($B625="-","",INDEX('Res.Aux.'!$AG$12:$BG$722,MATCH($B625,'Res.Aux.'!$AG$12:$AG$722,0),MATCH(T$6,'Res.Aux.'!$AG$15:$BG$15,0)))</f>
        <v/>
      </c>
      <c r="U625" s="416" t="str">
        <f>IF($B625="-","",INDEX('Res.Aux.'!$AG$12:$BG$722,MATCH($B625,'Res.Aux.'!$AG$12:$AG$722,0),MATCH(U$6,'Res.Aux.'!$AG$15:$BG$15,0)))</f>
        <v/>
      </c>
      <c r="V625" s="417"/>
      <c r="W625" s="414" t="str">
        <f t="shared" si="122"/>
        <v>-</v>
      </c>
      <c r="X625" s="415" t="str">
        <f t="shared" si="122"/>
        <v>-</v>
      </c>
      <c r="Y625" s="415" t="str">
        <f t="shared" si="122"/>
        <v>-</v>
      </c>
      <c r="Z625" s="416" t="str">
        <f t="shared" si="120"/>
        <v>-</v>
      </c>
      <c r="AA625" s="417"/>
      <c r="AB625" s="414" t="str">
        <f t="shared" si="121"/>
        <v>-</v>
      </c>
      <c r="AC625" s="415" t="str">
        <f t="shared" si="121"/>
        <v>-</v>
      </c>
      <c r="AD625" s="415" t="str">
        <f t="shared" si="121"/>
        <v>-</v>
      </c>
      <c r="AE625" s="416" t="str">
        <f t="shared" si="119"/>
        <v>-</v>
      </c>
      <c r="AF625" s="417"/>
      <c r="AG625" s="410" t="str">
        <f t="shared" si="110"/>
        <v>-</v>
      </c>
      <c r="AH625" s="417"/>
      <c r="AI625" s="418" t="str">
        <f t="shared" si="111"/>
        <v>ù</v>
      </c>
      <c r="AJ625" s="419" t="str">
        <f t="shared" si="112"/>
        <v>~</v>
      </c>
      <c r="AK625" s="417"/>
      <c r="AL625" s="414" t="str">
        <f t="shared" si="118"/>
        <v>-</v>
      </c>
      <c r="AM625" s="416" t="str">
        <f t="shared" si="116"/>
        <v>-</v>
      </c>
    </row>
    <row r="626" spans="2:39" ht="15" x14ac:dyDescent="0.3">
      <c r="B626" s="400" t="str">
        <f>IF(MAX(B$7:B625)+1&gt;MAX('Res.Aux.'!$AG$23:$AG$722),"-",MAX(B$7:B625)+1)</f>
        <v>-</v>
      </c>
      <c r="C626" s="401" t="str">
        <f>IF($B626="-","",INDEX('Res.Aux.'!$AG$12:$BG$722,MATCH($B626,'Res.Aux.'!$AG$12:$AG$722,0),MATCH(C$6,'Res.Aux.'!$AG$15:$BG$15,0)))</f>
        <v/>
      </c>
      <c r="D626" s="402" t="str">
        <f t="shared" si="113"/>
        <v/>
      </c>
      <c r="E626" s="403" t="str">
        <f>IF($B626="-","",INDEX('Res.Aux.'!$AG$12:$BG$722,MATCH($B626,'Res.Aux.'!$AG$12:$AG$722,0),MATCH(E$6,'Res.Aux.'!$AG$15:$BG$15,0)))</f>
        <v/>
      </c>
      <c r="F626" s="402" t="str">
        <f t="shared" si="114"/>
        <v/>
      </c>
      <c r="G626" s="404" t="str">
        <f>IF($B626="-","",INDEX('Res.Aux.'!$AG$12:$BG$722,MATCH($B626,'Res.Aux.'!$AG$12:$AG$722,0),MATCH(G$6,'Res.Aux.'!$AG$15:$BG$15,0)))</f>
        <v/>
      </c>
      <c r="H626" s="405" t="str">
        <f>IF($B626="-","",Datos!$I$16)</f>
        <v/>
      </c>
      <c r="I626" s="406" t="str">
        <f>IF($C626="","",Datos!$G$16)</f>
        <v/>
      </c>
      <c r="J626" s="407" t="str">
        <f>IF($B626="-","",INDEX('Res.Aux.'!$AG$12:$BG$722,MATCH($B626,'Res.Aux.'!$AG$12:$AG$722,0),MATCH(J$6,'Res.Aux.'!$AG$15:$BG$15,0)))</f>
        <v/>
      </c>
      <c r="K626" s="408" t="str">
        <f>IF($C626="","",Datos!$H$26)</f>
        <v/>
      </c>
      <c r="L626" s="409" t="str">
        <f>IF($I626="","",Datos!$N$27)</f>
        <v/>
      </c>
      <c r="M626" s="407" t="str">
        <f>IF($I626="","",Datos!$O$27)</f>
        <v/>
      </c>
      <c r="N626" s="410" t="str">
        <f>IF($B626="-","",INDEX('Res.Aux.'!$AG$12:$BG$722,MATCH($B626,'Res.Aux.'!$AG$12:$AG$722,0),MATCH(N$6,'Res.Aux.'!$AG$15:$BG$15,0)))</f>
        <v/>
      </c>
      <c r="O626" s="411"/>
      <c r="P626" s="412" t="str">
        <f t="shared" si="115"/>
        <v/>
      </c>
      <c r="Q626" s="413" t="str">
        <f t="shared" si="117"/>
        <v>ù</v>
      </c>
      <c r="R626" s="414" t="str">
        <f>IF($B626="-","",INDEX('Res.Aux.'!$AG$12:$BG$722,MATCH($B626,'Res.Aux.'!$AG$12:$AG$722,0),MATCH(R$6,'Res.Aux.'!$AG$15:$BG$15,0)))</f>
        <v/>
      </c>
      <c r="S626" s="415" t="str">
        <f>IF($B626="-","",INDEX('Res.Aux.'!$AG$12:$BG$722,MATCH($B626,'Res.Aux.'!$AG$12:$AG$722,0),MATCH(S$6,'Res.Aux.'!$AG$15:$BG$15,0)))</f>
        <v/>
      </c>
      <c r="T626" s="415" t="str">
        <f>IF($B626="-","",INDEX('Res.Aux.'!$AG$12:$BG$722,MATCH($B626,'Res.Aux.'!$AG$12:$AG$722,0),MATCH(T$6,'Res.Aux.'!$AG$15:$BG$15,0)))</f>
        <v/>
      </c>
      <c r="U626" s="416" t="str">
        <f>IF($B626="-","",INDEX('Res.Aux.'!$AG$12:$BG$722,MATCH($B626,'Res.Aux.'!$AG$12:$AG$722,0),MATCH(U$6,'Res.Aux.'!$AG$15:$BG$15,0)))</f>
        <v/>
      </c>
      <c r="V626" s="417"/>
      <c r="W626" s="414" t="str">
        <f t="shared" si="122"/>
        <v>-</v>
      </c>
      <c r="X626" s="415" t="str">
        <f t="shared" si="122"/>
        <v>-</v>
      </c>
      <c r="Y626" s="415" t="str">
        <f t="shared" si="122"/>
        <v>-</v>
      </c>
      <c r="Z626" s="416" t="str">
        <f t="shared" si="120"/>
        <v>-</v>
      </c>
      <c r="AA626" s="417"/>
      <c r="AB626" s="414" t="str">
        <f t="shared" si="121"/>
        <v>-</v>
      </c>
      <c r="AC626" s="415" t="str">
        <f t="shared" si="121"/>
        <v>-</v>
      </c>
      <c r="AD626" s="415" t="str">
        <f t="shared" si="121"/>
        <v>-</v>
      </c>
      <c r="AE626" s="416" t="str">
        <f t="shared" si="119"/>
        <v>-</v>
      </c>
      <c r="AF626" s="417"/>
      <c r="AG626" s="410" t="str">
        <f t="shared" si="110"/>
        <v>-</v>
      </c>
      <c r="AH626" s="417"/>
      <c r="AI626" s="418" t="str">
        <f t="shared" si="111"/>
        <v>ù</v>
      </c>
      <c r="AJ626" s="419" t="str">
        <f t="shared" si="112"/>
        <v>~</v>
      </c>
      <c r="AK626" s="417"/>
      <c r="AL626" s="414" t="str">
        <f t="shared" si="118"/>
        <v>-</v>
      </c>
      <c r="AM626" s="416" t="str">
        <f t="shared" si="116"/>
        <v>-</v>
      </c>
    </row>
    <row r="627" spans="2:39" ht="15" x14ac:dyDescent="0.3">
      <c r="B627" s="400" t="str">
        <f>IF(MAX(B$7:B626)+1&gt;MAX('Res.Aux.'!$AG$23:$AG$722),"-",MAX(B$7:B626)+1)</f>
        <v>-</v>
      </c>
      <c r="C627" s="401" t="str">
        <f>IF($B627="-","",INDEX('Res.Aux.'!$AG$12:$BG$722,MATCH($B627,'Res.Aux.'!$AG$12:$AG$722,0),MATCH(C$6,'Res.Aux.'!$AG$15:$BG$15,0)))</f>
        <v/>
      </c>
      <c r="D627" s="402" t="str">
        <f t="shared" si="113"/>
        <v/>
      </c>
      <c r="E627" s="403" t="str">
        <f>IF($B627="-","",INDEX('Res.Aux.'!$AG$12:$BG$722,MATCH($B627,'Res.Aux.'!$AG$12:$AG$722,0),MATCH(E$6,'Res.Aux.'!$AG$15:$BG$15,0)))</f>
        <v/>
      </c>
      <c r="F627" s="402" t="str">
        <f t="shared" si="114"/>
        <v/>
      </c>
      <c r="G627" s="404" t="str">
        <f>IF($B627="-","",INDEX('Res.Aux.'!$AG$12:$BG$722,MATCH($B627,'Res.Aux.'!$AG$12:$AG$722,0),MATCH(G$6,'Res.Aux.'!$AG$15:$BG$15,0)))</f>
        <v/>
      </c>
      <c r="H627" s="405" t="str">
        <f>IF($B627="-","",Datos!$I$16)</f>
        <v/>
      </c>
      <c r="I627" s="406" t="str">
        <f>IF($C627="","",Datos!$G$16)</f>
        <v/>
      </c>
      <c r="J627" s="407" t="str">
        <f>IF($B627="-","",INDEX('Res.Aux.'!$AG$12:$BG$722,MATCH($B627,'Res.Aux.'!$AG$12:$AG$722,0),MATCH(J$6,'Res.Aux.'!$AG$15:$BG$15,0)))</f>
        <v/>
      </c>
      <c r="K627" s="408" t="str">
        <f>IF($C627="","",Datos!$H$26)</f>
        <v/>
      </c>
      <c r="L627" s="409" t="str">
        <f>IF($I627="","",Datos!$N$27)</f>
        <v/>
      </c>
      <c r="M627" s="407" t="str">
        <f>IF($I627="","",Datos!$O$27)</f>
        <v/>
      </c>
      <c r="N627" s="410" t="str">
        <f>IF($B627="-","",INDEX('Res.Aux.'!$AG$12:$BG$722,MATCH($B627,'Res.Aux.'!$AG$12:$AG$722,0),MATCH(N$6,'Res.Aux.'!$AG$15:$BG$15,0)))</f>
        <v/>
      </c>
      <c r="O627" s="411"/>
      <c r="P627" s="412" t="str">
        <f t="shared" si="115"/>
        <v/>
      </c>
      <c r="Q627" s="413" t="str">
        <f t="shared" si="117"/>
        <v>ù</v>
      </c>
      <c r="R627" s="414" t="str">
        <f>IF($B627="-","",INDEX('Res.Aux.'!$AG$12:$BG$722,MATCH($B627,'Res.Aux.'!$AG$12:$AG$722,0),MATCH(R$6,'Res.Aux.'!$AG$15:$BG$15,0)))</f>
        <v/>
      </c>
      <c r="S627" s="415" t="str">
        <f>IF($B627="-","",INDEX('Res.Aux.'!$AG$12:$BG$722,MATCH($B627,'Res.Aux.'!$AG$12:$AG$722,0),MATCH(S$6,'Res.Aux.'!$AG$15:$BG$15,0)))</f>
        <v/>
      </c>
      <c r="T627" s="415" t="str">
        <f>IF($B627="-","",INDEX('Res.Aux.'!$AG$12:$BG$722,MATCH($B627,'Res.Aux.'!$AG$12:$AG$722,0),MATCH(T$6,'Res.Aux.'!$AG$15:$BG$15,0)))</f>
        <v/>
      </c>
      <c r="U627" s="416" t="str">
        <f>IF($B627="-","",INDEX('Res.Aux.'!$AG$12:$BG$722,MATCH($B627,'Res.Aux.'!$AG$12:$AG$722,0),MATCH(U$6,'Res.Aux.'!$AG$15:$BG$15,0)))</f>
        <v/>
      </c>
      <c r="V627" s="417"/>
      <c r="W627" s="414" t="str">
        <f t="shared" si="122"/>
        <v>-</v>
      </c>
      <c r="X627" s="415" t="str">
        <f t="shared" si="122"/>
        <v>-</v>
      </c>
      <c r="Y627" s="415" t="str">
        <f t="shared" si="122"/>
        <v>-</v>
      </c>
      <c r="Z627" s="416" t="str">
        <f t="shared" si="120"/>
        <v>-</v>
      </c>
      <c r="AA627" s="417"/>
      <c r="AB627" s="414" t="str">
        <f t="shared" si="121"/>
        <v>-</v>
      </c>
      <c r="AC627" s="415" t="str">
        <f t="shared" si="121"/>
        <v>-</v>
      </c>
      <c r="AD627" s="415" t="str">
        <f t="shared" si="121"/>
        <v>-</v>
      </c>
      <c r="AE627" s="416" t="str">
        <f t="shared" si="119"/>
        <v>-</v>
      </c>
      <c r="AF627" s="417"/>
      <c r="AG627" s="410" t="str">
        <f t="shared" si="110"/>
        <v>-</v>
      </c>
      <c r="AH627" s="417"/>
      <c r="AI627" s="418" t="str">
        <f t="shared" si="111"/>
        <v>ù</v>
      </c>
      <c r="AJ627" s="419" t="str">
        <f t="shared" si="112"/>
        <v>~</v>
      </c>
      <c r="AK627" s="417"/>
      <c r="AL627" s="414" t="str">
        <f t="shared" si="118"/>
        <v>-</v>
      </c>
      <c r="AM627" s="416" t="str">
        <f t="shared" si="116"/>
        <v>-</v>
      </c>
    </row>
    <row r="628" spans="2:39" ht="15" x14ac:dyDescent="0.3">
      <c r="B628" s="400" t="str">
        <f>IF(MAX(B$7:B627)+1&gt;MAX('Res.Aux.'!$AG$23:$AG$722),"-",MAX(B$7:B627)+1)</f>
        <v>-</v>
      </c>
      <c r="C628" s="401" t="str">
        <f>IF($B628="-","",INDEX('Res.Aux.'!$AG$12:$BG$722,MATCH($B628,'Res.Aux.'!$AG$12:$AG$722,0),MATCH(C$6,'Res.Aux.'!$AG$15:$BG$15,0)))</f>
        <v/>
      </c>
      <c r="D628" s="402" t="str">
        <f t="shared" si="113"/>
        <v/>
      </c>
      <c r="E628" s="403" t="str">
        <f>IF($B628="-","",INDEX('Res.Aux.'!$AG$12:$BG$722,MATCH($B628,'Res.Aux.'!$AG$12:$AG$722,0),MATCH(E$6,'Res.Aux.'!$AG$15:$BG$15,0)))</f>
        <v/>
      </c>
      <c r="F628" s="402" t="str">
        <f t="shared" si="114"/>
        <v/>
      </c>
      <c r="G628" s="404" t="str">
        <f>IF($B628="-","",INDEX('Res.Aux.'!$AG$12:$BG$722,MATCH($B628,'Res.Aux.'!$AG$12:$AG$722,0),MATCH(G$6,'Res.Aux.'!$AG$15:$BG$15,0)))</f>
        <v/>
      </c>
      <c r="H628" s="405" t="str">
        <f>IF($B628="-","",Datos!$I$16)</f>
        <v/>
      </c>
      <c r="I628" s="406" t="str">
        <f>IF($C628="","",Datos!$G$16)</f>
        <v/>
      </c>
      <c r="J628" s="407" t="str">
        <f>IF($B628="-","",INDEX('Res.Aux.'!$AG$12:$BG$722,MATCH($B628,'Res.Aux.'!$AG$12:$AG$722,0),MATCH(J$6,'Res.Aux.'!$AG$15:$BG$15,0)))</f>
        <v/>
      </c>
      <c r="K628" s="408" t="str">
        <f>IF($C628="","",Datos!$H$26)</f>
        <v/>
      </c>
      <c r="L628" s="409" t="str">
        <f>IF($I628="","",Datos!$N$27)</f>
        <v/>
      </c>
      <c r="M628" s="407" t="str">
        <f>IF($I628="","",Datos!$O$27)</f>
        <v/>
      </c>
      <c r="N628" s="410" t="str">
        <f>IF($B628="-","",INDEX('Res.Aux.'!$AG$12:$BG$722,MATCH($B628,'Res.Aux.'!$AG$12:$AG$722,0),MATCH(N$6,'Res.Aux.'!$AG$15:$BG$15,0)))</f>
        <v/>
      </c>
      <c r="O628" s="411"/>
      <c r="P628" s="412" t="str">
        <f t="shared" si="115"/>
        <v/>
      </c>
      <c r="Q628" s="413" t="str">
        <f t="shared" si="117"/>
        <v>ù</v>
      </c>
      <c r="R628" s="414" t="str">
        <f>IF($B628="-","",INDEX('Res.Aux.'!$AG$12:$BG$722,MATCH($B628,'Res.Aux.'!$AG$12:$AG$722,0),MATCH(R$6,'Res.Aux.'!$AG$15:$BG$15,0)))</f>
        <v/>
      </c>
      <c r="S628" s="415" t="str">
        <f>IF($B628="-","",INDEX('Res.Aux.'!$AG$12:$BG$722,MATCH($B628,'Res.Aux.'!$AG$12:$AG$722,0),MATCH(S$6,'Res.Aux.'!$AG$15:$BG$15,0)))</f>
        <v/>
      </c>
      <c r="T628" s="415" t="str">
        <f>IF($B628="-","",INDEX('Res.Aux.'!$AG$12:$BG$722,MATCH($B628,'Res.Aux.'!$AG$12:$AG$722,0),MATCH(T$6,'Res.Aux.'!$AG$15:$BG$15,0)))</f>
        <v/>
      </c>
      <c r="U628" s="416" t="str">
        <f>IF($B628="-","",INDEX('Res.Aux.'!$AG$12:$BG$722,MATCH($B628,'Res.Aux.'!$AG$12:$AG$722,0),MATCH(U$6,'Res.Aux.'!$AG$15:$BG$15,0)))</f>
        <v/>
      </c>
      <c r="V628" s="417"/>
      <c r="W628" s="414" t="str">
        <f t="shared" si="122"/>
        <v>-</v>
      </c>
      <c r="X628" s="415" t="str">
        <f t="shared" si="122"/>
        <v>-</v>
      </c>
      <c r="Y628" s="415" t="str">
        <f t="shared" si="122"/>
        <v>-</v>
      </c>
      <c r="Z628" s="416" t="str">
        <f t="shared" si="120"/>
        <v>-</v>
      </c>
      <c r="AA628" s="417"/>
      <c r="AB628" s="414" t="str">
        <f t="shared" si="121"/>
        <v>-</v>
      </c>
      <c r="AC628" s="415" t="str">
        <f t="shared" si="121"/>
        <v>-</v>
      </c>
      <c r="AD628" s="415" t="str">
        <f t="shared" si="121"/>
        <v>-</v>
      </c>
      <c r="AE628" s="416" t="str">
        <f t="shared" si="119"/>
        <v>-</v>
      </c>
      <c r="AF628" s="417"/>
      <c r="AG628" s="410" t="str">
        <f t="shared" si="110"/>
        <v>-</v>
      </c>
      <c r="AH628" s="417"/>
      <c r="AI628" s="418" t="str">
        <f t="shared" si="111"/>
        <v>ù</v>
      </c>
      <c r="AJ628" s="419" t="str">
        <f t="shared" si="112"/>
        <v>~</v>
      </c>
      <c r="AK628" s="417"/>
      <c r="AL628" s="414" t="str">
        <f t="shared" si="118"/>
        <v>-</v>
      </c>
      <c r="AM628" s="416" t="str">
        <f t="shared" si="116"/>
        <v>-</v>
      </c>
    </row>
    <row r="629" spans="2:39" ht="15" x14ac:dyDescent="0.3">
      <c r="B629" s="400" t="str">
        <f>IF(MAX(B$7:B628)+1&gt;MAX('Res.Aux.'!$AG$23:$AG$722),"-",MAX(B$7:B628)+1)</f>
        <v>-</v>
      </c>
      <c r="C629" s="401" t="str">
        <f>IF($B629="-","",INDEX('Res.Aux.'!$AG$12:$BG$722,MATCH($B629,'Res.Aux.'!$AG$12:$AG$722,0),MATCH(C$6,'Res.Aux.'!$AG$15:$BG$15,0)))</f>
        <v/>
      </c>
      <c r="D629" s="402" t="str">
        <f t="shared" si="113"/>
        <v/>
      </c>
      <c r="E629" s="403" t="str">
        <f>IF($B629="-","",INDEX('Res.Aux.'!$AG$12:$BG$722,MATCH($B629,'Res.Aux.'!$AG$12:$AG$722,0),MATCH(E$6,'Res.Aux.'!$AG$15:$BG$15,0)))</f>
        <v/>
      </c>
      <c r="F629" s="402" t="str">
        <f t="shared" si="114"/>
        <v/>
      </c>
      <c r="G629" s="404" t="str">
        <f>IF($B629="-","",INDEX('Res.Aux.'!$AG$12:$BG$722,MATCH($B629,'Res.Aux.'!$AG$12:$AG$722,0),MATCH(G$6,'Res.Aux.'!$AG$15:$BG$15,0)))</f>
        <v/>
      </c>
      <c r="H629" s="405" t="str">
        <f>IF($B629="-","",Datos!$I$16)</f>
        <v/>
      </c>
      <c r="I629" s="406" t="str">
        <f>IF($C629="","",Datos!$G$16)</f>
        <v/>
      </c>
      <c r="J629" s="407" t="str">
        <f>IF($B629="-","",INDEX('Res.Aux.'!$AG$12:$BG$722,MATCH($B629,'Res.Aux.'!$AG$12:$AG$722,0),MATCH(J$6,'Res.Aux.'!$AG$15:$BG$15,0)))</f>
        <v/>
      </c>
      <c r="K629" s="408" t="str">
        <f>IF($C629="","",Datos!$H$26)</f>
        <v/>
      </c>
      <c r="L629" s="409" t="str">
        <f>IF($I629="","",Datos!$N$27)</f>
        <v/>
      </c>
      <c r="M629" s="407" t="str">
        <f>IF($I629="","",Datos!$O$27)</f>
        <v/>
      </c>
      <c r="N629" s="410" t="str">
        <f>IF($B629="-","",INDEX('Res.Aux.'!$AG$12:$BG$722,MATCH($B629,'Res.Aux.'!$AG$12:$AG$722,0),MATCH(N$6,'Res.Aux.'!$AG$15:$BG$15,0)))</f>
        <v/>
      </c>
      <c r="O629" s="411"/>
      <c r="P629" s="412" t="str">
        <f t="shared" si="115"/>
        <v/>
      </c>
      <c r="Q629" s="413" t="str">
        <f t="shared" si="117"/>
        <v>ù</v>
      </c>
      <c r="R629" s="414" t="str">
        <f>IF($B629="-","",INDEX('Res.Aux.'!$AG$12:$BG$722,MATCH($B629,'Res.Aux.'!$AG$12:$AG$722,0),MATCH(R$6,'Res.Aux.'!$AG$15:$BG$15,0)))</f>
        <v/>
      </c>
      <c r="S629" s="415" t="str">
        <f>IF($B629="-","",INDEX('Res.Aux.'!$AG$12:$BG$722,MATCH($B629,'Res.Aux.'!$AG$12:$AG$722,0),MATCH(S$6,'Res.Aux.'!$AG$15:$BG$15,0)))</f>
        <v/>
      </c>
      <c r="T629" s="415" t="str">
        <f>IF($B629="-","",INDEX('Res.Aux.'!$AG$12:$BG$722,MATCH($B629,'Res.Aux.'!$AG$12:$AG$722,0),MATCH(T$6,'Res.Aux.'!$AG$15:$BG$15,0)))</f>
        <v/>
      </c>
      <c r="U629" s="416" t="str">
        <f>IF($B629="-","",INDEX('Res.Aux.'!$AG$12:$BG$722,MATCH($B629,'Res.Aux.'!$AG$12:$AG$722,0),MATCH(U$6,'Res.Aux.'!$AG$15:$BG$15,0)))</f>
        <v/>
      </c>
      <c r="V629" s="417"/>
      <c r="W629" s="414" t="str">
        <f t="shared" si="122"/>
        <v>-</v>
      </c>
      <c r="X629" s="415" t="str">
        <f t="shared" si="122"/>
        <v>-</v>
      </c>
      <c r="Y629" s="415" t="str">
        <f t="shared" si="122"/>
        <v>-</v>
      </c>
      <c r="Z629" s="416" t="str">
        <f t="shared" si="120"/>
        <v>-</v>
      </c>
      <c r="AA629" s="417"/>
      <c r="AB629" s="414" t="str">
        <f t="shared" si="121"/>
        <v>-</v>
      </c>
      <c r="AC629" s="415" t="str">
        <f t="shared" si="121"/>
        <v>-</v>
      </c>
      <c r="AD629" s="415" t="str">
        <f t="shared" si="121"/>
        <v>-</v>
      </c>
      <c r="AE629" s="416" t="str">
        <f t="shared" si="119"/>
        <v>-</v>
      </c>
      <c r="AF629" s="417"/>
      <c r="AG629" s="410" t="str">
        <f t="shared" si="110"/>
        <v>-</v>
      </c>
      <c r="AH629" s="417"/>
      <c r="AI629" s="418" t="str">
        <f t="shared" si="111"/>
        <v>ù</v>
      </c>
      <c r="AJ629" s="419" t="str">
        <f t="shared" si="112"/>
        <v>~</v>
      </c>
      <c r="AK629" s="417"/>
      <c r="AL629" s="414" t="str">
        <f t="shared" si="118"/>
        <v>-</v>
      </c>
      <c r="AM629" s="416" t="str">
        <f t="shared" si="116"/>
        <v>-</v>
      </c>
    </row>
    <row r="630" spans="2:39" ht="15" x14ac:dyDescent="0.3">
      <c r="B630" s="400" t="str">
        <f>IF(MAX(B$7:B629)+1&gt;MAX('Res.Aux.'!$AG$23:$AG$722),"-",MAX(B$7:B629)+1)</f>
        <v>-</v>
      </c>
      <c r="C630" s="401" t="str">
        <f>IF($B630="-","",INDEX('Res.Aux.'!$AG$12:$BG$722,MATCH($B630,'Res.Aux.'!$AG$12:$AG$722,0),MATCH(C$6,'Res.Aux.'!$AG$15:$BG$15,0)))</f>
        <v/>
      </c>
      <c r="D630" s="402" t="str">
        <f t="shared" si="113"/>
        <v/>
      </c>
      <c r="E630" s="403" t="str">
        <f>IF($B630="-","",INDEX('Res.Aux.'!$AG$12:$BG$722,MATCH($B630,'Res.Aux.'!$AG$12:$AG$722,0),MATCH(E$6,'Res.Aux.'!$AG$15:$BG$15,0)))</f>
        <v/>
      </c>
      <c r="F630" s="402" t="str">
        <f t="shared" si="114"/>
        <v/>
      </c>
      <c r="G630" s="404" t="str">
        <f>IF($B630="-","",INDEX('Res.Aux.'!$AG$12:$BG$722,MATCH($B630,'Res.Aux.'!$AG$12:$AG$722,0),MATCH(G$6,'Res.Aux.'!$AG$15:$BG$15,0)))</f>
        <v/>
      </c>
      <c r="H630" s="405" t="str">
        <f>IF($B630="-","",Datos!$I$16)</f>
        <v/>
      </c>
      <c r="I630" s="406" t="str">
        <f>IF($C630="","",Datos!$G$16)</f>
        <v/>
      </c>
      <c r="J630" s="407" t="str">
        <f>IF($B630="-","",INDEX('Res.Aux.'!$AG$12:$BG$722,MATCH($B630,'Res.Aux.'!$AG$12:$AG$722,0),MATCH(J$6,'Res.Aux.'!$AG$15:$BG$15,0)))</f>
        <v/>
      </c>
      <c r="K630" s="408" t="str">
        <f>IF($C630="","",Datos!$H$26)</f>
        <v/>
      </c>
      <c r="L630" s="409" t="str">
        <f>IF($I630="","",Datos!$N$27)</f>
        <v/>
      </c>
      <c r="M630" s="407" t="str">
        <f>IF($I630="","",Datos!$O$27)</f>
        <v/>
      </c>
      <c r="N630" s="410" t="str">
        <f>IF($B630="-","",INDEX('Res.Aux.'!$AG$12:$BG$722,MATCH($B630,'Res.Aux.'!$AG$12:$AG$722,0),MATCH(N$6,'Res.Aux.'!$AG$15:$BG$15,0)))</f>
        <v/>
      </c>
      <c r="O630" s="411"/>
      <c r="P630" s="412" t="str">
        <f t="shared" si="115"/>
        <v/>
      </c>
      <c r="Q630" s="413" t="str">
        <f t="shared" si="117"/>
        <v>ù</v>
      </c>
      <c r="R630" s="414" t="str">
        <f>IF($B630="-","",INDEX('Res.Aux.'!$AG$12:$BG$722,MATCH($B630,'Res.Aux.'!$AG$12:$AG$722,0),MATCH(R$6,'Res.Aux.'!$AG$15:$BG$15,0)))</f>
        <v/>
      </c>
      <c r="S630" s="415" t="str">
        <f>IF($B630="-","",INDEX('Res.Aux.'!$AG$12:$BG$722,MATCH($B630,'Res.Aux.'!$AG$12:$AG$722,0),MATCH(S$6,'Res.Aux.'!$AG$15:$BG$15,0)))</f>
        <v/>
      </c>
      <c r="T630" s="415" t="str">
        <f>IF($B630="-","",INDEX('Res.Aux.'!$AG$12:$BG$722,MATCH($B630,'Res.Aux.'!$AG$12:$AG$722,0),MATCH(T$6,'Res.Aux.'!$AG$15:$BG$15,0)))</f>
        <v/>
      </c>
      <c r="U630" s="416" t="str">
        <f>IF($B630="-","",INDEX('Res.Aux.'!$AG$12:$BG$722,MATCH($B630,'Res.Aux.'!$AG$12:$AG$722,0),MATCH(U$6,'Res.Aux.'!$AG$15:$BG$15,0)))</f>
        <v/>
      </c>
      <c r="V630" s="417"/>
      <c r="W630" s="414" t="str">
        <f t="shared" si="122"/>
        <v>-</v>
      </c>
      <c r="X630" s="415" t="str">
        <f t="shared" si="122"/>
        <v>-</v>
      </c>
      <c r="Y630" s="415" t="str">
        <f t="shared" si="122"/>
        <v>-</v>
      </c>
      <c r="Z630" s="416" t="str">
        <f t="shared" si="120"/>
        <v>-</v>
      </c>
      <c r="AA630" s="417"/>
      <c r="AB630" s="414" t="str">
        <f t="shared" si="121"/>
        <v>-</v>
      </c>
      <c r="AC630" s="415" t="str">
        <f t="shared" si="121"/>
        <v>-</v>
      </c>
      <c r="AD630" s="415" t="str">
        <f t="shared" si="121"/>
        <v>-</v>
      </c>
      <c r="AE630" s="416" t="str">
        <f t="shared" si="119"/>
        <v>-</v>
      </c>
      <c r="AF630" s="417"/>
      <c r="AG630" s="410" t="str">
        <f t="shared" si="110"/>
        <v>-</v>
      </c>
      <c r="AH630" s="417"/>
      <c r="AI630" s="418" t="str">
        <f t="shared" si="111"/>
        <v>ù</v>
      </c>
      <c r="AJ630" s="419" t="str">
        <f t="shared" si="112"/>
        <v>~</v>
      </c>
      <c r="AK630" s="417"/>
      <c r="AL630" s="414" t="str">
        <f t="shared" si="118"/>
        <v>-</v>
      </c>
      <c r="AM630" s="416" t="str">
        <f t="shared" si="116"/>
        <v>-</v>
      </c>
    </row>
    <row r="631" spans="2:39" ht="15" x14ac:dyDescent="0.3">
      <c r="B631" s="400" t="str">
        <f>IF(MAX(B$7:B630)+1&gt;MAX('Res.Aux.'!$AG$23:$AG$722),"-",MAX(B$7:B630)+1)</f>
        <v>-</v>
      </c>
      <c r="C631" s="401" t="str">
        <f>IF($B631="-","",INDEX('Res.Aux.'!$AG$12:$BG$722,MATCH($B631,'Res.Aux.'!$AG$12:$AG$722,0),MATCH(C$6,'Res.Aux.'!$AG$15:$BG$15,0)))</f>
        <v/>
      </c>
      <c r="D631" s="402" t="str">
        <f t="shared" si="113"/>
        <v/>
      </c>
      <c r="E631" s="403" t="str">
        <f>IF($B631="-","",INDEX('Res.Aux.'!$AG$12:$BG$722,MATCH($B631,'Res.Aux.'!$AG$12:$AG$722,0),MATCH(E$6,'Res.Aux.'!$AG$15:$BG$15,0)))</f>
        <v/>
      </c>
      <c r="F631" s="402" t="str">
        <f t="shared" si="114"/>
        <v/>
      </c>
      <c r="G631" s="404" t="str">
        <f>IF($B631="-","",INDEX('Res.Aux.'!$AG$12:$BG$722,MATCH($B631,'Res.Aux.'!$AG$12:$AG$722,0),MATCH(G$6,'Res.Aux.'!$AG$15:$BG$15,0)))</f>
        <v/>
      </c>
      <c r="H631" s="405" t="str">
        <f>IF($B631="-","",Datos!$I$16)</f>
        <v/>
      </c>
      <c r="I631" s="406" t="str">
        <f>IF($C631="","",Datos!$G$16)</f>
        <v/>
      </c>
      <c r="J631" s="407" t="str">
        <f>IF($B631="-","",INDEX('Res.Aux.'!$AG$12:$BG$722,MATCH($B631,'Res.Aux.'!$AG$12:$AG$722,0),MATCH(J$6,'Res.Aux.'!$AG$15:$BG$15,0)))</f>
        <v/>
      </c>
      <c r="K631" s="408" t="str">
        <f>IF($C631="","",Datos!$H$26)</f>
        <v/>
      </c>
      <c r="L631" s="409" t="str">
        <f>IF($I631="","",Datos!$N$27)</f>
        <v/>
      </c>
      <c r="M631" s="407" t="str">
        <f>IF($I631="","",Datos!$O$27)</f>
        <v/>
      </c>
      <c r="N631" s="410" t="str">
        <f>IF($B631="-","",INDEX('Res.Aux.'!$AG$12:$BG$722,MATCH($B631,'Res.Aux.'!$AG$12:$AG$722,0),MATCH(N$6,'Res.Aux.'!$AG$15:$BG$15,0)))</f>
        <v/>
      </c>
      <c r="O631" s="411"/>
      <c r="P631" s="412" t="str">
        <f t="shared" si="115"/>
        <v/>
      </c>
      <c r="Q631" s="413" t="str">
        <f t="shared" si="117"/>
        <v>ù</v>
      </c>
      <c r="R631" s="414" t="str">
        <f>IF($B631="-","",INDEX('Res.Aux.'!$AG$12:$BG$722,MATCH($B631,'Res.Aux.'!$AG$12:$AG$722,0),MATCH(R$6,'Res.Aux.'!$AG$15:$BG$15,0)))</f>
        <v/>
      </c>
      <c r="S631" s="415" t="str">
        <f>IF($B631="-","",INDEX('Res.Aux.'!$AG$12:$BG$722,MATCH($B631,'Res.Aux.'!$AG$12:$AG$722,0),MATCH(S$6,'Res.Aux.'!$AG$15:$BG$15,0)))</f>
        <v/>
      </c>
      <c r="T631" s="415" t="str">
        <f>IF($B631="-","",INDEX('Res.Aux.'!$AG$12:$BG$722,MATCH($B631,'Res.Aux.'!$AG$12:$AG$722,0),MATCH(T$6,'Res.Aux.'!$AG$15:$BG$15,0)))</f>
        <v/>
      </c>
      <c r="U631" s="416" t="str">
        <f>IF($B631="-","",INDEX('Res.Aux.'!$AG$12:$BG$722,MATCH($B631,'Res.Aux.'!$AG$12:$AG$722,0),MATCH(U$6,'Res.Aux.'!$AG$15:$BG$15,0)))</f>
        <v/>
      </c>
      <c r="V631" s="417"/>
      <c r="W631" s="414" t="str">
        <f t="shared" si="122"/>
        <v>-</v>
      </c>
      <c r="X631" s="415" t="str">
        <f t="shared" si="122"/>
        <v>-</v>
      </c>
      <c r="Y631" s="415" t="str">
        <f t="shared" si="122"/>
        <v>-</v>
      </c>
      <c r="Z631" s="416" t="str">
        <f t="shared" si="120"/>
        <v>-</v>
      </c>
      <c r="AA631" s="417"/>
      <c r="AB631" s="414" t="str">
        <f t="shared" si="121"/>
        <v>-</v>
      </c>
      <c r="AC631" s="415" t="str">
        <f t="shared" si="121"/>
        <v>-</v>
      </c>
      <c r="AD631" s="415" t="str">
        <f t="shared" si="121"/>
        <v>-</v>
      </c>
      <c r="AE631" s="416" t="str">
        <f t="shared" si="119"/>
        <v>-</v>
      </c>
      <c r="AF631" s="417"/>
      <c r="AG631" s="410" t="str">
        <f t="shared" si="110"/>
        <v>-</v>
      </c>
      <c r="AH631" s="417"/>
      <c r="AI631" s="418" t="str">
        <f t="shared" si="111"/>
        <v>ù</v>
      </c>
      <c r="AJ631" s="419" t="str">
        <f t="shared" si="112"/>
        <v>~</v>
      </c>
      <c r="AK631" s="417"/>
      <c r="AL631" s="414" t="str">
        <f t="shared" si="118"/>
        <v>-</v>
      </c>
      <c r="AM631" s="416" t="str">
        <f t="shared" si="116"/>
        <v>-</v>
      </c>
    </row>
    <row r="632" spans="2:39" ht="15" x14ac:dyDescent="0.3">
      <c r="B632" s="400" t="str">
        <f>IF(MAX(B$7:B631)+1&gt;MAX('Res.Aux.'!$AG$23:$AG$722),"-",MAX(B$7:B631)+1)</f>
        <v>-</v>
      </c>
      <c r="C632" s="401" t="str">
        <f>IF($B632="-","",INDEX('Res.Aux.'!$AG$12:$BG$722,MATCH($B632,'Res.Aux.'!$AG$12:$AG$722,0),MATCH(C$6,'Res.Aux.'!$AG$15:$BG$15,0)))</f>
        <v/>
      </c>
      <c r="D632" s="402" t="str">
        <f t="shared" si="113"/>
        <v/>
      </c>
      <c r="E632" s="403" t="str">
        <f>IF($B632="-","",INDEX('Res.Aux.'!$AG$12:$BG$722,MATCH($B632,'Res.Aux.'!$AG$12:$AG$722,0),MATCH(E$6,'Res.Aux.'!$AG$15:$BG$15,0)))</f>
        <v/>
      </c>
      <c r="F632" s="402" t="str">
        <f t="shared" si="114"/>
        <v/>
      </c>
      <c r="G632" s="404" t="str">
        <f>IF($B632="-","",INDEX('Res.Aux.'!$AG$12:$BG$722,MATCH($B632,'Res.Aux.'!$AG$12:$AG$722,0),MATCH(G$6,'Res.Aux.'!$AG$15:$BG$15,0)))</f>
        <v/>
      </c>
      <c r="H632" s="405" t="str">
        <f>IF($B632="-","",Datos!$I$16)</f>
        <v/>
      </c>
      <c r="I632" s="406" t="str">
        <f>IF($C632="","",Datos!$G$16)</f>
        <v/>
      </c>
      <c r="J632" s="407" t="str">
        <f>IF($B632="-","",INDEX('Res.Aux.'!$AG$12:$BG$722,MATCH($B632,'Res.Aux.'!$AG$12:$AG$722,0),MATCH(J$6,'Res.Aux.'!$AG$15:$BG$15,0)))</f>
        <v/>
      </c>
      <c r="K632" s="408" t="str">
        <f>IF($C632="","",Datos!$H$26)</f>
        <v/>
      </c>
      <c r="L632" s="409" t="str">
        <f>IF($I632="","",Datos!$N$27)</f>
        <v/>
      </c>
      <c r="M632" s="407" t="str">
        <f>IF($I632="","",Datos!$O$27)</f>
        <v/>
      </c>
      <c r="N632" s="410" t="str">
        <f>IF($B632="-","",INDEX('Res.Aux.'!$AG$12:$BG$722,MATCH($B632,'Res.Aux.'!$AG$12:$AG$722,0),MATCH(N$6,'Res.Aux.'!$AG$15:$BG$15,0)))</f>
        <v/>
      </c>
      <c r="O632" s="411"/>
      <c r="P632" s="412" t="str">
        <f t="shared" si="115"/>
        <v/>
      </c>
      <c r="Q632" s="413" t="str">
        <f t="shared" si="117"/>
        <v>ù</v>
      </c>
      <c r="R632" s="414" t="str">
        <f>IF($B632="-","",INDEX('Res.Aux.'!$AG$12:$BG$722,MATCH($B632,'Res.Aux.'!$AG$12:$AG$722,0),MATCH(R$6,'Res.Aux.'!$AG$15:$BG$15,0)))</f>
        <v/>
      </c>
      <c r="S632" s="415" t="str">
        <f>IF($B632="-","",INDEX('Res.Aux.'!$AG$12:$BG$722,MATCH($B632,'Res.Aux.'!$AG$12:$AG$722,0),MATCH(S$6,'Res.Aux.'!$AG$15:$BG$15,0)))</f>
        <v/>
      </c>
      <c r="T632" s="415" t="str">
        <f>IF($B632="-","",INDEX('Res.Aux.'!$AG$12:$BG$722,MATCH($B632,'Res.Aux.'!$AG$12:$AG$722,0),MATCH(T$6,'Res.Aux.'!$AG$15:$BG$15,0)))</f>
        <v/>
      </c>
      <c r="U632" s="416" t="str">
        <f>IF($B632="-","",INDEX('Res.Aux.'!$AG$12:$BG$722,MATCH($B632,'Res.Aux.'!$AG$12:$AG$722,0),MATCH(U$6,'Res.Aux.'!$AG$15:$BG$15,0)))</f>
        <v/>
      </c>
      <c r="V632" s="417"/>
      <c r="W632" s="414" t="str">
        <f t="shared" si="122"/>
        <v>-</v>
      </c>
      <c r="X632" s="415" t="str">
        <f t="shared" si="122"/>
        <v>-</v>
      </c>
      <c r="Y632" s="415" t="str">
        <f t="shared" si="122"/>
        <v>-</v>
      </c>
      <c r="Z632" s="416" t="str">
        <f t="shared" si="120"/>
        <v>-</v>
      </c>
      <c r="AA632" s="417"/>
      <c r="AB632" s="414" t="str">
        <f t="shared" si="121"/>
        <v>-</v>
      </c>
      <c r="AC632" s="415" t="str">
        <f t="shared" si="121"/>
        <v>-</v>
      </c>
      <c r="AD632" s="415" t="str">
        <f t="shared" si="121"/>
        <v>-</v>
      </c>
      <c r="AE632" s="416" t="str">
        <f t="shared" si="119"/>
        <v>-</v>
      </c>
      <c r="AF632" s="417"/>
      <c r="AG632" s="410" t="str">
        <f t="shared" si="110"/>
        <v>-</v>
      </c>
      <c r="AH632" s="417"/>
      <c r="AI632" s="418" t="str">
        <f t="shared" si="111"/>
        <v>ù</v>
      </c>
      <c r="AJ632" s="419" t="str">
        <f t="shared" si="112"/>
        <v>~</v>
      </c>
      <c r="AK632" s="417"/>
      <c r="AL632" s="414" t="str">
        <f t="shared" si="118"/>
        <v>-</v>
      </c>
      <c r="AM632" s="416" t="str">
        <f t="shared" si="116"/>
        <v>-</v>
      </c>
    </row>
    <row r="633" spans="2:39" ht="15" x14ac:dyDescent="0.3">
      <c r="B633" s="400" t="str">
        <f>IF(MAX(B$7:B632)+1&gt;MAX('Res.Aux.'!$AG$23:$AG$722),"-",MAX(B$7:B632)+1)</f>
        <v>-</v>
      </c>
      <c r="C633" s="401" t="str">
        <f>IF($B633="-","",INDEX('Res.Aux.'!$AG$12:$BG$722,MATCH($B633,'Res.Aux.'!$AG$12:$AG$722,0),MATCH(C$6,'Res.Aux.'!$AG$15:$BG$15,0)))</f>
        <v/>
      </c>
      <c r="D633" s="402" t="str">
        <f t="shared" si="113"/>
        <v/>
      </c>
      <c r="E633" s="403" t="str">
        <f>IF($B633="-","",INDEX('Res.Aux.'!$AG$12:$BG$722,MATCH($B633,'Res.Aux.'!$AG$12:$AG$722,0),MATCH(E$6,'Res.Aux.'!$AG$15:$BG$15,0)))</f>
        <v/>
      </c>
      <c r="F633" s="402" t="str">
        <f t="shared" si="114"/>
        <v/>
      </c>
      <c r="G633" s="404" t="str">
        <f>IF($B633="-","",INDEX('Res.Aux.'!$AG$12:$BG$722,MATCH($B633,'Res.Aux.'!$AG$12:$AG$722,0),MATCH(G$6,'Res.Aux.'!$AG$15:$BG$15,0)))</f>
        <v/>
      </c>
      <c r="H633" s="405" t="str">
        <f>IF($B633="-","",Datos!$I$16)</f>
        <v/>
      </c>
      <c r="I633" s="406" t="str">
        <f>IF($C633="","",Datos!$G$16)</f>
        <v/>
      </c>
      <c r="J633" s="407" t="str">
        <f>IF($B633="-","",INDEX('Res.Aux.'!$AG$12:$BG$722,MATCH($B633,'Res.Aux.'!$AG$12:$AG$722,0),MATCH(J$6,'Res.Aux.'!$AG$15:$BG$15,0)))</f>
        <v/>
      </c>
      <c r="K633" s="408" t="str">
        <f>IF($C633="","",Datos!$H$26)</f>
        <v/>
      </c>
      <c r="L633" s="409" t="str">
        <f>IF($I633="","",Datos!$N$27)</f>
        <v/>
      </c>
      <c r="M633" s="407" t="str">
        <f>IF($I633="","",Datos!$O$27)</f>
        <v/>
      </c>
      <c r="N633" s="410" t="str">
        <f>IF($B633="-","",INDEX('Res.Aux.'!$AG$12:$BG$722,MATCH($B633,'Res.Aux.'!$AG$12:$AG$722,0),MATCH(N$6,'Res.Aux.'!$AG$15:$BG$15,0)))</f>
        <v/>
      </c>
      <c r="O633" s="411"/>
      <c r="P633" s="412" t="str">
        <f t="shared" si="115"/>
        <v/>
      </c>
      <c r="Q633" s="413" t="str">
        <f t="shared" si="117"/>
        <v>ù</v>
      </c>
      <c r="R633" s="414" t="str">
        <f>IF($B633="-","",INDEX('Res.Aux.'!$AG$12:$BG$722,MATCH($B633,'Res.Aux.'!$AG$12:$AG$722,0),MATCH(R$6,'Res.Aux.'!$AG$15:$BG$15,0)))</f>
        <v/>
      </c>
      <c r="S633" s="415" t="str">
        <f>IF($B633="-","",INDEX('Res.Aux.'!$AG$12:$BG$722,MATCH($B633,'Res.Aux.'!$AG$12:$AG$722,0),MATCH(S$6,'Res.Aux.'!$AG$15:$BG$15,0)))</f>
        <v/>
      </c>
      <c r="T633" s="415" t="str">
        <f>IF($B633="-","",INDEX('Res.Aux.'!$AG$12:$BG$722,MATCH($B633,'Res.Aux.'!$AG$12:$AG$722,0),MATCH(T$6,'Res.Aux.'!$AG$15:$BG$15,0)))</f>
        <v/>
      </c>
      <c r="U633" s="416" t="str">
        <f>IF($B633="-","",INDEX('Res.Aux.'!$AG$12:$BG$722,MATCH($B633,'Res.Aux.'!$AG$12:$AG$722,0),MATCH(U$6,'Res.Aux.'!$AG$15:$BG$15,0)))</f>
        <v/>
      </c>
      <c r="V633" s="417"/>
      <c r="W633" s="414" t="str">
        <f t="shared" si="122"/>
        <v>-</v>
      </c>
      <c r="X633" s="415" t="str">
        <f t="shared" si="122"/>
        <v>-</v>
      </c>
      <c r="Y633" s="415" t="str">
        <f t="shared" si="122"/>
        <v>-</v>
      </c>
      <c r="Z633" s="416" t="str">
        <f t="shared" si="120"/>
        <v>-</v>
      </c>
      <c r="AA633" s="417"/>
      <c r="AB633" s="414" t="str">
        <f t="shared" si="121"/>
        <v>-</v>
      </c>
      <c r="AC633" s="415" t="str">
        <f t="shared" si="121"/>
        <v>-</v>
      </c>
      <c r="AD633" s="415" t="str">
        <f t="shared" si="121"/>
        <v>-</v>
      </c>
      <c r="AE633" s="416" t="str">
        <f t="shared" si="119"/>
        <v>-</v>
      </c>
      <c r="AF633" s="417"/>
      <c r="AG633" s="410" t="str">
        <f t="shared" si="110"/>
        <v>-</v>
      </c>
      <c r="AH633" s="417"/>
      <c r="AI633" s="418" t="str">
        <f t="shared" si="111"/>
        <v>ù</v>
      </c>
      <c r="AJ633" s="419" t="str">
        <f t="shared" si="112"/>
        <v>~</v>
      </c>
      <c r="AK633" s="417"/>
      <c r="AL633" s="414" t="str">
        <f t="shared" si="118"/>
        <v>-</v>
      </c>
      <c r="AM633" s="416" t="str">
        <f t="shared" si="116"/>
        <v>-</v>
      </c>
    </row>
    <row r="634" spans="2:39" ht="15" x14ac:dyDescent="0.3">
      <c r="B634" s="400" t="str">
        <f>IF(MAX(B$7:B633)+1&gt;MAX('Res.Aux.'!$AG$23:$AG$722),"-",MAX(B$7:B633)+1)</f>
        <v>-</v>
      </c>
      <c r="C634" s="401" t="str">
        <f>IF($B634="-","",INDEX('Res.Aux.'!$AG$12:$BG$722,MATCH($B634,'Res.Aux.'!$AG$12:$AG$722,0),MATCH(C$6,'Res.Aux.'!$AG$15:$BG$15,0)))</f>
        <v/>
      </c>
      <c r="D634" s="402" t="str">
        <f t="shared" si="113"/>
        <v/>
      </c>
      <c r="E634" s="403" t="str">
        <f>IF($B634="-","",INDEX('Res.Aux.'!$AG$12:$BG$722,MATCH($B634,'Res.Aux.'!$AG$12:$AG$722,0),MATCH(E$6,'Res.Aux.'!$AG$15:$BG$15,0)))</f>
        <v/>
      </c>
      <c r="F634" s="402" t="str">
        <f t="shared" si="114"/>
        <v/>
      </c>
      <c r="G634" s="404" t="str">
        <f>IF($B634="-","",INDEX('Res.Aux.'!$AG$12:$BG$722,MATCH($B634,'Res.Aux.'!$AG$12:$AG$722,0),MATCH(G$6,'Res.Aux.'!$AG$15:$BG$15,0)))</f>
        <v/>
      </c>
      <c r="H634" s="405" t="str">
        <f>IF($B634="-","",Datos!$I$16)</f>
        <v/>
      </c>
      <c r="I634" s="406" t="str">
        <f>IF($C634="","",Datos!$G$16)</f>
        <v/>
      </c>
      <c r="J634" s="407" t="str">
        <f>IF($B634="-","",INDEX('Res.Aux.'!$AG$12:$BG$722,MATCH($B634,'Res.Aux.'!$AG$12:$AG$722,0),MATCH(J$6,'Res.Aux.'!$AG$15:$BG$15,0)))</f>
        <v/>
      </c>
      <c r="K634" s="408" t="str">
        <f>IF($C634="","",Datos!$H$26)</f>
        <v/>
      </c>
      <c r="L634" s="409" t="str">
        <f>IF($I634="","",Datos!$N$27)</f>
        <v/>
      </c>
      <c r="M634" s="407" t="str">
        <f>IF($I634="","",Datos!$O$27)</f>
        <v/>
      </c>
      <c r="N634" s="410" t="str">
        <f>IF($B634="-","",INDEX('Res.Aux.'!$AG$12:$BG$722,MATCH($B634,'Res.Aux.'!$AG$12:$AG$722,0),MATCH(N$6,'Res.Aux.'!$AG$15:$BG$15,0)))</f>
        <v/>
      </c>
      <c r="O634" s="411"/>
      <c r="P634" s="412" t="str">
        <f t="shared" si="115"/>
        <v/>
      </c>
      <c r="Q634" s="413" t="str">
        <f t="shared" si="117"/>
        <v>ù</v>
      </c>
      <c r="R634" s="414" t="str">
        <f>IF($B634="-","",INDEX('Res.Aux.'!$AG$12:$BG$722,MATCH($B634,'Res.Aux.'!$AG$12:$AG$722,0),MATCH(R$6,'Res.Aux.'!$AG$15:$BG$15,0)))</f>
        <v/>
      </c>
      <c r="S634" s="415" t="str">
        <f>IF($B634="-","",INDEX('Res.Aux.'!$AG$12:$BG$722,MATCH($B634,'Res.Aux.'!$AG$12:$AG$722,0),MATCH(S$6,'Res.Aux.'!$AG$15:$BG$15,0)))</f>
        <v/>
      </c>
      <c r="T634" s="415" t="str">
        <f>IF($B634="-","",INDEX('Res.Aux.'!$AG$12:$BG$722,MATCH($B634,'Res.Aux.'!$AG$12:$AG$722,0),MATCH(T$6,'Res.Aux.'!$AG$15:$BG$15,0)))</f>
        <v/>
      </c>
      <c r="U634" s="416" t="str">
        <f>IF($B634="-","",INDEX('Res.Aux.'!$AG$12:$BG$722,MATCH($B634,'Res.Aux.'!$AG$12:$AG$722,0),MATCH(U$6,'Res.Aux.'!$AG$15:$BG$15,0)))</f>
        <v/>
      </c>
      <c r="V634" s="417"/>
      <c r="W634" s="414" t="str">
        <f t="shared" si="122"/>
        <v>-</v>
      </c>
      <c r="X634" s="415" t="str">
        <f t="shared" si="122"/>
        <v>-</v>
      </c>
      <c r="Y634" s="415" t="str">
        <f t="shared" si="122"/>
        <v>-</v>
      </c>
      <c r="Z634" s="416" t="str">
        <f t="shared" si="120"/>
        <v>-</v>
      </c>
      <c r="AA634" s="417"/>
      <c r="AB634" s="414" t="str">
        <f t="shared" si="121"/>
        <v>-</v>
      </c>
      <c r="AC634" s="415" t="str">
        <f t="shared" si="121"/>
        <v>-</v>
      </c>
      <c r="AD634" s="415" t="str">
        <f t="shared" si="121"/>
        <v>-</v>
      </c>
      <c r="AE634" s="416" t="str">
        <f t="shared" si="119"/>
        <v>-</v>
      </c>
      <c r="AF634" s="417"/>
      <c r="AG634" s="410" t="str">
        <f t="shared" si="110"/>
        <v>-</v>
      </c>
      <c r="AH634" s="417"/>
      <c r="AI634" s="418" t="str">
        <f t="shared" si="111"/>
        <v>ù</v>
      </c>
      <c r="AJ634" s="419" t="str">
        <f t="shared" si="112"/>
        <v>~</v>
      </c>
      <c r="AK634" s="417"/>
      <c r="AL634" s="414" t="str">
        <f t="shared" si="118"/>
        <v>-</v>
      </c>
      <c r="AM634" s="416" t="str">
        <f t="shared" si="116"/>
        <v>-</v>
      </c>
    </row>
    <row r="635" spans="2:39" ht="15" x14ac:dyDescent="0.3">
      <c r="B635" s="400" t="str">
        <f>IF(MAX(B$7:B634)+1&gt;MAX('Res.Aux.'!$AG$23:$AG$722),"-",MAX(B$7:B634)+1)</f>
        <v>-</v>
      </c>
      <c r="C635" s="401" t="str">
        <f>IF($B635="-","",INDEX('Res.Aux.'!$AG$12:$BG$722,MATCH($B635,'Res.Aux.'!$AG$12:$AG$722,0),MATCH(C$6,'Res.Aux.'!$AG$15:$BG$15,0)))</f>
        <v/>
      </c>
      <c r="D635" s="402" t="str">
        <f t="shared" si="113"/>
        <v/>
      </c>
      <c r="E635" s="403" t="str">
        <f>IF($B635="-","",INDEX('Res.Aux.'!$AG$12:$BG$722,MATCH($B635,'Res.Aux.'!$AG$12:$AG$722,0),MATCH(E$6,'Res.Aux.'!$AG$15:$BG$15,0)))</f>
        <v/>
      </c>
      <c r="F635" s="402" t="str">
        <f t="shared" si="114"/>
        <v/>
      </c>
      <c r="G635" s="404" t="str">
        <f>IF($B635="-","",INDEX('Res.Aux.'!$AG$12:$BG$722,MATCH($B635,'Res.Aux.'!$AG$12:$AG$722,0),MATCH(G$6,'Res.Aux.'!$AG$15:$BG$15,0)))</f>
        <v/>
      </c>
      <c r="H635" s="405" t="str">
        <f>IF($B635="-","",Datos!$I$16)</f>
        <v/>
      </c>
      <c r="I635" s="406" t="str">
        <f>IF($C635="","",Datos!$G$16)</f>
        <v/>
      </c>
      <c r="J635" s="407" t="str">
        <f>IF($B635="-","",INDEX('Res.Aux.'!$AG$12:$BG$722,MATCH($B635,'Res.Aux.'!$AG$12:$AG$722,0),MATCH(J$6,'Res.Aux.'!$AG$15:$BG$15,0)))</f>
        <v/>
      </c>
      <c r="K635" s="408" t="str">
        <f>IF($C635="","",Datos!$H$26)</f>
        <v/>
      </c>
      <c r="L635" s="409" t="str">
        <f>IF($I635="","",Datos!$N$27)</f>
        <v/>
      </c>
      <c r="M635" s="407" t="str">
        <f>IF($I635="","",Datos!$O$27)</f>
        <v/>
      </c>
      <c r="N635" s="410" t="str">
        <f>IF($B635="-","",INDEX('Res.Aux.'!$AG$12:$BG$722,MATCH($B635,'Res.Aux.'!$AG$12:$AG$722,0),MATCH(N$6,'Res.Aux.'!$AG$15:$BG$15,0)))</f>
        <v/>
      </c>
      <c r="O635" s="411"/>
      <c r="P635" s="412" t="str">
        <f t="shared" si="115"/>
        <v/>
      </c>
      <c r="Q635" s="413" t="str">
        <f t="shared" si="117"/>
        <v>ù</v>
      </c>
      <c r="R635" s="414" t="str">
        <f>IF($B635="-","",INDEX('Res.Aux.'!$AG$12:$BG$722,MATCH($B635,'Res.Aux.'!$AG$12:$AG$722,0),MATCH(R$6,'Res.Aux.'!$AG$15:$BG$15,0)))</f>
        <v/>
      </c>
      <c r="S635" s="415" t="str">
        <f>IF($B635="-","",INDEX('Res.Aux.'!$AG$12:$BG$722,MATCH($B635,'Res.Aux.'!$AG$12:$AG$722,0),MATCH(S$6,'Res.Aux.'!$AG$15:$BG$15,0)))</f>
        <v/>
      </c>
      <c r="T635" s="415" t="str">
        <f>IF($B635="-","",INDEX('Res.Aux.'!$AG$12:$BG$722,MATCH($B635,'Res.Aux.'!$AG$12:$AG$722,0),MATCH(T$6,'Res.Aux.'!$AG$15:$BG$15,0)))</f>
        <v/>
      </c>
      <c r="U635" s="416" t="str">
        <f>IF($B635="-","",INDEX('Res.Aux.'!$AG$12:$BG$722,MATCH($B635,'Res.Aux.'!$AG$12:$AG$722,0),MATCH(U$6,'Res.Aux.'!$AG$15:$BG$15,0)))</f>
        <v/>
      </c>
      <c r="V635" s="417"/>
      <c r="W635" s="414" t="str">
        <f t="shared" si="122"/>
        <v>-</v>
      </c>
      <c r="X635" s="415" t="str">
        <f t="shared" si="122"/>
        <v>-</v>
      </c>
      <c r="Y635" s="415" t="str">
        <f t="shared" si="122"/>
        <v>-</v>
      </c>
      <c r="Z635" s="416" t="str">
        <f t="shared" si="120"/>
        <v>-</v>
      </c>
      <c r="AA635" s="417"/>
      <c r="AB635" s="414" t="str">
        <f t="shared" si="121"/>
        <v>-</v>
      </c>
      <c r="AC635" s="415" t="str">
        <f t="shared" si="121"/>
        <v>-</v>
      </c>
      <c r="AD635" s="415" t="str">
        <f t="shared" si="121"/>
        <v>-</v>
      </c>
      <c r="AE635" s="416" t="str">
        <f t="shared" si="119"/>
        <v>-</v>
      </c>
      <c r="AF635" s="417"/>
      <c r="AG635" s="410" t="str">
        <f t="shared" si="110"/>
        <v>-</v>
      </c>
      <c r="AH635" s="417"/>
      <c r="AI635" s="418" t="str">
        <f t="shared" si="111"/>
        <v>ù</v>
      </c>
      <c r="AJ635" s="419" t="str">
        <f t="shared" si="112"/>
        <v>~</v>
      </c>
      <c r="AK635" s="417"/>
      <c r="AL635" s="414" t="str">
        <f t="shared" si="118"/>
        <v>-</v>
      </c>
      <c r="AM635" s="416" t="str">
        <f t="shared" si="116"/>
        <v>-</v>
      </c>
    </row>
    <row r="636" spans="2:39" ht="15" x14ac:dyDescent="0.3">
      <c r="B636" s="400" t="str">
        <f>IF(MAX(B$7:B635)+1&gt;MAX('Res.Aux.'!$AG$23:$AG$722),"-",MAX(B$7:B635)+1)</f>
        <v>-</v>
      </c>
      <c r="C636" s="401" t="str">
        <f>IF($B636="-","",INDEX('Res.Aux.'!$AG$12:$BG$722,MATCH($B636,'Res.Aux.'!$AG$12:$AG$722,0),MATCH(C$6,'Res.Aux.'!$AG$15:$BG$15,0)))</f>
        <v/>
      </c>
      <c r="D636" s="402" t="str">
        <f t="shared" si="113"/>
        <v/>
      </c>
      <c r="E636" s="403" t="str">
        <f>IF($B636="-","",INDEX('Res.Aux.'!$AG$12:$BG$722,MATCH($B636,'Res.Aux.'!$AG$12:$AG$722,0),MATCH(E$6,'Res.Aux.'!$AG$15:$BG$15,0)))</f>
        <v/>
      </c>
      <c r="F636" s="402" t="str">
        <f t="shared" si="114"/>
        <v/>
      </c>
      <c r="G636" s="404" t="str">
        <f>IF($B636="-","",INDEX('Res.Aux.'!$AG$12:$BG$722,MATCH($B636,'Res.Aux.'!$AG$12:$AG$722,0),MATCH(G$6,'Res.Aux.'!$AG$15:$BG$15,0)))</f>
        <v/>
      </c>
      <c r="H636" s="405" t="str">
        <f>IF($B636="-","",Datos!$I$16)</f>
        <v/>
      </c>
      <c r="I636" s="406" t="str">
        <f>IF($C636="","",Datos!$G$16)</f>
        <v/>
      </c>
      <c r="J636" s="407" t="str">
        <f>IF($B636="-","",INDEX('Res.Aux.'!$AG$12:$BG$722,MATCH($B636,'Res.Aux.'!$AG$12:$AG$722,0),MATCH(J$6,'Res.Aux.'!$AG$15:$BG$15,0)))</f>
        <v/>
      </c>
      <c r="K636" s="408" t="str">
        <f>IF($C636="","",Datos!$H$26)</f>
        <v/>
      </c>
      <c r="L636" s="409" t="str">
        <f>IF($I636="","",Datos!$N$27)</f>
        <v/>
      </c>
      <c r="M636" s="407" t="str">
        <f>IF($I636="","",Datos!$O$27)</f>
        <v/>
      </c>
      <c r="N636" s="410" t="str">
        <f>IF($B636="-","",INDEX('Res.Aux.'!$AG$12:$BG$722,MATCH($B636,'Res.Aux.'!$AG$12:$AG$722,0),MATCH(N$6,'Res.Aux.'!$AG$15:$BG$15,0)))</f>
        <v/>
      </c>
      <c r="O636" s="411"/>
      <c r="P636" s="412" t="str">
        <f t="shared" si="115"/>
        <v/>
      </c>
      <c r="Q636" s="413" t="str">
        <f t="shared" si="117"/>
        <v>ù</v>
      </c>
      <c r="R636" s="414" t="str">
        <f>IF($B636="-","",INDEX('Res.Aux.'!$AG$12:$BG$722,MATCH($B636,'Res.Aux.'!$AG$12:$AG$722,0),MATCH(R$6,'Res.Aux.'!$AG$15:$BG$15,0)))</f>
        <v/>
      </c>
      <c r="S636" s="415" t="str">
        <f>IF($B636="-","",INDEX('Res.Aux.'!$AG$12:$BG$722,MATCH($B636,'Res.Aux.'!$AG$12:$AG$722,0),MATCH(S$6,'Res.Aux.'!$AG$15:$BG$15,0)))</f>
        <v/>
      </c>
      <c r="T636" s="415" t="str">
        <f>IF($B636="-","",INDEX('Res.Aux.'!$AG$12:$BG$722,MATCH($B636,'Res.Aux.'!$AG$12:$AG$722,0),MATCH(T$6,'Res.Aux.'!$AG$15:$BG$15,0)))</f>
        <v/>
      </c>
      <c r="U636" s="416" t="str">
        <f>IF($B636="-","",INDEX('Res.Aux.'!$AG$12:$BG$722,MATCH($B636,'Res.Aux.'!$AG$12:$AG$722,0),MATCH(U$6,'Res.Aux.'!$AG$15:$BG$15,0)))</f>
        <v/>
      </c>
      <c r="V636" s="417"/>
      <c r="W636" s="414" t="str">
        <f t="shared" si="122"/>
        <v>-</v>
      </c>
      <c r="X636" s="415" t="str">
        <f t="shared" si="122"/>
        <v>-</v>
      </c>
      <c r="Y636" s="415" t="str">
        <f t="shared" si="122"/>
        <v>-</v>
      </c>
      <c r="Z636" s="416" t="str">
        <f t="shared" si="120"/>
        <v>-</v>
      </c>
      <c r="AA636" s="417"/>
      <c r="AB636" s="414" t="str">
        <f t="shared" si="121"/>
        <v>-</v>
      </c>
      <c r="AC636" s="415" t="str">
        <f t="shared" si="121"/>
        <v>-</v>
      </c>
      <c r="AD636" s="415" t="str">
        <f t="shared" si="121"/>
        <v>-</v>
      </c>
      <c r="AE636" s="416" t="str">
        <f t="shared" si="119"/>
        <v>-</v>
      </c>
      <c r="AF636" s="417"/>
      <c r="AG636" s="410" t="str">
        <f t="shared" si="110"/>
        <v>-</v>
      </c>
      <c r="AH636" s="417"/>
      <c r="AI636" s="418" t="str">
        <f t="shared" si="111"/>
        <v>ù</v>
      </c>
      <c r="AJ636" s="419" t="str">
        <f t="shared" si="112"/>
        <v>~</v>
      </c>
      <c r="AK636" s="417"/>
      <c r="AL636" s="414" t="str">
        <f t="shared" si="118"/>
        <v>-</v>
      </c>
      <c r="AM636" s="416" t="str">
        <f t="shared" si="116"/>
        <v>-</v>
      </c>
    </row>
    <row r="637" spans="2:39" ht="15" x14ac:dyDescent="0.3">
      <c r="B637" s="400" t="str">
        <f>IF(MAX(B$7:B636)+1&gt;MAX('Res.Aux.'!$AG$23:$AG$722),"-",MAX(B$7:B636)+1)</f>
        <v>-</v>
      </c>
      <c r="C637" s="401" t="str">
        <f>IF($B637="-","",INDEX('Res.Aux.'!$AG$12:$BG$722,MATCH($B637,'Res.Aux.'!$AG$12:$AG$722,0),MATCH(C$6,'Res.Aux.'!$AG$15:$BG$15,0)))</f>
        <v/>
      </c>
      <c r="D637" s="402" t="str">
        <f t="shared" si="113"/>
        <v/>
      </c>
      <c r="E637" s="403" t="str">
        <f>IF($B637="-","",INDEX('Res.Aux.'!$AG$12:$BG$722,MATCH($B637,'Res.Aux.'!$AG$12:$AG$722,0),MATCH(E$6,'Res.Aux.'!$AG$15:$BG$15,0)))</f>
        <v/>
      </c>
      <c r="F637" s="402" t="str">
        <f t="shared" si="114"/>
        <v/>
      </c>
      <c r="G637" s="404" t="str">
        <f>IF($B637="-","",INDEX('Res.Aux.'!$AG$12:$BG$722,MATCH($B637,'Res.Aux.'!$AG$12:$AG$722,0),MATCH(G$6,'Res.Aux.'!$AG$15:$BG$15,0)))</f>
        <v/>
      </c>
      <c r="H637" s="405" t="str">
        <f>IF($B637="-","",Datos!$I$16)</f>
        <v/>
      </c>
      <c r="I637" s="406" t="str">
        <f>IF($C637="","",Datos!$G$16)</f>
        <v/>
      </c>
      <c r="J637" s="407" t="str">
        <f>IF($B637="-","",INDEX('Res.Aux.'!$AG$12:$BG$722,MATCH($B637,'Res.Aux.'!$AG$12:$AG$722,0),MATCH(J$6,'Res.Aux.'!$AG$15:$BG$15,0)))</f>
        <v/>
      </c>
      <c r="K637" s="408" t="str">
        <f>IF($C637="","",Datos!$H$26)</f>
        <v/>
      </c>
      <c r="L637" s="409" t="str">
        <f>IF($I637="","",Datos!$N$27)</f>
        <v/>
      </c>
      <c r="M637" s="407" t="str">
        <f>IF($I637="","",Datos!$O$27)</f>
        <v/>
      </c>
      <c r="N637" s="410" t="str">
        <f>IF($B637="-","",INDEX('Res.Aux.'!$AG$12:$BG$722,MATCH($B637,'Res.Aux.'!$AG$12:$AG$722,0),MATCH(N$6,'Res.Aux.'!$AG$15:$BG$15,0)))</f>
        <v/>
      </c>
      <c r="O637" s="411"/>
      <c r="P637" s="412" t="str">
        <f t="shared" si="115"/>
        <v/>
      </c>
      <c r="Q637" s="413" t="str">
        <f t="shared" si="117"/>
        <v>ù</v>
      </c>
      <c r="R637" s="414" t="str">
        <f>IF($B637="-","",INDEX('Res.Aux.'!$AG$12:$BG$722,MATCH($B637,'Res.Aux.'!$AG$12:$AG$722,0),MATCH(R$6,'Res.Aux.'!$AG$15:$BG$15,0)))</f>
        <v/>
      </c>
      <c r="S637" s="415" t="str">
        <f>IF($B637="-","",INDEX('Res.Aux.'!$AG$12:$BG$722,MATCH($B637,'Res.Aux.'!$AG$12:$AG$722,0),MATCH(S$6,'Res.Aux.'!$AG$15:$BG$15,0)))</f>
        <v/>
      </c>
      <c r="T637" s="415" t="str">
        <f>IF($B637="-","",INDEX('Res.Aux.'!$AG$12:$BG$722,MATCH($B637,'Res.Aux.'!$AG$12:$AG$722,0),MATCH(T$6,'Res.Aux.'!$AG$15:$BG$15,0)))</f>
        <v/>
      </c>
      <c r="U637" s="416" t="str">
        <f>IF($B637="-","",INDEX('Res.Aux.'!$AG$12:$BG$722,MATCH($B637,'Res.Aux.'!$AG$12:$AG$722,0),MATCH(U$6,'Res.Aux.'!$AG$15:$BG$15,0)))</f>
        <v/>
      </c>
      <c r="V637" s="417"/>
      <c r="W637" s="414" t="str">
        <f t="shared" si="122"/>
        <v>-</v>
      </c>
      <c r="X637" s="415" t="str">
        <f t="shared" si="122"/>
        <v>-</v>
      </c>
      <c r="Y637" s="415" t="str">
        <f t="shared" si="122"/>
        <v>-</v>
      </c>
      <c r="Z637" s="416" t="str">
        <f t="shared" si="120"/>
        <v>-</v>
      </c>
      <c r="AA637" s="417"/>
      <c r="AB637" s="414" t="str">
        <f t="shared" si="121"/>
        <v>-</v>
      </c>
      <c r="AC637" s="415" t="str">
        <f t="shared" si="121"/>
        <v>-</v>
      </c>
      <c r="AD637" s="415" t="str">
        <f t="shared" si="121"/>
        <v>-</v>
      </c>
      <c r="AE637" s="416" t="str">
        <f t="shared" si="119"/>
        <v>-</v>
      </c>
      <c r="AF637" s="417"/>
      <c r="AG637" s="410" t="str">
        <f t="shared" si="110"/>
        <v>-</v>
      </c>
      <c r="AH637" s="417"/>
      <c r="AI637" s="418" t="str">
        <f t="shared" si="111"/>
        <v>ù</v>
      </c>
      <c r="AJ637" s="419" t="str">
        <f t="shared" si="112"/>
        <v>~</v>
      </c>
      <c r="AK637" s="417"/>
      <c r="AL637" s="414" t="str">
        <f t="shared" si="118"/>
        <v>-</v>
      </c>
      <c r="AM637" s="416" t="str">
        <f t="shared" si="116"/>
        <v>-</v>
      </c>
    </row>
    <row r="638" spans="2:39" ht="15" x14ac:dyDescent="0.3">
      <c r="B638" s="400" t="str">
        <f>IF(MAX(B$7:B637)+1&gt;MAX('Res.Aux.'!$AG$23:$AG$722),"-",MAX(B$7:B637)+1)</f>
        <v>-</v>
      </c>
      <c r="C638" s="401" t="str">
        <f>IF($B638="-","",INDEX('Res.Aux.'!$AG$12:$BG$722,MATCH($B638,'Res.Aux.'!$AG$12:$AG$722,0),MATCH(C$6,'Res.Aux.'!$AG$15:$BG$15,0)))</f>
        <v/>
      </c>
      <c r="D638" s="402" t="str">
        <f t="shared" si="113"/>
        <v/>
      </c>
      <c r="E638" s="403" t="str">
        <f>IF($B638="-","",INDEX('Res.Aux.'!$AG$12:$BG$722,MATCH($B638,'Res.Aux.'!$AG$12:$AG$722,0),MATCH(E$6,'Res.Aux.'!$AG$15:$BG$15,0)))</f>
        <v/>
      </c>
      <c r="F638" s="402" t="str">
        <f t="shared" si="114"/>
        <v/>
      </c>
      <c r="G638" s="404" t="str">
        <f>IF($B638="-","",INDEX('Res.Aux.'!$AG$12:$BG$722,MATCH($B638,'Res.Aux.'!$AG$12:$AG$722,0),MATCH(G$6,'Res.Aux.'!$AG$15:$BG$15,0)))</f>
        <v/>
      </c>
      <c r="H638" s="405" t="str">
        <f>IF($B638="-","",Datos!$I$16)</f>
        <v/>
      </c>
      <c r="I638" s="406" t="str">
        <f>IF($C638="","",Datos!$G$16)</f>
        <v/>
      </c>
      <c r="J638" s="407" t="str">
        <f>IF($B638="-","",INDEX('Res.Aux.'!$AG$12:$BG$722,MATCH($B638,'Res.Aux.'!$AG$12:$AG$722,0),MATCH(J$6,'Res.Aux.'!$AG$15:$BG$15,0)))</f>
        <v/>
      </c>
      <c r="K638" s="408" t="str">
        <f>IF($C638="","",Datos!$H$26)</f>
        <v/>
      </c>
      <c r="L638" s="409" t="str">
        <f>IF($I638="","",Datos!$N$27)</f>
        <v/>
      </c>
      <c r="M638" s="407" t="str">
        <f>IF($I638="","",Datos!$O$27)</f>
        <v/>
      </c>
      <c r="N638" s="410" t="str">
        <f>IF($B638="-","",INDEX('Res.Aux.'!$AG$12:$BG$722,MATCH($B638,'Res.Aux.'!$AG$12:$AG$722,0),MATCH(N$6,'Res.Aux.'!$AG$15:$BG$15,0)))</f>
        <v/>
      </c>
      <c r="O638" s="411"/>
      <c r="P638" s="412" t="str">
        <f t="shared" si="115"/>
        <v/>
      </c>
      <c r="Q638" s="413" t="str">
        <f t="shared" si="117"/>
        <v>ù</v>
      </c>
      <c r="R638" s="414" t="str">
        <f>IF($B638="-","",INDEX('Res.Aux.'!$AG$12:$BG$722,MATCH($B638,'Res.Aux.'!$AG$12:$AG$722,0),MATCH(R$6,'Res.Aux.'!$AG$15:$BG$15,0)))</f>
        <v/>
      </c>
      <c r="S638" s="415" t="str">
        <f>IF($B638="-","",INDEX('Res.Aux.'!$AG$12:$BG$722,MATCH($B638,'Res.Aux.'!$AG$12:$AG$722,0),MATCH(S$6,'Res.Aux.'!$AG$15:$BG$15,0)))</f>
        <v/>
      </c>
      <c r="T638" s="415" t="str">
        <f>IF($B638="-","",INDEX('Res.Aux.'!$AG$12:$BG$722,MATCH($B638,'Res.Aux.'!$AG$12:$AG$722,0),MATCH(T$6,'Res.Aux.'!$AG$15:$BG$15,0)))</f>
        <v/>
      </c>
      <c r="U638" s="416" t="str">
        <f>IF($B638="-","",INDEX('Res.Aux.'!$AG$12:$BG$722,MATCH($B638,'Res.Aux.'!$AG$12:$AG$722,0),MATCH(U$6,'Res.Aux.'!$AG$15:$BG$15,0)))</f>
        <v/>
      </c>
      <c r="V638" s="417"/>
      <c r="W638" s="414" t="str">
        <f t="shared" si="122"/>
        <v>-</v>
      </c>
      <c r="X638" s="415" t="str">
        <f t="shared" si="122"/>
        <v>-</v>
      </c>
      <c r="Y638" s="415" t="str">
        <f t="shared" si="122"/>
        <v>-</v>
      </c>
      <c r="Z638" s="416" t="str">
        <f t="shared" si="120"/>
        <v>-</v>
      </c>
      <c r="AA638" s="417"/>
      <c r="AB638" s="414" t="str">
        <f t="shared" si="121"/>
        <v>-</v>
      </c>
      <c r="AC638" s="415" t="str">
        <f t="shared" si="121"/>
        <v>-</v>
      </c>
      <c r="AD638" s="415" t="str">
        <f t="shared" si="121"/>
        <v>-</v>
      </c>
      <c r="AE638" s="416" t="str">
        <f t="shared" si="119"/>
        <v>-</v>
      </c>
      <c r="AF638" s="417"/>
      <c r="AG638" s="410" t="str">
        <f t="shared" si="110"/>
        <v>-</v>
      </c>
      <c r="AH638" s="417"/>
      <c r="AI638" s="418" t="str">
        <f t="shared" si="111"/>
        <v>ù</v>
      </c>
      <c r="AJ638" s="419" t="str">
        <f t="shared" si="112"/>
        <v>~</v>
      </c>
      <c r="AK638" s="417"/>
      <c r="AL638" s="414" t="str">
        <f t="shared" si="118"/>
        <v>-</v>
      </c>
      <c r="AM638" s="416" t="str">
        <f t="shared" si="116"/>
        <v>-</v>
      </c>
    </row>
    <row r="639" spans="2:39" ht="15" x14ac:dyDescent="0.3">
      <c r="B639" s="400" t="str">
        <f>IF(MAX(B$7:B638)+1&gt;MAX('Res.Aux.'!$AG$23:$AG$722),"-",MAX(B$7:B638)+1)</f>
        <v>-</v>
      </c>
      <c r="C639" s="401" t="str">
        <f>IF($B639="-","",INDEX('Res.Aux.'!$AG$12:$BG$722,MATCH($B639,'Res.Aux.'!$AG$12:$AG$722,0),MATCH(C$6,'Res.Aux.'!$AG$15:$BG$15,0)))</f>
        <v/>
      </c>
      <c r="D639" s="402" t="str">
        <f t="shared" si="113"/>
        <v/>
      </c>
      <c r="E639" s="403" t="str">
        <f>IF($B639="-","",INDEX('Res.Aux.'!$AG$12:$BG$722,MATCH($B639,'Res.Aux.'!$AG$12:$AG$722,0),MATCH(E$6,'Res.Aux.'!$AG$15:$BG$15,0)))</f>
        <v/>
      </c>
      <c r="F639" s="402" t="str">
        <f t="shared" si="114"/>
        <v/>
      </c>
      <c r="G639" s="404" t="str">
        <f>IF($B639="-","",INDEX('Res.Aux.'!$AG$12:$BG$722,MATCH($B639,'Res.Aux.'!$AG$12:$AG$722,0),MATCH(G$6,'Res.Aux.'!$AG$15:$BG$15,0)))</f>
        <v/>
      </c>
      <c r="H639" s="405" t="str">
        <f>IF($B639="-","",Datos!$I$16)</f>
        <v/>
      </c>
      <c r="I639" s="406" t="str">
        <f>IF($C639="","",Datos!$G$16)</f>
        <v/>
      </c>
      <c r="J639" s="407" t="str">
        <f>IF($B639="-","",INDEX('Res.Aux.'!$AG$12:$BG$722,MATCH($B639,'Res.Aux.'!$AG$12:$AG$722,0),MATCH(J$6,'Res.Aux.'!$AG$15:$BG$15,0)))</f>
        <v/>
      </c>
      <c r="K639" s="408" t="str">
        <f>IF($C639="","",Datos!$H$26)</f>
        <v/>
      </c>
      <c r="L639" s="409" t="str">
        <f>IF($I639="","",Datos!$N$27)</f>
        <v/>
      </c>
      <c r="M639" s="407" t="str">
        <f>IF($I639="","",Datos!$O$27)</f>
        <v/>
      </c>
      <c r="N639" s="410" t="str">
        <f>IF($B639="-","",INDEX('Res.Aux.'!$AG$12:$BG$722,MATCH($B639,'Res.Aux.'!$AG$12:$AG$722,0),MATCH(N$6,'Res.Aux.'!$AG$15:$BG$15,0)))</f>
        <v/>
      </c>
      <c r="O639" s="411"/>
      <c r="P639" s="412" t="str">
        <f t="shared" si="115"/>
        <v/>
      </c>
      <c r="Q639" s="413" t="str">
        <f t="shared" si="117"/>
        <v>ù</v>
      </c>
      <c r="R639" s="414" t="str">
        <f>IF($B639="-","",INDEX('Res.Aux.'!$AG$12:$BG$722,MATCH($B639,'Res.Aux.'!$AG$12:$AG$722,0),MATCH(R$6,'Res.Aux.'!$AG$15:$BG$15,0)))</f>
        <v/>
      </c>
      <c r="S639" s="415" t="str">
        <f>IF($B639="-","",INDEX('Res.Aux.'!$AG$12:$BG$722,MATCH($B639,'Res.Aux.'!$AG$12:$AG$722,0),MATCH(S$6,'Res.Aux.'!$AG$15:$BG$15,0)))</f>
        <v/>
      </c>
      <c r="T639" s="415" t="str">
        <f>IF($B639="-","",INDEX('Res.Aux.'!$AG$12:$BG$722,MATCH($B639,'Res.Aux.'!$AG$12:$AG$722,0),MATCH(T$6,'Res.Aux.'!$AG$15:$BG$15,0)))</f>
        <v/>
      </c>
      <c r="U639" s="416" t="str">
        <f>IF($B639="-","",INDEX('Res.Aux.'!$AG$12:$BG$722,MATCH($B639,'Res.Aux.'!$AG$12:$AG$722,0),MATCH(U$6,'Res.Aux.'!$AG$15:$BG$15,0)))</f>
        <v/>
      </c>
      <c r="V639" s="417"/>
      <c r="W639" s="414" t="str">
        <f t="shared" si="122"/>
        <v>-</v>
      </c>
      <c r="X639" s="415" t="str">
        <f t="shared" si="122"/>
        <v>-</v>
      </c>
      <c r="Y639" s="415" t="str">
        <f t="shared" si="122"/>
        <v>-</v>
      </c>
      <c r="Z639" s="416" t="str">
        <f t="shared" si="120"/>
        <v>-</v>
      </c>
      <c r="AA639" s="417"/>
      <c r="AB639" s="414" t="str">
        <f t="shared" si="121"/>
        <v>-</v>
      </c>
      <c r="AC639" s="415" t="str">
        <f t="shared" si="121"/>
        <v>-</v>
      </c>
      <c r="AD639" s="415" t="str">
        <f t="shared" si="121"/>
        <v>-</v>
      </c>
      <c r="AE639" s="416" t="str">
        <f t="shared" si="119"/>
        <v>-</v>
      </c>
      <c r="AF639" s="417"/>
      <c r="AG639" s="410" t="str">
        <f t="shared" si="110"/>
        <v>-</v>
      </c>
      <c r="AH639" s="417"/>
      <c r="AI639" s="418" t="str">
        <f t="shared" si="111"/>
        <v>ù</v>
      </c>
      <c r="AJ639" s="419" t="str">
        <f t="shared" si="112"/>
        <v>~</v>
      </c>
      <c r="AK639" s="417"/>
      <c r="AL639" s="414" t="str">
        <f t="shared" si="118"/>
        <v>-</v>
      </c>
      <c r="AM639" s="416" t="str">
        <f t="shared" si="116"/>
        <v>-</v>
      </c>
    </row>
    <row r="640" spans="2:39" ht="15" x14ac:dyDescent="0.3">
      <c r="B640" s="400" t="str">
        <f>IF(MAX(B$7:B639)+1&gt;MAX('Res.Aux.'!$AG$23:$AG$722),"-",MAX(B$7:B639)+1)</f>
        <v>-</v>
      </c>
      <c r="C640" s="401" t="str">
        <f>IF($B640="-","",INDEX('Res.Aux.'!$AG$12:$BG$722,MATCH($B640,'Res.Aux.'!$AG$12:$AG$722,0),MATCH(C$6,'Res.Aux.'!$AG$15:$BG$15,0)))</f>
        <v/>
      </c>
      <c r="D640" s="402" t="str">
        <f t="shared" si="113"/>
        <v/>
      </c>
      <c r="E640" s="403" t="str">
        <f>IF($B640="-","",INDEX('Res.Aux.'!$AG$12:$BG$722,MATCH($B640,'Res.Aux.'!$AG$12:$AG$722,0),MATCH(E$6,'Res.Aux.'!$AG$15:$BG$15,0)))</f>
        <v/>
      </c>
      <c r="F640" s="402" t="str">
        <f t="shared" si="114"/>
        <v/>
      </c>
      <c r="G640" s="404" t="str">
        <f>IF($B640="-","",INDEX('Res.Aux.'!$AG$12:$BG$722,MATCH($B640,'Res.Aux.'!$AG$12:$AG$722,0),MATCH(G$6,'Res.Aux.'!$AG$15:$BG$15,0)))</f>
        <v/>
      </c>
      <c r="H640" s="405" t="str">
        <f>IF($B640="-","",Datos!$I$16)</f>
        <v/>
      </c>
      <c r="I640" s="406" t="str">
        <f>IF($C640="","",Datos!$G$16)</f>
        <v/>
      </c>
      <c r="J640" s="407" t="str">
        <f>IF($B640="-","",INDEX('Res.Aux.'!$AG$12:$BG$722,MATCH($B640,'Res.Aux.'!$AG$12:$AG$722,0),MATCH(J$6,'Res.Aux.'!$AG$15:$BG$15,0)))</f>
        <v/>
      </c>
      <c r="K640" s="408" t="str">
        <f>IF($C640="","",Datos!$H$26)</f>
        <v/>
      </c>
      <c r="L640" s="409" t="str">
        <f>IF($I640="","",Datos!$N$27)</f>
        <v/>
      </c>
      <c r="M640" s="407" t="str">
        <f>IF($I640="","",Datos!$O$27)</f>
        <v/>
      </c>
      <c r="N640" s="410" t="str">
        <f>IF($B640="-","",INDEX('Res.Aux.'!$AG$12:$BG$722,MATCH($B640,'Res.Aux.'!$AG$12:$AG$722,0),MATCH(N$6,'Res.Aux.'!$AG$15:$BG$15,0)))</f>
        <v/>
      </c>
      <c r="O640" s="411"/>
      <c r="P640" s="412" t="str">
        <f t="shared" si="115"/>
        <v/>
      </c>
      <c r="Q640" s="413" t="str">
        <f t="shared" si="117"/>
        <v>ù</v>
      </c>
      <c r="R640" s="414" t="str">
        <f>IF($B640="-","",INDEX('Res.Aux.'!$AG$12:$BG$722,MATCH($B640,'Res.Aux.'!$AG$12:$AG$722,0),MATCH(R$6,'Res.Aux.'!$AG$15:$BG$15,0)))</f>
        <v/>
      </c>
      <c r="S640" s="415" t="str">
        <f>IF($B640="-","",INDEX('Res.Aux.'!$AG$12:$BG$722,MATCH($B640,'Res.Aux.'!$AG$12:$AG$722,0),MATCH(S$6,'Res.Aux.'!$AG$15:$BG$15,0)))</f>
        <v/>
      </c>
      <c r="T640" s="415" t="str">
        <f>IF($B640="-","",INDEX('Res.Aux.'!$AG$12:$BG$722,MATCH($B640,'Res.Aux.'!$AG$12:$AG$722,0),MATCH(T$6,'Res.Aux.'!$AG$15:$BG$15,0)))</f>
        <v/>
      </c>
      <c r="U640" s="416" t="str">
        <f>IF($B640="-","",INDEX('Res.Aux.'!$AG$12:$BG$722,MATCH($B640,'Res.Aux.'!$AG$12:$AG$722,0),MATCH(U$6,'Res.Aux.'!$AG$15:$BG$15,0)))</f>
        <v/>
      </c>
      <c r="V640" s="417"/>
      <c r="W640" s="414" t="str">
        <f t="shared" si="122"/>
        <v>-</v>
      </c>
      <c r="X640" s="415" t="str">
        <f t="shared" si="122"/>
        <v>-</v>
      </c>
      <c r="Y640" s="415" t="str">
        <f t="shared" si="122"/>
        <v>-</v>
      </c>
      <c r="Z640" s="416" t="str">
        <f t="shared" si="120"/>
        <v>-</v>
      </c>
      <c r="AA640" s="417"/>
      <c r="AB640" s="414" t="str">
        <f t="shared" si="121"/>
        <v>-</v>
      </c>
      <c r="AC640" s="415" t="str">
        <f t="shared" si="121"/>
        <v>-</v>
      </c>
      <c r="AD640" s="415" t="str">
        <f t="shared" si="121"/>
        <v>-</v>
      </c>
      <c r="AE640" s="416" t="str">
        <f t="shared" si="119"/>
        <v>-</v>
      </c>
      <c r="AF640" s="417"/>
      <c r="AG640" s="410" t="str">
        <f t="shared" si="110"/>
        <v>-</v>
      </c>
      <c r="AH640" s="417"/>
      <c r="AI640" s="418" t="str">
        <f t="shared" si="111"/>
        <v>ù</v>
      </c>
      <c r="AJ640" s="419" t="str">
        <f t="shared" si="112"/>
        <v>~</v>
      </c>
      <c r="AK640" s="417"/>
      <c r="AL640" s="414" t="str">
        <f t="shared" si="118"/>
        <v>-</v>
      </c>
      <c r="AM640" s="416" t="str">
        <f t="shared" si="116"/>
        <v>-</v>
      </c>
    </row>
    <row r="641" spans="2:39" ht="15" x14ac:dyDescent="0.3">
      <c r="B641" s="400" t="str">
        <f>IF(MAX(B$7:B640)+1&gt;MAX('Res.Aux.'!$AG$23:$AG$722),"-",MAX(B$7:B640)+1)</f>
        <v>-</v>
      </c>
      <c r="C641" s="401" t="str">
        <f>IF($B641="-","",INDEX('Res.Aux.'!$AG$12:$BG$722,MATCH($B641,'Res.Aux.'!$AG$12:$AG$722,0),MATCH(C$6,'Res.Aux.'!$AG$15:$BG$15,0)))</f>
        <v/>
      </c>
      <c r="D641" s="402" t="str">
        <f t="shared" si="113"/>
        <v/>
      </c>
      <c r="E641" s="403" t="str">
        <f>IF($B641="-","",INDEX('Res.Aux.'!$AG$12:$BG$722,MATCH($B641,'Res.Aux.'!$AG$12:$AG$722,0),MATCH(E$6,'Res.Aux.'!$AG$15:$BG$15,0)))</f>
        <v/>
      </c>
      <c r="F641" s="402" t="str">
        <f t="shared" si="114"/>
        <v/>
      </c>
      <c r="G641" s="404" t="str">
        <f>IF($B641="-","",INDEX('Res.Aux.'!$AG$12:$BG$722,MATCH($B641,'Res.Aux.'!$AG$12:$AG$722,0),MATCH(G$6,'Res.Aux.'!$AG$15:$BG$15,0)))</f>
        <v/>
      </c>
      <c r="H641" s="405" t="str">
        <f>IF($B641="-","",Datos!$I$16)</f>
        <v/>
      </c>
      <c r="I641" s="406" t="str">
        <f>IF($C641="","",Datos!$G$16)</f>
        <v/>
      </c>
      <c r="J641" s="407" t="str">
        <f>IF($B641="-","",INDEX('Res.Aux.'!$AG$12:$BG$722,MATCH($B641,'Res.Aux.'!$AG$12:$AG$722,0),MATCH(J$6,'Res.Aux.'!$AG$15:$BG$15,0)))</f>
        <v/>
      </c>
      <c r="K641" s="408" t="str">
        <f>IF($C641="","",Datos!$H$26)</f>
        <v/>
      </c>
      <c r="L641" s="409" t="str">
        <f>IF($I641="","",Datos!$N$27)</f>
        <v/>
      </c>
      <c r="M641" s="407" t="str">
        <f>IF($I641="","",Datos!$O$27)</f>
        <v/>
      </c>
      <c r="N641" s="410" t="str">
        <f>IF($B641="-","",INDEX('Res.Aux.'!$AG$12:$BG$722,MATCH($B641,'Res.Aux.'!$AG$12:$AG$722,0),MATCH(N$6,'Res.Aux.'!$AG$15:$BG$15,0)))</f>
        <v/>
      </c>
      <c r="O641" s="411"/>
      <c r="P641" s="412" t="str">
        <f t="shared" si="115"/>
        <v/>
      </c>
      <c r="Q641" s="413" t="str">
        <f t="shared" si="117"/>
        <v>ù</v>
      </c>
      <c r="R641" s="414" t="str">
        <f>IF($B641="-","",INDEX('Res.Aux.'!$AG$12:$BG$722,MATCH($B641,'Res.Aux.'!$AG$12:$AG$722,0),MATCH(R$6,'Res.Aux.'!$AG$15:$BG$15,0)))</f>
        <v/>
      </c>
      <c r="S641" s="415" t="str">
        <f>IF($B641="-","",INDEX('Res.Aux.'!$AG$12:$BG$722,MATCH($B641,'Res.Aux.'!$AG$12:$AG$722,0),MATCH(S$6,'Res.Aux.'!$AG$15:$BG$15,0)))</f>
        <v/>
      </c>
      <c r="T641" s="415" t="str">
        <f>IF($B641="-","",INDEX('Res.Aux.'!$AG$12:$BG$722,MATCH($B641,'Res.Aux.'!$AG$12:$AG$722,0),MATCH(T$6,'Res.Aux.'!$AG$15:$BG$15,0)))</f>
        <v/>
      </c>
      <c r="U641" s="416" t="str">
        <f>IF($B641="-","",INDEX('Res.Aux.'!$AG$12:$BG$722,MATCH($B641,'Res.Aux.'!$AG$12:$AG$722,0),MATCH(U$6,'Res.Aux.'!$AG$15:$BG$15,0)))</f>
        <v/>
      </c>
      <c r="V641" s="417"/>
      <c r="W641" s="414" t="str">
        <f t="shared" si="122"/>
        <v>-</v>
      </c>
      <c r="X641" s="415" t="str">
        <f t="shared" si="122"/>
        <v>-</v>
      </c>
      <c r="Y641" s="415" t="str">
        <f t="shared" si="122"/>
        <v>-</v>
      </c>
      <c r="Z641" s="416" t="str">
        <f t="shared" si="120"/>
        <v>-</v>
      </c>
      <c r="AA641" s="417"/>
      <c r="AB641" s="414" t="str">
        <f t="shared" si="121"/>
        <v>-</v>
      </c>
      <c r="AC641" s="415" t="str">
        <f t="shared" si="121"/>
        <v>-</v>
      </c>
      <c r="AD641" s="415" t="str">
        <f t="shared" si="121"/>
        <v>-</v>
      </c>
      <c r="AE641" s="416" t="str">
        <f t="shared" si="119"/>
        <v>-</v>
      </c>
      <c r="AF641" s="417"/>
      <c r="AG641" s="410" t="str">
        <f t="shared" si="110"/>
        <v>-</v>
      </c>
      <c r="AH641" s="417"/>
      <c r="AI641" s="418" t="str">
        <f t="shared" si="111"/>
        <v>ù</v>
      </c>
      <c r="AJ641" s="419" t="str">
        <f t="shared" si="112"/>
        <v>~</v>
      </c>
      <c r="AK641" s="417"/>
      <c r="AL641" s="414" t="str">
        <f t="shared" si="118"/>
        <v>-</v>
      </c>
      <c r="AM641" s="416" t="str">
        <f t="shared" si="116"/>
        <v>-</v>
      </c>
    </row>
    <row r="642" spans="2:39" ht="15" x14ac:dyDescent="0.3">
      <c r="B642" s="400" t="str">
        <f>IF(MAX(B$7:B641)+1&gt;MAX('Res.Aux.'!$AG$23:$AG$722),"-",MAX(B$7:B641)+1)</f>
        <v>-</v>
      </c>
      <c r="C642" s="401" t="str">
        <f>IF($B642="-","",INDEX('Res.Aux.'!$AG$12:$BG$722,MATCH($B642,'Res.Aux.'!$AG$12:$AG$722,0),MATCH(C$6,'Res.Aux.'!$AG$15:$BG$15,0)))</f>
        <v/>
      </c>
      <c r="D642" s="402" t="str">
        <f t="shared" si="113"/>
        <v/>
      </c>
      <c r="E642" s="403" t="str">
        <f>IF($B642="-","",INDEX('Res.Aux.'!$AG$12:$BG$722,MATCH($B642,'Res.Aux.'!$AG$12:$AG$722,0),MATCH(E$6,'Res.Aux.'!$AG$15:$BG$15,0)))</f>
        <v/>
      </c>
      <c r="F642" s="402" t="str">
        <f t="shared" si="114"/>
        <v/>
      </c>
      <c r="G642" s="404" t="str">
        <f>IF($B642="-","",INDEX('Res.Aux.'!$AG$12:$BG$722,MATCH($B642,'Res.Aux.'!$AG$12:$AG$722,0),MATCH(G$6,'Res.Aux.'!$AG$15:$BG$15,0)))</f>
        <v/>
      </c>
      <c r="H642" s="405" t="str">
        <f>IF($B642="-","",Datos!$I$16)</f>
        <v/>
      </c>
      <c r="I642" s="406" t="str">
        <f>IF($C642="","",Datos!$G$16)</f>
        <v/>
      </c>
      <c r="J642" s="407" t="str">
        <f>IF($B642="-","",INDEX('Res.Aux.'!$AG$12:$BG$722,MATCH($B642,'Res.Aux.'!$AG$12:$AG$722,0),MATCH(J$6,'Res.Aux.'!$AG$15:$BG$15,0)))</f>
        <v/>
      </c>
      <c r="K642" s="408" t="str">
        <f>IF($C642="","",Datos!$H$26)</f>
        <v/>
      </c>
      <c r="L642" s="409" t="str">
        <f>IF($I642="","",Datos!$N$27)</f>
        <v/>
      </c>
      <c r="M642" s="407" t="str">
        <f>IF($I642="","",Datos!$O$27)</f>
        <v/>
      </c>
      <c r="N642" s="410" t="str">
        <f>IF($B642="-","",INDEX('Res.Aux.'!$AG$12:$BG$722,MATCH($B642,'Res.Aux.'!$AG$12:$AG$722,0),MATCH(N$6,'Res.Aux.'!$AG$15:$BG$15,0)))</f>
        <v/>
      </c>
      <c r="O642" s="411"/>
      <c r="P642" s="412" t="str">
        <f t="shared" si="115"/>
        <v/>
      </c>
      <c r="Q642" s="413" t="str">
        <f t="shared" si="117"/>
        <v>ù</v>
      </c>
      <c r="R642" s="414" t="str">
        <f>IF($B642="-","",INDEX('Res.Aux.'!$AG$12:$BG$722,MATCH($B642,'Res.Aux.'!$AG$12:$AG$722,0),MATCH(R$6,'Res.Aux.'!$AG$15:$BG$15,0)))</f>
        <v/>
      </c>
      <c r="S642" s="415" t="str">
        <f>IF($B642="-","",INDEX('Res.Aux.'!$AG$12:$BG$722,MATCH($B642,'Res.Aux.'!$AG$12:$AG$722,0),MATCH(S$6,'Res.Aux.'!$AG$15:$BG$15,0)))</f>
        <v/>
      </c>
      <c r="T642" s="415" t="str">
        <f>IF($B642="-","",INDEX('Res.Aux.'!$AG$12:$BG$722,MATCH($B642,'Res.Aux.'!$AG$12:$AG$722,0),MATCH(T$6,'Res.Aux.'!$AG$15:$BG$15,0)))</f>
        <v/>
      </c>
      <c r="U642" s="416" t="str">
        <f>IF($B642="-","",INDEX('Res.Aux.'!$AG$12:$BG$722,MATCH($B642,'Res.Aux.'!$AG$12:$AG$722,0),MATCH(U$6,'Res.Aux.'!$AG$15:$BG$15,0)))</f>
        <v/>
      </c>
      <c r="V642" s="417"/>
      <c r="W642" s="414" t="str">
        <f t="shared" si="122"/>
        <v>-</v>
      </c>
      <c r="X642" s="415" t="str">
        <f t="shared" si="122"/>
        <v>-</v>
      </c>
      <c r="Y642" s="415" t="str">
        <f t="shared" si="122"/>
        <v>-</v>
      </c>
      <c r="Z642" s="416" t="str">
        <f t="shared" si="120"/>
        <v>-</v>
      </c>
      <c r="AA642" s="417"/>
      <c r="AB642" s="414" t="str">
        <f t="shared" si="121"/>
        <v>-</v>
      </c>
      <c r="AC642" s="415" t="str">
        <f t="shared" si="121"/>
        <v>-</v>
      </c>
      <c r="AD642" s="415" t="str">
        <f t="shared" si="121"/>
        <v>-</v>
      </c>
      <c r="AE642" s="416" t="str">
        <f t="shared" si="119"/>
        <v>-</v>
      </c>
      <c r="AF642" s="417"/>
      <c r="AG642" s="410" t="str">
        <f t="shared" si="110"/>
        <v>-</v>
      </c>
      <c r="AH642" s="417"/>
      <c r="AI642" s="418" t="str">
        <f t="shared" si="111"/>
        <v>ù</v>
      </c>
      <c r="AJ642" s="419" t="str">
        <f t="shared" si="112"/>
        <v>~</v>
      </c>
      <c r="AK642" s="417"/>
      <c r="AL642" s="414" t="str">
        <f t="shared" si="118"/>
        <v>-</v>
      </c>
      <c r="AM642" s="416" t="str">
        <f t="shared" si="116"/>
        <v>-</v>
      </c>
    </row>
    <row r="643" spans="2:39" ht="15" x14ac:dyDescent="0.3">
      <c r="B643" s="400" t="str">
        <f>IF(MAX(B$7:B642)+1&gt;MAX('Res.Aux.'!$AG$23:$AG$722),"-",MAX(B$7:B642)+1)</f>
        <v>-</v>
      </c>
      <c r="C643" s="401" t="str">
        <f>IF($B643="-","",INDEX('Res.Aux.'!$AG$12:$BG$722,MATCH($B643,'Res.Aux.'!$AG$12:$AG$722,0),MATCH(C$6,'Res.Aux.'!$AG$15:$BG$15,0)))</f>
        <v/>
      </c>
      <c r="D643" s="402" t="str">
        <f t="shared" si="113"/>
        <v/>
      </c>
      <c r="E643" s="403" t="str">
        <f>IF($B643="-","",INDEX('Res.Aux.'!$AG$12:$BG$722,MATCH($B643,'Res.Aux.'!$AG$12:$AG$722,0),MATCH(E$6,'Res.Aux.'!$AG$15:$BG$15,0)))</f>
        <v/>
      </c>
      <c r="F643" s="402" t="str">
        <f t="shared" si="114"/>
        <v/>
      </c>
      <c r="G643" s="404" t="str">
        <f>IF($B643="-","",INDEX('Res.Aux.'!$AG$12:$BG$722,MATCH($B643,'Res.Aux.'!$AG$12:$AG$722,0),MATCH(G$6,'Res.Aux.'!$AG$15:$BG$15,0)))</f>
        <v/>
      </c>
      <c r="H643" s="405" t="str">
        <f>IF($B643="-","",Datos!$I$16)</f>
        <v/>
      </c>
      <c r="I643" s="406" t="str">
        <f>IF($C643="","",Datos!$G$16)</f>
        <v/>
      </c>
      <c r="J643" s="407" t="str">
        <f>IF($B643="-","",INDEX('Res.Aux.'!$AG$12:$BG$722,MATCH($B643,'Res.Aux.'!$AG$12:$AG$722,0),MATCH(J$6,'Res.Aux.'!$AG$15:$BG$15,0)))</f>
        <v/>
      </c>
      <c r="K643" s="408" t="str">
        <f>IF($C643="","",Datos!$H$26)</f>
        <v/>
      </c>
      <c r="L643" s="409" t="str">
        <f>IF($I643="","",Datos!$N$27)</f>
        <v/>
      </c>
      <c r="M643" s="407" t="str">
        <f>IF($I643="","",Datos!$O$27)</f>
        <v/>
      </c>
      <c r="N643" s="410" t="str">
        <f>IF($B643="-","",INDEX('Res.Aux.'!$AG$12:$BG$722,MATCH($B643,'Res.Aux.'!$AG$12:$AG$722,0),MATCH(N$6,'Res.Aux.'!$AG$15:$BG$15,0)))</f>
        <v/>
      </c>
      <c r="O643" s="411"/>
      <c r="P643" s="412" t="str">
        <f t="shared" si="115"/>
        <v/>
      </c>
      <c r="Q643" s="413" t="str">
        <f t="shared" si="117"/>
        <v>ù</v>
      </c>
      <c r="R643" s="414" t="str">
        <f>IF($B643="-","",INDEX('Res.Aux.'!$AG$12:$BG$722,MATCH($B643,'Res.Aux.'!$AG$12:$AG$722,0),MATCH(R$6,'Res.Aux.'!$AG$15:$BG$15,0)))</f>
        <v/>
      </c>
      <c r="S643" s="415" t="str">
        <f>IF($B643="-","",INDEX('Res.Aux.'!$AG$12:$BG$722,MATCH($B643,'Res.Aux.'!$AG$12:$AG$722,0),MATCH(S$6,'Res.Aux.'!$AG$15:$BG$15,0)))</f>
        <v/>
      </c>
      <c r="T643" s="415" t="str">
        <f>IF($B643="-","",INDEX('Res.Aux.'!$AG$12:$BG$722,MATCH($B643,'Res.Aux.'!$AG$12:$AG$722,0),MATCH(T$6,'Res.Aux.'!$AG$15:$BG$15,0)))</f>
        <v/>
      </c>
      <c r="U643" s="416" t="str">
        <f>IF($B643="-","",INDEX('Res.Aux.'!$AG$12:$BG$722,MATCH($B643,'Res.Aux.'!$AG$12:$AG$722,0),MATCH(U$6,'Res.Aux.'!$AG$15:$BG$15,0)))</f>
        <v/>
      </c>
      <c r="V643" s="417"/>
      <c r="W643" s="414" t="str">
        <f t="shared" si="122"/>
        <v>-</v>
      </c>
      <c r="X643" s="415" t="str">
        <f t="shared" si="122"/>
        <v>-</v>
      </c>
      <c r="Y643" s="415" t="str">
        <f t="shared" si="122"/>
        <v>-</v>
      </c>
      <c r="Z643" s="416" t="str">
        <f t="shared" si="120"/>
        <v>-</v>
      </c>
      <c r="AA643" s="417"/>
      <c r="AB643" s="414" t="str">
        <f t="shared" si="121"/>
        <v>-</v>
      </c>
      <c r="AC643" s="415" t="str">
        <f t="shared" si="121"/>
        <v>-</v>
      </c>
      <c r="AD643" s="415" t="str">
        <f t="shared" si="121"/>
        <v>-</v>
      </c>
      <c r="AE643" s="416" t="str">
        <f t="shared" si="119"/>
        <v>-</v>
      </c>
      <c r="AF643" s="417"/>
      <c r="AG643" s="410" t="str">
        <f t="shared" si="110"/>
        <v>-</v>
      </c>
      <c r="AH643" s="417"/>
      <c r="AI643" s="418" t="str">
        <f t="shared" si="111"/>
        <v>ù</v>
      </c>
      <c r="AJ643" s="419" t="str">
        <f t="shared" si="112"/>
        <v>~</v>
      </c>
      <c r="AK643" s="417"/>
      <c r="AL643" s="414" t="str">
        <f t="shared" si="118"/>
        <v>-</v>
      </c>
      <c r="AM643" s="416" t="str">
        <f t="shared" si="116"/>
        <v>-</v>
      </c>
    </row>
    <row r="644" spans="2:39" ht="15" x14ac:dyDescent="0.3">
      <c r="B644" s="400" t="str">
        <f>IF(MAX(B$7:B643)+1&gt;MAX('Res.Aux.'!$AG$23:$AG$722),"-",MAX(B$7:B643)+1)</f>
        <v>-</v>
      </c>
      <c r="C644" s="401" t="str">
        <f>IF($B644="-","",INDEX('Res.Aux.'!$AG$12:$BG$722,MATCH($B644,'Res.Aux.'!$AG$12:$AG$722,0),MATCH(C$6,'Res.Aux.'!$AG$15:$BG$15,0)))</f>
        <v/>
      </c>
      <c r="D644" s="402" t="str">
        <f t="shared" si="113"/>
        <v/>
      </c>
      <c r="E644" s="403" t="str">
        <f>IF($B644="-","",INDEX('Res.Aux.'!$AG$12:$BG$722,MATCH($B644,'Res.Aux.'!$AG$12:$AG$722,0),MATCH(E$6,'Res.Aux.'!$AG$15:$BG$15,0)))</f>
        <v/>
      </c>
      <c r="F644" s="402" t="str">
        <f t="shared" si="114"/>
        <v/>
      </c>
      <c r="G644" s="404" t="str">
        <f>IF($B644="-","",INDEX('Res.Aux.'!$AG$12:$BG$722,MATCH($B644,'Res.Aux.'!$AG$12:$AG$722,0),MATCH(G$6,'Res.Aux.'!$AG$15:$BG$15,0)))</f>
        <v/>
      </c>
      <c r="H644" s="405" t="str">
        <f>IF($B644="-","",Datos!$I$16)</f>
        <v/>
      </c>
      <c r="I644" s="406" t="str">
        <f>IF($C644="","",Datos!$G$16)</f>
        <v/>
      </c>
      <c r="J644" s="407" t="str">
        <f>IF($B644="-","",INDEX('Res.Aux.'!$AG$12:$BG$722,MATCH($B644,'Res.Aux.'!$AG$12:$AG$722,0),MATCH(J$6,'Res.Aux.'!$AG$15:$BG$15,0)))</f>
        <v/>
      </c>
      <c r="K644" s="408" t="str">
        <f>IF($C644="","",Datos!$H$26)</f>
        <v/>
      </c>
      <c r="L644" s="409" t="str">
        <f>IF($I644="","",Datos!$N$27)</f>
        <v/>
      </c>
      <c r="M644" s="407" t="str">
        <f>IF($I644="","",Datos!$O$27)</f>
        <v/>
      </c>
      <c r="N644" s="410" t="str">
        <f>IF($B644="-","",INDEX('Res.Aux.'!$AG$12:$BG$722,MATCH($B644,'Res.Aux.'!$AG$12:$AG$722,0),MATCH(N$6,'Res.Aux.'!$AG$15:$BG$15,0)))</f>
        <v/>
      </c>
      <c r="O644" s="411"/>
      <c r="P644" s="412" t="str">
        <f t="shared" si="115"/>
        <v/>
      </c>
      <c r="Q644" s="413" t="str">
        <f t="shared" si="117"/>
        <v>ù</v>
      </c>
      <c r="R644" s="414" t="str">
        <f>IF($B644="-","",INDEX('Res.Aux.'!$AG$12:$BG$722,MATCH($B644,'Res.Aux.'!$AG$12:$AG$722,0),MATCH(R$6,'Res.Aux.'!$AG$15:$BG$15,0)))</f>
        <v/>
      </c>
      <c r="S644" s="415" t="str">
        <f>IF($B644="-","",INDEX('Res.Aux.'!$AG$12:$BG$722,MATCH($B644,'Res.Aux.'!$AG$12:$AG$722,0),MATCH(S$6,'Res.Aux.'!$AG$15:$BG$15,0)))</f>
        <v/>
      </c>
      <c r="T644" s="415" t="str">
        <f>IF($B644="-","",INDEX('Res.Aux.'!$AG$12:$BG$722,MATCH($B644,'Res.Aux.'!$AG$12:$AG$722,0),MATCH(T$6,'Res.Aux.'!$AG$15:$BG$15,0)))</f>
        <v/>
      </c>
      <c r="U644" s="416" t="str">
        <f>IF($B644="-","",INDEX('Res.Aux.'!$AG$12:$BG$722,MATCH($B644,'Res.Aux.'!$AG$12:$AG$722,0),MATCH(U$6,'Res.Aux.'!$AG$15:$BG$15,0)))</f>
        <v/>
      </c>
      <c r="V644" s="417"/>
      <c r="W644" s="414" t="str">
        <f t="shared" si="122"/>
        <v>-</v>
      </c>
      <c r="X644" s="415" t="str">
        <f t="shared" si="122"/>
        <v>-</v>
      </c>
      <c r="Y644" s="415" t="str">
        <f t="shared" si="122"/>
        <v>-</v>
      </c>
      <c r="Z644" s="416" t="str">
        <f t="shared" si="120"/>
        <v>-</v>
      </c>
      <c r="AA644" s="417"/>
      <c r="AB644" s="414" t="str">
        <f t="shared" si="121"/>
        <v>-</v>
      </c>
      <c r="AC644" s="415" t="str">
        <f t="shared" si="121"/>
        <v>-</v>
      </c>
      <c r="AD644" s="415" t="str">
        <f t="shared" si="121"/>
        <v>-</v>
      </c>
      <c r="AE644" s="416" t="str">
        <f t="shared" si="119"/>
        <v>-</v>
      </c>
      <c r="AF644" s="417"/>
      <c r="AG644" s="410" t="str">
        <f t="shared" si="110"/>
        <v>-</v>
      </c>
      <c r="AH644" s="417"/>
      <c r="AI644" s="418" t="str">
        <f t="shared" si="111"/>
        <v>ù</v>
      </c>
      <c r="AJ644" s="419" t="str">
        <f t="shared" si="112"/>
        <v>~</v>
      </c>
      <c r="AK644" s="417"/>
      <c r="AL644" s="414" t="str">
        <f t="shared" si="118"/>
        <v>-</v>
      </c>
      <c r="AM644" s="416" t="str">
        <f t="shared" si="116"/>
        <v>-</v>
      </c>
    </row>
    <row r="645" spans="2:39" ht="15" x14ac:dyDescent="0.3">
      <c r="B645" s="400" t="str">
        <f>IF(MAX(B$7:B644)+1&gt;MAX('Res.Aux.'!$AG$23:$AG$722),"-",MAX(B$7:B644)+1)</f>
        <v>-</v>
      </c>
      <c r="C645" s="401" t="str">
        <f>IF($B645="-","",INDEX('Res.Aux.'!$AG$12:$BG$722,MATCH($B645,'Res.Aux.'!$AG$12:$AG$722,0),MATCH(C$6,'Res.Aux.'!$AG$15:$BG$15,0)))</f>
        <v/>
      </c>
      <c r="D645" s="402" t="str">
        <f t="shared" si="113"/>
        <v/>
      </c>
      <c r="E645" s="403" t="str">
        <f>IF($B645="-","",INDEX('Res.Aux.'!$AG$12:$BG$722,MATCH($B645,'Res.Aux.'!$AG$12:$AG$722,0),MATCH(E$6,'Res.Aux.'!$AG$15:$BG$15,0)))</f>
        <v/>
      </c>
      <c r="F645" s="402" t="str">
        <f t="shared" si="114"/>
        <v/>
      </c>
      <c r="G645" s="404" t="str">
        <f>IF($B645="-","",INDEX('Res.Aux.'!$AG$12:$BG$722,MATCH($B645,'Res.Aux.'!$AG$12:$AG$722,0),MATCH(G$6,'Res.Aux.'!$AG$15:$BG$15,0)))</f>
        <v/>
      </c>
      <c r="H645" s="405" t="str">
        <f>IF($B645="-","",Datos!$I$16)</f>
        <v/>
      </c>
      <c r="I645" s="406" t="str">
        <f>IF($C645="","",Datos!$G$16)</f>
        <v/>
      </c>
      <c r="J645" s="407" t="str">
        <f>IF($B645="-","",INDEX('Res.Aux.'!$AG$12:$BG$722,MATCH($B645,'Res.Aux.'!$AG$12:$AG$722,0),MATCH(J$6,'Res.Aux.'!$AG$15:$BG$15,0)))</f>
        <v/>
      </c>
      <c r="K645" s="408" t="str">
        <f>IF($C645="","",Datos!$H$26)</f>
        <v/>
      </c>
      <c r="L645" s="409" t="str">
        <f>IF($I645="","",Datos!$N$27)</f>
        <v/>
      </c>
      <c r="M645" s="407" t="str">
        <f>IF($I645="","",Datos!$O$27)</f>
        <v/>
      </c>
      <c r="N645" s="410" t="str">
        <f>IF($B645="-","",INDEX('Res.Aux.'!$AG$12:$BG$722,MATCH($B645,'Res.Aux.'!$AG$12:$AG$722,0),MATCH(N$6,'Res.Aux.'!$AG$15:$BG$15,0)))</f>
        <v/>
      </c>
      <c r="O645" s="411"/>
      <c r="P645" s="412" t="str">
        <f t="shared" si="115"/>
        <v/>
      </c>
      <c r="Q645" s="413" t="str">
        <f t="shared" si="117"/>
        <v>ù</v>
      </c>
      <c r="R645" s="414" t="str">
        <f>IF($B645="-","",INDEX('Res.Aux.'!$AG$12:$BG$722,MATCH($B645,'Res.Aux.'!$AG$12:$AG$722,0),MATCH(R$6,'Res.Aux.'!$AG$15:$BG$15,0)))</f>
        <v/>
      </c>
      <c r="S645" s="415" t="str">
        <f>IF($B645="-","",INDEX('Res.Aux.'!$AG$12:$BG$722,MATCH($B645,'Res.Aux.'!$AG$12:$AG$722,0),MATCH(S$6,'Res.Aux.'!$AG$15:$BG$15,0)))</f>
        <v/>
      </c>
      <c r="T645" s="415" t="str">
        <f>IF($B645="-","",INDEX('Res.Aux.'!$AG$12:$BG$722,MATCH($B645,'Res.Aux.'!$AG$12:$AG$722,0),MATCH(T$6,'Res.Aux.'!$AG$15:$BG$15,0)))</f>
        <v/>
      </c>
      <c r="U645" s="416" t="str">
        <f>IF($B645="-","",INDEX('Res.Aux.'!$AG$12:$BG$722,MATCH($B645,'Res.Aux.'!$AG$12:$AG$722,0),MATCH(U$6,'Res.Aux.'!$AG$15:$BG$15,0)))</f>
        <v/>
      </c>
      <c r="V645" s="417"/>
      <c r="W645" s="414" t="str">
        <f t="shared" si="122"/>
        <v>-</v>
      </c>
      <c r="X645" s="415" t="str">
        <f t="shared" si="122"/>
        <v>-</v>
      </c>
      <c r="Y645" s="415" t="str">
        <f t="shared" si="122"/>
        <v>-</v>
      </c>
      <c r="Z645" s="416" t="str">
        <f t="shared" si="120"/>
        <v>-</v>
      </c>
      <c r="AA645" s="417"/>
      <c r="AB645" s="414" t="str">
        <f t="shared" si="121"/>
        <v>-</v>
      </c>
      <c r="AC645" s="415" t="str">
        <f t="shared" si="121"/>
        <v>-</v>
      </c>
      <c r="AD645" s="415" t="str">
        <f t="shared" si="121"/>
        <v>-</v>
      </c>
      <c r="AE645" s="416" t="str">
        <f t="shared" si="119"/>
        <v>-</v>
      </c>
      <c r="AF645" s="417"/>
      <c r="AG645" s="410" t="str">
        <f t="shared" si="110"/>
        <v>-</v>
      </c>
      <c r="AH645" s="417"/>
      <c r="AI645" s="418" t="str">
        <f t="shared" si="111"/>
        <v>ù</v>
      </c>
      <c r="AJ645" s="419" t="str">
        <f t="shared" si="112"/>
        <v>~</v>
      </c>
      <c r="AK645" s="417"/>
      <c r="AL645" s="414" t="str">
        <f t="shared" si="118"/>
        <v>-</v>
      </c>
      <c r="AM645" s="416" t="str">
        <f t="shared" si="116"/>
        <v>-</v>
      </c>
    </row>
    <row r="646" spans="2:39" ht="15" x14ac:dyDescent="0.3">
      <c r="B646" s="400" t="str">
        <f>IF(MAX(B$7:B645)+1&gt;MAX('Res.Aux.'!$AG$23:$AG$722),"-",MAX(B$7:B645)+1)</f>
        <v>-</v>
      </c>
      <c r="C646" s="401" t="str">
        <f>IF($B646="-","",INDEX('Res.Aux.'!$AG$12:$BG$722,MATCH($B646,'Res.Aux.'!$AG$12:$AG$722,0),MATCH(C$6,'Res.Aux.'!$AG$15:$BG$15,0)))</f>
        <v/>
      </c>
      <c r="D646" s="402" t="str">
        <f t="shared" si="113"/>
        <v/>
      </c>
      <c r="E646" s="403" t="str">
        <f>IF($B646="-","",INDEX('Res.Aux.'!$AG$12:$BG$722,MATCH($B646,'Res.Aux.'!$AG$12:$AG$722,0),MATCH(E$6,'Res.Aux.'!$AG$15:$BG$15,0)))</f>
        <v/>
      </c>
      <c r="F646" s="402" t="str">
        <f t="shared" si="114"/>
        <v/>
      </c>
      <c r="G646" s="404" t="str">
        <f>IF($B646="-","",INDEX('Res.Aux.'!$AG$12:$BG$722,MATCH($B646,'Res.Aux.'!$AG$12:$AG$722,0),MATCH(G$6,'Res.Aux.'!$AG$15:$BG$15,0)))</f>
        <v/>
      </c>
      <c r="H646" s="405" t="str">
        <f>IF($B646="-","",Datos!$I$16)</f>
        <v/>
      </c>
      <c r="I646" s="406" t="str">
        <f>IF($C646="","",Datos!$G$16)</f>
        <v/>
      </c>
      <c r="J646" s="407" t="str">
        <f>IF($B646="-","",INDEX('Res.Aux.'!$AG$12:$BG$722,MATCH($B646,'Res.Aux.'!$AG$12:$AG$722,0),MATCH(J$6,'Res.Aux.'!$AG$15:$BG$15,0)))</f>
        <v/>
      </c>
      <c r="K646" s="408" t="str">
        <f>IF($C646="","",Datos!$H$26)</f>
        <v/>
      </c>
      <c r="L646" s="409" t="str">
        <f>IF($I646="","",Datos!$N$27)</f>
        <v/>
      </c>
      <c r="M646" s="407" t="str">
        <f>IF($I646="","",Datos!$O$27)</f>
        <v/>
      </c>
      <c r="N646" s="410" t="str">
        <f>IF($B646="-","",INDEX('Res.Aux.'!$AG$12:$BG$722,MATCH($B646,'Res.Aux.'!$AG$12:$AG$722,0),MATCH(N$6,'Res.Aux.'!$AG$15:$BG$15,0)))</f>
        <v/>
      </c>
      <c r="O646" s="411"/>
      <c r="P646" s="412" t="str">
        <f t="shared" si="115"/>
        <v/>
      </c>
      <c r="Q646" s="413" t="str">
        <f t="shared" si="117"/>
        <v>ù</v>
      </c>
      <c r="R646" s="414" t="str">
        <f>IF($B646="-","",INDEX('Res.Aux.'!$AG$12:$BG$722,MATCH($B646,'Res.Aux.'!$AG$12:$AG$722,0),MATCH(R$6,'Res.Aux.'!$AG$15:$BG$15,0)))</f>
        <v/>
      </c>
      <c r="S646" s="415" t="str">
        <f>IF($B646="-","",INDEX('Res.Aux.'!$AG$12:$BG$722,MATCH($B646,'Res.Aux.'!$AG$12:$AG$722,0),MATCH(S$6,'Res.Aux.'!$AG$15:$BG$15,0)))</f>
        <v/>
      </c>
      <c r="T646" s="415" t="str">
        <f>IF($B646="-","",INDEX('Res.Aux.'!$AG$12:$BG$722,MATCH($B646,'Res.Aux.'!$AG$12:$AG$722,0),MATCH(T$6,'Res.Aux.'!$AG$15:$BG$15,0)))</f>
        <v/>
      </c>
      <c r="U646" s="416" t="str">
        <f>IF($B646="-","",INDEX('Res.Aux.'!$AG$12:$BG$722,MATCH($B646,'Res.Aux.'!$AG$12:$AG$722,0),MATCH(U$6,'Res.Aux.'!$AG$15:$BG$15,0)))</f>
        <v/>
      </c>
      <c r="V646" s="417"/>
      <c r="W646" s="414" t="str">
        <f t="shared" si="122"/>
        <v>-</v>
      </c>
      <c r="X646" s="415" t="str">
        <f t="shared" si="122"/>
        <v>-</v>
      </c>
      <c r="Y646" s="415" t="str">
        <f t="shared" si="122"/>
        <v>-</v>
      </c>
      <c r="Z646" s="416" t="str">
        <f t="shared" si="120"/>
        <v>-</v>
      </c>
      <c r="AA646" s="417"/>
      <c r="AB646" s="414" t="str">
        <f t="shared" si="121"/>
        <v>-</v>
      </c>
      <c r="AC646" s="415" t="str">
        <f t="shared" si="121"/>
        <v>-</v>
      </c>
      <c r="AD646" s="415" t="str">
        <f t="shared" si="121"/>
        <v>-</v>
      </c>
      <c r="AE646" s="416" t="str">
        <f t="shared" si="119"/>
        <v>-</v>
      </c>
      <c r="AF646" s="417"/>
      <c r="AG646" s="410" t="str">
        <f t="shared" si="110"/>
        <v>-</v>
      </c>
      <c r="AH646" s="417"/>
      <c r="AI646" s="418" t="str">
        <f t="shared" si="111"/>
        <v>ù</v>
      </c>
      <c r="AJ646" s="419" t="str">
        <f t="shared" si="112"/>
        <v>~</v>
      </c>
      <c r="AK646" s="417"/>
      <c r="AL646" s="414" t="str">
        <f t="shared" si="118"/>
        <v>-</v>
      </c>
      <c r="AM646" s="416" t="str">
        <f t="shared" si="116"/>
        <v>-</v>
      </c>
    </row>
    <row r="647" spans="2:39" ht="15" x14ac:dyDescent="0.3">
      <c r="B647" s="400" t="str">
        <f>IF(MAX(B$7:B646)+1&gt;MAX('Res.Aux.'!$AG$23:$AG$722),"-",MAX(B$7:B646)+1)</f>
        <v>-</v>
      </c>
      <c r="C647" s="401" t="str">
        <f>IF($B647="-","",INDEX('Res.Aux.'!$AG$12:$BG$722,MATCH($B647,'Res.Aux.'!$AG$12:$AG$722,0),MATCH(C$6,'Res.Aux.'!$AG$15:$BG$15,0)))</f>
        <v/>
      </c>
      <c r="D647" s="402" t="str">
        <f t="shared" si="113"/>
        <v/>
      </c>
      <c r="E647" s="403" t="str">
        <f>IF($B647="-","",INDEX('Res.Aux.'!$AG$12:$BG$722,MATCH($B647,'Res.Aux.'!$AG$12:$AG$722,0),MATCH(E$6,'Res.Aux.'!$AG$15:$BG$15,0)))</f>
        <v/>
      </c>
      <c r="F647" s="402" t="str">
        <f t="shared" si="114"/>
        <v/>
      </c>
      <c r="G647" s="404" t="str">
        <f>IF($B647="-","",INDEX('Res.Aux.'!$AG$12:$BG$722,MATCH($B647,'Res.Aux.'!$AG$12:$AG$722,0),MATCH(G$6,'Res.Aux.'!$AG$15:$BG$15,0)))</f>
        <v/>
      </c>
      <c r="H647" s="405" t="str">
        <f>IF($B647="-","",Datos!$I$16)</f>
        <v/>
      </c>
      <c r="I647" s="406" t="str">
        <f>IF($C647="","",Datos!$G$16)</f>
        <v/>
      </c>
      <c r="J647" s="407" t="str">
        <f>IF($B647="-","",INDEX('Res.Aux.'!$AG$12:$BG$722,MATCH($B647,'Res.Aux.'!$AG$12:$AG$722,0),MATCH(J$6,'Res.Aux.'!$AG$15:$BG$15,0)))</f>
        <v/>
      </c>
      <c r="K647" s="408" t="str">
        <f>IF($C647="","",Datos!$H$26)</f>
        <v/>
      </c>
      <c r="L647" s="409" t="str">
        <f>IF($I647="","",Datos!$N$27)</f>
        <v/>
      </c>
      <c r="M647" s="407" t="str">
        <f>IF($I647="","",Datos!$O$27)</f>
        <v/>
      </c>
      <c r="N647" s="410" t="str">
        <f>IF($B647="-","",INDEX('Res.Aux.'!$AG$12:$BG$722,MATCH($B647,'Res.Aux.'!$AG$12:$AG$722,0),MATCH(N$6,'Res.Aux.'!$AG$15:$BG$15,0)))</f>
        <v/>
      </c>
      <c r="O647" s="411"/>
      <c r="P647" s="412" t="str">
        <f t="shared" si="115"/>
        <v/>
      </c>
      <c r="Q647" s="413" t="str">
        <f t="shared" si="117"/>
        <v>ù</v>
      </c>
      <c r="R647" s="414" t="str">
        <f>IF($B647="-","",INDEX('Res.Aux.'!$AG$12:$BG$722,MATCH($B647,'Res.Aux.'!$AG$12:$AG$722,0),MATCH(R$6,'Res.Aux.'!$AG$15:$BG$15,0)))</f>
        <v/>
      </c>
      <c r="S647" s="415" t="str">
        <f>IF($B647="-","",INDEX('Res.Aux.'!$AG$12:$BG$722,MATCH($B647,'Res.Aux.'!$AG$12:$AG$722,0),MATCH(S$6,'Res.Aux.'!$AG$15:$BG$15,0)))</f>
        <v/>
      </c>
      <c r="T647" s="415" t="str">
        <f>IF($B647="-","",INDEX('Res.Aux.'!$AG$12:$BG$722,MATCH($B647,'Res.Aux.'!$AG$12:$AG$722,0),MATCH(T$6,'Res.Aux.'!$AG$15:$BG$15,0)))</f>
        <v/>
      </c>
      <c r="U647" s="416" t="str">
        <f>IF($B647="-","",INDEX('Res.Aux.'!$AG$12:$BG$722,MATCH($B647,'Res.Aux.'!$AG$12:$AG$722,0),MATCH(U$6,'Res.Aux.'!$AG$15:$BG$15,0)))</f>
        <v/>
      </c>
      <c r="V647" s="417"/>
      <c r="W647" s="414" t="str">
        <f t="shared" si="122"/>
        <v>-</v>
      </c>
      <c r="X647" s="415" t="str">
        <f t="shared" si="122"/>
        <v>-</v>
      </c>
      <c r="Y647" s="415" t="str">
        <f t="shared" si="122"/>
        <v>-</v>
      </c>
      <c r="Z647" s="416" t="str">
        <f t="shared" si="120"/>
        <v>-</v>
      </c>
      <c r="AA647" s="417"/>
      <c r="AB647" s="414" t="str">
        <f t="shared" si="121"/>
        <v>-</v>
      </c>
      <c r="AC647" s="415" t="str">
        <f t="shared" si="121"/>
        <v>-</v>
      </c>
      <c r="AD647" s="415" t="str">
        <f t="shared" si="121"/>
        <v>-</v>
      </c>
      <c r="AE647" s="416" t="str">
        <f t="shared" si="119"/>
        <v>-</v>
      </c>
      <c r="AF647" s="417"/>
      <c r="AG647" s="410" t="str">
        <f t="shared" ref="AG647:AG710" si="123">IF(SUM(AB647:AE647)=0,"-",SUM(AB647:AE647))</f>
        <v>-</v>
      </c>
      <c r="AH647" s="417"/>
      <c r="AI647" s="418" t="str">
        <f t="shared" ref="AI647:AI710" si="124">IF(AND(N647&lt;&gt;"",AG647&lt;&gt;"-"),IF(AG647=N647,"ü","û"),IF(OR(N647=0,N647="",N647="-"),"ù","$"))</f>
        <v>ù</v>
      </c>
      <c r="AJ647" s="419" t="str">
        <f t="shared" ref="AJ647:AJ710" si="125">IF(AI647="ü","-",IF(AI647="ù","~",IF(AI647="$","???",AG647-N647)))</f>
        <v>~</v>
      </c>
      <c r="AK647" s="417"/>
      <c r="AL647" s="414" t="str">
        <f t="shared" si="118"/>
        <v>-</v>
      </c>
      <c r="AM647" s="416" t="str">
        <f t="shared" si="116"/>
        <v>-</v>
      </c>
    </row>
    <row r="648" spans="2:39" ht="15" x14ac:dyDescent="0.3">
      <c r="B648" s="400" t="str">
        <f>IF(MAX(B$7:B647)+1&gt;MAX('Res.Aux.'!$AG$23:$AG$722),"-",MAX(B$7:B647)+1)</f>
        <v>-</v>
      </c>
      <c r="C648" s="401" t="str">
        <f>IF($B648="-","",INDEX('Res.Aux.'!$AG$12:$BG$722,MATCH($B648,'Res.Aux.'!$AG$12:$AG$722,0),MATCH(C$6,'Res.Aux.'!$AG$15:$BG$15,0)))</f>
        <v/>
      </c>
      <c r="D648" s="402" t="str">
        <f t="shared" ref="D648:D711" si="126">IF(C648="","","/")</f>
        <v/>
      </c>
      <c r="E648" s="403" t="str">
        <f>IF($B648="-","",INDEX('Res.Aux.'!$AG$12:$BG$722,MATCH($B648,'Res.Aux.'!$AG$12:$AG$722,0),MATCH(E$6,'Res.Aux.'!$AG$15:$BG$15,0)))</f>
        <v/>
      </c>
      <c r="F648" s="402" t="str">
        <f t="shared" ref="F648:F711" si="127">IF(E648="","","/")</f>
        <v/>
      </c>
      <c r="G648" s="404" t="str">
        <f>IF($B648="-","",INDEX('Res.Aux.'!$AG$12:$BG$722,MATCH($B648,'Res.Aux.'!$AG$12:$AG$722,0),MATCH(G$6,'Res.Aux.'!$AG$15:$BG$15,0)))</f>
        <v/>
      </c>
      <c r="H648" s="405" t="str">
        <f>IF($B648="-","",Datos!$I$16)</f>
        <v/>
      </c>
      <c r="I648" s="406" t="str">
        <f>IF($C648="","",Datos!$G$16)</f>
        <v/>
      </c>
      <c r="J648" s="407" t="str">
        <f>IF($B648="-","",INDEX('Res.Aux.'!$AG$12:$BG$722,MATCH($B648,'Res.Aux.'!$AG$12:$AG$722,0),MATCH(J$6,'Res.Aux.'!$AG$15:$BG$15,0)))</f>
        <v/>
      </c>
      <c r="K648" s="408" t="str">
        <f>IF($C648="","",Datos!$H$26)</f>
        <v/>
      </c>
      <c r="L648" s="409" t="str">
        <f>IF($I648="","",Datos!$N$27)</f>
        <v/>
      </c>
      <c r="M648" s="407" t="str">
        <f>IF($I648="","",Datos!$O$27)</f>
        <v/>
      </c>
      <c r="N648" s="410" t="str">
        <f>IF($B648="-","",INDEX('Res.Aux.'!$AG$12:$BG$722,MATCH($B648,'Res.Aux.'!$AG$12:$AG$722,0),MATCH(N$6,'Res.Aux.'!$AG$15:$BG$15,0)))</f>
        <v/>
      </c>
      <c r="O648" s="411"/>
      <c r="P648" s="412" t="str">
        <f t="shared" ref="P648:P711" si="128">IF($B648="-","","C")</f>
        <v/>
      </c>
      <c r="Q648" s="413" t="str">
        <f t="shared" si="117"/>
        <v>ù</v>
      </c>
      <c r="R648" s="414" t="str">
        <f>IF($B648="-","",INDEX('Res.Aux.'!$AG$12:$BG$722,MATCH($B648,'Res.Aux.'!$AG$12:$AG$722,0),MATCH(R$6,'Res.Aux.'!$AG$15:$BG$15,0)))</f>
        <v/>
      </c>
      <c r="S648" s="415" t="str">
        <f>IF($B648="-","",INDEX('Res.Aux.'!$AG$12:$BG$722,MATCH($B648,'Res.Aux.'!$AG$12:$AG$722,0),MATCH(S$6,'Res.Aux.'!$AG$15:$BG$15,0)))</f>
        <v/>
      </c>
      <c r="T648" s="415" t="str">
        <f>IF($B648="-","",INDEX('Res.Aux.'!$AG$12:$BG$722,MATCH($B648,'Res.Aux.'!$AG$12:$AG$722,0),MATCH(T$6,'Res.Aux.'!$AG$15:$BG$15,0)))</f>
        <v/>
      </c>
      <c r="U648" s="416" t="str">
        <f>IF($B648="-","",INDEX('Res.Aux.'!$AG$12:$BG$722,MATCH($B648,'Res.Aux.'!$AG$12:$AG$722,0),MATCH(U$6,'Res.Aux.'!$AG$15:$BG$15,0)))</f>
        <v/>
      </c>
      <c r="V648" s="417"/>
      <c r="W648" s="414" t="str">
        <f t="shared" si="122"/>
        <v>-</v>
      </c>
      <c r="X648" s="415" t="str">
        <f t="shared" si="122"/>
        <v>-</v>
      </c>
      <c r="Y648" s="415" t="str">
        <f t="shared" si="122"/>
        <v>-</v>
      </c>
      <c r="Z648" s="416" t="str">
        <f t="shared" si="120"/>
        <v>-</v>
      </c>
      <c r="AA648" s="417"/>
      <c r="AB648" s="414" t="str">
        <f t="shared" si="121"/>
        <v>-</v>
      </c>
      <c r="AC648" s="415" t="str">
        <f t="shared" si="121"/>
        <v>-</v>
      </c>
      <c r="AD648" s="415" t="str">
        <f t="shared" si="121"/>
        <v>-</v>
      </c>
      <c r="AE648" s="416" t="str">
        <f t="shared" si="119"/>
        <v>-</v>
      </c>
      <c r="AF648" s="417"/>
      <c r="AG648" s="410" t="str">
        <f t="shared" si="123"/>
        <v>-</v>
      </c>
      <c r="AH648" s="417"/>
      <c r="AI648" s="418" t="str">
        <f t="shared" si="124"/>
        <v>ù</v>
      </c>
      <c r="AJ648" s="419" t="str">
        <f t="shared" si="125"/>
        <v>~</v>
      </c>
      <c r="AK648" s="417"/>
      <c r="AL648" s="414" t="str">
        <f t="shared" si="118"/>
        <v>-</v>
      </c>
      <c r="AM648" s="416" t="str">
        <f t="shared" ref="AM648:AM711" si="129">IF(SUM(W648:Z648)=0,"-",SUM(W648:Z648))</f>
        <v>-</v>
      </c>
    </row>
    <row r="649" spans="2:39" ht="15" x14ac:dyDescent="0.3">
      <c r="B649" s="400" t="str">
        <f>IF(MAX(B$7:B648)+1&gt;MAX('Res.Aux.'!$AG$23:$AG$722),"-",MAX(B$7:B648)+1)</f>
        <v>-</v>
      </c>
      <c r="C649" s="401" t="str">
        <f>IF($B649="-","",INDEX('Res.Aux.'!$AG$12:$BG$722,MATCH($B649,'Res.Aux.'!$AG$12:$AG$722,0),MATCH(C$6,'Res.Aux.'!$AG$15:$BG$15,0)))</f>
        <v/>
      </c>
      <c r="D649" s="402" t="str">
        <f t="shared" si="126"/>
        <v/>
      </c>
      <c r="E649" s="403" t="str">
        <f>IF($B649="-","",INDEX('Res.Aux.'!$AG$12:$BG$722,MATCH($B649,'Res.Aux.'!$AG$12:$AG$722,0),MATCH(E$6,'Res.Aux.'!$AG$15:$BG$15,0)))</f>
        <v/>
      </c>
      <c r="F649" s="402" t="str">
        <f t="shared" si="127"/>
        <v/>
      </c>
      <c r="G649" s="404" t="str">
        <f>IF($B649="-","",INDEX('Res.Aux.'!$AG$12:$BG$722,MATCH($B649,'Res.Aux.'!$AG$12:$AG$722,0),MATCH(G$6,'Res.Aux.'!$AG$15:$BG$15,0)))</f>
        <v/>
      </c>
      <c r="H649" s="405" t="str">
        <f>IF($B649="-","",Datos!$I$16)</f>
        <v/>
      </c>
      <c r="I649" s="406" t="str">
        <f>IF($C649="","",Datos!$G$16)</f>
        <v/>
      </c>
      <c r="J649" s="407" t="str">
        <f>IF($B649="-","",INDEX('Res.Aux.'!$AG$12:$BG$722,MATCH($B649,'Res.Aux.'!$AG$12:$AG$722,0),MATCH(J$6,'Res.Aux.'!$AG$15:$BG$15,0)))</f>
        <v/>
      </c>
      <c r="K649" s="408" t="str">
        <f>IF($C649="","",Datos!$H$26)</f>
        <v/>
      </c>
      <c r="L649" s="409" t="str">
        <f>IF($I649="","",Datos!$N$27)</f>
        <v/>
      </c>
      <c r="M649" s="407" t="str">
        <f>IF($I649="","",Datos!$O$27)</f>
        <v/>
      </c>
      <c r="N649" s="410" t="str">
        <f>IF($B649="-","",INDEX('Res.Aux.'!$AG$12:$BG$722,MATCH($B649,'Res.Aux.'!$AG$12:$AG$722,0),MATCH(N$6,'Res.Aux.'!$AG$15:$BG$15,0)))</f>
        <v/>
      </c>
      <c r="O649" s="411"/>
      <c r="P649" s="412" t="str">
        <f t="shared" si="128"/>
        <v/>
      </c>
      <c r="Q649" s="413" t="str">
        <f t="shared" ref="Q649:Q712" si="130">AI649</f>
        <v>ù</v>
      </c>
      <c r="R649" s="414" t="str">
        <f>IF($B649="-","",INDEX('Res.Aux.'!$AG$12:$BG$722,MATCH($B649,'Res.Aux.'!$AG$12:$AG$722,0),MATCH(R$6,'Res.Aux.'!$AG$15:$BG$15,0)))</f>
        <v/>
      </c>
      <c r="S649" s="415" t="str">
        <f>IF($B649="-","",INDEX('Res.Aux.'!$AG$12:$BG$722,MATCH($B649,'Res.Aux.'!$AG$12:$AG$722,0),MATCH(S$6,'Res.Aux.'!$AG$15:$BG$15,0)))</f>
        <v/>
      </c>
      <c r="T649" s="415" t="str">
        <f>IF($B649="-","",INDEX('Res.Aux.'!$AG$12:$BG$722,MATCH($B649,'Res.Aux.'!$AG$12:$AG$722,0),MATCH(T$6,'Res.Aux.'!$AG$15:$BG$15,0)))</f>
        <v/>
      </c>
      <c r="U649" s="416" t="str">
        <f>IF($B649="-","",INDEX('Res.Aux.'!$AG$12:$BG$722,MATCH($B649,'Res.Aux.'!$AG$12:$AG$722,0),MATCH(U$6,'Res.Aux.'!$AG$15:$BG$15,0)))</f>
        <v/>
      </c>
      <c r="V649" s="417"/>
      <c r="W649" s="414" t="str">
        <f t="shared" si="122"/>
        <v>-</v>
      </c>
      <c r="X649" s="415" t="str">
        <f t="shared" si="122"/>
        <v>-</v>
      </c>
      <c r="Y649" s="415" t="str">
        <f t="shared" si="122"/>
        <v>-</v>
      </c>
      <c r="Z649" s="416" t="str">
        <f t="shared" si="120"/>
        <v>-</v>
      </c>
      <c r="AA649" s="417"/>
      <c r="AB649" s="414" t="str">
        <f t="shared" si="121"/>
        <v>-</v>
      </c>
      <c r="AC649" s="415" t="str">
        <f t="shared" si="121"/>
        <v>-</v>
      </c>
      <c r="AD649" s="415" t="str">
        <f t="shared" si="121"/>
        <v>-</v>
      </c>
      <c r="AE649" s="416" t="str">
        <f t="shared" si="119"/>
        <v>-</v>
      </c>
      <c r="AF649" s="417"/>
      <c r="AG649" s="410" t="str">
        <f t="shared" si="123"/>
        <v>-</v>
      </c>
      <c r="AH649" s="417"/>
      <c r="AI649" s="418" t="str">
        <f t="shared" si="124"/>
        <v>ù</v>
      </c>
      <c r="AJ649" s="419" t="str">
        <f t="shared" si="125"/>
        <v>~</v>
      </c>
      <c r="AK649" s="417"/>
      <c r="AL649" s="414" t="str">
        <f t="shared" si="118"/>
        <v>-</v>
      </c>
      <c r="AM649" s="416" t="str">
        <f t="shared" si="129"/>
        <v>-</v>
      </c>
    </row>
    <row r="650" spans="2:39" ht="15" x14ac:dyDescent="0.3">
      <c r="B650" s="400" t="str">
        <f>IF(MAX(B$7:B649)+1&gt;MAX('Res.Aux.'!$AG$23:$AG$722),"-",MAX(B$7:B649)+1)</f>
        <v>-</v>
      </c>
      <c r="C650" s="401" t="str">
        <f>IF($B650="-","",INDEX('Res.Aux.'!$AG$12:$BG$722,MATCH($B650,'Res.Aux.'!$AG$12:$AG$722,0),MATCH(C$6,'Res.Aux.'!$AG$15:$BG$15,0)))</f>
        <v/>
      </c>
      <c r="D650" s="402" t="str">
        <f t="shared" si="126"/>
        <v/>
      </c>
      <c r="E650" s="403" t="str">
        <f>IF($B650="-","",INDEX('Res.Aux.'!$AG$12:$BG$722,MATCH($B650,'Res.Aux.'!$AG$12:$AG$722,0),MATCH(E$6,'Res.Aux.'!$AG$15:$BG$15,0)))</f>
        <v/>
      </c>
      <c r="F650" s="402" t="str">
        <f t="shared" si="127"/>
        <v/>
      </c>
      <c r="G650" s="404" t="str">
        <f>IF($B650="-","",INDEX('Res.Aux.'!$AG$12:$BG$722,MATCH($B650,'Res.Aux.'!$AG$12:$AG$722,0),MATCH(G$6,'Res.Aux.'!$AG$15:$BG$15,0)))</f>
        <v/>
      </c>
      <c r="H650" s="405" t="str">
        <f>IF($B650="-","",Datos!$I$16)</f>
        <v/>
      </c>
      <c r="I650" s="406" t="str">
        <f>IF($C650="","",Datos!$G$16)</f>
        <v/>
      </c>
      <c r="J650" s="407" t="str">
        <f>IF($B650="-","",INDEX('Res.Aux.'!$AG$12:$BG$722,MATCH($B650,'Res.Aux.'!$AG$12:$AG$722,0),MATCH(J$6,'Res.Aux.'!$AG$15:$BG$15,0)))</f>
        <v/>
      </c>
      <c r="K650" s="408" t="str">
        <f>IF($C650="","",Datos!$H$26)</f>
        <v/>
      </c>
      <c r="L650" s="409" t="str">
        <f>IF($I650="","",Datos!$N$27)</f>
        <v/>
      </c>
      <c r="M650" s="407" t="str">
        <f>IF($I650="","",Datos!$O$27)</f>
        <v/>
      </c>
      <c r="N650" s="410" t="str">
        <f>IF($B650="-","",INDEX('Res.Aux.'!$AG$12:$BG$722,MATCH($B650,'Res.Aux.'!$AG$12:$AG$722,0),MATCH(N$6,'Res.Aux.'!$AG$15:$BG$15,0)))</f>
        <v/>
      </c>
      <c r="O650" s="411"/>
      <c r="P650" s="412" t="str">
        <f t="shared" si="128"/>
        <v/>
      </c>
      <c r="Q650" s="413" t="str">
        <f t="shared" si="130"/>
        <v>ù</v>
      </c>
      <c r="R650" s="414" t="str">
        <f>IF($B650="-","",INDEX('Res.Aux.'!$AG$12:$BG$722,MATCH($B650,'Res.Aux.'!$AG$12:$AG$722,0),MATCH(R$6,'Res.Aux.'!$AG$15:$BG$15,0)))</f>
        <v/>
      </c>
      <c r="S650" s="415" t="str">
        <f>IF($B650="-","",INDEX('Res.Aux.'!$AG$12:$BG$722,MATCH($B650,'Res.Aux.'!$AG$12:$AG$722,0),MATCH(S$6,'Res.Aux.'!$AG$15:$BG$15,0)))</f>
        <v/>
      </c>
      <c r="T650" s="415" t="str">
        <f>IF($B650="-","",INDEX('Res.Aux.'!$AG$12:$BG$722,MATCH($B650,'Res.Aux.'!$AG$12:$AG$722,0),MATCH(T$6,'Res.Aux.'!$AG$15:$BG$15,0)))</f>
        <v/>
      </c>
      <c r="U650" s="416" t="str">
        <f>IF($B650="-","",INDEX('Res.Aux.'!$AG$12:$BG$722,MATCH($B650,'Res.Aux.'!$AG$12:$AG$722,0),MATCH(U$6,'Res.Aux.'!$AG$15:$BG$15,0)))</f>
        <v/>
      </c>
      <c r="V650" s="417"/>
      <c r="W650" s="414" t="str">
        <f t="shared" si="122"/>
        <v>-</v>
      </c>
      <c r="X650" s="415" t="str">
        <f t="shared" si="122"/>
        <v>-</v>
      </c>
      <c r="Y650" s="415" t="str">
        <f t="shared" si="122"/>
        <v>-</v>
      </c>
      <c r="Z650" s="416" t="str">
        <f t="shared" si="120"/>
        <v>-</v>
      </c>
      <c r="AA650" s="417"/>
      <c r="AB650" s="414" t="str">
        <f t="shared" si="121"/>
        <v>-</v>
      </c>
      <c r="AC650" s="415" t="str">
        <f t="shared" si="121"/>
        <v>-</v>
      </c>
      <c r="AD650" s="415" t="str">
        <f t="shared" si="121"/>
        <v>-</v>
      </c>
      <c r="AE650" s="416" t="str">
        <f t="shared" si="119"/>
        <v>-</v>
      </c>
      <c r="AF650" s="417"/>
      <c r="AG650" s="410" t="str">
        <f t="shared" si="123"/>
        <v>-</v>
      </c>
      <c r="AH650" s="417"/>
      <c r="AI650" s="418" t="str">
        <f t="shared" si="124"/>
        <v>ù</v>
      </c>
      <c r="AJ650" s="419" t="str">
        <f t="shared" si="125"/>
        <v>~</v>
      </c>
      <c r="AK650" s="417"/>
      <c r="AL650" s="414" t="str">
        <f t="shared" si="118"/>
        <v>-</v>
      </c>
      <c r="AM650" s="416" t="str">
        <f t="shared" si="129"/>
        <v>-</v>
      </c>
    </row>
    <row r="651" spans="2:39" ht="15" x14ac:dyDescent="0.3">
      <c r="B651" s="400" t="str">
        <f>IF(MAX(B$7:B650)+1&gt;MAX('Res.Aux.'!$AG$23:$AG$722),"-",MAX(B$7:B650)+1)</f>
        <v>-</v>
      </c>
      <c r="C651" s="401" t="str">
        <f>IF($B651="-","",INDEX('Res.Aux.'!$AG$12:$BG$722,MATCH($B651,'Res.Aux.'!$AG$12:$AG$722,0),MATCH(C$6,'Res.Aux.'!$AG$15:$BG$15,0)))</f>
        <v/>
      </c>
      <c r="D651" s="402" t="str">
        <f t="shared" si="126"/>
        <v/>
      </c>
      <c r="E651" s="403" t="str">
        <f>IF($B651="-","",INDEX('Res.Aux.'!$AG$12:$BG$722,MATCH($B651,'Res.Aux.'!$AG$12:$AG$722,0),MATCH(E$6,'Res.Aux.'!$AG$15:$BG$15,0)))</f>
        <v/>
      </c>
      <c r="F651" s="402" t="str">
        <f t="shared" si="127"/>
        <v/>
      </c>
      <c r="G651" s="404" t="str">
        <f>IF($B651="-","",INDEX('Res.Aux.'!$AG$12:$BG$722,MATCH($B651,'Res.Aux.'!$AG$12:$AG$722,0),MATCH(G$6,'Res.Aux.'!$AG$15:$BG$15,0)))</f>
        <v/>
      </c>
      <c r="H651" s="405" t="str">
        <f>IF($B651="-","",Datos!$I$16)</f>
        <v/>
      </c>
      <c r="I651" s="406" t="str">
        <f>IF($C651="","",Datos!$G$16)</f>
        <v/>
      </c>
      <c r="J651" s="407" t="str">
        <f>IF($B651="-","",INDEX('Res.Aux.'!$AG$12:$BG$722,MATCH($B651,'Res.Aux.'!$AG$12:$AG$722,0),MATCH(J$6,'Res.Aux.'!$AG$15:$BG$15,0)))</f>
        <v/>
      </c>
      <c r="K651" s="408" t="str">
        <f>IF($C651="","",Datos!$H$26)</f>
        <v/>
      </c>
      <c r="L651" s="409" t="str">
        <f>IF($I651="","",Datos!$N$27)</f>
        <v/>
      </c>
      <c r="M651" s="407" t="str">
        <f>IF($I651="","",Datos!$O$27)</f>
        <v/>
      </c>
      <c r="N651" s="410" t="str">
        <f>IF($B651="-","",INDEX('Res.Aux.'!$AG$12:$BG$722,MATCH($B651,'Res.Aux.'!$AG$12:$AG$722,0),MATCH(N$6,'Res.Aux.'!$AG$15:$BG$15,0)))</f>
        <v/>
      </c>
      <c r="O651" s="411"/>
      <c r="P651" s="412" t="str">
        <f t="shared" si="128"/>
        <v/>
      </c>
      <c r="Q651" s="413" t="str">
        <f t="shared" si="130"/>
        <v>ù</v>
      </c>
      <c r="R651" s="414" t="str">
        <f>IF($B651="-","",INDEX('Res.Aux.'!$AG$12:$BG$722,MATCH($B651,'Res.Aux.'!$AG$12:$AG$722,0),MATCH(R$6,'Res.Aux.'!$AG$15:$BG$15,0)))</f>
        <v/>
      </c>
      <c r="S651" s="415" t="str">
        <f>IF($B651="-","",INDEX('Res.Aux.'!$AG$12:$BG$722,MATCH($B651,'Res.Aux.'!$AG$12:$AG$722,0),MATCH(S$6,'Res.Aux.'!$AG$15:$BG$15,0)))</f>
        <v/>
      </c>
      <c r="T651" s="415" t="str">
        <f>IF($B651="-","",INDEX('Res.Aux.'!$AG$12:$BG$722,MATCH($B651,'Res.Aux.'!$AG$12:$AG$722,0),MATCH(T$6,'Res.Aux.'!$AG$15:$BG$15,0)))</f>
        <v/>
      </c>
      <c r="U651" s="416" t="str">
        <f>IF($B651="-","",INDEX('Res.Aux.'!$AG$12:$BG$722,MATCH($B651,'Res.Aux.'!$AG$12:$AG$722,0),MATCH(U$6,'Res.Aux.'!$AG$15:$BG$15,0)))</f>
        <v/>
      </c>
      <c r="V651" s="417"/>
      <c r="W651" s="414" t="str">
        <f t="shared" si="122"/>
        <v>-</v>
      </c>
      <c r="X651" s="415" t="str">
        <f t="shared" si="122"/>
        <v>-</v>
      </c>
      <c r="Y651" s="415" t="str">
        <f t="shared" si="122"/>
        <v>-</v>
      </c>
      <c r="Z651" s="416" t="str">
        <f t="shared" si="120"/>
        <v>-</v>
      </c>
      <c r="AA651" s="417"/>
      <c r="AB651" s="414" t="str">
        <f t="shared" si="121"/>
        <v>-</v>
      </c>
      <c r="AC651" s="415" t="str">
        <f t="shared" si="121"/>
        <v>-</v>
      </c>
      <c r="AD651" s="415" t="str">
        <f t="shared" si="121"/>
        <v>-</v>
      </c>
      <c r="AE651" s="416" t="str">
        <f t="shared" si="119"/>
        <v>-</v>
      </c>
      <c r="AF651" s="417"/>
      <c r="AG651" s="410" t="str">
        <f t="shared" si="123"/>
        <v>-</v>
      </c>
      <c r="AH651" s="417"/>
      <c r="AI651" s="418" t="str">
        <f t="shared" si="124"/>
        <v>ù</v>
      </c>
      <c r="AJ651" s="419" t="str">
        <f t="shared" si="125"/>
        <v>~</v>
      </c>
      <c r="AK651" s="417"/>
      <c r="AL651" s="414" t="str">
        <f t="shared" si="118"/>
        <v>-</v>
      </c>
      <c r="AM651" s="416" t="str">
        <f t="shared" si="129"/>
        <v>-</v>
      </c>
    </row>
    <row r="652" spans="2:39" ht="15" x14ac:dyDescent="0.3">
      <c r="B652" s="400" t="str">
        <f>IF(MAX(B$7:B651)+1&gt;MAX('Res.Aux.'!$AG$23:$AG$722),"-",MAX(B$7:B651)+1)</f>
        <v>-</v>
      </c>
      <c r="C652" s="401" t="str">
        <f>IF($B652="-","",INDEX('Res.Aux.'!$AG$12:$BG$722,MATCH($B652,'Res.Aux.'!$AG$12:$AG$722,0),MATCH(C$6,'Res.Aux.'!$AG$15:$BG$15,0)))</f>
        <v/>
      </c>
      <c r="D652" s="402" t="str">
        <f t="shared" si="126"/>
        <v/>
      </c>
      <c r="E652" s="403" t="str">
        <f>IF($B652="-","",INDEX('Res.Aux.'!$AG$12:$BG$722,MATCH($B652,'Res.Aux.'!$AG$12:$AG$722,0),MATCH(E$6,'Res.Aux.'!$AG$15:$BG$15,0)))</f>
        <v/>
      </c>
      <c r="F652" s="402" t="str">
        <f t="shared" si="127"/>
        <v/>
      </c>
      <c r="G652" s="404" t="str">
        <f>IF($B652="-","",INDEX('Res.Aux.'!$AG$12:$BG$722,MATCH($B652,'Res.Aux.'!$AG$12:$AG$722,0),MATCH(G$6,'Res.Aux.'!$AG$15:$BG$15,0)))</f>
        <v/>
      </c>
      <c r="H652" s="405" t="str">
        <f>IF($B652="-","",Datos!$I$16)</f>
        <v/>
      </c>
      <c r="I652" s="406" t="str">
        <f>IF($C652="","",Datos!$G$16)</f>
        <v/>
      </c>
      <c r="J652" s="407" t="str">
        <f>IF($B652="-","",INDEX('Res.Aux.'!$AG$12:$BG$722,MATCH($B652,'Res.Aux.'!$AG$12:$AG$722,0),MATCH(J$6,'Res.Aux.'!$AG$15:$BG$15,0)))</f>
        <v/>
      </c>
      <c r="K652" s="408" t="str">
        <f>IF($C652="","",Datos!$H$26)</f>
        <v/>
      </c>
      <c r="L652" s="409" t="str">
        <f>IF($I652="","",Datos!$N$27)</f>
        <v/>
      </c>
      <c r="M652" s="407" t="str">
        <f>IF($I652="","",Datos!$O$27)</f>
        <v/>
      </c>
      <c r="N652" s="410" t="str">
        <f>IF($B652="-","",INDEX('Res.Aux.'!$AG$12:$BG$722,MATCH($B652,'Res.Aux.'!$AG$12:$AG$722,0),MATCH(N$6,'Res.Aux.'!$AG$15:$BG$15,0)))</f>
        <v/>
      </c>
      <c r="O652" s="411"/>
      <c r="P652" s="412" t="str">
        <f t="shared" si="128"/>
        <v/>
      </c>
      <c r="Q652" s="413" t="str">
        <f t="shared" si="130"/>
        <v>ù</v>
      </c>
      <c r="R652" s="414" t="str">
        <f>IF($B652="-","",INDEX('Res.Aux.'!$AG$12:$BG$722,MATCH($B652,'Res.Aux.'!$AG$12:$AG$722,0),MATCH(R$6,'Res.Aux.'!$AG$15:$BG$15,0)))</f>
        <v/>
      </c>
      <c r="S652" s="415" t="str">
        <f>IF($B652="-","",INDEX('Res.Aux.'!$AG$12:$BG$722,MATCH($B652,'Res.Aux.'!$AG$12:$AG$722,0),MATCH(S$6,'Res.Aux.'!$AG$15:$BG$15,0)))</f>
        <v/>
      </c>
      <c r="T652" s="415" t="str">
        <f>IF($B652="-","",INDEX('Res.Aux.'!$AG$12:$BG$722,MATCH($B652,'Res.Aux.'!$AG$12:$AG$722,0),MATCH(T$6,'Res.Aux.'!$AG$15:$BG$15,0)))</f>
        <v/>
      </c>
      <c r="U652" s="416" t="str">
        <f>IF($B652="-","",INDEX('Res.Aux.'!$AG$12:$BG$722,MATCH($B652,'Res.Aux.'!$AG$12:$AG$722,0),MATCH(U$6,'Res.Aux.'!$AG$15:$BG$15,0)))</f>
        <v/>
      </c>
      <c r="V652" s="417"/>
      <c r="W652" s="414" t="str">
        <f t="shared" si="122"/>
        <v>-</v>
      </c>
      <c r="X652" s="415" t="str">
        <f t="shared" si="122"/>
        <v>-</v>
      </c>
      <c r="Y652" s="415" t="str">
        <f t="shared" si="122"/>
        <v>-</v>
      </c>
      <c r="Z652" s="416" t="str">
        <f t="shared" si="120"/>
        <v>-</v>
      </c>
      <c r="AA652" s="417"/>
      <c r="AB652" s="414" t="str">
        <f t="shared" si="121"/>
        <v>-</v>
      </c>
      <c r="AC652" s="415" t="str">
        <f t="shared" si="121"/>
        <v>-</v>
      </c>
      <c r="AD652" s="415" t="str">
        <f t="shared" si="121"/>
        <v>-</v>
      </c>
      <c r="AE652" s="416" t="str">
        <f t="shared" si="119"/>
        <v>-</v>
      </c>
      <c r="AF652" s="417"/>
      <c r="AG652" s="410" t="str">
        <f t="shared" si="123"/>
        <v>-</v>
      </c>
      <c r="AH652" s="417"/>
      <c r="AI652" s="418" t="str">
        <f t="shared" si="124"/>
        <v>ù</v>
      </c>
      <c r="AJ652" s="419" t="str">
        <f t="shared" si="125"/>
        <v>~</v>
      </c>
      <c r="AK652" s="417"/>
      <c r="AL652" s="414" t="str">
        <f t="shared" si="118"/>
        <v>-</v>
      </c>
      <c r="AM652" s="416" t="str">
        <f t="shared" si="129"/>
        <v>-</v>
      </c>
    </row>
    <row r="653" spans="2:39" ht="15" x14ac:dyDescent="0.3">
      <c r="B653" s="400" t="str">
        <f>IF(MAX(B$7:B652)+1&gt;MAX('Res.Aux.'!$AG$23:$AG$722),"-",MAX(B$7:B652)+1)</f>
        <v>-</v>
      </c>
      <c r="C653" s="401" t="str">
        <f>IF($B653="-","",INDEX('Res.Aux.'!$AG$12:$BG$722,MATCH($B653,'Res.Aux.'!$AG$12:$AG$722,0),MATCH(C$6,'Res.Aux.'!$AG$15:$BG$15,0)))</f>
        <v/>
      </c>
      <c r="D653" s="402" t="str">
        <f t="shared" si="126"/>
        <v/>
      </c>
      <c r="E653" s="403" t="str">
        <f>IF($B653="-","",INDEX('Res.Aux.'!$AG$12:$BG$722,MATCH($B653,'Res.Aux.'!$AG$12:$AG$722,0),MATCH(E$6,'Res.Aux.'!$AG$15:$BG$15,0)))</f>
        <v/>
      </c>
      <c r="F653" s="402" t="str">
        <f t="shared" si="127"/>
        <v/>
      </c>
      <c r="G653" s="404" t="str">
        <f>IF($B653="-","",INDEX('Res.Aux.'!$AG$12:$BG$722,MATCH($B653,'Res.Aux.'!$AG$12:$AG$722,0),MATCH(G$6,'Res.Aux.'!$AG$15:$BG$15,0)))</f>
        <v/>
      </c>
      <c r="H653" s="405" t="str">
        <f>IF($B653="-","",Datos!$I$16)</f>
        <v/>
      </c>
      <c r="I653" s="406" t="str">
        <f>IF($C653="","",Datos!$G$16)</f>
        <v/>
      </c>
      <c r="J653" s="407" t="str">
        <f>IF($B653="-","",INDEX('Res.Aux.'!$AG$12:$BG$722,MATCH($B653,'Res.Aux.'!$AG$12:$AG$722,0),MATCH(J$6,'Res.Aux.'!$AG$15:$BG$15,0)))</f>
        <v/>
      </c>
      <c r="K653" s="408" t="str">
        <f>IF($C653="","",Datos!$H$26)</f>
        <v/>
      </c>
      <c r="L653" s="409" t="str">
        <f>IF($I653="","",Datos!$N$27)</f>
        <v/>
      </c>
      <c r="M653" s="407" t="str">
        <f>IF($I653="","",Datos!$O$27)</f>
        <v/>
      </c>
      <c r="N653" s="410" t="str">
        <f>IF($B653="-","",INDEX('Res.Aux.'!$AG$12:$BG$722,MATCH($B653,'Res.Aux.'!$AG$12:$AG$722,0),MATCH(N$6,'Res.Aux.'!$AG$15:$BG$15,0)))</f>
        <v/>
      </c>
      <c r="O653" s="411"/>
      <c r="P653" s="412" t="str">
        <f t="shared" si="128"/>
        <v/>
      </c>
      <c r="Q653" s="413" t="str">
        <f t="shared" si="130"/>
        <v>ù</v>
      </c>
      <c r="R653" s="414" t="str">
        <f>IF($B653="-","",INDEX('Res.Aux.'!$AG$12:$BG$722,MATCH($B653,'Res.Aux.'!$AG$12:$AG$722,0),MATCH(R$6,'Res.Aux.'!$AG$15:$BG$15,0)))</f>
        <v/>
      </c>
      <c r="S653" s="415" t="str">
        <f>IF($B653="-","",INDEX('Res.Aux.'!$AG$12:$BG$722,MATCH($B653,'Res.Aux.'!$AG$12:$AG$722,0),MATCH(S$6,'Res.Aux.'!$AG$15:$BG$15,0)))</f>
        <v/>
      </c>
      <c r="T653" s="415" t="str">
        <f>IF($B653="-","",INDEX('Res.Aux.'!$AG$12:$BG$722,MATCH($B653,'Res.Aux.'!$AG$12:$AG$722,0),MATCH(T$6,'Res.Aux.'!$AG$15:$BG$15,0)))</f>
        <v/>
      </c>
      <c r="U653" s="416" t="str">
        <f>IF($B653="-","",INDEX('Res.Aux.'!$AG$12:$BG$722,MATCH($B653,'Res.Aux.'!$AG$12:$AG$722,0),MATCH(U$6,'Res.Aux.'!$AG$15:$BG$15,0)))</f>
        <v/>
      </c>
      <c r="V653" s="417"/>
      <c r="W653" s="414" t="str">
        <f t="shared" si="122"/>
        <v>-</v>
      </c>
      <c r="X653" s="415" t="str">
        <f t="shared" si="122"/>
        <v>-</v>
      </c>
      <c r="Y653" s="415" t="str">
        <f t="shared" si="122"/>
        <v>-</v>
      </c>
      <c r="Z653" s="416" t="str">
        <f t="shared" si="120"/>
        <v>-</v>
      </c>
      <c r="AA653" s="417"/>
      <c r="AB653" s="414" t="str">
        <f t="shared" si="121"/>
        <v>-</v>
      </c>
      <c r="AC653" s="415" t="str">
        <f t="shared" si="121"/>
        <v>-</v>
      </c>
      <c r="AD653" s="415" t="str">
        <f t="shared" si="121"/>
        <v>-</v>
      </c>
      <c r="AE653" s="416" t="str">
        <f t="shared" si="119"/>
        <v>-</v>
      </c>
      <c r="AF653" s="417"/>
      <c r="AG653" s="410" t="str">
        <f t="shared" si="123"/>
        <v>-</v>
      </c>
      <c r="AH653" s="417"/>
      <c r="AI653" s="418" t="str">
        <f t="shared" si="124"/>
        <v>ù</v>
      </c>
      <c r="AJ653" s="419" t="str">
        <f t="shared" si="125"/>
        <v>~</v>
      </c>
      <c r="AK653" s="417"/>
      <c r="AL653" s="414" t="str">
        <f t="shared" si="118"/>
        <v>-</v>
      </c>
      <c r="AM653" s="416" t="str">
        <f t="shared" si="129"/>
        <v>-</v>
      </c>
    </row>
    <row r="654" spans="2:39" ht="15" x14ac:dyDescent="0.3">
      <c r="B654" s="400" t="str">
        <f>IF(MAX(B$7:B653)+1&gt;MAX('Res.Aux.'!$AG$23:$AG$722),"-",MAX(B$7:B653)+1)</f>
        <v>-</v>
      </c>
      <c r="C654" s="401" t="str">
        <f>IF($B654="-","",INDEX('Res.Aux.'!$AG$12:$BG$722,MATCH($B654,'Res.Aux.'!$AG$12:$AG$722,0),MATCH(C$6,'Res.Aux.'!$AG$15:$BG$15,0)))</f>
        <v/>
      </c>
      <c r="D654" s="402" t="str">
        <f t="shared" si="126"/>
        <v/>
      </c>
      <c r="E654" s="403" t="str">
        <f>IF($B654="-","",INDEX('Res.Aux.'!$AG$12:$BG$722,MATCH($B654,'Res.Aux.'!$AG$12:$AG$722,0),MATCH(E$6,'Res.Aux.'!$AG$15:$BG$15,0)))</f>
        <v/>
      </c>
      <c r="F654" s="402" t="str">
        <f t="shared" si="127"/>
        <v/>
      </c>
      <c r="G654" s="404" t="str">
        <f>IF($B654="-","",INDEX('Res.Aux.'!$AG$12:$BG$722,MATCH($B654,'Res.Aux.'!$AG$12:$AG$722,0),MATCH(G$6,'Res.Aux.'!$AG$15:$BG$15,0)))</f>
        <v/>
      </c>
      <c r="H654" s="405" t="str">
        <f>IF($B654="-","",Datos!$I$16)</f>
        <v/>
      </c>
      <c r="I654" s="406" t="str">
        <f>IF($C654="","",Datos!$G$16)</f>
        <v/>
      </c>
      <c r="J654" s="407" t="str">
        <f>IF($B654="-","",INDEX('Res.Aux.'!$AG$12:$BG$722,MATCH($B654,'Res.Aux.'!$AG$12:$AG$722,0),MATCH(J$6,'Res.Aux.'!$AG$15:$BG$15,0)))</f>
        <v/>
      </c>
      <c r="K654" s="408" t="str">
        <f>IF($C654="","",Datos!$H$26)</f>
        <v/>
      </c>
      <c r="L654" s="409" t="str">
        <f>IF($I654="","",Datos!$N$27)</f>
        <v/>
      </c>
      <c r="M654" s="407" t="str">
        <f>IF($I654="","",Datos!$O$27)</f>
        <v/>
      </c>
      <c r="N654" s="410" t="str">
        <f>IF($B654="-","",INDEX('Res.Aux.'!$AG$12:$BG$722,MATCH($B654,'Res.Aux.'!$AG$12:$AG$722,0),MATCH(N$6,'Res.Aux.'!$AG$15:$BG$15,0)))</f>
        <v/>
      </c>
      <c r="O654" s="411"/>
      <c r="P654" s="412" t="str">
        <f t="shared" si="128"/>
        <v/>
      </c>
      <c r="Q654" s="413" t="str">
        <f t="shared" si="130"/>
        <v>ù</v>
      </c>
      <c r="R654" s="414" t="str">
        <f>IF($B654="-","",INDEX('Res.Aux.'!$AG$12:$BG$722,MATCH($B654,'Res.Aux.'!$AG$12:$AG$722,0),MATCH(R$6,'Res.Aux.'!$AG$15:$BG$15,0)))</f>
        <v/>
      </c>
      <c r="S654" s="415" t="str">
        <f>IF($B654="-","",INDEX('Res.Aux.'!$AG$12:$BG$722,MATCH($B654,'Res.Aux.'!$AG$12:$AG$722,0),MATCH(S$6,'Res.Aux.'!$AG$15:$BG$15,0)))</f>
        <v/>
      </c>
      <c r="T654" s="415" t="str">
        <f>IF($B654="-","",INDEX('Res.Aux.'!$AG$12:$BG$722,MATCH($B654,'Res.Aux.'!$AG$12:$AG$722,0),MATCH(T$6,'Res.Aux.'!$AG$15:$BG$15,0)))</f>
        <v/>
      </c>
      <c r="U654" s="416" t="str">
        <f>IF($B654="-","",INDEX('Res.Aux.'!$AG$12:$BG$722,MATCH($B654,'Res.Aux.'!$AG$12:$AG$722,0),MATCH(U$6,'Res.Aux.'!$AG$15:$BG$15,0)))</f>
        <v/>
      </c>
      <c r="V654" s="417"/>
      <c r="W654" s="414" t="str">
        <f t="shared" si="122"/>
        <v>-</v>
      </c>
      <c r="X654" s="415" t="str">
        <f t="shared" si="122"/>
        <v>-</v>
      </c>
      <c r="Y654" s="415" t="str">
        <f t="shared" si="122"/>
        <v>-</v>
      </c>
      <c r="Z654" s="416" t="str">
        <f t="shared" si="120"/>
        <v>-</v>
      </c>
      <c r="AA654" s="417"/>
      <c r="AB654" s="414" t="str">
        <f t="shared" si="121"/>
        <v>-</v>
      </c>
      <c r="AC654" s="415" t="str">
        <f t="shared" si="121"/>
        <v>-</v>
      </c>
      <c r="AD654" s="415" t="str">
        <f t="shared" si="121"/>
        <v>-</v>
      </c>
      <c r="AE654" s="416" t="str">
        <f t="shared" si="119"/>
        <v>-</v>
      </c>
      <c r="AF654" s="417"/>
      <c r="AG654" s="410" t="str">
        <f t="shared" si="123"/>
        <v>-</v>
      </c>
      <c r="AH654" s="417"/>
      <c r="AI654" s="418" t="str">
        <f t="shared" si="124"/>
        <v>ù</v>
      </c>
      <c r="AJ654" s="419" t="str">
        <f t="shared" si="125"/>
        <v>~</v>
      </c>
      <c r="AK654" s="417"/>
      <c r="AL654" s="414" t="str">
        <f t="shared" ref="AL654:AL717" si="131">IF(SUM(R654:U654)=0,"-",SUM(R654:U654))</f>
        <v>-</v>
      </c>
      <c r="AM654" s="416" t="str">
        <f t="shared" si="129"/>
        <v>-</v>
      </c>
    </row>
    <row r="655" spans="2:39" ht="15" x14ac:dyDescent="0.3">
      <c r="B655" s="400" t="str">
        <f>IF(MAX(B$7:B654)+1&gt;MAX('Res.Aux.'!$AG$23:$AG$722),"-",MAX(B$7:B654)+1)</f>
        <v>-</v>
      </c>
      <c r="C655" s="401" t="str">
        <f>IF($B655="-","",INDEX('Res.Aux.'!$AG$12:$BG$722,MATCH($B655,'Res.Aux.'!$AG$12:$AG$722,0),MATCH(C$6,'Res.Aux.'!$AG$15:$BG$15,0)))</f>
        <v/>
      </c>
      <c r="D655" s="402" t="str">
        <f t="shared" si="126"/>
        <v/>
      </c>
      <c r="E655" s="403" t="str">
        <f>IF($B655="-","",INDEX('Res.Aux.'!$AG$12:$BG$722,MATCH($B655,'Res.Aux.'!$AG$12:$AG$722,0),MATCH(E$6,'Res.Aux.'!$AG$15:$BG$15,0)))</f>
        <v/>
      </c>
      <c r="F655" s="402" t="str">
        <f t="shared" si="127"/>
        <v/>
      </c>
      <c r="G655" s="404" t="str">
        <f>IF($B655="-","",INDEX('Res.Aux.'!$AG$12:$BG$722,MATCH($B655,'Res.Aux.'!$AG$12:$AG$722,0),MATCH(G$6,'Res.Aux.'!$AG$15:$BG$15,0)))</f>
        <v/>
      </c>
      <c r="H655" s="405" t="str">
        <f>IF($B655="-","",Datos!$I$16)</f>
        <v/>
      </c>
      <c r="I655" s="406" t="str">
        <f>IF($C655="","",Datos!$G$16)</f>
        <v/>
      </c>
      <c r="J655" s="407" t="str">
        <f>IF($B655="-","",INDEX('Res.Aux.'!$AG$12:$BG$722,MATCH($B655,'Res.Aux.'!$AG$12:$AG$722,0),MATCH(J$6,'Res.Aux.'!$AG$15:$BG$15,0)))</f>
        <v/>
      </c>
      <c r="K655" s="408" t="str">
        <f>IF($C655="","",Datos!$H$26)</f>
        <v/>
      </c>
      <c r="L655" s="409" t="str">
        <f>IF($I655="","",Datos!$N$27)</f>
        <v/>
      </c>
      <c r="M655" s="407" t="str">
        <f>IF($I655="","",Datos!$O$27)</f>
        <v/>
      </c>
      <c r="N655" s="410" t="str">
        <f>IF($B655="-","",INDEX('Res.Aux.'!$AG$12:$BG$722,MATCH($B655,'Res.Aux.'!$AG$12:$AG$722,0),MATCH(N$6,'Res.Aux.'!$AG$15:$BG$15,0)))</f>
        <v/>
      </c>
      <c r="O655" s="411"/>
      <c r="P655" s="412" t="str">
        <f t="shared" si="128"/>
        <v/>
      </c>
      <c r="Q655" s="413" t="str">
        <f t="shared" si="130"/>
        <v>ù</v>
      </c>
      <c r="R655" s="414" t="str">
        <f>IF($B655="-","",INDEX('Res.Aux.'!$AG$12:$BG$722,MATCH($B655,'Res.Aux.'!$AG$12:$AG$722,0),MATCH(R$6,'Res.Aux.'!$AG$15:$BG$15,0)))</f>
        <v/>
      </c>
      <c r="S655" s="415" t="str">
        <f>IF($B655="-","",INDEX('Res.Aux.'!$AG$12:$BG$722,MATCH($B655,'Res.Aux.'!$AG$12:$AG$722,0),MATCH(S$6,'Res.Aux.'!$AG$15:$BG$15,0)))</f>
        <v/>
      </c>
      <c r="T655" s="415" t="str">
        <f>IF($B655="-","",INDEX('Res.Aux.'!$AG$12:$BG$722,MATCH($B655,'Res.Aux.'!$AG$12:$AG$722,0),MATCH(T$6,'Res.Aux.'!$AG$15:$BG$15,0)))</f>
        <v/>
      </c>
      <c r="U655" s="416" t="str">
        <f>IF($B655="-","",INDEX('Res.Aux.'!$AG$12:$BG$722,MATCH($B655,'Res.Aux.'!$AG$12:$AG$722,0),MATCH(U$6,'Res.Aux.'!$AG$15:$BG$15,0)))</f>
        <v/>
      </c>
      <c r="V655" s="417"/>
      <c r="W655" s="414" t="str">
        <f t="shared" si="122"/>
        <v>-</v>
      </c>
      <c r="X655" s="415" t="str">
        <f t="shared" si="122"/>
        <v>-</v>
      </c>
      <c r="Y655" s="415" t="str">
        <f t="shared" si="122"/>
        <v>-</v>
      </c>
      <c r="Z655" s="416" t="str">
        <f t="shared" si="120"/>
        <v>-</v>
      </c>
      <c r="AA655" s="417"/>
      <c r="AB655" s="414" t="str">
        <f t="shared" si="121"/>
        <v>-</v>
      </c>
      <c r="AC655" s="415" t="str">
        <f t="shared" si="121"/>
        <v>-</v>
      </c>
      <c r="AD655" s="415" t="str">
        <f t="shared" si="121"/>
        <v>-</v>
      </c>
      <c r="AE655" s="416" t="str">
        <f t="shared" si="119"/>
        <v>-</v>
      </c>
      <c r="AF655" s="417"/>
      <c r="AG655" s="410" t="str">
        <f t="shared" si="123"/>
        <v>-</v>
      </c>
      <c r="AH655" s="417"/>
      <c r="AI655" s="418" t="str">
        <f t="shared" si="124"/>
        <v>ù</v>
      </c>
      <c r="AJ655" s="419" t="str">
        <f t="shared" si="125"/>
        <v>~</v>
      </c>
      <c r="AK655" s="417"/>
      <c r="AL655" s="414" t="str">
        <f t="shared" si="131"/>
        <v>-</v>
      </c>
      <c r="AM655" s="416" t="str">
        <f t="shared" si="129"/>
        <v>-</v>
      </c>
    </row>
    <row r="656" spans="2:39" ht="15" x14ac:dyDescent="0.3">
      <c r="B656" s="400" t="str">
        <f>IF(MAX(B$7:B655)+1&gt;MAX('Res.Aux.'!$AG$23:$AG$722),"-",MAX(B$7:B655)+1)</f>
        <v>-</v>
      </c>
      <c r="C656" s="401" t="str">
        <f>IF($B656="-","",INDEX('Res.Aux.'!$AG$12:$BG$722,MATCH($B656,'Res.Aux.'!$AG$12:$AG$722,0),MATCH(C$6,'Res.Aux.'!$AG$15:$BG$15,0)))</f>
        <v/>
      </c>
      <c r="D656" s="402" t="str">
        <f t="shared" si="126"/>
        <v/>
      </c>
      <c r="E656" s="403" t="str">
        <f>IF($B656="-","",INDEX('Res.Aux.'!$AG$12:$BG$722,MATCH($B656,'Res.Aux.'!$AG$12:$AG$722,0),MATCH(E$6,'Res.Aux.'!$AG$15:$BG$15,0)))</f>
        <v/>
      </c>
      <c r="F656" s="402" t="str">
        <f t="shared" si="127"/>
        <v/>
      </c>
      <c r="G656" s="404" t="str">
        <f>IF($B656="-","",INDEX('Res.Aux.'!$AG$12:$BG$722,MATCH($B656,'Res.Aux.'!$AG$12:$AG$722,0),MATCH(G$6,'Res.Aux.'!$AG$15:$BG$15,0)))</f>
        <v/>
      </c>
      <c r="H656" s="405" t="str">
        <f>IF($B656="-","",Datos!$I$16)</f>
        <v/>
      </c>
      <c r="I656" s="406" t="str">
        <f>IF($C656="","",Datos!$G$16)</f>
        <v/>
      </c>
      <c r="J656" s="407" t="str">
        <f>IF($B656="-","",INDEX('Res.Aux.'!$AG$12:$BG$722,MATCH($B656,'Res.Aux.'!$AG$12:$AG$722,0),MATCH(J$6,'Res.Aux.'!$AG$15:$BG$15,0)))</f>
        <v/>
      </c>
      <c r="K656" s="408" t="str">
        <f>IF($C656="","",Datos!$H$26)</f>
        <v/>
      </c>
      <c r="L656" s="409" t="str">
        <f>IF($I656="","",Datos!$N$27)</f>
        <v/>
      </c>
      <c r="M656" s="407" t="str">
        <f>IF($I656="","",Datos!$O$27)</f>
        <v/>
      </c>
      <c r="N656" s="410" t="str">
        <f>IF($B656="-","",INDEX('Res.Aux.'!$AG$12:$BG$722,MATCH($B656,'Res.Aux.'!$AG$12:$AG$722,0),MATCH(N$6,'Res.Aux.'!$AG$15:$BG$15,0)))</f>
        <v/>
      </c>
      <c r="O656" s="411"/>
      <c r="P656" s="412" t="str">
        <f t="shared" si="128"/>
        <v/>
      </c>
      <c r="Q656" s="413" t="str">
        <f t="shared" si="130"/>
        <v>ù</v>
      </c>
      <c r="R656" s="414" t="str">
        <f>IF($B656="-","",INDEX('Res.Aux.'!$AG$12:$BG$722,MATCH($B656,'Res.Aux.'!$AG$12:$AG$722,0),MATCH(R$6,'Res.Aux.'!$AG$15:$BG$15,0)))</f>
        <v/>
      </c>
      <c r="S656" s="415" t="str">
        <f>IF($B656="-","",INDEX('Res.Aux.'!$AG$12:$BG$722,MATCH($B656,'Res.Aux.'!$AG$12:$AG$722,0),MATCH(S$6,'Res.Aux.'!$AG$15:$BG$15,0)))</f>
        <v/>
      </c>
      <c r="T656" s="415" t="str">
        <f>IF($B656="-","",INDEX('Res.Aux.'!$AG$12:$BG$722,MATCH($B656,'Res.Aux.'!$AG$12:$AG$722,0),MATCH(T$6,'Res.Aux.'!$AG$15:$BG$15,0)))</f>
        <v/>
      </c>
      <c r="U656" s="416" t="str">
        <f>IF($B656="-","",INDEX('Res.Aux.'!$AG$12:$BG$722,MATCH($B656,'Res.Aux.'!$AG$12:$AG$722,0),MATCH(U$6,'Res.Aux.'!$AG$15:$BG$15,0)))</f>
        <v/>
      </c>
      <c r="V656" s="417"/>
      <c r="W656" s="414" t="str">
        <f t="shared" si="122"/>
        <v>-</v>
      </c>
      <c r="X656" s="415" t="str">
        <f t="shared" si="122"/>
        <v>-</v>
      </c>
      <c r="Y656" s="415" t="str">
        <f t="shared" si="122"/>
        <v>-</v>
      </c>
      <c r="Z656" s="416" t="str">
        <f t="shared" si="120"/>
        <v>-</v>
      </c>
      <c r="AA656" s="417"/>
      <c r="AB656" s="414" t="str">
        <f t="shared" si="121"/>
        <v>-</v>
      </c>
      <c r="AC656" s="415" t="str">
        <f t="shared" si="121"/>
        <v>-</v>
      </c>
      <c r="AD656" s="415" t="str">
        <f t="shared" si="121"/>
        <v>-</v>
      </c>
      <c r="AE656" s="416" t="str">
        <f t="shared" si="119"/>
        <v>-</v>
      </c>
      <c r="AF656" s="417"/>
      <c r="AG656" s="410" t="str">
        <f t="shared" si="123"/>
        <v>-</v>
      </c>
      <c r="AH656" s="417"/>
      <c r="AI656" s="418" t="str">
        <f t="shared" si="124"/>
        <v>ù</v>
      </c>
      <c r="AJ656" s="419" t="str">
        <f t="shared" si="125"/>
        <v>~</v>
      </c>
      <c r="AK656" s="417"/>
      <c r="AL656" s="414" t="str">
        <f t="shared" si="131"/>
        <v>-</v>
      </c>
      <c r="AM656" s="416" t="str">
        <f t="shared" si="129"/>
        <v>-</v>
      </c>
    </row>
    <row r="657" spans="2:39" ht="15" x14ac:dyDescent="0.3">
      <c r="B657" s="400" t="str">
        <f>IF(MAX(B$7:B656)+1&gt;MAX('Res.Aux.'!$AG$23:$AG$722),"-",MAX(B$7:B656)+1)</f>
        <v>-</v>
      </c>
      <c r="C657" s="401" t="str">
        <f>IF($B657="-","",INDEX('Res.Aux.'!$AG$12:$BG$722,MATCH($B657,'Res.Aux.'!$AG$12:$AG$722,0),MATCH(C$6,'Res.Aux.'!$AG$15:$BG$15,0)))</f>
        <v/>
      </c>
      <c r="D657" s="402" t="str">
        <f t="shared" si="126"/>
        <v/>
      </c>
      <c r="E657" s="403" t="str">
        <f>IF($B657="-","",INDEX('Res.Aux.'!$AG$12:$BG$722,MATCH($B657,'Res.Aux.'!$AG$12:$AG$722,0),MATCH(E$6,'Res.Aux.'!$AG$15:$BG$15,0)))</f>
        <v/>
      </c>
      <c r="F657" s="402" t="str">
        <f t="shared" si="127"/>
        <v/>
      </c>
      <c r="G657" s="404" t="str">
        <f>IF($B657="-","",INDEX('Res.Aux.'!$AG$12:$BG$722,MATCH($B657,'Res.Aux.'!$AG$12:$AG$722,0),MATCH(G$6,'Res.Aux.'!$AG$15:$BG$15,0)))</f>
        <v/>
      </c>
      <c r="H657" s="405" t="str">
        <f>IF($B657="-","",Datos!$I$16)</f>
        <v/>
      </c>
      <c r="I657" s="406" t="str">
        <f>IF($C657="","",Datos!$G$16)</f>
        <v/>
      </c>
      <c r="J657" s="407" t="str">
        <f>IF($B657="-","",INDEX('Res.Aux.'!$AG$12:$BG$722,MATCH($B657,'Res.Aux.'!$AG$12:$AG$722,0),MATCH(J$6,'Res.Aux.'!$AG$15:$BG$15,0)))</f>
        <v/>
      </c>
      <c r="K657" s="408" t="str">
        <f>IF($C657="","",Datos!$H$26)</f>
        <v/>
      </c>
      <c r="L657" s="409" t="str">
        <f>IF($I657="","",Datos!$N$27)</f>
        <v/>
      </c>
      <c r="M657" s="407" t="str">
        <f>IF($I657="","",Datos!$O$27)</f>
        <v/>
      </c>
      <c r="N657" s="410" t="str">
        <f>IF($B657="-","",INDEX('Res.Aux.'!$AG$12:$BG$722,MATCH($B657,'Res.Aux.'!$AG$12:$AG$722,0),MATCH(N$6,'Res.Aux.'!$AG$15:$BG$15,0)))</f>
        <v/>
      </c>
      <c r="O657" s="411"/>
      <c r="P657" s="412" t="str">
        <f t="shared" si="128"/>
        <v/>
      </c>
      <c r="Q657" s="413" t="str">
        <f t="shared" si="130"/>
        <v>ù</v>
      </c>
      <c r="R657" s="414" t="str">
        <f>IF($B657="-","",INDEX('Res.Aux.'!$AG$12:$BG$722,MATCH($B657,'Res.Aux.'!$AG$12:$AG$722,0),MATCH(R$6,'Res.Aux.'!$AG$15:$BG$15,0)))</f>
        <v/>
      </c>
      <c r="S657" s="415" t="str">
        <f>IF($B657="-","",INDEX('Res.Aux.'!$AG$12:$BG$722,MATCH($B657,'Res.Aux.'!$AG$12:$AG$722,0),MATCH(S$6,'Res.Aux.'!$AG$15:$BG$15,0)))</f>
        <v/>
      </c>
      <c r="T657" s="415" t="str">
        <f>IF($B657="-","",INDEX('Res.Aux.'!$AG$12:$BG$722,MATCH($B657,'Res.Aux.'!$AG$12:$AG$722,0),MATCH(T$6,'Res.Aux.'!$AG$15:$BG$15,0)))</f>
        <v/>
      </c>
      <c r="U657" s="416" t="str">
        <f>IF($B657="-","",INDEX('Res.Aux.'!$AG$12:$BG$722,MATCH($B657,'Res.Aux.'!$AG$12:$AG$722,0),MATCH(U$6,'Res.Aux.'!$AG$15:$BG$15,0)))</f>
        <v/>
      </c>
      <c r="V657" s="417"/>
      <c r="W657" s="414" t="str">
        <f t="shared" si="122"/>
        <v>-</v>
      </c>
      <c r="X657" s="415" t="str">
        <f t="shared" si="122"/>
        <v>-</v>
      </c>
      <c r="Y657" s="415" t="str">
        <f t="shared" si="122"/>
        <v>-</v>
      </c>
      <c r="Z657" s="416" t="str">
        <f t="shared" si="120"/>
        <v>-</v>
      </c>
      <c r="AA657" s="417"/>
      <c r="AB657" s="414" t="str">
        <f t="shared" si="121"/>
        <v>-</v>
      </c>
      <c r="AC657" s="415" t="str">
        <f t="shared" si="121"/>
        <v>-</v>
      </c>
      <c r="AD657" s="415" t="str">
        <f t="shared" si="121"/>
        <v>-</v>
      </c>
      <c r="AE657" s="416" t="str">
        <f t="shared" si="119"/>
        <v>-</v>
      </c>
      <c r="AF657" s="417"/>
      <c r="AG657" s="410" t="str">
        <f t="shared" si="123"/>
        <v>-</v>
      </c>
      <c r="AH657" s="417"/>
      <c r="AI657" s="418" t="str">
        <f t="shared" si="124"/>
        <v>ù</v>
      </c>
      <c r="AJ657" s="419" t="str">
        <f t="shared" si="125"/>
        <v>~</v>
      </c>
      <c r="AK657" s="417"/>
      <c r="AL657" s="414" t="str">
        <f t="shared" si="131"/>
        <v>-</v>
      </c>
      <c r="AM657" s="416" t="str">
        <f t="shared" si="129"/>
        <v>-</v>
      </c>
    </row>
    <row r="658" spans="2:39" ht="15" x14ac:dyDescent="0.3">
      <c r="B658" s="400" t="str">
        <f>IF(MAX(B$7:B657)+1&gt;MAX('Res.Aux.'!$AG$23:$AG$722),"-",MAX(B$7:B657)+1)</f>
        <v>-</v>
      </c>
      <c r="C658" s="401" t="str">
        <f>IF($B658="-","",INDEX('Res.Aux.'!$AG$12:$BG$722,MATCH($B658,'Res.Aux.'!$AG$12:$AG$722,0),MATCH(C$6,'Res.Aux.'!$AG$15:$BG$15,0)))</f>
        <v/>
      </c>
      <c r="D658" s="402" t="str">
        <f t="shared" si="126"/>
        <v/>
      </c>
      <c r="E658" s="403" t="str">
        <f>IF($B658="-","",INDEX('Res.Aux.'!$AG$12:$BG$722,MATCH($B658,'Res.Aux.'!$AG$12:$AG$722,0),MATCH(E$6,'Res.Aux.'!$AG$15:$BG$15,0)))</f>
        <v/>
      </c>
      <c r="F658" s="402" t="str">
        <f t="shared" si="127"/>
        <v/>
      </c>
      <c r="G658" s="404" t="str">
        <f>IF($B658="-","",INDEX('Res.Aux.'!$AG$12:$BG$722,MATCH($B658,'Res.Aux.'!$AG$12:$AG$722,0),MATCH(G$6,'Res.Aux.'!$AG$15:$BG$15,0)))</f>
        <v/>
      </c>
      <c r="H658" s="405" t="str">
        <f>IF($B658="-","",Datos!$I$16)</f>
        <v/>
      </c>
      <c r="I658" s="406" t="str">
        <f>IF($C658="","",Datos!$G$16)</f>
        <v/>
      </c>
      <c r="J658" s="407" t="str">
        <f>IF($B658="-","",INDEX('Res.Aux.'!$AG$12:$BG$722,MATCH($B658,'Res.Aux.'!$AG$12:$AG$722,0),MATCH(J$6,'Res.Aux.'!$AG$15:$BG$15,0)))</f>
        <v/>
      </c>
      <c r="K658" s="408" t="str">
        <f>IF($C658="","",Datos!$H$26)</f>
        <v/>
      </c>
      <c r="L658" s="409" t="str">
        <f>IF($I658="","",Datos!$N$27)</f>
        <v/>
      </c>
      <c r="M658" s="407" t="str">
        <f>IF($I658="","",Datos!$O$27)</f>
        <v/>
      </c>
      <c r="N658" s="410" t="str">
        <f>IF($B658="-","",INDEX('Res.Aux.'!$AG$12:$BG$722,MATCH($B658,'Res.Aux.'!$AG$12:$AG$722,0),MATCH(N$6,'Res.Aux.'!$AG$15:$BG$15,0)))</f>
        <v/>
      </c>
      <c r="O658" s="411"/>
      <c r="P658" s="412" t="str">
        <f t="shared" si="128"/>
        <v/>
      </c>
      <c r="Q658" s="413" t="str">
        <f t="shared" si="130"/>
        <v>ù</v>
      </c>
      <c r="R658" s="414" t="str">
        <f>IF($B658="-","",INDEX('Res.Aux.'!$AG$12:$BG$722,MATCH($B658,'Res.Aux.'!$AG$12:$AG$722,0),MATCH(R$6,'Res.Aux.'!$AG$15:$BG$15,0)))</f>
        <v/>
      </c>
      <c r="S658" s="415" t="str">
        <f>IF($B658="-","",INDEX('Res.Aux.'!$AG$12:$BG$722,MATCH($B658,'Res.Aux.'!$AG$12:$AG$722,0),MATCH(S$6,'Res.Aux.'!$AG$15:$BG$15,0)))</f>
        <v/>
      </c>
      <c r="T658" s="415" t="str">
        <f>IF($B658="-","",INDEX('Res.Aux.'!$AG$12:$BG$722,MATCH($B658,'Res.Aux.'!$AG$12:$AG$722,0),MATCH(T$6,'Res.Aux.'!$AG$15:$BG$15,0)))</f>
        <v/>
      </c>
      <c r="U658" s="416" t="str">
        <f>IF($B658="-","",INDEX('Res.Aux.'!$AG$12:$BG$722,MATCH($B658,'Res.Aux.'!$AG$12:$AG$722,0),MATCH(U$6,'Res.Aux.'!$AG$15:$BG$15,0)))</f>
        <v/>
      </c>
      <c r="V658" s="417"/>
      <c r="W658" s="414" t="str">
        <f t="shared" si="122"/>
        <v>-</v>
      </c>
      <c r="X658" s="415" t="str">
        <f t="shared" si="122"/>
        <v>-</v>
      </c>
      <c r="Y658" s="415" t="str">
        <f t="shared" si="122"/>
        <v>-</v>
      </c>
      <c r="Z658" s="416" t="str">
        <f t="shared" si="120"/>
        <v>-</v>
      </c>
      <c r="AA658" s="417"/>
      <c r="AB658" s="414" t="str">
        <f t="shared" si="121"/>
        <v>-</v>
      </c>
      <c r="AC658" s="415" t="str">
        <f t="shared" si="121"/>
        <v>-</v>
      </c>
      <c r="AD658" s="415" t="str">
        <f t="shared" si="121"/>
        <v>-</v>
      </c>
      <c r="AE658" s="416" t="str">
        <f t="shared" si="119"/>
        <v>-</v>
      </c>
      <c r="AF658" s="417"/>
      <c r="AG658" s="410" t="str">
        <f t="shared" si="123"/>
        <v>-</v>
      </c>
      <c r="AH658" s="417"/>
      <c r="AI658" s="418" t="str">
        <f t="shared" si="124"/>
        <v>ù</v>
      </c>
      <c r="AJ658" s="419" t="str">
        <f t="shared" si="125"/>
        <v>~</v>
      </c>
      <c r="AK658" s="417"/>
      <c r="AL658" s="414" t="str">
        <f t="shared" si="131"/>
        <v>-</v>
      </c>
      <c r="AM658" s="416" t="str">
        <f t="shared" si="129"/>
        <v>-</v>
      </c>
    </row>
    <row r="659" spans="2:39" ht="15" x14ac:dyDescent="0.3">
      <c r="B659" s="400" t="str">
        <f>IF(MAX(B$7:B658)+1&gt;MAX('Res.Aux.'!$AG$23:$AG$722),"-",MAX(B$7:B658)+1)</f>
        <v>-</v>
      </c>
      <c r="C659" s="401" t="str">
        <f>IF($B659="-","",INDEX('Res.Aux.'!$AG$12:$BG$722,MATCH($B659,'Res.Aux.'!$AG$12:$AG$722,0),MATCH(C$6,'Res.Aux.'!$AG$15:$BG$15,0)))</f>
        <v/>
      </c>
      <c r="D659" s="402" t="str">
        <f t="shared" si="126"/>
        <v/>
      </c>
      <c r="E659" s="403" t="str">
        <f>IF($B659="-","",INDEX('Res.Aux.'!$AG$12:$BG$722,MATCH($B659,'Res.Aux.'!$AG$12:$AG$722,0),MATCH(E$6,'Res.Aux.'!$AG$15:$BG$15,0)))</f>
        <v/>
      </c>
      <c r="F659" s="402" t="str">
        <f t="shared" si="127"/>
        <v/>
      </c>
      <c r="G659" s="404" t="str">
        <f>IF($B659="-","",INDEX('Res.Aux.'!$AG$12:$BG$722,MATCH($B659,'Res.Aux.'!$AG$12:$AG$722,0),MATCH(G$6,'Res.Aux.'!$AG$15:$BG$15,0)))</f>
        <v/>
      </c>
      <c r="H659" s="405" t="str">
        <f>IF($B659="-","",Datos!$I$16)</f>
        <v/>
      </c>
      <c r="I659" s="406" t="str">
        <f>IF($C659="","",Datos!$G$16)</f>
        <v/>
      </c>
      <c r="J659" s="407" t="str">
        <f>IF($B659="-","",INDEX('Res.Aux.'!$AG$12:$BG$722,MATCH($B659,'Res.Aux.'!$AG$12:$AG$722,0),MATCH(J$6,'Res.Aux.'!$AG$15:$BG$15,0)))</f>
        <v/>
      </c>
      <c r="K659" s="408" t="str">
        <f>IF($C659="","",Datos!$H$26)</f>
        <v/>
      </c>
      <c r="L659" s="409" t="str">
        <f>IF($I659="","",Datos!$N$27)</f>
        <v/>
      </c>
      <c r="M659" s="407" t="str">
        <f>IF($I659="","",Datos!$O$27)</f>
        <v/>
      </c>
      <c r="N659" s="410" t="str">
        <f>IF($B659="-","",INDEX('Res.Aux.'!$AG$12:$BG$722,MATCH($B659,'Res.Aux.'!$AG$12:$AG$722,0),MATCH(N$6,'Res.Aux.'!$AG$15:$BG$15,0)))</f>
        <v/>
      </c>
      <c r="O659" s="411"/>
      <c r="P659" s="412" t="str">
        <f t="shared" si="128"/>
        <v/>
      </c>
      <c r="Q659" s="413" t="str">
        <f t="shared" si="130"/>
        <v>ù</v>
      </c>
      <c r="R659" s="414" t="str">
        <f>IF($B659="-","",INDEX('Res.Aux.'!$AG$12:$BG$722,MATCH($B659,'Res.Aux.'!$AG$12:$AG$722,0),MATCH(R$6,'Res.Aux.'!$AG$15:$BG$15,0)))</f>
        <v/>
      </c>
      <c r="S659" s="415" t="str">
        <f>IF($B659="-","",INDEX('Res.Aux.'!$AG$12:$BG$722,MATCH($B659,'Res.Aux.'!$AG$12:$AG$722,0),MATCH(S$6,'Res.Aux.'!$AG$15:$BG$15,0)))</f>
        <v/>
      </c>
      <c r="T659" s="415" t="str">
        <f>IF($B659="-","",INDEX('Res.Aux.'!$AG$12:$BG$722,MATCH($B659,'Res.Aux.'!$AG$12:$AG$722,0),MATCH(T$6,'Res.Aux.'!$AG$15:$BG$15,0)))</f>
        <v/>
      </c>
      <c r="U659" s="416" t="str">
        <f>IF($B659="-","",INDEX('Res.Aux.'!$AG$12:$BG$722,MATCH($B659,'Res.Aux.'!$AG$12:$AG$722,0),MATCH(U$6,'Res.Aux.'!$AG$15:$BG$15,0)))</f>
        <v/>
      </c>
      <c r="V659" s="417"/>
      <c r="W659" s="414" t="str">
        <f t="shared" si="122"/>
        <v>-</v>
      </c>
      <c r="X659" s="415" t="str">
        <f t="shared" si="122"/>
        <v>-</v>
      </c>
      <c r="Y659" s="415" t="str">
        <f t="shared" si="122"/>
        <v>-</v>
      </c>
      <c r="Z659" s="416" t="str">
        <f t="shared" si="120"/>
        <v>-</v>
      </c>
      <c r="AA659" s="417"/>
      <c r="AB659" s="414" t="str">
        <f t="shared" si="121"/>
        <v>-</v>
      </c>
      <c r="AC659" s="415" t="str">
        <f t="shared" si="121"/>
        <v>-</v>
      </c>
      <c r="AD659" s="415" t="str">
        <f t="shared" si="121"/>
        <v>-</v>
      </c>
      <c r="AE659" s="416" t="str">
        <f t="shared" si="119"/>
        <v>-</v>
      </c>
      <c r="AF659" s="417"/>
      <c r="AG659" s="410" t="str">
        <f t="shared" si="123"/>
        <v>-</v>
      </c>
      <c r="AH659" s="417"/>
      <c r="AI659" s="418" t="str">
        <f t="shared" si="124"/>
        <v>ù</v>
      </c>
      <c r="AJ659" s="419" t="str">
        <f t="shared" si="125"/>
        <v>~</v>
      </c>
      <c r="AK659" s="417"/>
      <c r="AL659" s="414" t="str">
        <f t="shared" si="131"/>
        <v>-</v>
      </c>
      <c r="AM659" s="416" t="str">
        <f t="shared" si="129"/>
        <v>-</v>
      </c>
    </row>
    <row r="660" spans="2:39" ht="15" x14ac:dyDescent="0.3">
      <c r="B660" s="400" t="str">
        <f>IF(MAX(B$7:B659)+1&gt;MAX('Res.Aux.'!$AG$23:$AG$722),"-",MAX(B$7:B659)+1)</f>
        <v>-</v>
      </c>
      <c r="C660" s="401" t="str">
        <f>IF($B660="-","",INDEX('Res.Aux.'!$AG$12:$BG$722,MATCH($B660,'Res.Aux.'!$AG$12:$AG$722,0),MATCH(C$6,'Res.Aux.'!$AG$15:$BG$15,0)))</f>
        <v/>
      </c>
      <c r="D660" s="402" t="str">
        <f t="shared" si="126"/>
        <v/>
      </c>
      <c r="E660" s="403" t="str">
        <f>IF($B660="-","",INDEX('Res.Aux.'!$AG$12:$BG$722,MATCH($B660,'Res.Aux.'!$AG$12:$AG$722,0),MATCH(E$6,'Res.Aux.'!$AG$15:$BG$15,0)))</f>
        <v/>
      </c>
      <c r="F660" s="402" t="str">
        <f t="shared" si="127"/>
        <v/>
      </c>
      <c r="G660" s="404" t="str">
        <f>IF($B660="-","",INDEX('Res.Aux.'!$AG$12:$BG$722,MATCH($B660,'Res.Aux.'!$AG$12:$AG$722,0),MATCH(G$6,'Res.Aux.'!$AG$15:$BG$15,0)))</f>
        <v/>
      </c>
      <c r="H660" s="405" t="str">
        <f>IF($B660="-","",Datos!$I$16)</f>
        <v/>
      </c>
      <c r="I660" s="406" t="str">
        <f>IF($C660="","",Datos!$G$16)</f>
        <v/>
      </c>
      <c r="J660" s="407" t="str">
        <f>IF($B660="-","",INDEX('Res.Aux.'!$AG$12:$BG$722,MATCH($B660,'Res.Aux.'!$AG$12:$AG$722,0),MATCH(J$6,'Res.Aux.'!$AG$15:$BG$15,0)))</f>
        <v/>
      </c>
      <c r="K660" s="408" t="str">
        <f>IF($C660="","",Datos!$H$26)</f>
        <v/>
      </c>
      <c r="L660" s="409" t="str">
        <f>IF($I660="","",Datos!$N$27)</f>
        <v/>
      </c>
      <c r="M660" s="407" t="str">
        <f>IF($I660="","",Datos!$O$27)</f>
        <v/>
      </c>
      <c r="N660" s="410" t="str">
        <f>IF($B660="-","",INDEX('Res.Aux.'!$AG$12:$BG$722,MATCH($B660,'Res.Aux.'!$AG$12:$AG$722,0),MATCH(N$6,'Res.Aux.'!$AG$15:$BG$15,0)))</f>
        <v/>
      </c>
      <c r="O660" s="411"/>
      <c r="P660" s="412" t="str">
        <f t="shared" si="128"/>
        <v/>
      </c>
      <c r="Q660" s="413" t="str">
        <f t="shared" si="130"/>
        <v>ù</v>
      </c>
      <c r="R660" s="414" t="str">
        <f>IF($B660="-","",INDEX('Res.Aux.'!$AG$12:$BG$722,MATCH($B660,'Res.Aux.'!$AG$12:$AG$722,0),MATCH(R$6,'Res.Aux.'!$AG$15:$BG$15,0)))</f>
        <v/>
      </c>
      <c r="S660" s="415" t="str">
        <f>IF($B660="-","",INDEX('Res.Aux.'!$AG$12:$BG$722,MATCH($B660,'Res.Aux.'!$AG$12:$AG$722,0),MATCH(S$6,'Res.Aux.'!$AG$15:$BG$15,0)))</f>
        <v/>
      </c>
      <c r="T660" s="415" t="str">
        <f>IF($B660="-","",INDEX('Res.Aux.'!$AG$12:$BG$722,MATCH($B660,'Res.Aux.'!$AG$12:$AG$722,0),MATCH(T$6,'Res.Aux.'!$AG$15:$BG$15,0)))</f>
        <v/>
      </c>
      <c r="U660" s="416" t="str">
        <f>IF($B660="-","",INDEX('Res.Aux.'!$AG$12:$BG$722,MATCH($B660,'Res.Aux.'!$AG$12:$AG$722,0),MATCH(U$6,'Res.Aux.'!$AG$15:$BG$15,0)))</f>
        <v/>
      </c>
      <c r="V660" s="417"/>
      <c r="W660" s="414" t="str">
        <f t="shared" si="122"/>
        <v>-</v>
      </c>
      <c r="X660" s="415" t="str">
        <f t="shared" si="122"/>
        <v>-</v>
      </c>
      <c r="Y660" s="415" t="str">
        <f t="shared" si="122"/>
        <v>-</v>
      </c>
      <c r="Z660" s="416" t="str">
        <f t="shared" si="120"/>
        <v>-</v>
      </c>
      <c r="AA660" s="417"/>
      <c r="AB660" s="414" t="str">
        <f t="shared" si="121"/>
        <v>-</v>
      </c>
      <c r="AC660" s="415" t="str">
        <f t="shared" si="121"/>
        <v>-</v>
      </c>
      <c r="AD660" s="415" t="str">
        <f t="shared" si="121"/>
        <v>-</v>
      </c>
      <c r="AE660" s="416" t="str">
        <f t="shared" si="119"/>
        <v>-</v>
      </c>
      <c r="AF660" s="417"/>
      <c r="AG660" s="410" t="str">
        <f t="shared" si="123"/>
        <v>-</v>
      </c>
      <c r="AH660" s="417"/>
      <c r="AI660" s="418" t="str">
        <f t="shared" si="124"/>
        <v>ù</v>
      </c>
      <c r="AJ660" s="419" t="str">
        <f t="shared" si="125"/>
        <v>~</v>
      </c>
      <c r="AK660" s="417"/>
      <c r="AL660" s="414" t="str">
        <f t="shared" si="131"/>
        <v>-</v>
      </c>
      <c r="AM660" s="416" t="str">
        <f t="shared" si="129"/>
        <v>-</v>
      </c>
    </row>
    <row r="661" spans="2:39" ht="15" x14ac:dyDescent="0.3">
      <c r="B661" s="400" t="str">
        <f>IF(MAX(B$7:B660)+1&gt;MAX('Res.Aux.'!$AG$23:$AG$722),"-",MAX(B$7:B660)+1)</f>
        <v>-</v>
      </c>
      <c r="C661" s="401" t="str">
        <f>IF($B661="-","",INDEX('Res.Aux.'!$AG$12:$BG$722,MATCH($B661,'Res.Aux.'!$AG$12:$AG$722,0),MATCH(C$6,'Res.Aux.'!$AG$15:$BG$15,0)))</f>
        <v/>
      </c>
      <c r="D661" s="402" t="str">
        <f t="shared" si="126"/>
        <v/>
      </c>
      <c r="E661" s="403" t="str">
        <f>IF($B661="-","",INDEX('Res.Aux.'!$AG$12:$BG$722,MATCH($B661,'Res.Aux.'!$AG$12:$AG$722,0),MATCH(E$6,'Res.Aux.'!$AG$15:$BG$15,0)))</f>
        <v/>
      </c>
      <c r="F661" s="402" t="str">
        <f t="shared" si="127"/>
        <v/>
      </c>
      <c r="G661" s="404" t="str">
        <f>IF($B661="-","",INDEX('Res.Aux.'!$AG$12:$BG$722,MATCH($B661,'Res.Aux.'!$AG$12:$AG$722,0),MATCH(G$6,'Res.Aux.'!$AG$15:$BG$15,0)))</f>
        <v/>
      </c>
      <c r="H661" s="405" t="str">
        <f>IF($B661="-","",Datos!$I$16)</f>
        <v/>
      </c>
      <c r="I661" s="406" t="str">
        <f>IF($C661="","",Datos!$G$16)</f>
        <v/>
      </c>
      <c r="J661" s="407" t="str">
        <f>IF($B661="-","",INDEX('Res.Aux.'!$AG$12:$BG$722,MATCH($B661,'Res.Aux.'!$AG$12:$AG$722,0),MATCH(J$6,'Res.Aux.'!$AG$15:$BG$15,0)))</f>
        <v/>
      </c>
      <c r="K661" s="408" t="str">
        <f>IF($C661="","",Datos!$H$26)</f>
        <v/>
      </c>
      <c r="L661" s="409" t="str">
        <f>IF($I661="","",Datos!$N$27)</f>
        <v/>
      </c>
      <c r="M661" s="407" t="str">
        <f>IF($I661="","",Datos!$O$27)</f>
        <v/>
      </c>
      <c r="N661" s="410" t="str">
        <f>IF($B661="-","",INDEX('Res.Aux.'!$AG$12:$BG$722,MATCH($B661,'Res.Aux.'!$AG$12:$AG$722,0),MATCH(N$6,'Res.Aux.'!$AG$15:$BG$15,0)))</f>
        <v/>
      </c>
      <c r="O661" s="411"/>
      <c r="P661" s="412" t="str">
        <f t="shared" si="128"/>
        <v/>
      </c>
      <c r="Q661" s="413" t="str">
        <f t="shared" si="130"/>
        <v>ù</v>
      </c>
      <c r="R661" s="414" t="str">
        <f>IF($B661="-","",INDEX('Res.Aux.'!$AG$12:$BG$722,MATCH($B661,'Res.Aux.'!$AG$12:$AG$722,0),MATCH(R$6,'Res.Aux.'!$AG$15:$BG$15,0)))</f>
        <v/>
      </c>
      <c r="S661" s="415" t="str">
        <f>IF($B661="-","",INDEX('Res.Aux.'!$AG$12:$BG$722,MATCH($B661,'Res.Aux.'!$AG$12:$AG$722,0),MATCH(S$6,'Res.Aux.'!$AG$15:$BG$15,0)))</f>
        <v/>
      </c>
      <c r="T661" s="415" t="str">
        <f>IF($B661="-","",INDEX('Res.Aux.'!$AG$12:$BG$722,MATCH($B661,'Res.Aux.'!$AG$12:$AG$722,0),MATCH(T$6,'Res.Aux.'!$AG$15:$BG$15,0)))</f>
        <v/>
      </c>
      <c r="U661" s="416" t="str">
        <f>IF($B661="-","",INDEX('Res.Aux.'!$AG$12:$BG$722,MATCH($B661,'Res.Aux.'!$AG$12:$AG$722,0),MATCH(U$6,'Res.Aux.'!$AG$15:$BG$15,0)))</f>
        <v/>
      </c>
      <c r="V661" s="417"/>
      <c r="W661" s="414" t="str">
        <f t="shared" si="122"/>
        <v>-</v>
      </c>
      <c r="X661" s="415" t="str">
        <f t="shared" si="122"/>
        <v>-</v>
      </c>
      <c r="Y661" s="415" t="str">
        <f t="shared" si="122"/>
        <v>-</v>
      </c>
      <c r="Z661" s="416" t="str">
        <f t="shared" si="120"/>
        <v>-</v>
      </c>
      <c r="AA661" s="417"/>
      <c r="AB661" s="414" t="str">
        <f t="shared" si="121"/>
        <v>-</v>
      </c>
      <c r="AC661" s="415" t="str">
        <f t="shared" si="121"/>
        <v>-</v>
      </c>
      <c r="AD661" s="415" t="str">
        <f t="shared" si="121"/>
        <v>-</v>
      </c>
      <c r="AE661" s="416" t="str">
        <f t="shared" si="119"/>
        <v>-</v>
      </c>
      <c r="AF661" s="417"/>
      <c r="AG661" s="410" t="str">
        <f t="shared" si="123"/>
        <v>-</v>
      </c>
      <c r="AH661" s="417"/>
      <c r="AI661" s="418" t="str">
        <f t="shared" si="124"/>
        <v>ù</v>
      </c>
      <c r="AJ661" s="419" t="str">
        <f t="shared" si="125"/>
        <v>~</v>
      </c>
      <c r="AK661" s="417"/>
      <c r="AL661" s="414" t="str">
        <f t="shared" si="131"/>
        <v>-</v>
      </c>
      <c r="AM661" s="416" t="str">
        <f t="shared" si="129"/>
        <v>-</v>
      </c>
    </row>
    <row r="662" spans="2:39" ht="15" x14ac:dyDescent="0.3">
      <c r="B662" s="400" t="str">
        <f>IF(MAX(B$7:B661)+1&gt;MAX('Res.Aux.'!$AG$23:$AG$722),"-",MAX(B$7:B661)+1)</f>
        <v>-</v>
      </c>
      <c r="C662" s="401" t="str">
        <f>IF($B662="-","",INDEX('Res.Aux.'!$AG$12:$BG$722,MATCH($B662,'Res.Aux.'!$AG$12:$AG$722,0),MATCH(C$6,'Res.Aux.'!$AG$15:$BG$15,0)))</f>
        <v/>
      </c>
      <c r="D662" s="402" t="str">
        <f t="shared" si="126"/>
        <v/>
      </c>
      <c r="E662" s="403" t="str">
        <f>IF($B662="-","",INDEX('Res.Aux.'!$AG$12:$BG$722,MATCH($B662,'Res.Aux.'!$AG$12:$AG$722,0),MATCH(E$6,'Res.Aux.'!$AG$15:$BG$15,0)))</f>
        <v/>
      </c>
      <c r="F662" s="402" t="str">
        <f t="shared" si="127"/>
        <v/>
      </c>
      <c r="G662" s="404" t="str">
        <f>IF($B662="-","",INDEX('Res.Aux.'!$AG$12:$BG$722,MATCH($B662,'Res.Aux.'!$AG$12:$AG$722,0),MATCH(G$6,'Res.Aux.'!$AG$15:$BG$15,0)))</f>
        <v/>
      </c>
      <c r="H662" s="405" t="str">
        <f>IF($B662="-","",Datos!$I$16)</f>
        <v/>
      </c>
      <c r="I662" s="406" t="str">
        <f>IF($C662="","",Datos!$G$16)</f>
        <v/>
      </c>
      <c r="J662" s="407" t="str">
        <f>IF($B662="-","",INDEX('Res.Aux.'!$AG$12:$BG$722,MATCH($B662,'Res.Aux.'!$AG$12:$AG$722,0),MATCH(J$6,'Res.Aux.'!$AG$15:$BG$15,0)))</f>
        <v/>
      </c>
      <c r="K662" s="408" t="str">
        <f>IF($C662="","",Datos!$H$26)</f>
        <v/>
      </c>
      <c r="L662" s="409" t="str">
        <f>IF($I662="","",Datos!$N$27)</f>
        <v/>
      </c>
      <c r="M662" s="407" t="str">
        <f>IF($I662="","",Datos!$O$27)</f>
        <v/>
      </c>
      <c r="N662" s="410" t="str">
        <f>IF($B662="-","",INDEX('Res.Aux.'!$AG$12:$BG$722,MATCH($B662,'Res.Aux.'!$AG$12:$AG$722,0),MATCH(N$6,'Res.Aux.'!$AG$15:$BG$15,0)))</f>
        <v/>
      </c>
      <c r="O662" s="411"/>
      <c r="P662" s="412" t="str">
        <f t="shared" si="128"/>
        <v/>
      </c>
      <c r="Q662" s="413" t="str">
        <f t="shared" si="130"/>
        <v>ù</v>
      </c>
      <c r="R662" s="414" t="str">
        <f>IF($B662="-","",INDEX('Res.Aux.'!$AG$12:$BG$722,MATCH($B662,'Res.Aux.'!$AG$12:$AG$722,0),MATCH(R$6,'Res.Aux.'!$AG$15:$BG$15,0)))</f>
        <v/>
      </c>
      <c r="S662" s="415" t="str">
        <f>IF($B662="-","",INDEX('Res.Aux.'!$AG$12:$BG$722,MATCH($B662,'Res.Aux.'!$AG$12:$AG$722,0),MATCH(S$6,'Res.Aux.'!$AG$15:$BG$15,0)))</f>
        <v/>
      </c>
      <c r="T662" s="415" t="str">
        <f>IF($B662="-","",INDEX('Res.Aux.'!$AG$12:$BG$722,MATCH($B662,'Res.Aux.'!$AG$12:$AG$722,0),MATCH(T$6,'Res.Aux.'!$AG$15:$BG$15,0)))</f>
        <v/>
      </c>
      <c r="U662" s="416" t="str">
        <f>IF($B662="-","",INDEX('Res.Aux.'!$AG$12:$BG$722,MATCH($B662,'Res.Aux.'!$AG$12:$AG$722,0),MATCH(U$6,'Res.Aux.'!$AG$15:$BG$15,0)))</f>
        <v/>
      </c>
      <c r="V662" s="417"/>
      <c r="W662" s="414" t="str">
        <f t="shared" si="122"/>
        <v>-</v>
      </c>
      <c r="X662" s="415" t="str">
        <f t="shared" si="122"/>
        <v>-</v>
      </c>
      <c r="Y662" s="415" t="str">
        <f t="shared" si="122"/>
        <v>-</v>
      </c>
      <c r="Z662" s="416" t="str">
        <f t="shared" si="120"/>
        <v>-</v>
      </c>
      <c r="AA662" s="417"/>
      <c r="AB662" s="414" t="str">
        <f t="shared" si="121"/>
        <v>-</v>
      </c>
      <c r="AC662" s="415" t="str">
        <f t="shared" si="121"/>
        <v>-</v>
      </c>
      <c r="AD662" s="415" t="str">
        <f t="shared" si="121"/>
        <v>-</v>
      </c>
      <c r="AE662" s="416" t="str">
        <f t="shared" si="121"/>
        <v>-</v>
      </c>
      <c r="AF662" s="417"/>
      <c r="AG662" s="410" t="str">
        <f t="shared" si="123"/>
        <v>-</v>
      </c>
      <c r="AH662" s="417"/>
      <c r="AI662" s="418" t="str">
        <f t="shared" si="124"/>
        <v>ù</v>
      </c>
      <c r="AJ662" s="419" t="str">
        <f t="shared" si="125"/>
        <v>~</v>
      </c>
      <c r="AK662" s="417"/>
      <c r="AL662" s="414" t="str">
        <f t="shared" si="131"/>
        <v>-</v>
      </c>
      <c r="AM662" s="416" t="str">
        <f t="shared" si="129"/>
        <v>-</v>
      </c>
    </row>
    <row r="663" spans="2:39" ht="15" x14ac:dyDescent="0.3">
      <c r="B663" s="400" t="str">
        <f>IF(MAX(B$7:B662)+1&gt;MAX('Res.Aux.'!$AG$23:$AG$722),"-",MAX(B$7:B662)+1)</f>
        <v>-</v>
      </c>
      <c r="C663" s="401" t="str">
        <f>IF($B663="-","",INDEX('Res.Aux.'!$AG$12:$BG$722,MATCH($B663,'Res.Aux.'!$AG$12:$AG$722,0),MATCH(C$6,'Res.Aux.'!$AG$15:$BG$15,0)))</f>
        <v/>
      </c>
      <c r="D663" s="402" t="str">
        <f t="shared" si="126"/>
        <v/>
      </c>
      <c r="E663" s="403" t="str">
        <f>IF($B663="-","",INDEX('Res.Aux.'!$AG$12:$BG$722,MATCH($B663,'Res.Aux.'!$AG$12:$AG$722,0),MATCH(E$6,'Res.Aux.'!$AG$15:$BG$15,0)))</f>
        <v/>
      </c>
      <c r="F663" s="402" t="str">
        <f t="shared" si="127"/>
        <v/>
      </c>
      <c r="G663" s="404" t="str">
        <f>IF($B663="-","",INDEX('Res.Aux.'!$AG$12:$BG$722,MATCH($B663,'Res.Aux.'!$AG$12:$AG$722,0),MATCH(G$6,'Res.Aux.'!$AG$15:$BG$15,0)))</f>
        <v/>
      </c>
      <c r="H663" s="405" t="str">
        <f>IF($B663="-","",Datos!$I$16)</f>
        <v/>
      </c>
      <c r="I663" s="406" t="str">
        <f>IF($C663="","",Datos!$G$16)</f>
        <v/>
      </c>
      <c r="J663" s="407" t="str">
        <f>IF($B663="-","",INDEX('Res.Aux.'!$AG$12:$BG$722,MATCH($B663,'Res.Aux.'!$AG$12:$AG$722,0),MATCH(J$6,'Res.Aux.'!$AG$15:$BG$15,0)))</f>
        <v/>
      </c>
      <c r="K663" s="408" t="str">
        <f>IF($C663="","",Datos!$H$26)</f>
        <v/>
      </c>
      <c r="L663" s="409" t="str">
        <f>IF($I663="","",Datos!$N$27)</f>
        <v/>
      </c>
      <c r="M663" s="407" t="str">
        <f>IF($I663="","",Datos!$O$27)</f>
        <v/>
      </c>
      <c r="N663" s="410" t="str">
        <f>IF($B663="-","",INDEX('Res.Aux.'!$AG$12:$BG$722,MATCH($B663,'Res.Aux.'!$AG$12:$AG$722,0),MATCH(N$6,'Res.Aux.'!$AG$15:$BG$15,0)))</f>
        <v/>
      </c>
      <c r="O663" s="411"/>
      <c r="P663" s="412" t="str">
        <f t="shared" si="128"/>
        <v/>
      </c>
      <c r="Q663" s="413" t="str">
        <f t="shared" si="130"/>
        <v>ù</v>
      </c>
      <c r="R663" s="414" t="str">
        <f>IF($B663="-","",INDEX('Res.Aux.'!$AG$12:$BG$722,MATCH($B663,'Res.Aux.'!$AG$12:$AG$722,0),MATCH(R$6,'Res.Aux.'!$AG$15:$BG$15,0)))</f>
        <v/>
      </c>
      <c r="S663" s="415" t="str">
        <f>IF($B663="-","",INDEX('Res.Aux.'!$AG$12:$BG$722,MATCH($B663,'Res.Aux.'!$AG$12:$AG$722,0),MATCH(S$6,'Res.Aux.'!$AG$15:$BG$15,0)))</f>
        <v/>
      </c>
      <c r="T663" s="415" t="str">
        <f>IF($B663="-","",INDEX('Res.Aux.'!$AG$12:$BG$722,MATCH($B663,'Res.Aux.'!$AG$12:$AG$722,0),MATCH(T$6,'Res.Aux.'!$AG$15:$BG$15,0)))</f>
        <v/>
      </c>
      <c r="U663" s="416" t="str">
        <f>IF($B663="-","",INDEX('Res.Aux.'!$AG$12:$BG$722,MATCH($B663,'Res.Aux.'!$AG$12:$AG$722,0),MATCH(U$6,'Res.Aux.'!$AG$15:$BG$15,0)))</f>
        <v/>
      </c>
      <c r="V663" s="417"/>
      <c r="W663" s="414" t="str">
        <f t="shared" si="122"/>
        <v>-</v>
      </c>
      <c r="X663" s="415" t="str">
        <f t="shared" si="122"/>
        <v>-</v>
      </c>
      <c r="Y663" s="415" t="str">
        <f t="shared" si="122"/>
        <v>-</v>
      </c>
      <c r="Z663" s="416" t="str">
        <f t="shared" si="122"/>
        <v>-</v>
      </c>
      <c r="AA663" s="417"/>
      <c r="AB663" s="414" t="str">
        <f t="shared" ref="AB663:AE726" si="132">IF(SUM(R663,W663)=0,"-",SUM(R663,W663))</f>
        <v>-</v>
      </c>
      <c r="AC663" s="415" t="str">
        <f t="shared" si="132"/>
        <v>-</v>
      </c>
      <c r="AD663" s="415" t="str">
        <f t="shared" si="132"/>
        <v>-</v>
      </c>
      <c r="AE663" s="416" t="str">
        <f t="shared" si="132"/>
        <v>-</v>
      </c>
      <c r="AF663" s="417"/>
      <c r="AG663" s="410" t="str">
        <f t="shared" si="123"/>
        <v>-</v>
      </c>
      <c r="AH663" s="417"/>
      <c r="AI663" s="418" t="str">
        <f t="shared" si="124"/>
        <v>ù</v>
      </c>
      <c r="AJ663" s="419" t="str">
        <f t="shared" si="125"/>
        <v>~</v>
      </c>
      <c r="AK663" s="417"/>
      <c r="AL663" s="414" t="str">
        <f t="shared" si="131"/>
        <v>-</v>
      </c>
      <c r="AM663" s="416" t="str">
        <f t="shared" si="129"/>
        <v>-</v>
      </c>
    </row>
    <row r="664" spans="2:39" ht="15" x14ac:dyDescent="0.3">
      <c r="B664" s="400" t="str">
        <f>IF(MAX(B$7:B663)+1&gt;MAX('Res.Aux.'!$AG$23:$AG$722),"-",MAX(B$7:B663)+1)</f>
        <v>-</v>
      </c>
      <c r="C664" s="401" t="str">
        <f>IF($B664="-","",INDEX('Res.Aux.'!$AG$12:$BG$722,MATCH($B664,'Res.Aux.'!$AG$12:$AG$722,0),MATCH(C$6,'Res.Aux.'!$AG$15:$BG$15,0)))</f>
        <v/>
      </c>
      <c r="D664" s="402" t="str">
        <f t="shared" si="126"/>
        <v/>
      </c>
      <c r="E664" s="403" t="str">
        <f>IF($B664="-","",INDEX('Res.Aux.'!$AG$12:$BG$722,MATCH($B664,'Res.Aux.'!$AG$12:$AG$722,0),MATCH(E$6,'Res.Aux.'!$AG$15:$BG$15,0)))</f>
        <v/>
      </c>
      <c r="F664" s="402" t="str">
        <f t="shared" si="127"/>
        <v/>
      </c>
      <c r="G664" s="404" t="str">
        <f>IF($B664="-","",INDEX('Res.Aux.'!$AG$12:$BG$722,MATCH($B664,'Res.Aux.'!$AG$12:$AG$722,0),MATCH(G$6,'Res.Aux.'!$AG$15:$BG$15,0)))</f>
        <v/>
      </c>
      <c r="H664" s="405" t="str">
        <f>IF($B664="-","",Datos!$I$16)</f>
        <v/>
      </c>
      <c r="I664" s="406" t="str">
        <f>IF($C664="","",Datos!$G$16)</f>
        <v/>
      </c>
      <c r="J664" s="407" t="str">
        <f>IF($B664="-","",INDEX('Res.Aux.'!$AG$12:$BG$722,MATCH($B664,'Res.Aux.'!$AG$12:$AG$722,0),MATCH(J$6,'Res.Aux.'!$AG$15:$BG$15,0)))</f>
        <v/>
      </c>
      <c r="K664" s="408" t="str">
        <f>IF($C664="","",Datos!$H$26)</f>
        <v/>
      </c>
      <c r="L664" s="409" t="str">
        <f>IF($I664="","",Datos!$N$27)</f>
        <v/>
      </c>
      <c r="M664" s="407" t="str">
        <f>IF($I664="","",Datos!$O$27)</f>
        <v/>
      </c>
      <c r="N664" s="410" t="str">
        <f>IF($B664="-","",INDEX('Res.Aux.'!$AG$12:$BG$722,MATCH($B664,'Res.Aux.'!$AG$12:$AG$722,0),MATCH(N$6,'Res.Aux.'!$AG$15:$BG$15,0)))</f>
        <v/>
      </c>
      <c r="O664" s="411"/>
      <c r="P664" s="412" t="str">
        <f t="shared" si="128"/>
        <v/>
      </c>
      <c r="Q664" s="413" t="str">
        <f t="shared" si="130"/>
        <v>ù</v>
      </c>
      <c r="R664" s="414" t="str">
        <f>IF($B664="-","",INDEX('Res.Aux.'!$AG$12:$BG$722,MATCH($B664,'Res.Aux.'!$AG$12:$AG$722,0),MATCH(R$6,'Res.Aux.'!$AG$15:$BG$15,0)))</f>
        <v/>
      </c>
      <c r="S664" s="415" t="str">
        <f>IF($B664="-","",INDEX('Res.Aux.'!$AG$12:$BG$722,MATCH($B664,'Res.Aux.'!$AG$12:$AG$722,0),MATCH(S$6,'Res.Aux.'!$AG$15:$BG$15,0)))</f>
        <v/>
      </c>
      <c r="T664" s="415" t="str">
        <f>IF($B664="-","",INDEX('Res.Aux.'!$AG$12:$BG$722,MATCH($B664,'Res.Aux.'!$AG$12:$AG$722,0),MATCH(T$6,'Res.Aux.'!$AG$15:$BG$15,0)))</f>
        <v/>
      </c>
      <c r="U664" s="416" t="str">
        <f>IF($B664="-","",INDEX('Res.Aux.'!$AG$12:$BG$722,MATCH($B664,'Res.Aux.'!$AG$12:$AG$722,0),MATCH(U$6,'Res.Aux.'!$AG$15:$BG$15,0)))</f>
        <v/>
      </c>
      <c r="V664" s="417"/>
      <c r="W664" s="414" t="str">
        <f t="shared" ref="W664:Z727" si="133">IF(OR(R664="-",R664=0,R664=""),"-",(R664*W$1))</f>
        <v>-</v>
      </c>
      <c r="X664" s="415" t="str">
        <f t="shared" si="133"/>
        <v>-</v>
      </c>
      <c r="Y664" s="415" t="str">
        <f t="shared" si="133"/>
        <v>-</v>
      </c>
      <c r="Z664" s="416" t="str">
        <f t="shared" si="133"/>
        <v>-</v>
      </c>
      <c r="AA664" s="417"/>
      <c r="AB664" s="414" t="str">
        <f t="shared" si="132"/>
        <v>-</v>
      </c>
      <c r="AC664" s="415" t="str">
        <f t="shared" si="132"/>
        <v>-</v>
      </c>
      <c r="AD664" s="415" t="str">
        <f t="shared" si="132"/>
        <v>-</v>
      </c>
      <c r="AE664" s="416" t="str">
        <f t="shared" si="132"/>
        <v>-</v>
      </c>
      <c r="AF664" s="417"/>
      <c r="AG664" s="410" t="str">
        <f t="shared" si="123"/>
        <v>-</v>
      </c>
      <c r="AH664" s="417"/>
      <c r="AI664" s="418" t="str">
        <f t="shared" si="124"/>
        <v>ù</v>
      </c>
      <c r="AJ664" s="419" t="str">
        <f t="shared" si="125"/>
        <v>~</v>
      </c>
      <c r="AK664" s="417"/>
      <c r="AL664" s="414" t="str">
        <f t="shared" si="131"/>
        <v>-</v>
      </c>
      <c r="AM664" s="416" t="str">
        <f t="shared" si="129"/>
        <v>-</v>
      </c>
    </row>
    <row r="665" spans="2:39" ht="15" x14ac:dyDescent="0.3">
      <c r="B665" s="400" t="str">
        <f>IF(MAX(B$7:B664)+1&gt;MAX('Res.Aux.'!$AG$23:$AG$722),"-",MAX(B$7:B664)+1)</f>
        <v>-</v>
      </c>
      <c r="C665" s="401" t="str">
        <f>IF($B665="-","",INDEX('Res.Aux.'!$AG$12:$BG$722,MATCH($B665,'Res.Aux.'!$AG$12:$AG$722,0),MATCH(C$6,'Res.Aux.'!$AG$15:$BG$15,0)))</f>
        <v/>
      </c>
      <c r="D665" s="402" t="str">
        <f t="shared" si="126"/>
        <v/>
      </c>
      <c r="E665" s="403" t="str">
        <f>IF($B665="-","",INDEX('Res.Aux.'!$AG$12:$BG$722,MATCH($B665,'Res.Aux.'!$AG$12:$AG$722,0),MATCH(E$6,'Res.Aux.'!$AG$15:$BG$15,0)))</f>
        <v/>
      </c>
      <c r="F665" s="402" t="str">
        <f t="shared" si="127"/>
        <v/>
      </c>
      <c r="G665" s="404" t="str">
        <f>IF($B665="-","",INDEX('Res.Aux.'!$AG$12:$BG$722,MATCH($B665,'Res.Aux.'!$AG$12:$AG$722,0),MATCH(G$6,'Res.Aux.'!$AG$15:$BG$15,0)))</f>
        <v/>
      </c>
      <c r="H665" s="405" t="str">
        <f>IF($B665="-","",Datos!$I$16)</f>
        <v/>
      </c>
      <c r="I665" s="406" t="str">
        <f>IF($C665="","",Datos!$G$16)</f>
        <v/>
      </c>
      <c r="J665" s="407" t="str">
        <f>IF($B665="-","",INDEX('Res.Aux.'!$AG$12:$BG$722,MATCH($B665,'Res.Aux.'!$AG$12:$AG$722,0),MATCH(J$6,'Res.Aux.'!$AG$15:$BG$15,0)))</f>
        <v/>
      </c>
      <c r="K665" s="408" t="str">
        <f>IF($C665="","",Datos!$H$26)</f>
        <v/>
      </c>
      <c r="L665" s="409" t="str">
        <f>IF($I665="","",Datos!$N$27)</f>
        <v/>
      </c>
      <c r="M665" s="407" t="str">
        <f>IF($I665="","",Datos!$O$27)</f>
        <v/>
      </c>
      <c r="N665" s="410" t="str">
        <f>IF($B665="-","",INDEX('Res.Aux.'!$AG$12:$BG$722,MATCH($B665,'Res.Aux.'!$AG$12:$AG$722,0),MATCH(N$6,'Res.Aux.'!$AG$15:$BG$15,0)))</f>
        <v/>
      </c>
      <c r="O665" s="411"/>
      <c r="P665" s="412" t="str">
        <f t="shared" si="128"/>
        <v/>
      </c>
      <c r="Q665" s="413" t="str">
        <f t="shared" si="130"/>
        <v>ù</v>
      </c>
      <c r="R665" s="414" t="str">
        <f>IF($B665="-","",INDEX('Res.Aux.'!$AG$12:$BG$722,MATCH($B665,'Res.Aux.'!$AG$12:$AG$722,0),MATCH(R$6,'Res.Aux.'!$AG$15:$BG$15,0)))</f>
        <v/>
      </c>
      <c r="S665" s="415" t="str">
        <f>IF($B665="-","",INDEX('Res.Aux.'!$AG$12:$BG$722,MATCH($B665,'Res.Aux.'!$AG$12:$AG$722,0),MATCH(S$6,'Res.Aux.'!$AG$15:$BG$15,0)))</f>
        <v/>
      </c>
      <c r="T665" s="415" t="str">
        <f>IF($B665="-","",INDEX('Res.Aux.'!$AG$12:$BG$722,MATCH($B665,'Res.Aux.'!$AG$12:$AG$722,0),MATCH(T$6,'Res.Aux.'!$AG$15:$BG$15,0)))</f>
        <v/>
      </c>
      <c r="U665" s="416" t="str">
        <f>IF($B665="-","",INDEX('Res.Aux.'!$AG$12:$BG$722,MATCH($B665,'Res.Aux.'!$AG$12:$AG$722,0),MATCH(U$6,'Res.Aux.'!$AG$15:$BG$15,0)))</f>
        <v/>
      </c>
      <c r="V665" s="417"/>
      <c r="W665" s="414" t="str">
        <f t="shared" si="133"/>
        <v>-</v>
      </c>
      <c r="X665" s="415" t="str">
        <f t="shared" si="133"/>
        <v>-</v>
      </c>
      <c r="Y665" s="415" t="str">
        <f t="shared" si="133"/>
        <v>-</v>
      </c>
      <c r="Z665" s="416" t="str">
        <f t="shared" si="133"/>
        <v>-</v>
      </c>
      <c r="AA665" s="417"/>
      <c r="AB665" s="414" t="str">
        <f t="shared" si="132"/>
        <v>-</v>
      </c>
      <c r="AC665" s="415" t="str">
        <f t="shared" si="132"/>
        <v>-</v>
      </c>
      <c r="AD665" s="415" t="str">
        <f t="shared" si="132"/>
        <v>-</v>
      </c>
      <c r="AE665" s="416" t="str">
        <f t="shared" si="132"/>
        <v>-</v>
      </c>
      <c r="AF665" s="417"/>
      <c r="AG665" s="410" t="str">
        <f t="shared" si="123"/>
        <v>-</v>
      </c>
      <c r="AH665" s="417"/>
      <c r="AI665" s="418" t="str">
        <f t="shared" si="124"/>
        <v>ù</v>
      </c>
      <c r="AJ665" s="419" t="str">
        <f t="shared" si="125"/>
        <v>~</v>
      </c>
      <c r="AK665" s="417"/>
      <c r="AL665" s="414" t="str">
        <f t="shared" si="131"/>
        <v>-</v>
      </c>
      <c r="AM665" s="416" t="str">
        <f t="shared" si="129"/>
        <v>-</v>
      </c>
    </row>
    <row r="666" spans="2:39" ht="15" x14ac:dyDescent="0.3">
      <c r="B666" s="400" t="str">
        <f>IF(MAX(B$7:B665)+1&gt;MAX('Res.Aux.'!$AG$23:$AG$722),"-",MAX(B$7:B665)+1)</f>
        <v>-</v>
      </c>
      <c r="C666" s="401" t="str">
        <f>IF($B666="-","",INDEX('Res.Aux.'!$AG$12:$BG$722,MATCH($B666,'Res.Aux.'!$AG$12:$AG$722,0),MATCH(C$6,'Res.Aux.'!$AG$15:$BG$15,0)))</f>
        <v/>
      </c>
      <c r="D666" s="402" t="str">
        <f t="shared" si="126"/>
        <v/>
      </c>
      <c r="E666" s="403" t="str">
        <f>IF($B666="-","",INDEX('Res.Aux.'!$AG$12:$BG$722,MATCH($B666,'Res.Aux.'!$AG$12:$AG$722,0),MATCH(E$6,'Res.Aux.'!$AG$15:$BG$15,0)))</f>
        <v/>
      </c>
      <c r="F666" s="402" t="str">
        <f t="shared" si="127"/>
        <v/>
      </c>
      <c r="G666" s="404" t="str">
        <f>IF($B666="-","",INDEX('Res.Aux.'!$AG$12:$BG$722,MATCH($B666,'Res.Aux.'!$AG$12:$AG$722,0),MATCH(G$6,'Res.Aux.'!$AG$15:$BG$15,0)))</f>
        <v/>
      </c>
      <c r="H666" s="405" t="str">
        <f>IF($B666="-","",Datos!$I$16)</f>
        <v/>
      </c>
      <c r="I666" s="406" t="str">
        <f>IF($C666="","",Datos!$G$16)</f>
        <v/>
      </c>
      <c r="J666" s="407" t="str">
        <f>IF($B666="-","",INDEX('Res.Aux.'!$AG$12:$BG$722,MATCH($B666,'Res.Aux.'!$AG$12:$AG$722,0),MATCH(J$6,'Res.Aux.'!$AG$15:$BG$15,0)))</f>
        <v/>
      </c>
      <c r="K666" s="408" t="str">
        <f>IF($C666="","",Datos!$H$26)</f>
        <v/>
      </c>
      <c r="L666" s="409" t="str">
        <f>IF($I666="","",Datos!$N$27)</f>
        <v/>
      </c>
      <c r="M666" s="407" t="str">
        <f>IF($I666="","",Datos!$O$27)</f>
        <v/>
      </c>
      <c r="N666" s="410" t="str">
        <f>IF($B666="-","",INDEX('Res.Aux.'!$AG$12:$BG$722,MATCH($B666,'Res.Aux.'!$AG$12:$AG$722,0),MATCH(N$6,'Res.Aux.'!$AG$15:$BG$15,0)))</f>
        <v/>
      </c>
      <c r="O666" s="411"/>
      <c r="P666" s="412" t="str">
        <f t="shared" si="128"/>
        <v/>
      </c>
      <c r="Q666" s="413" t="str">
        <f t="shared" si="130"/>
        <v>ù</v>
      </c>
      <c r="R666" s="414" t="str">
        <f>IF($B666="-","",INDEX('Res.Aux.'!$AG$12:$BG$722,MATCH($B666,'Res.Aux.'!$AG$12:$AG$722,0),MATCH(R$6,'Res.Aux.'!$AG$15:$BG$15,0)))</f>
        <v/>
      </c>
      <c r="S666" s="415" t="str">
        <f>IF($B666="-","",INDEX('Res.Aux.'!$AG$12:$BG$722,MATCH($B666,'Res.Aux.'!$AG$12:$AG$722,0),MATCH(S$6,'Res.Aux.'!$AG$15:$BG$15,0)))</f>
        <v/>
      </c>
      <c r="T666" s="415" t="str">
        <f>IF($B666="-","",INDEX('Res.Aux.'!$AG$12:$BG$722,MATCH($B666,'Res.Aux.'!$AG$12:$AG$722,0),MATCH(T$6,'Res.Aux.'!$AG$15:$BG$15,0)))</f>
        <v/>
      </c>
      <c r="U666" s="416" t="str">
        <f>IF($B666="-","",INDEX('Res.Aux.'!$AG$12:$BG$722,MATCH($B666,'Res.Aux.'!$AG$12:$AG$722,0),MATCH(U$6,'Res.Aux.'!$AG$15:$BG$15,0)))</f>
        <v/>
      </c>
      <c r="V666" s="417"/>
      <c r="W666" s="414" t="str">
        <f t="shared" si="133"/>
        <v>-</v>
      </c>
      <c r="X666" s="415" t="str">
        <f t="shared" si="133"/>
        <v>-</v>
      </c>
      <c r="Y666" s="415" t="str">
        <f t="shared" si="133"/>
        <v>-</v>
      </c>
      <c r="Z666" s="416" t="str">
        <f t="shared" si="133"/>
        <v>-</v>
      </c>
      <c r="AA666" s="417"/>
      <c r="AB666" s="414" t="str">
        <f t="shared" si="132"/>
        <v>-</v>
      </c>
      <c r="AC666" s="415" t="str">
        <f t="shared" si="132"/>
        <v>-</v>
      </c>
      <c r="AD666" s="415" t="str">
        <f t="shared" si="132"/>
        <v>-</v>
      </c>
      <c r="AE666" s="416" t="str">
        <f t="shared" si="132"/>
        <v>-</v>
      </c>
      <c r="AF666" s="417"/>
      <c r="AG666" s="410" t="str">
        <f t="shared" si="123"/>
        <v>-</v>
      </c>
      <c r="AH666" s="417"/>
      <c r="AI666" s="418" t="str">
        <f t="shared" si="124"/>
        <v>ù</v>
      </c>
      <c r="AJ666" s="419" t="str">
        <f t="shared" si="125"/>
        <v>~</v>
      </c>
      <c r="AK666" s="417"/>
      <c r="AL666" s="414" t="str">
        <f t="shared" si="131"/>
        <v>-</v>
      </c>
      <c r="AM666" s="416" t="str">
        <f t="shared" si="129"/>
        <v>-</v>
      </c>
    </row>
    <row r="667" spans="2:39" ht="15" x14ac:dyDescent="0.3">
      <c r="B667" s="400" t="str">
        <f>IF(MAX(B$7:B666)+1&gt;MAX('Res.Aux.'!$AG$23:$AG$722),"-",MAX(B$7:B666)+1)</f>
        <v>-</v>
      </c>
      <c r="C667" s="401" t="str">
        <f>IF($B667="-","",INDEX('Res.Aux.'!$AG$12:$BG$722,MATCH($B667,'Res.Aux.'!$AG$12:$AG$722,0),MATCH(C$6,'Res.Aux.'!$AG$15:$BG$15,0)))</f>
        <v/>
      </c>
      <c r="D667" s="402" t="str">
        <f t="shared" si="126"/>
        <v/>
      </c>
      <c r="E667" s="403" t="str">
        <f>IF($B667="-","",INDEX('Res.Aux.'!$AG$12:$BG$722,MATCH($B667,'Res.Aux.'!$AG$12:$AG$722,0),MATCH(E$6,'Res.Aux.'!$AG$15:$BG$15,0)))</f>
        <v/>
      </c>
      <c r="F667" s="402" t="str">
        <f t="shared" si="127"/>
        <v/>
      </c>
      <c r="G667" s="404" t="str">
        <f>IF($B667="-","",INDEX('Res.Aux.'!$AG$12:$BG$722,MATCH($B667,'Res.Aux.'!$AG$12:$AG$722,0),MATCH(G$6,'Res.Aux.'!$AG$15:$BG$15,0)))</f>
        <v/>
      </c>
      <c r="H667" s="405" t="str">
        <f>IF($B667="-","",Datos!$I$16)</f>
        <v/>
      </c>
      <c r="I667" s="406" t="str">
        <f>IF($C667="","",Datos!$G$16)</f>
        <v/>
      </c>
      <c r="J667" s="407" t="str">
        <f>IF($B667="-","",INDEX('Res.Aux.'!$AG$12:$BG$722,MATCH($B667,'Res.Aux.'!$AG$12:$AG$722,0),MATCH(J$6,'Res.Aux.'!$AG$15:$BG$15,0)))</f>
        <v/>
      </c>
      <c r="K667" s="408" t="str">
        <f>IF($C667="","",Datos!$H$26)</f>
        <v/>
      </c>
      <c r="L667" s="409" t="str">
        <f>IF($I667="","",Datos!$N$27)</f>
        <v/>
      </c>
      <c r="M667" s="407" t="str">
        <f>IF($I667="","",Datos!$O$27)</f>
        <v/>
      </c>
      <c r="N667" s="410" t="str">
        <f>IF($B667="-","",INDEX('Res.Aux.'!$AG$12:$BG$722,MATCH($B667,'Res.Aux.'!$AG$12:$AG$722,0),MATCH(N$6,'Res.Aux.'!$AG$15:$BG$15,0)))</f>
        <v/>
      </c>
      <c r="O667" s="411"/>
      <c r="P667" s="412" t="str">
        <f t="shared" si="128"/>
        <v/>
      </c>
      <c r="Q667" s="413" t="str">
        <f t="shared" si="130"/>
        <v>ù</v>
      </c>
      <c r="R667" s="414" t="str">
        <f>IF($B667="-","",INDEX('Res.Aux.'!$AG$12:$BG$722,MATCH($B667,'Res.Aux.'!$AG$12:$AG$722,0),MATCH(R$6,'Res.Aux.'!$AG$15:$BG$15,0)))</f>
        <v/>
      </c>
      <c r="S667" s="415" t="str">
        <f>IF($B667="-","",INDEX('Res.Aux.'!$AG$12:$BG$722,MATCH($B667,'Res.Aux.'!$AG$12:$AG$722,0),MATCH(S$6,'Res.Aux.'!$AG$15:$BG$15,0)))</f>
        <v/>
      </c>
      <c r="T667" s="415" t="str">
        <f>IF($B667="-","",INDEX('Res.Aux.'!$AG$12:$BG$722,MATCH($B667,'Res.Aux.'!$AG$12:$AG$722,0),MATCH(T$6,'Res.Aux.'!$AG$15:$BG$15,0)))</f>
        <v/>
      </c>
      <c r="U667" s="416" t="str">
        <f>IF($B667="-","",INDEX('Res.Aux.'!$AG$12:$BG$722,MATCH($B667,'Res.Aux.'!$AG$12:$AG$722,0),MATCH(U$6,'Res.Aux.'!$AG$15:$BG$15,0)))</f>
        <v/>
      </c>
      <c r="V667" s="417"/>
      <c r="W667" s="414" t="str">
        <f t="shared" si="133"/>
        <v>-</v>
      </c>
      <c r="X667" s="415" t="str">
        <f t="shared" si="133"/>
        <v>-</v>
      </c>
      <c r="Y667" s="415" t="str">
        <f t="shared" si="133"/>
        <v>-</v>
      </c>
      <c r="Z667" s="416" t="str">
        <f t="shared" si="133"/>
        <v>-</v>
      </c>
      <c r="AA667" s="417"/>
      <c r="AB667" s="414" t="str">
        <f t="shared" si="132"/>
        <v>-</v>
      </c>
      <c r="AC667" s="415" t="str">
        <f t="shared" si="132"/>
        <v>-</v>
      </c>
      <c r="AD667" s="415" t="str">
        <f t="shared" si="132"/>
        <v>-</v>
      </c>
      <c r="AE667" s="416" t="str">
        <f t="shared" si="132"/>
        <v>-</v>
      </c>
      <c r="AF667" s="417"/>
      <c r="AG667" s="410" t="str">
        <f t="shared" si="123"/>
        <v>-</v>
      </c>
      <c r="AH667" s="417"/>
      <c r="AI667" s="418" t="str">
        <f t="shared" si="124"/>
        <v>ù</v>
      </c>
      <c r="AJ667" s="419" t="str">
        <f t="shared" si="125"/>
        <v>~</v>
      </c>
      <c r="AK667" s="417"/>
      <c r="AL667" s="414" t="str">
        <f t="shared" si="131"/>
        <v>-</v>
      </c>
      <c r="AM667" s="416" t="str">
        <f t="shared" si="129"/>
        <v>-</v>
      </c>
    </row>
    <row r="668" spans="2:39" ht="15" x14ac:dyDescent="0.3">
      <c r="B668" s="400" t="str">
        <f>IF(MAX(B$7:B667)+1&gt;MAX('Res.Aux.'!$AG$23:$AG$722),"-",MAX(B$7:B667)+1)</f>
        <v>-</v>
      </c>
      <c r="C668" s="401" t="str">
        <f>IF($B668="-","",INDEX('Res.Aux.'!$AG$12:$BG$722,MATCH($B668,'Res.Aux.'!$AG$12:$AG$722,0),MATCH(C$6,'Res.Aux.'!$AG$15:$BG$15,0)))</f>
        <v/>
      </c>
      <c r="D668" s="402" t="str">
        <f t="shared" si="126"/>
        <v/>
      </c>
      <c r="E668" s="403" t="str">
        <f>IF($B668="-","",INDEX('Res.Aux.'!$AG$12:$BG$722,MATCH($B668,'Res.Aux.'!$AG$12:$AG$722,0),MATCH(E$6,'Res.Aux.'!$AG$15:$BG$15,0)))</f>
        <v/>
      </c>
      <c r="F668" s="402" t="str">
        <f t="shared" si="127"/>
        <v/>
      </c>
      <c r="G668" s="404" t="str">
        <f>IF($B668="-","",INDEX('Res.Aux.'!$AG$12:$BG$722,MATCH($B668,'Res.Aux.'!$AG$12:$AG$722,0),MATCH(G$6,'Res.Aux.'!$AG$15:$BG$15,0)))</f>
        <v/>
      </c>
      <c r="H668" s="405" t="str">
        <f>IF($B668="-","",Datos!$I$16)</f>
        <v/>
      </c>
      <c r="I668" s="406" t="str">
        <f>IF($C668="","",Datos!$G$16)</f>
        <v/>
      </c>
      <c r="J668" s="407" t="str">
        <f>IF($B668="-","",INDEX('Res.Aux.'!$AG$12:$BG$722,MATCH($B668,'Res.Aux.'!$AG$12:$AG$722,0),MATCH(J$6,'Res.Aux.'!$AG$15:$BG$15,0)))</f>
        <v/>
      </c>
      <c r="K668" s="408" t="str">
        <f>IF($C668="","",Datos!$H$26)</f>
        <v/>
      </c>
      <c r="L668" s="409" t="str">
        <f>IF($I668="","",Datos!$N$27)</f>
        <v/>
      </c>
      <c r="M668" s="407" t="str">
        <f>IF($I668="","",Datos!$O$27)</f>
        <v/>
      </c>
      <c r="N668" s="410" t="str">
        <f>IF($B668="-","",INDEX('Res.Aux.'!$AG$12:$BG$722,MATCH($B668,'Res.Aux.'!$AG$12:$AG$722,0),MATCH(N$6,'Res.Aux.'!$AG$15:$BG$15,0)))</f>
        <v/>
      </c>
      <c r="O668" s="411"/>
      <c r="P668" s="412" t="str">
        <f t="shared" si="128"/>
        <v/>
      </c>
      <c r="Q668" s="413" t="str">
        <f t="shared" si="130"/>
        <v>ù</v>
      </c>
      <c r="R668" s="414" t="str">
        <f>IF($B668="-","",INDEX('Res.Aux.'!$AG$12:$BG$722,MATCH($B668,'Res.Aux.'!$AG$12:$AG$722,0),MATCH(R$6,'Res.Aux.'!$AG$15:$BG$15,0)))</f>
        <v/>
      </c>
      <c r="S668" s="415" t="str">
        <f>IF($B668="-","",INDEX('Res.Aux.'!$AG$12:$BG$722,MATCH($B668,'Res.Aux.'!$AG$12:$AG$722,0),MATCH(S$6,'Res.Aux.'!$AG$15:$BG$15,0)))</f>
        <v/>
      </c>
      <c r="T668" s="415" t="str">
        <f>IF($B668="-","",INDEX('Res.Aux.'!$AG$12:$BG$722,MATCH($B668,'Res.Aux.'!$AG$12:$AG$722,0),MATCH(T$6,'Res.Aux.'!$AG$15:$BG$15,0)))</f>
        <v/>
      </c>
      <c r="U668" s="416" t="str">
        <f>IF($B668="-","",INDEX('Res.Aux.'!$AG$12:$BG$722,MATCH($B668,'Res.Aux.'!$AG$12:$AG$722,0),MATCH(U$6,'Res.Aux.'!$AG$15:$BG$15,0)))</f>
        <v/>
      </c>
      <c r="V668" s="417"/>
      <c r="W668" s="414" t="str">
        <f t="shared" si="133"/>
        <v>-</v>
      </c>
      <c r="X668" s="415" t="str">
        <f t="shared" si="133"/>
        <v>-</v>
      </c>
      <c r="Y668" s="415" t="str">
        <f t="shared" si="133"/>
        <v>-</v>
      </c>
      <c r="Z668" s="416" t="str">
        <f t="shared" si="133"/>
        <v>-</v>
      </c>
      <c r="AA668" s="417"/>
      <c r="AB668" s="414" t="str">
        <f t="shared" si="132"/>
        <v>-</v>
      </c>
      <c r="AC668" s="415" t="str">
        <f t="shared" si="132"/>
        <v>-</v>
      </c>
      <c r="AD668" s="415" t="str">
        <f t="shared" si="132"/>
        <v>-</v>
      </c>
      <c r="AE668" s="416" t="str">
        <f t="shared" si="132"/>
        <v>-</v>
      </c>
      <c r="AF668" s="417"/>
      <c r="AG668" s="410" t="str">
        <f t="shared" si="123"/>
        <v>-</v>
      </c>
      <c r="AH668" s="417"/>
      <c r="AI668" s="418" t="str">
        <f t="shared" si="124"/>
        <v>ù</v>
      </c>
      <c r="AJ668" s="419" t="str">
        <f t="shared" si="125"/>
        <v>~</v>
      </c>
      <c r="AK668" s="417"/>
      <c r="AL668" s="414" t="str">
        <f t="shared" si="131"/>
        <v>-</v>
      </c>
      <c r="AM668" s="416" t="str">
        <f t="shared" si="129"/>
        <v>-</v>
      </c>
    </row>
    <row r="669" spans="2:39" ht="15" x14ac:dyDescent="0.3">
      <c r="B669" s="400" t="str">
        <f>IF(MAX(B$7:B668)+1&gt;MAX('Res.Aux.'!$AG$23:$AG$722),"-",MAX(B$7:B668)+1)</f>
        <v>-</v>
      </c>
      <c r="C669" s="401" t="str">
        <f>IF($B669="-","",INDEX('Res.Aux.'!$AG$12:$BG$722,MATCH($B669,'Res.Aux.'!$AG$12:$AG$722,0),MATCH(C$6,'Res.Aux.'!$AG$15:$BG$15,0)))</f>
        <v/>
      </c>
      <c r="D669" s="402" t="str">
        <f t="shared" si="126"/>
        <v/>
      </c>
      <c r="E669" s="403" t="str">
        <f>IF($B669="-","",INDEX('Res.Aux.'!$AG$12:$BG$722,MATCH($B669,'Res.Aux.'!$AG$12:$AG$722,0),MATCH(E$6,'Res.Aux.'!$AG$15:$BG$15,0)))</f>
        <v/>
      </c>
      <c r="F669" s="402" t="str">
        <f t="shared" si="127"/>
        <v/>
      </c>
      <c r="G669" s="404" t="str">
        <f>IF($B669="-","",INDEX('Res.Aux.'!$AG$12:$BG$722,MATCH($B669,'Res.Aux.'!$AG$12:$AG$722,0),MATCH(G$6,'Res.Aux.'!$AG$15:$BG$15,0)))</f>
        <v/>
      </c>
      <c r="H669" s="405" t="str">
        <f>IF($B669="-","",Datos!$I$16)</f>
        <v/>
      </c>
      <c r="I669" s="406" t="str">
        <f>IF($C669="","",Datos!$G$16)</f>
        <v/>
      </c>
      <c r="J669" s="407" t="str">
        <f>IF($B669="-","",INDEX('Res.Aux.'!$AG$12:$BG$722,MATCH($B669,'Res.Aux.'!$AG$12:$AG$722,0),MATCH(J$6,'Res.Aux.'!$AG$15:$BG$15,0)))</f>
        <v/>
      </c>
      <c r="K669" s="408" t="str">
        <f>IF($C669="","",Datos!$H$26)</f>
        <v/>
      </c>
      <c r="L669" s="409" t="str">
        <f>IF($I669="","",Datos!$N$27)</f>
        <v/>
      </c>
      <c r="M669" s="407" t="str">
        <f>IF($I669="","",Datos!$O$27)</f>
        <v/>
      </c>
      <c r="N669" s="410" t="str">
        <f>IF($B669="-","",INDEX('Res.Aux.'!$AG$12:$BG$722,MATCH($B669,'Res.Aux.'!$AG$12:$AG$722,0),MATCH(N$6,'Res.Aux.'!$AG$15:$BG$15,0)))</f>
        <v/>
      </c>
      <c r="O669" s="411"/>
      <c r="P669" s="412" t="str">
        <f t="shared" si="128"/>
        <v/>
      </c>
      <c r="Q669" s="413" t="str">
        <f t="shared" si="130"/>
        <v>ù</v>
      </c>
      <c r="R669" s="414" t="str">
        <f>IF($B669="-","",INDEX('Res.Aux.'!$AG$12:$BG$722,MATCH($B669,'Res.Aux.'!$AG$12:$AG$722,0),MATCH(R$6,'Res.Aux.'!$AG$15:$BG$15,0)))</f>
        <v/>
      </c>
      <c r="S669" s="415" t="str">
        <f>IF($B669="-","",INDEX('Res.Aux.'!$AG$12:$BG$722,MATCH($B669,'Res.Aux.'!$AG$12:$AG$722,0),MATCH(S$6,'Res.Aux.'!$AG$15:$BG$15,0)))</f>
        <v/>
      </c>
      <c r="T669" s="415" t="str">
        <f>IF($B669="-","",INDEX('Res.Aux.'!$AG$12:$BG$722,MATCH($B669,'Res.Aux.'!$AG$12:$AG$722,0),MATCH(T$6,'Res.Aux.'!$AG$15:$BG$15,0)))</f>
        <v/>
      </c>
      <c r="U669" s="416" t="str">
        <f>IF($B669="-","",INDEX('Res.Aux.'!$AG$12:$BG$722,MATCH($B669,'Res.Aux.'!$AG$12:$AG$722,0),MATCH(U$6,'Res.Aux.'!$AG$15:$BG$15,0)))</f>
        <v/>
      </c>
      <c r="V669" s="417"/>
      <c r="W669" s="414" t="str">
        <f t="shared" si="133"/>
        <v>-</v>
      </c>
      <c r="X669" s="415" t="str">
        <f t="shared" si="133"/>
        <v>-</v>
      </c>
      <c r="Y669" s="415" t="str">
        <f t="shared" si="133"/>
        <v>-</v>
      </c>
      <c r="Z669" s="416" t="str">
        <f t="shared" si="133"/>
        <v>-</v>
      </c>
      <c r="AA669" s="417"/>
      <c r="AB669" s="414" t="str">
        <f t="shared" si="132"/>
        <v>-</v>
      </c>
      <c r="AC669" s="415" t="str">
        <f t="shared" si="132"/>
        <v>-</v>
      </c>
      <c r="AD669" s="415" t="str">
        <f t="shared" si="132"/>
        <v>-</v>
      </c>
      <c r="AE669" s="416" t="str">
        <f t="shared" si="132"/>
        <v>-</v>
      </c>
      <c r="AF669" s="417"/>
      <c r="AG669" s="410" t="str">
        <f t="shared" si="123"/>
        <v>-</v>
      </c>
      <c r="AH669" s="417"/>
      <c r="AI669" s="418" t="str">
        <f t="shared" si="124"/>
        <v>ù</v>
      </c>
      <c r="AJ669" s="419" t="str">
        <f t="shared" si="125"/>
        <v>~</v>
      </c>
      <c r="AK669" s="417"/>
      <c r="AL669" s="414" t="str">
        <f t="shared" si="131"/>
        <v>-</v>
      </c>
      <c r="AM669" s="416" t="str">
        <f t="shared" si="129"/>
        <v>-</v>
      </c>
    </row>
    <row r="670" spans="2:39" ht="15" x14ac:dyDescent="0.3">
      <c r="B670" s="400" t="str">
        <f>IF(MAX(B$7:B669)+1&gt;MAX('Res.Aux.'!$AG$23:$AG$722),"-",MAX(B$7:B669)+1)</f>
        <v>-</v>
      </c>
      <c r="C670" s="401" t="str">
        <f>IF($B670="-","",INDEX('Res.Aux.'!$AG$12:$BG$722,MATCH($B670,'Res.Aux.'!$AG$12:$AG$722,0),MATCH(C$6,'Res.Aux.'!$AG$15:$BG$15,0)))</f>
        <v/>
      </c>
      <c r="D670" s="402" t="str">
        <f t="shared" si="126"/>
        <v/>
      </c>
      <c r="E670" s="403" t="str">
        <f>IF($B670="-","",INDEX('Res.Aux.'!$AG$12:$BG$722,MATCH($B670,'Res.Aux.'!$AG$12:$AG$722,0),MATCH(E$6,'Res.Aux.'!$AG$15:$BG$15,0)))</f>
        <v/>
      </c>
      <c r="F670" s="402" t="str">
        <f t="shared" si="127"/>
        <v/>
      </c>
      <c r="G670" s="404" t="str">
        <f>IF($B670="-","",INDEX('Res.Aux.'!$AG$12:$BG$722,MATCH($B670,'Res.Aux.'!$AG$12:$AG$722,0),MATCH(G$6,'Res.Aux.'!$AG$15:$BG$15,0)))</f>
        <v/>
      </c>
      <c r="H670" s="405" t="str">
        <f>IF($B670="-","",Datos!$I$16)</f>
        <v/>
      </c>
      <c r="I670" s="406" t="str">
        <f>IF($C670="","",Datos!$G$16)</f>
        <v/>
      </c>
      <c r="J670" s="407" t="str">
        <f>IF($B670="-","",INDEX('Res.Aux.'!$AG$12:$BG$722,MATCH($B670,'Res.Aux.'!$AG$12:$AG$722,0),MATCH(J$6,'Res.Aux.'!$AG$15:$BG$15,0)))</f>
        <v/>
      </c>
      <c r="K670" s="408" t="str">
        <f>IF($C670="","",Datos!$H$26)</f>
        <v/>
      </c>
      <c r="L670" s="409" t="str">
        <f>IF($I670="","",Datos!$N$27)</f>
        <v/>
      </c>
      <c r="M670" s="407" t="str">
        <f>IF($I670="","",Datos!$O$27)</f>
        <v/>
      </c>
      <c r="N670" s="410" t="str">
        <f>IF($B670="-","",INDEX('Res.Aux.'!$AG$12:$BG$722,MATCH($B670,'Res.Aux.'!$AG$12:$AG$722,0),MATCH(N$6,'Res.Aux.'!$AG$15:$BG$15,0)))</f>
        <v/>
      </c>
      <c r="O670" s="411"/>
      <c r="P670" s="412" t="str">
        <f t="shared" si="128"/>
        <v/>
      </c>
      <c r="Q670" s="413" t="str">
        <f t="shared" si="130"/>
        <v>ù</v>
      </c>
      <c r="R670" s="414" t="str">
        <f>IF($B670="-","",INDEX('Res.Aux.'!$AG$12:$BG$722,MATCH($B670,'Res.Aux.'!$AG$12:$AG$722,0),MATCH(R$6,'Res.Aux.'!$AG$15:$BG$15,0)))</f>
        <v/>
      </c>
      <c r="S670" s="415" t="str">
        <f>IF($B670="-","",INDEX('Res.Aux.'!$AG$12:$BG$722,MATCH($B670,'Res.Aux.'!$AG$12:$AG$722,0),MATCH(S$6,'Res.Aux.'!$AG$15:$BG$15,0)))</f>
        <v/>
      </c>
      <c r="T670" s="415" t="str">
        <f>IF($B670="-","",INDEX('Res.Aux.'!$AG$12:$BG$722,MATCH($B670,'Res.Aux.'!$AG$12:$AG$722,0),MATCH(T$6,'Res.Aux.'!$AG$15:$BG$15,0)))</f>
        <v/>
      </c>
      <c r="U670" s="416" t="str">
        <f>IF($B670="-","",INDEX('Res.Aux.'!$AG$12:$BG$722,MATCH($B670,'Res.Aux.'!$AG$12:$AG$722,0),MATCH(U$6,'Res.Aux.'!$AG$15:$BG$15,0)))</f>
        <v/>
      </c>
      <c r="V670" s="417"/>
      <c r="W670" s="414" t="str">
        <f t="shared" si="133"/>
        <v>-</v>
      </c>
      <c r="X670" s="415" t="str">
        <f t="shared" si="133"/>
        <v>-</v>
      </c>
      <c r="Y670" s="415" t="str">
        <f t="shared" si="133"/>
        <v>-</v>
      </c>
      <c r="Z670" s="416" t="str">
        <f t="shared" si="133"/>
        <v>-</v>
      </c>
      <c r="AA670" s="417"/>
      <c r="AB670" s="414" t="str">
        <f t="shared" si="132"/>
        <v>-</v>
      </c>
      <c r="AC670" s="415" t="str">
        <f t="shared" si="132"/>
        <v>-</v>
      </c>
      <c r="AD670" s="415" t="str">
        <f t="shared" si="132"/>
        <v>-</v>
      </c>
      <c r="AE670" s="416" t="str">
        <f t="shared" si="132"/>
        <v>-</v>
      </c>
      <c r="AF670" s="417"/>
      <c r="AG670" s="410" t="str">
        <f t="shared" si="123"/>
        <v>-</v>
      </c>
      <c r="AH670" s="417"/>
      <c r="AI670" s="418" t="str">
        <f t="shared" si="124"/>
        <v>ù</v>
      </c>
      <c r="AJ670" s="419" t="str">
        <f t="shared" si="125"/>
        <v>~</v>
      </c>
      <c r="AK670" s="417"/>
      <c r="AL670" s="414" t="str">
        <f t="shared" si="131"/>
        <v>-</v>
      </c>
      <c r="AM670" s="416" t="str">
        <f t="shared" si="129"/>
        <v>-</v>
      </c>
    </row>
    <row r="671" spans="2:39" ht="15" x14ac:dyDescent="0.3">
      <c r="B671" s="400" t="str">
        <f>IF(MAX(B$7:B670)+1&gt;MAX('Res.Aux.'!$AG$23:$AG$722),"-",MAX(B$7:B670)+1)</f>
        <v>-</v>
      </c>
      <c r="C671" s="401" t="str">
        <f>IF($B671="-","",INDEX('Res.Aux.'!$AG$12:$BG$722,MATCH($B671,'Res.Aux.'!$AG$12:$AG$722,0),MATCH(C$6,'Res.Aux.'!$AG$15:$BG$15,0)))</f>
        <v/>
      </c>
      <c r="D671" s="402" t="str">
        <f t="shared" si="126"/>
        <v/>
      </c>
      <c r="E671" s="403" t="str">
        <f>IF($B671="-","",INDEX('Res.Aux.'!$AG$12:$BG$722,MATCH($B671,'Res.Aux.'!$AG$12:$AG$722,0),MATCH(E$6,'Res.Aux.'!$AG$15:$BG$15,0)))</f>
        <v/>
      </c>
      <c r="F671" s="402" t="str">
        <f t="shared" si="127"/>
        <v/>
      </c>
      <c r="G671" s="404" t="str">
        <f>IF($B671="-","",INDEX('Res.Aux.'!$AG$12:$BG$722,MATCH($B671,'Res.Aux.'!$AG$12:$AG$722,0),MATCH(G$6,'Res.Aux.'!$AG$15:$BG$15,0)))</f>
        <v/>
      </c>
      <c r="H671" s="405" t="str">
        <f>IF($B671="-","",Datos!$I$16)</f>
        <v/>
      </c>
      <c r="I671" s="406" t="str">
        <f>IF($C671="","",Datos!$G$16)</f>
        <v/>
      </c>
      <c r="J671" s="407" t="str">
        <f>IF($B671="-","",INDEX('Res.Aux.'!$AG$12:$BG$722,MATCH($B671,'Res.Aux.'!$AG$12:$AG$722,0),MATCH(J$6,'Res.Aux.'!$AG$15:$BG$15,0)))</f>
        <v/>
      </c>
      <c r="K671" s="408" t="str">
        <f>IF($C671="","",Datos!$H$26)</f>
        <v/>
      </c>
      <c r="L671" s="409" t="str">
        <f>IF($I671="","",Datos!$N$27)</f>
        <v/>
      </c>
      <c r="M671" s="407" t="str">
        <f>IF($I671="","",Datos!$O$27)</f>
        <v/>
      </c>
      <c r="N671" s="410" t="str">
        <f>IF($B671="-","",INDEX('Res.Aux.'!$AG$12:$BG$722,MATCH($B671,'Res.Aux.'!$AG$12:$AG$722,0),MATCH(N$6,'Res.Aux.'!$AG$15:$BG$15,0)))</f>
        <v/>
      </c>
      <c r="O671" s="411"/>
      <c r="P671" s="412" t="str">
        <f t="shared" si="128"/>
        <v/>
      </c>
      <c r="Q671" s="413" t="str">
        <f t="shared" si="130"/>
        <v>ù</v>
      </c>
      <c r="R671" s="414" t="str">
        <f>IF($B671="-","",INDEX('Res.Aux.'!$AG$12:$BG$722,MATCH($B671,'Res.Aux.'!$AG$12:$AG$722,0),MATCH(R$6,'Res.Aux.'!$AG$15:$BG$15,0)))</f>
        <v/>
      </c>
      <c r="S671" s="415" t="str">
        <f>IF($B671="-","",INDEX('Res.Aux.'!$AG$12:$BG$722,MATCH($B671,'Res.Aux.'!$AG$12:$AG$722,0),MATCH(S$6,'Res.Aux.'!$AG$15:$BG$15,0)))</f>
        <v/>
      </c>
      <c r="T671" s="415" t="str">
        <f>IF($B671="-","",INDEX('Res.Aux.'!$AG$12:$BG$722,MATCH($B671,'Res.Aux.'!$AG$12:$AG$722,0),MATCH(T$6,'Res.Aux.'!$AG$15:$BG$15,0)))</f>
        <v/>
      </c>
      <c r="U671" s="416" t="str">
        <f>IF($B671="-","",INDEX('Res.Aux.'!$AG$12:$BG$722,MATCH($B671,'Res.Aux.'!$AG$12:$AG$722,0),MATCH(U$6,'Res.Aux.'!$AG$15:$BG$15,0)))</f>
        <v/>
      </c>
      <c r="V671" s="417"/>
      <c r="W671" s="414" t="str">
        <f t="shared" si="133"/>
        <v>-</v>
      </c>
      <c r="X671" s="415" t="str">
        <f t="shared" si="133"/>
        <v>-</v>
      </c>
      <c r="Y671" s="415" t="str">
        <f t="shared" si="133"/>
        <v>-</v>
      </c>
      <c r="Z671" s="416" t="str">
        <f t="shared" si="133"/>
        <v>-</v>
      </c>
      <c r="AA671" s="417"/>
      <c r="AB671" s="414" t="str">
        <f t="shared" si="132"/>
        <v>-</v>
      </c>
      <c r="AC671" s="415" t="str">
        <f t="shared" si="132"/>
        <v>-</v>
      </c>
      <c r="AD671" s="415" t="str">
        <f t="shared" si="132"/>
        <v>-</v>
      </c>
      <c r="AE671" s="416" t="str">
        <f t="shared" si="132"/>
        <v>-</v>
      </c>
      <c r="AF671" s="417"/>
      <c r="AG671" s="410" t="str">
        <f t="shared" si="123"/>
        <v>-</v>
      </c>
      <c r="AH671" s="417"/>
      <c r="AI671" s="418" t="str">
        <f t="shared" si="124"/>
        <v>ù</v>
      </c>
      <c r="AJ671" s="419" t="str">
        <f t="shared" si="125"/>
        <v>~</v>
      </c>
      <c r="AK671" s="417"/>
      <c r="AL671" s="414" t="str">
        <f t="shared" si="131"/>
        <v>-</v>
      </c>
      <c r="AM671" s="416" t="str">
        <f t="shared" si="129"/>
        <v>-</v>
      </c>
    </row>
    <row r="672" spans="2:39" ht="15" x14ac:dyDescent="0.3">
      <c r="B672" s="400" t="str">
        <f>IF(MAX(B$7:B671)+1&gt;MAX('Res.Aux.'!$AG$23:$AG$722),"-",MAX(B$7:B671)+1)</f>
        <v>-</v>
      </c>
      <c r="C672" s="401" t="str">
        <f>IF($B672="-","",INDEX('Res.Aux.'!$AG$12:$BG$722,MATCH($B672,'Res.Aux.'!$AG$12:$AG$722,0),MATCH(C$6,'Res.Aux.'!$AG$15:$BG$15,0)))</f>
        <v/>
      </c>
      <c r="D672" s="402" t="str">
        <f t="shared" si="126"/>
        <v/>
      </c>
      <c r="E672" s="403" t="str">
        <f>IF($B672="-","",INDEX('Res.Aux.'!$AG$12:$BG$722,MATCH($B672,'Res.Aux.'!$AG$12:$AG$722,0),MATCH(E$6,'Res.Aux.'!$AG$15:$BG$15,0)))</f>
        <v/>
      </c>
      <c r="F672" s="402" t="str">
        <f t="shared" si="127"/>
        <v/>
      </c>
      <c r="G672" s="404" t="str">
        <f>IF($B672="-","",INDEX('Res.Aux.'!$AG$12:$BG$722,MATCH($B672,'Res.Aux.'!$AG$12:$AG$722,0),MATCH(G$6,'Res.Aux.'!$AG$15:$BG$15,0)))</f>
        <v/>
      </c>
      <c r="H672" s="405" t="str">
        <f>IF($B672="-","",Datos!$I$16)</f>
        <v/>
      </c>
      <c r="I672" s="406" t="str">
        <f>IF($C672="","",Datos!$G$16)</f>
        <v/>
      </c>
      <c r="J672" s="407" t="str">
        <f>IF($B672="-","",INDEX('Res.Aux.'!$AG$12:$BG$722,MATCH($B672,'Res.Aux.'!$AG$12:$AG$722,0),MATCH(J$6,'Res.Aux.'!$AG$15:$BG$15,0)))</f>
        <v/>
      </c>
      <c r="K672" s="408" t="str">
        <f>IF($C672="","",Datos!$H$26)</f>
        <v/>
      </c>
      <c r="L672" s="409" t="str">
        <f>IF($I672="","",Datos!$N$27)</f>
        <v/>
      </c>
      <c r="M672" s="407" t="str">
        <f>IF($I672="","",Datos!$O$27)</f>
        <v/>
      </c>
      <c r="N672" s="410" t="str">
        <f>IF($B672="-","",INDEX('Res.Aux.'!$AG$12:$BG$722,MATCH($B672,'Res.Aux.'!$AG$12:$AG$722,0),MATCH(N$6,'Res.Aux.'!$AG$15:$BG$15,0)))</f>
        <v/>
      </c>
      <c r="O672" s="411"/>
      <c r="P672" s="412" t="str">
        <f t="shared" si="128"/>
        <v/>
      </c>
      <c r="Q672" s="413" t="str">
        <f t="shared" si="130"/>
        <v>ù</v>
      </c>
      <c r="R672" s="414" t="str">
        <f>IF($B672="-","",INDEX('Res.Aux.'!$AG$12:$BG$722,MATCH($B672,'Res.Aux.'!$AG$12:$AG$722,0),MATCH(R$6,'Res.Aux.'!$AG$15:$BG$15,0)))</f>
        <v/>
      </c>
      <c r="S672" s="415" t="str">
        <f>IF($B672="-","",INDEX('Res.Aux.'!$AG$12:$BG$722,MATCH($B672,'Res.Aux.'!$AG$12:$AG$722,0),MATCH(S$6,'Res.Aux.'!$AG$15:$BG$15,0)))</f>
        <v/>
      </c>
      <c r="T672" s="415" t="str">
        <f>IF($B672="-","",INDEX('Res.Aux.'!$AG$12:$BG$722,MATCH($B672,'Res.Aux.'!$AG$12:$AG$722,0),MATCH(T$6,'Res.Aux.'!$AG$15:$BG$15,0)))</f>
        <v/>
      </c>
      <c r="U672" s="416" t="str">
        <f>IF($B672="-","",INDEX('Res.Aux.'!$AG$12:$BG$722,MATCH($B672,'Res.Aux.'!$AG$12:$AG$722,0),MATCH(U$6,'Res.Aux.'!$AG$15:$BG$15,0)))</f>
        <v/>
      </c>
      <c r="V672" s="417"/>
      <c r="W672" s="414" t="str">
        <f t="shared" si="133"/>
        <v>-</v>
      </c>
      <c r="X672" s="415" t="str">
        <f t="shared" si="133"/>
        <v>-</v>
      </c>
      <c r="Y672" s="415" t="str">
        <f t="shared" si="133"/>
        <v>-</v>
      </c>
      <c r="Z672" s="416" t="str">
        <f t="shared" si="133"/>
        <v>-</v>
      </c>
      <c r="AA672" s="417"/>
      <c r="AB672" s="414" t="str">
        <f t="shared" si="132"/>
        <v>-</v>
      </c>
      <c r="AC672" s="415" t="str">
        <f t="shared" si="132"/>
        <v>-</v>
      </c>
      <c r="AD672" s="415" t="str">
        <f t="shared" si="132"/>
        <v>-</v>
      </c>
      <c r="AE672" s="416" t="str">
        <f t="shared" si="132"/>
        <v>-</v>
      </c>
      <c r="AF672" s="417"/>
      <c r="AG672" s="410" t="str">
        <f t="shared" si="123"/>
        <v>-</v>
      </c>
      <c r="AH672" s="417"/>
      <c r="AI672" s="418" t="str">
        <f t="shared" si="124"/>
        <v>ù</v>
      </c>
      <c r="AJ672" s="419" t="str">
        <f t="shared" si="125"/>
        <v>~</v>
      </c>
      <c r="AK672" s="417"/>
      <c r="AL672" s="414" t="str">
        <f t="shared" si="131"/>
        <v>-</v>
      </c>
      <c r="AM672" s="416" t="str">
        <f t="shared" si="129"/>
        <v>-</v>
      </c>
    </row>
    <row r="673" spans="2:39" ht="15" x14ac:dyDescent="0.3">
      <c r="B673" s="400" t="str">
        <f>IF(MAX(B$7:B672)+1&gt;MAX('Res.Aux.'!$AG$23:$AG$722),"-",MAX(B$7:B672)+1)</f>
        <v>-</v>
      </c>
      <c r="C673" s="401" t="str">
        <f>IF($B673="-","",INDEX('Res.Aux.'!$AG$12:$BG$722,MATCH($B673,'Res.Aux.'!$AG$12:$AG$722,0),MATCH(C$6,'Res.Aux.'!$AG$15:$BG$15,0)))</f>
        <v/>
      </c>
      <c r="D673" s="402" t="str">
        <f t="shared" si="126"/>
        <v/>
      </c>
      <c r="E673" s="403" t="str">
        <f>IF($B673="-","",INDEX('Res.Aux.'!$AG$12:$BG$722,MATCH($B673,'Res.Aux.'!$AG$12:$AG$722,0),MATCH(E$6,'Res.Aux.'!$AG$15:$BG$15,0)))</f>
        <v/>
      </c>
      <c r="F673" s="402" t="str">
        <f t="shared" si="127"/>
        <v/>
      </c>
      <c r="G673" s="404" t="str">
        <f>IF($B673="-","",INDEX('Res.Aux.'!$AG$12:$BG$722,MATCH($B673,'Res.Aux.'!$AG$12:$AG$722,0),MATCH(G$6,'Res.Aux.'!$AG$15:$BG$15,0)))</f>
        <v/>
      </c>
      <c r="H673" s="405" t="str">
        <f>IF($B673="-","",Datos!$I$16)</f>
        <v/>
      </c>
      <c r="I673" s="406" t="str">
        <f>IF($C673="","",Datos!$G$16)</f>
        <v/>
      </c>
      <c r="J673" s="407" t="str">
        <f>IF($B673="-","",INDEX('Res.Aux.'!$AG$12:$BG$722,MATCH($B673,'Res.Aux.'!$AG$12:$AG$722,0),MATCH(J$6,'Res.Aux.'!$AG$15:$BG$15,0)))</f>
        <v/>
      </c>
      <c r="K673" s="408" t="str">
        <f>IF($C673="","",Datos!$H$26)</f>
        <v/>
      </c>
      <c r="L673" s="409" t="str">
        <f>IF($I673="","",Datos!$N$27)</f>
        <v/>
      </c>
      <c r="M673" s="407" t="str">
        <f>IF($I673="","",Datos!$O$27)</f>
        <v/>
      </c>
      <c r="N673" s="410" t="str">
        <f>IF($B673="-","",INDEX('Res.Aux.'!$AG$12:$BG$722,MATCH($B673,'Res.Aux.'!$AG$12:$AG$722,0),MATCH(N$6,'Res.Aux.'!$AG$15:$BG$15,0)))</f>
        <v/>
      </c>
      <c r="O673" s="411"/>
      <c r="P673" s="412" t="str">
        <f t="shared" si="128"/>
        <v/>
      </c>
      <c r="Q673" s="413" t="str">
        <f t="shared" si="130"/>
        <v>ù</v>
      </c>
      <c r="R673" s="414" t="str">
        <f>IF($B673="-","",INDEX('Res.Aux.'!$AG$12:$BG$722,MATCH($B673,'Res.Aux.'!$AG$12:$AG$722,0),MATCH(R$6,'Res.Aux.'!$AG$15:$BG$15,0)))</f>
        <v/>
      </c>
      <c r="S673" s="415" t="str">
        <f>IF($B673="-","",INDEX('Res.Aux.'!$AG$12:$BG$722,MATCH($B673,'Res.Aux.'!$AG$12:$AG$722,0),MATCH(S$6,'Res.Aux.'!$AG$15:$BG$15,0)))</f>
        <v/>
      </c>
      <c r="T673" s="415" t="str">
        <f>IF($B673="-","",INDEX('Res.Aux.'!$AG$12:$BG$722,MATCH($B673,'Res.Aux.'!$AG$12:$AG$722,0),MATCH(T$6,'Res.Aux.'!$AG$15:$BG$15,0)))</f>
        <v/>
      </c>
      <c r="U673" s="416" t="str">
        <f>IF($B673="-","",INDEX('Res.Aux.'!$AG$12:$BG$722,MATCH($B673,'Res.Aux.'!$AG$12:$AG$722,0),MATCH(U$6,'Res.Aux.'!$AG$15:$BG$15,0)))</f>
        <v/>
      </c>
      <c r="V673" s="417"/>
      <c r="W673" s="414" t="str">
        <f t="shared" si="133"/>
        <v>-</v>
      </c>
      <c r="X673" s="415" t="str">
        <f t="shared" si="133"/>
        <v>-</v>
      </c>
      <c r="Y673" s="415" t="str">
        <f t="shared" si="133"/>
        <v>-</v>
      </c>
      <c r="Z673" s="416" t="str">
        <f t="shared" si="133"/>
        <v>-</v>
      </c>
      <c r="AA673" s="417"/>
      <c r="AB673" s="414" t="str">
        <f t="shared" si="132"/>
        <v>-</v>
      </c>
      <c r="AC673" s="415" t="str">
        <f t="shared" si="132"/>
        <v>-</v>
      </c>
      <c r="AD673" s="415" t="str">
        <f t="shared" si="132"/>
        <v>-</v>
      </c>
      <c r="AE673" s="416" t="str">
        <f t="shared" si="132"/>
        <v>-</v>
      </c>
      <c r="AF673" s="417"/>
      <c r="AG673" s="410" t="str">
        <f t="shared" si="123"/>
        <v>-</v>
      </c>
      <c r="AH673" s="417"/>
      <c r="AI673" s="418" t="str">
        <f t="shared" si="124"/>
        <v>ù</v>
      </c>
      <c r="AJ673" s="419" t="str">
        <f t="shared" si="125"/>
        <v>~</v>
      </c>
      <c r="AK673" s="417"/>
      <c r="AL673" s="414" t="str">
        <f t="shared" si="131"/>
        <v>-</v>
      </c>
      <c r="AM673" s="416" t="str">
        <f t="shared" si="129"/>
        <v>-</v>
      </c>
    </row>
    <row r="674" spans="2:39" ht="15" x14ac:dyDescent="0.3">
      <c r="B674" s="400" t="str">
        <f>IF(MAX(B$7:B673)+1&gt;MAX('Res.Aux.'!$AG$23:$AG$722),"-",MAX(B$7:B673)+1)</f>
        <v>-</v>
      </c>
      <c r="C674" s="401" t="str">
        <f>IF($B674="-","",INDEX('Res.Aux.'!$AG$12:$BG$722,MATCH($B674,'Res.Aux.'!$AG$12:$AG$722,0),MATCH(C$6,'Res.Aux.'!$AG$15:$BG$15,0)))</f>
        <v/>
      </c>
      <c r="D674" s="402" t="str">
        <f t="shared" si="126"/>
        <v/>
      </c>
      <c r="E674" s="403" t="str">
        <f>IF($B674="-","",INDEX('Res.Aux.'!$AG$12:$BG$722,MATCH($B674,'Res.Aux.'!$AG$12:$AG$722,0),MATCH(E$6,'Res.Aux.'!$AG$15:$BG$15,0)))</f>
        <v/>
      </c>
      <c r="F674" s="402" t="str">
        <f t="shared" si="127"/>
        <v/>
      </c>
      <c r="G674" s="404" t="str">
        <f>IF($B674="-","",INDEX('Res.Aux.'!$AG$12:$BG$722,MATCH($B674,'Res.Aux.'!$AG$12:$AG$722,0),MATCH(G$6,'Res.Aux.'!$AG$15:$BG$15,0)))</f>
        <v/>
      </c>
      <c r="H674" s="405" t="str">
        <f>IF($B674="-","",Datos!$I$16)</f>
        <v/>
      </c>
      <c r="I674" s="406" t="str">
        <f>IF($C674="","",Datos!$G$16)</f>
        <v/>
      </c>
      <c r="J674" s="407" t="str">
        <f>IF($B674="-","",INDEX('Res.Aux.'!$AG$12:$BG$722,MATCH($B674,'Res.Aux.'!$AG$12:$AG$722,0),MATCH(J$6,'Res.Aux.'!$AG$15:$BG$15,0)))</f>
        <v/>
      </c>
      <c r="K674" s="408" t="str">
        <f>IF($C674="","",Datos!$H$26)</f>
        <v/>
      </c>
      <c r="L674" s="409" t="str">
        <f>IF($I674="","",Datos!$N$27)</f>
        <v/>
      </c>
      <c r="M674" s="407" t="str">
        <f>IF($I674="","",Datos!$O$27)</f>
        <v/>
      </c>
      <c r="N674" s="410" t="str">
        <f>IF($B674="-","",INDEX('Res.Aux.'!$AG$12:$BG$722,MATCH($B674,'Res.Aux.'!$AG$12:$AG$722,0),MATCH(N$6,'Res.Aux.'!$AG$15:$BG$15,0)))</f>
        <v/>
      </c>
      <c r="O674" s="411"/>
      <c r="P674" s="412" t="str">
        <f t="shared" si="128"/>
        <v/>
      </c>
      <c r="Q674" s="413" t="str">
        <f t="shared" si="130"/>
        <v>ù</v>
      </c>
      <c r="R674" s="414" t="str">
        <f>IF($B674="-","",INDEX('Res.Aux.'!$AG$12:$BG$722,MATCH($B674,'Res.Aux.'!$AG$12:$AG$722,0),MATCH(R$6,'Res.Aux.'!$AG$15:$BG$15,0)))</f>
        <v/>
      </c>
      <c r="S674" s="415" t="str">
        <f>IF($B674="-","",INDEX('Res.Aux.'!$AG$12:$BG$722,MATCH($B674,'Res.Aux.'!$AG$12:$AG$722,0),MATCH(S$6,'Res.Aux.'!$AG$15:$BG$15,0)))</f>
        <v/>
      </c>
      <c r="T674" s="415" t="str">
        <f>IF($B674="-","",INDEX('Res.Aux.'!$AG$12:$BG$722,MATCH($B674,'Res.Aux.'!$AG$12:$AG$722,0),MATCH(T$6,'Res.Aux.'!$AG$15:$BG$15,0)))</f>
        <v/>
      </c>
      <c r="U674" s="416" t="str">
        <f>IF($B674="-","",INDEX('Res.Aux.'!$AG$12:$BG$722,MATCH($B674,'Res.Aux.'!$AG$12:$AG$722,0),MATCH(U$6,'Res.Aux.'!$AG$15:$BG$15,0)))</f>
        <v/>
      </c>
      <c r="V674" s="417"/>
      <c r="W674" s="414" t="str">
        <f t="shared" si="133"/>
        <v>-</v>
      </c>
      <c r="X674" s="415" t="str">
        <f t="shared" si="133"/>
        <v>-</v>
      </c>
      <c r="Y674" s="415" t="str">
        <f t="shared" si="133"/>
        <v>-</v>
      </c>
      <c r="Z674" s="416" t="str">
        <f t="shared" si="133"/>
        <v>-</v>
      </c>
      <c r="AA674" s="417"/>
      <c r="AB674" s="414" t="str">
        <f t="shared" si="132"/>
        <v>-</v>
      </c>
      <c r="AC674" s="415" t="str">
        <f t="shared" si="132"/>
        <v>-</v>
      </c>
      <c r="AD674" s="415" t="str">
        <f t="shared" si="132"/>
        <v>-</v>
      </c>
      <c r="AE674" s="416" t="str">
        <f t="shared" si="132"/>
        <v>-</v>
      </c>
      <c r="AF674" s="417"/>
      <c r="AG674" s="410" t="str">
        <f t="shared" si="123"/>
        <v>-</v>
      </c>
      <c r="AH674" s="417"/>
      <c r="AI674" s="418" t="str">
        <f t="shared" si="124"/>
        <v>ù</v>
      </c>
      <c r="AJ674" s="419" t="str">
        <f t="shared" si="125"/>
        <v>~</v>
      </c>
      <c r="AK674" s="417"/>
      <c r="AL674" s="414" t="str">
        <f t="shared" si="131"/>
        <v>-</v>
      </c>
      <c r="AM674" s="416" t="str">
        <f t="shared" si="129"/>
        <v>-</v>
      </c>
    </row>
    <row r="675" spans="2:39" ht="15" x14ac:dyDescent="0.3">
      <c r="B675" s="400" t="str">
        <f>IF(MAX(B$7:B674)+1&gt;MAX('Res.Aux.'!$AG$23:$AG$722),"-",MAX(B$7:B674)+1)</f>
        <v>-</v>
      </c>
      <c r="C675" s="401" t="str">
        <f>IF($B675="-","",INDEX('Res.Aux.'!$AG$12:$BG$722,MATCH($B675,'Res.Aux.'!$AG$12:$AG$722,0),MATCH(C$6,'Res.Aux.'!$AG$15:$BG$15,0)))</f>
        <v/>
      </c>
      <c r="D675" s="402" t="str">
        <f t="shared" si="126"/>
        <v/>
      </c>
      <c r="E675" s="403" t="str">
        <f>IF($B675="-","",INDEX('Res.Aux.'!$AG$12:$BG$722,MATCH($B675,'Res.Aux.'!$AG$12:$AG$722,0),MATCH(E$6,'Res.Aux.'!$AG$15:$BG$15,0)))</f>
        <v/>
      </c>
      <c r="F675" s="402" t="str">
        <f t="shared" si="127"/>
        <v/>
      </c>
      <c r="G675" s="404" t="str">
        <f>IF($B675="-","",INDEX('Res.Aux.'!$AG$12:$BG$722,MATCH($B675,'Res.Aux.'!$AG$12:$AG$722,0),MATCH(G$6,'Res.Aux.'!$AG$15:$BG$15,0)))</f>
        <v/>
      </c>
      <c r="H675" s="405" t="str">
        <f>IF($B675="-","",Datos!$I$16)</f>
        <v/>
      </c>
      <c r="I675" s="406" t="str">
        <f>IF($C675="","",Datos!$G$16)</f>
        <v/>
      </c>
      <c r="J675" s="407" t="str">
        <f>IF($B675="-","",INDEX('Res.Aux.'!$AG$12:$BG$722,MATCH($B675,'Res.Aux.'!$AG$12:$AG$722,0),MATCH(J$6,'Res.Aux.'!$AG$15:$BG$15,0)))</f>
        <v/>
      </c>
      <c r="K675" s="408" t="str">
        <f>IF($C675="","",Datos!$H$26)</f>
        <v/>
      </c>
      <c r="L675" s="409" t="str">
        <f>IF($I675="","",Datos!$N$27)</f>
        <v/>
      </c>
      <c r="M675" s="407" t="str">
        <f>IF($I675="","",Datos!$O$27)</f>
        <v/>
      </c>
      <c r="N675" s="410" t="str">
        <f>IF($B675="-","",INDEX('Res.Aux.'!$AG$12:$BG$722,MATCH($B675,'Res.Aux.'!$AG$12:$AG$722,0),MATCH(N$6,'Res.Aux.'!$AG$15:$BG$15,0)))</f>
        <v/>
      </c>
      <c r="O675" s="411"/>
      <c r="P675" s="412" t="str">
        <f t="shared" si="128"/>
        <v/>
      </c>
      <c r="Q675" s="413" t="str">
        <f t="shared" si="130"/>
        <v>ù</v>
      </c>
      <c r="R675" s="414" t="str">
        <f>IF($B675="-","",INDEX('Res.Aux.'!$AG$12:$BG$722,MATCH($B675,'Res.Aux.'!$AG$12:$AG$722,0),MATCH(R$6,'Res.Aux.'!$AG$15:$BG$15,0)))</f>
        <v/>
      </c>
      <c r="S675" s="415" t="str">
        <f>IF($B675="-","",INDEX('Res.Aux.'!$AG$12:$BG$722,MATCH($B675,'Res.Aux.'!$AG$12:$AG$722,0),MATCH(S$6,'Res.Aux.'!$AG$15:$BG$15,0)))</f>
        <v/>
      </c>
      <c r="T675" s="415" t="str">
        <f>IF($B675="-","",INDEX('Res.Aux.'!$AG$12:$BG$722,MATCH($B675,'Res.Aux.'!$AG$12:$AG$722,0),MATCH(T$6,'Res.Aux.'!$AG$15:$BG$15,0)))</f>
        <v/>
      </c>
      <c r="U675" s="416" t="str">
        <f>IF($B675="-","",INDEX('Res.Aux.'!$AG$12:$BG$722,MATCH($B675,'Res.Aux.'!$AG$12:$AG$722,0),MATCH(U$6,'Res.Aux.'!$AG$15:$BG$15,0)))</f>
        <v/>
      </c>
      <c r="V675" s="417"/>
      <c r="W675" s="414" t="str">
        <f t="shared" si="133"/>
        <v>-</v>
      </c>
      <c r="X675" s="415" t="str">
        <f t="shared" si="133"/>
        <v>-</v>
      </c>
      <c r="Y675" s="415" t="str">
        <f t="shared" si="133"/>
        <v>-</v>
      </c>
      <c r="Z675" s="416" t="str">
        <f t="shared" si="133"/>
        <v>-</v>
      </c>
      <c r="AA675" s="417"/>
      <c r="AB675" s="414" t="str">
        <f t="shared" si="132"/>
        <v>-</v>
      </c>
      <c r="AC675" s="415" t="str">
        <f t="shared" si="132"/>
        <v>-</v>
      </c>
      <c r="AD675" s="415" t="str">
        <f t="shared" si="132"/>
        <v>-</v>
      </c>
      <c r="AE675" s="416" t="str">
        <f t="shared" si="132"/>
        <v>-</v>
      </c>
      <c r="AF675" s="417"/>
      <c r="AG675" s="410" t="str">
        <f t="shared" si="123"/>
        <v>-</v>
      </c>
      <c r="AH675" s="417"/>
      <c r="AI675" s="418" t="str">
        <f t="shared" si="124"/>
        <v>ù</v>
      </c>
      <c r="AJ675" s="419" t="str">
        <f t="shared" si="125"/>
        <v>~</v>
      </c>
      <c r="AK675" s="417"/>
      <c r="AL675" s="414" t="str">
        <f t="shared" si="131"/>
        <v>-</v>
      </c>
      <c r="AM675" s="416" t="str">
        <f t="shared" si="129"/>
        <v>-</v>
      </c>
    </row>
    <row r="676" spans="2:39" ht="15" x14ac:dyDescent="0.3">
      <c r="B676" s="400" t="str">
        <f>IF(MAX(B$7:B675)+1&gt;MAX('Res.Aux.'!$AG$23:$AG$722),"-",MAX(B$7:B675)+1)</f>
        <v>-</v>
      </c>
      <c r="C676" s="401" t="str">
        <f>IF($B676="-","",INDEX('Res.Aux.'!$AG$12:$BG$722,MATCH($B676,'Res.Aux.'!$AG$12:$AG$722,0),MATCH(C$6,'Res.Aux.'!$AG$15:$BG$15,0)))</f>
        <v/>
      </c>
      <c r="D676" s="402" t="str">
        <f t="shared" si="126"/>
        <v/>
      </c>
      <c r="E676" s="403" t="str">
        <f>IF($B676="-","",INDEX('Res.Aux.'!$AG$12:$BG$722,MATCH($B676,'Res.Aux.'!$AG$12:$AG$722,0),MATCH(E$6,'Res.Aux.'!$AG$15:$BG$15,0)))</f>
        <v/>
      </c>
      <c r="F676" s="402" t="str">
        <f t="shared" si="127"/>
        <v/>
      </c>
      <c r="G676" s="404" t="str">
        <f>IF($B676="-","",INDEX('Res.Aux.'!$AG$12:$BG$722,MATCH($B676,'Res.Aux.'!$AG$12:$AG$722,0),MATCH(G$6,'Res.Aux.'!$AG$15:$BG$15,0)))</f>
        <v/>
      </c>
      <c r="H676" s="405" t="str">
        <f>IF($B676="-","",Datos!$I$16)</f>
        <v/>
      </c>
      <c r="I676" s="406" t="str">
        <f>IF($C676="","",Datos!$G$16)</f>
        <v/>
      </c>
      <c r="J676" s="407" t="str">
        <f>IF($B676="-","",INDEX('Res.Aux.'!$AG$12:$BG$722,MATCH($B676,'Res.Aux.'!$AG$12:$AG$722,0),MATCH(J$6,'Res.Aux.'!$AG$15:$BG$15,0)))</f>
        <v/>
      </c>
      <c r="K676" s="408" t="str">
        <f>IF($C676="","",Datos!$H$26)</f>
        <v/>
      </c>
      <c r="L676" s="409" t="str">
        <f>IF($I676="","",Datos!$N$27)</f>
        <v/>
      </c>
      <c r="M676" s="407" t="str">
        <f>IF($I676="","",Datos!$O$27)</f>
        <v/>
      </c>
      <c r="N676" s="410" t="str">
        <f>IF($B676="-","",INDEX('Res.Aux.'!$AG$12:$BG$722,MATCH($B676,'Res.Aux.'!$AG$12:$AG$722,0),MATCH(N$6,'Res.Aux.'!$AG$15:$BG$15,0)))</f>
        <v/>
      </c>
      <c r="O676" s="411"/>
      <c r="P676" s="412" t="str">
        <f t="shared" si="128"/>
        <v/>
      </c>
      <c r="Q676" s="413" t="str">
        <f t="shared" si="130"/>
        <v>ù</v>
      </c>
      <c r="R676" s="414" t="str">
        <f>IF($B676="-","",INDEX('Res.Aux.'!$AG$12:$BG$722,MATCH($B676,'Res.Aux.'!$AG$12:$AG$722,0),MATCH(R$6,'Res.Aux.'!$AG$15:$BG$15,0)))</f>
        <v/>
      </c>
      <c r="S676" s="415" t="str">
        <f>IF($B676="-","",INDEX('Res.Aux.'!$AG$12:$BG$722,MATCH($B676,'Res.Aux.'!$AG$12:$AG$722,0),MATCH(S$6,'Res.Aux.'!$AG$15:$BG$15,0)))</f>
        <v/>
      </c>
      <c r="T676" s="415" t="str">
        <f>IF($B676="-","",INDEX('Res.Aux.'!$AG$12:$BG$722,MATCH($B676,'Res.Aux.'!$AG$12:$AG$722,0),MATCH(T$6,'Res.Aux.'!$AG$15:$BG$15,0)))</f>
        <v/>
      </c>
      <c r="U676" s="416" t="str">
        <f>IF($B676="-","",INDEX('Res.Aux.'!$AG$12:$BG$722,MATCH($B676,'Res.Aux.'!$AG$12:$AG$722,0),MATCH(U$6,'Res.Aux.'!$AG$15:$BG$15,0)))</f>
        <v/>
      </c>
      <c r="V676" s="417"/>
      <c r="W676" s="414" t="str">
        <f t="shared" si="133"/>
        <v>-</v>
      </c>
      <c r="X676" s="415" t="str">
        <f t="shared" si="133"/>
        <v>-</v>
      </c>
      <c r="Y676" s="415" t="str">
        <f t="shared" si="133"/>
        <v>-</v>
      </c>
      <c r="Z676" s="416" t="str">
        <f t="shared" si="133"/>
        <v>-</v>
      </c>
      <c r="AA676" s="417"/>
      <c r="AB676" s="414" t="str">
        <f t="shared" si="132"/>
        <v>-</v>
      </c>
      <c r="AC676" s="415" t="str">
        <f t="shared" si="132"/>
        <v>-</v>
      </c>
      <c r="AD676" s="415" t="str">
        <f t="shared" si="132"/>
        <v>-</v>
      </c>
      <c r="AE676" s="416" t="str">
        <f t="shared" si="132"/>
        <v>-</v>
      </c>
      <c r="AF676" s="417"/>
      <c r="AG676" s="410" t="str">
        <f t="shared" si="123"/>
        <v>-</v>
      </c>
      <c r="AH676" s="417"/>
      <c r="AI676" s="418" t="str">
        <f t="shared" si="124"/>
        <v>ù</v>
      </c>
      <c r="AJ676" s="419" t="str">
        <f t="shared" si="125"/>
        <v>~</v>
      </c>
      <c r="AK676" s="417"/>
      <c r="AL676" s="414" t="str">
        <f t="shared" si="131"/>
        <v>-</v>
      </c>
      <c r="AM676" s="416" t="str">
        <f t="shared" si="129"/>
        <v>-</v>
      </c>
    </row>
    <row r="677" spans="2:39" ht="15" x14ac:dyDescent="0.3">
      <c r="B677" s="400" t="str">
        <f>IF(MAX(B$7:B676)+1&gt;MAX('Res.Aux.'!$AG$23:$AG$722),"-",MAX(B$7:B676)+1)</f>
        <v>-</v>
      </c>
      <c r="C677" s="401" t="str">
        <f>IF($B677="-","",INDEX('Res.Aux.'!$AG$12:$BG$722,MATCH($B677,'Res.Aux.'!$AG$12:$AG$722,0),MATCH(C$6,'Res.Aux.'!$AG$15:$BG$15,0)))</f>
        <v/>
      </c>
      <c r="D677" s="402" t="str">
        <f t="shared" si="126"/>
        <v/>
      </c>
      <c r="E677" s="403" t="str">
        <f>IF($B677="-","",INDEX('Res.Aux.'!$AG$12:$BG$722,MATCH($B677,'Res.Aux.'!$AG$12:$AG$722,0),MATCH(E$6,'Res.Aux.'!$AG$15:$BG$15,0)))</f>
        <v/>
      </c>
      <c r="F677" s="402" t="str">
        <f t="shared" si="127"/>
        <v/>
      </c>
      <c r="G677" s="404" t="str">
        <f>IF($B677="-","",INDEX('Res.Aux.'!$AG$12:$BG$722,MATCH($B677,'Res.Aux.'!$AG$12:$AG$722,0),MATCH(G$6,'Res.Aux.'!$AG$15:$BG$15,0)))</f>
        <v/>
      </c>
      <c r="H677" s="405" t="str">
        <f>IF($B677="-","",Datos!$I$16)</f>
        <v/>
      </c>
      <c r="I677" s="406" t="str">
        <f>IF($C677="","",Datos!$G$16)</f>
        <v/>
      </c>
      <c r="J677" s="407" t="str">
        <f>IF($B677="-","",INDEX('Res.Aux.'!$AG$12:$BG$722,MATCH($B677,'Res.Aux.'!$AG$12:$AG$722,0),MATCH(J$6,'Res.Aux.'!$AG$15:$BG$15,0)))</f>
        <v/>
      </c>
      <c r="K677" s="408" t="str">
        <f>IF($C677="","",Datos!$H$26)</f>
        <v/>
      </c>
      <c r="L677" s="409" t="str">
        <f>IF($I677="","",Datos!$N$27)</f>
        <v/>
      </c>
      <c r="M677" s="407" t="str">
        <f>IF($I677="","",Datos!$O$27)</f>
        <v/>
      </c>
      <c r="N677" s="410" t="str">
        <f>IF($B677="-","",INDEX('Res.Aux.'!$AG$12:$BG$722,MATCH($B677,'Res.Aux.'!$AG$12:$AG$722,0),MATCH(N$6,'Res.Aux.'!$AG$15:$BG$15,0)))</f>
        <v/>
      </c>
      <c r="O677" s="411"/>
      <c r="P677" s="412" t="str">
        <f t="shared" si="128"/>
        <v/>
      </c>
      <c r="Q677" s="413" t="str">
        <f t="shared" si="130"/>
        <v>ù</v>
      </c>
      <c r="R677" s="414" t="str">
        <f>IF($B677="-","",INDEX('Res.Aux.'!$AG$12:$BG$722,MATCH($B677,'Res.Aux.'!$AG$12:$AG$722,0),MATCH(R$6,'Res.Aux.'!$AG$15:$BG$15,0)))</f>
        <v/>
      </c>
      <c r="S677" s="415" t="str">
        <f>IF($B677="-","",INDEX('Res.Aux.'!$AG$12:$BG$722,MATCH($B677,'Res.Aux.'!$AG$12:$AG$722,0),MATCH(S$6,'Res.Aux.'!$AG$15:$BG$15,0)))</f>
        <v/>
      </c>
      <c r="T677" s="415" t="str">
        <f>IF($B677="-","",INDEX('Res.Aux.'!$AG$12:$BG$722,MATCH($B677,'Res.Aux.'!$AG$12:$AG$722,0),MATCH(T$6,'Res.Aux.'!$AG$15:$BG$15,0)))</f>
        <v/>
      </c>
      <c r="U677" s="416" t="str">
        <f>IF($B677="-","",INDEX('Res.Aux.'!$AG$12:$BG$722,MATCH($B677,'Res.Aux.'!$AG$12:$AG$722,0),MATCH(U$6,'Res.Aux.'!$AG$15:$BG$15,0)))</f>
        <v/>
      </c>
      <c r="V677" s="417"/>
      <c r="W677" s="414" t="str">
        <f t="shared" si="133"/>
        <v>-</v>
      </c>
      <c r="X677" s="415" t="str">
        <f t="shared" si="133"/>
        <v>-</v>
      </c>
      <c r="Y677" s="415" t="str">
        <f t="shared" si="133"/>
        <v>-</v>
      </c>
      <c r="Z677" s="416" t="str">
        <f t="shared" si="133"/>
        <v>-</v>
      </c>
      <c r="AA677" s="417"/>
      <c r="AB677" s="414" t="str">
        <f t="shared" si="132"/>
        <v>-</v>
      </c>
      <c r="AC677" s="415" t="str">
        <f t="shared" si="132"/>
        <v>-</v>
      </c>
      <c r="AD677" s="415" t="str">
        <f t="shared" si="132"/>
        <v>-</v>
      </c>
      <c r="AE677" s="416" t="str">
        <f t="shared" si="132"/>
        <v>-</v>
      </c>
      <c r="AF677" s="417"/>
      <c r="AG677" s="410" t="str">
        <f t="shared" si="123"/>
        <v>-</v>
      </c>
      <c r="AH677" s="417"/>
      <c r="AI677" s="418" t="str">
        <f t="shared" si="124"/>
        <v>ù</v>
      </c>
      <c r="AJ677" s="419" t="str">
        <f t="shared" si="125"/>
        <v>~</v>
      </c>
      <c r="AK677" s="417"/>
      <c r="AL677" s="414" t="str">
        <f t="shared" si="131"/>
        <v>-</v>
      </c>
      <c r="AM677" s="416" t="str">
        <f t="shared" si="129"/>
        <v>-</v>
      </c>
    </row>
    <row r="678" spans="2:39" ht="15" x14ac:dyDescent="0.3">
      <c r="B678" s="400" t="str">
        <f>IF(MAX(B$7:B677)+1&gt;MAX('Res.Aux.'!$AG$23:$AG$722),"-",MAX(B$7:B677)+1)</f>
        <v>-</v>
      </c>
      <c r="C678" s="401" t="str">
        <f>IF($B678="-","",INDEX('Res.Aux.'!$AG$12:$BG$722,MATCH($B678,'Res.Aux.'!$AG$12:$AG$722,0),MATCH(C$6,'Res.Aux.'!$AG$15:$BG$15,0)))</f>
        <v/>
      </c>
      <c r="D678" s="402" t="str">
        <f t="shared" si="126"/>
        <v/>
      </c>
      <c r="E678" s="403" t="str">
        <f>IF($B678="-","",INDEX('Res.Aux.'!$AG$12:$BG$722,MATCH($B678,'Res.Aux.'!$AG$12:$AG$722,0),MATCH(E$6,'Res.Aux.'!$AG$15:$BG$15,0)))</f>
        <v/>
      </c>
      <c r="F678" s="402" t="str">
        <f t="shared" si="127"/>
        <v/>
      </c>
      <c r="G678" s="404" t="str">
        <f>IF($B678="-","",INDEX('Res.Aux.'!$AG$12:$BG$722,MATCH($B678,'Res.Aux.'!$AG$12:$AG$722,0),MATCH(G$6,'Res.Aux.'!$AG$15:$BG$15,0)))</f>
        <v/>
      </c>
      <c r="H678" s="405" t="str">
        <f>IF($B678="-","",Datos!$I$16)</f>
        <v/>
      </c>
      <c r="I678" s="406" t="str">
        <f>IF($C678="","",Datos!$G$16)</f>
        <v/>
      </c>
      <c r="J678" s="407" t="str">
        <f>IF($B678="-","",INDEX('Res.Aux.'!$AG$12:$BG$722,MATCH($B678,'Res.Aux.'!$AG$12:$AG$722,0),MATCH(J$6,'Res.Aux.'!$AG$15:$BG$15,0)))</f>
        <v/>
      </c>
      <c r="K678" s="408" t="str">
        <f>IF($C678="","",Datos!$H$26)</f>
        <v/>
      </c>
      <c r="L678" s="409" t="str">
        <f>IF($I678="","",Datos!$N$27)</f>
        <v/>
      </c>
      <c r="M678" s="407" t="str">
        <f>IF($I678="","",Datos!$O$27)</f>
        <v/>
      </c>
      <c r="N678" s="410" t="str">
        <f>IF($B678="-","",INDEX('Res.Aux.'!$AG$12:$BG$722,MATCH($B678,'Res.Aux.'!$AG$12:$AG$722,0),MATCH(N$6,'Res.Aux.'!$AG$15:$BG$15,0)))</f>
        <v/>
      </c>
      <c r="O678" s="411"/>
      <c r="P678" s="412" t="str">
        <f t="shared" si="128"/>
        <v/>
      </c>
      <c r="Q678" s="413" t="str">
        <f t="shared" si="130"/>
        <v>ù</v>
      </c>
      <c r="R678" s="414" t="str">
        <f>IF($B678="-","",INDEX('Res.Aux.'!$AG$12:$BG$722,MATCH($B678,'Res.Aux.'!$AG$12:$AG$722,0),MATCH(R$6,'Res.Aux.'!$AG$15:$BG$15,0)))</f>
        <v/>
      </c>
      <c r="S678" s="415" t="str">
        <f>IF($B678="-","",INDEX('Res.Aux.'!$AG$12:$BG$722,MATCH($B678,'Res.Aux.'!$AG$12:$AG$722,0),MATCH(S$6,'Res.Aux.'!$AG$15:$BG$15,0)))</f>
        <v/>
      </c>
      <c r="T678" s="415" t="str">
        <f>IF($B678="-","",INDEX('Res.Aux.'!$AG$12:$BG$722,MATCH($B678,'Res.Aux.'!$AG$12:$AG$722,0),MATCH(T$6,'Res.Aux.'!$AG$15:$BG$15,0)))</f>
        <v/>
      </c>
      <c r="U678" s="416" t="str">
        <f>IF($B678="-","",INDEX('Res.Aux.'!$AG$12:$BG$722,MATCH($B678,'Res.Aux.'!$AG$12:$AG$722,0),MATCH(U$6,'Res.Aux.'!$AG$15:$BG$15,0)))</f>
        <v/>
      </c>
      <c r="V678" s="417"/>
      <c r="W678" s="414" t="str">
        <f t="shared" si="133"/>
        <v>-</v>
      </c>
      <c r="X678" s="415" t="str">
        <f t="shared" si="133"/>
        <v>-</v>
      </c>
      <c r="Y678" s="415" t="str">
        <f t="shared" si="133"/>
        <v>-</v>
      </c>
      <c r="Z678" s="416" t="str">
        <f t="shared" si="133"/>
        <v>-</v>
      </c>
      <c r="AA678" s="417"/>
      <c r="AB678" s="414" t="str">
        <f t="shared" si="132"/>
        <v>-</v>
      </c>
      <c r="AC678" s="415" t="str">
        <f t="shared" si="132"/>
        <v>-</v>
      </c>
      <c r="AD678" s="415" t="str">
        <f t="shared" si="132"/>
        <v>-</v>
      </c>
      <c r="AE678" s="416" t="str">
        <f t="shared" si="132"/>
        <v>-</v>
      </c>
      <c r="AF678" s="417"/>
      <c r="AG678" s="410" t="str">
        <f t="shared" si="123"/>
        <v>-</v>
      </c>
      <c r="AH678" s="417"/>
      <c r="AI678" s="418" t="str">
        <f t="shared" si="124"/>
        <v>ù</v>
      </c>
      <c r="AJ678" s="419" t="str">
        <f t="shared" si="125"/>
        <v>~</v>
      </c>
      <c r="AK678" s="417"/>
      <c r="AL678" s="414" t="str">
        <f t="shared" si="131"/>
        <v>-</v>
      </c>
      <c r="AM678" s="416" t="str">
        <f t="shared" si="129"/>
        <v>-</v>
      </c>
    </row>
    <row r="679" spans="2:39" ht="15" x14ac:dyDescent="0.3">
      <c r="B679" s="400" t="str">
        <f>IF(MAX(B$7:B678)+1&gt;MAX('Res.Aux.'!$AG$23:$AG$722),"-",MAX(B$7:B678)+1)</f>
        <v>-</v>
      </c>
      <c r="C679" s="401" t="str">
        <f>IF($B679="-","",INDEX('Res.Aux.'!$AG$12:$BG$722,MATCH($B679,'Res.Aux.'!$AG$12:$AG$722,0),MATCH(C$6,'Res.Aux.'!$AG$15:$BG$15,0)))</f>
        <v/>
      </c>
      <c r="D679" s="402" t="str">
        <f t="shared" si="126"/>
        <v/>
      </c>
      <c r="E679" s="403" t="str">
        <f>IF($B679="-","",INDEX('Res.Aux.'!$AG$12:$BG$722,MATCH($B679,'Res.Aux.'!$AG$12:$AG$722,0),MATCH(E$6,'Res.Aux.'!$AG$15:$BG$15,0)))</f>
        <v/>
      </c>
      <c r="F679" s="402" t="str">
        <f t="shared" si="127"/>
        <v/>
      </c>
      <c r="G679" s="404" t="str">
        <f>IF($B679="-","",INDEX('Res.Aux.'!$AG$12:$BG$722,MATCH($B679,'Res.Aux.'!$AG$12:$AG$722,0),MATCH(G$6,'Res.Aux.'!$AG$15:$BG$15,0)))</f>
        <v/>
      </c>
      <c r="H679" s="405" t="str">
        <f>IF($B679="-","",Datos!$I$16)</f>
        <v/>
      </c>
      <c r="I679" s="406" t="str">
        <f>IF($C679="","",Datos!$G$16)</f>
        <v/>
      </c>
      <c r="J679" s="407" t="str">
        <f>IF($B679="-","",INDEX('Res.Aux.'!$AG$12:$BG$722,MATCH($B679,'Res.Aux.'!$AG$12:$AG$722,0),MATCH(J$6,'Res.Aux.'!$AG$15:$BG$15,0)))</f>
        <v/>
      </c>
      <c r="K679" s="408" t="str">
        <f>IF($C679="","",Datos!$H$26)</f>
        <v/>
      </c>
      <c r="L679" s="409" t="str">
        <f>IF($I679="","",Datos!$N$27)</f>
        <v/>
      </c>
      <c r="M679" s="407" t="str">
        <f>IF($I679="","",Datos!$O$27)</f>
        <v/>
      </c>
      <c r="N679" s="410" t="str">
        <f>IF($B679="-","",INDEX('Res.Aux.'!$AG$12:$BG$722,MATCH($B679,'Res.Aux.'!$AG$12:$AG$722,0),MATCH(N$6,'Res.Aux.'!$AG$15:$BG$15,0)))</f>
        <v/>
      </c>
      <c r="O679" s="411"/>
      <c r="P679" s="412" t="str">
        <f t="shared" si="128"/>
        <v/>
      </c>
      <c r="Q679" s="413" t="str">
        <f t="shared" si="130"/>
        <v>ù</v>
      </c>
      <c r="R679" s="414" t="str">
        <f>IF($B679="-","",INDEX('Res.Aux.'!$AG$12:$BG$722,MATCH($B679,'Res.Aux.'!$AG$12:$AG$722,0),MATCH(R$6,'Res.Aux.'!$AG$15:$BG$15,0)))</f>
        <v/>
      </c>
      <c r="S679" s="415" t="str">
        <f>IF($B679="-","",INDEX('Res.Aux.'!$AG$12:$BG$722,MATCH($B679,'Res.Aux.'!$AG$12:$AG$722,0),MATCH(S$6,'Res.Aux.'!$AG$15:$BG$15,0)))</f>
        <v/>
      </c>
      <c r="T679" s="415" t="str">
        <f>IF($B679="-","",INDEX('Res.Aux.'!$AG$12:$BG$722,MATCH($B679,'Res.Aux.'!$AG$12:$AG$722,0),MATCH(T$6,'Res.Aux.'!$AG$15:$BG$15,0)))</f>
        <v/>
      </c>
      <c r="U679" s="416" t="str">
        <f>IF($B679="-","",INDEX('Res.Aux.'!$AG$12:$BG$722,MATCH($B679,'Res.Aux.'!$AG$12:$AG$722,0),MATCH(U$6,'Res.Aux.'!$AG$15:$BG$15,0)))</f>
        <v/>
      </c>
      <c r="V679" s="417"/>
      <c r="W679" s="414" t="str">
        <f t="shared" si="133"/>
        <v>-</v>
      </c>
      <c r="X679" s="415" t="str">
        <f t="shared" si="133"/>
        <v>-</v>
      </c>
      <c r="Y679" s="415" t="str">
        <f t="shared" si="133"/>
        <v>-</v>
      </c>
      <c r="Z679" s="416" t="str">
        <f t="shared" si="133"/>
        <v>-</v>
      </c>
      <c r="AA679" s="417"/>
      <c r="AB679" s="414" t="str">
        <f t="shared" si="132"/>
        <v>-</v>
      </c>
      <c r="AC679" s="415" t="str">
        <f t="shared" si="132"/>
        <v>-</v>
      </c>
      <c r="AD679" s="415" t="str">
        <f t="shared" si="132"/>
        <v>-</v>
      </c>
      <c r="AE679" s="416" t="str">
        <f t="shared" si="132"/>
        <v>-</v>
      </c>
      <c r="AF679" s="417"/>
      <c r="AG679" s="410" t="str">
        <f t="shared" si="123"/>
        <v>-</v>
      </c>
      <c r="AH679" s="417"/>
      <c r="AI679" s="418" t="str">
        <f t="shared" si="124"/>
        <v>ù</v>
      </c>
      <c r="AJ679" s="419" t="str">
        <f t="shared" si="125"/>
        <v>~</v>
      </c>
      <c r="AK679" s="417"/>
      <c r="AL679" s="414" t="str">
        <f t="shared" si="131"/>
        <v>-</v>
      </c>
      <c r="AM679" s="416" t="str">
        <f t="shared" si="129"/>
        <v>-</v>
      </c>
    </row>
    <row r="680" spans="2:39" ht="15" x14ac:dyDescent="0.3">
      <c r="B680" s="400" t="str">
        <f>IF(MAX(B$7:B679)+1&gt;MAX('Res.Aux.'!$AG$23:$AG$722),"-",MAX(B$7:B679)+1)</f>
        <v>-</v>
      </c>
      <c r="C680" s="401" t="str">
        <f>IF($B680="-","",INDEX('Res.Aux.'!$AG$12:$BG$722,MATCH($B680,'Res.Aux.'!$AG$12:$AG$722,0),MATCH(C$6,'Res.Aux.'!$AG$15:$BG$15,0)))</f>
        <v/>
      </c>
      <c r="D680" s="402" t="str">
        <f t="shared" si="126"/>
        <v/>
      </c>
      <c r="E680" s="403" t="str">
        <f>IF($B680="-","",INDEX('Res.Aux.'!$AG$12:$BG$722,MATCH($B680,'Res.Aux.'!$AG$12:$AG$722,0),MATCH(E$6,'Res.Aux.'!$AG$15:$BG$15,0)))</f>
        <v/>
      </c>
      <c r="F680" s="402" t="str">
        <f t="shared" si="127"/>
        <v/>
      </c>
      <c r="G680" s="404" t="str">
        <f>IF($B680="-","",INDEX('Res.Aux.'!$AG$12:$BG$722,MATCH($B680,'Res.Aux.'!$AG$12:$AG$722,0),MATCH(G$6,'Res.Aux.'!$AG$15:$BG$15,0)))</f>
        <v/>
      </c>
      <c r="H680" s="405" t="str">
        <f>IF($B680="-","",Datos!$I$16)</f>
        <v/>
      </c>
      <c r="I680" s="406" t="str">
        <f>IF($C680="","",Datos!$G$16)</f>
        <v/>
      </c>
      <c r="J680" s="407" t="str">
        <f>IF($B680="-","",INDEX('Res.Aux.'!$AG$12:$BG$722,MATCH($B680,'Res.Aux.'!$AG$12:$AG$722,0),MATCH(J$6,'Res.Aux.'!$AG$15:$BG$15,0)))</f>
        <v/>
      </c>
      <c r="K680" s="408" t="str">
        <f>IF($C680="","",Datos!$H$26)</f>
        <v/>
      </c>
      <c r="L680" s="409" t="str">
        <f>IF($I680="","",Datos!$N$27)</f>
        <v/>
      </c>
      <c r="M680" s="407" t="str">
        <f>IF($I680="","",Datos!$O$27)</f>
        <v/>
      </c>
      <c r="N680" s="410" t="str">
        <f>IF($B680="-","",INDEX('Res.Aux.'!$AG$12:$BG$722,MATCH($B680,'Res.Aux.'!$AG$12:$AG$722,0),MATCH(N$6,'Res.Aux.'!$AG$15:$BG$15,0)))</f>
        <v/>
      </c>
      <c r="O680" s="411"/>
      <c r="P680" s="412" t="str">
        <f t="shared" si="128"/>
        <v/>
      </c>
      <c r="Q680" s="413" t="str">
        <f t="shared" si="130"/>
        <v>ù</v>
      </c>
      <c r="R680" s="414" t="str">
        <f>IF($B680="-","",INDEX('Res.Aux.'!$AG$12:$BG$722,MATCH($B680,'Res.Aux.'!$AG$12:$AG$722,0),MATCH(R$6,'Res.Aux.'!$AG$15:$BG$15,0)))</f>
        <v/>
      </c>
      <c r="S680" s="415" t="str">
        <f>IF($B680="-","",INDEX('Res.Aux.'!$AG$12:$BG$722,MATCH($B680,'Res.Aux.'!$AG$12:$AG$722,0),MATCH(S$6,'Res.Aux.'!$AG$15:$BG$15,0)))</f>
        <v/>
      </c>
      <c r="T680" s="415" t="str">
        <f>IF($B680="-","",INDEX('Res.Aux.'!$AG$12:$BG$722,MATCH($B680,'Res.Aux.'!$AG$12:$AG$722,0),MATCH(T$6,'Res.Aux.'!$AG$15:$BG$15,0)))</f>
        <v/>
      </c>
      <c r="U680" s="416" t="str">
        <f>IF($B680="-","",INDEX('Res.Aux.'!$AG$12:$BG$722,MATCH($B680,'Res.Aux.'!$AG$12:$AG$722,0),MATCH(U$6,'Res.Aux.'!$AG$15:$BG$15,0)))</f>
        <v/>
      </c>
      <c r="V680" s="417"/>
      <c r="W680" s="414" t="str">
        <f t="shared" si="133"/>
        <v>-</v>
      </c>
      <c r="X680" s="415" t="str">
        <f t="shared" si="133"/>
        <v>-</v>
      </c>
      <c r="Y680" s="415" t="str">
        <f t="shared" si="133"/>
        <v>-</v>
      </c>
      <c r="Z680" s="416" t="str">
        <f t="shared" si="133"/>
        <v>-</v>
      </c>
      <c r="AA680" s="417"/>
      <c r="AB680" s="414" t="str">
        <f t="shared" si="132"/>
        <v>-</v>
      </c>
      <c r="AC680" s="415" t="str">
        <f t="shared" si="132"/>
        <v>-</v>
      </c>
      <c r="AD680" s="415" t="str">
        <f t="shared" si="132"/>
        <v>-</v>
      </c>
      <c r="AE680" s="416" t="str">
        <f t="shared" si="132"/>
        <v>-</v>
      </c>
      <c r="AF680" s="417"/>
      <c r="AG680" s="410" t="str">
        <f t="shared" si="123"/>
        <v>-</v>
      </c>
      <c r="AH680" s="417"/>
      <c r="AI680" s="418" t="str">
        <f t="shared" si="124"/>
        <v>ù</v>
      </c>
      <c r="AJ680" s="419" t="str">
        <f t="shared" si="125"/>
        <v>~</v>
      </c>
      <c r="AK680" s="417"/>
      <c r="AL680" s="414" t="str">
        <f t="shared" si="131"/>
        <v>-</v>
      </c>
      <c r="AM680" s="416" t="str">
        <f t="shared" si="129"/>
        <v>-</v>
      </c>
    </row>
    <row r="681" spans="2:39" ht="15" x14ac:dyDescent="0.3">
      <c r="B681" s="400" t="str">
        <f>IF(MAX(B$7:B680)+1&gt;MAX('Res.Aux.'!$AG$23:$AG$722),"-",MAX(B$7:B680)+1)</f>
        <v>-</v>
      </c>
      <c r="C681" s="401" t="str">
        <f>IF($B681="-","",INDEX('Res.Aux.'!$AG$12:$BG$722,MATCH($B681,'Res.Aux.'!$AG$12:$AG$722,0),MATCH(C$6,'Res.Aux.'!$AG$15:$BG$15,0)))</f>
        <v/>
      </c>
      <c r="D681" s="402" t="str">
        <f t="shared" si="126"/>
        <v/>
      </c>
      <c r="E681" s="403" t="str">
        <f>IF($B681="-","",INDEX('Res.Aux.'!$AG$12:$BG$722,MATCH($B681,'Res.Aux.'!$AG$12:$AG$722,0),MATCH(E$6,'Res.Aux.'!$AG$15:$BG$15,0)))</f>
        <v/>
      </c>
      <c r="F681" s="402" t="str">
        <f t="shared" si="127"/>
        <v/>
      </c>
      <c r="G681" s="404" t="str">
        <f>IF($B681="-","",INDEX('Res.Aux.'!$AG$12:$BG$722,MATCH($B681,'Res.Aux.'!$AG$12:$AG$722,0),MATCH(G$6,'Res.Aux.'!$AG$15:$BG$15,0)))</f>
        <v/>
      </c>
      <c r="H681" s="405" t="str">
        <f>IF($B681="-","",Datos!$I$16)</f>
        <v/>
      </c>
      <c r="I681" s="406" t="str">
        <f>IF($C681="","",Datos!$G$16)</f>
        <v/>
      </c>
      <c r="J681" s="407" t="str">
        <f>IF($B681="-","",INDEX('Res.Aux.'!$AG$12:$BG$722,MATCH($B681,'Res.Aux.'!$AG$12:$AG$722,0),MATCH(J$6,'Res.Aux.'!$AG$15:$BG$15,0)))</f>
        <v/>
      </c>
      <c r="K681" s="408" t="str">
        <f>IF($C681="","",Datos!$H$26)</f>
        <v/>
      </c>
      <c r="L681" s="409" t="str">
        <f>IF($I681="","",Datos!$N$27)</f>
        <v/>
      </c>
      <c r="M681" s="407" t="str">
        <f>IF($I681="","",Datos!$O$27)</f>
        <v/>
      </c>
      <c r="N681" s="410" t="str">
        <f>IF($B681="-","",INDEX('Res.Aux.'!$AG$12:$BG$722,MATCH($B681,'Res.Aux.'!$AG$12:$AG$722,0),MATCH(N$6,'Res.Aux.'!$AG$15:$BG$15,0)))</f>
        <v/>
      </c>
      <c r="O681" s="411"/>
      <c r="P681" s="412" t="str">
        <f t="shared" si="128"/>
        <v/>
      </c>
      <c r="Q681" s="413" t="str">
        <f t="shared" si="130"/>
        <v>ù</v>
      </c>
      <c r="R681" s="414" t="str">
        <f>IF($B681="-","",INDEX('Res.Aux.'!$AG$12:$BG$722,MATCH($B681,'Res.Aux.'!$AG$12:$AG$722,0),MATCH(R$6,'Res.Aux.'!$AG$15:$BG$15,0)))</f>
        <v/>
      </c>
      <c r="S681" s="415" t="str">
        <f>IF($B681="-","",INDEX('Res.Aux.'!$AG$12:$BG$722,MATCH($B681,'Res.Aux.'!$AG$12:$AG$722,0),MATCH(S$6,'Res.Aux.'!$AG$15:$BG$15,0)))</f>
        <v/>
      </c>
      <c r="T681" s="415" t="str">
        <f>IF($B681="-","",INDEX('Res.Aux.'!$AG$12:$BG$722,MATCH($B681,'Res.Aux.'!$AG$12:$AG$722,0),MATCH(T$6,'Res.Aux.'!$AG$15:$BG$15,0)))</f>
        <v/>
      </c>
      <c r="U681" s="416" t="str">
        <f>IF($B681="-","",INDEX('Res.Aux.'!$AG$12:$BG$722,MATCH($B681,'Res.Aux.'!$AG$12:$AG$722,0),MATCH(U$6,'Res.Aux.'!$AG$15:$BG$15,0)))</f>
        <v/>
      </c>
      <c r="V681" s="417"/>
      <c r="W681" s="414" t="str">
        <f t="shared" si="133"/>
        <v>-</v>
      </c>
      <c r="X681" s="415" t="str">
        <f t="shared" si="133"/>
        <v>-</v>
      </c>
      <c r="Y681" s="415" t="str">
        <f t="shared" si="133"/>
        <v>-</v>
      </c>
      <c r="Z681" s="416" t="str">
        <f t="shared" si="133"/>
        <v>-</v>
      </c>
      <c r="AA681" s="417"/>
      <c r="AB681" s="414" t="str">
        <f t="shared" si="132"/>
        <v>-</v>
      </c>
      <c r="AC681" s="415" t="str">
        <f t="shared" si="132"/>
        <v>-</v>
      </c>
      <c r="AD681" s="415" t="str">
        <f t="shared" si="132"/>
        <v>-</v>
      </c>
      <c r="AE681" s="416" t="str">
        <f t="shared" si="132"/>
        <v>-</v>
      </c>
      <c r="AF681" s="417"/>
      <c r="AG681" s="410" t="str">
        <f t="shared" si="123"/>
        <v>-</v>
      </c>
      <c r="AH681" s="417"/>
      <c r="AI681" s="418" t="str">
        <f t="shared" si="124"/>
        <v>ù</v>
      </c>
      <c r="AJ681" s="419" t="str">
        <f t="shared" si="125"/>
        <v>~</v>
      </c>
      <c r="AK681" s="417"/>
      <c r="AL681" s="414" t="str">
        <f t="shared" si="131"/>
        <v>-</v>
      </c>
      <c r="AM681" s="416" t="str">
        <f t="shared" si="129"/>
        <v>-</v>
      </c>
    </row>
    <row r="682" spans="2:39" ht="15" x14ac:dyDescent="0.3">
      <c r="B682" s="400" t="str">
        <f>IF(MAX(B$7:B681)+1&gt;MAX('Res.Aux.'!$AG$23:$AG$722),"-",MAX(B$7:B681)+1)</f>
        <v>-</v>
      </c>
      <c r="C682" s="401" t="str">
        <f>IF($B682="-","",INDEX('Res.Aux.'!$AG$12:$BG$722,MATCH($B682,'Res.Aux.'!$AG$12:$AG$722,0),MATCH(C$6,'Res.Aux.'!$AG$15:$BG$15,0)))</f>
        <v/>
      </c>
      <c r="D682" s="402" t="str">
        <f t="shared" si="126"/>
        <v/>
      </c>
      <c r="E682" s="403" t="str">
        <f>IF($B682="-","",INDEX('Res.Aux.'!$AG$12:$BG$722,MATCH($B682,'Res.Aux.'!$AG$12:$AG$722,0),MATCH(E$6,'Res.Aux.'!$AG$15:$BG$15,0)))</f>
        <v/>
      </c>
      <c r="F682" s="402" t="str">
        <f t="shared" si="127"/>
        <v/>
      </c>
      <c r="G682" s="404" t="str">
        <f>IF($B682="-","",INDEX('Res.Aux.'!$AG$12:$BG$722,MATCH($B682,'Res.Aux.'!$AG$12:$AG$722,0),MATCH(G$6,'Res.Aux.'!$AG$15:$BG$15,0)))</f>
        <v/>
      </c>
      <c r="H682" s="405" t="str">
        <f>IF($B682="-","",Datos!$I$16)</f>
        <v/>
      </c>
      <c r="I682" s="406" t="str">
        <f>IF($C682="","",Datos!$G$16)</f>
        <v/>
      </c>
      <c r="J682" s="407" t="str">
        <f>IF($B682="-","",INDEX('Res.Aux.'!$AG$12:$BG$722,MATCH($B682,'Res.Aux.'!$AG$12:$AG$722,0),MATCH(J$6,'Res.Aux.'!$AG$15:$BG$15,0)))</f>
        <v/>
      </c>
      <c r="K682" s="408" t="str">
        <f>IF($C682="","",Datos!$H$26)</f>
        <v/>
      </c>
      <c r="L682" s="409" t="str">
        <f>IF($I682="","",Datos!$N$27)</f>
        <v/>
      </c>
      <c r="M682" s="407" t="str">
        <f>IF($I682="","",Datos!$O$27)</f>
        <v/>
      </c>
      <c r="N682" s="410" t="str">
        <f>IF($B682="-","",INDEX('Res.Aux.'!$AG$12:$BG$722,MATCH($B682,'Res.Aux.'!$AG$12:$AG$722,0),MATCH(N$6,'Res.Aux.'!$AG$15:$BG$15,0)))</f>
        <v/>
      </c>
      <c r="O682" s="411"/>
      <c r="P682" s="412" t="str">
        <f t="shared" si="128"/>
        <v/>
      </c>
      <c r="Q682" s="413" t="str">
        <f t="shared" si="130"/>
        <v>ù</v>
      </c>
      <c r="R682" s="414" t="str">
        <f>IF($B682="-","",INDEX('Res.Aux.'!$AG$12:$BG$722,MATCH($B682,'Res.Aux.'!$AG$12:$AG$722,0),MATCH(R$6,'Res.Aux.'!$AG$15:$BG$15,0)))</f>
        <v/>
      </c>
      <c r="S682" s="415" t="str">
        <f>IF($B682="-","",INDEX('Res.Aux.'!$AG$12:$BG$722,MATCH($B682,'Res.Aux.'!$AG$12:$AG$722,0),MATCH(S$6,'Res.Aux.'!$AG$15:$BG$15,0)))</f>
        <v/>
      </c>
      <c r="T682" s="415" t="str">
        <f>IF($B682="-","",INDEX('Res.Aux.'!$AG$12:$BG$722,MATCH($B682,'Res.Aux.'!$AG$12:$AG$722,0),MATCH(T$6,'Res.Aux.'!$AG$15:$BG$15,0)))</f>
        <v/>
      </c>
      <c r="U682" s="416" t="str">
        <f>IF($B682="-","",INDEX('Res.Aux.'!$AG$12:$BG$722,MATCH($B682,'Res.Aux.'!$AG$12:$AG$722,0),MATCH(U$6,'Res.Aux.'!$AG$15:$BG$15,0)))</f>
        <v/>
      </c>
      <c r="V682" s="417"/>
      <c r="W682" s="414" t="str">
        <f t="shared" si="133"/>
        <v>-</v>
      </c>
      <c r="X682" s="415" t="str">
        <f t="shared" si="133"/>
        <v>-</v>
      </c>
      <c r="Y682" s="415" t="str">
        <f t="shared" si="133"/>
        <v>-</v>
      </c>
      <c r="Z682" s="416" t="str">
        <f t="shared" si="133"/>
        <v>-</v>
      </c>
      <c r="AA682" s="417"/>
      <c r="AB682" s="414" t="str">
        <f t="shared" si="132"/>
        <v>-</v>
      </c>
      <c r="AC682" s="415" t="str">
        <f t="shared" si="132"/>
        <v>-</v>
      </c>
      <c r="AD682" s="415" t="str">
        <f t="shared" si="132"/>
        <v>-</v>
      </c>
      <c r="AE682" s="416" t="str">
        <f t="shared" si="132"/>
        <v>-</v>
      </c>
      <c r="AF682" s="417"/>
      <c r="AG682" s="410" t="str">
        <f t="shared" si="123"/>
        <v>-</v>
      </c>
      <c r="AH682" s="417"/>
      <c r="AI682" s="418" t="str">
        <f t="shared" si="124"/>
        <v>ù</v>
      </c>
      <c r="AJ682" s="419" t="str">
        <f t="shared" si="125"/>
        <v>~</v>
      </c>
      <c r="AK682" s="417"/>
      <c r="AL682" s="414" t="str">
        <f t="shared" si="131"/>
        <v>-</v>
      </c>
      <c r="AM682" s="416" t="str">
        <f t="shared" si="129"/>
        <v>-</v>
      </c>
    </row>
    <row r="683" spans="2:39" ht="15" x14ac:dyDescent="0.3">
      <c r="B683" s="400" t="str">
        <f>IF(MAX(B$7:B682)+1&gt;MAX('Res.Aux.'!$AG$23:$AG$722),"-",MAX(B$7:B682)+1)</f>
        <v>-</v>
      </c>
      <c r="C683" s="401" t="str">
        <f>IF($B683="-","",INDEX('Res.Aux.'!$AG$12:$BG$722,MATCH($B683,'Res.Aux.'!$AG$12:$AG$722,0),MATCH(C$6,'Res.Aux.'!$AG$15:$BG$15,0)))</f>
        <v/>
      </c>
      <c r="D683" s="402" t="str">
        <f t="shared" si="126"/>
        <v/>
      </c>
      <c r="E683" s="403" t="str">
        <f>IF($B683="-","",INDEX('Res.Aux.'!$AG$12:$BG$722,MATCH($B683,'Res.Aux.'!$AG$12:$AG$722,0),MATCH(E$6,'Res.Aux.'!$AG$15:$BG$15,0)))</f>
        <v/>
      </c>
      <c r="F683" s="402" t="str">
        <f t="shared" si="127"/>
        <v/>
      </c>
      <c r="G683" s="404" t="str">
        <f>IF($B683="-","",INDEX('Res.Aux.'!$AG$12:$BG$722,MATCH($B683,'Res.Aux.'!$AG$12:$AG$722,0),MATCH(G$6,'Res.Aux.'!$AG$15:$BG$15,0)))</f>
        <v/>
      </c>
      <c r="H683" s="405" t="str">
        <f>IF($B683="-","",Datos!$I$16)</f>
        <v/>
      </c>
      <c r="I683" s="406" t="str">
        <f>IF($C683="","",Datos!$G$16)</f>
        <v/>
      </c>
      <c r="J683" s="407" t="str">
        <f>IF($B683="-","",INDEX('Res.Aux.'!$AG$12:$BG$722,MATCH($B683,'Res.Aux.'!$AG$12:$AG$722,0),MATCH(J$6,'Res.Aux.'!$AG$15:$BG$15,0)))</f>
        <v/>
      </c>
      <c r="K683" s="408" t="str">
        <f>IF($C683="","",Datos!$H$26)</f>
        <v/>
      </c>
      <c r="L683" s="409" t="str">
        <f>IF($I683="","",Datos!$N$27)</f>
        <v/>
      </c>
      <c r="M683" s="407" t="str">
        <f>IF($I683="","",Datos!$O$27)</f>
        <v/>
      </c>
      <c r="N683" s="410" t="str">
        <f>IF($B683="-","",INDEX('Res.Aux.'!$AG$12:$BG$722,MATCH($B683,'Res.Aux.'!$AG$12:$AG$722,0),MATCH(N$6,'Res.Aux.'!$AG$15:$BG$15,0)))</f>
        <v/>
      </c>
      <c r="O683" s="411"/>
      <c r="P683" s="412" t="str">
        <f t="shared" si="128"/>
        <v/>
      </c>
      <c r="Q683" s="413" t="str">
        <f t="shared" si="130"/>
        <v>ù</v>
      </c>
      <c r="R683" s="414" t="str">
        <f>IF($B683="-","",INDEX('Res.Aux.'!$AG$12:$BG$722,MATCH($B683,'Res.Aux.'!$AG$12:$AG$722,0),MATCH(R$6,'Res.Aux.'!$AG$15:$BG$15,0)))</f>
        <v/>
      </c>
      <c r="S683" s="415" t="str">
        <f>IF($B683="-","",INDEX('Res.Aux.'!$AG$12:$BG$722,MATCH($B683,'Res.Aux.'!$AG$12:$AG$722,0),MATCH(S$6,'Res.Aux.'!$AG$15:$BG$15,0)))</f>
        <v/>
      </c>
      <c r="T683" s="415" t="str">
        <f>IF($B683="-","",INDEX('Res.Aux.'!$AG$12:$BG$722,MATCH($B683,'Res.Aux.'!$AG$12:$AG$722,0),MATCH(T$6,'Res.Aux.'!$AG$15:$BG$15,0)))</f>
        <v/>
      </c>
      <c r="U683" s="416" t="str">
        <f>IF($B683="-","",INDEX('Res.Aux.'!$AG$12:$BG$722,MATCH($B683,'Res.Aux.'!$AG$12:$AG$722,0),MATCH(U$6,'Res.Aux.'!$AG$15:$BG$15,0)))</f>
        <v/>
      </c>
      <c r="V683" s="417"/>
      <c r="W683" s="414" t="str">
        <f t="shared" si="133"/>
        <v>-</v>
      </c>
      <c r="X683" s="415" t="str">
        <f t="shared" si="133"/>
        <v>-</v>
      </c>
      <c r="Y683" s="415" t="str">
        <f t="shared" si="133"/>
        <v>-</v>
      </c>
      <c r="Z683" s="416" t="str">
        <f t="shared" si="133"/>
        <v>-</v>
      </c>
      <c r="AA683" s="417"/>
      <c r="AB683" s="414" t="str">
        <f t="shared" si="132"/>
        <v>-</v>
      </c>
      <c r="AC683" s="415" t="str">
        <f t="shared" si="132"/>
        <v>-</v>
      </c>
      <c r="AD683" s="415" t="str">
        <f t="shared" si="132"/>
        <v>-</v>
      </c>
      <c r="AE683" s="416" t="str">
        <f t="shared" si="132"/>
        <v>-</v>
      </c>
      <c r="AF683" s="417"/>
      <c r="AG683" s="410" t="str">
        <f t="shared" si="123"/>
        <v>-</v>
      </c>
      <c r="AH683" s="417"/>
      <c r="AI683" s="418" t="str">
        <f t="shared" si="124"/>
        <v>ù</v>
      </c>
      <c r="AJ683" s="419" t="str">
        <f t="shared" si="125"/>
        <v>~</v>
      </c>
      <c r="AK683" s="417"/>
      <c r="AL683" s="414" t="str">
        <f t="shared" si="131"/>
        <v>-</v>
      </c>
      <c r="AM683" s="416" t="str">
        <f t="shared" si="129"/>
        <v>-</v>
      </c>
    </row>
    <row r="684" spans="2:39" ht="15" x14ac:dyDescent="0.3">
      <c r="B684" s="400" t="str">
        <f>IF(MAX(B$7:B683)+1&gt;MAX('Res.Aux.'!$AG$23:$AG$722),"-",MAX(B$7:B683)+1)</f>
        <v>-</v>
      </c>
      <c r="C684" s="401" t="str">
        <f>IF($B684="-","",INDEX('Res.Aux.'!$AG$12:$BG$722,MATCH($B684,'Res.Aux.'!$AG$12:$AG$722,0),MATCH(C$6,'Res.Aux.'!$AG$15:$BG$15,0)))</f>
        <v/>
      </c>
      <c r="D684" s="402" t="str">
        <f t="shared" si="126"/>
        <v/>
      </c>
      <c r="E684" s="403" t="str">
        <f>IF($B684="-","",INDEX('Res.Aux.'!$AG$12:$BG$722,MATCH($B684,'Res.Aux.'!$AG$12:$AG$722,0),MATCH(E$6,'Res.Aux.'!$AG$15:$BG$15,0)))</f>
        <v/>
      </c>
      <c r="F684" s="402" t="str">
        <f t="shared" si="127"/>
        <v/>
      </c>
      <c r="G684" s="404" t="str">
        <f>IF($B684="-","",INDEX('Res.Aux.'!$AG$12:$BG$722,MATCH($B684,'Res.Aux.'!$AG$12:$AG$722,0),MATCH(G$6,'Res.Aux.'!$AG$15:$BG$15,0)))</f>
        <v/>
      </c>
      <c r="H684" s="405" t="str">
        <f>IF($B684="-","",Datos!$I$16)</f>
        <v/>
      </c>
      <c r="I684" s="406" t="str">
        <f>IF($C684="","",Datos!$G$16)</f>
        <v/>
      </c>
      <c r="J684" s="407" t="str">
        <f>IF($B684="-","",INDEX('Res.Aux.'!$AG$12:$BG$722,MATCH($B684,'Res.Aux.'!$AG$12:$AG$722,0),MATCH(J$6,'Res.Aux.'!$AG$15:$BG$15,0)))</f>
        <v/>
      </c>
      <c r="K684" s="408" t="str">
        <f>IF($C684="","",Datos!$H$26)</f>
        <v/>
      </c>
      <c r="L684" s="409" t="str">
        <f>IF($I684="","",Datos!$N$27)</f>
        <v/>
      </c>
      <c r="M684" s="407" t="str">
        <f>IF($I684="","",Datos!$O$27)</f>
        <v/>
      </c>
      <c r="N684" s="410" t="str">
        <f>IF($B684="-","",INDEX('Res.Aux.'!$AG$12:$BG$722,MATCH($B684,'Res.Aux.'!$AG$12:$AG$722,0),MATCH(N$6,'Res.Aux.'!$AG$15:$BG$15,0)))</f>
        <v/>
      </c>
      <c r="O684" s="411"/>
      <c r="P684" s="412" t="str">
        <f t="shared" si="128"/>
        <v/>
      </c>
      <c r="Q684" s="413" t="str">
        <f t="shared" si="130"/>
        <v>ù</v>
      </c>
      <c r="R684" s="414" t="str">
        <f>IF($B684="-","",INDEX('Res.Aux.'!$AG$12:$BG$722,MATCH($B684,'Res.Aux.'!$AG$12:$AG$722,0),MATCH(R$6,'Res.Aux.'!$AG$15:$BG$15,0)))</f>
        <v/>
      </c>
      <c r="S684" s="415" t="str">
        <f>IF($B684="-","",INDEX('Res.Aux.'!$AG$12:$BG$722,MATCH($B684,'Res.Aux.'!$AG$12:$AG$722,0),MATCH(S$6,'Res.Aux.'!$AG$15:$BG$15,0)))</f>
        <v/>
      </c>
      <c r="T684" s="415" t="str">
        <f>IF($B684="-","",INDEX('Res.Aux.'!$AG$12:$BG$722,MATCH($B684,'Res.Aux.'!$AG$12:$AG$722,0),MATCH(T$6,'Res.Aux.'!$AG$15:$BG$15,0)))</f>
        <v/>
      </c>
      <c r="U684" s="416" t="str">
        <f>IF($B684="-","",INDEX('Res.Aux.'!$AG$12:$BG$722,MATCH($B684,'Res.Aux.'!$AG$12:$AG$722,0),MATCH(U$6,'Res.Aux.'!$AG$15:$BG$15,0)))</f>
        <v/>
      </c>
      <c r="V684" s="417"/>
      <c r="W684" s="414" t="str">
        <f t="shared" si="133"/>
        <v>-</v>
      </c>
      <c r="X684" s="415" t="str">
        <f t="shared" si="133"/>
        <v>-</v>
      </c>
      <c r="Y684" s="415" t="str">
        <f t="shared" si="133"/>
        <v>-</v>
      </c>
      <c r="Z684" s="416" t="str">
        <f t="shared" si="133"/>
        <v>-</v>
      </c>
      <c r="AA684" s="417"/>
      <c r="AB684" s="414" t="str">
        <f t="shared" si="132"/>
        <v>-</v>
      </c>
      <c r="AC684" s="415" t="str">
        <f t="shared" si="132"/>
        <v>-</v>
      </c>
      <c r="AD684" s="415" t="str">
        <f t="shared" si="132"/>
        <v>-</v>
      </c>
      <c r="AE684" s="416" t="str">
        <f t="shared" si="132"/>
        <v>-</v>
      </c>
      <c r="AF684" s="417"/>
      <c r="AG684" s="410" t="str">
        <f t="shared" si="123"/>
        <v>-</v>
      </c>
      <c r="AH684" s="417"/>
      <c r="AI684" s="418" t="str">
        <f t="shared" si="124"/>
        <v>ù</v>
      </c>
      <c r="AJ684" s="419" t="str">
        <f t="shared" si="125"/>
        <v>~</v>
      </c>
      <c r="AK684" s="417"/>
      <c r="AL684" s="414" t="str">
        <f t="shared" si="131"/>
        <v>-</v>
      </c>
      <c r="AM684" s="416" t="str">
        <f t="shared" si="129"/>
        <v>-</v>
      </c>
    </row>
    <row r="685" spans="2:39" ht="15" x14ac:dyDescent="0.3">
      <c r="B685" s="400" t="str">
        <f>IF(MAX(B$7:B684)+1&gt;MAX('Res.Aux.'!$AG$23:$AG$722),"-",MAX(B$7:B684)+1)</f>
        <v>-</v>
      </c>
      <c r="C685" s="401" t="str">
        <f>IF($B685="-","",INDEX('Res.Aux.'!$AG$12:$BG$722,MATCH($B685,'Res.Aux.'!$AG$12:$AG$722,0),MATCH(C$6,'Res.Aux.'!$AG$15:$BG$15,0)))</f>
        <v/>
      </c>
      <c r="D685" s="402" t="str">
        <f t="shared" si="126"/>
        <v/>
      </c>
      <c r="E685" s="403" t="str">
        <f>IF($B685="-","",INDEX('Res.Aux.'!$AG$12:$BG$722,MATCH($B685,'Res.Aux.'!$AG$12:$AG$722,0),MATCH(E$6,'Res.Aux.'!$AG$15:$BG$15,0)))</f>
        <v/>
      </c>
      <c r="F685" s="402" t="str">
        <f t="shared" si="127"/>
        <v/>
      </c>
      <c r="G685" s="404" t="str">
        <f>IF($B685="-","",INDEX('Res.Aux.'!$AG$12:$BG$722,MATCH($B685,'Res.Aux.'!$AG$12:$AG$722,0),MATCH(G$6,'Res.Aux.'!$AG$15:$BG$15,0)))</f>
        <v/>
      </c>
      <c r="H685" s="405" t="str">
        <f>IF($B685="-","",Datos!$I$16)</f>
        <v/>
      </c>
      <c r="I685" s="406" t="str">
        <f>IF($C685="","",Datos!$G$16)</f>
        <v/>
      </c>
      <c r="J685" s="407" t="str">
        <f>IF($B685="-","",INDEX('Res.Aux.'!$AG$12:$BG$722,MATCH($B685,'Res.Aux.'!$AG$12:$AG$722,0),MATCH(J$6,'Res.Aux.'!$AG$15:$BG$15,0)))</f>
        <v/>
      </c>
      <c r="K685" s="408" t="str">
        <f>IF($C685="","",Datos!$H$26)</f>
        <v/>
      </c>
      <c r="L685" s="409" t="str">
        <f>IF($I685="","",Datos!$N$27)</f>
        <v/>
      </c>
      <c r="M685" s="407" t="str">
        <f>IF($I685="","",Datos!$O$27)</f>
        <v/>
      </c>
      <c r="N685" s="410" t="str">
        <f>IF($B685="-","",INDEX('Res.Aux.'!$AG$12:$BG$722,MATCH($B685,'Res.Aux.'!$AG$12:$AG$722,0),MATCH(N$6,'Res.Aux.'!$AG$15:$BG$15,0)))</f>
        <v/>
      </c>
      <c r="O685" s="411"/>
      <c r="P685" s="412" t="str">
        <f t="shared" si="128"/>
        <v/>
      </c>
      <c r="Q685" s="413" t="str">
        <f t="shared" si="130"/>
        <v>ù</v>
      </c>
      <c r="R685" s="414" t="str">
        <f>IF($B685="-","",INDEX('Res.Aux.'!$AG$12:$BG$722,MATCH($B685,'Res.Aux.'!$AG$12:$AG$722,0),MATCH(R$6,'Res.Aux.'!$AG$15:$BG$15,0)))</f>
        <v/>
      </c>
      <c r="S685" s="415" t="str">
        <f>IF($B685="-","",INDEX('Res.Aux.'!$AG$12:$BG$722,MATCH($B685,'Res.Aux.'!$AG$12:$AG$722,0),MATCH(S$6,'Res.Aux.'!$AG$15:$BG$15,0)))</f>
        <v/>
      </c>
      <c r="T685" s="415" t="str">
        <f>IF($B685="-","",INDEX('Res.Aux.'!$AG$12:$BG$722,MATCH($B685,'Res.Aux.'!$AG$12:$AG$722,0),MATCH(T$6,'Res.Aux.'!$AG$15:$BG$15,0)))</f>
        <v/>
      </c>
      <c r="U685" s="416" t="str">
        <f>IF($B685="-","",INDEX('Res.Aux.'!$AG$12:$BG$722,MATCH($B685,'Res.Aux.'!$AG$12:$AG$722,0),MATCH(U$6,'Res.Aux.'!$AG$15:$BG$15,0)))</f>
        <v/>
      </c>
      <c r="V685" s="417"/>
      <c r="W685" s="414" t="str">
        <f t="shared" si="133"/>
        <v>-</v>
      </c>
      <c r="X685" s="415" t="str">
        <f t="shared" si="133"/>
        <v>-</v>
      </c>
      <c r="Y685" s="415" t="str">
        <f t="shared" si="133"/>
        <v>-</v>
      </c>
      <c r="Z685" s="416" t="str">
        <f t="shared" si="133"/>
        <v>-</v>
      </c>
      <c r="AA685" s="417"/>
      <c r="AB685" s="414" t="str">
        <f t="shared" si="132"/>
        <v>-</v>
      </c>
      <c r="AC685" s="415" t="str">
        <f t="shared" si="132"/>
        <v>-</v>
      </c>
      <c r="AD685" s="415" t="str">
        <f t="shared" si="132"/>
        <v>-</v>
      </c>
      <c r="AE685" s="416" t="str">
        <f t="shared" si="132"/>
        <v>-</v>
      </c>
      <c r="AF685" s="417"/>
      <c r="AG685" s="410" t="str">
        <f t="shared" si="123"/>
        <v>-</v>
      </c>
      <c r="AH685" s="417"/>
      <c r="AI685" s="418" t="str">
        <f t="shared" si="124"/>
        <v>ù</v>
      </c>
      <c r="AJ685" s="419" t="str">
        <f t="shared" si="125"/>
        <v>~</v>
      </c>
      <c r="AK685" s="417"/>
      <c r="AL685" s="414" t="str">
        <f t="shared" si="131"/>
        <v>-</v>
      </c>
      <c r="AM685" s="416" t="str">
        <f t="shared" si="129"/>
        <v>-</v>
      </c>
    </row>
    <row r="686" spans="2:39" ht="15" x14ac:dyDescent="0.3">
      <c r="B686" s="400" t="str">
        <f>IF(MAX(B$7:B685)+1&gt;MAX('Res.Aux.'!$AG$23:$AG$722),"-",MAX(B$7:B685)+1)</f>
        <v>-</v>
      </c>
      <c r="C686" s="401" t="str">
        <f>IF($B686="-","",INDEX('Res.Aux.'!$AG$12:$BG$722,MATCH($B686,'Res.Aux.'!$AG$12:$AG$722,0),MATCH(C$6,'Res.Aux.'!$AG$15:$BG$15,0)))</f>
        <v/>
      </c>
      <c r="D686" s="402" t="str">
        <f t="shared" si="126"/>
        <v/>
      </c>
      <c r="E686" s="403" t="str">
        <f>IF($B686="-","",INDEX('Res.Aux.'!$AG$12:$BG$722,MATCH($B686,'Res.Aux.'!$AG$12:$AG$722,0),MATCH(E$6,'Res.Aux.'!$AG$15:$BG$15,0)))</f>
        <v/>
      </c>
      <c r="F686" s="402" t="str">
        <f t="shared" si="127"/>
        <v/>
      </c>
      <c r="G686" s="404" t="str">
        <f>IF($B686="-","",INDEX('Res.Aux.'!$AG$12:$BG$722,MATCH($B686,'Res.Aux.'!$AG$12:$AG$722,0),MATCH(G$6,'Res.Aux.'!$AG$15:$BG$15,0)))</f>
        <v/>
      </c>
      <c r="H686" s="405" t="str">
        <f>IF($B686="-","",Datos!$I$16)</f>
        <v/>
      </c>
      <c r="I686" s="406" t="str">
        <f>IF($C686="","",Datos!$G$16)</f>
        <v/>
      </c>
      <c r="J686" s="407" t="str">
        <f>IF($B686="-","",INDEX('Res.Aux.'!$AG$12:$BG$722,MATCH($B686,'Res.Aux.'!$AG$12:$AG$722,0),MATCH(J$6,'Res.Aux.'!$AG$15:$BG$15,0)))</f>
        <v/>
      </c>
      <c r="K686" s="408" t="str">
        <f>IF($C686="","",Datos!$H$26)</f>
        <v/>
      </c>
      <c r="L686" s="409" t="str">
        <f>IF($I686="","",Datos!$N$27)</f>
        <v/>
      </c>
      <c r="M686" s="407" t="str">
        <f>IF($I686="","",Datos!$O$27)</f>
        <v/>
      </c>
      <c r="N686" s="410" t="str">
        <f>IF($B686="-","",INDEX('Res.Aux.'!$AG$12:$BG$722,MATCH($B686,'Res.Aux.'!$AG$12:$AG$722,0),MATCH(N$6,'Res.Aux.'!$AG$15:$BG$15,0)))</f>
        <v/>
      </c>
      <c r="O686" s="411"/>
      <c r="P686" s="412" t="str">
        <f t="shared" si="128"/>
        <v/>
      </c>
      <c r="Q686" s="413" t="str">
        <f t="shared" si="130"/>
        <v>ù</v>
      </c>
      <c r="R686" s="414" t="str">
        <f>IF($B686="-","",INDEX('Res.Aux.'!$AG$12:$BG$722,MATCH($B686,'Res.Aux.'!$AG$12:$AG$722,0),MATCH(R$6,'Res.Aux.'!$AG$15:$BG$15,0)))</f>
        <v/>
      </c>
      <c r="S686" s="415" t="str">
        <f>IF($B686="-","",INDEX('Res.Aux.'!$AG$12:$BG$722,MATCH($B686,'Res.Aux.'!$AG$12:$AG$722,0),MATCH(S$6,'Res.Aux.'!$AG$15:$BG$15,0)))</f>
        <v/>
      </c>
      <c r="T686" s="415" t="str">
        <f>IF($B686="-","",INDEX('Res.Aux.'!$AG$12:$BG$722,MATCH($B686,'Res.Aux.'!$AG$12:$AG$722,0),MATCH(T$6,'Res.Aux.'!$AG$15:$BG$15,0)))</f>
        <v/>
      </c>
      <c r="U686" s="416" t="str">
        <f>IF($B686="-","",INDEX('Res.Aux.'!$AG$12:$BG$722,MATCH($B686,'Res.Aux.'!$AG$12:$AG$722,0),MATCH(U$6,'Res.Aux.'!$AG$15:$BG$15,0)))</f>
        <v/>
      </c>
      <c r="V686" s="417"/>
      <c r="W686" s="414" t="str">
        <f t="shared" si="133"/>
        <v>-</v>
      </c>
      <c r="X686" s="415" t="str">
        <f t="shared" si="133"/>
        <v>-</v>
      </c>
      <c r="Y686" s="415" t="str">
        <f t="shared" si="133"/>
        <v>-</v>
      </c>
      <c r="Z686" s="416" t="str">
        <f t="shared" si="133"/>
        <v>-</v>
      </c>
      <c r="AA686" s="417"/>
      <c r="AB686" s="414" t="str">
        <f t="shared" si="132"/>
        <v>-</v>
      </c>
      <c r="AC686" s="415" t="str">
        <f t="shared" si="132"/>
        <v>-</v>
      </c>
      <c r="AD686" s="415" t="str">
        <f t="shared" si="132"/>
        <v>-</v>
      </c>
      <c r="AE686" s="416" t="str">
        <f t="shared" si="132"/>
        <v>-</v>
      </c>
      <c r="AF686" s="417"/>
      <c r="AG686" s="410" t="str">
        <f t="shared" si="123"/>
        <v>-</v>
      </c>
      <c r="AH686" s="417"/>
      <c r="AI686" s="418" t="str">
        <f t="shared" si="124"/>
        <v>ù</v>
      </c>
      <c r="AJ686" s="419" t="str">
        <f t="shared" si="125"/>
        <v>~</v>
      </c>
      <c r="AK686" s="417"/>
      <c r="AL686" s="414" t="str">
        <f t="shared" si="131"/>
        <v>-</v>
      </c>
      <c r="AM686" s="416" t="str">
        <f t="shared" si="129"/>
        <v>-</v>
      </c>
    </row>
    <row r="687" spans="2:39" ht="15" x14ac:dyDescent="0.3">
      <c r="B687" s="400" t="str">
        <f>IF(MAX(B$7:B686)+1&gt;MAX('Res.Aux.'!$AG$23:$AG$722),"-",MAX(B$7:B686)+1)</f>
        <v>-</v>
      </c>
      <c r="C687" s="401" t="str">
        <f>IF($B687="-","",INDEX('Res.Aux.'!$AG$12:$BG$722,MATCH($B687,'Res.Aux.'!$AG$12:$AG$722,0),MATCH(C$6,'Res.Aux.'!$AG$15:$BG$15,0)))</f>
        <v/>
      </c>
      <c r="D687" s="402" t="str">
        <f t="shared" si="126"/>
        <v/>
      </c>
      <c r="E687" s="403" t="str">
        <f>IF($B687="-","",INDEX('Res.Aux.'!$AG$12:$BG$722,MATCH($B687,'Res.Aux.'!$AG$12:$AG$722,0),MATCH(E$6,'Res.Aux.'!$AG$15:$BG$15,0)))</f>
        <v/>
      </c>
      <c r="F687" s="402" t="str">
        <f t="shared" si="127"/>
        <v/>
      </c>
      <c r="G687" s="404" t="str">
        <f>IF($B687="-","",INDEX('Res.Aux.'!$AG$12:$BG$722,MATCH($B687,'Res.Aux.'!$AG$12:$AG$722,0),MATCH(G$6,'Res.Aux.'!$AG$15:$BG$15,0)))</f>
        <v/>
      </c>
      <c r="H687" s="405" t="str">
        <f>IF($B687="-","",Datos!$I$16)</f>
        <v/>
      </c>
      <c r="I687" s="406" t="str">
        <f>IF($C687="","",Datos!$G$16)</f>
        <v/>
      </c>
      <c r="J687" s="407" t="str">
        <f>IF($B687="-","",INDEX('Res.Aux.'!$AG$12:$BG$722,MATCH($B687,'Res.Aux.'!$AG$12:$AG$722,0),MATCH(J$6,'Res.Aux.'!$AG$15:$BG$15,0)))</f>
        <v/>
      </c>
      <c r="K687" s="408" t="str">
        <f>IF($C687="","",Datos!$H$26)</f>
        <v/>
      </c>
      <c r="L687" s="409" t="str">
        <f>IF($I687="","",Datos!$N$27)</f>
        <v/>
      </c>
      <c r="M687" s="407" t="str">
        <f>IF($I687="","",Datos!$O$27)</f>
        <v/>
      </c>
      <c r="N687" s="410" t="str">
        <f>IF($B687="-","",INDEX('Res.Aux.'!$AG$12:$BG$722,MATCH($B687,'Res.Aux.'!$AG$12:$AG$722,0),MATCH(N$6,'Res.Aux.'!$AG$15:$BG$15,0)))</f>
        <v/>
      </c>
      <c r="O687" s="411"/>
      <c r="P687" s="412" t="str">
        <f t="shared" si="128"/>
        <v/>
      </c>
      <c r="Q687" s="413" t="str">
        <f t="shared" si="130"/>
        <v>ù</v>
      </c>
      <c r="R687" s="414" t="str">
        <f>IF($B687="-","",INDEX('Res.Aux.'!$AG$12:$BG$722,MATCH($B687,'Res.Aux.'!$AG$12:$AG$722,0),MATCH(R$6,'Res.Aux.'!$AG$15:$BG$15,0)))</f>
        <v/>
      </c>
      <c r="S687" s="415" t="str">
        <f>IF($B687="-","",INDEX('Res.Aux.'!$AG$12:$BG$722,MATCH($B687,'Res.Aux.'!$AG$12:$AG$722,0),MATCH(S$6,'Res.Aux.'!$AG$15:$BG$15,0)))</f>
        <v/>
      </c>
      <c r="T687" s="415" t="str">
        <f>IF($B687="-","",INDEX('Res.Aux.'!$AG$12:$BG$722,MATCH($B687,'Res.Aux.'!$AG$12:$AG$722,0),MATCH(T$6,'Res.Aux.'!$AG$15:$BG$15,0)))</f>
        <v/>
      </c>
      <c r="U687" s="416" t="str">
        <f>IF($B687="-","",INDEX('Res.Aux.'!$AG$12:$BG$722,MATCH($B687,'Res.Aux.'!$AG$12:$AG$722,0),MATCH(U$6,'Res.Aux.'!$AG$15:$BG$15,0)))</f>
        <v/>
      </c>
      <c r="V687" s="417"/>
      <c r="W687" s="414" t="str">
        <f t="shared" si="133"/>
        <v>-</v>
      </c>
      <c r="X687" s="415" t="str">
        <f t="shared" si="133"/>
        <v>-</v>
      </c>
      <c r="Y687" s="415" t="str">
        <f t="shared" si="133"/>
        <v>-</v>
      </c>
      <c r="Z687" s="416" t="str">
        <f t="shared" si="133"/>
        <v>-</v>
      </c>
      <c r="AA687" s="417"/>
      <c r="AB687" s="414" t="str">
        <f t="shared" si="132"/>
        <v>-</v>
      </c>
      <c r="AC687" s="415" t="str">
        <f t="shared" si="132"/>
        <v>-</v>
      </c>
      <c r="AD687" s="415" t="str">
        <f t="shared" si="132"/>
        <v>-</v>
      </c>
      <c r="AE687" s="416" t="str">
        <f t="shared" si="132"/>
        <v>-</v>
      </c>
      <c r="AF687" s="417"/>
      <c r="AG687" s="410" t="str">
        <f t="shared" si="123"/>
        <v>-</v>
      </c>
      <c r="AH687" s="417"/>
      <c r="AI687" s="418" t="str">
        <f t="shared" si="124"/>
        <v>ù</v>
      </c>
      <c r="AJ687" s="419" t="str">
        <f t="shared" si="125"/>
        <v>~</v>
      </c>
      <c r="AK687" s="417"/>
      <c r="AL687" s="414" t="str">
        <f t="shared" si="131"/>
        <v>-</v>
      </c>
      <c r="AM687" s="416" t="str">
        <f t="shared" si="129"/>
        <v>-</v>
      </c>
    </row>
    <row r="688" spans="2:39" ht="15" x14ac:dyDescent="0.3">
      <c r="B688" s="400" t="str">
        <f>IF(MAX(B$7:B687)+1&gt;MAX('Res.Aux.'!$AG$23:$AG$722),"-",MAX(B$7:B687)+1)</f>
        <v>-</v>
      </c>
      <c r="C688" s="401" t="str">
        <f>IF($B688="-","",INDEX('Res.Aux.'!$AG$12:$BG$722,MATCH($B688,'Res.Aux.'!$AG$12:$AG$722,0),MATCH(C$6,'Res.Aux.'!$AG$15:$BG$15,0)))</f>
        <v/>
      </c>
      <c r="D688" s="402" t="str">
        <f t="shared" si="126"/>
        <v/>
      </c>
      <c r="E688" s="403" t="str">
        <f>IF($B688="-","",INDEX('Res.Aux.'!$AG$12:$BG$722,MATCH($B688,'Res.Aux.'!$AG$12:$AG$722,0),MATCH(E$6,'Res.Aux.'!$AG$15:$BG$15,0)))</f>
        <v/>
      </c>
      <c r="F688" s="402" t="str">
        <f t="shared" si="127"/>
        <v/>
      </c>
      <c r="G688" s="404" t="str">
        <f>IF($B688="-","",INDEX('Res.Aux.'!$AG$12:$BG$722,MATCH($B688,'Res.Aux.'!$AG$12:$AG$722,0),MATCH(G$6,'Res.Aux.'!$AG$15:$BG$15,0)))</f>
        <v/>
      </c>
      <c r="H688" s="405" t="str">
        <f>IF($B688="-","",Datos!$I$16)</f>
        <v/>
      </c>
      <c r="I688" s="406" t="str">
        <f>IF($C688="","",Datos!$G$16)</f>
        <v/>
      </c>
      <c r="J688" s="407" t="str">
        <f>IF($B688="-","",INDEX('Res.Aux.'!$AG$12:$BG$722,MATCH($B688,'Res.Aux.'!$AG$12:$AG$722,0),MATCH(J$6,'Res.Aux.'!$AG$15:$BG$15,0)))</f>
        <v/>
      </c>
      <c r="K688" s="408" t="str">
        <f>IF($C688="","",Datos!$H$26)</f>
        <v/>
      </c>
      <c r="L688" s="409" t="str">
        <f>IF($I688="","",Datos!$N$27)</f>
        <v/>
      </c>
      <c r="M688" s="407" t="str">
        <f>IF($I688="","",Datos!$O$27)</f>
        <v/>
      </c>
      <c r="N688" s="410" t="str">
        <f>IF($B688="-","",INDEX('Res.Aux.'!$AG$12:$BG$722,MATCH($B688,'Res.Aux.'!$AG$12:$AG$722,0),MATCH(N$6,'Res.Aux.'!$AG$15:$BG$15,0)))</f>
        <v/>
      </c>
      <c r="O688" s="411"/>
      <c r="P688" s="412" t="str">
        <f t="shared" si="128"/>
        <v/>
      </c>
      <c r="Q688" s="413" t="str">
        <f t="shared" si="130"/>
        <v>ù</v>
      </c>
      <c r="R688" s="414" t="str">
        <f>IF($B688="-","",INDEX('Res.Aux.'!$AG$12:$BG$722,MATCH($B688,'Res.Aux.'!$AG$12:$AG$722,0),MATCH(R$6,'Res.Aux.'!$AG$15:$BG$15,0)))</f>
        <v/>
      </c>
      <c r="S688" s="415" t="str">
        <f>IF($B688="-","",INDEX('Res.Aux.'!$AG$12:$BG$722,MATCH($B688,'Res.Aux.'!$AG$12:$AG$722,0),MATCH(S$6,'Res.Aux.'!$AG$15:$BG$15,0)))</f>
        <v/>
      </c>
      <c r="T688" s="415" t="str">
        <f>IF($B688="-","",INDEX('Res.Aux.'!$AG$12:$BG$722,MATCH($B688,'Res.Aux.'!$AG$12:$AG$722,0),MATCH(T$6,'Res.Aux.'!$AG$15:$BG$15,0)))</f>
        <v/>
      </c>
      <c r="U688" s="416" t="str">
        <f>IF($B688="-","",INDEX('Res.Aux.'!$AG$12:$BG$722,MATCH($B688,'Res.Aux.'!$AG$12:$AG$722,0),MATCH(U$6,'Res.Aux.'!$AG$15:$BG$15,0)))</f>
        <v/>
      </c>
      <c r="V688" s="417"/>
      <c r="W688" s="414" t="str">
        <f t="shared" si="133"/>
        <v>-</v>
      </c>
      <c r="X688" s="415" t="str">
        <f t="shared" si="133"/>
        <v>-</v>
      </c>
      <c r="Y688" s="415" t="str">
        <f t="shared" si="133"/>
        <v>-</v>
      </c>
      <c r="Z688" s="416" t="str">
        <f t="shared" si="133"/>
        <v>-</v>
      </c>
      <c r="AA688" s="417"/>
      <c r="AB688" s="414" t="str">
        <f t="shared" si="132"/>
        <v>-</v>
      </c>
      <c r="AC688" s="415" t="str">
        <f t="shared" si="132"/>
        <v>-</v>
      </c>
      <c r="AD688" s="415" t="str">
        <f t="shared" si="132"/>
        <v>-</v>
      </c>
      <c r="AE688" s="416" t="str">
        <f t="shared" si="132"/>
        <v>-</v>
      </c>
      <c r="AF688" s="417"/>
      <c r="AG688" s="410" t="str">
        <f t="shared" si="123"/>
        <v>-</v>
      </c>
      <c r="AH688" s="417"/>
      <c r="AI688" s="418" t="str">
        <f t="shared" si="124"/>
        <v>ù</v>
      </c>
      <c r="AJ688" s="419" t="str">
        <f t="shared" si="125"/>
        <v>~</v>
      </c>
      <c r="AK688" s="417"/>
      <c r="AL688" s="414" t="str">
        <f t="shared" si="131"/>
        <v>-</v>
      </c>
      <c r="AM688" s="416" t="str">
        <f t="shared" si="129"/>
        <v>-</v>
      </c>
    </row>
    <row r="689" spans="2:39" ht="15" x14ac:dyDescent="0.3">
      <c r="B689" s="400" t="str">
        <f>IF(MAX(B$7:B688)+1&gt;MAX('Res.Aux.'!$AG$23:$AG$722),"-",MAX(B$7:B688)+1)</f>
        <v>-</v>
      </c>
      <c r="C689" s="401" t="str">
        <f>IF($B689="-","",INDEX('Res.Aux.'!$AG$12:$BG$722,MATCH($B689,'Res.Aux.'!$AG$12:$AG$722,0),MATCH(C$6,'Res.Aux.'!$AG$15:$BG$15,0)))</f>
        <v/>
      </c>
      <c r="D689" s="402" t="str">
        <f t="shared" si="126"/>
        <v/>
      </c>
      <c r="E689" s="403" t="str">
        <f>IF($B689="-","",INDEX('Res.Aux.'!$AG$12:$BG$722,MATCH($B689,'Res.Aux.'!$AG$12:$AG$722,0),MATCH(E$6,'Res.Aux.'!$AG$15:$BG$15,0)))</f>
        <v/>
      </c>
      <c r="F689" s="402" t="str">
        <f t="shared" si="127"/>
        <v/>
      </c>
      <c r="G689" s="404" t="str">
        <f>IF($B689="-","",INDEX('Res.Aux.'!$AG$12:$BG$722,MATCH($B689,'Res.Aux.'!$AG$12:$AG$722,0),MATCH(G$6,'Res.Aux.'!$AG$15:$BG$15,0)))</f>
        <v/>
      </c>
      <c r="H689" s="405" t="str">
        <f>IF($B689="-","",Datos!$I$16)</f>
        <v/>
      </c>
      <c r="I689" s="406" t="str">
        <f>IF($C689="","",Datos!$G$16)</f>
        <v/>
      </c>
      <c r="J689" s="407" t="str">
        <f>IF($B689="-","",INDEX('Res.Aux.'!$AG$12:$BG$722,MATCH($B689,'Res.Aux.'!$AG$12:$AG$722,0),MATCH(J$6,'Res.Aux.'!$AG$15:$BG$15,0)))</f>
        <v/>
      </c>
      <c r="K689" s="408" t="str">
        <f>IF($C689="","",Datos!$H$26)</f>
        <v/>
      </c>
      <c r="L689" s="409" t="str">
        <f>IF($I689="","",Datos!$N$27)</f>
        <v/>
      </c>
      <c r="M689" s="407" t="str">
        <f>IF($I689="","",Datos!$O$27)</f>
        <v/>
      </c>
      <c r="N689" s="410" t="str">
        <f>IF($B689="-","",INDEX('Res.Aux.'!$AG$12:$BG$722,MATCH($B689,'Res.Aux.'!$AG$12:$AG$722,0),MATCH(N$6,'Res.Aux.'!$AG$15:$BG$15,0)))</f>
        <v/>
      </c>
      <c r="O689" s="411"/>
      <c r="P689" s="412" t="str">
        <f t="shared" si="128"/>
        <v/>
      </c>
      <c r="Q689" s="413" t="str">
        <f t="shared" si="130"/>
        <v>ù</v>
      </c>
      <c r="R689" s="414" t="str">
        <f>IF($B689="-","",INDEX('Res.Aux.'!$AG$12:$BG$722,MATCH($B689,'Res.Aux.'!$AG$12:$AG$722,0),MATCH(R$6,'Res.Aux.'!$AG$15:$BG$15,0)))</f>
        <v/>
      </c>
      <c r="S689" s="415" t="str">
        <f>IF($B689="-","",INDEX('Res.Aux.'!$AG$12:$BG$722,MATCH($B689,'Res.Aux.'!$AG$12:$AG$722,0),MATCH(S$6,'Res.Aux.'!$AG$15:$BG$15,0)))</f>
        <v/>
      </c>
      <c r="T689" s="415" t="str">
        <f>IF($B689="-","",INDEX('Res.Aux.'!$AG$12:$BG$722,MATCH($B689,'Res.Aux.'!$AG$12:$AG$722,0),MATCH(T$6,'Res.Aux.'!$AG$15:$BG$15,0)))</f>
        <v/>
      </c>
      <c r="U689" s="416" t="str">
        <f>IF($B689="-","",INDEX('Res.Aux.'!$AG$12:$BG$722,MATCH($B689,'Res.Aux.'!$AG$12:$AG$722,0),MATCH(U$6,'Res.Aux.'!$AG$15:$BG$15,0)))</f>
        <v/>
      </c>
      <c r="V689" s="417"/>
      <c r="W689" s="414" t="str">
        <f t="shared" si="133"/>
        <v>-</v>
      </c>
      <c r="X689" s="415" t="str">
        <f t="shared" si="133"/>
        <v>-</v>
      </c>
      <c r="Y689" s="415" t="str">
        <f t="shared" si="133"/>
        <v>-</v>
      </c>
      <c r="Z689" s="416" t="str">
        <f t="shared" si="133"/>
        <v>-</v>
      </c>
      <c r="AA689" s="417"/>
      <c r="AB689" s="414" t="str">
        <f t="shared" si="132"/>
        <v>-</v>
      </c>
      <c r="AC689" s="415" t="str">
        <f t="shared" si="132"/>
        <v>-</v>
      </c>
      <c r="AD689" s="415" t="str">
        <f t="shared" si="132"/>
        <v>-</v>
      </c>
      <c r="AE689" s="416" t="str">
        <f t="shared" si="132"/>
        <v>-</v>
      </c>
      <c r="AF689" s="417"/>
      <c r="AG689" s="410" t="str">
        <f t="shared" si="123"/>
        <v>-</v>
      </c>
      <c r="AH689" s="417"/>
      <c r="AI689" s="418" t="str">
        <f t="shared" si="124"/>
        <v>ù</v>
      </c>
      <c r="AJ689" s="419" t="str">
        <f t="shared" si="125"/>
        <v>~</v>
      </c>
      <c r="AK689" s="417"/>
      <c r="AL689" s="414" t="str">
        <f t="shared" si="131"/>
        <v>-</v>
      </c>
      <c r="AM689" s="416" t="str">
        <f t="shared" si="129"/>
        <v>-</v>
      </c>
    </row>
    <row r="690" spans="2:39" ht="15" x14ac:dyDescent="0.3">
      <c r="B690" s="400" t="str">
        <f>IF(MAX(B$7:B689)+1&gt;MAX('Res.Aux.'!$AG$23:$AG$722),"-",MAX(B$7:B689)+1)</f>
        <v>-</v>
      </c>
      <c r="C690" s="401" t="str">
        <f>IF($B690="-","",INDEX('Res.Aux.'!$AG$12:$BG$722,MATCH($B690,'Res.Aux.'!$AG$12:$AG$722,0),MATCH(C$6,'Res.Aux.'!$AG$15:$BG$15,0)))</f>
        <v/>
      </c>
      <c r="D690" s="402" t="str">
        <f t="shared" si="126"/>
        <v/>
      </c>
      <c r="E690" s="403" t="str">
        <f>IF($B690="-","",INDEX('Res.Aux.'!$AG$12:$BG$722,MATCH($B690,'Res.Aux.'!$AG$12:$AG$722,0),MATCH(E$6,'Res.Aux.'!$AG$15:$BG$15,0)))</f>
        <v/>
      </c>
      <c r="F690" s="402" t="str">
        <f t="shared" si="127"/>
        <v/>
      </c>
      <c r="G690" s="404" t="str">
        <f>IF($B690="-","",INDEX('Res.Aux.'!$AG$12:$BG$722,MATCH($B690,'Res.Aux.'!$AG$12:$AG$722,0),MATCH(G$6,'Res.Aux.'!$AG$15:$BG$15,0)))</f>
        <v/>
      </c>
      <c r="H690" s="405" t="str">
        <f>IF($B690="-","",Datos!$I$16)</f>
        <v/>
      </c>
      <c r="I690" s="406" t="str">
        <f>IF($C690="","",Datos!$G$16)</f>
        <v/>
      </c>
      <c r="J690" s="407" t="str">
        <f>IF($B690="-","",INDEX('Res.Aux.'!$AG$12:$BG$722,MATCH($B690,'Res.Aux.'!$AG$12:$AG$722,0),MATCH(J$6,'Res.Aux.'!$AG$15:$BG$15,0)))</f>
        <v/>
      </c>
      <c r="K690" s="408" t="str">
        <f>IF($C690="","",Datos!$H$26)</f>
        <v/>
      </c>
      <c r="L690" s="409" t="str">
        <f>IF($I690="","",Datos!$N$27)</f>
        <v/>
      </c>
      <c r="M690" s="407" t="str">
        <f>IF($I690="","",Datos!$O$27)</f>
        <v/>
      </c>
      <c r="N690" s="410" t="str">
        <f>IF($B690="-","",INDEX('Res.Aux.'!$AG$12:$BG$722,MATCH($B690,'Res.Aux.'!$AG$12:$AG$722,0),MATCH(N$6,'Res.Aux.'!$AG$15:$BG$15,0)))</f>
        <v/>
      </c>
      <c r="O690" s="411"/>
      <c r="P690" s="412" t="str">
        <f t="shared" si="128"/>
        <v/>
      </c>
      <c r="Q690" s="413" t="str">
        <f t="shared" si="130"/>
        <v>ù</v>
      </c>
      <c r="R690" s="414" t="str">
        <f>IF($B690="-","",INDEX('Res.Aux.'!$AG$12:$BG$722,MATCH($B690,'Res.Aux.'!$AG$12:$AG$722,0),MATCH(R$6,'Res.Aux.'!$AG$15:$BG$15,0)))</f>
        <v/>
      </c>
      <c r="S690" s="415" t="str">
        <f>IF($B690="-","",INDEX('Res.Aux.'!$AG$12:$BG$722,MATCH($B690,'Res.Aux.'!$AG$12:$AG$722,0),MATCH(S$6,'Res.Aux.'!$AG$15:$BG$15,0)))</f>
        <v/>
      </c>
      <c r="T690" s="415" t="str">
        <f>IF($B690="-","",INDEX('Res.Aux.'!$AG$12:$BG$722,MATCH($B690,'Res.Aux.'!$AG$12:$AG$722,0),MATCH(T$6,'Res.Aux.'!$AG$15:$BG$15,0)))</f>
        <v/>
      </c>
      <c r="U690" s="416" t="str">
        <f>IF($B690="-","",INDEX('Res.Aux.'!$AG$12:$BG$722,MATCH($B690,'Res.Aux.'!$AG$12:$AG$722,0),MATCH(U$6,'Res.Aux.'!$AG$15:$BG$15,0)))</f>
        <v/>
      </c>
      <c r="V690" s="417"/>
      <c r="W690" s="414" t="str">
        <f t="shared" si="133"/>
        <v>-</v>
      </c>
      <c r="X690" s="415" t="str">
        <f t="shared" si="133"/>
        <v>-</v>
      </c>
      <c r="Y690" s="415" t="str">
        <f t="shared" si="133"/>
        <v>-</v>
      </c>
      <c r="Z690" s="416" t="str">
        <f t="shared" si="133"/>
        <v>-</v>
      </c>
      <c r="AA690" s="417"/>
      <c r="AB690" s="414" t="str">
        <f t="shared" si="132"/>
        <v>-</v>
      </c>
      <c r="AC690" s="415" t="str">
        <f t="shared" si="132"/>
        <v>-</v>
      </c>
      <c r="AD690" s="415" t="str">
        <f t="shared" si="132"/>
        <v>-</v>
      </c>
      <c r="AE690" s="416" t="str">
        <f t="shared" si="132"/>
        <v>-</v>
      </c>
      <c r="AF690" s="417"/>
      <c r="AG690" s="410" t="str">
        <f t="shared" si="123"/>
        <v>-</v>
      </c>
      <c r="AH690" s="417"/>
      <c r="AI690" s="418" t="str">
        <f t="shared" si="124"/>
        <v>ù</v>
      </c>
      <c r="AJ690" s="419" t="str">
        <f t="shared" si="125"/>
        <v>~</v>
      </c>
      <c r="AK690" s="417"/>
      <c r="AL690" s="414" t="str">
        <f t="shared" si="131"/>
        <v>-</v>
      </c>
      <c r="AM690" s="416" t="str">
        <f t="shared" si="129"/>
        <v>-</v>
      </c>
    </row>
    <row r="691" spans="2:39" ht="15" x14ac:dyDescent="0.3">
      <c r="B691" s="400" t="str">
        <f>IF(MAX(B$7:B690)+1&gt;MAX('Res.Aux.'!$AG$23:$AG$722),"-",MAX(B$7:B690)+1)</f>
        <v>-</v>
      </c>
      <c r="C691" s="401" t="str">
        <f>IF($B691="-","",INDEX('Res.Aux.'!$AG$12:$BG$722,MATCH($B691,'Res.Aux.'!$AG$12:$AG$722,0),MATCH(C$6,'Res.Aux.'!$AG$15:$BG$15,0)))</f>
        <v/>
      </c>
      <c r="D691" s="402" t="str">
        <f t="shared" si="126"/>
        <v/>
      </c>
      <c r="E691" s="403" t="str">
        <f>IF($B691="-","",INDEX('Res.Aux.'!$AG$12:$BG$722,MATCH($B691,'Res.Aux.'!$AG$12:$AG$722,0),MATCH(E$6,'Res.Aux.'!$AG$15:$BG$15,0)))</f>
        <v/>
      </c>
      <c r="F691" s="402" t="str">
        <f t="shared" si="127"/>
        <v/>
      </c>
      <c r="G691" s="404" t="str">
        <f>IF($B691="-","",INDEX('Res.Aux.'!$AG$12:$BG$722,MATCH($B691,'Res.Aux.'!$AG$12:$AG$722,0),MATCH(G$6,'Res.Aux.'!$AG$15:$BG$15,0)))</f>
        <v/>
      </c>
      <c r="H691" s="405" t="str">
        <f>IF($B691="-","",Datos!$I$16)</f>
        <v/>
      </c>
      <c r="I691" s="406" t="str">
        <f>IF($C691="","",Datos!$G$16)</f>
        <v/>
      </c>
      <c r="J691" s="407" t="str">
        <f>IF($B691="-","",INDEX('Res.Aux.'!$AG$12:$BG$722,MATCH($B691,'Res.Aux.'!$AG$12:$AG$722,0),MATCH(J$6,'Res.Aux.'!$AG$15:$BG$15,0)))</f>
        <v/>
      </c>
      <c r="K691" s="408" t="str">
        <f>IF($C691="","",Datos!$H$26)</f>
        <v/>
      </c>
      <c r="L691" s="409" t="str">
        <f>IF($I691="","",Datos!$N$27)</f>
        <v/>
      </c>
      <c r="M691" s="407" t="str">
        <f>IF($I691="","",Datos!$O$27)</f>
        <v/>
      </c>
      <c r="N691" s="410" t="str">
        <f>IF($B691="-","",INDEX('Res.Aux.'!$AG$12:$BG$722,MATCH($B691,'Res.Aux.'!$AG$12:$AG$722,0),MATCH(N$6,'Res.Aux.'!$AG$15:$BG$15,0)))</f>
        <v/>
      </c>
      <c r="O691" s="411"/>
      <c r="P691" s="412" t="str">
        <f t="shared" si="128"/>
        <v/>
      </c>
      <c r="Q691" s="413" t="str">
        <f t="shared" si="130"/>
        <v>ù</v>
      </c>
      <c r="R691" s="414" t="str">
        <f>IF($B691="-","",INDEX('Res.Aux.'!$AG$12:$BG$722,MATCH($B691,'Res.Aux.'!$AG$12:$AG$722,0),MATCH(R$6,'Res.Aux.'!$AG$15:$BG$15,0)))</f>
        <v/>
      </c>
      <c r="S691" s="415" t="str">
        <f>IF($B691="-","",INDEX('Res.Aux.'!$AG$12:$BG$722,MATCH($B691,'Res.Aux.'!$AG$12:$AG$722,0),MATCH(S$6,'Res.Aux.'!$AG$15:$BG$15,0)))</f>
        <v/>
      </c>
      <c r="T691" s="415" t="str">
        <f>IF($B691="-","",INDEX('Res.Aux.'!$AG$12:$BG$722,MATCH($B691,'Res.Aux.'!$AG$12:$AG$722,0),MATCH(T$6,'Res.Aux.'!$AG$15:$BG$15,0)))</f>
        <v/>
      </c>
      <c r="U691" s="416" t="str">
        <f>IF($B691="-","",INDEX('Res.Aux.'!$AG$12:$BG$722,MATCH($B691,'Res.Aux.'!$AG$12:$AG$722,0),MATCH(U$6,'Res.Aux.'!$AG$15:$BG$15,0)))</f>
        <v/>
      </c>
      <c r="V691" s="417"/>
      <c r="W691" s="414" t="str">
        <f t="shared" si="133"/>
        <v>-</v>
      </c>
      <c r="X691" s="415" t="str">
        <f t="shared" si="133"/>
        <v>-</v>
      </c>
      <c r="Y691" s="415" t="str">
        <f t="shared" si="133"/>
        <v>-</v>
      </c>
      <c r="Z691" s="416" t="str">
        <f t="shared" si="133"/>
        <v>-</v>
      </c>
      <c r="AA691" s="417"/>
      <c r="AB691" s="414" t="str">
        <f t="shared" si="132"/>
        <v>-</v>
      </c>
      <c r="AC691" s="415" t="str">
        <f t="shared" si="132"/>
        <v>-</v>
      </c>
      <c r="AD691" s="415" t="str">
        <f t="shared" si="132"/>
        <v>-</v>
      </c>
      <c r="AE691" s="416" t="str">
        <f t="shared" si="132"/>
        <v>-</v>
      </c>
      <c r="AF691" s="417"/>
      <c r="AG691" s="410" t="str">
        <f t="shared" si="123"/>
        <v>-</v>
      </c>
      <c r="AH691" s="417"/>
      <c r="AI691" s="418" t="str">
        <f t="shared" si="124"/>
        <v>ù</v>
      </c>
      <c r="AJ691" s="419" t="str">
        <f t="shared" si="125"/>
        <v>~</v>
      </c>
      <c r="AK691" s="417"/>
      <c r="AL691" s="414" t="str">
        <f t="shared" si="131"/>
        <v>-</v>
      </c>
      <c r="AM691" s="416" t="str">
        <f t="shared" si="129"/>
        <v>-</v>
      </c>
    </row>
    <row r="692" spans="2:39" ht="15" x14ac:dyDescent="0.3">
      <c r="B692" s="400" t="str">
        <f>IF(MAX(B$7:B691)+1&gt;MAX('Res.Aux.'!$AG$23:$AG$722),"-",MAX(B$7:B691)+1)</f>
        <v>-</v>
      </c>
      <c r="C692" s="401" t="str">
        <f>IF($B692="-","",INDEX('Res.Aux.'!$AG$12:$BG$722,MATCH($B692,'Res.Aux.'!$AG$12:$AG$722,0),MATCH(C$6,'Res.Aux.'!$AG$15:$BG$15,0)))</f>
        <v/>
      </c>
      <c r="D692" s="402" t="str">
        <f t="shared" si="126"/>
        <v/>
      </c>
      <c r="E692" s="403" t="str">
        <f>IF($B692="-","",INDEX('Res.Aux.'!$AG$12:$BG$722,MATCH($B692,'Res.Aux.'!$AG$12:$AG$722,0),MATCH(E$6,'Res.Aux.'!$AG$15:$BG$15,0)))</f>
        <v/>
      </c>
      <c r="F692" s="402" t="str">
        <f t="shared" si="127"/>
        <v/>
      </c>
      <c r="G692" s="404" t="str">
        <f>IF($B692="-","",INDEX('Res.Aux.'!$AG$12:$BG$722,MATCH($B692,'Res.Aux.'!$AG$12:$AG$722,0),MATCH(G$6,'Res.Aux.'!$AG$15:$BG$15,0)))</f>
        <v/>
      </c>
      <c r="H692" s="405" t="str">
        <f>IF($B692="-","",Datos!$I$16)</f>
        <v/>
      </c>
      <c r="I692" s="406" t="str">
        <f>IF($C692="","",Datos!$G$16)</f>
        <v/>
      </c>
      <c r="J692" s="407" t="str">
        <f>IF($B692="-","",INDEX('Res.Aux.'!$AG$12:$BG$722,MATCH($B692,'Res.Aux.'!$AG$12:$AG$722,0),MATCH(J$6,'Res.Aux.'!$AG$15:$BG$15,0)))</f>
        <v/>
      </c>
      <c r="K692" s="408" t="str">
        <f>IF($C692="","",Datos!$H$26)</f>
        <v/>
      </c>
      <c r="L692" s="409" t="str">
        <f>IF($I692="","",Datos!$N$27)</f>
        <v/>
      </c>
      <c r="M692" s="407" t="str">
        <f>IF($I692="","",Datos!$O$27)</f>
        <v/>
      </c>
      <c r="N692" s="410" t="str">
        <f>IF($B692="-","",INDEX('Res.Aux.'!$AG$12:$BG$722,MATCH($B692,'Res.Aux.'!$AG$12:$AG$722,0),MATCH(N$6,'Res.Aux.'!$AG$15:$BG$15,0)))</f>
        <v/>
      </c>
      <c r="O692" s="411"/>
      <c r="P692" s="412" t="str">
        <f t="shared" si="128"/>
        <v/>
      </c>
      <c r="Q692" s="413" t="str">
        <f t="shared" si="130"/>
        <v>ù</v>
      </c>
      <c r="R692" s="414" t="str">
        <f>IF($B692="-","",INDEX('Res.Aux.'!$AG$12:$BG$722,MATCH($B692,'Res.Aux.'!$AG$12:$AG$722,0),MATCH(R$6,'Res.Aux.'!$AG$15:$BG$15,0)))</f>
        <v/>
      </c>
      <c r="S692" s="415" t="str">
        <f>IF($B692="-","",INDEX('Res.Aux.'!$AG$12:$BG$722,MATCH($B692,'Res.Aux.'!$AG$12:$AG$722,0),MATCH(S$6,'Res.Aux.'!$AG$15:$BG$15,0)))</f>
        <v/>
      </c>
      <c r="T692" s="415" t="str">
        <f>IF($B692="-","",INDEX('Res.Aux.'!$AG$12:$BG$722,MATCH($B692,'Res.Aux.'!$AG$12:$AG$722,0),MATCH(T$6,'Res.Aux.'!$AG$15:$BG$15,0)))</f>
        <v/>
      </c>
      <c r="U692" s="416" t="str">
        <f>IF($B692="-","",INDEX('Res.Aux.'!$AG$12:$BG$722,MATCH($B692,'Res.Aux.'!$AG$12:$AG$722,0),MATCH(U$6,'Res.Aux.'!$AG$15:$BG$15,0)))</f>
        <v/>
      </c>
      <c r="V692" s="417"/>
      <c r="W692" s="414" t="str">
        <f t="shared" si="133"/>
        <v>-</v>
      </c>
      <c r="X692" s="415" t="str">
        <f t="shared" si="133"/>
        <v>-</v>
      </c>
      <c r="Y692" s="415" t="str">
        <f t="shared" si="133"/>
        <v>-</v>
      </c>
      <c r="Z692" s="416" t="str">
        <f t="shared" si="133"/>
        <v>-</v>
      </c>
      <c r="AA692" s="417"/>
      <c r="AB692" s="414" t="str">
        <f t="shared" si="132"/>
        <v>-</v>
      </c>
      <c r="AC692" s="415" t="str">
        <f t="shared" si="132"/>
        <v>-</v>
      </c>
      <c r="AD692" s="415" t="str">
        <f t="shared" si="132"/>
        <v>-</v>
      </c>
      <c r="AE692" s="416" t="str">
        <f t="shared" si="132"/>
        <v>-</v>
      </c>
      <c r="AF692" s="417"/>
      <c r="AG692" s="410" t="str">
        <f t="shared" si="123"/>
        <v>-</v>
      </c>
      <c r="AH692" s="417"/>
      <c r="AI692" s="418" t="str">
        <f t="shared" si="124"/>
        <v>ù</v>
      </c>
      <c r="AJ692" s="419" t="str">
        <f t="shared" si="125"/>
        <v>~</v>
      </c>
      <c r="AK692" s="417"/>
      <c r="AL692" s="414" t="str">
        <f t="shared" si="131"/>
        <v>-</v>
      </c>
      <c r="AM692" s="416" t="str">
        <f t="shared" si="129"/>
        <v>-</v>
      </c>
    </row>
    <row r="693" spans="2:39" ht="15" x14ac:dyDescent="0.3">
      <c r="B693" s="400" t="str">
        <f>IF(MAX(B$7:B692)+1&gt;MAX('Res.Aux.'!$AG$23:$AG$722),"-",MAX(B$7:B692)+1)</f>
        <v>-</v>
      </c>
      <c r="C693" s="401" t="str">
        <f>IF($B693="-","",INDEX('Res.Aux.'!$AG$12:$BG$722,MATCH($B693,'Res.Aux.'!$AG$12:$AG$722,0),MATCH(C$6,'Res.Aux.'!$AG$15:$BG$15,0)))</f>
        <v/>
      </c>
      <c r="D693" s="402" t="str">
        <f t="shared" si="126"/>
        <v/>
      </c>
      <c r="E693" s="403" t="str">
        <f>IF($B693="-","",INDEX('Res.Aux.'!$AG$12:$BG$722,MATCH($B693,'Res.Aux.'!$AG$12:$AG$722,0),MATCH(E$6,'Res.Aux.'!$AG$15:$BG$15,0)))</f>
        <v/>
      </c>
      <c r="F693" s="402" t="str">
        <f t="shared" si="127"/>
        <v/>
      </c>
      <c r="G693" s="404" t="str">
        <f>IF($B693="-","",INDEX('Res.Aux.'!$AG$12:$BG$722,MATCH($B693,'Res.Aux.'!$AG$12:$AG$722,0),MATCH(G$6,'Res.Aux.'!$AG$15:$BG$15,0)))</f>
        <v/>
      </c>
      <c r="H693" s="405" t="str">
        <f>IF($B693="-","",Datos!$I$16)</f>
        <v/>
      </c>
      <c r="I693" s="406" t="str">
        <f>IF($C693="","",Datos!$G$16)</f>
        <v/>
      </c>
      <c r="J693" s="407" t="str">
        <f>IF($B693="-","",INDEX('Res.Aux.'!$AG$12:$BG$722,MATCH($B693,'Res.Aux.'!$AG$12:$AG$722,0),MATCH(J$6,'Res.Aux.'!$AG$15:$BG$15,0)))</f>
        <v/>
      </c>
      <c r="K693" s="408" t="str">
        <f>IF($C693="","",Datos!$H$26)</f>
        <v/>
      </c>
      <c r="L693" s="409" t="str">
        <f>IF($I693="","",Datos!$N$27)</f>
        <v/>
      </c>
      <c r="M693" s="407" t="str">
        <f>IF($I693="","",Datos!$O$27)</f>
        <v/>
      </c>
      <c r="N693" s="410" t="str">
        <f>IF($B693="-","",INDEX('Res.Aux.'!$AG$12:$BG$722,MATCH($B693,'Res.Aux.'!$AG$12:$AG$722,0),MATCH(N$6,'Res.Aux.'!$AG$15:$BG$15,0)))</f>
        <v/>
      </c>
      <c r="O693" s="411"/>
      <c r="P693" s="412" t="str">
        <f t="shared" si="128"/>
        <v/>
      </c>
      <c r="Q693" s="413" t="str">
        <f t="shared" si="130"/>
        <v>ù</v>
      </c>
      <c r="R693" s="414" t="str">
        <f>IF($B693="-","",INDEX('Res.Aux.'!$AG$12:$BG$722,MATCH($B693,'Res.Aux.'!$AG$12:$AG$722,0),MATCH(R$6,'Res.Aux.'!$AG$15:$BG$15,0)))</f>
        <v/>
      </c>
      <c r="S693" s="415" t="str">
        <f>IF($B693="-","",INDEX('Res.Aux.'!$AG$12:$BG$722,MATCH($B693,'Res.Aux.'!$AG$12:$AG$722,0),MATCH(S$6,'Res.Aux.'!$AG$15:$BG$15,0)))</f>
        <v/>
      </c>
      <c r="T693" s="415" t="str">
        <f>IF($B693="-","",INDEX('Res.Aux.'!$AG$12:$BG$722,MATCH($B693,'Res.Aux.'!$AG$12:$AG$722,0),MATCH(T$6,'Res.Aux.'!$AG$15:$BG$15,0)))</f>
        <v/>
      </c>
      <c r="U693" s="416" t="str">
        <f>IF($B693="-","",INDEX('Res.Aux.'!$AG$12:$BG$722,MATCH($B693,'Res.Aux.'!$AG$12:$AG$722,0),MATCH(U$6,'Res.Aux.'!$AG$15:$BG$15,0)))</f>
        <v/>
      </c>
      <c r="V693" s="417"/>
      <c r="W693" s="414" t="str">
        <f t="shared" si="133"/>
        <v>-</v>
      </c>
      <c r="X693" s="415" t="str">
        <f t="shared" si="133"/>
        <v>-</v>
      </c>
      <c r="Y693" s="415" t="str">
        <f t="shared" si="133"/>
        <v>-</v>
      </c>
      <c r="Z693" s="416" t="str">
        <f t="shared" si="133"/>
        <v>-</v>
      </c>
      <c r="AA693" s="417"/>
      <c r="AB693" s="414" t="str">
        <f t="shared" si="132"/>
        <v>-</v>
      </c>
      <c r="AC693" s="415" t="str">
        <f t="shared" si="132"/>
        <v>-</v>
      </c>
      <c r="AD693" s="415" t="str">
        <f t="shared" si="132"/>
        <v>-</v>
      </c>
      <c r="AE693" s="416" t="str">
        <f t="shared" si="132"/>
        <v>-</v>
      </c>
      <c r="AF693" s="417"/>
      <c r="AG693" s="410" t="str">
        <f t="shared" si="123"/>
        <v>-</v>
      </c>
      <c r="AH693" s="417"/>
      <c r="AI693" s="418" t="str">
        <f t="shared" si="124"/>
        <v>ù</v>
      </c>
      <c r="AJ693" s="419" t="str">
        <f t="shared" si="125"/>
        <v>~</v>
      </c>
      <c r="AK693" s="417"/>
      <c r="AL693" s="414" t="str">
        <f t="shared" si="131"/>
        <v>-</v>
      </c>
      <c r="AM693" s="416" t="str">
        <f t="shared" si="129"/>
        <v>-</v>
      </c>
    </row>
    <row r="694" spans="2:39" ht="15" x14ac:dyDescent="0.3">
      <c r="B694" s="400" t="str">
        <f>IF(MAX(B$7:B693)+1&gt;MAX('Res.Aux.'!$AG$23:$AG$722),"-",MAX(B$7:B693)+1)</f>
        <v>-</v>
      </c>
      <c r="C694" s="401" t="str">
        <f>IF($B694="-","",INDEX('Res.Aux.'!$AG$12:$BG$722,MATCH($B694,'Res.Aux.'!$AG$12:$AG$722,0),MATCH(C$6,'Res.Aux.'!$AG$15:$BG$15,0)))</f>
        <v/>
      </c>
      <c r="D694" s="402" t="str">
        <f t="shared" si="126"/>
        <v/>
      </c>
      <c r="E694" s="403" t="str">
        <f>IF($B694="-","",INDEX('Res.Aux.'!$AG$12:$BG$722,MATCH($B694,'Res.Aux.'!$AG$12:$AG$722,0),MATCH(E$6,'Res.Aux.'!$AG$15:$BG$15,0)))</f>
        <v/>
      </c>
      <c r="F694" s="402" t="str">
        <f t="shared" si="127"/>
        <v/>
      </c>
      <c r="G694" s="404" t="str">
        <f>IF($B694="-","",INDEX('Res.Aux.'!$AG$12:$BG$722,MATCH($B694,'Res.Aux.'!$AG$12:$AG$722,0),MATCH(G$6,'Res.Aux.'!$AG$15:$BG$15,0)))</f>
        <v/>
      </c>
      <c r="H694" s="405" t="str">
        <f>IF($B694="-","",Datos!$I$16)</f>
        <v/>
      </c>
      <c r="I694" s="406" t="str">
        <f>IF($C694="","",Datos!$G$16)</f>
        <v/>
      </c>
      <c r="J694" s="407" t="str">
        <f>IF($B694="-","",INDEX('Res.Aux.'!$AG$12:$BG$722,MATCH($B694,'Res.Aux.'!$AG$12:$AG$722,0),MATCH(J$6,'Res.Aux.'!$AG$15:$BG$15,0)))</f>
        <v/>
      </c>
      <c r="K694" s="408" t="str">
        <f>IF($C694="","",Datos!$H$26)</f>
        <v/>
      </c>
      <c r="L694" s="409" t="str">
        <f>IF($I694="","",Datos!$N$27)</f>
        <v/>
      </c>
      <c r="M694" s="407" t="str">
        <f>IF($I694="","",Datos!$O$27)</f>
        <v/>
      </c>
      <c r="N694" s="410" t="str">
        <f>IF($B694="-","",INDEX('Res.Aux.'!$AG$12:$BG$722,MATCH($B694,'Res.Aux.'!$AG$12:$AG$722,0),MATCH(N$6,'Res.Aux.'!$AG$15:$BG$15,0)))</f>
        <v/>
      </c>
      <c r="O694" s="411"/>
      <c r="P694" s="412" t="str">
        <f t="shared" si="128"/>
        <v/>
      </c>
      <c r="Q694" s="413" t="str">
        <f t="shared" si="130"/>
        <v>ù</v>
      </c>
      <c r="R694" s="414" t="str">
        <f>IF($B694="-","",INDEX('Res.Aux.'!$AG$12:$BG$722,MATCH($B694,'Res.Aux.'!$AG$12:$AG$722,0),MATCH(R$6,'Res.Aux.'!$AG$15:$BG$15,0)))</f>
        <v/>
      </c>
      <c r="S694" s="415" t="str">
        <f>IF($B694="-","",INDEX('Res.Aux.'!$AG$12:$BG$722,MATCH($B694,'Res.Aux.'!$AG$12:$AG$722,0),MATCH(S$6,'Res.Aux.'!$AG$15:$BG$15,0)))</f>
        <v/>
      </c>
      <c r="T694" s="415" t="str">
        <f>IF($B694="-","",INDEX('Res.Aux.'!$AG$12:$BG$722,MATCH($B694,'Res.Aux.'!$AG$12:$AG$722,0),MATCH(T$6,'Res.Aux.'!$AG$15:$BG$15,0)))</f>
        <v/>
      </c>
      <c r="U694" s="416" t="str">
        <f>IF($B694="-","",INDEX('Res.Aux.'!$AG$12:$BG$722,MATCH($B694,'Res.Aux.'!$AG$12:$AG$722,0),MATCH(U$6,'Res.Aux.'!$AG$15:$BG$15,0)))</f>
        <v/>
      </c>
      <c r="V694" s="417"/>
      <c r="W694" s="414" t="str">
        <f t="shared" si="133"/>
        <v>-</v>
      </c>
      <c r="X694" s="415" t="str">
        <f t="shared" si="133"/>
        <v>-</v>
      </c>
      <c r="Y694" s="415" t="str">
        <f t="shared" si="133"/>
        <v>-</v>
      </c>
      <c r="Z694" s="416" t="str">
        <f t="shared" si="133"/>
        <v>-</v>
      </c>
      <c r="AA694" s="417"/>
      <c r="AB694" s="414" t="str">
        <f t="shared" si="132"/>
        <v>-</v>
      </c>
      <c r="AC694" s="415" t="str">
        <f t="shared" si="132"/>
        <v>-</v>
      </c>
      <c r="AD694" s="415" t="str">
        <f t="shared" si="132"/>
        <v>-</v>
      </c>
      <c r="AE694" s="416" t="str">
        <f t="shared" si="132"/>
        <v>-</v>
      </c>
      <c r="AF694" s="417"/>
      <c r="AG694" s="410" t="str">
        <f t="shared" si="123"/>
        <v>-</v>
      </c>
      <c r="AH694" s="417"/>
      <c r="AI694" s="418" t="str">
        <f t="shared" si="124"/>
        <v>ù</v>
      </c>
      <c r="AJ694" s="419" t="str">
        <f t="shared" si="125"/>
        <v>~</v>
      </c>
      <c r="AK694" s="417"/>
      <c r="AL694" s="414" t="str">
        <f t="shared" si="131"/>
        <v>-</v>
      </c>
      <c r="AM694" s="416" t="str">
        <f t="shared" si="129"/>
        <v>-</v>
      </c>
    </row>
    <row r="695" spans="2:39" ht="15" x14ac:dyDescent="0.3">
      <c r="B695" s="400" t="str">
        <f>IF(MAX(B$7:B694)+1&gt;MAX('Res.Aux.'!$AG$23:$AG$722),"-",MAX(B$7:B694)+1)</f>
        <v>-</v>
      </c>
      <c r="C695" s="401" t="str">
        <f>IF($B695="-","",INDEX('Res.Aux.'!$AG$12:$BG$722,MATCH($B695,'Res.Aux.'!$AG$12:$AG$722,0),MATCH(C$6,'Res.Aux.'!$AG$15:$BG$15,0)))</f>
        <v/>
      </c>
      <c r="D695" s="402" t="str">
        <f t="shared" si="126"/>
        <v/>
      </c>
      <c r="E695" s="403" t="str">
        <f>IF($B695="-","",INDEX('Res.Aux.'!$AG$12:$BG$722,MATCH($B695,'Res.Aux.'!$AG$12:$AG$722,0),MATCH(E$6,'Res.Aux.'!$AG$15:$BG$15,0)))</f>
        <v/>
      </c>
      <c r="F695" s="402" t="str">
        <f t="shared" si="127"/>
        <v/>
      </c>
      <c r="G695" s="404" t="str">
        <f>IF($B695="-","",INDEX('Res.Aux.'!$AG$12:$BG$722,MATCH($B695,'Res.Aux.'!$AG$12:$AG$722,0),MATCH(G$6,'Res.Aux.'!$AG$15:$BG$15,0)))</f>
        <v/>
      </c>
      <c r="H695" s="405" t="str">
        <f>IF($B695="-","",Datos!$I$16)</f>
        <v/>
      </c>
      <c r="I695" s="406" t="str">
        <f>IF($C695="","",Datos!$G$16)</f>
        <v/>
      </c>
      <c r="J695" s="407" t="str">
        <f>IF($B695="-","",INDEX('Res.Aux.'!$AG$12:$BG$722,MATCH($B695,'Res.Aux.'!$AG$12:$AG$722,0),MATCH(J$6,'Res.Aux.'!$AG$15:$BG$15,0)))</f>
        <v/>
      </c>
      <c r="K695" s="408" t="str">
        <f>IF($C695="","",Datos!$H$26)</f>
        <v/>
      </c>
      <c r="L695" s="409" t="str">
        <f>IF($I695="","",Datos!$N$27)</f>
        <v/>
      </c>
      <c r="M695" s="407" t="str">
        <f>IF($I695="","",Datos!$O$27)</f>
        <v/>
      </c>
      <c r="N695" s="410" t="str">
        <f>IF($B695="-","",INDEX('Res.Aux.'!$AG$12:$BG$722,MATCH($B695,'Res.Aux.'!$AG$12:$AG$722,0),MATCH(N$6,'Res.Aux.'!$AG$15:$BG$15,0)))</f>
        <v/>
      </c>
      <c r="O695" s="411"/>
      <c r="P695" s="412" t="str">
        <f t="shared" si="128"/>
        <v/>
      </c>
      <c r="Q695" s="413" t="str">
        <f t="shared" si="130"/>
        <v>ù</v>
      </c>
      <c r="R695" s="414" t="str">
        <f>IF($B695="-","",INDEX('Res.Aux.'!$AG$12:$BG$722,MATCH($B695,'Res.Aux.'!$AG$12:$AG$722,0),MATCH(R$6,'Res.Aux.'!$AG$15:$BG$15,0)))</f>
        <v/>
      </c>
      <c r="S695" s="415" t="str">
        <f>IF($B695="-","",INDEX('Res.Aux.'!$AG$12:$BG$722,MATCH($B695,'Res.Aux.'!$AG$12:$AG$722,0),MATCH(S$6,'Res.Aux.'!$AG$15:$BG$15,0)))</f>
        <v/>
      </c>
      <c r="T695" s="415" t="str">
        <f>IF($B695="-","",INDEX('Res.Aux.'!$AG$12:$BG$722,MATCH($B695,'Res.Aux.'!$AG$12:$AG$722,0),MATCH(T$6,'Res.Aux.'!$AG$15:$BG$15,0)))</f>
        <v/>
      </c>
      <c r="U695" s="416" t="str">
        <f>IF($B695="-","",INDEX('Res.Aux.'!$AG$12:$BG$722,MATCH($B695,'Res.Aux.'!$AG$12:$AG$722,0),MATCH(U$6,'Res.Aux.'!$AG$15:$BG$15,0)))</f>
        <v/>
      </c>
      <c r="V695" s="417"/>
      <c r="W695" s="414" t="str">
        <f t="shared" si="133"/>
        <v>-</v>
      </c>
      <c r="X695" s="415" t="str">
        <f t="shared" si="133"/>
        <v>-</v>
      </c>
      <c r="Y695" s="415" t="str">
        <f t="shared" si="133"/>
        <v>-</v>
      </c>
      <c r="Z695" s="416" t="str">
        <f t="shared" si="133"/>
        <v>-</v>
      </c>
      <c r="AA695" s="417"/>
      <c r="AB695" s="414" t="str">
        <f t="shared" si="132"/>
        <v>-</v>
      </c>
      <c r="AC695" s="415" t="str">
        <f t="shared" si="132"/>
        <v>-</v>
      </c>
      <c r="AD695" s="415" t="str">
        <f t="shared" si="132"/>
        <v>-</v>
      </c>
      <c r="AE695" s="416" t="str">
        <f t="shared" si="132"/>
        <v>-</v>
      </c>
      <c r="AF695" s="417"/>
      <c r="AG695" s="410" t="str">
        <f t="shared" si="123"/>
        <v>-</v>
      </c>
      <c r="AH695" s="417"/>
      <c r="AI695" s="418" t="str">
        <f t="shared" si="124"/>
        <v>ù</v>
      </c>
      <c r="AJ695" s="419" t="str">
        <f t="shared" si="125"/>
        <v>~</v>
      </c>
      <c r="AK695" s="417"/>
      <c r="AL695" s="414" t="str">
        <f t="shared" si="131"/>
        <v>-</v>
      </c>
      <c r="AM695" s="416" t="str">
        <f t="shared" si="129"/>
        <v>-</v>
      </c>
    </row>
    <row r="696" spans="2:39" ht="15" x14ac:dyDescent="0.3">
      <c r="B696" s="400" t="str">
        <f>IF(MAX(B$7:B695)+1&gt;MAX('Res.Aux.'!$AG$23:$AG$722),"-",MAX(B$7:B695)+1)</f>
        <v>-</v>
      </c>
      <c r="C696" s="401" t="str">
        <f>IF($B696="-","",INDEX('Res.Aux.'!$AG$12:$BG$722,MATCH($B696,'Res.Aux.'!$AG$12:$AG$722,0),MATCH(C$6,'Res.Aux.'!$AG$15:$BG$15,0)))</f>
        <v/>
      </c>
      <c r="D696" s="402" t="str">
        <f t="shared" si="126"/>
        <v/>
      </c>
      <c r="E696" s="403" t="str">
        <f>IF($B696="-","",INDEX('Res.Aux.'!$AG$12:$BG$722,MATCH($B696,'Res.Aux.'!$AG$12:$AG$722,0),MATCH(E$6,'Res.Aux.'!$AG$15:$BG$15,0)))</f>
        <v/>
      </c>
      <c r="F696" s="402" t="str">
        <f t="shared" si="127"/>
        <v/>
      </c>
      <c r="G696" s="404" t="str">
        <f>IF($B696="-","",INDEX('Res.Aux.'!$AG$12:$BG$722,MATCH($B696,'Res.Aux.'!$AG$12:$AG$722,0),MATCH(G$6,'Res.Aux.'!$AG$15:$BG$15,0)))</f>
        <v/>
      </c>
      <c r="H696" s="405" t="str">
        <f>IF($B696="-","",Datos!$I$16)</f>
        <v/>
      </c>
      <c r="I696" s="406" t="str">
        <f>IF($C696="","",Datos!$G$16)</f>
        <v/>
      </c>
      <c r="J696" s="407" t="str">
        <f>IF($B696="-","",INDEX('Res.Aux.'!$AG$12:$BG$722,MATCH($B696,'Res.Aux.'!$AG$12:$AG$722,0),MATCH(J$6,'Res.Aux.'!$AG$15:$BG$15,0)))</f>
        <v/>
      </c>
      <c r="K696" s="408" t="str">
        <f>IF($C696="","",Datos!$H$26)</f>
        <v/>
      </c>
      <c r="L696" s="409" t="str">
        <f>IF($I696="","",Datos!$N$27)</f>
        <v/>
      </c>
      <c r="M696" s="407" t="str">
        <f>IF($I696="","",Datos!$O$27)</f>
        <v/>
      </c>
      <c r="N696" s="410" t="str">
        <f>IF($B696="-","",INDEX('Res.Aux.'!$AG$12:$BG$722,MATCH($B696,'Res.Aux.'!$AG$12:$AG$722,0),MATCH(N$6,'Res.Aux.'!$AG$15:$BG$15,0)))</f>
        <v/>
      </c>
      <c r="O696" s="411"/>
      <c r="P696" s="412" t="str">
        <f t="shared" si="128"/>
        <v/>
      </c>
      <c r="Q696" s="413" t="str">
        <f t="shared" si="130"/>
        <v>ù</v>
      </c>
      <c r="R696" s="414" t="str">
        <f>IF($B696="-","",INDEX('Res.Aux.'!$AG$12:$BG$722,MATCH($B696,'Res.Aux.'!$AG$12:$AG$722,0),MATCH(R$6,'Res.Aux.'!$AG$15:$BG$15,0)))</f>
        <v/>
      </c>
      <c r="S696" s="415" t="str">
        <f>IF($B696="-","",INDEX('Res.Aux.'!$AG$12:$BG$722,MATCH($B696,'Res.Aux.'!$AG$12:$AG$722,0),MATCH(S$6,'Res.Aux.'!$AG$15:$BG$15,0)))</f>
        <v/>
      </c>
      <c r="T696" s="415" t="str">
        <f>IF($B696="-","",INDEX('Res.Aux.'!$AG$12:$BG$722,MATCH($B696,'Res.Aux.'!$AG$12:$AG$722,0),MATCH(T$6,'Res.Aux.'!$AG$15:$BG$15,0)))</f>
        <v/>
      </c>
      <c r="U696" s="416" t="str">
        <f>IF($B696="-","",INDEX('Res.Aux.'!$AG$12:$BG$722,MATCH($B696,'Res.Aux.'!$AG$12:$AG$722,0),MATCH(U$6,'Res.Aux.'!$AG$15:$BG$15,0)))</f>
        <v/>
      </c>
      <c r="V696" s="417"/>
      <c r="W696" s="414" t="str">
        <f t="shared" si="133"/>
        <v>-</v>
      </c>
      <c r="X696" s="415" t="str">
        <f t="shared" si="133"/>
        <v>-</v>
      </c>
      <c r="Y696" s="415" t="str">
        <f t="shared" si="133"/>
        <v>-</v>
      </c>
      <c r="Z696" s="416" t="str">
        <f t="shared" si="133"/>
        <v>-</v>
      </c>
      <c r="AA696" s="417"/>
      <c r="AB696" s="414" t="str">
        <f t="shared" si="132"/>
        <v>-</v>
      </c>
      <c r="AC696" s="415" t="str">
        <f t="shared" si="132"/>
        <v>-</v>
      </c>
      <c r="AD696" s="415" t="str">
        <f t="shared" si="132"/>
        <v>-</v>
      </c>
      <c r="AE696" s="416" t="str">
        <f t="shared" si="132"/>
        <v>-</v>
      </c>
      <c r="AF696" s="417"/>
      <c r="AG696" s="410" t="str">
        <f t="shared" si="123"/>
        <v>-</v>
      </c>
      <c r="AH696" s="417"/>
      <c r="AI696" s="418" t="str">
        <f t="shared" si="124"/>
        <v>ù</v>
      </c>
      <c r="AJ696" s="419" t="str">
        <f t="shared" si="125"/>
        <v>~</v>
      </c>
      <c r="AK696" s="417"/>
      <c r="AL696" s="414" t="str">
        <f t="shared" si="131"/>
        <v>-</v>
      </c>
      <c r="AM696" s="416" t="str">
        <f t="shared" si="129"/>
        <v>-</v>
      </c>
    </row>
    <row r="697" spans="2:39" ht="15" x14ac:dyDescent="0.3">
      <c r="B697" s="400" t="str">
        <f>IF(MAX(B$7:B696)+1&gt;MAX('Res.Aux.'!$AG$23:$AG$722),"-",MAX(B$7:B696)+1)</f>
        <v>-</v>
      </c>
      <c r="C697" s="401" t="str">
        <f>IF($B697="-","",INDEX('Res.Aux.'!$AG$12:$BG$722,MATCH($B697,'Res.Aux.'!$AG$12:$AG$722,0),MATCH(C$6,'Res.Aux.'!$AG$15:$BG$15,0)))</f>
        <v/>
      </c>
      <c r="D697" s="402" t="str">
        <f t="shared" si="126"/>
        <v/>
      </c>
      <c r="E697" s="403" t="str">
        <f>IF($B697="-","",INDEX('Res.Aux.'!$AG$12:$BG$722,MATCH($B697,'Res.Aux.'!$AG$12:$AG$722,0),MATCH(E$6,'Res.Aux.'!$AG$15:$BG$15,0)))</f>
        <v/>
      </c>
      <c r="F697" s="402" t="str">
        <f t="shared" si="127"/>
        <v/>
      </c>
      <c r="G697" s="404" t="str">
        <f>IF($B697="-","",INDEX('Res.Aux.'!$AG$12:$BG$722,MATCH($B697,'Res.Aux.'!$AG$12:$AG$722,0),MATCH(G$6,'Res.Aux.'!$AG$15:$BG$15,0)))</f>
        <v/>
      </c>
      <c r="H697" s="405" t="str">
        <f>IF($B697="-","",Datos!$I$16)</f>
        <v/>
      </c>
      <c r="I697" s="406" t="str">
        <f>IF($C697="","",Datos!$G$16)</f>
        <v/>
      </c>
      <c r="J697" s="407" t="str">
        <f>IF($B697="-","",INDEX('Res.Aux.'!$AG$12:$BG$722,MATCH($B697,'Res.Aux.'!$AG$12:$AG$722,0),MATCH(J$6,'Res.Aux.'!$AG$15:$BG$15,0)))</f>
        <v/>
      </c>
      <c r="K697" s="408" t="str">
        <f>IF($C697="","",Datos!$H$26)</f>
        <v/>
      </c>
      <c r="L697" s="409" t="str">
        <f>IF($I697="","",Datos!$N$27)</f>
        <v/>
      </c>
      <c r="M697" s="407" t="str">
        <f>IF($I697="","",Datos!$O$27)</f>
        <v/>
      </c>
      <c r="N697" s="410" t="str">
        <f>IF($B697="-","",INDEX('Res.Aux.'!$AG$12:$BG$722,MATCH($B697,'Res.Aux.'!$AG$12:$AG$722,0),MATCH(N$6,'Res.Aux.'!$AG$15:$BG$15,0)))</f>
        <v/>
      </c>
      <c r="O697" s="411"/>
      <c r="P697" s="412" t="str">
        <f t="shared" si="128"/>
        <v/>
      </c>
      <c r="Q697" s="413" t="str">
        <f t="shared" si="130"/>
        <v>ù</v>
      </c>
      <c r="R697" s="414" t="str">
        <f>IF($B697="-","",INDEX('Res.Aux.'!$AG$12:$BG$722,MATCH($B697,'Res.Aux.'!$AG$12:$AG$722,0),MATCH(R$6,'Res.Aux.'!$AG$15:$BG$15,0)))</f>
        <v/>
      </c>
      <c r="S697" s="415" t="str">
        <f>IF($B697="-","",INDEX('Res.Aux.'!$AG$12:$BG$722,MATCH($B697,'Res.Aux.'!$AG$12:$AG$722,0),MATCH(S$6,'Res.Aux.'!$AG$15:$BG$15,0)))</f>
        <v/>
      </c>
      <c r="T697" s="415" t="str">
        <f>IF($B697="-","",INDEX('Res.Aux.'!$AG$12:$BG$722,MATCH($B697,'Res.Aux.'!$AG$12:$AG$722,0),MATCH(T$6,'Res.Aux.'!$AG$15:$BG$15,0)))</f>
        <v/>
      </c>
      <c r="U697" s="416" t="str">
        <f>IF($B697="-","",INDEX('Res.Aux.'!$AG$12:$BG$722,MATCH($B697,'Res.Aux.'!$AG$12:$AG$722,0),MATCH(U$6,'Res.Aux.'!$AG$15:$BG$15,0)))</f>
        <v/>
      </c>
      <c r="V697" s="417"/>
      <c r="W697" s="414" t="str">
        <f t="shared" si="133"/>
        <v>-</v>
      </c>
      <c r="X697" s="415" t="str">
        <f t="shared" si="133"/>
        <v>-</v>
      </c>
      <c r="Y697" s="415" t="str">
        <f t="shared" si="133"/>
        <v>-</v>
      </c>
      <c r="Z697" s="416" t="str">
        <f t="shared" si="133"/>
        <v>-</v>
      </c>
      <c r="AA697" s="417"/>
      <c r="AB697" s="414" t="str">
        <f t="shared" si="132"/>
        <v>-</v>
      </c>
      <c r="AC697" s="415" t="str">
        <f t="shared" si="132"/>
        <v>-</v>
      </c>
      <c r="AD697" s="415" t="str">
        <f t="shared" si="132"/>
        <v>-</v>
      </c>
      <c r="AE697" s="416" t="str">
        <f t="shared" si="132"/>
        <v>-</v>
      </c>
      <c r="AF697" s="417"/>
      <c r="AG697" s="410" t="str">
        <f t="shared" si="123"/>
        <v>-</v>
      </c>
      <c r="AH697" s="417"/>
      <c r="AI697" s="418" t="str">
        <f t="shared" si="124"/>
        <v>ù</v>
      </c>
      <c r="AJ697" s="419" t="str">
        <f t="shared" si="125"/>
        <v>~</v>
      </c>
      <c r="AK697" s="417"/>
      <c r="AL697" s="414" t="str">
        <f t="shared" si="131"/>
        <v>-</v>
      </c>
      <c r="AM697" s="416" t="str">
        <f t="shared" si="129"/>
        <v>-</v>
      </c>
    </row>
    <row r="698" spans="2:39" ht="15" x14ac:dyDescent="0.3">
      <c r="B698" s="400" t="str">
        <f>IF(MAX(B$7:B697)+1&gt;MAX('Res.Aux.'!$AG$23:$AG$722),"-",MAX(B$7:B697)+1)</f>
        <v>-</v>
      </c>
      <c r="C698" s="401" t="str">
        <f>IF($B698="-","",INDEX('Res.Aux.'!$AG$12:$BG$722,MATCH($B698,'Res.Aux.'!$AG$12:$AG$722,0),MATCH(C$6,'Res.Aux.'!$AG$15:$BG$15,0)))</f>
        <v/>
      </c>
      <c r="D698" s="402" t="str">
        <f t="shared" si="126"/>
        <v/>
      </c>
      <c r="E698" s="403" t="str">
        <f>IF($B698="-","",INDEX('Res.Aux.'!$AG$12:$BG$722,MATCH($B698,'Res.Aux.'!$AG$12:$AG$722,0),MATCH(E$6,'Res.Aux.'!$AG$15:$BG$15,0)))</f>
        <v/>
      </c>
      <c r="F698" s="402" t="str">
        <f t="shared" si="127"/>
        <v/>
      </c>
      <c r="G698" s="404" t="str">
        <f>IF($B698="-","",INDEX('Res.Aux.'!$AG$12:$BG$722,MATCH($B698,'Res.Aux.'!$AG$12:$AG$722,0),MATCH(G$6,'Res.Aux.'!$AG$15:$BG$15,0)))</f>
        <v/>
      </c>
      <c r="H698" s="405" t="str">
        <f>IF($B698="-","",Datos!$I$16)</f>
        <v/>
      </c>
      <c r="I698" s="406" t="str">
        <f>IF($C698="","",Datos!$G$16)</f>
        <v/>
      </c>
      <c r="J698" s="407" t="str">
        <f>IF($B698="-","",INDEX('Res.Aux.'!$AG$12:$BG$722,MATCH($B698,'Res.Aux.'!$AG$12:$AG$722,0),MATCH(J$6,'Res.Aux.'!$AG$15:$BG$15,0)))</f>
        <v/>
      </c>
      <c r="K698" s="408" t="str">
        <f>IF($C698="","",Datos!$H$26)</f>
        <v/>
      </c>
      <c r="L698" s="409" t="str">
        <f>IF($I698="","",Datos!$N$27)</f>
        <v/>
      </c>
      <c r="M698" s="407" t="str">
        <f>IF($I698="","",Datos!$O$27)</f>
        <v/>
      </c>
      <c r="N698" s="410" t="str">
        <f>IF($B698="-","",INDEX('Res.Aux.'!$AG$12:$BG$722,MATCH($B698,'Res.Aux.'!$AG$12:$AG$722,0),MATCH(N$6,'Res.Aux.'!$AG$15:$BG$15,0)))</f>
        <v/>
      </c>
      <c r="O698" s="411"/>
      <c r="P698" s="412" t="str">
        <f t="shared" si="128"/>
        <v/>
      </c>
      <c r="Q698" s="413" t="str">
        <f t="shared" si="130"/>
        <v>ù</v>
      </c>
      <c r="R698" s="414" t="str">
        <f>IF($B698="-","",INDEX('Res.Aux.'!$AG$12:$BG$722,MATCH($B698,'Res.Aux.'!$AG$12:$AG$722,0),MATCH(R$6,'Res.Aux.'!$AG$15:$BG$15,0)))</f>
        <v/>
      </c>
      <c r="S698" s="415" t="str">
        <f>IF($B698="-","",INDEX('Res.Aux.'!$AG$12:$BG$722,MATCH($B698,'Res.Aux.'!$AG$12:$AG$722,0),MATCH(S$6,'Res.Aux.'!$AG$15:$BG$15,0)))</f>
        <v/>
      </c>
      <c r="T698" s="415" t="str">
        <f>IF($B698="-","",INDEX('Res.Aux.'!$AG$12:$BG$722,MATCH($B698,'Res.Aux.'!$AG$12:$AG$722,0),MATCH(T$6,'Res.Aux.'!$AG$15:$BG$15,0)))</f>
        <v/>
      </c>
      <c r="U698" s="416" t="str">
        <f>IF($B698="-","",INDEX('Res.Aux.'!$AG$12:$BG$722,MATCH($B698,'Res.Aux.'!$AG$12:$AG$722,0),MATCH(U$6,'Res.Aux.'!$AG$15:$BG$15,0)))</f>
        <v/>
      </c>
      <c r="V698" s="417"/>
      <c r="W698" s="414" t="str">
        <f t="shared" si="133"/>
        <v>-</v>
      </c>
      <c r="X698" s="415" t="str">
        <f t="shared" si="133"/>
        <v>-</v>
      </c>
      <c r="Y698" s="415" t="str">
        <f t="shared" si="133"/>
        <v>-</v>
      </c>
      <c r="Z698" s="416" t="str">
        <f t="shared" si="133"/>
        <v>-</v>
      </c>
      <c r="AA698" s="417"/>
      <c r="AB698" s="414" t="str">
        <f t="shared" si="132"/>
        <v>-</v>
      </c>
      <c r="AC698" s="415" t="str">
        <f t="shared" si="132"/>
        <v>-</v>
      </c>
      <c r="AD698" s="415" t="str">
        <f t="shared" si="132"/>
        <v>-</v>
      </c>
      <c r="AE698" s="416" t="str">
        <f t="shared" si="132"/>
        <v>-</v>
      </c>
      <c r="AF698" s="417"/>
      <c r="AG698" s="410" t="str">
        <f t="shared" si="123"/>
        <v>-</v>
      </c>
      <c r="AH698" s="417"/>
      <c r="AI698" s="418" t="str">
        <f t="shared" si="124"/>
        <v>ù</v>
      </c>
      <c r="AJ698" s="419" t="str">
        <f t="shared" si="125"/>
        <v>~</v>
      </c>
      <c r="AK698" s="417"/>
      <c r="AL698" s="414" t="str">
        <f t="shared" si="131"/>
        <v>-</v>
      </c>
      <c r="AM698" s="416" t="str">
        <f t="shared" si="129"/>
        <v>-</v>
      </c>
    </row>
    <row r="699" spans="2:39" ht="15" x14ac:dyDescent="0.3">
      <c r="B699" s="400" t="str">
        <f>IF(MAX(B$7:B698)+1&gt;MAX('Res.Aux.'!$AG$23:$AG$722),"-",MAX(B$7:B698)+1)</f>
        <v>-</v>
      </c>
      <c r="C699" s="401" t="str">
        <f>IF($B699="-","",INDEX('Res.Aux.'!$AG$12:$BG$722,MATCH($B699,'Res.Aux.'!$AG$12:$AG$722,0),MATCH(C$6,'Res.Aux.'!$AG$15:$BG$15,0)))</f>
        <v/>
      </c>
      <c r="D699" s="402" t="str">
        <f t="shared" si="126"/>
        <v/>
      </c>
      <c r="E699" s="403" t="str">
        <f>IF($B699="-","",INDEX('Res.Aux.'!$AG$12:$BG$722,MATCH($B699,'Res.Aux.'!$AG$12:$AG$722,0),MATCH(E$6,'Res.Aux.'!$AG$15:$BG$15,0)))</f>
        <v/>
      </c>
      <c r="F699" s="402" t="str">
        <f t="shared" si="127"/>
        <v/>
      </c>
      <c r="G699" s="404" t="str">
        <f>IF($B699="-","",INDEX('Res.Aux.'!$AG$12:$BG$722,MATCH($B699,'Res.Aux.'!$AG$12:$AG$722,0),MATCH(G$6,'Res.Aux.'!$AG$15:$BG$15,0)))</f>
        <v/>
      </c>
      <c r="H699" s="405" t="str">
        <f>IF($B699="-","",Datos!$I$16)</f>
        <v/>
      </c>
      <c r="I699" s="406" t="str">
        <f>IF($C699="","",Datos!$G$16)</f>
        <v/>
      </c>
      <c r="J699" s="407" t="str">
        <f>IF($B699="-","",INDEX('Res.Aux.'!$AG$12:$BG$722,MATCH($B699,'Res.Aux.'!$AG$12:$AG$722,0),MATCH(J$6,'Res.Aux.'!$AG$15:$BG$15,0)))</f>
        <v/>
      </c>
      <c r="K699" s="408" t="str">
        <f>IF($C699="","",Datos!$H$26)</f>
        <v/>
      </c>
      <c r="L699" s="409" t="str">
        <f>IF($I699="","",Datos!$N$27)</f>
        <v/>
      </c>
      <c r="M699" s="407" t="str">
        <f>IF($I699="","",Datos!$O$27)</f>
        <v/>
      </c>
      <c r="N699" s="410" t="str">
        <f>IF($B699="-","",INDEX('Res.Aux.'!$AG$12:$BG$722,MATCH($B699,'Res.Aux.'!$AG$12:$AG$722,0),MATCH(N$6,'Res.Aux.'!$AG$15:$BG$15,0)))</f>
        <v/>
      </c>
      <c r="O699" s="411"/>
      <c r="P699" s="412" t="str">
        <f t="shared" si="128"/>
        <v/>
      </c>
      <c r="Q699" s="413" t="str">
        <f t="shared" si="130"/>
        <v>ù</v>
      </c>
      <c r="R699" s="414" t="str">
        <f>IF($B699="-","",INDEX('Res.Aux.'!$AG$12:$BG$722,MATCH($B699,'Res.Aux.'!$AG$12:$AG$722,0),MATCH(R$6,'Res.Aux.'!$AG$15:$BG$15,0)))</f>
        <v/>
      </c>
      <c r="S699" s="415" t="str">
        <f>IF($B699="-","",INDEX('Res.Aux.'!$AG$12:$BG$722,MATCH($B699,'Res.Aux.'!$AG$12:$AG$722,0),MATCH(S$6,'Res.Aux.'!$AG$15:$BG$15,0)))</f>
        <v/>
      </c>
      <c r="T699" s="415" t="str">
        <f>IF($B699="-","",INDEX('Res.Aux.'!$AG$12:$BG$722,MATCH($B699,'Res.Aux.'!$AG$12:$AG$722,0),MATCH(T$6,'Res.Aux.'!$AG$15:$BG$15,0)))</f>
        <v/>
      </c>
      <c r="U699" s="416" t="str">
        <f>IF($B699="-","",INDEX('Res.Aux.'!$AG$12:$BG$722,MATCH($B699,'Res.Aux.'!$AG$12:$AG$722,0),MATCH(U$6,'Res.Aux.'!$AG$15:$BG$15,0)))</f>
        <v/>
      </c>
      <c r="V699" s="417"/>
      <c r="W699" s="414" t="str">
        <f t="shared" si="133"/>
        <v>-</v>
      </c>
      <c r="X699" s="415" t="str">
        <f t="shared" si="133"/>
        <v>-</v>
      </c>
      <c r="Y699" s="415" t="str">
        <f t="shared" si="133"/>
        <v>-</v>
      </c>
      <c r="Z699" s="416" t="str">
        <f t="shared" si="133"/>
        <v>-</v>
      </c>
      <c r="AA699" s="417"/>
      <c r="AB699" s="414" t="str">
        <f t="shared" si="132"/>
        <v>-</v>
      </c>
      <c r="AC699" s="415" t="str">
        <f t="shared" si="132"/>
        <v>-</v>
      </c>
      <c r="AD699" s="415" t="str">
        <f t="shared" si="132"/>
        <v>-</v>
      </c>
      <c r="AE699" s="416" t="str">
        <f t="shared" si="132"/>
        <v>-</v>
      </c>
      <c r="AF699" s="417"/>
      <c r="AG699" s="410" t="str">
        <f t="shared" si="123"/>
        <v>-</v>
      </c>
      <c r="AH699" s="417"/>
      <c r="AI699" s="418" t="str">
        <f t="shared" si="124"/>
        <v>ù</v>
      </c>
      <c r="AJ699" s="419" t="str">
        <f t="shared" si="125"/>
        <v>~</v>
      </c>
      <c r="AK699" s="417"/>
      <c r="AL699" s="414" t="str">
        <f t="shared" si="131"/>
        <v>-</v>
      </c>
      <c r="AM699" s="416" t="str">
        <f t="shared" si="129"/>
        <v>-</v>
      </c>
    </row>
    <row r="700" spans="2:39" ht="15" x14ac:dyDescent="0.3">
      <c r="B700" s="400" t="str">
        <f>IF(MAX(B$7:B699)+1&gt;MAX('Res.Aux.'!$AG$23:$AG$722),"-",MAX(B$7:B699)+1)</f>
        <v>-</v>
      </c>
      <c r="C700" s="401" t="str">
        <f>IF($B700="-","",INDEX('Res.Aux.'!$AG$12:$BG$722,MATCH($B700,'Res.Aux.'!$AG$12:$AG$722,0),MATCH(C$6,'Res.Aux.'!$AG$15:$BG$15,0)))</f>
        <v/>
      </c>
      <c r="D700" s="402" t="str">
        <f t="shared" si="126"/>
        <v/>
      </c>
      <c r="E700" s="403" t="str">
        <f>IF($B700="-","",INDEX('Res.Aux.'!$AG$12:$BG$722,MATCH($B700,'Res.Aux.'!$AG$12:$AG$722,0),MATCH(E$6,'Res.Aux.'!$AG$15:$BG$15,0)))</f>
        <v/>
      </c>
      <c r="F700" s="402" t="str">
        <f t="shared" si="127"/>
        <v/>
      </c>
      <c r="G700" s="404" t="str">
        <f>IF($B700="-","",INDEX('Res.Aux.'!$AG$12:$BG$722,MATCH($B700,'Res.Aux.'!$AG$12:$AG$722,0),MATCH(G$6,'Res.Aux.'!$AG$15:$BG$15,0)))</f>
        <v/>
      </c>
      <c r="H700" s="405" t="str">
        <f>IF($B700="-","",Datos!$I$16)</f>
        <v/>
      </c>
      <c r="I700" s="406" t="str">
        <f>IF($C700="","",Datos!$G$16)</f>
        <v/>
      </c>
      <c r="J700" s="407" t="str">
        <f>IF($B700="-","",INDEX('Res.Aux.'!$AG$12:$BG$722,MATCH($B700,'Res.Aux.'!$AG$12:$AG$722,0),MATCH(J$6,'Res.Aux.'!$AG$15:$BG$15,0)))</f>
        <v/>
      </c>
      <c r="K700" s="408" t="str">
        <f>IF($C700="","",Datos!$H$26)</f>
        <v/>
      </c>
      <c r="L700" s="409" t="str">
        <f>IF($I700="","",Datos!$N$27)</f>
        <v/>
      </c>
      <c r="M700" s="407" t="str">
        <f>IF($I700="","",Datos!$O$27)</f>
        <v/>
      </c>
      <c r="N700" s="410" t="str">
        <f>IF($B700="-","",INDEX('Res.Aux.'!$AG$12:$BG$722,MATCH($B700,'Res.Aux.'!$AG$12:$AG$722,0),MATCH(N$6,'Res.Aux.'!$AG$15:$BG$15,0)))</f>
        <v/>
      </c>
      <c r="O700" s="411"/>
      <c r="P700" s="412" t="str">
        <f t="shared" si="128"/>
        <v/>
      </c>
      <c r="Q700" s="413" t="str">
        <f t="shared" si="130"/>
        <v>ù</v>
      </c>
      <c r="R700" s="414" t="str">
        <f>IF($B700="-","",INDEX('Res.Aux.'!$AG$12:$BG$722,MATCH($B700,'Res.Aux.'!$AG$12:$AG$722,0),MATCH(R$6,'Res.Aux.'!$AG$15:$BG$15,0)))</f>
        <v/>
      </c>
      <c r="S700" s="415" t="str">
        <f>IF($B700="-","",INDEX('Res.Aux.'!$AG$12:$BG$722,MATCH($B700,'Res.Aux.'!$AG$12:$AG$722,0),MATCH(S$6,'Res.Aux.'!$AG$15:$BG$15,0)))</f>
        <v/>
      </c>
      <c r="T700" s="415" t="str">
        <f>IF($B700="-","",INDEX('Res.Aux.'!$AG$12:$BG$722,MATCH($B700,'Res.Aux.'!$AG$12:$AG$722,0),MATCH(T$6,'Res.Aux.'!$AG$15:$BG$15,0)))</f>
        <v/>
      </c>
      <c r="U700" s="416" t="str">
        <f>IF($B700="-","",INDEX('Res.Aux.'!$AG$12:$BG$722,MATCH($B700,'Res.Aux.'!$AG$12:$AG$722,0),MATCH(U$6,'Res.Aux.'!$AG$15:$BG$15,0)))</f>
        <v/>
      </c>
      <c r="V700" s="417"/>
      <c r="W700" s="414" t="str">
        <f t="shared" si="133"/>
        <v>-</v>
      </c>
      <c r="X700" s="415" t="str">
        <f t="shared" si="133"/>
        <v>-</v>
      </c>
      <c r="Y700" s="415" t="str">
        <f t="shared" si="133"/>
        <v>-</v>
      </c>
      <c r="Z700" s="416" t="str">
        <f t="shared" si="133"/>
        <v>-</v>
      </c>
      <c r="AA700" s="417"/>
      <c r="AB700" s="414" t="str">
        <f t="shared" si="132"/>
        <v>-</v>
      </c>
      <c r="AC700" s="415" t="str">
        <f t="shared" si="132"/>
        <v>-</v>
      </c>
      <c r="AD700" s="415" t="str">
        <f t="shared" si="132"/>
        <v>-</v>
      </c>
      <c r="AE700" s="416" t="str">
        <f t="shared" si="132"/>
        <v>-</v>
      </c>
      <c r="AF700" s="417"/>
      <c r="AG700" s="410" t="str">
        <f t="shared" si="123"/>
        <v>-</v>
      </c>
      <c r="AH700" s="417"/>
      <c r="AI700" s="418" t="str">
        <f t="shared" si="124"/>
        <v>ù</v>
      </c>
      <c r="AJ700" s="419" t="str">
        <f t="shared" si="125"/>
        <v>~</v>
      </c>
      <c r="AK700" s="417"/>
      <c r="AL700" s="414" t="str">
        <f t="shared" si="131"/>
        <v>-</v>
      </c>
      <c r="AM700" s="416" t="str">
        <f t="shared" si="129"/>
        <v>-</v>
      </c>
    </row>
    <row r="701" spans="2:39" ht="15" x14ac:dyDescent="0.3">
      <c r="B701" s="400" t="str">
        <f>IF(MAX(B$7:B700)+1&gt;MAX('Res.Aux.'!$AG$23:$AG$722),"-",MAX(B$7:B700)+1)</f>
        <v>-</v>
      </c>
      <c r="C701" s="401" t="str">
        <f>IF($B701="-","",INDEX('Res.Aux.'!$AG$12:$BG$722,MATCH($B701,'Res.Aux.'!$AG$12:$AG$722,0),MATCH(C$6,'Res.Aux.'!$AG$15:$BG$15,0)))</f>
        <v/>
      </c>
      <c r="D701" s="402" t="str">
        <f t="shared" si="126"/>
        <v/>
      </c>
      <c r="E701" s="403" t="str">
        <f>IF($B701="-","",INDEX('Res.Aux.'!$AG$12:$BG$722,MATCH($B701,'Res.Aux.'!$AG$12:$AG$722,0),MATCH(E$6,'Res.Aux.'!$AG$15:$BG$15,0)))</f>
        <v/>
      </c>
      <c r="F701" s="402" t="str">
        <f t="shared" si="127"/>
        <v/>
      </c>
      <c r="G701" s="404" t="str">
        <f>IF($B701="-","",INDEX('Res.Aux.'!$AG$12:$BG$722,MATCH($B701,'Res.Aux.'!$AG$12:$AG$722,0),MATCH(G$6,'Res.Aux.'!$AG$15:$BG$15,0)))</f>
        <v/>
      </c>
      <c r="H701" s="405" t="str">
        <f>IF($B701="-","",Datos!$I$16)</f>
        <v/>
      </c>
      <c r="I701" s="406" t="str">
        <f>IF($C701="","",Datos!$G$16)</f>
        <v/>
      </c>
      <c r="J701" s="407" t="str">
        <f>IF($B701="-","",INDEX('Res.Aux.'!$AG$12:$BG$722,MATCH($B701,'Res.Aux.'!$AG$12:$AG$722,0),MATCH(J$6,'Res.Aux.'!$AG$15:$BG$15,0)))</f>
        <v/>
      </c>
      <c r="K701" s="408" t="str">
        <f>IF($C701="","",Datos!$H$26)</f>
        <v/>
      </c>
      <c r="L701" s="409" t="str">
        <f>IF($I701="","",Datos!$N$27)</f>
        <v/>
      </c>
      <c r="M701" s="407" t="str">
        <f>IF($I701="","",Datos!$O$27)</f>
        <v/>
      </c>
      <c r="N701" s="410" t="str">
        <f>IF($B701="-","",INDEX('Res.Aux.'!$AG$12:$BG$722,MATCH($B701,'Res.Aux.'!$AG$12:$AG$722,0),MATCH(N$6,'Res.Aux.'!$AG$15:$BG$15,0)))</f>
        <v/>
      </c>
      <c r="O701" s="411"/>
      <c r="P701" s="412" t="str">
        <f t="shared" si="128"/>
        <v/>
      </c>
      <c r="Q701" s="413" t="str">
        <f t="shared" si="130"/>
        <v>ù</v>
      </c>
      <c r="R701" s="414" t="str">
        <f>IF($B701="-","",INDEX('Res.Aux.'!$AG$12:$BG$722,MATCH($B701,'Res.Aux.'!$AG$12:$AG$722,0),MATCH(R$6,'Res.Aux.'!$AG$15:$BG$15,0)))</f>
        <v/>
      </c>
      <c r="S701" s="415" t="str">
        <f>IF($B701="-","",INDEX('Res.Aux.'!$AG$12:$BG$722,MATCH($B701,'Res.Aux.'!$AG$12:$AG$722,0),MATCH(S$6,'Res.Aux.'!$AG$15:$BG$15,0)))</f>
        <v/>
      </c>
      <c r="T701" s="415" t="str">
        <f>IF($B701="-","",INDEX('Res.Aux.'!$AG$12:$BG$722,MATCH($B701,'Res.Aux.'!$AG$12:$AG$722,0),MATCH(T$6,'Res.Aux.'!$AG$15:$BG$15,0)))</f>
        <v/>
      </c>
      <c r="U701" s="416" t="str">
        <f>IF($B701="-","",INDEX('Res.Aux.'!$AG$12:$BG$722,MATCH($B701,'Res.Aux.'!$AG$12:$AG$722,0),MATCH(U$6,'Res.Aux.'!$AG$15:$BG$15,0)))</f>
        <v/>
      </c>
      <c r="V701" s="417"/>
      <c r="W701" s="414" t="str">
        <f t="shared" si="133"/>
        <v>-</v>
      </c>
      <c r="X701" s="415" t="str">
        <f t="shared" si="133"/>
        <v>-</v>
      </c>
      <c r="Y701" s="415" t="str">
        <f t="shared" si="133"/>
        <v>-</v>
      </c>
      <c r="Z701" s="416" t="str">
        <f t="shared" si="133"/>
        <v>-</v>
      </c>
      <c r="AA701" s="417"/>
      <c r="AB701" s="414" t="str">
        <f t="shared" si="132"/>
        <v>-</v>
      </c>
      <c r="AC701" s="415" t="str">
        <f t="shared" si="132"/>
        <v>-</v>
      </c>
      <c r="AD701" s="415" t="str">
        <f t="shared" si="132"/>
        <v>-</v>
      </c>
      <c r="AE701" s="416" t="str">
        <f t="shared" si="132"/>
        <v>-</v>
      </c>
      <c r="AF701" s="417"/>
      <c r="AG701" s="410" t="str">
        <f t="shared" si="123"/>
        <v>-</v>
      </c>
      <c r="AH701" s="417"/>
      <c r="AI701" s="418" t="str">
        <f t="shared" si="124"/>
        <v>ù</v>
      </c>
      <c r="AJ701" s="419" t="str">
        <f t="shared" si="125"/>
        <v>~</v>
      </c>
      <c r="AK701" s="417"/>
      <c r="AL701" s="414" t="str">
        <f t="shared" si="131"/>
        <v>-</v>
      </c>
      <c r="AM701" s="416" t="str">
        <f t="shared" si="129"/>
        <v>-</v>
      </c>
    </row>
    <row r="702" spans="2:39" ht="15" x14ac:dyDescent="0.3">
      <c r="B702" s="400" t="str">
        <f>IF(MAX(B$7:B701)+1&gt;MAX('Res.Aux.'!$AG$23:$AG$722),"-",MAX(B$7:B701)+1)</f>
        <v>-</v>
      </c>
      <c r="C702" s="401" t="str">
        <f>IF($B702="-","",INDEX('Res.Aux.'!$AG$12:$BG$722,MATCH($B702,'Res.Aux.'!$AG$12:$AG$722,0),MATCH(C$6,'Res.Aux.'!$AG$15:$BG$15,0)))</f>
        <v/>
      </c>
      <c r="D702" s="402" t="str">
        <f t="shared" si="126"/>
        <v/>
      </c>
      <c r="E702" s="403" t="str">
        <f>IF($B702="-","",INDEX('Res.Aux.'!$AG$12:$BG$722,MATCH($B702,'Res.Aux.'!$AG$12:$AG$722,0),MATCH(E$6,'Res.Aux.'!$AG$15:$BG$15,0)))</f>
        <v/>
      </c>
      <c r="F702" s="402" t="str">
        <f t="shared" si="127"/>
        <v/>
      </c>
      <c r="G702" s="404" t="str">
        <f>IF($B702="-","",INDEX('Res.Aux.'!$AG$12:$BG$722,MATCH($B702,'Res.Aux.'!$AG$12:$AG$722,0),MATCH(G$6,'Res.Aux.'!$AG$15:$BG$15,0)))</f>
        <v/>
      </c>
      <c r="H702" s="405" t="str">
        <f>IF($B702="-","",Datos!$I$16)</f>
        <v/>
      </c>
      <c r="I702" s="406" t="str">
        <f>IF($C702="","",Datos!$G$16)</f>
        <v/>
      </c>
      <c r="J702" s="407" t="str">
        <f>IF($B702="-","",INDEX('Res.Aux.'!$AG$12:$BG$722,MATCH($B702,'Res.Aux.'!$AG$12:$AG$722,0),MATCH(J$6,'Res.Aux.'!$AG$15:$BG$15,0)))</f>
        <v/>
      </c>
      <c r="K702" s="408" t="str">
        <f>IF($C702="","",Datos!$H$26)</f>
        <v/>
      </c>
      <c r="L702" s="409" t="str">
        <f>IF($I702="","",Datos!$N$27)</f>
        <v/>
      </c>
      <c r="M702" s="407" t="str">
        <f>IF($I702="","",Datos!$O$27)</f>
        <v/>
      </c>
      <c r="N702" s="410" t="str">
        <f>IF($B702="-","",INDEX('Res.Aux.'!$AG$12:$BG$722,MATCH($B702,'Res.Aux.'!$AG$12:$AG$722,0),MATCH(N$6,'Res.Aux.'!$AG$15:$BG$15,0)))</f>
        <v/>
      </c>
      <c r="O702" s="411"/>
      <c r="P702" s="412" t="str">
        <f t="shared" si="128"/>
        <v/>
      </c>
      <c r="Q702" s="413" t="str">
        <f t="shared" si="130"/>
        <v>ù</v>
      </c>
      <c r="R702" s="414" t="str">
        <f>IF($B702="-","",INDEX('Res.Aux.'!$AG$12:$BG$722,MATCH($B702,'Res.Aux.'!$AG$12:$AG$722,0),MATCH(R$6,'Res.Aux.'!$AG$15:$BG$15,0)))</f>
        <v/>
      </c>
      <c r="S702" s="415" t="str">
        <f>IF($B702="-","",INDEX('Res.Aux.'!$AG$12:$BG$722,MATCH($B702,'Res.Aux.'!$AG$12:$AG$722,0),MATCH(S$6,'Res.Aux.'!$AG$15:$BG$15,0)))</f>
        <v/>
      </c>
      <c r="T702" s="415" t="str">
        <f>IF($B702="-","",INDEX('Res.Aux.'!$AG$12:$BG$722,MATCH($B702,'Res.Aux.'!$AG$12:$AG$722,0),MATCH(T$6,'Res.Aux.'!$AG$15:$BG$15,0)))</f>
        <v/>
      </c>
      <c r="U702" s="416" t="str">
        <f>IF($B702="-","",INDEX('Res.Aux.'!$AG$12:$BG$722,MATCH($B702,'Res.Aux.'!$AG$12:$AG$722,0),MATCH(U$6,'Res.Aux.'!$AG$15:$BG$15,0)))</f>
        <v/>
      </c>
      <c r="V702" s="417"/>
      <c r="W702" s="414" t="str">
        <f t="shared" si="133"/>
        <v>-</v>
      </c>
      <c r="X702" s="415" t="str">
        <f t="shared" si="133"/>
        <v>-</v>
      </c>
      <c r="Y702" s="415" t="str">
        <f t="shared" si="133"/>
        <v>-</v>
      </c>
      <c r="Z702" s="416" t="str">
        <f t="shared" si="133"/>
        <v>-</v>
      </c>
      <c r="AA702" s="417"/>
      <c r="AB702" s="414" t="str">
        <f t="shared" si="132"/>
        <v>-</v>
      </c>
      <c r="AC702" s="415" t="str">
        <f t="shared" si="132"/>
        <v>-</v>
      </c>
      <c r="AD702" s="415" t="str">
        <f t="shared" si="132"/>
        <v>-</v>
      </c>
      <c r="AE702" s="416" t="str">
        <f t="shared" si="132"/>
        <v>-</v>
      </c>
      <c r="AF702" s="417"/>
      <c r="AG702" s="410" t="str">
        <f t="shared" si="123"/>
        <v>-</v>
      </c>
      <c r="AH702" s="417"/>
      <c r="AI702" s="418" t="str">
        <f t="shared" si="124"/>
        <v>ù</v>
      </c>
      <c r="AJ702" s="419" t="str">
        <f t="shared" si="125"/>
        <v>~</v>
      </c>
      <c r="AK702" s="417"/>
      <c r="AL702" s="414" t="str">
        <f t="shared" si="131"/>
        <v>-</v>
      </c>
      <c r="AM702" s="416" t="str">
        <f t="shared" si="129"/>
        <v>-</v>
      </c>
    </row>
    <row r="703" spans="2:39" ht="15" x14ac:dyDescent="0.3">
      <c r="B703" s="400" t="str">
        <f>IF(MAX(B$7:B702)+1&gt;MAX('Res.Aux.'!$AG$23:$AG$722),"-",MAX(B$7:B702)+1)</f>
        <v>-</v>
      </c>
      <c r="C703" s="401" t="str">
        <f>IF($B703="-","",INDEX('Res.Aux.'!$AG$12:$BG$722,MATCH($B703,'Res.Aux.'!$AG$12:$AG$722,0),MATCH(C$6,'Res.Aux.'!$AG$15:$BG$15,0)))</f>
        <v/>
      </c>
      <c r="D703" s="402" t="str">
        <f t="shared" si="126"/>
        <v/>
      </c>
      <c r="E703" s="403" t="str">
        <f>IF($B703="-","",INDEX('Res.Aux.'!$AG$12:$BG$722,MATCH($B703,'Res.Aux.'!$AG$12:$AG$722,0),MATCH(E$6,'Res.Aux.'!$AG$15:$BG$15,0)))</f>
        <v/>
      </c>
      <c r="F703" s="402" t="str">
        <f t="shared" si="127"/>
        <v/>
      </c>
      <c r="G703" s="404" t="str">
        <f>IF($B703="-","",INDEX('Res.Aux.'!$AG$12:$BG$722,MATCH($B703,'Res.Aux.'!$AG$12:$AG$722,0),MATCH(G$6,'Res.Aux.'!$AG$15:$BG$15,0)))</f>
        <v/>
      </c>
      <c r="H703" s="405" t="str">
        <f>IF($B703="-","",Datos!$I$16)</f>
        <v/>
      </c>
      <c r="I703" s="406" t="str">
        <f>IF($C703="","",Datos!$G$16)</f>
        <v/>
      </c>
      <c r="J703" s="407" t="str">
        <f>IF($B703="-","",INDEX('Res.Aux.'!$AG$12:$BG$722,MATCH($B703,'Res.Aux.'!$AG$12:$AG$722,0),MATCH(J$6,'Res.Aux.'!$AG$15:$BG$15,0)))</f>
        <v/>
      </c>
      <c r="K703" s="408" t="str">
        <f>IF($C703="","",Datos!$H$26)</f>
        <v/>
      </c>
      <c r="L703" s="409" t="str">
        <f>IF($I703="","",Datos!$N$27)</f>
        <v/>
      </c>
      <c r="M703" s="407" t="str">
        <f>IF($I703="","",Datos!$O$27)</f>
        <v/>
      </c>
      <c r="N703" s="410" t="str">
        <f>IF($B703="-","",INDEX('Res.Aux.'!$AG$12:$BG$722,MATCH($B703,'Res.Aux.'!$AG$12:$AG$722,0),MATCH(N$6,'Res.Aux.'!$AG$15:$BG$15,0)))</f>
        <v/>
      </c>
      <c r="O703" s="411"/>
      <c r="P703" s="412" t="str">
        <f t="shared" si="128"/>
        <v/>
      </c>
      <c r="Q703" s="413" t="str">
        <f t="shared" si="130"/>
        <v>ù</v>
      </c>
      <c r="R703" s="414" t="str">
        <f>IF($B703="-","",INDEX('Res.Aux.'!$AG$12:$BG$722,MATCH($B703,'Res.Aux.'!$AG$12:$AG$722,0),MATCH(R$6,'Res.Aux.'!$AG$15:$BG$15,0)))</f>
        <v/>
      </c>
      <c r="S703" s="415" t="str">
        <f>IF($B703="-","",INDEX('Res.Aux.'!$AG$12:$BG$722,MATCH($B703,'Res.Aux.'!$AG$12:$AG$722,0),MATCH(S$6,'Res.Aux.'!$AG$15:$BG$15,0)))</f>
        <v/>
      </c>
      <c r="T703" s="415" t="str">
        <f>IF($B703="-","",INDEX('Res.Aux.'!$AG$12:$BG$722,MATCH($B703,'Res.Aux.'!$AG$12:$AG$722,0),MATCH(T$6,'Res.Aux.'!$AG$15:$BG$15,0)))</f>
        <v/>
      </c>
      <c r="U703" s="416" t="str">
        <f>IF($B703="-","",INDEX('Res.Aux.'!$AG$12:$BG$722,MATCH($B703,'Res.Aux.'!$AG$12:$AG$722,0),MATCH(U$6,'Res.Aux.'!$AG$15:$BG$15,0)))</f>
        <v/>
      </c>
      <c r="V703" s="417"/>
      <c r="W703" s="414" t="str">
        <f t="shared" si="133"/>
        <v>-</v>
      </c>
      <c r="X703" s="415" t="str">
        <f t="shared" si="133"/>
        <v>-</v>
      </c>
      <c r="Y703" s="415" t="str">
        <f t="shared" si="133"/>
        <v>-</v>
      </c>
      <c r="Z703" s="416" t="str">
        <f t="shared" si="133"/>
        <v>-</v>
      </c>
      <c r="AA703" s="417"/>
      <c r="AB703" s="414" t="str">
        <f t="shared" si="132"/>
        <v>-</v>
      </c>
      <c r="AC703" s="415" t="str">
        <f t="shared" si="132"/>
        <v>-</v>
      </c>
      <c r="AD703" s="415" t="str">
        <f t="shared" si="132"/>
        <v>-</v>
      </c>
      <c r="AE703" s="416" t="str">
        <f t="shared" si="132"/>
        <v>-</v>
      </c>
      <c r="AF703" s="417"/>
      <c r="AG703" s="410" t="str">
        <f t="shared" si="123"/>
        <v>-</v>
      </c>
      <c r="AH703" s="417"/>
      <c r="AI703" s="418" t="str">
        <f t="shared" si="124"/>
        <v>ù</v>
      </c>
      <c r="AJ703" s="419" t="str">
        <f t="shared" si="125"/>
        <v>~</v>
      </c>
      <c r="AK703" s="417"/>
      <c r="AL703" s="414" t="str">
        <f t="shared" si="131"/>
        <v>-</v>
      </c>
      <c r="AM703" s="416" t="str">
        <f t="shared" si="129"/>
        <v>-</v>
      </c>
    </row>
    <row r="704" spans="2:39" ht="15" x14ac:dyDescent="0.3">
      <c r="B704" s="400" t="str">
        <f>IF(MAX(B$7:B703)+1&gt;MAX('Res.Aux.'!$AG$23:$AG$722),"-",MAX(B$7:B703)+1)</f>
        <v>-</v>
      </c>
      <c r="C704" s="401" t="str">
        <f>IF($B704="-","",INDEX('Res.Aux.'!$AG$12:$BG$722,MATCH($B704,'Res.Aux.'!$AG$12:$AG$722,0),MATCH(C$6,'Res.Aux.'!$AG$15:$BG$15,0)))</f>
        <v/>
      </c>
      <c r="D704" s="402" t="str">
        <f t="shared" si="126"/>
        <v/>
      </c>
      <c r="E704" s="403" t="str">
        <f>IF($B704="-","",INDEX('Res.Aux.'!$AG$12:$BG$722,MATCH($B704,'Res.Aux.'!$AG$12:$AG$722,0),MATCH(E$6,'Res.Aux.'!$AG$15:$BG$15,0)))</f>
        <v/>
      </c>
      <c r="F704" s="402" t="str">
        <f t="shared" si="127"/>
        <v/>
      </c>
      <c r="G704" s="404" t="str">
        <f>IF($B704="-","",INDEX('Res.Aux.'!$AG$12:$BG$722,MATCH($B704,'Res.Aux.'!$AG$12:$AG$722,0),MATCH(G$6,'Res.Aux.'!$AG$15:$BG$15,0)))</f>
        <v/>
      </c>
      <c r="H704" s="405" t="str">
        <f>IF($B704="-","",Datos!$I$16)</f>
        <v/>
      </c>
      <c r="I704" s="406" t="str">
        <f>IF($C704="","",Datos!$G$16)</f>
        <v/>
      </c>
      <c r="J704" s="407" t="str">
        <f>IF($B704="-","",INDEX('Res.Aux.'!$AG$12:$BG$722,MATCH($B704,'Res.Aux.'!$AG$12:$AG$722,0),MATCH(J$6,'Res.Aux.'!$AG$15:$BG$15,0)))</f>
        <v/>
      </c>
      <c r="K704" s="408" t="str">
        <f>IF($C704="","",Datos!$H$26)</f>
        <v/>
      </c>
      <c r="L704" s="409" t="str">
        <f>IF($I704="","",Datos!$N$27)</f>
        <v/>
      </c>
      <c r="M704" s="407" t="str">
        <f>IF($I704="","",Datos!$O$27)</f>
        <v/>
      </c>
      <c r="N704" s="410" t="str">
        <f>IF($B704="-","",INDEX('Res.Aux.'!$AG$12:$BG$722,MATCH($B704,'Res.Aux.'!$AG$12:$AG$722,0),MATCH(N$6,'Res.Aux.'!$AG$15:$BG$15,0)))</f>
        <v/>
      </c>
      <c r="O704" s="411"/>
      <c r="P704" s="412" t="str">
        <f t="shared" si="128"/>
        <v/>
      </c>
      <c r="Q704" s="413" t="str">
        <f t="shared" si="130"/>
        <v>ù</v>
      </c>
      <c r="R704" s="414" t="str">
        <f>IF($B704="-","",INDEX('Res.Aux.'!$AG$12:$BG$722,MATCH($B704,'Res.Aux.'!$AG$12:$AG$722,0),MATCH(R$6,'Res.Aux.'!$AG$15:$BG$15,0)))</f>
        <v/>
      </c>
      <c r="S704" s="415" t="str">
        <f>IF($B704="-","",INDEX('Res.Aux.'!$AG$12:$BG$722,MATCH($B704,'Res.Aux.'!$AG$12:$AG$722,0),MATCH(S$6,'Res.Aux.'!$AG$15:$BG$15,0)))</f>
        <v/>
      </c>
      <c r="T704" s="415" t="str">
        <f>IF($B704="-","",INDEX('Res.Aux.'!$AG$12:$BG$722,MATCH($B704,'Res.Aux.'!$AG$12:$AG$722,0),MATCH(T$6,'Res.Aux.'!$AG$15:$BG$15,0)))</f>
        <v/>
      </c>
      <c r="U704" s="416" t="str">
        <f>IF($B704="-","",INDEX('Res.Aux.'!$AG$12:$BG$722,MATCH($B704,'Res.Aux.'!$AG$12:$AG$722,0),MATCH(U$6,'Res.Aux.'!$AG$15:$BG$15,0)))</f>
        <v/>
      </c>
      <c r="V704" s="417"/>
      <c r="W704" s="414" t="str">
        <f t="shared" si="133"/>
        <v>-</v>
      </c>
      <c r="X704" s="415" t="str">
        <f t="shared" si="133"/>
        <v>-</v>
      </c>
      <c r="Y704" s="415" t="str">
        <f t="shared" si="133"/>
        <v>-</v>
      </c>
      <c r="Z704" s="416" t="str">
        <f t="shared" si="133"/>
        <v>-</v>
      </c>
      <c r="AA704" s="417"/>
      <c r="AB704" s="414" t="str">
        <f t="shared" si="132"/>
        <v>-</v>
      </c>
      <c r="AC704" s="415" t="str">
        <f t="shared" si="132"/>
        <v>-</v>
      </c>
      <c r="AD704" s="415" t="str">
        <f t="shared" si="132"/>
        <v>-</v>
      </c>
      <c r="AE704" s="416" t="str">
        <f t="shared" si="132"/>
        <v>-</v>
      </c>
      <c r="AF704" s="417"/>
      <c r="AG704" s="410" t="str">
        <f t="shared" si="123"/>
        <v>-</v>
      </c>
      <c r="AH704" s="417"/>
      <c r="AI704" s="418" t="str">
        <f t="shared" si="124"/>
        <v>ù</v>
      </c>
      <c r="AJ704" s="419" t="str">
        <f t="shared" si="125"/>
        <v>~</v>
      </c>
      <c r="AK704" s="417"/>
      <c r="AL704" s="414" t="str">
        <f t="shared" si="131"/>
        <v>-</v>
      </c>
      <c r="AM704" s="416" t="str">
        <f t="shared" si="129"/>
        <v>-</v>
      </c>
    </row>
    <row r="705" spans="2:39" ht="15" x14ac:dyDescent="0.3">
      <c r="B705" s="400" t="str">
        <f>IF(MAX(B$7:B704)+1&gt;MAX('Res.Aux.'!$AG$23:$AG$722),"-",MAX(B$7:B704)+1)</f>
        <v>-</v>
      </c>
      <c r="C705" s="401" t="str">
        <f>IF($B705="-","",INDEX('Res.Aux.'!$AG$12:$BG$722,MATCH($B705,'Res.Aux.'!$AG$12:$AG$722,0),MATCH(C$6,'Res.Aux.'!$AG$15:$BG$15,0)))</f>
        <v/>
      </c>
      <c r="D705" s="402" t="str">
        <f t="shared" si="126"/>
        <v/>
      </c>
      <c r="E705" s="403" t="str">
        <f>IF($B705="-","",INDEX('Res.Aux.'!$AG$12:$BG$722,MATCH($B705,'Res.Aux.'!$AG$12:$AG$722,0),MATCH(E$6,'Res.Aux.'!$AG$15:$BG$15,0)))</f>
        <v/>
      </c>
      <c r="F705" s="402" t="str">
        <f t="shared" si="127"/>
        <v/>
      </c>
      <c r="G705" s="404" t="str">
        <f>IF($B705="-","",INDEX('Res.Aux.'!$AG$12:$BG$722,MATCH($B705,'Res.Aux.'!$AG$12:$AG$722,0),MATCH(G$6,'Res.Aux.'!$AG$15:$BG$15,0)))</f>
        <v/>
      </c>
      <c r="H705" s="405" t="str">
        <f>IF($B705="-","",Datos!$I$16)</f>
        <v/>
      </c>
      <c r="I705" s="406" t="str">
        <f>IF($C705="","",Datos!$G$16)</f>
        <v/>
      </c>
      <c r="J705" s="407" t="str">
        <f>IF($B705="-","",INDEX('Res.Aux.'!$AG$12:$BG$722,MATCH($B705,'Res.Aux.'!$AG$12:$AG$722,0),MATCH(J$6,'Res.Aux.'!$AG$15:$BG$15,0)))</f>
        <v/>
      </c>
      <c r="K705" s="408" t="str">
        <f>IF($C705="","",Datos!$H$26)</f>
        <v/>
      </c>
      <c r="L705" s="409" t="str">
        <f>IF($I705="","",Datos!$N$27)</f>
        <v/>
      </c>
      <c r="M705" s="407" t="str">
        <f>IF($I705="","",Datos!$O$27)</f>
        <v/>
      </c>
      <c r="N705" s="410" t="str">
        <f>IF($B705="-","",INDEX('Res.Aux.'!$AG$12:$BG$722,MATCH($B705,'Res.Aux.'!$AG$12:$AG$722,0),MATCH(N$6,'Res.Aux.'!$AG$15:$BG$15,0)))</f>
        <v/>
      </c>
      <c r="O705" s="411"/>
      <c r="P705" s="412" t="str">
        <f t="shared" si="128"/>
        <v/>
      </c>
      <c r="Q705" s="413" t="str">
        <f t="shared" si="130"/>
        <v>ù</v>
      </c>
      <c r="R705" s="414" t="str">
        <f>IF($B705="-","",INDEX('Res.Aux.'!$AG$12:$BG$722,MATCH($B705,'Res.Aux.'!$AG$12:$AG$722,0),MATCH(R$6,'Res.Aux.'!$AG$15:$BG$15,0)))</f>
        <v/>
      </c>
      <c r="S705" s="415" t="str">
        <f>IF($B705="-","",INDEX('Res.Aux.'!$AG$12:$BG$722,MATCH($B705,'Res.Aux.'!$AG$12:$AG$722,0),MATCH(S$6,'Res.Aux.'!$AG$15:$BG$15,0)))</f>
        <v/>
      </c>
      <c r="T705" s="415" t="str">
        <f>IF($B705="-","",INDEX('Res.Aux.'!$AG$12:$BG$722,MATCH($B705,'Res.Aux.'!$AG$12:$AG$722,0),MATCH(T$6,'Res.Aux.'!$AG$15:$BG$15,0)))</f>
        <v/>
      </c>
      <c r="U705" s="416" t="str">
        <f>IF($B705="-","",INDEX('Res.Aux.'!$AG$12:$BG$722,MATCH($B705,'Res.Aux.'!$AG$12:$AG$722,0),MATCH(U$6,'Res.Aux.'!$AG$15:$BG$15,0)))</f>
        <v/>
      </c>
      <c r="V705" s="417"/>
      <c r="W705" s="414" t="str">
        <f t="shared" si="133"/>
        <v>-</v>
      </c>
      <c r="X705" s="415" t="str">
        <f t="shared" si="133"/>
        <v>-</v>
      </c>
      <c r="Y705" s="415" t="str">
        <f t="shared" si="133"/>
        <v>-</v>
      </c>
      <c r="Z705" s="416" t="str">
        <f t="shared" si="133"/>
        <v>-</v>
      </c>
      <c r="AA705" s="417"/>
      <c r="AB705" s="414" t="str">
        <f t="shared" si="132"/>
        <v>-</v>
      </c>
      <c r="AC705" s="415" t="str">
        <f t="shared" si="132"/>
        <v>-</v>
      </c>
      <c r="AD705" s="415" t="str">
        <f t="shared" si="132"/>
        <v>-</v>
      </c>
      <c r="AE705" s="416" t="str">
        <f t="shared" si="132"/>
        <v>-</v>
      </c>
      <c r="AF705" s="417"/>
      <c r="AG705" s="410" t="str">
        <f t="shared" si="123"/>
        <v>-</v>
      </c>
      <c r="AH705" s="417"/>
      <c r="AI705" s="418" t="str">
        <f t="shared" si="124"/>
        <v>ù</v>
      </c>
      <c r="AJ705" s="419" t="str">
        <f t="shared" si="125"/>
        <v>~</v>
      </c>
      <c r="AK705" s="417"/>
      <c r="AL705" s="414" t="str">
        <f t="shared" si="131"/>
        <v>-</v>
      </c>
      <c r="AM705" s="416" t="str">
        <f t="shared" si="129"/>
        <v>-</v>
      </c>
    </row>
    <row r="706" spans="2:39" ht="15" x14ac:dyDescent="0.3">
      <c r="B706" s="400" t="str">
        <f>IF(MAX(B$7:B705)+1&gt;MAX('Res.Aux.'!$AG$23:$AG$722),"-",MAX(B$7:B705)+1)</f>
        <v>-</v>
      </c>
      <c r="C706" s="401" t="str">
        <f>IF($B706="-","",INDEX('Res.Aux.'!$AG$12:$BG$722,MATCH($B706,'Res.Aux.'!$AG$12:$AG$722,0),MATCH(C$6,'Res.Aux.'!$AG$15:$BG$15,0)))</f>
        <v/>
      </c>
      <c r="D706" s="402" t="str">
        <f t="shared" si="126"/>
        <v/>
      </c>
      <c r="E706" s="403" t="str">
        <f>IF($B706="-","",INDEX('Res.Aux.'!$AG$12:$BG$722,MATCH($B706,'Res.Aux.'!$AG$12:$AG$722,0),MATCH(E$6,'Res.Aux.'!$AG$15:$BG$15,0)))</f>
        <v/>
      </c>
      <c r="F706" s="402" t="str">
        <f t="shared" si="127"/>
        <v/>
      </c>
      <c r="G706" s="404" t="str">
        <f>IF($B706="-","",INDEX('Res.Aux.'!$AG$12:$BG$722,MATCH($B706,'Res.Aux.'!$AG$12:$AG$722,0),MATCH(G$6,'Res.Aux.'!$AG$15:$BG$15,0)))</f>
        <v/>
      </c>
      <c r="H706" s="405" t="str">
        <f>IF($B706="-","",Datos!$I$16)</f>
        <v/>
      </c>
      <c r="I706" s="406" t="str">
        <f>IF($C706="","",Datos!$G$16)</f>
        <v/>
      </c>
      <c r="J706" s="407" t="str">
        <f>IF($B706="-","",INDEX('Res.Aux.'!$AG$12:$BG$722,MATCH($B706,'Res.Aux.'!$AG$12:$AG$722,0),MATCH(J$6,'Res.Aux.'!$AG$15:$BG$15,0)))</f>
        <v/>
      </c>
      <c r="K706" s="408" t="str">
        <f>IF($C706="","",Datos!$H$26)</f>
        <v/>
      </c>
      <c r="L706" s="409" t="str">
        <f>IF($I706="","",Datos!$N$27)</f>
        <v/>
      </c>
      <c r="M706" s="407" t="str">
        <f>IF($I706="","",Datos!$O$27)</f>
        <v/>
      </c>
      <c r="N706" s="410" t="str">
        <f>IF($B706="-","",INDEX('Res.Aux.'!$AG$12:$BG$722,MATCH($B706,'Res.Aux.'!$AG$12:$AG$722,0),MATCH(N$6,'Res.Aux.'!$AG$15:$BG$15,0)))</f>
        <v/>
      </c>
      <c r="O706" s="411"/>
      <c r="P706" s="412" t="str">
        <f t="shared" si="128"/>
        <v/>
      </c>
      <c r="Q706" s="413" t="str">
        <f t="shared" si="130"/>
        <v>ù</v>
      </c>
      <c r="R706" s="414" t="str">
        <f>IF($B706="-","",INDEX('Res.Aux.'!$AG$12:$BG$722,MATCH($B706,'Res.Aux.'!$AG$12:$AG$722,0),MATCH(R$6,'Res.Aux.'!$AG$15:$BG$15,0)))</f>
        <v/>
      </c>
      <c r="S706" s="415" t="str">
        <f>IF($B706="-","",INDEX('Res.Aux.'!$AG$12:$BG$722,MATCH($B706,'Res.Aux.'!$AG$12:$AG$722,0),MATCH(S$6,'Res.Aux.'!$AG$15:$BG$15,0)))</f>
        <v/>
      </c>
      <c r="T706" s="415" t="str">
        <f>IF($B706="-","",INDEX('Res.Aux.'!$AG$12:$BG$722,MATCH($B706,'Res.Aux.'!$AG$12:$AG$722,0),MATCH(T$6,'Res.Aux.'!$AG$15:$BG$15,0)))</f>
        <v/>
      </c>
      <c r="U706" s="416" t="str">
        <f>IF($B706="-","",INDEX('Res.Aux.'!$AG$12:$BG$722,MATCH($B706,'Res.Aux.'!$AG$12:$AG$722,0),MATCH(U$6,'Res.Aux.'!$AG$15:$BG$15,0)))</f>
        <v/>
      </c>
      <c r="V706" s="417"/>
      <c r="W706" s="414" t="str">
        <f t="shared" si="133"/>
        <v>-</v>
      </c>
      <c r="X706" s="415" t="str">
        <f t="shared" si="133"/>
        <v>-</v>
      </c>
      <c r="Y706" s="415" t="str">
        <f t="shared" si="133"/>
        <v>-</v>
      </c>
      <c r="Z706" s="416" t="str">
        <f t="shared" si="133"/>
        <v>-</v>
      </c>
      <c r="AA706" s="417"/>
      <c r="AB706" s="414" t="str">
        <f t="shared" si="132"/>
        <v>-</v>
      </c>
      <c r="AC706" s="415" t="str">
        <f t="shared" si="132"/>
        <v>-</v>
      </c>
      <c r="AD706" s="415" t="str">
        <f t="shared" si="132"/>
        <v>-</v>
      </c>
      <c r="AE706" s="416" t="str">
        <f t="shared" si="132"/>
        <v>-</v>
      </c>
      <c r="AF706" s="417"/>
      <c r="AG706" s="410" t="str">
        <f t="shared" si="123"/>
        <v>-</v>
      </c>
      <c r="AH706" s="417"/>
      <c r="AI706" s="418" t="str">
        <f t="shared" si="124"/>
        <v>ù</v>
      </c>
      <c r="AJ706" s="419" t="str">
        <f t="shared" si="125"/>
        <v>~</v>
      </c>
      <c r="AK706" s="417"/>
      <c r="AL706" s="414" t="str">
        <f t="shared" si="131"/>
        <v>-</v>
      </c>
      <c r="AM706" s="416" t="str">
        <f t="shared" si="129"/>
        <v>-</v>
      </c>
    </row>
    <row r="707" spans="2:39" ht="15" x14ac:dyDescent="0.3">
      <c r="B707" s="400" t="str">
        <f>IF(MAX(B$7:B706)+1&gt;MAX('Res.Aux.'!$AG$23:$AG$722),"-",MAX(B$7:B706)+1)</f>
        <v>-</v>
      </c>
      <c r="C707" s="401" t="str">
        <f>IF($B707="-","",INDEX('Res.Aux.'!$AG$12:$BG$722,MATCH($B707,'Res.Aux.'!$AG$12:$AG$722,0),MATCH(C$6,'Res.Aux.'!$AG$15:$BG$15,0)))</f>
        <v/>
      </c>
      <c r="D707" s="402" t="str">
        <f t="shared" si="126"/>
        <v/>
      </c>
      <c r="E707" s="403" t="str">
        <f>IF($B707="-","",INDEX('Res.Aux.'!$AG$12:$BG$722,MATCH($B707,'Res.Aux.'!$AG$12:$AG$722,0),MATCH(E$6,'Res.Aux.'!$AG$15:$BG$15,0)))</f>
        <v/>
      </c>
      <c r="F707" s="402" t="str">
        <f t="shared" si="127"/>
        <v/>
      </c>
      <c r="G707" s="404" t="str">
        <f>IF($B707="-","",INDEX('Res.Aux.'!$AG$12:$BG$722,MATCH($B707,'Res.Aux.'!$AG$12:$AG$722,0),MATCH(G$6,'Res.Aux.'!$AG$15:$BG$15,0)))</f>
        <v/>
      </c>
      <c r="H707" s="405" t="str">
        <f>IF($B707="-","",Datos!$I$16)</f>
        <v/>
      </c>
      <c r="I707" s="406" t="str">
        <f>IF($C707="","",Datos!$G$16)</f>
        <v/>
      </c>
      <c r="J707" s="407" t="str">
        <f>IF($B707="-","",INDEX('Res.Aux.'!$AG$12:$BG$722,MATCH($B707,'Res.Aux.'!$AG$12:$AG$722,0),MATCH(J$6,'Res.Aux.'!$AG$15:$BG$15,0)))</f>
        <v/>
      </c>
      <c r="K707" s="408" t="str">
        <f>IF($C707="","",Datos!$H$26)</f>
        <v/>
      </c>
      <c r="L707" s="409" t="str">
        <f>IF($I707="","",Datos!$N$27)</f>
        <v/>
      </c>
      <c r="M707" s="407" t="str">
        <f>IF($I707="","",Datos!$O$27)</f>
        <v/>
      </c>
      <c r="N707" s="410" t="str">
        <f>IF($B707="-","",INDEX('Res.Aux.'!$AG$12:$BG$722,MATCH($B707,'Res.Aux.'!$AG$12:$AG$722,0),MATCH(N$6,'Res.Aux.'!$AG$15:$BG$15,0)))</f>
        <v/>
      </c>
      <c r="O707" s="411"/>
      <c r="P707" s="412" t="str">
        <f t="shared" si="128"/>
        <v/>
      </c>
      <c r="Q707" s="413" t="str">
        <f t="shared" si="130"/>
        <v>ù</v>
      </c>
      <c r="R707" s="414" t="str">
        <f>IF($B707="-","",INDEX('Res.Aux.'!$AG$12:$BG$722,MATCH($B707,'Res.Aux.'!$AG$12:$AG$722,0),MATCH(R$6,'Res.Aux.'!$AG$15:$BG$15,0)))</f>
        <v/>
      </c>
      <c r="S707" s="415" t="str">
        <f>IF($B707="-","",INDEX('Res.Aux.'!$AG$12:$BG$722,MATCH($B707,'Res.Aux.'!$AG$12:$AG$722,0),MATCH(S$6,'Res.Aux.'!$AG$15:$BG$15,0)))</f>
        <v/>
      </c>
      <c r="T707" s="415" t="str">
        <f>IF($B707="-","",INDEX('Res.Aux.'!$AG$12:$BG$722,MATCH($B707,'Res.Aux.'!$AG$12:$AG$722,0),MATCH(T$6,'Res.Aux.'!$AG$15:$BG$15,0)))</f>
        <v/>
      </c>
      <c r="U707" s="416" t="str">
        <f>IF($B707="-","",INDEX('Res.Aux.'!$AG$12:$BG$722,MATCH($B707,'Res.Aux.'!$AG$12:$AG$722,0),MATCH(U$6,'Res.Aux.'!$AG$15:$BG$15,0)))</f>
        <v/>
      </c>
      <c r="V707" s="417"/>
      <c r="W707" s="414" t="str">
        <f t="shared" si="133"/>
        <v>-</v>
      </c>
      <c r="X707" s="415" t="str">
        <f t="shared" si="133"/>
        <v>-</v>
      </c>
      <c r="Y707" s="415" t="str">
        <f t="shared" si="133"/>
        <v>-</v>
      </c>
      <c r="Z707" s="416" t="str">
        <f t="shared" si="133"/>
        <v>-</v>
      </c>
      <c r="AA707" s="417"/>
      <c r="AB707" s="414" t="str">
        <f t="shared" si="132"/>
        <v>-</v>
      </c>
      <c r="AC707" s="415" t="str">
        <f t="shared" si="132"/>
        <v>-</v>
      </c>
      <c r="AD707" s="415" t="str">
        <f t="shared" si="132"/>
        <v>-</v>
      </c>
      <c r="AE707" s="416" t="str">
        <f t="shared" si="132"/>
        <v>-</v>
      </c>
      <c r="AF707" s="417"/>
      <c r="AG707" s="410" t="str">
        <f t="shared" si="123"/>
        <v>-</v>
      </c>
      <c r="AH707" s="417"/>
      <c r="AI707" s="418" t="str">
        <f t="shared" si="124"/>
        <v>ù</v>
      </c>
      <c r="AJ707" s="419" t="str">
        <f t="shared" si="125"/>
        <v>~</v>
      </c>
      <c r="AK707" s="417"/>
      <c r="AL707" s="414" t="str">
        <f t="shared" si="131"/>
        <v>-</v>
      </c>
      <c r="AM707" s="416" t="str">
        <f t="shared" si="129"/>
        <v>-</v>
      </c>
    </row>
    <row r="708" spans="2:39" ht="15" x14ac:dyDescent="0.3">
      <c r="B708" s="400" t="str">
        <f>IF(MAX(B$7:B707)+1&gt;MAX('Res.Aux.'!$AG$23:$AG$722),"-",MAX(B$7:B707)+1)</f>
        <v>-</v>
      </c>
      <c r="C708" s="401" t="str">
        <f>IF($B708="-","",INDEX('Res.Aux.'!$AG$12:$BG$722,MATCH($B708,'Res.Aux.'!$AG$12:$AG$722,0),MATCH(C$6,'Res.Aux.'!$AG$15:$BG$15,0)))</f>
        <v/>
      </c>
      <c r="D708" s="402" t="str">
        <f t="shared" si="126"/>
        <v/>
      </c>
      <c r="E708" s="403" t="str">
        <f>IF($B708="-","",INDEX('Res.Aux.'!$AG$12:$BG$722,MATCH($B708,'Res.Aux.'!$AG$12:$AG$722,0),MATCH(E$6,'Res.Aux.'!$AG$15:$BG$15,0)))</f>
        <v/>
      </c>
      <c r="F708" s="402" t="str">
        <f t="shared" si="127"/>
        <v/>
      </c>
      <c r="G708" s="404" t="str">
        <f>IF($B708="-","",INDEX('Res.Aux.'!$AG$12:$BG$722,MATCH($B708,'Res.Aux.'!$AG$12:$AG$722,0),MATCH(G$6,'Res.Aux.'!$AG$15:$BG$15,0)))</f>
        <v/>
      </c>
      <c r="H708" s="405" t="str">
        <f>IF($B708="-","",Datos!$I$16)</f>
        <v/>
      </c>
      <c r="I708" s="406" t="str">
        <f>IF($C708="","",Datos!$G$16)</f>
        <v/>
      </c>
      <c r="J708" s="407" t="str">
        <f>IF($B708="-","",INDEX('Res.Aux.'!$AG$12:$BG$722,MATCH($B708,'Res.Aux.'!$AG$12:$AG$722,0),MATCH(J$6,'Res.Aux.'!$AG$15:$BG$15,0)))</f>
        <v/>
      </c>
      <c r="K708" s="408" t="str">
        <f>IF($C708="","",Datos!$H$26)</f>
        <v/>
      </c>
      <c r="L708" s="409" t="str">
        <f>IF($I708="","",Datos!$N$27)</f>
        <v/>
      </c>
      <c r="M708" s="407" t="str">
        <f>IF($I708="","",Datos!$O$27)</f>
        <v/>
      </c>
      <c r="N708" s="410" t="str">
        <f>IF($B708="-","",INDEX('Res.Aux.'!$AG$12:$BG$722,MATCH($B708,'Res.Aux.'!$AG$12:$AG$722,0),MATCH(N$6,'Res.Aux.'!$AG$15:$BG$15,0)))</f>
        <v/>
      </c>
      <c r="O708" s="411"/>
      <c r="P708" s="412" t="str">
        <f t="shared" si="128"/>
        <v/>
      </c>
      <c r="Q708" s="413" t="str">
        <f t="shared" si="130"/>
        <v>ù</v>
      </c>
      <c r="R708" s="414" t="str">
        <f>IF($B708="-","",INDEX('Res.Aux.'!$AG$12:$BG$722,MATCH($B708,'Res.Aux.'!$AG$12:$AG$722,0),MATCH(R$6,'Res.Aux.'!$AG$15:$BG$15,0)))</f>
        <v/>
      </c>
      <c r="S708" s="415" t="str">
        <f>IF($B708="-","",INDEX('Res.Aux.'!$AG$12:$BG$722,MATCH($B708,'Res.Aux.'!$AG$12:$AG$722,0),MATCH(S$6,'Res.Aux.'!$AG$15:$BG$15,0)))</f>
        <v/>
      </c>
      <c r="T708" s="415" t="str">
        <f>IF($B708="-","",INDEX('Res.Aux.'!$AG$12:$BG$722,MATCH($B708,'Res.Aux.'!$AG$12:$AG$722,0),MATCH(T$6,'Res.Aux.'!$AG$15:$BG$15,0)))</f>
        <v/>
      </c>
      <c r="U708" s="416" t="str">
        <f>IF($B708="-","",INDEX('Res.Aux.'!$AG$12:$BG$722,MATCH($B708,'Res.Aux.'!$AG$12:$AG$722,0),MATCH(U$6,'Res.Aux.'!$AG$15:$BG$15,0)))</f>
        <v/>
      </c>
      <c r="V708" s="417"/>
      <c r="W708" s="414" t="str">
        <f t="shared" si="133"/>
        <v>-</v>
      </c>
      <c r="X708" s="415" t="str">
        <f t="shared" si="133"/>
        <v>-</v>
      </c>
      <c r="Y708" s="415" t="str">
        <f t="shared" si="133"/>
        <v>-</v>
      </c>
      <c r="Z708" s="416" t="str">
        <f t="shared" si="133"/>
        <v>-</v>
      </c>
      <c r="AA708" s="417"/>
      <c r="AB708" s="414" t="str">
        <f t="shared" si="132"/>
        <v>-</v>
      </c>
      <c r="AC708" s="415" t="str">
        <f t="shared" si="132"/>
        <v>-</v>
      </c>
      <c r="AD708" s="415" t="str">
        <f t="shared" si="132"/>
        <v>-</v>
      </c>
      <c r="AE708" s="416" t="str">
        <f t="shared" si="132"/>
        <v>-</v>
      </c>
      <c r="AF708" s="417"/>
      <c r="AG708" s="410" t="str">
        <f t="shared" si="123"/>
        <v>-</v>
      </c>
      <c r="AH708" s="417"/>
      <c r="AI708" s="418" t="str">
        <f t="shared" si="124"/>
        <v>ù</v>
      </c>
      <c r="AJ708" s="419" t="str">
        <f t="shared" si="125"/>
        <v>~</v>
      </c>
      <c r="AK708" s="417"/>
      <c r="AL708" s="414" t="str">
        <f t="shared" si="131"/>
        <v>-</v>
      </c>
      <c r="AM708" s="416" t="str">
        <f t="shared" si="129"/>
        <v>-</v>
      </c>
    </row>
    <row r="709" spans="2:39" ht="15" x14ac:dyDescent="0.3">
      <c r="B709" s="400" t="str">
        <f>IF(MAX(B$7:B708)+1&gt;MAX('Res.Aux.'!$AG$23:$AG$722),"-",MAX(B$7:B708)+1)</f>
        <v>-</v>
      </c>
      <c r="C709" s="401" t="str">
        <f>IF($B709="-","",INDEX('Res.Aux.'!$AG$12:$BG$722,MATCH($B709,'Res.Aux.'!$AG$12:$AG$722,0),MATCH(C$6,'Res.Aux.'!$AG$15:$BG$15,0)))</f>
        <v/>
      </c>
      <c r="D709" s="402" t="str">
        <f t="shared" si="126"/>
        <v/>
      </c>
      <c r="E709" s="403" t="str">
        <f>IF($B709="-","",INDEX('Res.Aux.'!$AG$12:$BG$722,MATCH($B709,'Res.Aux.'!$AG$12:$AG$722,0),MATCH(E$6,'Res.Aux.'!$AG$15:$BG$15,0)))</f>
        <v/>
      </c>
      <c r="F709" s="402" t="str">
        <f t="shared" si="127"/>
        <v/>
      </c>
      <c r="G709" s="404" t="str">
        <f>IF($B709="-","",INDEX('Res.Aux.'!$AG$12:$BG$722,MATCH($B709,'Res.Aux.'!$AG$12:$AG$722,0),MATCH(G$6,'Res.Aux.'!$AG$15:$BG$15,0)))</f>
        <v/>
      </c>
      <c r="H709" s="405" t="str">
        <f>IF($B709="-","",Datos!$I$16)</f>
        <v/>
      </c>
      <c r="I709" s="406" t="str">
        <f>IF($C709="","",Datos!$G$16)</f>
        <v/>
      </c>
      <c r="J709" s="407" t="str">
        <f>IF($B709="-","",INDEX('Res.Aux.'!$AG$12:$BG$722,MATCH($B709,'Res.Aux.'!$AG$12:$AG$722,0),MATCH(J$6,'Res.Aux.'!$AG$15:$BG$15,0)))</f>
        <v/>
      </c>
      <c r="K709" s="408" t="str">
        <f>IF($C709="","",Datos!$H$26)</f>
        <v/>
      </c>
      <c r="L709" s="409" t="str">
        <f>IF($I709="","",Datos!$N$27)</f>
        <v/>
      </c>
      <c r="M709" s="407" t="str">
        <f>IF($I709="","",Datos!$O$27)</f>
        <v/>
      </c>
      <c r="N709" s="410" t="str">
        <f>IF($B709="-","",INDEX('Res.Aux.'!$AG$12:$BG$722,MATCH($B709,'Res.Aux.'!$AG$12:$AG$722,0),MATCH(N$6,'Res.Aux.'!$AG$15:$BG$15,0)))</f>
        <v/>
      </c>
      <c r="O709" s="411"/>
      <c r="P709" s="412" t="str">
        <f t="shared" si="128"/>
        <v/>
      </c>
      <c r="Q709" s="413" t="str">
        <f t="shared" si="130"/>
        <v>ù</v>
      </c>
      <c r="R709" s="414" t="str">
        <f>IF($B709="-","",INDEX('Res.Aux.'!$AG$12:$BG$722,MATCH($B709,'Res.Aux.'!$AG$12:$AG$722,0),MATCH(R$6,'Res.Aux.'!$AG$15:$BG$15,0)))</f>
        <v/>
      </c>
      <c r="S709" s="415" t="str">
        <f>IF($B709="-","",INDEX('Res.Aux.'!$AG$12:$BG$722,MATCH($B709,'Res.Aux.'!$AG$12:$AG$722,0),MATCH(S$6,'Res.Aux.'!$AG$15:$BG$15,0)))</f>
        <v/>
      </c>
      <c r="T709" s="415" t="str">
        <f>IF($B709="-","",INDEX('Res.Aux.'!$AG$12:$BG$722,MATCH($B709,'Res.Aux.'!$AG$12:$AG$722,0),MATCH(T$6,'Res.Aux.'!$AG$15:$BG$15,0)))</f>
        <v/>
      </c>
      <c r="U709" s="416" t="str">
        <f>IF($B709="-","",INDEX('Res.Aux.'!$AG$12:$BG$722,MATCH($B709,'Res.Aux.'!$AG$12:$AG$722,0),MATCH(U$6,'Res.Aux.'!$AG$15:$BG$15,0)))</f>
        <v/>
      </c>
      <c r="V709" s="417"/>
      <c r="W709" s="414" t="str">
        <f t="shared" si="133"/>
        <v>-</v>
      </c>
      <c r="X709" s="415" t="str">
        <f t="shared" si="133"/>
        <v>-</v>
      </c>
      <c r="Y709" s="415" t="str">
        <f t="shared" si="133"/>
        <v>-</v>
      </c>
      <c r="Z709" s="416" t="str">
        <f t="shared" si="133"/>
        <v>-</v>
      </c>
      <c r="AA709" s="417"/>
      <c r="AB709" s="414" t="str">
        <f t="shared" si="132"/>
        <v>-</v>
      </c>
      <c r="AC709" s="415" t="str">
        <f t="shared" si="132"/>
        <v>-</v>
      </c>
      <c r="AD709" s="415" t="str">
        <f t="shared" si="132"/>
        <v>-</v>
      </c>
      <c r="AE709" s="416" t="str">
        <f t="shared" si="132"/>
        <v>-</v>
      </c>
      <c r="AF709" s="417"/>
      <c r="AG709" s="410" t="str">
        <f t="shared" si="123"/>
        <v>-</v>
      </c>
      <c r="AH709" s="417"/>
      <c r="AI709" s="418" t="str">
        <f t="shared" si="124"/>
        <v>ù</v>
      </c>
      <c r="AJ709" s="419" t="str">
        <f t="shared" si="125"/>
        <v>~</v>
      </c>
      <c r="AK709" s="417"/>
      <c r="AL709" s="414" t="str">
        <f t="shared" si="131"/>
        <v>-</v>
      </c>
      <c r="AM709" s="416" t="str">
        <f t="shared" si="129"/>
        <v>-</v>
      </c>
    </row>
    <row r="710" spans="2:39" ht="15" x14ac:dyDescent="0.3">
      <c r="B710" s="400" t="str">
        <f>IF(MAX(B$7:B709)+1&gt;MAX('Res.Aux.'!$AG$23:$AG$722),"-",MAX(B$7:B709)+1)</f>
        <v>-</v>
      </c>
      <c r="C710" s="401" t="str">
        <f>IF($B710="-","",INDEX('Res.Aux.'!$AG$12:$BG$722,MATCH($B710,'Res.Aux.'!$AG$12:$AG$722,0),MATCH(C$6,'Res.Aux.'!$AG$15:$BG$15,0)))</f>
        <v/>
      </c>
      <c r="D710" s="402" t="str">
        <f t="shared" si="126"/>
        <v/>
      </c>
      <c r="E710" s="403" t="str">
        <f>IF($B710="-","",INDEX('Res.Aux.'!$AG$12:$BG$722,MATCH($B710,'Res.Aux.'!$AG$12:$AG$722,0),MATCH(E$6,'Res.Aux.'!$AG$15:$BG$15,0)))</f>
        <v/>
      </c>
      <c r="F710" s="402" t="str">
        <f t="shared" si="127"/>
        <v/>
      </c>
      <c r="G710" s="404" t="str">
        <f>IF($B710="-","",INDEX('Res.Aux.'!$AG$12:$BG$722,MATCH($B710,'Res.Aux.'!$AG$12:$AG$722,0),MATCH(G$6,'Res.Aux.'!$AG$15:$BG$15,0)))</f>
        <v/>
      </c>
      <c r="H710" s="405" t="str">
        <f>IF($B710="-","",Datos!$I$16)</f>
        <v/>
      </c>
      <c r="I710" s="406" t="str">
        <f>IF($C710="","",Datos!$G$16)</f>
        <v/>
      </c>
      <c r="J710" s="407" t="str">
        <f>IF($B710="-","",INDEX('Res.Aux.'!$AG$12:$BG$722,MATCH($B710,'Res.Aux.'!$AG$12:$AG$722,0),MATCH(J$6,'Res.Aux.'!$AG$15:$BG$15,0)))</f>
        <v/>
      </c>
      <c r="K710" s="408" t="str">
        <f>IF($C710="","",Datos!$H$26)</f>
        <v/>
      </c>
      <c r="L710" s="409" t="str">
        <f>IF($I710="","",Datos!$N$27)</f>
        <v/>
      </c>
      <c r="M710" s="407" t="str">
        <f>IF($I710="","",Datos!$O$27)</f>
        <v/>
      </c>
      <c r="N710" s="410" t="str">
        <f>IF($B710="-","",INDEX('Res.Aux.'!$AG$12:$BG$722,MATCH($B710,'Res.Aux.'!$AG$12:$AG$722,0),MATCH(N$6,'Res.Aux.'!$AG$15:$BG$15,0)))</f>
        <v/>
      </c>
      <c r="O710" s="411"/>
      <c r="P710" s="412" t="str">
        <f t="shared" si="128"/>
        <v/>
      </c>
      <c r="Q710" s="413" t="str">
        <f t="shared" si="130"/>
        <v>ù</v>
      </c>
      <c r="R710" s="414" t="str">
        <f>IF($B710="-","",INDEX('Res.Aux.'!$AG$12:$BG$722,MATCH($B710,'Res.Aux.'!$AG$12:$AG$722,0),MATCH(R$6,'Res.Aux.'!$AG$15:$BG$15,0)))</f>
        <v/>
      </c>
      <c r="S710" s="415" t="str">
        <f>IF($B710="-","",INDEX('Res.Aux.'!$AG$12:$BG$722,MATCH($B710,'Res.Aux.'!$AG$12:$AG$722,0),MATCH(S$6,'Res.Aux.'!$AG$15:$BG$15,0)))</f>
        <v/>
      </c>
      <c r="T710" s="415" t="str">
        <f>IF($B710="-","",INDEX('Res.Aux.'!$AG$12:$BG$722,MATCH($B710,'Res.Aux.'!$AG$12:$AG$722,0),MATCH(T$6,'Res.Aux.'!$AG$15:$BG$15,0)))</f>
        <v/>
      </c>
      <c r="U710" s="416" t="str">
        <f>IF($B710="-","",INDEX('Res.Aux.'!$AG$12:$BG$722,MATCH($B710,'Res.Aux.'!$AG$12:$AG$722,0),MATCH(U$6,'Res.Aux.'!$AG$15:$BG$15,0)))</f>
        <v/>
      </c>
      <c r="V710" s="417"/>
      <c r="W710" s="414" t="str">
        <f t="shared" si="133"/>
        <v>-</v>
      </c>
      <c r="X710" s="415" t="str">
        <f t="shared" si="133"/>
        <v>-</v>
      </c>
      <c r="Y710" s="415" t="str">
        <f t="shared" si="133"/>
        <v>-</v>
      </c>
      <c r="Z710" s="416" t="str">
        <f t="shared" si="133"/>
        <v>-</v>
      </c>
      <c r="AA710" s="417"/>
      <c r="AB710" s="414" t="str">
        <f t="shared" si="132"/>
        <v>-</v>
      </c>
      <c r="AC710" s="415" t="str">
        <f t="shared" si="132"/>
        <v>-</v>
      </c>
      <c r="AD710" s="415" t="str">
        <f t="shared" si="132"/>
        <v>-</v>
      </c>
      <c r="AE710" s="416" t="str">
        <f t="shared" si="132"/>
        <v>-</v>
      </c>
      <c r="AF710" s="417"/>
      <c r="AG710" s="410" t="str">
        <f t="shared" si="123"/>
        <v>-</v>
      </c>
      <c r="AH710" s="417"/>
      <c r="AI710" s="418" t="str">
        <f t="shared" si="124"/>
        <v>ù</v>
      </c>
      <c r="AJ710" s="419" t="str">
        <f t="shared" si="125"/>
        <v>~</v>
      </c>
      <c r="AK710" s="417"/>
      <c r="AL710" s="414" t="str">
        <f t="shared" si="131"/>
        <v>-</v>
      </c>
      <c r="AM710" s="416" t="str">
        <f t="shared" si="129"/>
        <v>-</v>
      </c>
    </row>
    <row r="711" spans="2:39" ht="15" x14ac:dyDescent="0.3">
      <c r="B711" s="400" t="str">
        <f>IF(MAX(B$7:B710)+1&gt;MAX('Res.Aux.'!$AG$23:$AG$722),"-",MAX(B$7:B710)+1)</f>
        <v>-</v>
      </c>
      <c r="C711" s="401" t="str">
        <f>IF($B711="-","",INDEX('Res.Aux.'!$AG$12:$BG$722,MATCH($B711,'Res.Aux.'!$AG$12:$AG$722,0),MATCH(C$6,'Res.Aux.'!$AG$15:$BG$15,0)))</f>
        <v/>
      </c>
      <c r="D711" s="402" t="str">
        <f t="shared" si="126"/>
        <v/>
      </c>
      <c r="E711" s="403" t="str">
        <f>IF($B711="-","",INDEX('Res.Aux.'!$AG$12:$BG$722,MATCH($B711,'Res.Aux.'!$AG$12:$AG$722,0),MATCH(E$6,'Res.Aux.'!$AG$15:$BG$15,0)))</f>
        <v/>
      </c>
      <c r="F711" s="402" t="str">
        <f t="shared" si="127"/>
        <v/>
      </c>
      <c r="G711" s="404" t="str">
        <f>IF($B711="-","",INDEX('Res.Aux.'!$AG$12:$BG$722,MATCH($B711,'Res.Aux.'!$AG$12:$AG$722,0),MATCH(G$6,'Res.Aux.'!$AG$15:$BG$15,0)))</f>
        <v/>
      </c>
      <c r="H711" s="405" t="str">
        <f>IF($B711="-","",Datos!$I$16)</f>
        <v/>
      </c>
      <c r="I711" s="406" t="str">
        <f>IF($C711="","",Datos!$G$16)</f>
        <v/>
      </c>
      <c r="J711" s="407" t="str">
        <f>IF($B711="-","",INDEX('Res.Aux.'!$AG$12:$BG$722,MATCH($B711,'Res.Aux.'!$AG$12:$AG$722,0),MATCH(J$6,'Res.Aux.'!$AG$15:$BG$15,0)))</f>
        <v/>
      </c>
      <c r="K711" s="408" t="str">
        <f>IF($C711="","",Datos!$H$26)</f>
        <v/>
      </c>
      <c r="L711" s="409" t="str">
        <f>IF($I711="","",Datos!$N$27)</f>
        <v/>
      </c>
      <c r="M711" s="407" t="str">
        <f>IF($I711="","",Datos!$O$27)</f>
        <v/>
      </c>
      <c r="N711" s="410" t="str">
        <f>IF($B711="-","",INDEX('Res.Aux.'!$AG$12:$BG$722,MATCH($B711,'Res.Aux.'!$AG$12:$AG$722,0),MATCH(N$6,'Res.Aux.'!$AG$15:$BG$15,0)))</f>
        <v/>
      </c>
      <c r="O711" s="411"/>
      <c r="P711" s="412" t="str">
        <f t="shared" si="128"/>
        <v/>
      </c>
      <c r="Q711" s="413" t="str">
        <f t="shared" si="130"/>
        <v>ù</v>
      </c>
      <c r="R711" s="414" t="str">
        <f>IF($B711="-","",INDEX('Res.Aux.'!$AG$12:$BG$722,MATCH($B711,'Res.Aux.'!$AG$12:$AG$722,0),MATCH(R$6,'Res.Aux.'!$AG$15:$BG$15,0)))</f>
        <v/>
      </c>
      <c r="S711" s="415" t="str">
        <f>IF($B711="-","",INDEX('Res.Aux.'!$AG$12:$BG$722,MATCH($B711,'Res.Aux.'!$AG$12:$AG$722,0),MATCH(S$6,'Res.Aux.'!$AG$15:$BG$15,0)))</f>
        <v/>
      </c>
      <c r="T711" s="415" t="str">
        <f>IF($B711="-","",INDEX('Res.Aux.'!$AG$12:$BG$722,MATCH($B711,'Res.Aux.'!$AG$12:$AG$722,0),MATCH(T$6,'Res.Aux.'!$AG$15:$BG$15,0)))</f>
        <v/>
      </c>
      <c r="U711" s="416" t="str">
        <f>IF($B711="-","",INDEX('Res.Aux.'!$AG$12:$BG$722,MATCH($B711,'Res.Aux.'!$AG$12:$AG$722,0),MATCH(U$6,'Res.Aux.'!$AG$15:$BG$15,0)))</f>
        <v/>
      </c>
      <c r="V711" s="417"/>
      <c r="W711" s="414" t="str">
        <f t="shared" si="133"/>
        <v>-</v>
      </c>
      <c r="X711" s="415" t="str">
        <f t="shared" si="133"/>
        <v>-</v>
      </c>
      <c r="Y711" s="415" t="str">
        <f t="shared" si="133"/>
        <v>-</v>
      </c>
      <c r="Z711" s="416" t="str">
        <f t="shared" si="133"/>
        <v>-</v>
      </c>
      <c r="AA711" s="417"/>
      <c r="AB711" s="414" t="str">
        <f t="shared" si="132"/>
        <v>-</v>
      </c>
      <c r="AC711" s="415" t="str">
        <f t="shared" si="132"/>
        <v>-</v>
      </c>
      <c r="AD711" s="415" t="str">
        <f t="shared" si="132"/>
        <v>-</v>
      </c>
      <c r="AE711" s="416" t="str">
        <f t="shared" si="132"/>
        <v>-</v>
      </c>
      <c r="AF711" s="417"/>
      <c r="AG711" s="410" t="str">
        <f t="shared" ref="AG711:AG774" si="134">IF(SUM(AB711:AE711)=0,"-",SUM(AB711:AE711))</f>
        <v>-</v>
      </c>
      <c r="AH711" s="417"/>
      <c r="AI711" s="418" t="str">
        <f t="shared" ref="AI711:AI774" si="135">IF(AND(N711&lt;&gt;"",AG711&lt;&gt;"-"),IF(AG711=N711,"ü","û"),IF(OR(N711=0,N711="",N711="-"),"ù","$"))</f>
        <v>ù</v>
      </c>
      <c r="AJ711" s="419" t="str">
        <f t="shared" ref="AJ711:AJ774" si="136">IF(AI711="ü","-",IF(AI711="ù","~",IF(AI711="$","???",AG711-N711)))</f>
        <v>~</v>
      </c>
      <c r="AK711" s="417"/>
      <c r="AL711" s="414" t="str">
        <f t="shared" si="131"/>
        <v>-</v>
      </c>
      <c r="AM711" s="416" t="str">
        <f t="shared" si="129"/>
        <v>-</v>
      </c>
    </row>
    <row r="712" spans="2:39" ht="15" x14ac:dyDescent="0.3">
      <c r="B712" s="400" t="str">
        <f>IF(MAX(B$7:B711)+1&gt;MAX('Res.Aux.'!$AG$23:$AG$722),"-",MAX(B$7:B711)+1)</f>
        <v>-</v>
      </c>
      <c r="C712" s="401" t="str">
        <f>IF($B712="-","",INDEX('Res.Aux.'!$AG$12:$BG$722,MATCH($B712,'Res.Aux.'!$AG$12:$AG$722,0),MATCH(C$6,'Res.Aux.'!$AG$15:$BG$15,0)))</f>
        <v/>
      </c>
      <c r="D712" s="402" t="str">
        <f t="shared" ref="D712:D775" si="137">IF(C712="","","/")</f>
        <v/>
      </c>
      <c r="E712" s="403" t="str">
        <f>IF($B712="-","",INDEX('Res.Aux.'!$AG$12:$BG$722,MATCH($B712,'Res.Aux.'!$AG$12:$AG$722,0),MATCH(E$6,'Res.Aux.'!$AG$15:$BG$15,0)))</f>
        <v/>
      </c>
      <c r="F712" s="402" t="str">
        <f t="shared" ref="F712:F775" si="138">IF(E712="","","/")</f>
        <v/>
      </c>
      <c r="G712" s="404" t="str">
        <f>IF($B712="-","",INDEX('Res.Aux.'!$AG$12:$BG$722,MATCH($B712,'Res.Aux.'!$AG$12:$AG$722,0),MATCH(G$6,'Res.Aux.'!$AG$15:$BG$15,0)))</f>
        <v/>
      </c>
      <c r="H712" s="405" t="str">
        <f>IF($B712="-","",Datos!$I$16)</f>
        <v/>
      </c>
      <c r="I712" s="406" t="str">
        <f>IF($C712="","",Datos!$G$16)</f>
        <v/>
      </c>
      <c r="J712" s="407" t="str">
        <f>IF($B712="-","",INDEX('Res.Aux.'!$AG$12:$BG$722,MATCH($B712,'Res.Aux.'!$AG$12:$AG$722,0),MATCH(J$6,'Res.Aux.'!$AG$15:$BG$15,0)))</f>
        <v/>
      </c>
      <c r="K712" s="408" t="str">
        <f>IF($C712="","",Datos!$H$26)</f>
        <v/>
      </c>
      <c r="L712" s="409" t="str">
        <f>IF($I712="","",Datos!$N$27)</f>
        <v/>
      </c>
      <c r="M712" s="407" t="str">
        <f>IF($I712="","",Datos!$O$27)</f>
        <v/>
      </c>
      <c r="N712" s="410" t="str">
        <f>IF($B712="-","",INDEX('Res.Aux.'!$AG$12:$BG$722,MATCH($B712,'Res.Aux.'!$AG$12:$AG$722,0),MATCH(N$6,'Res.Aux.'!$AG$15:$BG$15,0)))</f>
        <v/>
      </c>
      <c r="O712" s="411"/>
      <c r="P712" s="412" t="str">
        <f t="shared" ref="P712:P775" si="139">IF($B712="-","","C")</f>
        <v/>
      </c>
      <c r="Q712" s="413" t="str">
        <f t="shared" si="130"/>
        <v>ù</v>
      </c>
      <c r="R712" s="414" t="str">
        <f>IF($B712="-","",INDEX('Res.Aux.'!$AG$12:$BG$722,MATCH($B712,'Res.Aux.'!$AG$12:$AG$722,0),MATCH(R$6,'Res.Aux.'!$AG$15:$BG$15,0)))</f>
        <v/>
      </c>
      <c r="S712" s="415" t="str">
        <f>IF($B712="-","",INDEX('Res.Aux.'!$AG$12:$BG$722,MATCH($B712,'Res.Aux.'!$AG$12:$AG$722,0),MATCH(S$6,'Res.Aux.'!$AG$15:$BG$15,0)))</f>
        <v/>
      </c>
      <c r="T712" s="415" t="str">
        <f>IF($B712="-","",INDEX('Res.Aux.'!$AG$12:$BG$722,MATCH($B712,'Res.Aux.'!$AG$12:$AG$722,0),MATCH(T$6,'Res.Aux.'!$AG$15:$BG$15,0)))</f>
        <v/>
      </c>
      <c r="U712" s="416" t="str">
        <f>IF($B712="-","",INDEX('Res.Aux.'!$AG$12:$BG$722,MATCH($B712,'Res.Aux.'!$AG$12:$AG$722,0),MATCH(U$6,'Res.Aux.'!$AG$15:$BG$15,0)))</f>
        <v/>
      </c>
      <c r="V712" s="417"/>
      <c r="W712" s="414" t="str">
        <f t="shared" si="133"/>
        <v>-</v>
      </c>
      <c r="X712" s="415" t="str">
        <f t="shared" si="133"/>
        <v>-</v>
      </c>
      <c r="Y712" s="415" t="str">
        <f t="shared" si="133"/>
        <v>-</v>
      </c>
      <c r="Z712" s="416" t="str">
        <f t="shared" si="133"/>
        <v>-</v>
      </c>
      <c r="AA712" s="417"/>
      <c r="AB712" s="414" t="str">
        <f t="shared" si="132"/>
        <v>-</v>
      </c>
      <c r="AC712" s="415" t="str">
        <f t="shared" si="132"/>
        <v>-</v>
      </c>
      <c r="AD712" s="415" t="str">
        <f t="shared" si="132"/>
        <v>-</v>
      </c>
      <c r="AE712" s="416" t="str">
        <f t="shared" si="132"/>
        <v>-</v>
      </c>
      <c r="AF712" s="417"/>
      <c r="AG712" s="410" t="str">
        <f t="shared" si="134"/>
        <v>-</v>
      </c>
      <c r="AH712" s="417"/>
      <c r="AI712" s="418" t="str">
        <f t="shared" si="135"/>
        <v>ù</v>
      </c>
      <c r="AJ712" s="419" t="str">
        <f t="shared" si="136"/>
        <v>~</v>
      </c>
      <c r="AK712" s="417"/>
      <c r="AL712" s="414" t="str">
        <f t="shared" si="131"/>
        <v>-</v>
      </c>
      <c r="AM712" s="416" t="str">
        <f t="shared" ref="AM712:AM775" si="140">IF(SUM(W712:Z712)=0,"-",SUM(W712:Z712))</f>
        <v>-</v>
      </c>
    </row>
    <row r="713" spans="2:39" ht="15" x14ac:dyDescent="0.3">
      <c r="B713" s="400" t="str">
        <f>IF(MAX(B$7:B712)+1&gt;MAX('Res.Aux.'!$AG$23:$AG$722),"-",MAX(B$7:B712)+1)</f>
        <v>-</v>
      </c>
      <c r="C713" s="401" t="str">
        <f>IF($B713="-","",INDEX('Res.Aux.'!$AG$12:$BG$722,MATCH($B713,'Res.Aux.'!$AG$12:$AG$722,0),MATCH(C$6,'Res.Aux.'!$AG$15:$BG$15,0)))</f>
        <v/>
      </c>
      <c r="D713" s="402" t="str">
        <f t="shared" si="137"/>
        <v/>
      </c>
      <c r="E713" s="403" t="str">
        <f>IF($B713="-","",INDEX('Res.Aux.'!$AG$12:$BG$722,MATCH($B713,'Res.Aux.'!$AG$12:$AG$722,0),MATCH(E$6,'Res.Aux.'!$AG$15:$BG$15,0)))</f>
        <v/>
      </c>
      <c r="F713" s="402" t="str">
        <f t="shared" si="138"/>
        <v/>
      </c>
      <c r="G713" s="404" t="str">
        <f>IF($B713="-","",INDEX('Res.Aux.'!$AG$12:$BG$722,MATCH($B713,'Res.Aux.'!$AG$12:$AG$722,0),MATCH(G$6,'Res.Aux.'!$AG$15:$BG$15,0)))</f>
        <v/>
      </c>
      <c r="H713" s="405" t="str">
        <f>IF($B713="-","",Datos!$I$16)</f>
        <v/>
      </c>
      <c r="I713" s="406" t="str">
        <f>IF($C713="","",Datos!$G$16)</f>
        <v/>
      </c>
      <c r="J713" s="407" t="str">
        <f>IF($B713="-","",INDEX('Res.Aux.'!$AG$12:$BG$722,MATCH($B713,'Res.Aux.'!$AG$12:$AG$722,0),MATCH(J$6,'Res.Aux.'!$AG$15:$BG$15,0)))</f>
        <v/>
      </c>
      <c r="K713" s="408" t="str">
        <f>IF($C713="","",Datos!$H$26)</f>
        <v/>
      </c>
      <c r="L713" s="409" t="str">
        <f>IF($I713="","",Datos!$N$27)</f>
        <v/>
      </c>
      <c r="M713" s="407" t="str">
        <f>IF($I713="","",Datos!$O$27)</f>
        <v/>
      </c>
      <c r="N713" s="410" t="str">
        <f>IF($B713="-","",INDEX('Res.Aux.'!$AG$12:$BG$722,MATCH($B713,'Res.Aux.'!$AG$12:$AG$722,0),MATCH(N$6,'Res.Aux.'!$AG$15:$BG$15,0)))</f>
        <v/>
      </c>
      <c r="O713" s="411"/>
      <c r="P713" s="412" t="str">
        <f t="shared" si="139"/>
        <v/>
      </c>
      <c r="Q713" s="413" t="str">
        <f t="shared" ref="Q713:Q776" si="141">AI713</f>
        <v>ù</v>
      </c>
      <c r="R713" s="414" t="str">
        <f>IF($B713="-","",INDEX('Res.Aux.'!$AG$12:$BG$722,MATCH($B713,'Res.Aux.'!$AG$12:$AG$722,0),MATCH(R$6,'Res.Aux.'!$AG$15:$BG$15,0)))</f>
        <v/>
      </c>
      <c r="S713" s="415" t="str">
        <f>IF($B713="-","",INDEX('Res.Aux.'!$AG$12:$BG$722,MATCH($B713,'Res.Aux.'!$AG$12:$AG$722,0),MATCH(S$6,'Res.Aux.'!$AG$15:$BG$15,0)))</f>
        <v/>
      </c>
      <c r="T713" s="415" t="str">
        <f>IF($B713="-","",INDEX('Res.Aux.'!$AG$12:$BG$722,MATCH($B713,'Res.Aux.'!$AG$12:$AG$722,0),MATCH(T$6,'Res.Aux.'!$AG$15:$BG$15,0)))</f>
        <v/>
      </c>
      <c r="U713" s="416" t="str">
        <f>IF($B713="-","",INDEX('Res.Aux.'!$AG$12:$BG$722,MATCH($B713,'Res.Aux.'!$AG$12:$AG$722,0),MATCH(U$6,'Res.Aux.'!$AG$15:$BG$15,0)))</f>
        <v/>
      </c>
      <c r="V713" s="417"/>
      <c r="W713" s="414" t="str">
        <f t="shared" si="133"/>
        <v>-</v>
      </c>
      <c r="X713" s="415" t="str">
        <f t="shared" si="133"/>
        <v>-</v>
      </c>
      <c r="Y713" s="415" t="str">
        <f t="shared" si="133"/>
        <v>-</v>
      </c>
      <c r="Z713" s="416" t="str">
        <f t="shared" si="133"/>
        <v>-</v>
      </c>
      <c r="AA713" s="417"/>
      <c r="AB713" s="414" t="str">
        <f t="shared" si="132"/>
        <v>-</v>
      </c>
      <c r="AC713" s="415" t="str">
        <f t="shared" si="132"/>
        <v>-</v>
      </c>
      <c r="AD713" s="415" t="str">
        <f t="shared" si="132"/>
        <v>-</v>
      </c>
      <c r="AE713" s="416" t="str">
        <f t="shared" si="132"/>
        <v>-</v>
      </c>
      <c r="AF713" s="417"/>
      <c r="AG713" s="410" t="str">
        <f t="shared" si="134"/>
        <v>-</v>
      </c>
      <c r="AH713" s="417"/>
      <c r="AI713" s="418" t="str">
        <f t="shared" si="135"/>
        <v>ù</v>
      </c>
      <c r="AJ713" s="419" t="str">
        <f t="shared" si="136"/>
        <v>~</v>
      </c>
      <c r="AK713" s="417"/>
      <c r="AL713" s="414" t="str">
        <f t="shared" si="131"/>
        <v>-</v>
      </c>
      <c r="AM713" s="416" t="str">
        <f t="shared" si="140"/>
        <v>-</v>
      </c>
    </row>
    <row r="714" spans="2:39" ht="15" x14ac:dyDescent="0.3">
      <c r="B714" s="400" t="str">
        <f>IF(MAX(B$7:B713)+1&gt;MAX('Res.Aux.'!$AG$23:$AG$722),"-",MAX(B$7:B713)+1)</f>
        <v>-</v>
      </c>
      <c r="C714" s="401" t="str">
        <f>IF($B714="-","",INDEX('Res.Aux.'!$AG$12:$BG$722,MATCH($B714,'Res.Aux.'!$AG$12:$AG$722,0),MATCH(C$6,'Res.Aux.'!$AG$15:$BG$15,0)))</f>
        <v/>
      </c>
      <c r="D714" s="402" t="str">
        <f t="shared" si="137"/>
        <v/>
      </c>
      <c r="E714" s="403" t="str">
        <f>IF($B714="-","",INDEX('Res.Aux.'!$AG$12:$BG$722,MATCH($B714,'Res.Aux.'!$AG$12:$AG$722,0),MATCH(E$6,'Res.Aux.'!$AG$15:$BG$15,0)))</f>
        <v/>
      </c>
      <c r="F714" s="402" t="str">
        <f t="shared" si="138"/>
        <v/>
      </c>
      <c r="G714" s="404" t="str">
        <f>IF($B714="-","",INDEX('Res.Aux.'!$AG$12:$BG$722,MATCH($B714,'Res.Aux.'!$AG$12:$AG$722,0),MATCH(G$6,'Res.Aux.'!$AG$15:$BG$15,0)))</f>
        <v/>
      </c>
      <c r="H714" s="405" t="str">
        <f>IF($B714="-","",Datos!$I$16)</f>
        <v/>
      </c>
      <c r="I714" s="406" t="str">
        <f>IF($C714="","",Datos!$G$16)</f>
        <v/>
      </c>
      <c r="J714" s="407" t="str">
        <f>IF($B714="-","",INDEX('Res.Aux.'!$AG$12:$BG$722,MATCH($B714,'Res.Aux.'!$AG$12:$AG$722,0),MATCH(J$6,'Res.Aux.'!$AG$15:$BG$15,0)))</f>
        <v/>
      </c>
      <c r="K714" s="408" t="str">
        <f>IF($C714="","",Datos!$H$26)</f>
        <v/>
      </c>
      <c r="L714" s="409" t="str">
        <f>IF($I714="","",Datos!$N$27)</f>
        <v/>
      </c>
      <c r="M714" s="407" t="str">
        <f>IF($I714="","",Datos!$O$27)</f>
        <v/>
      </c>
      <c r="N714" s="410" t="str">
        <f>IF($B714="-","",INDEX('Res.Aux.'!$AG$12:$BG$722,MATCH($B714,'Res.Aux.'!$AG$12:$AG$722,0),MATCH(N$6,'Res.Aux.'!$AG$15:$BG$15,0)))</f>
        <v/>
      </c>
      <c r="O714" s="411"/>
      <c r="P714" s="412" t="str">
        <f t="shared" si="139"/>
        <v/>
      </c>
      <c r="Q714" s="413" t="str">
        <f t="shared" si="141"/>
        <v>ù</v>
      </c>
      <c r="R714" s="414" t="str">
        <f>IF($B714="-","",INDEX('Res.Aux.'!$AG$12:$BG$722,MATCH($B714,'Res.Aux.'!$AG$12:$AG$722,0),MATCH(R$6,'Res.Aux.'!$AG$15:$BG$15,0)))</f>
        <v/>
      </c>
      <c r="S714" s="415" t="str">
        <f>IF($B714="-","",INDEX('Res.Aux.'!$AG$12:$BG$722,MATCH($B714,'Res.Aux.'!$AG$12:$AG$722,0),MATCH(S$6,'Res.Aux.'!$AG$15:$BG$15,0)))</f>
        <v/>
      </c>
      <c r="T714" s="415" t="str">
        <f>IF($B714="-","",INDEX('Res.Aux.'!$AG$12:$BG$722,MATCH($B714,'Res.Aux.'!$AG$12:$AG$722,0),MATCH(T$6,'Res.Aux.'!$AG$15:$BG$15,0)))</f>
        <v/>
      </c>
      <c r="U714" s="416" t="str">
        <f>IF($B714="-","",INDEX('Res.Aux.'!$AG$12:$BG$722,MATCH($B714,'Res.Aux.'!$AG$12:$AG$722,0),MATCH(U$6,'Res.Aux.'!$AG$15:$BG$15,0)))</f>
        <v/>
      </c>
      <c r="V714" s="417"/>
      <c r="W714" s="414" t="str">
        <f t="shared" si="133"/>
        <v>-</v>
      </c>
      <c r="X714" s="415" t="str">
        <f t="shared" si="133"/>
        <v>-</v>
      </c>
      <c r="Y714" s="415" t="str">
        <f t="shared" si="133"/>
        <v>-</v>
      </c>
      <c r="Z714" s="416" t="str">
        <f t="shared" si="133"/>
        <v>-</v>
      </c>
      <c r="AA714" s="417"/>
      <c r="AB714" s="414" t="str">
        <f t="shared" si="132"/>
        <v>-</v>
      </c>
      <c r="AC714" s="415" t="str">
        <f t="shared" si="132"/>
        <v>-</v>
      </c>
      <c r="AD714" s="415" t="str">
        <f t="shared" si="132"/>
        <v>-</v>
      </c>
      <c r="AE714" s="416" t="str">
        <f t="shared" si="132"/>
        <v>-</v>
      </c>
      <c r="AF714" s="417"/>
      <c r="AG714" s="410" t="str">
        <f t="shared" si="134"/>
        <v>-</v>
      </c>
      <c r="AH714" s="417"/>
      <c r="AI714" s="418" t="str">
        <f t="shared" si="135"/>
        <v>ù</v>
      </c>
      <c r="AJ714" s="419" t="str">
        <f t="shared" si="136"/>
        <v>~</v>
      </c>
      <c r="AK714" s="417"/>
      <c r="AL714" s="414" t="str">
        <f t="shared" si="131"/>
        <v>-</v>
      </c>
      <c r="AM714" s="416" t="str">
        <f t="shared" si="140"/>
        <v>-</v>
      </c>
    </row>
    <row r="715" spans="2:39" ht="15" x14ac:dyDescent="0.3">
      <c r="B715" s="400" t="str">
        <f>IF(MAX(B$7:B714)+1&gt;MAX('Res.Aux.'!$AG$23:$AG$722),"-",MAX(B$7:B714)+1)</f>
        <v>-</v>
      </c>
      <c r="C715" s="401" t="str">
        <f>IF($B715="-","",INDEX('Res.Aux.'!$AG$12:$BG$722,MATCH($B715,'Res.Aux.'!$AG$12:$AG$722,0),MATCH(C$6,'Res.Aux.'!$AG$15:$BG$15,0)))</f>
        <v/>
      </c>
      <c r="D715" s="402" t="str">
        <f t="shared" si="137"/>
        <v/>
      </c>
      <c r="E715" s="403" t="str">
        <f>IF($B715="-","",INDEX('Res.Aux.'!$AG$12:$BG$722,MATCH($B715,'Res.Aux.'!$AG$12:$AG$722,0),MATCH(E$6,'Res.Aux.'!$AG$15:$BG$15,0)))</f>
        <v/>
      </c>
      <c r="F715" s="402" t="str">
        <f t="shared" si="138"/>
        <v/>
      </c>
      <c r="G715" s="404" t="str">
        <f>IF($B715="-","",INDEX('Res.Aux.'!$AG$12:$BG$722,MATCH($B715,'Res.Aux.'!$AG$12:$AG$722,0),MATCH(G$6,'Res.Aux.'!$AG$15:$BG$15,0)))</f>
        <v/>
      </c>
      <c r="H715" s="405" t="str">
        <f>IF($B715="-","",Datos!$I$16)</f>
        <v/>
      </c>
      <c r="I715" s="406" t="str">
        <f>IF($C715="","",Datos!$G$16)</f>
        <v/>
      </c>
      <c r="J715" s="407" t="str">
        <f>IF($B715="-","",INDEX('Res.Aux.'!$AG$12:$BG$722,MATCH($B715,'Res.Aux.'!$AG$12:$AG$722,0),MATCH(J$6,'Res.Aux.'!$AG$15:$BG$15,0)))</f>
        <v/>
      </c>
      <c r="K715" s="408" t="str">
        <f>IF($C715="","",Datos!$H$26)</f>
        <v/>
      </c>
      <c r="L715" s="409" t="str">
        <f>IF($I715="","",Datos!$N$27)</f>
        <v/>
      </c>
      <c r="M715" s="407" t="str">
        <f>IF($I715="","",Datos!$O$27)</f>
        <v/>
      </c>
      <c r="N715" s="410" t="str">
        <f>IF($B715="-","",INDEX('Res.Aux.'!$AG$12:$BG$722,MATCH($B715,'Res.Aux.'!$AG$12:$AG$722,0),MATCH(N$6,'Res.Aux.'!$AG$15:$BG$15,0)))</f>
        <v/>
      </c>
      <c r="O715" s="411"/>
      <c r="P715" s="412" t="str">
        <f t="shared" si="139"/>
        <v/>
      </c>
      <c r="Q715" s="413" t="str">
        <f t="shared" si="141"/>
        <v>ù</v>
      </c>
      <c r="R715" s="414" t="str">
        <f>IF($B715="-","",INDEX('Res.Aux.'!$AG$12:$BG$722,MATCH($B715,'Res.Aux.'!$AG$12:$AG$722,0),MATCH(R$6,'Res.Aux.'!$AG$15:$BG$15,0)))</f>
        <v/>
      </c>
      <c r="S715" s="415" t="str">
        <f>IF($B715="-","",INDEX('Res.Aux.'!$AG$12:$BG$722,MATCH($B715,'Res.Aux.'!$AG$12:$AG$722,0),MATCH(S$6,'Res.Aux.'!$AG$15:$BG$15,0)))</f>
        <v/>
      </c>
      <c r="T715" s="415" t="str">
        <f>IF($B715="-","",INDEX('Res.Aux.'!$AG$12:$BG$722,MATCH($B715,'Res.Aux.'!$AG$12:$AG$722,0),MATCH(T$6,'Res.Aux.'!$AG$15:$BG$15,0)))</f>
        <v/>
      </c>
      <c r="U715" s="416" t="str">
        <f>IF($B715="-","",INDEX('Res.Aux.'!$AG$12:$BG$722,MATCH($B715,'Res.Aux.'!$AG$12:$AG$722,0),MATCH(U$6,'Res.Aux.'!$AG$15:$BG$15,0)))</f>
        <v/>
      </c>
      <c r="V715" s="417"/>
      <c r="W715" s="414" t="str">
        <f t="shared" si="133"/>
        <v>-</v>
      </c>
      <c r="X715" s="415" t="str">
        <f t="shared" si="133"/>
        <v>-</v>
      </c>
      <c r="Y715" s="415" t="str">
        <f t="shared" si="133"/>
        <v>-</v>
      </c>
      <c r="Z715" s="416" t="str">
        <f t="shared" si="133"/>
        <v>-</v>
      </c>
      <c r="AA715" s="417"/>
      <c r="AB715" s="414" t="str">
        <f t="shared" si="132"/>
        <v>-</v>
      </c>
      <c r="AC715" s="415" t="str">
        <f t="shared" si="132"/>
        <v>-</v>
      </c>
      <c r="AD715" s="415" t="str">
        <f t="shared" si="132"/>
        <v>-</v>
      </c>
      <c r="AE715" s="416" t="str">
        <f t="shared" si="132"/>
        <v>-</v>
      </c>
      <c r="AF715" s="417"/>
      <c r="AG715" s="410" t="str">
        <f t="shared" si="134"/>
        <v>-</v>
      </c>
      <c r="AH715" s="417"/>
      <c r="AI715" s="418" t="str">
        <f t="shared" si="135"/>
        <v>ù</v>
      </c>
      <c r="AJ715" s="419" t="str">
        <f t="shared" si="136"/>
        <v>~</v>
      </c>
      <c r="AK715" s="417"/>
      <c r="AL715" s="414" t="str">
        <f t="shared" si="131"/>
        <v>-</v>
      </c>
      <c r="AM715" s="416" t="str">
        <f t="shared" si="140"/>
        <v>-</v>
      </c>
    </row>
    <row r="716" spans="2:39" ht="15" x14ac:dyDescent="0.3">
      <c r="B716" s="400" t="str">
        <f>IF(MAX(B$7:B715)+1&gt;MAX('Res.Aux.'!$AG$23:$AG$722),"-",MAX(B$7:B715)+1)</f>
        <v>-</v>
      </c>
      <c r="C716" s="401" t="str">
        <f>IF($B716="-","",INDEX('Res.Aux.'!$AG$12:$BG$722,MATCH($B716,'Res.Aux.'!$AG$12:$AG$722,0),MATCH(C$6,'Res.Aux.'!$AG$15:$BG$15,0)))</f>
        <v/>
      </c>
      <c r="D716" s="402" t="str">
        <f t="shared" si="137"/>
        <v/>
      </c>
      <c r="E716" s="403" t="str">
        <f>IF($B716="-","",INDEX('Res.Aux.'!$AG$12:$BG$722,MATCH($B716,'Res.Aux.'!$AG$12:$AG$722,0),MATCH(E$6,'Res.Aux.'!$AG$15:$BG$15,0)))</f>
        <v/>
      </c>
      <c r="F716" s="402" t="str">
        <f t="shared" si="138"/>
        <v/>
      </c>
      <c r="G716" s="404" t="str">
        <f>IF($B716="-","",INDEX('Res.Aux.'!$AG$12:$BG$722,MATCH($B716,'Res.Aux.'!$AG$12:$AG$722,0),MATCH(G$6,'Res.Aux.'!$AG$15:$BG$15,0)))</f>
        <v/>
      </c>
      <c r="H716" s="405" t="str">
        <f>IF($B716="-","",Datos!$I$16)</f>
        <v/>
      </c>
      <c r="I716" s="406" t="str">
        <f>IF($C716="","",Datos!$G$16)</f>
        <v/>
      </c>
      <c r="J716" s="407" t="str">
        <f>IF($B716="-","",INDEX('Res.Aux.'!$AG$12:$BG$722,MATCH($B716,'Res.Aux.'!$AG$12:$AG$722,0),MATCH(J$6,'Res.Aux.'!$AG$15:$BG$15,0)))</f>
        <v/>
      </c>
      <c r="K716" s="408" t="str">
        <f>IF($C716="","",Datos!$H$26)</f>
        <v/>
      </c>
      <c r="L716" s="409" t="str">
        <f>IF($I716="","",Datos!$N$27)</f>
        <v/>
      </c>
      <c r="M716" s="407" t="str">
        <f>IF($I716="","",Datos!$O$27)</f>
        <v/>
      </c>
      <c r="N716" s="410" t="str">
        <f>IF($B716="-","",INDEX('Res.Aux.'!$AG$12:$BG$722,MATCH($B716,'Res.Aux.'!$AG$12:$AG$722,0),MATCH(N$6,'Res.Aux.'!$AG$15:$BG$15,0)))</f>
        <v/>
      </c>
      <c r="O716" s="411"/>
      <c r="P716" s="412" t="str">
        <f t="shared" si="139"/>
        <v/>
      </c>
      <c r="Q716" s="413" t="str">
        <f t="shared" si="141"/>
        <v>ù</v>
      </c>
      <c r="R716" s="414" t="str">
        <f>IF($B716="-","",INDEX('Res.Aux.'!$AG$12:$BG$722,MATCH($B716,'Res.Aux.'!$AG$12:$AG$722,0),MATCH(R$6,'Res.Aux.'!$AG$15:$BG$15,0)))</f>
        <v/>
      </c>
      <c r="S716" s="415" t="str">
        <f>IF($B716="-","",INDEX('Res.Aux.'!$AG$12:$BG$722,MATCH($B716,'Res.Aux.'!$AG$12:$AG$722,0),MATCH(S$6,'Res.Aux.'!$AG$15:$BG$15,0)))</f>
        <v/>
      </c>
      <c r="T716" s="415" t="str">
        <f>IF($B716="-","",INDEX('Res.Aux.'!$AG$12:$BG$722,MATCH($B716,'Res.Aux.'!$AG$12:$AG$722,0),MATCH(T$6,'Res.Aux.'!$AG$15:$BG$15,0)))</f>
        <v/>
      </c>
      <c r="U716" s="416" t="str">
        <f>IF($B716="-","",INDEX('Res.Aux.'!$AG$12:$BG$722,MATCH($B716,'Res.Aux.'!$AG$12:$AG$722,0),MATCH(U$6,'Res.Aux.'!$AG$15:$BG$15,0)))</f>
        <v/>
      </c>
      <c r="V716" s="417"/>
      <c r="W716" s="414" t="str">
        <f t="shared" si="133"/>
        <v>-</v>
      </c>
      <c r="X716" s="415" t="str">
        <f t="shared" si="133"/>
        <v>-</v>
      </c>
      <c r="Y716" s="415" t="str">
        <f t="shared" si="133"/>
        <v>-</v>
      </c>
      <c r="Z716" s="416" t="str">
        <f t="shared" si="133"/>
        <v>-</v>
      </c>
      <c r="AA716" s="417"/>
      <c r="AB716" s="414" t="str">
        <f t="shared" si="132"/>
        <v>-</v>
      </c>
      <c r="AC716" s="415" t="str">
        <f t="shared" si="132"/>
        <v>-</v>
      </c>
      <c r="AD716" s="415" t="str">
        <f t="shared" si="132"/>
        <v>-</v>
      </c>
      <c r="AE716" s="416" t="str">
        <f t="shared" si="132"/>
        <v>-</v>
      </c>
      <c r="AF716" s="417"/>
      <c r="AG716" s="410" t="str">
        <f t="shared" si="134"/>
        <v>-</v>
      </c>
      <c r="AH716" s="417"/>
      <c r="AI716" s="418" t="str">
        <f t="shared" si="135"/>
        <v>ù</v>
      </c>
      <c r="AJ716" s="419" t="str">
        <f t="shared" si="136"/>
        <v>~</v>
      </c>
      <c r="AK716" s="417"/>
      <c r="AL716" s="414" t="str">
        <f t="shared" si="131"/>
        <v>-</v>
      </c>
      <c r="AM716" s="416" t="str">
        <f t="shared" si="140"/>
        <v>-</v>
      </c>
    </row>
    <row r="717" spans="2:39" ht="15" x14ac:dyDescent="0.3">
      <c r="B717" s="400" t="str">
        <f>IF(MAX(B$7:B716)+1&gt;MAX('Res.Aux.'!$AG$23:$AG$722),"-",MAX(B$7:B716)+1)</f>
        <v>-</v>
      </c>
      <c r="C717" s="401" t="str">
        <f>IF($B717="-","",INDEX('Res.Aux.'!$AG$12:$BG$722,MATCH($B717,'Res.Aux.'!$AG$12:$AG$722,0),MATCH(C$6,'Res.Aux.'!$AG$15:$BG$15,0)))</f>
        <v/>
      </c>
      <c r="D717" s="402" t="str">
        <f t="shared" si="137"/>
        <v/>
      </c>
      <c r="E717" s="403" t="str">
        <f>IF($B717="-","",INDEX('Res.Aux.'!$AG$12:$BG$722,MATCH($B717,'Res.Aux.'!$AG$12:$AG$722,0),MATCH(E$6,'Res.Aux.'!$AG$15:$BG$15,0)))</f>
        <v/>
      </c>
      <c r="F717" s="402" t="str">
        <f t="shared" si="138"/>
        <v/>
      </c>
      <c r="G717" s="404" t="str">
        <f>IF($B717="-","",INDEX('Res.Aux.'!$AG$12:$BG$722,MATCH($B717,'Res.Aux.'!$AG$12:$AG$722,0),MATCH(G$6,'Res.Aux.'!$AG$15:$BG$15,0)))</f>
        <v/>
      </c>
      <c r="H717" s="405" t="str">
        <f>IF($B717="-","",Datos!$I$16)</f>
        <v/>
      </c>
      <c r="I717" s="406" t="str">
        <f>IF($C717="","",Datos!$G$16)</f>
        <v/>
      </c>
      <c r="J717" s="407" t="str">
        <f>IF($B717="-","",INDEX('Res.Aux.'!$AG$12:$BG$722,MATCH($B717,'Res.Aux.'!$AG$12:$AG$722,0),MATCH(J$6,'Res.Aux.'!$AG$15:$BG$15,0)))</f>
        <v/>
      </c>
      <c r="K717" s="408" t="str">
        <f>IF($C717="","",Datos!$H$26)</f>
        <v/>
      </c>
      <c r="L717" s="409" t="str">
        <f>IF($I717="","",Datos!$N$27)</f>
        <v/>
      </c>
      <c r="M717" s="407" t="str">
        <f>IF($I717="","",Datos!$O$27)</f>
        <v/>
      </c>
      <c r="N717" s="410" t="str">
        <f>IF($B717="-","",INDEX('Res.Aux.'!$AG$12:$BG$722,MATCH($B717,'Res.Aux.'!$AG$12:$AG$722,0),MATCH(N$6,'Res.Aux.'!$AG$15:$BG$15,0)))</f>
        <v/>
      </c>
      <c r="O717" s="411"/>
      <c r="P717" s="412" t="str">
        <f t="shared" si="139"/>
        <v/>
      </c>
      <c r="Q717" s="413" t="str">
        <f t="shared" si="141"/>
        <v>ù</v>
      </c>
      <c r="R717" s="414" t="str">
        <f>IF($B717="-","",INDEX('Res.Aux.'!$AG$12:$BG$722,MATCH($B717,'Res.Aux.'!$AG$12:$AG$722,0),MATCH(R$6,'Res.Aux.'!$AG$15:$BG$15,0)))</f>
        <v/>
      </c>
      <c r="S717" s="415" t="str">
        <f>IF($B717="-","",INDEX('Res.Aux.'!$AG$12:$BG$722,MATCH($B717,'Res.Aux.'!$AG$12:$AG$722,0),MATCH(S$6,'Res.Aux.'!$AG$15:$BG$15,0)))</f>
        <v/>
      </c>
      <c r="T717" s="415" t="str">
        <f>IF($B717="-","",INDEX('Res.Aux.'!$AG$12:$BG$722,MATCH($B717,'Res.Aux.'!$AG$12:$AG$722,0),MATCH(T$6,'Res.Aux.'!$AG$15:$BG$15,0)))</f>
        <v/>
      </c>
      <c r="U717" s="416" t="str">
        <f>IF($B717="-","",INDEX('Res.Aux.'!$AG$12:$BG$722,MATCH($B717,'Res.Aux.'!$AG$12:$AG$722,0),MATCH(U$6,'Res.Aux.'!$AG$15:$BG$15,0)))</f>
        <v/>
      </c>
      <c r="V717" s="417"/>
      <c r="W717" s="414" t="str">
        <f t="shared" si="133"/>
        <v>-</v>
      </c>
      <c r="X717" s="415" t="str">
        <f t="shared" si="133"/>
        <v>-</v>
      </c>
      <c r="Y717" s="415" t="str">
        <f t="shared" si="133"/>
        <v>-</v>
      </c>
      <c r="Z717" s="416" t="str">
        <f t="shared" si="133"/>
        <v>-</v>
      </c>
      <c r="AA717" s="417"/>
      <c r="AB717" s="414" t="str">
        <f t="shared" si="132"/>
        <v>-</v>
      </c>
      <c r="AC717" s="415" t="str">
        <f t="shared" si="132"/>
        <v>-</v>
      </c>
      <c r="AD717" s="415" t="str">
        <f t="shared" si="132"/>
        <v>-</v>
      </c>
      <c r="AE717" s="416" t="str">
        <f t="shared" si="132"/>
        <v>-</v>
      </c>
      <c r="AF717" s="417"/>
      <c r="AG717" s="410" t="str">
        <f t="shared" si="134"/>
        <v>-</v>
      </c>
      <c r="AH717" s="417"/>
      <c r="AI717" s="418" t="str">
        <f t="shared" si="135"/>
        <v>ù</v>
      </c>
      <c r="AJ717" s="419" t="str">
        <f t="shared" si="136"/>
        <v>~</v>
      </c>
      <c r="AK717" s="417"/>
      <c r="AL717" s="414" t="str">
        <f t="shared" si="131"/>
        <v>-</v>
      </c>
      <c r="AM717" s="416" t="str">
        <f t="shared" si="140"/>
        <v>-</v>
      </c>
    </row>
    <row r="718" spans="2:39" ht="15" x14ac:dyDescent="0.3">
      <c r="B718" s="400" t="str">
        <f>IF(MAX(B$7:B717)+1&gt;MAX('Res.Aux.'!$AG$23:$AG$722),"-",MAX(B$7:B717)+1)</f>
        <v>-</v>
      </c>
      <c r="C718" s="401" t="str">
        <f>IF($B718="-","",INDEX('Res.Aux.'!$AG$12:$BG$722,MATCH($B718,'Res.Aux.'!$AG$12:$AG$722,0),MATCH(C$6,'Res.Aux.'!$AG$15:$BG$15,0)))</f>
        <v/>
      </c>
      <c r="D718" s="402" t="str">
        <f t="shared" si="137"/>
        <v/>
      </c>
      <c r="E718" s="403" t="str">
        <f>IF($B718="-","",INDEX('Res.Aux.'!$AG$12:$BG$722,MATCH($B718,'Res.Aux.'!$AG$12:$AG$722,0),MATCH(E$6,'Res.Aux.'!$AG$15:$BG$15,0)))</f>
        <v/>
      </c>
      <c r="F718" s="402" t="str">
        <f t="shared" si="138"/>
        <v/>
      </c>
      <c r="G718" s="404" t="str">
        <f>IF($B718="-","",INDEX('Res.Aux.'!$AG$12:$BG$722,MATCH($B718,'Res.Aux.'!$AG$12:$AG$722,0),MATCH(G$6,'Res.Aux.'!$AG$15:$BG$15,0)))</f>
        <v/>
      </c>
      <c r="H718" s="405" t="str">
        <f>IF($B718="-","",Datos!$I$16)</f>
        <v/>
      </c>
      <c r="I718" s="406" t="str">
        <f>IF($C718="","",Datos!$G$16)</f>
        <v/>
      </c>
      <c r="J718" s="407" t="str">
        <f>IF($B718="-","",INDEX('Res.Aux.'!$AG$12:$BG$722,MATCH($B718,'Res.Aux.'!$AG$12:$AG$722,0),MATCH(J$6,'Res.Aux.'!$AG$15:$BG$15,0)))</f>
        <v/>
      </c>
      <c r="K718" s="408" t="str">
        <f>IF($C718="","",Datos!$H$26)</f>
        <v/>
      </c>
      <c r="L718" s="409" t="str">
        <f>IF($I718="","",Datos!$N$27)</f>
        <v/>
      </c>
      <c r="M718" s="407" t="str">
        <f>IF($I718="","",Datos!$O$27)</f>
        <v/>
      </c>
      <c r="N718" s="410" t="str">
        <f>IF($B718="-","",INDEX('Res.Aux.'!$AG$12:$BG$722,MATCH($B718,'Res.Aux.'!$AG$12:$AG$722,0),MATCH(N$6,'Res.Aux.'!$AG$15:$BG$15,0)))</f>
        <v/>
      </c>
      <c r="O718" s="411"/>
      <c r="P718" s="412" t="str">
        <f t="shared" si="139"/>
        <v/>
      </c>
      <c r="Q718" s="413" t="str">
        <f t="shared" si="141"/>
        <v>ù</v>
      </c>
      <c r="R718" s="414" t="str">
        <f>IF($B718="-","",INDEX('Res.Aux.'!$AG$12:$BG$722,MATCH($B718,'Res.Aux.'!$AG$12:$AG$722,0),MATCH(R$6,'Res.Aux.'!$AG$15:$BG$15,0)))</f>
        <v/>
      </c>
      <c r="S718" s="415" t="str">
        <f>IF($B718="-","",INDEX('Res.Aux.'!$AG$12:$BG$722,MATCH($B718,'Res.Aux.'!$AG$12:$AG$722,0),MATCH(S$6,'Res.Aux.'!$AG$15:$BG$15,0)))</f>
        <v/>
      </c>
      <c r="T718" s="415" t="str">
        <f>IF($B718="-","",INDEX('Res.Aux.'!$AG$12:$BG$722,MATCH($B718,'Res.Aux.'!$AG$12:$AG$722,0),MATCH(T$6,'Res.Aux.'!$AG$15:$BG$15,0)))</f>
        <v/>
      </c>
      <c r="U718" s="416" t="str">
        <f>IF($B718="-","",INDEX('Res.Aux.'!$AG$12:$BG$722,MATCH($B718,'Res.Aux.'!$AG$12:$AG$722,0),MATCH(U$6,'Res.Aux.'!$AG$15:$BG$15,0)))</f>
        <v/>
      </c>
      <c r="V718" s="417"/>
      <c r="W718" s="414" t="str">
        <f t="shared" si="133"/>
        <v>-</v>
      </c>
      <c r="X718" s="415" t="str">
        <f t="shared" si="133"/>
        <v>-</v>
      </c>
      <c r="Y718" s="415" t="str">
        <f t="shared" si="133"/>
        <v>-</v>
      </c>
      <c r="Z718" s="416" t="str">
        <f t="shared" si="133"/>
        <v>-</v>
      </c>
      <c r="AA718" s="417"/>
      <c r="AB718" s="414" t="str">
        <f t="shared" si="132"/>
        <v>-</v>
      </c>
      <c r="AC718" s="415" t="str">
        <f t="shared" si="132"/>
        <v>-</v>
      </c>
      <c r="AD718" s="415" t="str">
        <f t="shared" si="132"/>
        <v>-</v>
      </c>
      <c r="AE718" s="416" t="str">
        <f t="shared" si="132"/>
        <v>-</v>
      </c>
      <c r="AF718" s="417"/>
      <c r="AG718" s="410" t="str">
        <f t="shared" si="134"/>
        <v>-</v>
      </c>
      <c r="AH718" s="417"/>
      <c r="AI718" s="418" t="str">
        <f t="shared" si="135"/>
        <v>ù</v>
      </c>
      <c r="AJ718" s="419" t="str">
        <f t="shared" si="136"/>
        <v>~</v>
      </c>
      <c r="AK718" s="417"/>
      <c r="AL718" s="414" t="str">
        <f t="shared" ref="AL718:AL781" si="142">IF(SUM(R718:U718)=0,"-",SUM(R718:U718))</f>
        <v>-</v>
      </c>
      <c r="AM718" s="416" t="str">
        <f t="shared" si="140"/>
        <v>-</v>
      </c>
    </row>
    <row r="719" spans="2:39" ht="15" x14ac:dyDescent="0.3">
      <c r="B719" s="400" t="str">
        <f>IF(MAX(B$7:B718)+1&gt;MAX('Res.Aux.'!$AG$23:$AG$722),"-",MAX(B$7:B718)+1)</f>
        <v>-</v>
      </c>
      <c r="C719" s="401" t="str">
        <f>IF($B719="-","",INDEX('Res.Aux.'!$AG$12:$BG$722,MATCH($B719,'Res.Aux.'!$AG$12:$AG$722,0),MATCH(C$6,'Res.Aux.'!$AG$15:$BG$15,0)))</f>
        <v/>
      </c>
      <c r="D719" s="402" t="str">
        <f t="shared" si="137"/>
        <v/>
      </c>
      <c r="E719" s="403" t="str">
        <f>IF($B719="-","",INDEX('Res.Aux.'!$AG$12:$BG$722,MATCH($B719,'Res.Aux.'!$AG$12:$AG$722,0),MATCH(E$6,'Res.Aux.'!$AG$15:$BG$15,0)))</f>
        <v/>
      </c>
      <c r="F719" s="402" t="str">
        <f t="shared" si="138"/>
        <v/>
      </c>
      <c r="G719" s="404" t="str">
        <f>IF($B719="-","",INDEX('Res.Aux.'!$AG$12:$BG$722,MATCH($B719,'Res.Aux.'!$AG$12:$AG$722,0),MATCH(G$6,'Res.Aux.'!$AG$15:$BG$15,0)))</f>
        <v/>
      </c>
      <c r="H719" s="405" t="str">
        <f>IF($B719="-","",Datos!$I$16)</f>
        <v/>
      </c>
      <c r="I719" s="406" t="str">
        <f>IF($C719="","",Datos!$G$16)</f>
        <v/>
      </c>
      <c r="J719" s="407" t="str">
        <f>IF($B719="-","",INDEX('Res.Aux.'!$AG$12:$BG$722,MATCH($B719,'Res.Aux.'!$AG$12:$AG$722,0),MATCH(J$6,'Res.Aux.'!$AG$15:$BG$15,0)))</f>
        <v/>
      </c>
      <c r="K719" s="408" t="str">
        <f>IF($C719="","",Datos!$H$26)</f>
        <v/>
      </c>
      <c r="L719" s="409" t="str">
        <f>IF($I719="","",Datos!$N$27)</f>
        <v/>
      </c>
      <c r="M719" s="407" t="str">
        <f>IF($I719="","",Datos!$O$27)</f>
        <v/>
      </c>
      <c r="N719" s="410" t="str">
        <f>IF($B719="-","",INDEX('Res.Aux.'!$AG$12:$BG$722,MATCH($B719,'Res.Aux.'!$AG$12:$AG$722,0),MATCH(N$6,'Res.Aux.'!$AG$15:$BG$15,0)))</f>
        <v/>
      </c>
      <c r="O719" s="411"/>
      <c r="P719" s="412" t="str">
        <f t="shared" si="139"/>
        <v/>
      </c>
      <c r="Q719" s="413" t="str">
        <f t="shared" si="141"/>
        <v>ù</v>
      </c>
      <c r="R719" s="414" t="str">
        <f>IF($B719="-","",INDEX('Res.Aux.'!$AG$12:$BG$722,MATCH($B719,'Res.Aux.'!$AG$12:$AG$722,0),MATCH(R$6,'Res.Aux.'!$AG$15:$BG$15,0)))</f>
        <v/>
      </c>
      <c r="S719" s="415" t="str">
        <f>IF($B719="-","",INDEX('Res.Aux.'!$AG$12:$BG$722,MATCH($B719,'Res.Aux.'!$AG$12:$AG$722,0),MATCH(S$6,'Res.Aux.'!$AG$15:$BG$15,0)))</f>
        <v/>
      </c>
      <c r="T719" s="415" t="str">
        <f>IF($B719="-","",INDEX('Res.Aux.'!$AG$12:$BG$722,MATCH($B719,'Res.Aux.'!$AG$12:$AG$722,0),MATCH(T$6,'Res.Aux.'!$AG$15:$BG$15,0)))</f>
        <v/>
      </c>
      <c r="U719" s="416" t="str">
        <f>IF($B719="-","",INDEX('Res.Aux.'!$AG$12:$BG$722,MATCH($B719,'Res.Aux.'!$AG$12:$AG$722,0),MATCH(U$6,'Res.Aux.'!$AG$15:$BG$15,0)))</f>
        <v/>
      </c>
      <c r="V719" s="417"/>
      <c r="W719" s="414" t="str">
        <f t="shared" si="133"/>
        <v>-</v>
      </c>
      <c r="X719" s="415" t="str">
        <f t="shared" si="133"/>
        <v>-</v>
      </c>
      <c r="Y719" s="415" t="str">
        <f t="shared" si="133"/>
        <v>-</v>
      </c>
      <c r="Z719" s="416" t="str">
        <f t="shared" si="133"/>
        <v>-</v>
      </c>
      <c r="AA719" s="417"/>
      <c r="AB719" s="414" t="str">
        <f t="shared" si="132"/>
        <v>-</v>
      </c>
      <c r="AC719" s="415" t="str">
        <f t="shared" si="132"/>
        <v>-</v>
      </c>
      <c r="AD719" s="415" t="str">
        <f t="shared" si="132"/>
        <v>-</v>
      </c>
      <c r="AE719" s="416" t="str">
        <f t="shared" si="132"/>
        <v>-</v>
      </c>
      <c r="AF719" s="417"/>
      <c r="AG719" s="410" t="str">
        <f t="shared" si="134"/>
        <v>-</v>
      </c>
      <c r="AH719" s="417"/>
      <c r="AI719" s="418" t="str">
        <f t="shared" si="135"/>
        <v>ù</v>
      </c>
      <c r="AJ719" s="419" t="str">
        <f t="shared" si="136"/>
        <v>~</v>
      </c>
      <c r="AK719" s="417"/>
      <c r="AL719" s="414" t="str">
        <f t="shared" si="142"/>
        <v>-</v>
      </c>
      <c r="AM719" s="416" t="str">
        <f t="shared" si="140"/>
        <v>-</v>
      </c>
    </row>
    <row r="720" spans="2:39" ht="15" x14ac:dyDescent="0.3">
      <c r="B720" s="400" t="str">
        <f>IF(MAX(B$7:B719)+1&gt;MAX('Res.Aux.'!$AG$23:$AG$722),"-",MAX(B$7:B719)+1)</f>
        <v>-</v>
      </c>
      <c r="C720" s="401" t="str">
        <f>IF($B720="-","",INDEX('Res.Aux.'!$AG$12:$BG$722,MATCH($B720,'Res.Aux.'!$AG$12:$AG$722,0),MATCH(C$6,'Res.Aux.'!$AG$15:$BG$15,0)))</f>
        <v/>
      </c>
      <c r="D720" s="402" t="str">
        <f t="shared" si="137"/>
        <v/>
      </c>
      <c r="E720" s="403" t="str">
        <f>IF($B720="-","",INDEX('Res.Aux.'!$AG$12:$BG$722,MATCH($B720,'Res.Aux.'!$AG$12:$AG$722,0),MATCH(E$6,'Res.Aux.'!$AG$15:$BG$15,0)))</f>
        <v/>
      </c>
      <c r="F720" s="402" t="str">
        <f t="shared" si="138"/>
        <v/>
      </c>
      <c r="G720" s="404" t="str">
        <f>IF($B720="-","",INDEX('Res.Aux.'!$AG$12:$BG$722,MATCH($B720,'Res.Aux.'!$AG$12:$AG$722,0),MATCH(G$6,'Res.Aux.'!$AG$15:$BG$15,0)))</f>
        <v/>
      </c>
      <c r="H720" s="405" t="str">
        <f>IF($B720="-","",Datos!$I$16)</f>
        <v/>
      </c>
      <c r="I720" s="406" t="str">
        <f>IF($C720="","",Datos!$G$16)</f>
        <v/>
      </c>
      <c r="J720" s="407" t="str">
        <f>IF($B720="-","",INDEX('Res.Aux.'!$AG$12:$BG$722,MATCH($B720,'Res.Aux.'!$AG$12:$AG$722,0),MATCH(J$6,'Res.Aux.'!$AG$15:$BG$15,0)))</f>
        <v/>
      </c>
      <c r="K720" s="408" t="str">
        <f>IF($C720="","",Datos!$H$26)</f>
        <v/>
      </c>
      <c r="L720" s="409" t="str">
        <f>IF($I720="","",Datos!$N$27)</f>
        <v/>
      </c>
      <c r="M720" s="407" t="str">
        <f>IF($I720="","",Datos!$O$27)</f>
        <v/>
      </c>
      <c r="N720" s="410" t="str">
        <f>IF($B720="-","",INDEX('Res.Aux.'!$AG$12:$BG$722,MATCH($B720,'Res.Aux.'!$AG$12:$AG$722,0),MATCH(N$6,'Res.Aux.'!$AG$15:$BG$15,0)))</f>
        <v/>
      </c>
      <c r="O720" s="411"/>
      <c r="P720" s="412" t="str">
        <f t="shared" si="139"/>
        <v/>
      </c>
      <c r="Q720" s="413" t="str">
        <f t="shared" si="141"/>
        <v>ù</v>
      </c>
      <c r="R720" s="414" t="str">
        <f>IF($B720="-","",INDEX('Res.Aux.'!$AG$12:$BG$722,MATCH($B720,'Res.Aux.'!$AG$12:$AG$722,0),MATCH(R$6,'Res.Aux.'!$AG$15:$BG$15,0)))</f>
        <v/>
      </c>
      <c r="S720" s="415" t="str">
        <f>IF($B720="-","",INDEX('Res.Aux.'!$AG$12:$BG$722,MATCH($B720,'Res.Aux.'!$AG$12:$AG$722,0),MATCH(S$6,'Res.Aux.'!$AG$15:$BG$15,0)))</f>
        <v/>
      </c>
      <c r="T720" s="415" t="str">
        <f>IF($B720="-","",INDEX('Res.Aux.'!$AG$12:$BG$722,MATCH($B720,'Res.Aux.'!$AG$12:$AG$722,0),MATCH(T$6,'Res.Aux.'!$AG$15:$BG$15,0)))</f>
        <v/>
      </c>
      <c r="U720" s="416" t="str">
        <f>IF($B720="-","",INDEX('Res.Aux.'!$AG$12:$BG$722,MATCH($B720,'Res.Aux.'!$AG$12:$AG$722,0),MATCH(U$6,'Res.Aux.'!$AG$15:$BG$15,0)))</f>
        <v/>
      </c>
      <c r="V720" s="417"/>
      <c r="W720" s="414" t="str">
        <f t="shared" si="133"/>
        <v>-</v>
      </c>
      <c r="X720" s="415" t="str">
        <f t="shared" si="133"/>
        <v>-</v>
      </c>
      <c r="Y720" s="415" t="str">
        <f t="shared" si="133"/>
        <v>-</v>
      </c>
      <c r="Z720" s="416" t="str">
        <f t="shared" si="133"/>
        <v>-</v>
      </c>
      <c r="AA720" s="417"/>
      <c r="AB720" s="414" t="str">
        <f t="shared" si="132"/>
        <v>-</v>
      </c>
      <c r="AC720" s="415" t="str">
        <f t="shared" si="132"/>
        <v>-</v>
      </c>
      <c r="AD720" s="415" t="str">
        <f t="shared" si="132"/>
        <v>-</v>
      </c>
      <c r="AE720" s="416" t="str">
        <f t="shared" si="132"/>
        <v>-</v>
      </c>
      <c r="AF720" s="417"/>
      <c r="AG720" s="410" t="str">
        <f t="shared" si="134"/>
        <v>-</v>
      </c>
      <c r="AH720" s="417"/>
      <c r="AI720" s="418" t="str">
        <f t="shared" si="135"/>
        <v>ù</v>
      </c>
      <c r="AJ720" s="419" t="str">
        <f t="shared" si="136"/>
        <v>~</v>
      </c>
      <c r="AK720" s="417"/>
      <c r="AL720" s="414" t="str">
        <f t="shared" si="142"/>
        <v>-</v>
      </c>
      <c r="AM720" s="416" t="str">
        <f t="shared" si="140"/>
        <v>-</v>
      </c>
    </row>
    <row r="721" spans="2:39" ht="15" x14ac:dyDescent="0.3">
      <c r="B721" s="400" t="str">
        <f>IF(MAX(B$7:B720)+1&gt;MAX('Res.Aux.'!$AG$23:$AG$722),"-",MAX(B$7:B720)+1)</f>
        <v>-</v>
      </c>
      <c r="C721" s="401" t="str">
        <f>IF($B721="-","",INDEX('Res.Aux.'!$AG$12:$BG$722,MATCH($B721,'Res.Aux.'!$AG$12:$AG$722,0),MATCH(C$6,'Res.Aux.'!$AG$15:$BG$15,0)))</f>
        <v/>
      </c>
      <c r="D721" s="402" t="str">
        <f t="shared" si="137"/>
        <v/>
      </c>
      <c r="E721" s="403" t="str">
        <f>IF($B721="-","",INDEX('Res.Aux.'!$AG$12:$BG$722,MATCH($B721,'Res.Aux.'!$AG$12:$AG$722,0),MATCH(E$6,'Res.Aux.'!$AG$15:$BG$15,0)))</f>
        <v/>
      </c>
      <c r="F721" s="402" t="str">
        <f t="shared" si="138"/>
        <v/>
      </c>
      <c r="G721" s="404" t="str">
        <f>IF($B721="-","",INDEX('Res.Aux.'!$AG$12:$BG$722,MATCH($B721,'Res.Aux.'!$AG$12:$AG$722,0),MATCH(G$6,'Res.Aux.'!$AG$15:$BG$15,0)))</f>
        <v/>
      </c>
      <c r="H721" s="405" t="str">
        <f>IF($B721="-","",Datos!$I$16)</f>
        <v/>
      </c>
      <c r="I721" s="406" t="str">
        <f>IF($C721="","",Datos!$G$16)</f>
        <v/>
      </c>
      <c r="J721" s="407" t="str">
        <f>IF($B721="-","",INDEX('Res.Aux.'!$AG$12:$BG$722,MATCH($B721,'Res.Aux.'!$AG$12:$AG$722,0),MATCH(J$6,'Res.Aux.'!$AG$15:$BG$15,0)))</f>
        <v/>
      </c>
      <c r="K721" s="408" t="str">
        <f>IF($C721="","",Datos!$H$26)</f>
        <v/>
      </c>
      <c r="L721" s="409" t="str">
        <f>IF($I721="","",Datos!$N$27)</f>
        <v/>
      </c>
      <c r="M721" s="407" t="str">
        <f>IF($I721="","",Datos!$O$27)</f>
        <v/>
      </c>
      <c r="N721" s="410" t="str">
        <f>IF($B721="-","",INDEX('Res.Aux.'!$AG$12:$BG$722,MATCH($B721,'Res.Aux.'!$AG$12:$AG$722,0),MATCH(N$6,'Res.Aux.'!$AG$15:$BG$15,0)))</f>
        <v/>
      </c>
      <c r="O721" s="411"/>
      <c r="P721" s="412" t="str">
        <f t="shared" si="139"/>
        <v/>
      </c>
      <c r="Q721" s="413" t="str">
        <f t="shared" si="141"/>
        <v>ù</v>
      </c>
      <c r="R721" s="414" t="str">
        <f>IF($B721="-","",INDEX('Res.Aux.'!$AG$12:$BG$722,MATCH($B721,'Res.Aux.'!$AG$12:$AG$722,0),MATCH(R$6,'Res.Aux.'!$AG$15:$BG$15,0)))</f>
        <v/>
      </c>
      <c r="S721" s="415" t="str">
        <f>IF($B721="-","",INDEX('Res.Aux.'!$AG$12:$BG$722,MATCH($B721,'Res.Aux.'!$AG$12:$AG$722,0),MATCH(S$6,'Res.Aux.'!$AG$15:$BG$15,0)))</f>
        <v/>
      </c>
      <c r="T721" s="415" t="str">
        <f>IF($B721="-","",INDEX('Res.Aux.'!$AG$12:$BG$722,MATCH($B721,'Res.Aux.'!$AG$12:$AG$722,0),MATCH(T$6,'Res.Aux.'!$AG$15:$BG$15,0)))</f>
        <v/>
      </c>
      <c r="U721" s="416" t="str">
        <f>IF($B721="-","",INDEX('Res.Aux.'!$AG$12:$BG$722,MATCH($B721,'Res.Aux.'!$AG$12:$AG$722,0),MATCH(U$6,'Res.Aux.'!$AG$15:$BG$15,0)))</f>
        <v/>
      </c>
      <c r="V721" s="417"/>
      <c r="W721" s="414" t="str">
        <f t="shared" si="133"/>
        <v>-</v>
      </c>
      <c r="X721" s="415" t="str">
        <f t="shared" si="133"/>
        <v>-</v>
      </c>
      <c r="Y721" s="415" t="str">
        <f t="shared" si="133"/>
        <v>-</v>
      </c>
      <c r="Z721" s="416" t="str">
        <f t="shared" si="133"/>
        <v>-</v>
      </c>
      <c r="AA721" s="417"/>
      <c r="AB721" s="414" t="str">
        <f t="shared" si="132"/>
        <v>-</v>
      </c>
      <c r="AC721" s="415" t="str">
        <f t="shared" si="132"/>
        <v>-</v>
      </c>
      <c r="AD721" s="415" t="str">
        <f t="shared" si="132"/>
        <v>-</v>
      </c>
      <c r="AE721" s="416" t="str">
        <f t="shared" si="132"/>
        <v>-</v>
      </c>
      <c r="AF721" s="417"/>
      <c r="AG721" s="410" t="str">
        <f t="shared" si="134"/>
        <v>-</v>
      </c>
      <c r="AH721" s="417"/>
      <c r="AI721" s="418" t="str">
        <f t="shared" si="135"/>
        <v>ù</v>
      </c>
      <c r="AJ721" s="419" t="str">
        <f t="shared" si="136"/>
        <v>~</v>
      </c>
      <c r="AK721" s="417"/>
      <c r="AL721" s="414" t="str">
        <f t="shared" si="142"/>
        <v>-</v>
      </c>
      <c r="AM721" s="416" t="str">
        <f t="shared" si="140"/>
        <v>-</v>
      </c>
    </row>
    <row r="722" spans="2:39" ht="15" x14ac:dyDescent="0.3">
      <c r="B722" s="400" t="str">
        <f>IF(MAX(B$7:B721)+1&gt;MAX('Res.Aux.'!$AG$23:$AG$722),"-",MAX(B$7:B721)+1)</f>
        <v>-</v>
      </c>
      <c r="C722" s="401" t="str">
        <f>IF($B722="-","",INDEX('Res.Aux.'!$AG$12:$BG$722,MATCH($B722,'Res.Aux.'!$AG$12:$AG$722,0),MATCH(C$6,'Res.Aux.'!$AG$15:$BG$15,0)))</f>
        <v/>
      </c>
      <c r="D722" s="402" t="str">
        <f t="shared" si="137"/>
        <v/>
      </c>
      <c r="E722" s="403" t="str">
        <f>IF($B722="-","",INDEX('Res.Aux.'!$AG$12:$BG$722,MATCH($B722,'Res.Aux.'!$AG$12:$AG$722,0),MATCH(E$6,'Res.Aux.'!$AG$15:$BG$15,0)))</f>
        <v/>
      </c>
      <c r="F722" s="402" t="str">
        <f t="shared" si="138"/>
        <v/>
      </c>
      <c r="G722" s="404" t="str">
        <f>IF($B722="-","",INDEX('Res.Aux.'!$AG$12:$BG$722,MATCH($B722,'Res.Aux.'!$AG$12:$AG$722,0),MATCH(G$6,'Res.Aux.'!$AG$15:$BG$15,0)))</f>
        <v/>
      </c>
      <c r="H722" s="405" t="str">
        <f>IF($B722="-","",Datos!$I$16)</f>
        <v/>
      </c>
      <c r="I722" s="406" t="str">
        <f>IF($C722="","",Datos!$G$16)</f>
        <v/>
      </c>
      <c r="J722" s="407" t="str">
        <f>IF($B722="-","",INDEX('Res.Aux.'!$AG$12:$BG$722,MATCH($B722,'Res.Aux.'!$AG$12:$AG$722,0),MATCH(J$6,'Res.Aux.'!$AG$15:$BG$15,0)))</f>
        <v/>
      </c>
      <c r="K722" s="408" t="str">
        <f>IF($C722="","",Datos!$H$26)</f>
        <v/>
      </c>
      <c r="L722" s="409" t="str">
        <f>IF($I722="","",Datos!$N$27)</f>
        <v/>
      </c>
      <c r="M722" s="407" t="str">
        <f>IF($I722="","",Datos!$O$27)</f>
        <v/>
      </c>
      <c r="N722" s="410" t="str">
        <f>IF($B722="-","",INDEX('Res.Aux.'!$AG$12:$BG$722,MATCH($B722,'Res.Aux.'!$AG$12:$AG$722,0),MATCH(N$6,'Res.Aux.'!$AG$15:$BG$15,0)))</f>
        <v/>
      </c>
      <c r="O722" s="411"/>
      <c r="P722" s="412" t="str">
        <f t="shared" si="139"/>
        <v/>
      </c>
      <c r="Q722" s="413" t="str">
        <f t="shared" si="141"/>
        <v>ù</v>
      </c>
      <c r="R722" s="414" t="str">
        <f>IF($B722="-","",INDEX('Res.Aux.'!$AG$12:$BG$722,MATCH($B722,'Res.Aux.'!$AG$12:$AG$722,0),MATCH(R$6,'Res.Aux.'!$AG$15:$BG$15,0)))</f>
        <v/>
      </c>
      <c r="S722" s="415" t="str">
        <f>IF($B722="-","",INDEX('Res.Aux.'!$AG$12:$BG$722,MATCH($B722,'Res.Aux.'!$AG$12:$AG$722,0),MATCH(S$6,'Res.Aux.'!$AG$15:$BG$15,0)))</f>
        <v/>
      </c>
      <c r="T722" s="415" t="str">
        <f>IF($B722="-","",INDEX('Res.Aux.'!$AG$12:$BG$722,MATCH($B722,'Res.Aux.'!$AG$12:$AG$722,0),MATCH(T$6,'Res.Aux.'!$AG$15:$BG$15,0)))</f>
        <v/>
      </c>
      <c r="U722" s="416" t="str">
        <f>IF($B722="-","",INDEX('Res.Aux.'!$AG$12:$BG$722,MATCH($B722,'Res.Aux.'!$AG$12:$AG$722,0),MATCH(U$6,'Res.Aux.'!$AG$15:$BG$15,0)))</f>
        <v/>
      </c>
      <c r="V722" s="417"/>
      <c r="W722" s="414" t="str">
        <f t="shared" si="133"/>
        <v>-</v>
      </c>
      <c r="X722" s="415" t="str">
        <f t="shared" si="133"/>
        <v>-</v>
      </c>
      <c r="Y722" s="415" t="str">
        <f t="shared" si="133"/>
        <v>-</v>
      </c>
      <c r="Z722" s="416" t="str">
        <f t="shared" si="133"/>
        <v>-</v>
      </c>
      <c r="AA722" s="417"/>
      <c r="AB722" s="414" t="str">
        <f t="shared" si="132"/>
        <v>-</v>
      </c>
      <c r="AC722" s="415" t="str">
        <f t="shared" si="132"/>
        <v>-</v>
      </c>
      <c r="AD722" s="415" t="str">
        <f t="shared" si="132"/>
        <v>-</v>
      </c>
      <c r="AE722" s="416" t="str">
        <f t="shared" si="132"/>
        <v>-</v>
      </c>
      <c r="AF722" s="417"/>
      <c r="AG722" s="410" t="str">
        <f t="shared" si="134"/>
        <v>-</v>
      </c>
      <c r="AH722" s="417"/>
      <c r="AI722" s="418" t="str">
        <f t="shared" si="135"/>
        <v>ù</v>
      </c>
      <c r="AJ722" s="419" t="str">
        <f t="shared" si="136"/>
        <v>~</v>
      </c>
      <c r="AK722" s="417"/>
      <c r="AL722" s="414" t="str">
        <f t="shared" si="142"/>
        <v>-</v>
      </c>
      <c r="AM722" s="416" t="str">
        <f t="shared" si="140"/>
        <v>-</v>
      </c>
    </row>
    <row r="723" spans="2:39" ht="15" x14ac:dyDescent="0.3">
      <c r="B723" s="400" t="str">
        <f>IF(MAX(B$7:B722)+1&gt;MAX('Res.Aux.'!$AG$23:$AG$722),"-",MAX(B$7:B722)+1)</f>
        <v>-</v>
      </c>
      <c r="C723" s="401" t="str">
        <f>IF($B723="-","",INDEX('Res.Aux.'!$AG$12:$BG$722,MATCH($B723,'Res.Aux.'!$AG$12:$AG$722,0),MATCH(C$6,'Res.Aux.'!$AG$15:$BG$15,0)))</f>
        <v/>
      </c>
      <c r="D723" s="402" t="str">
        <f t="shared" si="137"/>
        <v/>
      </c>
      <c r="E723" s="403" t="str">
        <f>IF($B723="-","",INDEX('Res.Aux.'!$AG$12:$BG$722,MATCH($B723,'Res.Aux.'!$AG$12:$AG$722,0),MATCH(E$6,'Res.Aux.'!$AG$15:$BG$15,0)))</f>
        <v/>
      </c>
      <c r="F723" s="402" t="str">
        <f t="shared" si="138"/>
        <v/>
      </c>
      <c r="G723" s="404" t="str">
        <f>IF($B723="-","",INDEX('Res.Aux.'!$AG$12:$BG$722,MATCH($B723,'Res.Aux.'!$AG$12:$AG$722,0),MATCH(G$6,'Res.Aux.'!$AG$15:$BG$15,0)))</f>
        <v/>
      </c>
      <c r="H723" s="405" t="str">
        <f>IF($B723="-","",Datos!$I$16)</f>
        <v/>
      </c>
      <c r="I723" s="406" t="str">
        <f>IF($C723="","",Datos!$G$16)</f>
        <v/>
      </c>
      <c r="J723" s="407" t="str">
        <f>IF($B723="-","",INDEX('Res.Aux.'!$AG$12:$BG$722,MATCH($B723,'Res.Aux.'!$AG$12:$AG$722,0),MATCH(J$6,'Res.Aux.'!$AG$15:$BG$15,0)))</f>
        <v/>
      </c>
      <c r="K723" s="408" t="str">
        <f>IF($C723="","",Datos!$H$26)</f>
        <v/>
      </c>
      <c r="L723" s="409" t="str">
        <f>IF($I723="","",Datos!$N$27)</f>
        <v/>
      </c>
      <c r="M723" s="407" t="str">
        <f>IF($I723="","",Datos!$O$27)</f>
        <v/>
      </c>
      <c r="N723" s="410" t="str">
        <f>IF($B723="-","",INDEX('Res.Aux.'!$AG$12:$BG$722,MATCH($B723,'Res.Aux.'!$AG$12:$AG$722,0),MATCH(N$6,'Res.Aux.'!$AG$15:$BG$15,0)))</f>
        <v/>
      </c>
      <c r="O723" s="411"/>
      <c r="P723" s="412" t="str">
        <f t="shared" si="139"/>
        <v/>
      </c>
      <c r="Q723" s="413" t="str">
        <f t="shared" si="141"/>
        <v>ù</v>
      </c>
      <c r="R723" s="414" t="str">
        <f>IF($B723="-","",INDEX('Res.Aux.'!$AG$12:$BG$722,MATCH($B723,'Res.Aux.'!$AG$12:$AG$722,0),MATCH(R$6,'Res.Aux.'!$AG$15:$BG$15,0)))</f>
        <v/>
      </c>
      <c r="S723" s="415" t="str">
        <f>IF($B723="-","",INDEX('Res.Aux.'!$AG$12:$BG$722,MATCH($B723,'Res.Aux.'!$AG$12:$AG$722,0),MATCH(S$6,'Res.Aux.'!$AG$15:$BG$15,0)))</f>
        <v/>
      </c>
      <c r="T723" s="415" t="str">
        <f>IF($B723="-","",INDEX('Res.Aux.'!$AG$12:$BG$722,MATCH($B723,'Res.Aux.'!$AG$12:$AG$722,0),MATCH(T$6,'Res.Aux.'!$AG$15:$BG$15,0)))</f>
        <v/>
      </c>
      <c r="U723" s="416" t="str">
        <f>IF($B723="-","",INDEX('Res.Aux.'!$AG$12:$BG$722,MATCH($B723,'Res.Aux.'!$AG$12:$AG$722,0),MATCH(U$6,'Res.Aux.'!$AG$15:$BG$15,0)))</f>
        <v/>
      </c>
      <c r="V723" s="417"/>
      <c r="W723" s="414" t="str">
        <f t="shared" si="133"/>
        <v>-</v>
      </c>
      <c r="X723" s="415" t="str">
        <f t="shared" si="133"/>
        <v>-</v>
      </c>
      <c r="Y723" s="415" t="str">
        <f t="shared" si="133"/>
        <v>-</v>
      </c>
      <c r="Z723" s="416" t="str">
        <f t="shared" si="133"/>
        <v>-</v>
      </c>
      <c r="AA723" s="417"/>
      <c r="AB723" s="414" t="str">
        <f t="shared" si="132"/>
        <v>-</v>
      </c>
      <c r="AC723" s="415" t="str">
        <f t="shared" si="132"/>
        <v>-</v>
      </c>
      <c r="AD723" s="415" t="str">
        <f t="shared" si="132"/>
        <v>-</v>
      </c>
      <c r="AE723" s="416" t="str">
        <f t="shared" si="132"/>
        <v>-</v>
      </c>
      <c r="AF723" s="417"/>
      <c r="AG723" s="410" t="str">
        <f t="shared" si="134"/>
        <v>-</v>
      </c>
      <c r="AH723" s="417"/>
      <c r="AI723" s="418" t="str">
        <f t="shared" si="135"/>
        <v>ù</v>
      </c>
      <c r="AJ723" s="419" t="str">
        <f t="shared" si="136"/>
        <v>~</v>
      </c>
      <c r="AK723" s="417"/>
      <c r="AL723" s="414" t="str">
        <f t="shared" si="142"/>
        <v>-</v>
      </c>
      <c r="AM723" s="416" t="str">
        <f t="shared" si="140"/>
        <v>-</v>
      </c>
    </row>
    <row r="724" spans="2:39" ht="15" x14ac:dyDescent="0.3">
      <c r="B724" s="400" t="str">
        <f>IF(MAX(B$7:B723)+1&gt;MAX('Res.Aux.'!$AG$23:$AG$722),"-",MAX(B$7:B723)+1)</f>
        <v>-</v>
      </c>
      <c r="C724" s="401" t="str">
        <f>IF($B724="-","",INDEX('Res.Aux.'!$AG$12:$BG$722,MATCH($B724,'Res.Aux.'!$AG$12:$AG$722,0),MATCH(C$6,'Res.Aux.'!$AG$15:$BG$15,0)))</f>
        <v/>
      </c>
      <c r="D724" s="402" t="str">
        <f t="shared" si="137"/>
        <v/>
      </c>
      <c r="E724" s="403" t="str">
        <f>IF($B724="-","",INDEX('Res.Aux.'!$AG$12:$BG$722,MATCH($B724,'Res.Aux.'!$AG$12:$AG$722,0),MATCH(E$6,'Res.Aux.'!$AG$15:$BG$15,0)))</f>
        <v/>
      </c>
      <c r="F724" s="402" t="str">
        <f t="shared" si="138"/>
        <v/>
      </c>
      <c r="G724" s="404" t="str">
        <f>IF($B724="-","",INDEX('Res.Aux.'!$AG$12:$BG$722,MATCH($B724,'Res.Aux.'!$AG$12:$AG$722,0),MATCH(G$6,'Res.Aux.'!$AG$15:$BG$15,0)))</f>
        <v/>
      </c>
      <c r="H724" s="405" t="str">
        <f>IF($B724="-","",Datos!$I$16)</f>
        <v/>
      </c>
      <c r="I724" s="406" t="str">
        <f>IF($C724="","",Datos!$G$16)</f>
        <v/>
      </c>
      <c r="J724" s="407" t="str">
        <f>IF($B724="-","",INDEX('Res.Aux.'!$AG$12:$BG$722,MATCH($B724,'Res.Aux.'!$AG$12:$AG$722,0),MATCH(J$6,'Res.Aux.'!$AG$15:$BG$15,0)))</f>
        <v/>
      </c>
      <c r="K724" s="408" t="str">
        <f>IF($C724="","",Datos!$H$26)</f>
        <v/>
      </c>
      <c r="L724" s="409" t="str">
        <f>IF($I724="","",Datos!$N$27)</f>
        <v/>
      </c>
      <c r="M724" s="407" t="str">
        <f>IF($I724="","",Datos!$O$27)</f>
        <v/>
      </c>
      <c r="N724" s="410" t="str">
        <f>IF($B724="-","",INDEX('Res.Aux.'!$AG$12:$BG$722,MATCH($B724,'Res.Aux.'!$AG$12:$AG$722,0),MATCH(N$6,'Res.Aux.'!$AG$15:$BG$15,0)))</f>
        <v/>
      </c>
      <c r="O724" s="411"/>
      <c r="P724" s="412" t="str">
        <f t="shared" si="139"/>
        <v/>
      </c>
      <c r="Q724" s="413" t="str">
        <f t="shared" si="141"/>
        <v>ù</v>
      </c>
      <c r="R724" s="414" t="str">
        <f>IF($B724="-","",INDEX('Res.Aux.'!$AG$12:$BG$722,MATCH($B724,'Res.Aux.'!$AG$12:$AG$722,0),MATCH(R$6,'Res.Aux.'!$AG$15:$BG$15,0)))</f>
        <v/>
      </c>
      <c r="S724" s="415" t="str">
        <f>IF($B724="-","",INDEX('Res.Aux.'!$AG$12:$BG$722,MATCH($B724,'Res.Aux.'!$AG$12:$AG$722,0),MATCH(S$6,'Res.Aux.'!$AG$15:$BG$15,0)))</f>
        <v/>
      </c>
      <c r="T724" s="415" t="str">
        <f>IF($B724="-","",INDEX('Res.Aux.'!$AG$12:$BG$722,MATCH($B724,'Res.Aux.'!$AG$12:$AG$722,0),MATCH(T$6,'Res.Aux.'!$AG$15:$BG$15,0)))</f>
        <v/>
      </c>
      <c r="U724" s="416" t="str">
        <f>IF($B724="-","",INDEX('Res.Aux.'!$AG$12:$BG$722,MATCH($B724,'Res.Aux.'!$AG$12:$AG$722,0),MATCH(U$6,'Res.Aux.'!$AG$15:$BG$15,0)))</f>
        <v/>
      </c>
      <c r="V724" s="417"/>
      <c r="W724" s="414" t="str">
        <f t="shared" si="133"/>
        <v>-</v>
      </c>
      <c r="X724" s="415" t="str">
        <f t="shared" si="133"/>
        <v>-</v>
      </c>
      <c r="Y724" s="415" t="str">
        <f t="shared" si="133"/>
        <v>-</v>
      </c>
      <c r="Z724" s="416" t="str">
        <f t="shared" si="133"/>
        <v>-</v>
      </c>
      <c r="AA724" s="417"/>
      <c r="AB724" s="414" t="str">
        <f t="shared" si="132"/>
        <v>-</v>
      </c>
      <c r="AC724" s="415" t="str">
        <f t="shared" si="132"/>
        <v>-</v>
      </c>
      <c r="AD724" s="415" t="str">
        <f t="shared" si="132"/>
        <v>-</v>
      </c>
      <c r="AE724" s="416" t="str">
        <f t="shared" si="132"/>
        <v>-</v>
      </c>
      <c r="AF724" s="417"/>
      <c r="AG724" s="410" t="str">
        <f t="shared" si="134"/>
        <v>-</v>
      </c>
      <c r="AH724" s="417"/>
      <c r="AI724" s="418" t="str">
        <f t="shared" si="135"/>
        <v>ù</v>
      </c>
      <c r="AJ724" s="419" t="str">
        <f t="shared" si="136"/>
        <v>~</v>
      </c>
      <c r="AK724" s="417"/>
      <c r="AL724" s="414" t="str">
        <f t="shared" si="142"/>
        <v>-</v>
      </c>
      <c r="AM724" s="416" t="str">
        <f t="shared" si="140"/>
        <v>-</v>
      </c>
    </row>
    <row r="725" spans="2:39" ht="15" x14ac:dyDescent="0.3">
      <c r="B725" s="400" t="str">
        <f>IF(MAX(B$7:B724)+1&gt;MAX('Res.Aux.'!$AG$23:$AG$722),"-",MAX(B$7:B724)+1)</f>
        <v>-</v>
      </c>
      <c r="C725" s="401" t="str">
        <f>IF($B725="-","",INDEX('Res.Aux.'!$AG$12:$BG$722,MATCH($B725,'Res.Aux.'!$AG$12:$AG$722,0),MATCH(C$6,'Res.Aux.'!$AG$15:$BG$15,0)))</f>
        <v/>
      </c>
      <c r="D725" s="402" t="str">
        <f t="shared" si="137"/>
        <v/>
      </c>
      <c r="E725" s="403" t="str">
        <f>IF($B725="-","",INDEX('Res.Aux.'!$AG$12:$BG$722,MATCH($B725,'Res.Aux.'!$AG$12:$AG$722,0),MATCH(E$6,'Res.Aux.'!$AG$15:$BG$15,0)))</f>
        <v/>
      </c>
      <c r="F725" s="402" t="str">
        <f t="shared" si="138"/>
        <v/>
      </c>
      <c r="G725" s="404" t="str">
        <f>IF($B725="-","",INDEX('Res.Aux.'!$AG$12:$BG$722,MATCH($B725,'Res.Aux.'!$AG$12:$AG$722,0),MATCH(G$6,'Res.Aux.'!$AG$15:$BG$15,0)))</f>
        <v/>
      </c>
      <c r="H725" s="405" t="str">
        <f>IF($B725="-","",Datos!$I$16)</f>
        <v/>
      </c>
      <c r="I725" s="406" t="str">
        <f>IF($C725="","",Datos!$G$16)</f>
        <v/>
      </c>
      <c r="J725" s="407" t="str">
        <f>IF($B725="-","",INDEX('Res.Aux.'!$AG$12:$BG$722,MATCH($B725,'Res.Aux.'!$AG$12:$AG$722,0),MATCH(J$6,'Res.Aux.'!$AG$15:$BG$15,0)))</f>
        <v/>
      </c>
      <c r="K725" s="408" t="str">
        <f>IF($C725="","",Datos!$H$26)</f>
        <v/>
      </c>
      <c r="L725" s="409" t="str">
        <f>IF($I725="","",Datos!$N$27)</f>
        <v/>
      </c>
      <c r="M725" s="407" t="str">
        <f>IF($I725="","",Datos!$O$27)</f>
        <v/>
      </c>
      <c r="N725" s="410" t="str">
        <f>IF($B725="-","",INDEX('Res.Aux.'!$AG$12:$BG$722,MATCH($B725,'Res.Aux.'!$AG$12:$AG$722,0),MATCH(N$6,'Res.Aux.'!$AG$15:$BG$15,0)))</f>
        <v/>
      </c>
      <c r="O725" s="411"/>
      <c r="P725" s="412" t="str">
        <f t="shared" si="139"/>
        <v/>
      </c>
      <c r="Q725" s="413" t="str">
        <f t="shared" si="141"/>
        <v>ù</v>
      </c>
      <c r="R725" s="414" t="str">
        <f>IF($B725="-","",INDEX('Res.Aux.'!$AG$12:$BG$722,MATCH($B725,'Res.Aux.'!$AG$12:$AG$722,0),MATCH(R$6,'Res.Aux.'!$AG$15:$BG$15,0)))</f>
        <v/>
      </c>
      <c r="S725" s="415" t="str">
        <f>IF($B725="-","",INDEX('Res.Aux.'!$AG$12:$BG$722,MATCH($B725,'Res.Aux.'!$AG$12:$AG$722,0),MATCH(S$6,'Res.Aux.'!$AG$15:$BG$15,0)))</f>
        <v/>
      </c>
      <c r="T725" s="415" t="str">
        <f>IF($B725="-","",INDEX('Res.Aux.'!$AG$12:$BG$722,MATCH($B725,'Res.Aux.'!$AG$12:$AG$722,0),MATCH(T$6,'Res.Aux.'!$AG$15:$BG$15,0)))</f>
        <v/>
      </c>
      <c r="U725" s="416" t="str">
        <f>IF($B725="-","",INDEX('Res.Aux.'!$AG$12:$BG$722,MATCH($B725,'Res.Aux.'!$AG$12:$AG$722,0),MATCH(U$6,'Res.Aux.'!$AG$15:$BG$15,0)))</f>
        <v/>
      </c>
      <c r="V725" s="417"/>
      <c r="W725" s="414" t="str">
        <f t="shared" si="133"/>
        <v>-</v>
      </c>
      <c r="X725" s="415" t="str">
        <f t="shared" si="133"/>
        <v>-</v>
      </c>
      <c r="Y725" s="415" t="str">
        <f t="shared" si="133"/>
        <v>-</v>
      </c>
      <c r="Z725" s="416" t="str">
        <f t="shared" si="133"/>
        <v>-</v>
      </c>
      <c r="AA725" s="417"/>
      <c r="AB725" s="414" t="str">
        <f t="shared" si="132"/>
        <v>-</v>
      </c>
      <c r="AC725" s="415" t="str">
        <f t="shared" si="132"/>
        <v>-</v>
      </c>
      <c r="AD725" s="415" t="str">
        <f t="shared" si="132"/>
        <v>-</v>
      </c>
      <c r="AE725" s="416" t="str">
        <f t="shared" si="132"/>
        <v>-</v>
      </c>
      <c r="AF725" s="417"/>
      <c r="AG725" s="410" t="str">
        <f t="shared" si="134"/>
        <v>-</v>
      </c>
      <c r="AH725" s="417"/>
      <c r="AI725" s="418" t="str">
        <f t="shared" si="135"/>
        <v>ù</v>
      </c>
      <c r="AJ725" s="419" t="str">
        <f t="shared" si="136"/>
        <v>~</v>
      </c>
      <c r="AK725" s="417"/>
      <c r="AL725" s="414" t="str">
        <f t="shared" si="142"/>
        <v>-</v>
      </c>
      <c r="AM725" s="416" t="str">
        <f t="shared" si="140"/>
        <v>-</v>
      </c>
    </row>
    <row r="726" spans="2:39" ht="15" x14ac:dyDescent="0.3">
      <c r="B726" s="400" t="str">
        <f>IF(MAX(B$7:B725)+1&gt;MAX('Res.Aux.'!$AG$23:$AG$722),"-",MAX(B$7:B725)+1)</f>
        <v>-</v>
      </c>
      <c r="C726" s="401" t="str">
        <f>IF($B726="-","",INDEX('Res.Aux.'!$AG$12:$BG$722,MATCH($B726,'Res.Aux.'!$AG$12:$AG$722,0),MATCH(C$6,'Res.Aux.'!$AG$15:$BG$15,0)))</f>
        <v/>
      </c>
      <c r="D726" s="402" t="str">
        <f t="shared" si="137"/>
        <v/>
      </c>
      <c r="E726" s="403" t="str">
        <f>IF($B726="-","",INDEX('Res.Aux.'!$AG$12:$BG$722,MATCH($B726,'Res.Aux.'!$AG$12:$AG$722,0),MATCH(E$6,'Res.Aux.'!$AG$15:$BG$15,0)))</f>
        <v/>
      </c>
      <c r="F726" s="402" t="str">
        <f t="shared" si="138"/>
        <v/>
      </c>
      <c r="G726" s="404" t="str">
        <f>IF($B726="-","",INDEX('Res.Aux.'!$AG$12:$BG$722,MATCH($B726,'Res.Aux.'!$AG$12:$AG$722,0),MATCH(G$6,'Res.Aux.'!$AG$15:$BG$15,0)))</f>
        <v/>
      </c>
      <c r="H726" s="405" t="str">
        <f>IF($B726="-","",Datos!$I$16)</f>
        <v/>
      </c>
      <c r="I726" s="406" t="str">
        <f>IF($C726="","",Datos!$G$16)</f>
        <v/>
      </c>
      <c r="J726" s="407" t="str">
        <f>IF($B726="-","",INDEX('Res.Aux.'!$AG$12:$BG$722,MATCH($B726,'Res.Aux.'!$AG$12:$AG$722,0),MATCH(J$6,'Res.Aux.'!$AG$15:$BG$15,0)))</f>
        <v/>
      </c>
      <c r="K726" s="408" t="str">
        <f>IF($C726="","",Datos!$H$26)</f>
        <v/>
      </c>
      <c r="L726" s="409" t="str">
        <f>IF($I726="","",Datos!$N$27)</f>
        <v/>
      </c>
      <c r="M726" s="407" t="str">
        <f>IF($I726="","",Datos!$O$27)</f>
        <v/>
      </c>
      <c r="N726" s="410" t="str">
        <f>IF($B726="-","",INDEX('Res.Aux.'!$AG$12:$BG$722,MATCH($B726,'Res.Aux.'!$AG$12:$AG$722,0),MATCH(N$6,'Res.Aux.'!$AG$15:$BG$15,0)))</f>
        <v/>
      </c>
      <c r="O726" s="411"/>
      <c r="P726" s="412" t="str">
        <f t="shared" si="139"/>
        <v/>
      </c>
      <c r="Q726" s="413" t="str">
        <f t="shared" si="141"/>
        <v>ù</v>
      </c>
      <c r="R726" s="414" t="str">
        <f>IF($B726="-","",INDEX('Res.Aux.'!$AG$12:$BG$722,MATCH($B726,'Res.Aux.'!$AG$12:$AG$722,0),MATCH(R$6,'Res.Aux.'!$AG$15:$BG$15,0)))</f>
        <v/>
      </c>
      <c r="S726" s="415" t="str">
        <f>IF($B726="-","",INDEX('Res.Aux.'!$AG$12:$BG$722,MATCH($B726,'Res.Aux.'!$AG$12:$AG$722,0),MATCH(S$6,'Res.Aux.'!$AG$15:$BG$15,0)))</f>
        <v/>
      </c>
      <c r="T726" s="415" t="str">
        <f>IF($B726="-","",INDEX('Res.Aux.'!$AG$12:$BG$722,MATCH($B726,'Res.Aux.'!$AG$12:$AG$722,0),MATCH(T$6,'Res.Aux.'!$AG$15:$BG$15,0)))</f>
        <v/>
      </c>
      <c r="U726" s="416" t="str">
        <f>IF($B726="-","",INDEX('Res.Aux.'!$AG$12:$BG$722,MATCH($B726,'Res.Aux.'!$AG$12:$AG$722,0),MATCH(U$6,'Res.Aux.'!$AG$15:$BG$15,0)))</f>
        <v/>
      </c>
      <c r="V726" s="417"/>
      <c r="W726" s="414" t="str">
        <f t="shared" si="133"/>
        <v>-</v>
      </c>
      <c r="X726" s="415" t="str">
        <f t="shared" si="133"/>
        <v>-</v>
      </c>
      <c r="Y726" s="415" t="str">
        <f t="shared" si="133"/>
        <v>-</v>
      </c>
      <c r="Z726" s="416" t="str">
        <f t="shared" si="133"/>
        <v>-</v>
      </c>
      <c r="AA726" s="417"/>
      <c r="AB726" s="414" t="str">
        <f t="shared" si="132"/>
        <v>-</v>
      </c>
      <c r="AC726" s="415" t="str">
        <f t="shared" si="132"/>
        <v>-</v>
      </c>
      <c r="AD726" s="415" t="str">
        <f t="shared" si="132"/>
        <v>-</v>
      </c>
      <c r="AE726" s="416" t="str">
        <f t="shared" ref="AE726:AE789" si="143">IF(SUM(U726,Z726)=0,"-",SUM(U726,Z726))</f>
        <v>-</v>
      </c>
      <c r="AF726" s="417"/>
      <c r="AG726" s="410" t="str">
        <f t="shared" si="134"/>
        <v>-</v>
      </c>
      <c r="AH726" s="417"/>
      <c r="AI726" s="418" t="str">
        <f t="shared" si="135"/>
        <v>ù</v>
      </c>
      <c r="AJ726" s="419" t="str">
        <f t="shared" si="136"/>
        <v>~</v>
      </c>
      <c r="AK726" s="417"/>
      <c r="AL726" s="414" t="str">
        <f t="shared" si="142"/>
        <v>-</v>
      </c>
      <c r="AM726" s="416" t="str">
        <f t="shared" si="140"/>
        <v>-</v>
      </c>
    </row>
    <row r="727" spans="2:39" ht="15" x14ac:dyDescent="0.3">
      <c r="B727" s="400" t="str">
        <f>IF(MAX(B$7:B726)+1&gt;MAX('Res.Aux.'!$AG$23:$AG$722),"-",MAX(B$7:B726)+1)</f>
        <v>-</v>
      </c>
      <c r="C727" s="401" t="str">
        <f>IF($B727="-","",INDEX('Res.Aux.'!$AG$12:$BG$722,MATCH($B727,'Res.Aux.'!$AG$12:$AG$722,0),MATCH(C$6,'Res.Aux.'!$AG$15:$BG$15,0)))</f>
        <v/>
      </c>
      <c r="D727" s="402" t="str">
        <f t="shared" si="137"/>
        <v/>
      </c>
      <c r="E727" s="403" t="str">
        <f>IF($B727="-","",INDEX('Res.Aux.'!$AG$12:$BG$722,MATCH($B727,'Res.Aux.'!$AG$12:$AG$722,0),MATCH(E$6,'Res.Aux.'!$AG$15:$BG$15,0)))</f>
        <v/>
      </c>
      <c r="F727" s="402" t="str">
        <f t="shared" si="138"/>
        <v/>
      </c>
      <c r="G727" s="404" t="str">
        <f>IF($B727="-","",INDEX('Res.Aux.'!$AG$12:$BG$722,MATCH($B727,'Res.Aux.'!$AG$12:$AG$722,0),MATCH(G$6,'Res.Aux.'!$AG$15:$BG$15,0)))</f>
        <v/>
      </c>
      <c r="H727" s="405" t="str">
        <f>IF($B727="-","",Datos!$I$16)</f>
        <v/>
      </c>
      <c r="I727" s="406" t="str">
        <f>IF($C727="","",Datos!$G$16)</f>
        <v/>
      </c>
      <c r="J727" s="407" t="str">
        <f>IF($B727="-","",INDEX('Res.Aux.'!$AG$12:$BG$722,MATCH($B727,'Res.Aux.'!$AG$12:$AG$722,0),MATCH(J$6,'Res.Aux.'!$AG$15:$BG$15,0)))</f>
        <v/>
      </c>
      <c r="K727" s="408" t="str">
        <f>IF($C727="","",Datos!$H$26)</f>
        <v/>
      </c>
      <c r="L727" s="409" t="str">
        <f>IF($I727="","",Datos!$N$27)</f>
        <v/>
      </c>
      <c r="M727" s="407" t="str">
        <f>IF($I727="","",Datos!$O$27)</f>
        <v/>
      </c>
      <c r="N727" s="410" t="str">
        <f>IF($B727="-","",INDEX('Res.Aux.'!$AG$12:$BG$722,MATCH($B727,'Res.Aux.'!$AG$12:$AG$722,0),MATCH(N$6,'Res.Aux.'!$AG$15:$BG$15,0)))</f>
        <v/>
      </c>
      <c r="O727" s="411"/>
      <c r="P727" s="412" t="str">
        <f t="shared" si="139"/>
        <v/>
      </c>
      <c r="Q727" s="413" t="str">
        <f t="shared" si="141"/>
        <v>ù</v>
      </c>
      <c r="R727" s="414" t="str">
        <f>IF($B727="-","",INDEX('Res.Aux.'!$AG$12:$BG$722,MATCH($B727,'Res.Aux.'!$AG$12:$AG$722,0),MATCH(R$6,'Res.Aux.'!$AG$15:$BG$15,0)))</f>
        <v/>
      </c>
      <c r="S727" s="415" t="str">
        <f>IF($B727="-","",INDEX('Res.Aux.'!$AG$12:$BG$722,MATCH($B727,'Res.Aux.'!$AG$12:$AG$722,0),MATCH(S$6,'Res.Aux.'!$AG$15:$BG$15,0)))</f>
        <v/>
      </c>
      <c r="T727" s="415" t="str">
        <f>IF($B727="-","",INDEX('Res.Aux.'!$AG$12:$BG$722,MATCH($B727,'Res.Aux.'!$AG$12:$AG$722,0),MATCH(T$6,'Res.Aux.'!$AG$15:$BG$15,0)))</f>
        <v/>
      </c>
      <c r="U727" s="416" t="str">
        <f>IF($B727="-","",INDEX('Res.Aux.'!$AG$12:$BG$722,MATCH($B727,'Res.Aux.'!$AG$12:$AG$722,0),MATCH(U$6,'Res.Aux.'!$AG$15:$BG$15,0)))</f>
        <v/>
      </c>
      <c r="V727" s="417"/>
      <c r="W727" s="414" t="str">
        <f t="shared" si="133"/>
        <v>-</v>
      </c>
      <c r="X727" s="415" t="str">
        <f t="shared" si="133"/>
        <v>-</v>
      </c>
      <c r="Y727" s="415" t="str">
        <f t="shared" si="133"/>
        <v>-</v>
      </c>
      <c r="Z727" s="416" t="str">
        <f t="shared" ref="Z727:Z790" si="144">IF(OR(U727="-",U727=0,U727=""),"-",(U727*Z$1))</f>
        <v>-</v>
      </c>
      <c r="AA727" s="417"/>
      <c r="AB727" s="414" t="str">
        <f t="shared" ref="AB727:AE790" si="145">IF(SUM(R727,W727)=0,"-",SUM(R727,W727))</f>
        <v>-</v>
      </c>
      <c r="AC727" s="415" t="str">
        <f t="shared" si="145"/>
        <v>-</v>
      </c>
      <c r="AD727" s="415" t="str">
        <f t="shared" si="145"/>
        <v>-</v>
      </c>
      <c r="AE727" s="416" t="str">
        <f t="shared" si="143"/>
        <v>-</v>
      </c>
      <c r="AF727" s="417"/>
      <c r="AG727" s="410" t="str">
        <f t="shared" si="134"/>
        <v>-</v>
      </c>
      <c r="AH727" s="417"/>
      <c r="AI727" s="418" t="str">
        <f t="shared" si="135"/>
        <v>ù</v>
      </c>
      <c r="AJ727" s="419" t="str">
        <f t="shared" si="136"/>
        <v>~</v>
      </c>
      <c r="AK727" s="417"/>
      <c r="AL727" s="414" t="str">
        <f t="shared" si="142"/>
        <v>-</v>
      </c>
      <c r="AM727" s="416" t="str">
        <f t="shared" si="140"/>
        <v>-</v>
      </c>
    </row>
    <row r="728" spans="2:39" ht="15" x14ac:dyDescent="0.3">
      <c r="B728" s="400" t="str">
        <f>IF(MAX(B$7:B727)+1&gt;MAX('Res.Aux.'!$AG$23:$AG$722),"-",MAX(B$7:B727)+1)</f>
        <v>-</v>
      </c>
      <c r="C728" s="401" t="str">
        <f>IF($B728="-","",INDEX('Res.Aux.'!$AG$12:$BG$722,MATCH($B728,'Res.Aux.'!$AG$12:$AG$722,0),MATCH(C$6,'Res.Aux.'!$AG$15:$BG$15,0)))</f>
        <v/>
      </c>
      <c r="D728" s="402" t="str">
        <f t="shared" si="137"/>
        <v/>
      </c>
      <c r="E728" s="403" t="str">
        <f>IF($B728="-","",INDEX('Res.Aux.'!$AG$12:$BG$722,MATCH($B728,'Res.Aux.'!$AG$12:$AG$722,0),MATCH(E$6,'Res.Aux.'!$AG$15:$BG$15,0)))</f>
        <v/>
      </c>
      <c r="F728" s="402" t="str">
        <f t="shared" si="138"/>
        <v/>
      </c>
      <c r="G728" s="404" t="str">
        <f>IF($B728="-","",INDEX('Res.Aux.'!$AG$12:$BG$722,MATCH($B728,'Res.Aux.'!$AG$12:$AG$722,0),MATCH(G$6,'Res.Aux.'!$AG$15:$BG$15,0)))</f>
        <v/>
      </c>
      <c r="H728" s="405" t="str">
        <f>IF($B728="-","",Datos!$I$16)</f>
        <v/>
      </c>
      <c r="I728" s="406" t="str">
        <f>IF($C728="","",Datos!$G$16)</f>
        <v/>
      </c>
      <c r="J728" s="407" t="str">
        <f>IF($B728="-","",INDEX('Res.Aux.'!$AG$12:$BG$722,MATCH($B728,'Res.Aux.'!$AG$12:$AG$722,0),MATCH(J$6,'Res.Aux.'!$AG$15:$BG$15,0)))</f>
        <v/>
      </c>
      <c r="K728" s="408" t="str">
        <f>IF($C728="","",Datos!$H$26)</f>
        <v/>
      </c>
      <c r="L728" s="409" t="str">
        <f>IF($I728="","",Datos!$N$27)</f>
        <v/>
      </c>
      <c r="M728" s="407" t="str">
        <f>IF($I728="","",Datos!$O$27)</f>
        <v/>
      </c>
      <c r="N728" s="410" t="str">
        <f>IF($B728="-","",INDEX('Res.Aux.'!$AG$12:$BG$722,MATCH($B728,'Res.Aux.'!$AG$12:$AG$722,0),MATCH(N$6,'Res.Aux.'!$AG$15:$BG$15,0)))</f>
        <v/>
      </c>
      <c r="O728" s="411"/>
      <c r="P728" s="412" t="str">
        <f t="shared" si="139"/>
        <v/>
      </c>
      <c r="Q728" s="413" t="str">
        <f t="shared" si="141"/>
        <v>ù</v>
      </c>
      <c r="R728" s="414" t="str">
        <f>IF($B728="-","",INDEX('Res.Aux.'!$AG$12:$BG$722,MATCH($B728,'Res.Aux.'!$AG$12:$AG$722,0),MATCH(R$6,'Res.Aux.'!$AG$15:$BG$15,0)))</f>
        <v/>
      </c>
      <c r="S728" s="415" t="str">
        <f>IF($B728="-","",INDEX('Res.Aux.'!$AG$12:$BG$722,MATCH($B728,'Res.Aux.'!$AG$12:$AG$722,0),MATCH(S$6,'Res.Aux.'!$AG$15:$BG$15,0)))</f>
        <v/>
      </c>
      <c r="T728" s="415" t="str">
        <f>IF($B728="-","",INDEX('Res.Aux.'!$AG$12:$BG$722,MATCH($B728,'Res.Aux.'!$AG$12:$AG$722,0),MATCH(T$6,'Res.Aux.'!$AG$15:$BG$15,0)))</f>
        <v/>
      </c>
      <c r="U728" s="416" t="str">
        <f>IF($B728="-","",INDEX('Res.Aux.'!$AG$12:$BG$722,MATCH($B728,'Res.Aux.'!$AG$12:$AG$722,0),MATCH(U$6,'Res.Aux.'!$AG$15:$BG$15,0)))</f>
        <v/>
      </c>
      <c r="V728" s="417"/>
      <c r="W728" s="414" t="str">
        <f t="shared" ref="W728:Z791" si="146">IF(OR(R728="-",R728=0,R728=""),"-",(R728*W$1))</f>
        <v>-</v>
      </c>
      <c r="X728" s="415" t="str">
        <f t="shared" si="146"/>
        <v>-</v>
      </c>
      <c r="Y728" s="415" t="str">
        <f t="shared" si="146"/>
        <v>-</v>
      </c>
      <c r="Z728" s="416" t="str">
        <f t="shared" si="144"/>
        <v>-</v>
      </c>
      <c r="AA728" s="417"/>
      <c r="AB728" s="414" t="str">
        <f t="shared" si="145"/>
        <v>-</v>
      </c>
      <c r="AC728" s="415" t="str">
        <f t="shared" si="145"/>
        <v>-</v>
      </c>
      <c r="AD728" s="415" t="str">
        <f t="shared" si="145"/>
        <v>-</v>
      </c>
      <c r="AE728" s="416" t="str">
        <f t="shared" si="143"/>
        <v>-</v>
      </c>
      <c r="AF728" s="417"/>
      <c r="AG728" s="410" t="str">
        <f t="shared" si="134"/>
        <v>-</v>
      </c>
      <c r="AH728" s="417"/>
      <c r="AI728" s="418" t="str">
        <f t="shared" si="135"/>
        <v>ù</v>
      </c>
      <c r="AJ728" s="419" t="str">
        <f t="shared" si="136"/>
        <v>~</v>
      </c>
      <c r="AK728" s="417"/>
      <c r="AL728" s="414" t="str">
        <f t="shared" si="142"/>
        <v>-</v>
      </c>
      <c r="AM728" s="416" t="str">
        <f t="shared" si="140"/>
        <v>-</v>
      </c>
    </row>
    <row r="729" spans="2:39" ht="15" x14ac:dyDescent="0.3">
      <c r="B729" s="400" t="str">
        <f>IF(MAX(B$7:B728)+1&gt;MAX('Res.Aux.'!$AG$23:$AG$722),"-",MAX(B$7:B728)+1)</f>
        <v>-</v>
      </c>
      <c r="C729" s="401" t="str">
        <f>IF($B729="-","",INDEX('Res.Aux.'!$AG$12:$BG$722,MATCH($B729,'Res.Aux.'!$AG$12:$AG$722,0),MATCH(C$6,'Res.Aux.'!$AG$15:$BG$15,0)))</f>
        <v/>
      </c>
      <c r="D729" s="402" t="str">
        <f t="shared" si="137"/>
        <v/>
      </c>
      <c r="E729" s="403" t="str">
        <f>IF($B729="-","",INDEX('Res.Aux.'!$AG$12:$BG$722,MATCH($B729,'Res.Aux.'!$AG$12:$AG$722,0),MATCH(E$6,'Res.Aux.'!$AG$15:$BG$15,0)))</f>
        <v/>
      </c>
      <c r="F729" s="402" t="str">
        <f t="shared" si="138"/>
        <v/>
      </c>
      <c r="G729" s="404" t="str">
        <f>IF($B729="-","",INDEX('Res.Aux.'!$AG$12:$BG$722,MATCH($B729,'Res.Aux.'!$AG$12:$AG$722,0),MATCH(G$6,'Res.Aux.'!$AG$15:$BG$15,0)))</f>
        <v/>
      </c>
      <c r="H729" s="405" t="str">
        <f>IF($B729="-","",Datos!$I$16)</f>
        <v/>
      </c>
      <c r="I729" s="406" t="str">
        <f>IF($C729="","",Datos!$G$16)</f>
        <v/>
      </c>
      <c r="J729" s="407" t="str">
        <f>IF($B729="-","",INDEX('Res.Aux.'!$AG$12:$BG$722,MATCH($B729,'Res.Aux.'!$AG$12:$AG$722,0),MATCH(J$6,'Res.Aux.'!$AG$15:$BG$15,0)))</f>
        <v/>
      </c>
      <c r="K729" s="408" t="str">
        <f>IF($C729="","",Datos!$H$26)</f>
        <v/>
      </c>
      <c r="L729" s="409" t="str">
        <f>IF($I729="","",Datos!$N$27)</f>
        <v/>
      </c>
      <c r="M729" s="407" t="str">
        <f>IF($I729="","",Datos!$O$27)</f>
        <v/>
      </c>
      <c r="N729" s="410" t="str">
        <f>IF($B729="-","",INDEX('Res.Aux.'!$AG$12:$BG$722,MATCH($B729,'Res.Aux.'!$AG$12:$AG$722,0),MATCH(N$6,'Res.Aux.'!$AG$15:$BG$15,0)))</f>
        <v/>
      </c>
      <c r="O729" s="411"/>
      <c r="P729" s="412" t="str">
        <f t="shared" si="139"/>
        <v/>
      </c>
      <c r="Q729" s="413" t="str">
        <f t="shared" si="141"/>
        <v>ù</v>
      </c>
      <c r="R729" s="414" t="str">
        <f>IF($B729="-","",INDEX('Res.Aux.'!$AG$12:$BG$722,MATCH($B729,'Res.Aux.'!$AG$12:$AG$722,0),MATCH(R$6,'Res.Aux.'!$AG$15:$BG$15,0)))</f>
        <v/>
      </c>
      <c r="S729" s="415" t="str">
        <f>IF($B729="-","",INDEX('Res.Aux.'!$AG$12:$BG$722,MATCH($B729,'Res.Aux.'!$AG$12:$AG$722,0),MATCH(S$6,'Res.Aux.'!$AG$15:$BG$15,0)))</f>
        <v/>
      </c>
      <c r="T729" s="415" t="str">
        <f>IF($B729="-","",INDEX('Res.Aux.'!$AG$12:$BG$722,MATCH($B729,'Res.Aux.'!$AG$12:$AG$722,0),MATCH(T$6,'Res.Aux.'!$AG$15:$BG$15,0)))</f>
        <v/>
      </c>
      <c r="U729" s="416" t="str">
        <f>IF($B729="-","",INDEX('Res.Aux.'!$AG$12:$BG$722,MATCH($B729,'Res.Aux.'!$AG$12:$AG$722,0),MATCH(U$6,'Res.Aux.'!$AG$15:$BG$15,0)))</f>
        <v/>
      </c>
      <c r="V729" s="417"/>
      <c r="W729" s="414" t="str">
        <f t="shared" si="146"/>
        <v>-</v>
      </c>
      <c r="X729" s="415" t="str">
        <f t="shared" si="146"/>
        <v>-</v>
      </c>
      <c r="Y729" s="415" t="str">
        <f t="shared" si="146"/>
        <v>-</v>
      </c>
      <c r="Z729" s="416" t="str">
        <f t="shared" si="144"/>
        <v>-</v>
      </c>
      <c r="AA729" s="417"/>
      <c r="AB729" s="414" t="str">
        <f t="shared" si="145"/>
        <v>-</v>
      </c>
      <c r="AC729" s="415" t="str">
        <f t="shared" si="145"/>
        <v>-</v>
      </c>
      <c r="AD729" s="415" t="str">
        <f t="shared" si="145"/>
        <v>-</v>
      </c>
      <c r="AE729" s="416" t="str">
        <f t="shared" si="143"/>
        <v>-</v>
      </c>
      <c r="AF729" s="417"/>
      <c r="AG729" s="410" t="str">
        <f t="shared" si="134"/>
        <v>-</v>
      </c>
      <c r="AH729" s="417"/>
      <c r="AI729" s="418" t="str">
        <f t="shared" si="135"/>
        <v>ù</v>
      </c>
      <c r="AJ729" s="419" t="str">
        <f t="shared" si="136"/>
        <v>~</v>
      </c>
      <c r="AK729" s="417"/>
      <c r="AL729" s="414" t="str">
        <f t="shared" si="142"/>
        <v>-</v>
      </c>
      <c r="AM729" s="416" t="str">
        <f t="shared" si="140"/>
        <v>-</v>
      </c>
    </row>
    <row r="730" spans="2:39" ht="15" x14ac:dyDescent="0.3">
      <c r="B730" s="400" t="str">
        <f>IF(MAX(B$7:B729)+1&gt;MAX('Res.Aux.'!$AG$23:$AG$722),"-",MAX(B$7:B729)+1)</f>
        <v>-</v>
      </c>
      <c r="C730" s="401" t="str">
        <f>IF($B730="-","",INDEX('Res.Aux.'!$AG$12:$BG$722,MATCH($B730,'Res.Aux.'!$AG$12:$AG$722,0),MATCH(C$6,'Res.Aux.'!$AG$15:$BG$15,0)))</f>
        <v/>
      </c>
      <c r="D730" s="402" t="str">
        <f t="shared" si="137"/>
        <v/>
      </c>
      <c r="E730" s="403" t="str">
        <f>IF($B730="-","",INDEX('Res.Aux.'!$AG$12:$BG$722,MATCH($B730,'Res.Aux.'!$AG$12:$AG$722,0),MATCH(E$6,'Res.Aux.'!$AG$15:$BG$15,0)))</f>
        <v/>
      </c>
      <c r="F730" s="402" t="str">
        <f t="shared" si="138"/>
        <v/>
      </c>
      <c r="G730" s="404" t="str">
        <f>IF($B730="-","",INDEX('Res.Aux.'!$AG$12:$BG$722,MATCH($B730,'Res.Aux.'!$AG$12:$AG$722,0),MATCH(G$6,'Res.Aux.'!$AG$15:$BG$15,0)))</f>
        <v/>
      </c>
      <c r="H730" s="405" t="str">
        <f>IF($B730="-","",Datos!$I$16)</f>
        <v/>
      </c>
      <c r="I730" s="406" t="str">
        <f>IF($C730="","",Datos!$G$16)</f>
        <v/>
      </c>
      <c r="J730" s="407" t="str">
        <f>IF($B730="-","",INDEX('Res.Aux.'!$AG$12:$BG$722,MATCH($B730,'Res.Aux.'!$AG$12:$AG$722,0),MATCH(J$6,'Res.Aux.'!$AG$15:$BG$15,0)))</f>
        <v/>
      </c>
      <c r="K730" s="408" t="str">
        <f>IF($C730="","",Datos!$H$26)</f>
        <v/>
      </c>
      <c r="L730" s="409" t="str">
        <f>IF($I730="","",Datos!$N$27)</f>
        <v/>
      </c>
      <c r="M730" s="407" t="str">
        <f>IF($I730="","",Datos!$O$27)</f>
        <v/>
      </c>
      <c r="N730" s="410" t="str">
        <f>IF($B730="-","",INDEX('Res.Aux.'!$AG$12:$BG$722,MATCH($B730,'Res.Aux.'!$AG$12:$AG$722,0),MATCH(N$6,'Res.Aux.'!$AG$15:$BG$15,0)))</f>
        <v/>
      </c>
      <c r="O730" s="411"/>
      <c r="P730" s="412" t="str">
        <f t="shared" si="139"/>
        <v/>
      </c>
      <c r="Q730" s="413" t="str">
        <f t="shared" si="141"/>
        <v>ù</v>
      </c>
      <c r="R730" s="414" t="str">
        <f>IF($B730="-","",INDEX('Res.Aux.'!$AG$12:$BG$722,MATCH($B730,'Res.Aux.'!$AG$12:$AG$722,0),MATCH(R$6,'Res.Aux.'!$AG$15:$BG$15,0)))</f>
        <v/>
      </c>
      <c r="S730" s="415" t="str">
        <f>IF($B730="-","",INDEX('Res.Aux.'!$AG$12:$BG$722,MATCH($B730,'Res.Aux.'!$AG$12:$AG$722,0),MATCH(S$6,'Res.Aux.'!$AG$15:$BG$15,0)))</f>
        <v/>
      </c>
      <c r="T730" s="415" t="str">
        <f>IF($B730="-","",INDEX('Res.Aux.'!$AG$12:$BG$722,MATCH($B730,'Res.Aux.'!$AG$12:$AG$722,0),MATCH(T$6,'Res.Aux.'!$AG$15:$BG$15,0)))</f>
        <v/>
      </c>
      <c r="U730" s="416" t="str">
        <f>IF($B730="-","",INDEX('Res.Aux.'!$AG$12:$BG$722,MATCH($B730,'Res.Aux.'!$AG$12:$AG$722,0),MATCH(U$6,'Res.Aux.'!$AG$15:$BG$15,0)))</f>
        <v/>
      </c>
      <c r="V730" s="417"/>
      <c r="W730" s="414" t="str">
        <f t="shared" si="146"/>
        <v>-</v>
      </c>
      <c r="X730" s="415" t="str">
        <f t="shared" si="146"/>
        <v>-</v>
      </c>
      <c r="Y730" s="415" t="str">
        <f t="shared" si="146"/>
        <v>-</v>
      </c>
      <c r="Z730" s="416" t="str">
        <f t="shared" si="144"/>
        <v>-</v>
      </c>
      <c r="AA730" s="417"/>
      <c r="AB730" s="414" t="str">
        <f t="shared" si="145"/>
        <v>-</v>
      </c>
      <c r="AC730" s="415" t="str">
        <f t="shared" si="145"/>
        <v>-</v>
      </c>
      <c r="AD730" s="415" t="str">
        <f t="shared" si="145"/>
        <v>-</v>
      </c>
      <c r="AE730" s="416" t="str">
        <f t="shared" si="143"/>
        <v>-</v>
      </c>
      <c r="AF730" s="417"/>
      <c r="AG730" s="410" t="str">
        <f t="shared" si="134"/>
        <v>-</v>
      </c>
      <c r="AH730" s="417"/>
      <c r="AI730" s="418" t="str">
        <f t="shared" si="135"/>
        <v>ù</v>
      </c>
      <c r="AJ730" s="419" t="str">
        <f t="shared" si="136"/>
        <v>~</v>
      </c>
      <c r="AK730" s="417"/>
      <c r="AL730" s="414" t="str">
        <f t="shared" si="142"/>
        <v>-</v>
      </c>
      <c r="AM730" s="416" t="str">
        <f t="shared" si="140"/>
        <v>-</v>
      </c>
    </row>
    <row r="731" spans="2:39" ht="15" x14ac:dyDescent="0.3">
      <c r="B731" s="400" t="str">
        <f>IF(MAX(B$7:B730)+1&gt;MAX('Res.Aux.'!$AG$23:$AG$722),"-",MAX(B$7:B730)+1)</f>
        <v>-</v>
      </c>
      <c r="C731" s="401" t="str">
        <f>IF($B731="-","",INDEX('Res.Aux.'!$AG$12:$BG$722,MATCH($B731,'Res.Aux.'!$AG$12:$AG$722,0),MATCH(C$6,'Res.Aux.'!$AG$15:$BG$15,0)))</f>
        <v/>
      </c>
      <c r="D731" s="402" t="str">
        <f t="shared" si="137"/>
        <v/>
      </c>
      <c r="E731" s="403" t="str">
        <f>IF($B731="-","",INDEX('Res.Aux.'!$AG$12:$BG$722,MATCH($B731,'Res.Aux.'!$AG$12:$AG$722,0),MATCH(E$6,'Res.Aux.'!$AG$15:$BG$15,0)))</f>
        <v/>
      </c>
      <c r="F731" s="402" t="str">
        <f t="shared" si="138"/>
        <v/>
      </c>
      <c r="G731" s="404" t="str">
        <f>IF($B731="-","",INDEX('Res.Aux.'!$AG$12:$BG$722,MATCH($B731,'Res.Aux.'!$AG$12:$AG$722,0),MATCH(G$6,'Res.Aux.'!$AG$15:$BG$15,0)))</f>
        <v/>
      </c>
      <c r="H731" s="405" t="str">
        <f>IF($B731="-","",Datos!$I$16)</f>
        <v/>
      </c>
      <c r="I731" s="406" t="str">
        <f>IF($C731="","",Datos!$G$16)</f>
        <v/>
      </c>
      <c r="J731" s="407" t="str">
        <f>IF($B731="-","",INDEX('Res.Aux.'!$AG$12:$BG$722,MATCH($B731,'Res.Aux.'!$AG$12:$AG$722,0),MATCH(J$6,'Res.Aux.'!$AG$15:$BG$15,0)))</f>
        <v/>
      </c>
      <c r="K731" s="408" t="str">
        <f>IF($C731="","",Datos!$H$26)</f>
        <v/>
      </c>
      <c r="L731" s="409" t="str">
        <f>IF($I731="","",Datos!$N$27)</f>
        <v/>
      </c>
      <c r="M731" s="407" t="str">
        <f>IF($I731="","",Datos!$O$27)</f>
        <v/>
      </c>
      <c r="N731" s="410" t="str">
        <f>IF($B731="-","",INDEX('Res.Aux.'!$AG$12:$BG$722,MATCH($B731,'Res.Aux.'!$AG$12:$AG$722,0),MATCH(N$6,'Res.Aux.'!$AG$15:$BG$15,0)))</f>
        <v/>
      </c>
      <c r="O731" s="411"/>
      <c r="P731" s="412" t="str">
        <f t="shared" si="139"/>
        <v/>
      </c>
      <c r="Q731" s="413" t="str">
        <f t="shared" si="141"/>
        <v>ù</v>
      </c>
      <c r="R731" s="414" t="str">
        <f>IF($B731="-","",INDEX('Res.Aux.'!$AG$12:$BG$722,MATCH($B731,'Res.Aux.'!$AG$12:$AG$722,0),MATCH(R$6,'Res.Aux.'!$AG$15:$BG$15,0)))</f>
        <v/>
      </c>
      <c r="S731" s="415" t="str">
        <f>IF($B731="-","",INDEX('Res.Aux.'!$AG$12:$BG$722,MATCH($B731,'Res.Aux.'!$AG$12:$AG$722,0),MATCH(S$6,'Res.Aux.'!$AG$15:$BG$15,0)))</f>
        <v/>
      </c>
      <c r="T731" s="415" t="str">
        <f>IF($B731="-","",INDEX('Res.Aux.'!$AG$12:$BG$722,MATCH($B731,'Res.Aux.'!$AG$12:$AG$722,0),MATCH(T$6,'Res.Aux.'!$AG$15:$BG$15,0)))</f>
        <v/>
      </c>
      <c r="U731" s="416" t="str">
        <f>IF($B731="-","",INDEX('Res.Aux.'!$AG$12:$BG$722,MATCH($B731,'Res.Aux.'!$AG$12:$AG$722,0),MATCH(U$6,'Res.Aux.'!$AG$15:$BG$15,0)))</f>
        <v/>
      </c>
      <c r="V731" s="417"/>
      <c r="W731" s="414" t="str">
        <f t="shared" si="146"/>
        <v>-</v>
      </c>
      <c r="X731" s="415" t="str">
        <f t="shared" si="146"/>
        <v>-</v>
      </c>
      <c r="Y731" s="415" t="str">
        <f t="shared" si="146"/>
        <v>-</v>
      </c>
      <c r="Z731" s="416" t="str">
        <f t="shared" si="144"/>
        <v>-</v>
      </c>
      <c r="AA731" s="417"/>
      <c r="AB731" s="414" t="str">
        <f t="shared" si="145"/>
        <v>-</v>
      </c>
      <c r="AC731" s="415" t="str">
        <f t="shared" si="145"/>
        <v>-</v>
      </c>
      <c r="AD731" s="415" t="str">
        <f t="shared" si="145"/>
        <v>-</v>
      </c>
      <c r="AE731" s="416" t="str">
        <f t="shared" si="143"/>
        <v>-</v>
      </c>
      <c r="AF731" s="417"/>
      <c r="AG731" s="410" t="str">
        <f t="shared" si="134"/>
        <v>-</v>
      </c>
      <c r="AH731" s="417"/>
      <c r="AI731" s="418" t="str">
        <f t="shared" si="135"/>
        <v>ù</v>
      </c>
      <c r="AJ731" s="419" t="str">
        <f t="shared" si="136"/>
        <v>~</v>
      </c>
      <c r="AK731" s="417"/>
      <c r="AL731" s="414" t="str">
        <f t="shared" si="142"/>
        <v>-</v>
      </c>
      <c r="AM731" s="416" t="str">
        <f t="shared" si="140"/>
        <v>-</v>
      </c>
    </row>
    <row r="732" spans="2:39" ht="15" x14ac:dyDescent="0.3">
      <c r="B732" s="400" t="str">
        <f>IF(MAX(B$7:B731)+1&gt;MAX('Res.Aux.'!$AG$23:$AG$722),"-",MAX(B$7:B731)+1)</f>
        <v>-</v>
      </c>
      <c r="C732" s="401" t="str">
        <f>IF($B732="-","",INDEX('Res.Aux.'!$AG$12:$BG$722,MATCH($B732,'Res.Aux.'!$AG$12:$AG$722,0),MATCH(C$6,'Res.Aux.'!$AG$15:$BG$15,0)))</f>
        <v/>
      </c>
      <c r="D732" s="402" t="str">
        <f t="shared" si="137"/>
        <v/>
      </c>
      <c r="E732" s="403" t="str">
        <f>IF($B732="-","",INDEX('Res.Aux.'!$AG$12:$BG$722,MATCH($B732,'Res.Aux.'!$AG$12:$AG$722,0),MATCH(E$6,'Res.Aux.'!$AG$15:$BG$15,0)))</f>
        <v/>
      </c>
      <c r="F732" s="402" t="str">
        <f t="shared" si="138"/>
        <v/>
      </c>
      <c r="G732" s="404" t="str">
        <f>IF($B732="-","",INDEX('Res.Aux.'!$AG$12:$BG$722,MATCH($B732,'Res.Aux.'!$AG$12:$AG$722,0),MATCH(G$6,'Res.Aux.'!$AG$15:$BG$15,0)))</f>
        <v/>
      </c>
      <c r="H732" s="405" t="str">
        <f>IF($B732="-","",Datos!$I$16)</f>
        <v/>
      </c>
      <c r="I732" s="406" t="str">
        <f>IF($C732="","",Datos!$G$16)</f>
        <v/>
      </c>
      <c r="J732" s="407" t="str">
        <f>IF($B732="-","",INDEX('Res.Aux.'!$AG$12:$BG$722,MATCH($B732,'Res.Aux.'!$AG$12:$AG$722,0),MATCH(J$6,'Res.Aux.'!$AG$15:$BG$15,0)))</f>
        <v/>
      </c>
      <c r="K732" s="408" t="str">
        <f>IF($C732="","",Datos!$H$26)</f>
        <v/>
      </c>
      <c r="L732" s="409" t="str">
        <f>IF($I732="","",Datos!$N$27)</f>
        <v/>
      </c>
      <c r="M732" s="407" t="str">
        <f>IF($I732="","",Datos!$O$27)</f>
        <v/>
      </c>
      <c r="N732" s="410" t="str">
        <f>IF($B732="-","",INDEX('Res.Aux.'!$AG$12:$BG$722,MATCH($B732,'Res.Aux.'!$AG$12:$AG$722,0),MATCH(N$6,'Res.Aux.'!$AG$15:$BG$15,0)))</f>
        <v/>
      </c>
      <c r="O732" s="411"/>
      <c r="P732" s="412" t="str">
        <f t="shared" si="139"/>
        <v/>
      </c>
      <c r="Q732" s="413" t="str">
        <f t="shared" si="141"/>
        <v>ù</v>
      </c>
      <c r="R732" s="414" t="str">
        <f>IF($B732="-","",INDEX('Res.Aux.'!$AG$12:$BG$722,MATCH($B732,'Res.Aux.'!$AG$12:$AG$722,0),MATCH(R$6,'Res.Aux.'!$AG$15:$BG$15,0)))</f>
        <v/>
      </c>
      <c r="S732" s="415" t="str">
        <f>IF($B732="-","",INDEX('Res.Aux.'!$AG$12:$BG$722,MATCH($B732,'Res.Aux.'!$AG$12:$AG$722,0),MATCH(S$6,'Res.Aux.'!$AG$15:$BG$15,0)))</f>
        <v/>
      </c>
      <c r="T732" s="415" t="str">
        <f>IF($B732="-","",INDEX('Res.Aux.'!$AG$12:$BG$722,MATCH($B732,'Res.Aux.'!$AG$12:$AG$722,0),MATCH(T$6,'Res.Aux.'!$AG$15:$BG$15,0)))</f>
        <v/>
      </c>
      <c r="U732" s="416" t="str">
        <f>IF($B732="-","",INDEX('Res.Aux.'!$AG$12:$BG$722,MATCH($B732,'Res.Aux.'!$AG$12:$AG$722,0),MATCH(U$6,'Res.Aux.'!$AG$15:$BG$15,0)))</f>
        <v/>
      </c>
      <c r="V732" s="417"/>
      <c r="W732" s="414" t="str">
        <f t="shared" si="146"/>
        <v>-</v>
      </c>
      <c r="X732" s="415" t="str">
        <f t="shared" si="146"/>
        <v>-</v>
      </c>
      <c r="Y732" s="415" t="str">
        <f t="shared" si="146"/>
        <v>-</v>
      </c>
      <c r="Z732" s="416" t="str">
        <f t="shared" si="144"/>
        <v>-</v>
      </c>
      <c r="AA732" s="417"/>
      <c r="AB732" s="414" t="str">
        <f t="shared" si="145"/>
        <v>-</v>
      </c>
      <c r="AC732" s="415" t="str">
        <f t="shared" si="145"/>
        <v>-</v>
      </c>
      <c r="AD732" s="415" t="str">
        <f t="shared" si="145"/>
        <v>-</v>
      </c>
      <c r="AE732" s="416" t="str">
        <f t="shared" si="143"/>
        <v>-</v>
      </c>
      <c r="AF732" s="417"/>
      <c r="AG732" s="410" t="str">
        <f t="shared" si="134"/>
        <v>-</v>
      </c>
      <c r="AH732" s="417"/>
      <c r="AI732" s="418" t="str">
        <f t="shared" si="135"/>
        <v>ù</v>
      </c>
      <c r="AJ732" s="419" t="str">
        <f t="shared" si="136"/>
        <v>~</v>
      </c>
      <c r="AK732" s="417"/>
      <c r="AL732" s="414" t="str">
        <f t="shared" si="142"/>
        <v>-</v>
      </c>
      <c r="AM732" s="416" t="str">
        <f t="shared" si="140"/>
        <v>-</v>
      </c>
    </row>
    <row r="733" spans="2:39" ht="15" x14ac:dyDescent="0.3">
      <c r="B733" s="400" t="str">
        <f>IF(MAX(B$7:B732)+1&gt;MAX('Res.Aux.'!$AG$23:$AG$722),"-",MAX(B$7:B732)+1)</f>
        <v>-</v>
      </c>
      <c r="C733" s="401" t="str">
        <f>IF($B733="-","",INDEX('Res.Aux.'!$AG$12:$BG$722,MATCH($B733,'Res.Aux.'!$AG$12:$AG$722,0),MATCH(C$6,'Res.Aux.'!$AG$15:$BG$15,0)))</f>
        <v/>
      </c>
      <c r="D733" s="402" t="str">
        <f t="shared" si="137"/>
        <v/>
      </c>
      <c r="E733" s="403" t="str">
        <f>IF($B733="-","",INDEX('Res.Aux.'!$AG$12:$BG$722,MATCH($B733,'Res.Aux.'!$AG$12:$AG$722,0),MATCH(E$6,'Res.Aux.'!$AG$15:$BG$15,0)))</f>
        <v/>
      </c>
      <c r="F733" s="402" t="str">
        <f t="shared" si="138"/>
        <v/>
      </c>
      <c r="G733" s="404" t="str">
        <f>IF($B733="-","",INDEX('Res.Aux.'!$AG$12:$BG$722,MATCH($B733,'Res.Aux.'!$AG$12:$AG$722,0),MATCH(G$6,'Res.Aux.'!$AG$15:$BG$15,0)))</f>
        <v/>
      </c>
      <c r="H733" s="405" t="str">
        <f>IF($B733="-","",Datos!$I$16)</f>
        <v/>
      </c>
      <c r="I733" s="406" t="str">
        <f>IF($C733="","",Datos!$G$16)</f>
        <v/>
      </c>
      <c r="J733" s="407" t="str">
        <f>IF($B733="-","",INDEX('Res.Aux.'!$AG$12:$BG$722,MATCH($B733,'Res.Aux.'!$AG$12:$AG$722,0),MATCH(J$6,'Res.Aux.'!$AG$15:$BG$15,0)))</f>
        <v/>
      </c>
      <c r="K733" s="408" t="str">
        <f>IF($C733="","",Datos!$H$26)</f>
        <v/>
      </c>
      <c r="L733" s="409" t="str">
        <f>IF($I733="","",Datos!$N$27)</f>
        <v/>
      </c>
      <c r="M733" s="407" t="str">
        <f>IF($I733="","",Datos!$O$27)</f>
        <v/>
      </c>
      <c r="N733" s="410" t="str">
        <f>IF($B733="-","",INDEX('Res.Aux.'!$AG$12:$BG$722,MATCH($B733,'Res.Aux.'!$AG$12:$AG$722,0),MATCH(N$6,'Res.Aux.'!$AG$15:$BG$15,0)))</f>
        <v/>
      </c>
      <c r="O733" s="411"/>
      <c r="P733" s="412" t="str">
        <f t="shared" si="139"/>
        <v/>
      </c>
      <c r="Q733" s="413" t="str">
        <f t="shared" si="141"/>
        <v>ù</v>
      </c>
      <c r="R733" s="414" t="str">
        <f>IF($B733="-","",INDEX('Res.Aux.'!$AG$12:$BG$722,MATCH($B733,'Res.Aux.'!$AG$12:$AG$722,0),MATCH(R$6,'Res.Aux.'!$AG$15:$BG$15,0)))</f>
        <v/>
      </c>
      <c r="S733" s="415" t="str">
        <f>IF($B733="-","",INDEX('Res.Aux.'!$AG$12:$BG$722,MATCH($B733,'Res.Aux.'!$AG$12:$AG$722,0),MATCH(S$6,'Res.Aux.'!$AG$15:$BG$15,0)))</f>
        <v/>
      </c>
      <c r="T733" s="415" t="str">
        <f>IF($B733="-","",INDEX('Res.Aux.'!$AG$12:$BG$722,MATCH($B733,'Res.Aux.'!$AG$12:$AG$722,0),MATCH(T$6,'Res.Aux.'!$AG$15:$BG$15,0)))</f>
        <v/>
      </c>
      <c r="U733" s="416" t="str">
        <f>IF($B733="-","",INDEX('Res.Aux.'!$AG$12:$BG$722,MATCH($B733,'Res.Aux.'!$AG$12:$AG$722,0),MATCH(U$6,'Res.Aux.'!$AG$15:$BG$15,0)))</f>
        <v/>
      </c>
      <c r="V733" s="417"/>
      <c r="W733" s="414" t="str">
        <f t="shared" si="146"/>
        <v>-</v>
      </c>
      <c r="X733" s="415" t="str">
        <f t="shared" si="146"/>
        <v>-</v>
      </c>
      <c r="Y733" s="415" t="str">
        <f t="shared" si="146"/>
        <v>-</v>
      </c>
      <c r="Z733" s="416" t="str">
        <f t="shared" si="144"/>
        <v>-</v>
      </c>
      <c r="AA733" s="417"/>
      <c r="AB733" s="414" t="str">
        <f t="shared" si="145"/>
        <v>-</v>
      </c>
      <c r="AC733" s="415" t="str">
        <f t="shared" si="145"/>
        <v>-</v>
      </c>
      <c r="AD733" s="415" t="str">
        <f t="shared" si="145"/>
        <v>-</v>
      </c>
      <c r="AE733" s="416" t="str">
        <f t="shared" si="143"/>
        <v>-</v>
      </c>
      <c r="AF733" s="417"/>
      <c r="AG733" s="410" t="str">
        <f t="shared" si="134"/>
        <v>-</v>
      </c>
      <c r="AH733" s="417"/>
      <c r="AI733" s="418" t="str">
        <f t="shared" si="135"/>
        <v>ù</v>
      </c>
      <c r="AJ733" s="419" t="str">
        <f t="shared" si="136"/>
        <v>~</v>
      </c>
      <c r="AK733" s="417"/>
      <c r="AL733" s="414" t="str">
        <f t="shared" si="142"/>
        <v>-</v>
      </c>
      <c r="AM733" s="416" t="str">
        <f t="shared" si="140"/>
        <v>-</v>
      </c>
    </row>
    <row r="734" spans="2:39" ht="15" x14ac:dyDescent="0.3">
      <c r="B734" s="400" t="str">
        <f>IF(MAX(B$7:B733)+1&gt;MAX('Res.Aux.'!$AG$23:$AG$722),"-",MAX(B$7:B733)+1)</f>
        <v>-</v>
      </c>
      <c r="C734" s="401" t="str">
        <f>IF($B734="-","",INDEX('Res.Aux.'!$AG$12:$BG$722,MATCH($B734,'Res.Aux.'!$AG$12:$AG$722,0),MATCH(C$6,'Res.Aux.'!$AG$15:$BG$15,0)))</f>
        <v/>
      </c>
      <c r="D734" s="402" t="str">
        <f t="shared" si="137"/>
        <v/>
      </c>
      <c r="E734" s="403" t="str">
        <f>IF($B734="-","",INDEX('Res.Aux.'!$AG$12:$BG$722,MATCH($B734,'Res.Aux.'!$AG$12:$AG$722,0),MATCH(E$6,'Res.Aux.'!$AG$15:$BG$15,0)))</f>
        <v/>
      </c>
      <c r="F734" s="402" t="str">
        <f t="shared" si="138"/>
        <v/>
      </c>
      <c r="G734" s="404" t="str">
        <f>IF($B734="-","",INDEX('Res.Aux.'!$AG$12:$BG$722,MATCH($B734,'Res.Aux.'!$AG$12:$AG$722,0),MATCH(G$6,'Res.Aux.'!$AG$15:$BG$15,0)))</f>
        <v/>
      </c>
      <c r="H734" s="405" t="str">
        <f>IF($B734="-","",Datos!$I$16)</f>
        <v/>
      </c>
      <c r="I734" s="406" t="str">
        <f>IF($C734="","",Datos!$G$16)</f>
        <v/>
      </c>
      <c r="J734" s="407" t="str">
        <f>IF($B734="-","",INDEX('Res.Aux.'!$AG$12:$BG$722,MATCH($B734,'Res.Aux.'!$AG$12:$AG$722,0),MATCH(J$6,'Res.Aux.'!$AG$15:$BG$15,0)))</f>
        <v/>
      </c>
      <c r="K734" s="408" t="str">
        <f>IF($C734="","",Datos!$H$26)</f>
        <v/>
      </c>
      <c r="L734" s="409" t="str">
        <f>IF($I734="","",Datos!$N$27)</f>
        <v/>
      </c>
      <c r="M734" s="407" t="str">
        <f>IF($I734="","",Datos!$O$27)</f>
        <v/>
      </c>
      <c r="N734" s="410" t="str">
        <f>IF($B734="-","",INDEX('Res.Aux.'!$AG$12:$BG$722,MATCH($B734,'Res.Aux.'!$AG$12:$AG$722,0),MATCH(N$6,'Res.Aux.'!$AG$15:$BG$15,0)))</f>
        <v/>
      </c>
      <c r="O734" s="411"/>
      <c r="P734" s="412" t="str">
        <f t="shared" si="139"/>
        <v/>
      </c>
      <c r="Q734" s="413" t="str">
        <f t="shared" si="141"/>
        <v>ù</v>
      </c>
      <c r="R734" s="414" t="str">
        <f>IF($B734="-","",INDEX('Res.Aux.'!$AG$12:$BG$722,MATCH($B734,'Res.Aux.'!$AG$12:$AG$722,0),MATCH(R$6,'Res.Aux.'!$AG$15:$BG$15,0)))</f>
        <v/>
      </c>
      <c r="S734" s="415" t="str">
        <f>IF($B734="-","",INDEX('Res.Aux.'!$AG$12:$BG$722,MATCH($B734,'Res.Aux.'!$AG$12:$AG$722,0),MATCH(S$6,'Res.Aux.'!$AG$15:$BG$15,0)))</f>
        <v/>
      </c>
      <c r="T734" s="415" t="str">
        <f>IF($B734="-","",INDEX('Res.Aux.'!$AG$12:$BG$722,MATCH($B734,'Res.Aux.'!$AG$12:$AG$722,0),MATCH(T$6,'Res.Aux.'!$AG$15:$BG$15,0)))</f>
        <v/>
      </c>
      <c r="U734" s="416" t="str">
        <f>IF($B734="-","",INDEX('Res.Aux.'!$AG$12:$BG$722,MATCH($B734,'Res.Aux.'!$AG$12:$AG$722,0),MATCH(U$6,'Res.Aux.'!$AG$15:$BG$15,0)))</f>
        <v/>
      </c>
      <c r="V734" s="417"/>
      <c r="W734" s="414" t="str">
        <f t="shared" si="146"/>
        <v>-</v>
      </c>
      <c r="X734" s="415" t="str">
        <f t="shared" si="146"/>
        <v>-</v>
      </c>
      <c r="Y734" s="415" t="str">
        <f t="shared" si="146"/>
        <v>-</v>
      </c>
      <c r="Z734" s="416" t="str">
        <f t="shared" si="144"/>
        <v>-</v>
      </c>
      <c r="AA734" s="417"/>
      <c r="AB734" s="414" t="str">
        <f t="shared" si="145"/>
        <v>-</v>
      </c>
      <c r="AC734" s="415" t="str">
        <f t="shared" si="145"/>
        <v>-</v>
      </c>
      <c r="AD734" s="415" t="str">
        <f t="shared" si="145"/>
        <v>-</v>
      </c>
      <c r="AE734" s="416" t="str">
        <f t="shared" si="143"/>
        <v>-</v>
      </c>
      <c r="AF734" s="417"/>
      <c r="AG734" s="410" t="str">
        <f t="shared" si="134"/>
        <v>-</v>
      </c>
      <c r="AH734" s="417"/>
      <c r="AI734" s="418" t="str">
        <f t="shared" si="135"/>
        <v>ù</v>
      </c>
      <c r="AJ734" s="419" t="str">
        <f t="shared" si="136"/>
        <v>~</v>
      </c>
      <c r="AK734" s="417"/>
      <c r="AL734" s="414" t="str">
        <f t="shared" si="142"/>
        <v>-</v>
      </c>
      <c r="AM734" s="416" t="str">
        <f t="shared" si="140"/>
        <v>-</v>
      </c>
    </row>
    <row r="735" spans="2:39" ht="15" x14ac:dyDescent="0.3">
      <c r="B735" s="400" t="str">
        <f>IF(MAX(B$7:B734)+1&gt;MAX('Res.Aux.'!$AG$23:$AG$722),"-",MAX(B$7:B734)+1)</f>
        <v>-</v>
      </c>
      <c r="C735" s="401" t="str">
        <f>IF($B735="-","",INDEX('Res.Aux.'!$AG$12:$BG$722,MATCH($B735,'Res.Aux.'!$AG$12:$AG$722,0),MATCH(C$6,'Res.Aux.'!$AG$15:$BG$15,0)))</f>
        <v/>
      </c>
      <c r="D735" s="402" t="str">
        <f t="shared" si="137"/>
        <v/>
      </c>
      <c r="E735" s="403" t="str">
        <f>IF($B735="-","",INDEX('Res.Aux.'!$AG$12:$BG$722,MATCH($B735,'Res.Aux.'!$AG$12:$AG$722,0),MATCH(E$6,'Res.Aux.'!$AG$15:$BG$15,0)))</f>
        <v/>
      </c>
      <c r="F735" s="402" t="str">
        <f t="shared" si="138"/>
        <v/>
      </c>
      <c r="G735" s="404" t="str">
        <f>IF($B735="-","",INDEX('Res.Aux.'!$AG$12:$BG$722,MATCH($B735,'Res.Aux.'!$AG$12:$AG$722,0),MATCH(G$6,'Res.Aux.'!$AG$15:$BG$15,0)))</f>
        <v/>
      </c>
      <c r="H735" s="405" t="str">
        <f>IF($B735="-","",Datos!$I$16)</f>
        <v/>
      </c>
      <c r="I735" s="406" t="str">
        <f>IF($C735="","",Datos!$G$16)</f>
        <v/>
      </c>
      <c r="J735" s="407" t="str">
        <f>IF($B735="-","",INDEX('Res.Aux.'!$AG$12:$BG$722,MATCH($B735,'Res.Aux.'!$AG$12:$AG$722,0),MATCH(J$6,'Res.Aux.'!$AG$15:$BG$15,0)))</f>
        <v/>
      </c>
      <c r="K735" s="408" t="str">
        <f>IF($C735="","",Datos!$H$26)</f>
        <v/>
      </c>
      <c r="L735" s="409" t="str">
        <f>IF($I735="","",Datos!$N$27)</f>
        <v/>
      </c>
      <c r="M735" s="407" t="str">
        <f>IF($I735="","",Datos!$O$27)</f>
        <v/>
      </c>
      <c r="N735" s="410" t="str">
        <f>IF($B735="-","",INDEX('Res.Aux.'!$AG$12:$BG$722,MATCH($B735,'Res.Aux.'!$AG$12:$AG$722,0),MATCH(N$6,'Res.Aux.'!$AG$15:$BG$15,0)))</f>
        <v/>
      </c>
      <c r="O735" s="411"/>
      <c r="P735" s="412" t="str">
        <f t="shared" si="139"/>
        <v/>
      </c>
      <c r="Q735" s="413" t="str">
        <f t="shared" si="141"/>
        <v>ù</v>
      </c>
      <c r="R735" s="414" t="str">
        <f>IF($B735="-","",INDEX('Res.Aux.'!$AG$12:$BG$722,MATCH($B735,'Res.Aux.'!$AG$12:$AG$722,0),MATCH(R$6,'Res.Aux.'!$AG$15:$BG$15,0)))</f>
        <v/>
      </c>
      <c r="S735" s="415" t="str">
        <f>IF($B735="-","",INDEX('Res.Aux.'!$AG$12:$BG$722,MATCH($B735,'Res.Aux.'!$AG$12:$AG$722,0),MATCH(S$6,'Res.Aux.'!$AG$15:$BG$15,0)))</f>
        <v/>
      </c>
      <c r="T735" s="415" t="str">
        <f>IF($B735="-","",INDEX('Res.Aux.'!$AG$12:$BG$722,MATCH($B735,'Res.Aux.'!$AG$12:$AG$722,0),MATCH(T$6,'Res.Aux.'!$AG$15:$BG$15,0)))</f>
        <v/>
      </c>
      <c r="U735" s="416" t="str">
        <f>IF($B735="-","",INDEX('Res.Aux.'!$AG$12:$BG$722,MATCH($B735,'Res.Aux.'!$AG$12:$AG$722,0),MATCH(U$6,'Res.Aux.'!$AG$15:$BG$15,0)))</f>
        <v/>
      </c>
      <c r="V735" s="417"/>
      <c r="W735" s="414" t="str">
        <f t="shared" si="146"/>
        <v>-</v>
      </c>
      <c r="X735" s="415" t="str">
        <f t="shared" si="146"/>
        <v>-</v>
      </c>
      <c r="Y735" s="415" t="str">
        <f t="shared" si="146"/>
        <v>-</v>
      </c>
      <c r="Z735" s="416" t="str">
        <f t="shared" si="144"/>
        <v>-</v>
      </c>
      <c r="AA735" s="417"/>
      <c r="AB735" s="414" t="str">
        <f t="shared" si="145"/>
        <v>-</v>
      </c>
      <c r="AC735" s="415" t="str">
        <f t="shared" si="145"/>
        <v>-</v>
      </c>
      <c r="AD735" s="415" t="str">
        <f t="shared" si="145"/>
        <v>-</v>
      </c>
      <c r="AE735" s="416" t="str">
        <f t="shared" si="143"/>
        <v>-</v>
      </c>
      <c r="AF735" s="417"/>
      <c r="AG735" s="410" t="str">
        <f t="shared" si="134"/>
        <v>-</v>
      </c>
      <c r="AH735" s="417"/>
      <c r="AI735" s="418" t="str">
        <f t="shared" si="135"/>
        <v>ù</v>
      </c>
      <c r="AJ735" s="419" t="str">
        <f t="shared" si="136"/>
        <v>~</v>
      </c>
      <c r="AK735" s="417"/>
      <c r="AL735" s="414" t="str">
        <f t="shared" si="142"/>
        <v>-</v>
      </c>
      <c r="AM735" s="416" t="str">
        <f t="shared" si="140"/>
        <v>-</v>
      </c>
    </row>
    <row r="736" spans="2:39" ht="15" x14ac:dyDescent="0.3">
      <c r="B736" s="400" t="str">
        <f>IF(MAX(B$7:B735)+1&gt;MAX('Res.Aux.'!$AG$23:$AG$722),"-",MAX(B$7:B735)+1)</f>
        <v>-</v>
      </c>
      <c r="C736" s="401" t="str">
        <f>IF($B736="-","",INDEX('Res.Aux.'!$AG$12:$BG$722,MATCH($B736,'Res.Aux.'!$AG$12:$AG$722,0),MATCH(C$6,'Res.Aux.'!$AG$15:$BG$15,0)))</f>
        <v/>
      </c>
      <c r="D736" s="402" t="str">
        <f t="shared" si="137"/>
        <v/>
      </c>
      <c r="E736" s="403" t="str">
        <f>IF($B736="-","",INDEX('Res.Aux.'!$AG$12:$BG$722,MATCH($B736,'Res.Aux.'!$AG$12:$AG$722,0),MATCH(E$6,'Res.Aux.'!$AG$15:$BG$15,0)))</f>
        <v/>
      </c>
      <c r="F736" s="402" t="str">
        <f t="shared" si="138"/>
        <v/>
      </c>
      <c r="G736" s="404" t="str">
        <f>IF($B736="-","",INDEX('Res.Aux.'!$AG$12:$BG$722,MATCH($B736,'Res.Aux.'!$AG$12:$AG$722,0),MATCH(G$6,'Res.Aux.'!$AG$15:$BG$15,0)))</f>
        <v/>
      </c>
      <c r="H736" s="405" t="str">
        <f>IF($B736="-","",Datos!$I$16)</f>
        <v/>
      </c>
      <c r="I736" s="406" t="str">
        <f>IF($C736="","",Datos!$G$16)</f>
        <v/>
      </c>
      <c r="J736" s="407" t="str">
        <f>IF($B736="-","",INDEX('Res.Aux.'!$AG$12:$BG$722,MATCH($B736,'Res.Aux.'!$AG$12:$AG$722,0),MATCH(J$6,'Res.Aux.'!$AG$15:$BG$15,0)))</f>
        <v/>
      </c>
      <c r="K736" s="408" t="str">
        <f>IF($C736="","",Datos!$H$26)</f>
        <v/>
      </c>
      <c r="L736" s="409" t="str">
        <f>IF($I736="","",Datos!$N$27)</f>
        <v/>
      </c>
      <c r="M736" s="407" t="str">
        <f>IF($I736="","",Datos!$O$27)</f>
        <v/>
      </c>
      <c r="N736" s="410" t="str">
        <f>IF($B736="-","",INDEX('Res.Aux.'!$AG$12:$BG$722,MATCH($B736,'Res.Aux.'!$AG$12:$AG$722,0),MATCH(N$6,'Res.Aux.'!$AG$15:$BG$15,0)))</f>
        <v/>
      </c>
      <c r="O736" s="411"/>
      <c r="P736" s="412" t="str">
        <f t="shared" si="139"/>
        <v/>
      </c>
      <c r="Q736" s="413" t="str">
        <f t="shared" si="141"/>
        <v>ù</v>
      </c>
      <c r="R736" s="414" t="str">
        <f>IF($B736="-","",INDEX('Res.Aux.'!$AG$12:$BG$722,MATCH($B736,'Res.Aux.'!$AG$12:$AG$722,0),MATCH(R$6,'Res.Aux.'!$AG$15:$BG$15,0)))</f>
        <v/>
      </c>
      <c r="S736" s="415" t="str">
        <f>IF($B736="-","",INDEX('Res.Aux.'!$AG$12:$BG$722,MATCH($B736,'Res.Aux.'!$AG$12:$AG$722,0),MATCH(S$6,'Res.Aux.'!$AG$15:$BG$15,0)))</f>
        <v/>
      </c>
      <c r="T736" s="415" t="str">
        <f>IF($B736="-","",INDEX('Res.Aux.'!$AG$12:$BG$722,MATCH($B736,'Res.Aux.'!$AG$12:$AG$722,0),MATCH(T$6,'Res.Aux.'!$AG$15:$BG$15,0)))</f>
        <v/>
      </c>
      <c r="U736" s="416" t="str">
        <f>IF($B736="-","",INDEX('Res.Aux.'!$AG$12:$BG$722,MATCH($B736,'Res.Aux.'!$AG$12:$AG$722,0),MATCH(U$6,'Res.Aux.'!$AG$15:$BG$15,0)))</f>
        <v/>
      </c>
      <c r="V736" s="417"/>
      <c r="W736" s="414" t="str">
        <f t="shared" si="146"/>
        <v>-</v>
      </c>
      <c r="X736" s="415" t="str">
        <f t="shared" si="146"/>
        <v>-</v>
      </c>
      <c r="Y736" s="415" t="str">
        <f t="shared" si="146"/>
        <v>-</v>
      </c>
      <c r="Z736" s="416" t="str">
        <f t="shared" si="144"/>
        <v>-</v>
      </c>
      <c r="AA736" s="417"/>
      <c r="AB736" s="414" t="str">
        <f t="shared" si="145"/>
        <v>-</v>
      </c>
      <c r="AC736" s="415" t="str">
        <f t="shared" si="145"/>
        <v>-</v>
      </c>
      <c r="AD736" s="415" t="str">
        <f t="shared" si="145"/>
        <v>-</v>
      </c>
      <c r="AE736" s="416" t="str">
        <f t="shared" si="143"/>
        <v>-</v>
      </c>
      <c r="AF736" s="417"/>
      <c r="AG736" s="410" t="str">
        <f t="shared" si="134"/>
        <v>-</v>
      </c>
      <c r="AH736" s="417"/>
      <c r="AI736" s="418" t="str">
        <f t="shared" si="135"/>
        <v>ù</v>
      </c>
      <c r="AJ736" s="419" t="str">
        <f t="shared" si="136"/>
        <v>~</v>
      </c>
      <c r="AK736" s="417"/>
      <c r="AL736" s="414" t="str">
        <f t="shared" si="142"/>
        <v>-</v>
      </c>
      <c r="AM736" s="416" t="str">
        <f t="shared" si="140"/>
        <v>-</v>
      </c>
    </row>
    <row r="737" spans="2:39" ht="15" x14ac:dyDescent="0.3">
      <c r="B737" s="400" t="str">
        <f>IF(MAX(B$7:B736)+1&gt;MAX('Res.Aux.'!$AG$23:$AG$722),"-",MAX(B$7:B736)+1)</f>
        <v>-</v>
      </c>
      <c r="C737" s="401" t="str">
        <f>IF($B737="-","",INDEX('Res.Aux.'!$AG$12:$BG$722,MATCH($B737,'Res.Aux.'!$AG$12:$AG$722,0),MATCH(C$6,'Res.Aux.'!$AG$15:$BG$15,0)))</f>
        <v/>
      </c>
      <c r="D737" s="402" t="str">
        <f t="shared" si="137"/>
        <v/>
      </c>
      <c r="E737" s="403" t="str">
        <f>IF($B737="-","",INDEX('Res.Aux.'!$AG$12:$BG$722,MATCH($B737,'Res.Aux.'!$AG$12:$AG$722,0),MATCH(E$6,'Res.Aux.'!$AG$15:$BG$15,0)))</f>
        <v/>
      </c>
      <c r="F737" s="402" t="str">
        <f t="shared" si="138"/>
        <v/>
      </c>
      <c r="G737" s="404" t="str">
        <f>IF($B737="-","",INDEX('Res.Aux.'!$AG$12:$BG$722,MATCH($B737,'Res.Aux.'!$AG$12:$AG$722,0),MATCH(G$6,'Res.Aux.'!$AG$15:$BG$15,0)))</f>
        <v/>
      </c>
      <c r="H737" s="405" t="str">
        <f>IF($B737="-","",Datos!$I$16)</f>
        <v/>
      </c>
      <c r="I737" s="406" t="str">
        <f>IF($C737="","",Datos!$G$16)</f>
        <v/>
      </c>
      <c r="J737" s="407" t="str">
        <f>IF($B737="-","",INDEX('Res.Aux.'!$AG$12:$BG$722,MATCH($B737,'Res.Aux.'!$AG$12:$AG$722,0),MATCH(J$6,'Res.Aux.'!$AG$15:$BG$15,0)))</f>
        <v/>
      </c>
      <c r="K737" s="408" t="str">
        <f>IF($C737="","",Datos!$H$26)</f>
        <v/>
      </c>
      <c r="L737" s="409" t="str">
        <f>IF($I737="","",Datos!$N$27)</f>
        <v/>
      </c>
      <c r="M737" s="407" t="str">
        <f>IF($I737="","",Datos!$O$27)</f>
        <v/>
      </c>
      <c r="N737" s="410" t="str">
        <f>IF($B737="-","",INDEX('Res.Aux.'!$AG$12:$BG$722,MATCH($B737,'Res.Aux.'!$AG$12:$AG$722,0),MATCH(N$6,'Res.Aux.'!$AG$15:$BG$15,0)))</f>
        <v/>
      </c>
      <c r="O737" s="411"/>
      <c r="P737" s="412" t="str">
        <f t="shared" si="139"/>
        <v/>
      </c>
      <c r="Q737" s="413" t="str">
        <f t="shared" si="141"/>
        <v>ù</v>
      </c>
      <c r="R737" s="414" t="str">
        <f>IF($B737="-","",INDEX('Res.Aux.'!$AG$12:$BG$722,MATCH($B737,'Res.Aux.'!$AG$12:$AG$722,0),MATCH(R$6,'Res.Aux.'!$AG$15:$BG$15,0)))</f>
        <v/>
      </c>
      <c r="S737" s="415" t="str">
        <f>IF($B737="-","",INDEX('Res.Aux.'!$AG$12:$BG$722,MATCH($B737,'Res.Aux.'!$AG$12:$AG$722,0),MATCH(S$6,'Res.Aux.'!$AG$15:$BG$15,0)))</f>
        <v/>
      </c>
      <c r="T737" s="415" t="str">
        <f>IF($B737="-","",INDEX('Res.Aux.'!$AG$12:$BG$722,MATCH($B737,'Res.Aux.'!$AG$12:$AG$722,0),MATCH(T$6,'Res.Aux.'!$AG$15:$BG$15,0)))</f>
        <v/>
      </c>
      <c r="U737" s="416" t="str">
        <f>IF($B737="-","",INDEX('Res.Aux.'!$AG$12:$BG$722,MATCH($B737,'Res.Aux.'!$AG$12:$AG$722,0),MATCH(U$6,'Res.Aux.'!$AG$15:$BG$15,0)))</f>
        <v/>
      </c>
      <c r="V737" s="417"/>
      <c r="W737" s="414" t="str">
        <f t="shared" si="146"/>
        <v>-</v>
      </c>
      <c r="X737" s="415" t="str">
        <f t="shared" si="146"/>
        <v>-</v>
      </c>
      <c r="Y737" s="415" t="str">
        <f t="shared" si="146"/>
        <v>-</v>
      </c>
      <c r="Z737" s="416" t="str">
        <f t="shared" si="144"/>
        <v>-</v>
      </c>
      <c r="AA737" s="417"/>
      <c r="AB737" s="414" t="str">
        <f t="shared" si="145"/>
        <v>-</v>
      </c>
      <c r="AC737" s="415" t="str">
        <f t="shared" si="145"/>
        <v>-</v>
      </c>
      <c r="AD737" s="415" t="str">
        <f t="shared" si="145"/>
        <v>-</v>
      </c>
      <c r="AE737" s="416" t="str">
        <f t="shared" si="143"/>
        <v>-</v>
      </c>
      <c r="AF737" s="417"/>
      <c r="AG737" s="410" t="str">
        <f t="shared" si="134"/>
        <v>-</v>
      </c>
      <c r="AH737" s="417"/>
      <c r="AI737" s="418" t="str">
        <f t="shared" si="135"/>
        <v>ù</v>
      </c>
      <c r="AJ737" s="419" t="str">
        <f t="shared" si="136"/>
        <v>~</v>
      </c>
      <c r="AK737" s="417"/>
      <c r="AL737" s="414" t="str">
        <f t="shared" si="142"/>
        <v>-</v>
      </c>
      <c r="AM737" s="416" t="str">
        <f t="shared" si="140"/>
        <v>-</v>
      </c>
    </row>
    <row r="738" spans="2:39" ht="15" x14ac:dyDescent="0.3">
      <c r="B738" s="400" t="str">
        <f>IF(MAX(B$7:B737)+1&gt;MAX('Res.Aux.'!$AG$23:$AG$722),"-",MAX(B$7:B737)+1)</f>
        <v>-</v>
      </c>
      <c r="C738" s="401" t="str">
        <f>IF($B738="-","",INDEX('Res.Aux.'!$AG$12:$BG$722,MATCH($B738,'Res.Aux.'!$AG$12:$AG$722,0),MATCH(C$6,'Res.Aux.'!$AG$15:$BG$15,0)))</f>
        <v/>
      </c>
      <c r="D738" s="402" t="str">
        <f t="shared" si="137"/>
        <v/>
      </c>
      <c r="E738" s="403" t="str">
        <f>IF($B738="-","",INDEX('Res.Aux.'!$AG$12:$BG$722,MATCH($B738,'Res.Aux.'!$AG$12:$AG$722,0),MATCH(E$6,'Res.Aux.'!$AG$15:$BG$15,0)))</f>
        <v/>
      </c>
      <c r="F738" s="402" t="str">
        <f t="shared" si="138"/>
        <v/>
      </c>
      <c r="G738" s="404" t="str">
        <f>IF($B738="-","",INDEX('Res.Aux.'!$AG$12:$BG$722,MATCH($B738,'Res.Aux.'!$AG$12:$AG$722,0),MATCH(G$6,'Res.Aux.'!$AG$15:$BG$15,0)))</f>
        <v/>
      </c>
      <c r="H738" s="405" t="str">
        <f>IF($B738="-","",Datos!$I$16)</f>
        <v/>
      </c>
      <c r="I738" s="406" t="str">
        <f>IF($C738="","",Datos!$G$16)</f>
        <v/>
      </c>
      <c r="J738" s="407" t="str">
        <f>IF($B738="-","",INDEX('Res.Aux.'!$AG$12:$BG$722,MATCH($B738,'Res.Aux.'!$AG$12:$AG$722,0),MATCH(J$6,'Res.Aux.'!$AG$15:$BG$15,0)))</f>
        <v/>
      </c>
      <c r="K738" s="408" t="str">
        <f>IF($C738="","",Datos!$H$26)</f>
        <v/>
      </c>
      <c r="L738" s="409" t="str">
        <f>IF($I738="","",Datos!$N$27)</f>
        <v/>
      </c>
      <c r="M738" s="407" t="str">
        <f>IF($I738="","",Datos!$O$27)</f>
        <v/>
      </c>
      <c r="N738" s="410" t="str">
        <f>IF($B738="-","",INDEX('Res.Aux.'!$AG$12:$BG$722,MATCH($B738,'Res.Aux.'!$AG$12:$AG$722,0),MATCH(N$6,'Res.Aux.'!$AG$15:$BG$15,0)))</f>
        <v/>
      </c>
      <c r="O738" s="411"/>
      <c r="P738" s="412" t="str">
        <f t="shared" si="139"/>
        <v/>
      </c>
      <c r="Q738" s="413" t="str">
        <f t="shared" si="141"/>
        <v>ù</v>
      </c>
      <c r="R738" s="414" t="str">
        <f>IF($B738="-","",INDEX('Res.Aux.'!$AG$12:$BG$722,MATCH($B738,'Res.Aux.'!$AG$12:$AG$722,0),MATCH(R$6,'Res.Aux.'!$AG$15:$BG$15,0)))</f>
        <v/>
      </c>
      <c r="S738" s="415" t="str">
        <f>IF($B738="-","",INDEX('Res.Aux.'!$AG$12:$BG$722,MATCH($B738,'Res.Aux.'!$AG$12:$AG$722,0),MATCH(S$6,'Res.Aux.'!$AG$15:$BG$15,0)))</f>
        <v/>
      </c>
      <c r="T738" s="415" t="str">
        <f>IF($B738="-","",INDEX('Res.Aux.'!$AG$12:$BG$722,MATCH($B738,'Res.Aux.'!$AG$12:$AG$722,0),MATCH(T$6,'Res.Aux.'!$AG$15:$BG$15,0)))</f>
        <v/>
      </c>
      <c r="U738" s="416" t="str">
        <f>IF($B738="-","",INDEX('Res.Aux.'!$AG$12:$BG$722,MATCH($B738,'Res.Aux.'!$AG$12:$AG$722,0),MATCH(U$6,'Res.Aux.'!$AG$15:$BG$15,0)))</f>
        <v/>
      </c>
      <c r="V738" s="417"/>
      <c r="W738" s="414" t="str">
        <f t="shared" si="146"/>
        <v>-</v>
      </c>
      <c r="X738" s="415" t="str">
        <f t="shared" si="146"/>
        <v>-</v>
      </c>
      <c r="Y738" s="415" t="str">
        <f t="shared" si="146"/>
        <v>-</v>
      </c>
      <c r="Z738" s="416" t="str">
        <f t="shared" si="144"/>
        <v>-</v>
      </c>
      <c r="AA738" s="417"/>
      <c r="AB738" s="414" t="str">
        <f t="shared" si="145"/>
        <v>-</v>
      </c>
      <c r="AC738" s="415" t="str">
        <f t="shared" si="145"/>
        <v>-</v>
      </c>
      <c r="AD738" s="415" t="str">
        <f t="shared" si="145"/>
        <v>-</v>
      </c>
      <c r="AE738" s="416" t="str">
        <f t="shared" si="143"/>
        <v>-</v>
      </c>
      <c r="AF738" s="417"/>
      <c r="AG738" s="410" t="str">
        <f t="shared" si="134"/>
        <v>-</v>
      </c>
      <c r="AH738" s="417"/>
      <c r="AI738" s="418" t="str">
        <f t="shared" si="135"/>
        <v>ù</v>
      </c>
      <c r="AJ738" s="419" t="str">
        <f t="shared" si="136"/>
        <v>~</v>
      </c>
      <c r="AK738" s="417"/>
      <c r="AL738" s="414" t="str">
        <f t="shared" si="142"/>
        <v>-</v>
      </c>
      <c r="AM738" s="416" t="str">
        <f t="shared" si="140"/>
        <v>-</v>
      </c>
    </row>
    <row r="739" spans="2:39" ht="15" x14ac:dyDescent="0.3">
      <c r="B739" s="400" t="str">
        <f>IF(MAX(B$7:B738)+1&gt;MAX('Res.Aux.'!$AG$23:$AG$722),"-",MAX(B$7:B738)+1)</f>
        <v>-</v>
      </c>
      <c r="C739" s="401" t="str">
        <f>IF($B739="-","",INDEX('Res.Aux.'!$AG$12:$BG$722,MATCH($B739,'Res.Aux.'!$AG$12:$AG$722,0),MATCH(C$6,'Res.Aux.'!$AG$15:$BG$15,0)))</f>
        <v/>
      </c>
      <c r="D739" s="402" t="str">
        <f t="shared" si="137"/>
        <v/>
      </c>
      <c r="E739" s="403" t="str">
        <f>IF($B739="-","",INDEX('Res.Aux.'!$AG$12:$BG$722,MATCH($B739,'Res.Aux.'!$AG$12:$AG$722,0),MATCH(E$6,'Res.Aux.'!$AG$15:$BG$15,0)))</f>
        <v/>
      </c>
      <c r="F739" s="402" t="str">
        <f t="shared" si="138"/>
        <v/>
      </c>
      <c r="G739" s="404" t="str">
        <f>IF($B739="-","",INDEX('Res.Aux.'!$AG$12:$BG$722,MATCH($B739,'Res.Aux.'!$AG$12:$AG$722,0),MATCH(G$6,'Res.Aux.'!$AG$15:$BG$15,0)))</f>
        <v/>
      </c>
      <c r="H739" s="405" t="str">
        <f>IF($B739="-","",Datos!$I$16)</f>
        <v/>
      </c>
      <c r="I739" s="406" t="str">
        <f>IF($C739="","",Datos!$G$16)</f>
        <v/>
      </c>
      <c r="J739" s="407" t="str">
        <f>IF($B739="-","",INDEX('Res.Aux.'!$AG$12:$BG$722,MATCH($B739,'Res.Aux.'!$AG$12:$AG$722,0),MATCH(J$6,'Res.Aux.'!$AG$15:$BG$15,0)))</f>
        <v/>
      </c>
      <c r="K739" s="408" t="str">
        <f>IF($C739="","",Datos!$H$26)</f>
        <v/>
      </c>
      <c r="L739" s="409" t="str">
        <f>IF($I739="","",Datos!$N$27)</f>
        <v/>
      </c>
      <c r="M739" s="407" t="str">
        <f>IF($I739="","",Datos!$O$27)</f>
        <v/>
      </c>
      <c r="N739" s="410" t="str">
        <f>IF($B739="-","",INDEX('Res.Aux.'!$AG$12:$BG$722,MATCH($B739,'Res.Aux.'!$AG$12:$AG$722,0),MATCH(N$6,'Res.Aux.'!$AG$15:$BG$15,0)))</f>
        <v/>
      </c>
      <c r="O739" s="411"/>
      <c r="P739" s="412" t="str">
        <f t="shared" si="139"/>
        <v/>
      </c>
      <c r="Q739" s="413" t="str">
        <f t="shared" si="141"/>
        <v>ù</v>
      </c>
      <c r="R739" s="414" t="str">
        <f>IF($B739="-","",INDEX('Res.Aux.'!$AG$12:$BG$722,MATCH($B739,'Res.Aux.'!$AG$12:$AG$722,0),MATCH(R$6,'Res.Aux.'!$AG$15:$BG$15,0)))</f>
        <v/>
      </c>
      <c r="S739" s="415" t="str">
        <f>IF($B739="-","",INDEX('Res.Aux.'!$AG$12:$BG$722,MATCH($B739,'Res.Aux.'!$AG$12:$AG$722,0),MATCH(S$6,'Res.Aux.'!$AG$15:$BG$15,0)))</f>
        <v/>
      </c>
      <c r="T739" s="415" t="str">
        <f>IF($B739="-","",INDEX('Res.Aux.'!$AG$12:$BG$722,MATCH($B739,'Res.Aux.'!$AG$12:$AG$722,0),MATCH(T$6,'Res.Aux.'!$AG$15:$BG$15,0)))</f>
        <v/>
      </c>
      <c r="U739" s="416" t="str">
        <f>IF($B739="-","",INDEX('Res.Aux.'!$AG$12:$BG$722,MATCH($B739,'Res.Aux.'!$AG$12:$AG$722,0),MATCH(U$6,'Res.Aux.'!$AG$15:$BG$15,0)))</f>
        <v/>
      </c>
      <c r="V739" s="417"/>
      <c r="W739" s="414" t="str">
        <f t="shared" si="146"/>
        <v>-</v>
      </c>
      <c r="X739" s="415" t="str">
        <f t="shared" si="146"/>
        <v>-</v>
      </c>
      <c r="Y739" s="415" t="str">
        <f t="shared" si="146"/>
        <v>-</v>
      </c>
      <c r="Z739" s="416" t="str">
        <f t="shared" si="144"/>
        <v>-</v>
      </c>
      <c r="AA739" s="417"/>
      <c r="AB739" s="414" t="str">
        <f t="shared" si="145"/>
        <v>-</v>
      </c>
      <c r="AC739" s="415" t="str">
        <f t="shared" si="145"/>
        <v>-</v>
      </c>
      <c r="AD739" s="415" t="str">
        <f t="shared" si="145"/>
        <v>-</v>
      </c>
      <c r="AE739" s="416" t="str">
        <f t="shared" si="143"/>
        <v>-</v>
      </c>
      <c r="AF739" s="417"/>
      <c r="AG739" s="410" t="str">
        <f t="shared" si="134"/>
        <v>-</v>
      </c>
      <c r="AH739" s="417"/>
      <c r="AI739" s="418" t="str">
        <f t="shared" si="135"/>
        <v>ù</v>
      </c>
      <c r="AJ739" s="419" t="str">
        <f t="shared" si="136"/>
        <v>~</v>
      </c>
      <c r="AK739" s="417"/>
      <c r="AL739" s="414" t="str">
        <f t="shared" si="142"/>
        <v>-</v>
      </c>
      <c r="AM739" s="416" t="str">
        <f t="shared" si="140"/>
        <v>-</v>
      </c>
    </row>
    <row r="740" spans="2:39" ht="15" x14ac:dyDescent="0.3">
      <c r="B740" s="400" t="str">
        <f>IF(MAX(B$7:B739)+1&gt;MAX('Res.Aux.'!$AG$23:$AG$722),"-",MAX(B$7:B739)+1)</f>
        <v>-</v>
      </c>
      <c r="C740" s="401" t="str">
        <f>IF($B740="-","",INDEX('Res.Aux.'!$AG$12:$BG$722,MATCH($B740,'Res.Aux.'!$AG$12:$AG$722,0),MATCH(C$6,'Res.Aux.'!$AG$15:$BG$15,0)))</f>
        <v/>
      </c>
      <c r="D740" s="402" t="str">
        <f t="shared" si="137"/>
        <v/>
      </c>
      <c r="E740" s="403" t="str">
        <f>IF($B740="-","",INDEX('Res.Aux.'!$AG$12:$BG$722,MATCH($B740,'Res.Aux.'!$AG$12:$AG$722,0),MATCH(E$6,'Res.Aux.'!$AG$15:$BG$15,0)))</f>
        <v/>
      </c>
      <c r="F740" s="402" t="str">
        <f t="shared" si="138"/>
        <v/>
      </c>
      <c r="G740" s="404" t="str">
        <f>IF($B740="-","",INDEX('Res.Aux.'!$AG$12:$BG$722,MATCH($B740,'Res.Aux.'!$AG$12:$AG$722,0),MATCH(G$6,'Res.Aux.'!$AG$15:$BG$15,0)))</f>
        <v/>
      </c>
      <c r="H740" s="405" t="str">
        <f>IF($B740="-","",Datos!$I$16)</f>
        <v/>
      </c>
      <c r="I740" s="406" t="str">
        <f>IF($C740="","",Datos!$G$16)</f>
        <v/>
      </c>
      <c r="J740" s="407" t="str">
        <f>IF($B740="-","",INDEX('Res.Aux.'!$AG$12:$BG$722,MATCH($B740,'Res.Aux.'!$AG$12:$AG$722,0),MATCH(J$6,'Res.Aux.'!$AG$15:$BG$15,0)))</f>
        <v/>
      </c>
      <c r="K740" s="408" t="str">
        <f>IF($C740="","",Datos!$H$26)</f>
        <v/>
      </c>
      <c r="L740" s="409" t="str">
        <f>IF($I740="","",Datos!$N$27)</f>
        <v/>
      </c>
      <c r="M740" s="407" t="str">
        <f>IF($I740="","",Datos!$O$27)</f>
        <v/>
      </c>
      <c r="N740" s="410" t="str">
        <f>IF($B740="-","",INDEX('Res.Aux.'!$AG$12:$BG$722,MATCH($B740,'Res.Aux.'!$AG$12:$AG$722,0),MATCH(N$6,'Res.Aux.'!$AG$15:$BG$15,0)))</f>
        <v/>
      </c>
      <c r="O740" s="411"/>
      <c r="P740" s="412" t="str">
        <f t="shared" si="139"/>
        <v/>
      </c>
      <c r="Q740" s="413" t="str">
        <f t="shared" si="141"/>
        <v>ù</v>
      </c>
      <c r="R740" s="414" t="str">
        <f>IF($B740="-","",INDEX('Res.Aux.'!$AG$12:$BG$722,MATCH($B740,'Res.Aux.'!$AG$12:$AG$722,0),MATCH(R$6,'Res.Aux.'!$AG$15:$BG$15,0)))</f>
        <v/>
      </c>
      <c r="S740" s="415" t="str">
        <f>IF($B740="-","",INDEX('Res.Aux.'!$AG$12:$BG$722,MATCH($B740,'Res.Aux.'!$AG$12:$AG$722,0),MATCH(S$6,'Res.Aux.'!$AG$15:$BG$15,0)))</f>
        <v/>
      </c>
      <c r="T740" s="415" t="str">
        <f>IF($B740="-","",INDEX('Res.Aux.'!$AG$12:$BG$722,MATCH($B740,'Res.Aux.'!$AG$12:$AG$722,0),MATCH(T$6,'Res.Aux.'!$AG$15:$BG$15,0)))</f>
        <v/>
      </c>
      <c r="U740" s="416" t="str">
        <f>IF($B740="-","",INDEX('Res.Aux.'!$AG$12:$BG$722,MATCH($B740,'Res.Aux.'!$AG$12:$AG$722,0),MATCH(U$6,'Res.Aux.'!$AG$15:$BG$15,0)))</f>
        <v/>
      </c>
      <c r="V740" s="417"/>
      <c r="W740" s="414" t="str">
        <f t="shared" si="146"/>
        <v>-</v>
      </c>
      <c r="X740" s="415" t="str">
        <f t="shared" si="146"/>
        <v>-</v>
      </c>
      <c r="Y740" s="415" t="str">
        <f t="shared" si="146"/>
        <v>-</v>
      </c>
      <c r="Z740" s="416" t="str">
        <f t="shared" si="144"/>
        <v>-</v>
      </c>
      <c r="AA740" s="417"/>
      <c r="AB740" s="414" t="str">
        <f t="shared" si="145"/>
        <v>-</v>
      </c>
      <c r="AC740" s="415" t="str">
        <f t="shared" si="145"/>
        <v>-</v>
      </c>
      <c r="AD740" s="415" t="str">
        <f t="shared" si="145"/>
        <v>-</v>
      </c>
      <c r="AE740" s="416" t="str">
        <f t="shared" si="143"/>
        <v>-</v>
      </c>
      <c r="AF740" s="417"/>
      <c r="AG740" s="410" t="str">
        <f t="shared" si="134"/>
        <v>-</v>
      </c>
      <c r="AH740" s="417"/>
      <c r="AI740" s="418" t="str">
        <f t="shared" si="135"/>
        <v>ù</v>
      </c>
      <c r="AJ740" s="419" t="str">
        <f t="shared" si="136"/>
        <v>~</v>
      </c>
      <c r="AK740" s="417"/>
      <c r="AL740" s="414" t="str">
        <f t="shared" si="142"/>
        <v>-</v>
      </c>
      <c r="AM740" s="416" t="str">
        <f t="shared" si="140"/>
        <v>-</v>
      </c>
    </row>
    <row r="741" spans="2:39" ht="15" x14ac:dyDescent="0.3">
      <c r="B741" s="400" t="str">
        <f>IF(MAX(B$7:B740)+1&gt;MAX('Res.Aux.'!$AG$23:$AG$722),"-",MAX(B$7:B740)+1)</f>
        <v>-</v>
      </c>
      <c r="C741" s="401" t="str">
        <f>IF($B741="-","",INDEX('Res.Aux.'!$AG$12:$BG$722,MATCH($B741,'Res.Aux.'!$AG$12:$AG$722,0),MATCH(C$6,'Res.Aux.'!$AG$15:$BG$15,0)))</f>
        <v/>
      </c>
      <c r="D741" s="402" t="str">
        <f t="shared" si="137"/>
        <v/>
      </c>
      <c r="E741" s="403" t="str">
        <f>IF($B741="-","",INDEX('Res.Aux.'!$AG$12:$BG$722,MATCH($B741,'Res.Aux.'!$AG$12:$AG$722,0),MATCH(E$6,'Res.Aux.'!$AG$15:$BG$15,0)))</f>
        <v/>
      </c>
      <c r="F741" s="402" t="str">
        <f t="shared" si="138"/>
        <v/>
      </c>
      <c r="G741" s="404" t="str">
        <f>IF($B741="-","",INDEX('Res.Aux.'!$AG$12:$BG$722,MATCH($B741,'Res.Aux.'!$AG$12:$AG$722,0),MATCH(G$6,'Res.Aux.'!$AG$15:$BG$15,0)))</f>
        <v/>
      </c>
      <c r="H741" s="405" t="str">
        <f>IF($B741="-","",Datos!$I$16)</f>
        <v/>
      </c>
      <c r="I741" s="406" t="str">
        <f>IF($C741="","",Datos!$G$16)</f>
        <v/>
      </c>
      <c r="J741" s="407" t="str">
        <f>IF($B741="-","",INDEX('Res.Aux.'!$AG$12:$BG$722,MATCH($B741,'Res.Aux.'!$AG$12:$AG$722,0),MATCH(J$6,'Res.Aux.'!$AG$15:$BG$15,0)))</f>
        <v/>
      </c>
      <c r="K741" s="408" t="str">
        <f>IF($C741="","",Datos!$H$26)</f>
        <v/>
      </c>
      <c r="L741" s="409" t="str">
        <f>IF($I741="","",Datos!$N$27)</f>
        <v/>
      </c>
      <c r="M741" s="407" t="str">
        <f>IF($I741="","",Datos!$O$27)</f>
        <v/>
      </c>
      <c r="N741" s="410" t="str">
        <f>IF($B741="-","",INDEX('Res.Aux.'!$AG$12:$BG$722,MATCH($B741,'Res.Aux.'!$AG$12:$AG$722,0),MATCH(N$6,'Res.Aux.'!$AG$15:$BG$15,0)))</f>
        <v/>
      </c>
      <c r="O741" s="411"/>
      <c r="P741" s="412" t="str">
        <f t="shared" si="139"/>
        <v/>
      </c>
      <c r="Q741" s="413" t="str">
        <f t="shared" si="141"/>
        <v>ù</v>
      </c>
      <c r="R741" s="414" t="str">
        <f>IF($B741="-","",INDEX('Res.Aux.'!$AG$12:$BG$722,MATCH($B741,'Res.Aux.'!$AG$12:$AG$722,0),MATCH(R$6,'Res.Aux.'!$AG$15:$BG$15,0)))</f>
        <v/>
      </c>
      <c r="S741" s="415" t="str">
        <f>IF($B741="-","",INDEX('Res.Aux.'!$AG$12:$BG$722,MATCH($B741,'Res.Aux.'!$AG$12:$AG$722,0),MATCH(S$6,'Res.Aux.'!$AG$15:$BG$15,0)))</f>
        <v/>
      </c>
      <c r="T741" s="415" t="str">
        <f>IF($B741="-","",INDEX('Res.Aux.'!$AG$12:$BG$722,MATCH($B741,'Res.Aux.'!$AG$12:$AG$722,0),MATCH(T$6,'Res.Aux.'!$AG$15:$BG$15,0)))</f>
        <v/>
      </c>
      <c r="U741" s="416" t="str">
        <f>IF($B741="-","",INDEX('Res.Aux.'!$AG$12:$BG$722,MATCH($B741,'Res.Aux.'!$AG$12:$AG$722,0),MATCH(U$6,'Res.Aux.'!$AG$15:$BG$15,0)))</f>
        <v/>
      </c>
      <c r="V741" s="417"/>
      <c r="W741" s="414" t="str">
        <f t="shared" si="146"/>
        <v>-</v>
      </c>
      <c r="X741" s="415" t="str">
        <f t="shared" si="146"/>
        <v>-</v>
      </c>
      <c r="Y741" s="415" t="str">
        <f t="shared" si="146"/>
        <v>-</v>
      </c>
      <c r="Z741" s="416" t="str">
        <f t="shared" si="144"/>
        <v>-</v>
      </c>
      <c r="AA741" s="417"/>
      <c r="AB741" s="414" t="str">
        <f t="shared" si="145"/>
        <v>-</v>
      </c>
      <c r="AC741" s="415" t="str">
        <f t="shared" si="145"/>
        <v>-</v>
      </c>
      <c r="AD741" s="415" t="str">
        <f t="shared" si="145"/>
        <v>-</v>
      </c>
      <c r="AE741" s="416" t="str">
        <f t="shared" si="143"/>
        <v>-</v>
      </c>
      <c r="AF741" s="417"/>
      <c r="AG741" s="410" t="str">
        <f t="shared" si="134"/>
        <v>-</v>
      </c>
      <c r="AH741" s="417"/>
      <c r="AI741" s="418" t="str">
        <f t="shared" si="135"/>
        <v>ù</v>
      </c>
      <c r="AJ741" s="419" t="str">
        <f t="shared" si="136"/>
        <v>~</v>
      </c>
      <c r="AK741" s="417"/>
      <c r="AL741" s="414" t="str">
        <f t="shared" si="142"/>
        <v>-</v>
      </c>
      <c r="AM741" s="416" t="str">
        <f t="shared" si="140"/>
        <v>-</v>
      </c>
    </row>
    <row r="742" spans="2:39" ht="15" x14ac:dyDescent="0.3">
      <c r="B742" s="400" t="str">
        <f>IF(MAX(B$7:B741)+1&gt;MAX('Res.Aux.'!$AG$23:$AG$722),"-",MAX(B$7:B741)+1)</f>
        <v>-</v>
      </c>
      <c r="C742" s="401" t="str">
        <f>IF($B742="-","",INDEX('Res.Aux.'!$AG$12:$BG$722,MATCH($B742,'Res.Aux.'!$AG$12:$AG$722,0),MATCH(C$6,'Res.Aux.'!$AG$15:$BG$15,0)))</f>
        <v/>
      </c>
      <c r="D742" s="402" t="str">
        <f t="shared" si="137"/>
        <v/>
      </c>
      <c r="E742" s="403" t="str">
        <f>IF($B742="-","",INDEX('Res.Aux.'!$AG$12:$BG$722,MATCH($B742,'Res.Aux.'!$AG$12:$AG$722,0),MATCH(E$6,'Res.Aux.'!$AG$15:$BG$15,0)))</f>
        <v/>
      </c>
      <c r="F742" s="402" t="str">
        <f t="shared" si="138"/>
        <v/>
      </c>
      <c r="G742" s="404" t="str">
        <f>IF($B742="-","",INDEX('Res.Aux.'!$AG$12:$BG$722,MATCH($B742,'Res.Aux.'!$AG$12:$AG$722,0),MATCH(G$6,'Res.Aux.'!$AG$15:$BG$15,0)))</f>
        <v/>
      </c>
      <c r="H742" s="405" t="str">
        <f>IF($B742="-","",Datos!$I$16)</f>
        <v/>
      </c>
      <c r="I742" s="406" t="str">
        <f>IF($C742="","",Datos!$G$16)</f>
        <v/>
      </c>
      <c r="J742" s="407" t="str">
        <f>IF($B742="-","",INDEX('Res.Aux.'!$AG$12:$BG$722,MATCH($B742,'Res.Aux.'!$AG$12:$AG$722,0),MATCH(J$6,'Res.Aux.'!$AG$15:$BG$15,0)))</f>
        <v/>
      </c>
      <c r="K742" s="408" t="str">
        <f>IF($C742="","",Datos!$H$26)</f>
        <v/>
      </c>
      <c r="L742" s="409" t="str">
        <f>IF($I742="","",Datos!$N$27)</f>
        <v/>
      </c>
      <c r="M742" s="407" t="str">
        <f>IF($I742="","",Datos!$O$27)</f>
        <v/>
      </c>
      <c r="N742" s="410" t="str">
        <f>IF($B742="-","",INDEX('Res.Aux.'!$AG$12:$BG$722,MATCH($B742,'Res.Aux.'!$AG$12:$AG$722,0),MATCH(N$6,'Res.Aux.'!$AG$15:$BG$15,0)))</f>
        <v/>
      </c>
      <c r="O742" s="411"/>
      <c r="P742" s="412" t="str">
        <f t="shared" si="139"/>
        <v/>
      </c>
      <c r="Q742" s="413" t="str">
        <f t="shared" si="141"/>
        <v>ù</v>
      </c>
      <c r="R742" s="414" t="str">
        <f>IF($B742="-","",INDEX('Res.Aux.'!$AG$12:$BG$722,MATCH($B742,'Res.Aux.'!$AG$12:$AG$722,0),MATCH(R$6,'Res.Aux.'!$AG$15:$BG$15,0)))</f>
        <v/>
      </c>
      <c r="S742" s="415" t="str">
        <f>IF($B742="-","",INDEX('Res.Aux.'!$AG$12:$BG$722,MATCH($B742,'Res.Aux.'!$AG$12:$AG$722,0),MATCH(S$6,'Res.Aux.'!$AG$15:$BG$15,0)))</f>
        <v/>
      </c>
      <c r="T742" s="415" t="str">
        <f>IF($B742="-","",INDEX('Res.Aux.'!$AG$12:$BG$722,MATCH($B742,'Res.Aux.'!$AG$12:$AG$722,0),MATCH(T$6,'Res.Aux.'!$AG$15:$BG$15,0)))</f>
        <v/>
      </c>
      <c r="U742" s="416" t="str">
        <f>IF($B742="-","",INDEX('Res.Aux.'!$AG$12:$BG$722,MATCH($B742,'Res.Aux.'!$AG$12:$AG$722,0),MATCH(U$6,'Res.Aux.'!$AG$15:$BG$15,0)))</f>
        <v/>
      </c>
      <c r="V742" s="417"/>
      <c r="W742" s="414" t="str">
        <f t="shared" si="146"/>
        <v>-</v>
      </c>
      <c r="X742" s="415" t="str">
        <f t="shared" si="146"/>
        <v>-</v>
      </c>
      <c r="Y742" s="415" t="str">
        <f t="shared" si="146"/>
        <v>-</v>
      </c>
      <c r="Z742" s="416" t="str">
        <f t="shared" si="144"/>
        <v>-</v>
      </c>
      <c r="AA742" s="417"/>
      <c r="AB742" s="414" t="str">
        <f t="shared" si="145"/>
        <v>-</v>
      </c>
      <c r="AC742" s="415" t="str">
        <f t="shared" si="145"/>
        <v>-</v>
      </c>
      <c r="AD742" s="415" t="str">
        <f t="shared" si="145"/>
        <v>-</v>
      </c>
      <c r="AE742" s="416" t="str">
        <f t="shared" si="143"/>
        <v>-</v>
      </c>
      <c r="AF742" s="417"/>
      <c r="AG742" s="410" t="str">
        <f t="shared" si="134"/>
        <v>-</v>
      </c>
      <c r="AH742" s="417"/>
      <c r="AI742" s="418" t="str">
        <f t="shared" si="135"/>
        <v>ù</v>
      </c>
      <c r="AJ742" s="419" t="str">
        <f t="shared" si="136"/>
        <v>~</v>
      </c>
      <c r="AK742" s="417"/>
      <c r="AL742" s="414" t="str">
        <f t="shared" si="142"/>
        <v>-</v>
      </c>
      <c r="AM742" s="416" t="str">
        <f t="shared" si="140"/>
        <v>-</v>
      </c>
    </row>
    <row r="743" spans="2:39" ht="15" x14ac:dyDescent="0.3">
      <c r="B743" s="400" t="str">
        <f>IF(MAX(B$7:B742)+1&gt;MAX('Res.Aux.'!$AG$23:$AG$722),"-",MAX(B$7:B742)+1)</f>
        <v>-</v>
      </c>
      <c r="C743" s="401" t="str">
        <f>IF($B743="-","",INDEX('Res.Aux.'!$AG$12:$BG$722,MATCH($B743,'Res.Aux.'!$AG$12:$AG$722,0),MATCH(C$6,'Res.Aux.'!$AG$15:$BG$15,0)))</f>
        <v/>
      </c>
      <c r="D743" s="402" t="str">
        <f t="shared" si="137"/>
        <v/>
      </c>
      <c r="E743" s="403" t="str">
        <f>IF($B743="-","",INDEX('Res.Aux.'!$AG$12:$BG$722,MATCH($B743,'Res.Aux.'!$AG$12:$AG$722,0),MATCH(E$6,'Res.Aux.'!$AG$15:$BG$15,0)))</f>
        <v/>
      </c>
      <c r="F743" s="402" t="str">
        <f t="shared" si="138"/>
        <v/>
      </c>
      <c r="G743" s="404" t="str">
        <f>IF($B743="-","",INDEX('Res.Aux.'!$AG$12:$BG$722,MATCH($B743,'Res.Aux.'!$AG$12:$AG$722,0),MATCH(G$6,'Res.Aux.'!$AG$15:$BG$15,0)))</f>
        <v/>
      </c>
      <c r="H743" s="405" t="str">
        <f>IF($B743="-","",Datos!$I$16)</f>
        <v/>
      </c>
      <c r="I743" s="406" t="str">
        <f>IF($C743="","",Datos!$G$16)</f>
        <v/>
      </c>
      <c r="J743" s="407" t="str">
        <f>IF($B743="-","",INDEX('Res.Aux.'!$AG$12:$BG$722,MATCH($B743,'Res.Aux.'!$AG$12:$AG$722,0),MATCH(J$6,'Res.Aux.'!$AG$15:$BG$15,0)))</f>
        <v/>
      </c>
      <c r="K743" s="408" t="str">
        <f>IF($C743="","",Datos!$H$26)</f>
        <v/>
      </c>
      <c r="L743" s="409" t="str">
        <f>IF($I743="","",Datos!$N$27)</f>
        <v/>
      </c>
      <c r="M743" s="407" t="str">
        <f>IF($I743="","",Datos!$O$27)</f>
        <v/>
      </c>
      <c r="N743" s="410" t="str">
        <f>IF($B743="-","",INDEX('Res.Aux.'!$AG$12:$BG$722,MATCH($B743,'Res.Aux.'!$AG$12:$AG$722,0),MATCH(N$6,'Res.Aux.'!$AG$15:$BG$15,0)))</f>
        <v/>
      </c>
      <c r="O743" s="411"/>
      <c r="P743" s="412" t="str">
        <f t="shared" si="139"/>
        <v/>
      </c>
      <c r="Q743" s="413" t="str">
        <f t="shared" si="141"/>
        <v>ù</v>
      </c>
      <c r="R743" s="414" t="str">
        <f>IF($B743="-","",INDEX('Res.Aux.'!$AG$12:$BG$722,MATCH($B743,'Res.Aux.'!$AG$12:$AG$722,0),MATCH(R$6,'Res.Aux.'!$AG$15:$BG$15,0)))</f>
        <v/>
      </c>
      <c r="S743" s="415" t="str">
        <f>IF($B743="-","",INDEX('Res.Aux.'!$AG$12:$BG$722,MATCH($B743,'Res.Aux.'!$AG$12:$AG$722,0),MATCH(S$6,'Res.Aux.'!$AG$15:$BG$15,0)))</f>
        <v/>
      </c>
      <c r="T743" s="415" t="str">
        <f>IF($B743="-","",INDEX('Res.Aux.'!$AG$12:$BG$722,MATCH($B743,'Res.Aux.'!$AG$12:$AG$722,0),MATCH(T$6,'Res.Aux.'!$AG$15:$BG$15,0)))</f>
        <v/>
      </c>
      <c r="U743" s="416" t="str">
        <f>IF($B743="-","",INDEX('Res.Aux.'!$AG$12:$BG$722,MATCH($B743,'Res.Aux.'!$AG$12:$AG$722,0),MATCH(U$6,'Res.Aux.'!$AG$15:$BG$15,0)))</f>
        <v/>
      </c>
      <c r="V743" s="417"/>
      <c r="W743" s="414" t="str">
        <f t="shared" si="146"/>
        <v>-</v>
      </c>
      <c r="X743" s="415" t="str">
        <f t="shared" si="146"/>
        <v>-</v>
      </c>
      <c r="Y743" s="415" t="str">
        <f t="shared" si="146"/>
        <v>-</v>
      </c>
      <c r="Z743" s="416" t="str">
        <f t="shared" si="144"/>
        <v>-</v>
      </c>
      <c r="AA743" s="417"/>
      <c r="AB743" s="414" t="str">
        <f t="shared" si="145"/>
        <v>-</v>
      </c>
      <c r="AC743" s="415" t="str">
        <f t="shared" si="145"/>
        <v>-</v>
      </c>
      <c r="AD743" s="415" t="str">
        <f t="shared" si="145"/>
        <v>-</v>
      </c>
      <c r="AE743" s="416" t="str">
        <f t="shared" si="143"/>
        <v>-</v>
      </c>
      <c r="AF743" s="417"/>
      <c r="AG743" s="410" t="str">
        <f t="shared" si="134"/>
        <v>-</v>
      </c>
      <c r="AH743" s="417"/>
      <c r="AI743" s="418" t="str">
        <f t="shared" si="135"/>
        <v>ù</v>
      </c>
      <c r="AJ743" s="419" t="str">
        <f t="shared" si="136"/>
        <v>~</v>
      </c>
      <c r="AK743" s="417"/>
      <c r="AL743" s="414" t="str">
        <f t="shared" si="142"/>
        <v>-</v>
      </c>
      <c r="AM743" s="416" t="str">
        <f t="shared" si="140"/>
        <v>-</v>
      </c>
    </row>
    <row r="744" spans="2:39" ht="15" x14ac:dyDescent="0.3">
      <c r="B744" s="400" t="str">
        <f>IF(MAX(B$7:B743)+1&gt;MAX('Res.Aux.'!$AG$23:$AG$722),"-",MAX(B$7:B743)+1)</f>
        <v>-</v>
      </c>
      <c r="C744" s="401" t="str">
        <f>IF($B744="-","",INDEX('Res.Aux.'!$AG$12:$BG$722,MATCH($B744,'Res.Aux.'!$AG$12:$AG$722,0),MATCH(C$6,'Res.Aux.'!$AG$15:$BG$15,0)))</f>
        <v/>
      </c>
      <c r="D744" s="402" t="str">
        <f t="shared" si="137"/>
        <v/>
      </c>
      <c r="E744" s="403" t="str">
        <f>IF($B744="-","",INDEX('Res.Aux.'!$AG$12:$BG$722,MATCH($B744,'Res.Aux.'!$AG$12:$AG$722,0),MATCH(E$6,'Res.Aux.'!$AG$15:$BG$15,0)))</f>
        <v/>
      </c>
      <c r="F744" s="402" t="str">
        <f t="shared" si="138"/>
        <v/>
      </c>
      <c r="G744" s="404" t="str">
        <f>IF($B744="-","",INDEX('Res.Aux.'!$AG$12:$BG$722,MATCH($B744,'Res.Aux.'!$AG$12:$AG$722,0),MATCH(G$6,'Res.Aux.'!$AG$15:$BG$15,0)))</f>
        <v/>
      </c>
      <c r="H744" s="405" t="str">
        <f>IF($B744="-","",Datos!$I$16)</f>
        <v/>
      </c>
      <c r="I744" s="406" t="str">
        <f>IF($C744="","",Datos!$G$16)</f>
        <v/>
      </c>
      <c r="J744" s="407" t="str">
        <f>IF($B744="-","",INDEX('Res.Aux.'!$AG$12:$BG$722,MATCH($B744,'Res.Aux.'!$AG$12:$AG$722,0),MATCH(J$6,'Res.Aux.'!$AG$15:$BG$15,0)))</f>
        <v/>
      </c>
      <c r="K744" s="408" t="str">
        <f>IF($C744="","",Datos!$H$26)</f>
        <v/>
      </c>
      <c r="L744" s="409" t="str">
        <f>IF($I744="","",Datos!$N$27)</f>
        <v/>
      </c>
      <c r="M744" s="407" t="str">
        <f>IF($I744="","",Datos!$O$27)</f>
        <v/>
      </c>
      <c r="N744" s="410" t="str">
        <f>IF($B744="-","",INDEX('Res.Aux.'!$AG$12:$BG$722,MATCH($B744,'Res.Aux.'!$AG$12:$AG$722,0),MATCH(N$6,'Res.Aux.'!$AG$15:$BG$15,0)))</f>
        <v/>
      </c>
      <c r="O744" s="411"/>
      <c r="P744" s="412" t="str">
        <f t="shared" si="139"/>
        <v/>
      </c>
      <c r="Q744" s="413" t="str">
        <f t="shared" si="141"/>
        <v>ù</v>
      </c>
      <c r="R744" s="414" t="str">
        <f>IF($B744="-","",INDEX('Res.Aux.'!$AG$12:$BG$722,MATCH($B744,'Res.Aux.'!$AG$12:$AG$722,0),MATCH(R$6,'Res.Aux.'!$AG$15:$BG$15,0)))</f>
        <v/>
      </c>
      <c r="S744" s="415" t="str">
        <f>IF($B744="-","",INDEX('Res.Aux.'!$AG$12:$BG$722,MATCH($B744,'Res.Aux.'!$AG$12:$AG$722,0),MATCH(S$6,'Res.Aux.'!$AG$15:$BG$15,0)))</f>
        <v/>
      </c>
      <c r="T744" s="415" t="str">
        <f>IF($B744="-","",INDEX('Res.Aux.'!$AG$12:$BG$722,MATCH($B744,'Res.Aux.'!$AG$12:$AG$722,0),MATCH(T$6,'Res.Aux.'!$AG$15:$BG$15,0)))</f>
        <v/>
      </c>
      <c r="U744" s="416" t="str">
        <f>IF($B744="-","",INDEX('Res.Aux.'!$AG$12:$BG$722,MATCH($B744,'Res.Aux.'!$AG$12:$AG$722,0),MATCH(U$6,'Res.Aux.'!$AG$15:$BG$15,0)))</f>
        <v/>
      </c>
      <c r="V744" s="417"/>
      <c r="W744" s="414" t="str">
        <f t="shared" si="146"/>
        <v>-</v>
      </c>
      <c r="X744" s="415" t="str">
        <f t="shared" si="146"/>
        <v>-</v>
      </c>
      <c r="Y744" s="415" t="str">
        <f t="shared" si="146"/>
        <v>-</v>
      </c>
      <c r="Z744" s="416" t="str">
        <f t="shared" si="144"/>
        <v>-</v>
      </c>
      <c r="AA744" s="417"/>
      <c r="AB744" s="414" t="str">
        <f t="shared" si="145"/>
        <v>-</v>
      </c>
      <c r="AC744" s="415" t="str">
        <f t="shared" si="145"/>
        <v>-</v>
      </c>
      <c r="AD744" s="415" t="str">
        <f t="shared" si="145"/>
        <v>-</v>
      </c>
      <c r="AE744" s="416" t="str">
        <f t="shared" si="143"/>
        <v>-</v>
      </c>
      <c r="AF744" s="417"/>
      <c r="AG744" s="410" t="str">
        <f t="shared" si="134"/>
        <v>-</v>
      </c>
      <c r="AH744" s="417"/>
      <c r="AI744" s="418" t="str">
        <f t="shared" si="135"/>
        <v>ù</v>
      </c>
      <c r="AJ744" s="419" t="str">
        <f t="shared" si="136"/>
        <v>~</v>
      </c>
      <c r="AK744" s="417"/>
      <c r="AL744" s="414" t="str">
        <f t="shared" si="142"/>
        <v>-</v>
      </c>
      <c r="AM744" s="416" t="str">
        <f t="shared" si="140"/>
        <v>-</v>
      </c>
    </row>
    <row r="745" spans="2:39" ht="15" x14ac:dyDescent="0.3">
      <c r="B745" s="400" t="str">
        <f>IF(MAX(B$7:B744)+1&gt;MAX('Res.Aux.'!$AG$23:$AG$722),"-",MAX(B$7:B744)+1)</f>
        <v>-</v>
      </c>
      <c r="C745" s="401" t="str">
        <f>IF($B745="-","",INDEX('Res.Aux.'!$AG$12:$BG$722,MATCH($B745,'Res.Aux.'!$AG$12:$AG$722,0),MATCH(C$6,'Res.Aux.'!$AG$15:$BG$15,0)))</f>
        <v/>
      </c>
      <c r="D745" s="402" t="str">
        <f t="shared" si="137"/>
        <v/>
      </c>
      <c r="E745" s="403" t="str">
        <f>IF($B745="-","",INDEX('Res.Aux.'!$AG$12:$BG$722,MATCH($B745,'Res.Aux.'!$AG$12:$AG$722,0),MATCH(E$6,'Res.Aux.'!$AG$15:$BG$15,0)))</f>
        <v/>
      </c>
      <c r="F745" s="402" t="str">
        <f t="shared" si="138"/>
        <v/>
      </c>
      <c r="G745" s="404" t="str">
        <f>IF($B745="-","",INDEX('Res.Aux.'!$AG$12:$BG$722,MATCH($B745,'Res.Aux.'!$AG$12:$AG$722,0),MATCH(G$6,'Res.Aux.'!$AG$15:$BG$15,0)))</f>
        <v/>
      </c>
      <c r="H745" s="405" t="str">
        <f>IF($B745="-","",Datos!$I$16)</f>
        <v/>
      </c>
      <c r="I745" s="406" t="str">
        <f>IF($C745="","",Datos!$G$16)</f>
        <v/>
      </c>
      <c r="J745" s="407" t="str">
        <f>IF($B745="-","",INDEX('Res.Aux.'!$AG$12:$BG$722,MATCH($B745,'Res.Aux.'!$AG$12:$AG$722,0),MATCH(J$6,'Res.Aux.'!$AG$15:$BG$15,0)))</f>
        <v/>
      </c>
      <c r="K745" s="408" t="str">
        <f>IF($C745="","",Datos!$H$26)</f>
        <v/>
      </c>
      <c r="L745" s="409" t="str">
        <f>IF($I745="","",Datos!$N$27)</f>
        <v/>
      </c>
      <c r="M745" s="407" t="str">
        <f>IF($I745="","",Datos!$O$27)</f>
        <v/>
      </c>
      <c r="N745" s="410" t="str">
        <f>IF($B745="-","",INDEX('Res.Aux.'!$AG$12:$BG$722,MATCH($B745,'Res.Aux.'!$AG$12:$AG$722,0),MATCH(N$6,'Res.Aux.'!$AG$15:$BG$15,0)))</f>
        <v/>
      </c>
      <c r="O745" s="411"/>
      <c r="P745" s="412" t="str">
        <f t="shared" si="139"/>
        <v/>
      </c>
      <c r="Q745" s="413" t="str">
        <f t="shared" si="141"/>
        <v>ù</v>
      </c>
      <c r="R745" s="414" t="str">
        <f>IF($B745="-","",INDEX('Res.Aux.'!$AG$12:$BG$722,MATCH($B745,'Res.Aux.'!$AG$12:$AG$722,0),MATCH(R$6,'Res.Aux.'!$AG$15:$BG$15,0)))</f>
        <v/>
      </c>
      <c r="S745" s="415" t="str">
        <f>IF($B745="-","",INDEX('Res.Aux.'!$AG$12:$BG$722,MATCH($B745,'Res.Aux.'!$AG$12:$AG$722,0),MATCH(S$6,'Res.Aux.'!$AG$15:$BG$15,0)))</f>
        <v/>
      </c>
      <c r="T745" s="415" t="str">
        <f>IF($B745="-","",INDEX('Res.Aux.'!$AG$12:$BG$722,MATCH($B745,'Res.Aux.'!$AG$12:$AG$722,0),MATCH(T$6,'Res.Aux.'!$AG$15:$BG$15,0)))</f>
        <v/>
      </c>
      <c r="U745" s="416" t="str">
        <f>IF($B745="-","",INDEX('Res.Aux.'!$AG$12:$BG$722,MATCH($B745,'Res.Aux.'!$AG$12:$AG$722,0),MATCH(U$6,'Res.Aux.'!$AG$15:$BG$15,0)))</f>
        <v/>
      </c>
      <c r="V745" s="417"/>
      <c r="W745" s="414" t="str">
        <f t="shared" si="146"/>
        <v>-</v>
      </c>
      <c r="X745" s="415" t="str">
        <f t="shared" si="146"/>
        <v>-</v>
      </c>
      <c r="Y745" s="415" t="str">
        <f t="shared" si="146"/>
        <v>-</v>
      </c>
      <c r="Z745" s="416" t="str">
        <f t="shared" si="144"/>
        <v>-</v>
      </c>
      <c r="AA745" s="417"/>
      <c r="AB745" s="414" t="str">
        <f t="shared" si="145"/>
        <v>-</v>
      </c>
      <c r="AC745" s="415" t="str">
        <f t="shared" si="145"/>
        <v>-</v>
      </c>
      <c r="AD745" s="415" t="str">
        <f t="shared" si="145"/>
        <v>-</v>
      </c>
      <c r="AE745" s="416" t="str">
        <f t="shared" si="143"/>
        <v>-</v>
      </c>
      <c r="AF745" s="417"/>
      <c r="AG745" s="410" t="str">
        <f t="shared" si="134"/>
        <v>-</v>
      </c>
      <c r="AH745" s="417"/>
      <c r="AI745" s="418" t="str">
        <f t="shared" si="135"/>
        <v>ù</v>
      </c>
      <c r="AJ745" s="419" t="str">
        <f t="shared" si="136"/>
        <v>~</v>
      </c>
      <c r="AK745" s="417"/>
      <c r="AL745" s="414" t="str">
        <f t="shared" si="142"/>
        <v>-</v>
      </c>
      <c r="AM745" s="416" t="str">
        <f t="shared" si="140"/>
        <v>-</v>
      </c>
    </row>
    <row r="746" spans="2:39" ht="15" x14ac:dyDescent="0.3">
      <c r="B746" s="400" t="str">
        <f>IF(MAX(B$7:B745)+1&gt;MAX('Res.Aux.'!$AG$23:$AG$722),"-",MAX(B$7:B745)+1)</f>
        <v>-</v>
      </c>
      <c r="C746" s="401" t="str">
        <f>IF($B746="-","",INDEX('Res.Aux.'!$AG$12:$BG$722,MATCH($B746,'Res.Aux.'!$AG$12:$AG$722,0),MATCH(C$6,'Res.Aux.'!$AG$15:$BG$15,0)))</f>
        <v/>
      </c>
      <c r="D746" s="402" t="str">
        <f t="shared" si="137"/>
        <v/>
      </c>
      <c r="E746" s="403" t="str">
        <f>IF($B746="-","",INDEX('Res.Aux.'!$AG$12:$BG$722,MATCH($B746,'Res.Aux.'!$AG$12:$AG$722,0),MATCH(E$6,'Res.Aux.'!$AG$15:$BG$15,0)))</f>
        <v/>
      </c>
      <c r="F746" s="402" t="str">
        <f t="shared" si="138"/>
        <v/>
      </c>
      <c r="G746" s="404" t="str">
        <f>IF($B746="-","",INDEX('Res.Aux.'!$AG$12:$BG$722,MATCH($B746,'Res.Aux.'!$AG$12:$AG$722,0),MATCH(G$6,'Res.Aux.'!$AG$15:$BG$15,0)))</f>
        <v/>
      </c>
      <c r="H746" s="405" t="str">
        <f>IF($B746="-","",Datos!$I$16)</f>
        <v/>
      </c>
      <c r="I746" s="406" t="str">
        <f>IF($C746="","",Datos!$G$16)</f>
        <v/>
      </c>
      <c r="J746" s="407" t="str">
        <f>IF($B746="-","",INDEX('Res.Aux.'!$AG$12:$BG$722,MATCH($B746,'Res.Aux.'!$AG$12:$AG$722,0),MATCH(J$6,'Res.Aux.'!$AG$15:$BG$15,0)))</f>
        <v/>
      </c>
      <c r="K746" s="408" t="str">
        <f>IF($C746="","",Datos!$H$26)</f>
        <v/>
      </c>
      <c r="L746" s="409" t="str">
        <f>IF($I746="","",Datos!$N$27)</f>
        <v/>
      </c>
      <c r="M746" s="407" t="str">
        <f>IF($I746="","",Datos!$O$27)</f>
        <v/>
      </c>
      <c r="N746" s="410" t="str">
        <f>IF($B746="-","",INDEX('Res.Aux.'!$AG$12:$BG$722,MATCH($B746,'Res.Aux.'!$AG$12:$AG$722,0),MATCH(N$6,'Res.Aux.'!$AG$15:$BG$15,0)))</f>
        <v/>
      </c>
      <c r="O746" s="411"/>
      <c r="P746" s="412" t="str">
        <f t="shared" si="139"/>
        <v/>
      </c>
      <c r="Q746" s="413" t="str">
        <f t="shared" si="141"/>
        <v>ù</v>
      </c>
      <c r="R746" s="414" t="str">
        <f>IF($B746="-","",INDEX('Res.Aux.'!$AG$12:$BG$722,MATCH($B746,'Res.Aux.'!$AG$12:$AG$722,0),MATCH(R$6,'Res.Aux.'!$AG$15:$BG$15,0)))</f>
        <v/>
      </c>
      <c r="S746" s="415" t="str">
        <f>IF($B746="-","",INDEX('Res.Aux.'!$AG$12:$BG$722,MATCH($B746,'Res.Aux.'!$AG$12:$AG$722,0),MATCH(S$6,'Res.Aux.'!$AG$15:$BG$15,0)))</f>
        <v/>
      </c>
      <c r="T746" s="415" t="str">
        <f>IF($B746="-","",INDEX('Res.Aux.'!$AG$12:$BG$722,MATCH($B746,'Res.Aux.'!$AG$12:$AG$722,0),MATCH(T$6,'Res.Aux.'!$AG$15:$BG$15,0)))</f>
        <v/>
      </c>
      <c r="U746" s="416" t="str">
        <f>IF($B746="-","",INDEX('Res.Aux.'!$AG$12:$BG$722,MATCH($B746,'Res.Aux.'!$AG$12:$AG$722,0),MATCH(U$6,'Res.Aux.'!$AG$15:$BG$15,0)))</f>
        <v/>
      </c>
      <c r="V746" s="417"/>
      <c r="W746" s="414" t="str">
        <f t="shared" si="146"/>
        <v>-</v>
      </c>
      <c r="X746" s="415" t="str">
        <f t="shared" si="146"/>
        <v>-</v>
      </c>
      <c r="Y746" s="415" t="str">
        <f t="shared" si="146"/>
        <v>-</v>
      </c>
      <c r="Z746" s="416" t="str">
        <f t="shared" si="144"/>
        <v>-</v>
      </c>
      <c r="AA746" s="417"/>
      <c r="AB746" s="414" t="str">
        <f t="shared" si="145"/>
        <v>-</v>
      </c>
      <c r="AC746" s="415" t="str">
        <f t="shared" si="145"/>
        <v>-</v>
      </c>
      <c r="AD746" s="415" t="str">
        <f t="shared" si="145"/>
        <v>-</v>
      </c>
      <c r="AE746" s="416" t="str">
        <f t="shared" si="143"/>
        <v>-</v>
      </c>
      <c r="AF746" s="417"/>
      <c r="AG746" s="410" t="str">
        <f t="shared" si="134"/>
        <v>-</v>
      </c>
      <c r="AH746" s="417"/>
      <c r="AI746" s="418" t="str">
        <f t="shared" si="135"/>
        <v>ù</v>
      </c>
      <c r="AJ746" s="419" t="str">
        <f t="shared" si="136"/>
        <v>~</v>
      </c>
      <c r="AK746" s="417"/>
      <c r="AL746" s="414" t="str">
        <f t="shared" si="142"/>
        <v>-</v>
      </c>
      <c r="AM746" s="416" t="str">
        <f t="shared" si="140"/>
        <v>-</v>
      </c>
    </row>
    <row r="747" spans="2:39" ht="15" x14ac:dyDescent="0.3">
      <c r="B747" s="400" t="str">
        <f>IF(MAX(B$7:B746)+1&gt;MAX('Res.Aux.'!$AG$23:$AG$722),"-",MAX(B$7:B746)+1)</f>
        <v>-</v>
      </c>
      <c r="C747" s="401" t="str">
        <f>IF($B747="-","",INDEX('Res.Aux.'!$AG$12:$BG$722,MATCH($B747,'Res.Aux.'!$AG$12:$AG$722,0),MATCH(C$6,'Res.Aux.'!$AG$15:$BG$15,0)))</f>
        <v/>
      </c>
      <c r="D747" s="402" t="str">
        <f t="shared" si="137"/>
        <v/>
      </c>
      <c r="E747" s="403" t="str">
        <f>IF($B747="-","",INDEX('Res.Aux.'!$AG$12:$BG$722,MATCH($B747,'Res.Aux.'!$AG$12:$AG$722,0),MATCH(E$6,'Res.Aux.'!$AG$15:$BG$15,0)))</f>
        <v/>
      </c>
      <c r="F747" s="402" t="str">
        <f t="shared" si="138"/>
        <v/>
      </c>
      <c r="G747" s="404" t="str">
        <f>IF($B747="-","",INDEX('Res.Aux.'!$AG$12:$BG$722,MATCH($B747,'Res.Aux.'!$AG$12:$AG$722,0),MATCH(G$6,'Res.Aux.'!$AG$15:$BG$15,0)))</f>
        <v/>
      </c>
      <c r="H747" s="405" t="str">
        <f>IF($B747="-","",Datos!$I$16)</f>
        <v/>
      </c>
      <c r="I747" s="406" t="str">
        <f>IF($C747="","",Datos!$G$16)</f>
        <v/>
      </c>
      <c r="J747" s="407" t="str">
        <f>IF($B747="-","",INDEX('Res.Aux.'!$AG$12:$BG$722,MATCH($B747,'Res.Aux.'!$AG$12:$AG$722,0),MATCH(J$6,'Res.Aux.'!$AG$15:$BG$15,0)))</f>
        <v/>
      </c>
      <c r="K747" s="408" t="str">
        <f>IF($C747="","",Datos!$H$26)</f>
        <v/>
      </c>
      <c r="L747" s="409" t="str">
        <f>IF($I747="","",Datos!$N$27)</f>
        <v/>
      </c>
      <c r="M747" s="407" t="str">
        <f>IF($I747="","",Datos!$O$27)</f>
        <v/>
      </c>
      <c r="N747" s="410" t="str">
        <f>IF($B747="-","",INDEX('Res.Aux.'!$AG$12:$BG$722,MATCH($B747,'Res.Aux.'!$AG$12:$AG$722,0),MATCH(N$6,'Res.Aux.'!$AG$15:$BG$15,0)))</f>
        <v/>
      </c>
      <c r="O747" s="411"/>
      <c r="P747" s="412" t="str">
        <f t="shared" si="139"/>
        <v/>
      </c>
      <c r="Q747" s="413" t="str">
        <f t="shared" si="141"/>
        <v>ù</v>
      </c>
      <c r="R747" s="414" t="str">
        <f>IF($B747="-","",INDEX('Res.Aux.'!$AG$12:$BG$722,MATCH($B747,'Res.Aux.'!$AG$12:$AG$722,0),MATCH(R$6,'Res.Aux.'!$AG$15:$BG$15,0)))</f>
        <v/>
      </c>
      <c r="S747" s="415" t="str">
        <f>IF($B747="-","",INDEX('Res.Aux.'!$AG$12:$BG$722,MATCH($B747,'Res.Aux.'!$AG$12:$AG$722,0),MATCH(S$6,'Res.Aux.'!$AG$15:$BG$15,0)))</f>
        <v/>
      </c>
      <c r="T747" s="415" t="str">
        <f>IF($B747="-","",INDEX('Res.Aux.'!$AG$12:$BG$722,MATCH($B747,'Res.Aux.'!$AG$12:$AG$722,0),MATCH(T$6,'Res.Aux.'!$AG$15:$BG$15,0)))</f>
        <v/>
      </c>
      <c r="U747" s="416" t="str">
        <f>IF($B747="-","",INDEX('Res.Aux.'!$AG$12:$BG$722,MATCH($B747,'Res.Aux.'!$AG$12:$AG$722,0),MATCH(U$6,'Res.Aux.'!$AG$15:$BG$15,0)))</f>
        <v/>
      </c>
      <c r="V747" s="417"/>
      <c r="W747" s="414" t="str">
        <f t="shared" si="146"/>
        <v>-</v>
      </c>
      <c r="X747" s="415" t="str">
        <f t="shared" si="146"/>
        <v>-</v>
      </c>
      <c r="Y747" s="415" t="str">
        <f t="shared" si="146"/>
        <v>-</v>
      </c>
      <c r="Z747" s="416" t="str">
        <f t="shared" si="144"/>
        <v>-</v>
      </c>
      <c r="AA747" s="417"/>
      <c r="AB747" s="414" t="str">
        <f t="shared" si="145"/>
        <v>-</v>
      </c>
      <c r="AC747" s="415" t="str">
        <f t="shared" si="145"/>
        <v>-</v>
      </c>
      <c r="AD747" s="415" t="str">
        <f t="shared" si="145"/>
        <v>-</v>
      </c>
      <c r="AE747" s="416" t="str">
        <f t="shared" si="143"/>
        <v>-</v>
      </c>
      <c r="AF747" s="417"/>
      <c r="AG747" s="410" t="str">
        <f t="shared" si="134"/>
        <v>-</v>
      </c>
      <c r="AH747" s="417"/>
      <c r="AI747" s="418" t="str">
        <f t="shared" si="135"/>
        <v>ù</v>
      </c>
      <c r="AJ747" s="419" t="str">
        <f t="shared" si="136"/>
        <v>~</v>
      </c>
      <c r="AK747" s="417"/>
      <c r="AL747" s="414" t="str">
        <f t="shared" si="142"/>
        <v>-</v>
      </c>
      <c r="AM747" s="416" t="str">
        <f t="shared" si="140"/>
        <v>-</v>
      </c>
    </row>
    <row r="748" spans="2:39" ht="15" x14ac:dyDescent="0.3">
      <c r="B748" s="400" t="str">
        <f>IF(MAX(B$7:B747)+1&gt;MAX('Res.Aux.'!$AG$23:$AG$722),"-",MAX(B$7:B747)+1)</f>
        <v>-</v>
      </c>
      <c r="C748" s="401" t="str">
        <f>IF($B748="-","",INDEX('Res.Aux.'!$AG$12:$BG$722,MATCH($B748,'Res.Aux.'!$AG$12:$AG$722,0),MATCH(C$6,'Res.Aux.'!$AG$15:$BG$15,0)))</f>
        <v/>
      </c>
      <c r="D748" s="402" t="str">
        <f t="shared" si="137"/>
        <v/>
      </c>
      <c r="E748" s="403" t="str">
        <f>IF($B748="-","",INDEX('Res.Aux.'!$AG$12:$BG$722,MATCH($B748,'Res.Aux.'!$AG$12:$AG$722,0),MATCH(E$6,'Res.Aux.'!$AG$15:$BG$15,0)))</f>
        <v/>
      </c>
      <c r="F748" s="402" t="str">
        <f t="shared" si="138"/>
        <v/>
      </c>
      <c r="G748" s="404" t="str">
        <f>IF($B748="-","",INDEX('Res.Aux.'!$AG$12:$BG$722,MATCH($B748,'Res.Aux.'!$AG$12:$AG$722,0),MATCH(G$6,'Res.Aux.'!$AG$15:$BG$15,0)))</f>
        <v/>
      </c>
      <c r="H748" s="405" t="str">
        <f>IF($B748="-","",Datos!$I$16)</f>
        <v/>
      </c>
      <c r="I748" s="406" t="str">
        <f>IF($C748="","",Datos!$G$16)</f>
        <v/>
      </c>
      <c r="J748" s="407" t="str">
        <f>IF($B748="-","",INDEX('Res.Aux.'!$AG$12:$BG$722,MATCH($B748,'Res.Aux.'!$AG$12:$AG$722,0),MATCH(J$6,'Res.Aux.'!$AG$15:$BG$15,0)))</f>
        <v/>
      </c>
      <c r="K748" s="408" t="str">
        <f>IF($C748="","",Datos!$H$26)</f>
        <v/>
      </c>
      <c r="L748" s="409" t="str">
        <f>IF($I748="","",Datos!$N$27)</f>
        <v/>
      </c>
      <c r="M748" s="407" t="str">
        <f>IF($I748="","",Datos!$O$27)</f>
        <v/>
      </c>
      <c r="N748" s="410" t="str">
        <f>IF($B748="-","",INDEX('Res.Aux.'!$AG$12:$BG$722,MATCH($B748,'Res.Aux.'!$AG$12:$AG$722,0),MATCH(N$6,'Res.Aux.'!$AG$15:$BG$15,0)))</f>
        <v/>
      </c>
      <c r="O748" s="411"/>
      <c r="P748" s="412" t="str">
        <f t="shared" si="139"/>
        <v/>
      </c>
      <c r="Q748" s="413" t="str">
        <f t="shared" si="141"/>
        <v>ù</v>
      </c>
      <c r="R748" s="414" t="str">
        <f>IF($B748="-","",INDEX('Res.Aux.'!$AG$12:$BG$722,MATCH($B748,'Res.Aux.'!$AG$12:$AG$722,0),MATCH(R$6,'Res.Aux.'!$AG$15:$BG$15,0)))</f>
        <v/>
      </c>
      <c r="S748" s="415" t="str">
        <f>IF($B748="-","",INDEX('Res.Aux.'!$AG$12:$BG$722,MATCH($B748,'Res.Aux.'!$AG$12:$AG$722,0),MATCH(S$6,'Res.Aux.'!$AG$15:$BG$15,0)))</f>
        <v/>
      </c>
      <c r="T748" s="415" t="str">
        <f>IF($B748="-","",INDEX('Res.Aux.'!$AG$12:$BG$722,MATCH($B748,'Res.Aux.'!$AG$12:$AG$722,0),MATCH(T$6,'Res.Aux.'!$AG$15:$BG$15,0)))</f>
        <v/>
      </c>
      <c r="U748" s="416" t="str">
        <f>IF($B748="-","",INDEX('Res.Aux.'!$AG$12:$BG$722,MATCH($B748,'Res.Aux.'!$AG$12:$AG$722,0),MATCH(U$6,'Res.Aux.'!$AG$15:$BG$15,0)))</f>
        <v/>
      </c>
      <c r="V748" s="417"/>
      <c r="W748" s="414" t="str">
        <f t="shared" si="146"/>
        <v>-</v>
      </c>
      <c r="X748" s="415" t="str">
        <f t="shared" si="146"/>
        <v>-</v>
      </c>
      <c r="Y748" s="415" t="str">
        <f t="shared" si="146"/>
        <v>-</v>
      </c>
      <c r="Z748" s="416" t="str">
        <f t="shared" si="144"/>
        <v>-</v>
      </c>
      <c r="AA748" s="417"/>
      <c r="AB748" s="414" t="str">
        <f t="shared" si="145"/>
        <v>-</v>
      </c>
      <c r="AC748" s="415" t="str">
        <f t="shared" si="145"/>
        <v>-</v>
      </c>
      <c r="AD748" s="415" t="str">
        <f t="shared" si="145"/>
        <v>-</v>
      </c>
      <c r="AE748" s="416" t="str">
        <f t="shared" si="143"/>
        <v>-</v>
      </c>
      <c r="AF748" s="417"/>
      <c r="AG748" s="410" t="str">
        <f t="shared" si="134"/>
        <v>-</v>
      </c>
      <c r="AH748" s="417"/>
      <c r="AI748" s="418" t="str">
        <f t="shared" si="135"/>
        <v>ù</v>
      </c>
      <c r="AJ748" s="419" t="str">
        <f t="shared" si="136"/>
        <v>~</v>
      </c>
      <c r="AK748" s="417"/>
      <c r="AL748" s="414" t="str">
        <f t="shared" si="142"/>
        <v>-</v>
      </c>
      <c r="AM748" s="416" t="str">
        <f t="shared" si="140"/>
        <v>-</v>
      </c>
    </row>
    <row r="749" spans="2:39" ht="15" x14ac:dyDescent="0.3">
      <c r="B749" s="400" t="str">
        <f>IF(MAX(B$7:B748)+1&gt;MAX('Res.Aux.'!$AG$23:$AG$722),"-",MAX(B$7:B748)+1)</f>
        <v>-</v>
      </c>
      <c r="C749" s="401" t="str">
        <f>IF($B749="-","",INDEX('Res.Aux.'!$AG$12:$BG$722,MATCH($B749,'Res.Aux.'!$AG$12:$AG$722,0),MATCH(C$6,'Res.Aux.'!$AG$15:$BG$15,0)))</f>
        <v/>
      </c>
      <c r="D749" s="402" t="str">
        <f t="shared" si="137"/>
        <v/>
      </c>
      <c r="E749" s="403" t="str">
        <f>IF($B749="-","",INDEX('Res.Aux.'!$AG$12:$BG$722,MATCH($B749,'Res.Aux.'!$AG$12:$AG$722,0),MATCH(E$6,'Res.Aux.'!$AG$15:$BG$15,0)))</f>
        <v/>
      </c>
      <c r="F749" s="402" t="str">
        <f t="shared" si="138"/>
        <v/>
      </c>
      <c r="G749" s="404" t="str">
        <f>IF($B749="-","",INDEX('Res.Aux.'!$AG$12:$BG$722,MATCH($B749,'Res.Aux.'!$AG$12:$AG$722,0),MATCH(G$6,'Res.Aux.'!$AG$15:$BG$15,0)))</f>
        <v/>
      </c>
      <c r="H749" s="405" t="str">
        <f>IF($B749="-","",Datos!$I$16)</f>
        <v/>
      </c>
      <c r="I749" s="406" t="str">
        <f>IF($C749="","",Datos!$G$16)</f>
        <v/>
      </c>
      <c r="J749" s="407" t="str">
        <f>IF($B749="-","",INDEX('Res.Aux.'!$AG$12:$BG$722,MATCH($B749,'Res.Aux.'!$AG$12:$AG$722,0),MATCH(J$6,'Res.Aux.'!$AG$15:$BG$15,0)))</f>
        <v/>
      </c>
      <c r="K749" s="408" t="str">
        <f>IF($C749="","",Datos!$H$26)</f>
        <v/>
      </c>
      <c r="L749" s="409" t="str">
        <f>IF($I749="","",Datos!$N$27)</f>
        <v/>
      </c>
      <c r="M749" s="407" t="str">
        <f>IF($I749="","",Datos!$O$27)</f>
        <v/>
      </c>
      <c r="N749" s="410" t="str">
        <f>IF($B749="-","",INDEX('Res.Aux.'!$AG$12:$BG$722,MATCH($B749,'Res.Aux.'!$AG$12:$AG$722,0),MATCH(N$6,'Res.Aux.'!$AG$15:$BG$15,0)))</f>
        <v/>
      </c>
      <c r="O749" s="411"/>
      <c r="P749" s="412" t="str">
        <f t="shared" si="139"/>
        <v/>
      </c>
      <c r="Q749" s="413" t="str">
        <f t="shared" si="141"/>
        <v>ù</v>
      </c>
      <c r="R749" s="414" t="str">
        <f>IF($B749="-","",INDEX('Res.Aux.'!$AG$12:$BG$722,MATCH($B749,'Res.Aux.'!$AG$12:$AG$722,0),MATCH(R$6,'Res.Aux.'!$AG$15:$BG$15,0)))</f>
        <v/>
      </c>
      <c r="S749" s="415" t="str">
        <f>IF($B749="-","",INDEX('Res.Aux.'!$AG$12:$BG$722,MATCH($B749,'Res.Aux.'!$AG$12:$AG$722,0),MATCH(S$6,'Res.Aux.'!$AG$15:$BG$15,0)))</f>
        <v/>
      </c>
      <c r="T749" s="415" t="str">
        <f>IF($B749="-","",INDEX('Res.Aux.'!$AG$12:$BG$722,MATCH($B749,'Res.Aux.'!$AG$12:$AG$722,0),MATCH(T$6,'Res.Aux.'!$AG$15:$BG$15,0)))</f>
        <v/>
      </c>
      <c r="U749" s="416" t="str">
        <f>IF($B749="-","",INDEX('Res.Aux.'!$AG$12:$BG$722,MATCH($B749,'Res.Aux.'!$AG$12:$AG$722,0),MATCH(U$6,'Res.Aux.'!$AG$15:$BG$15,0)))</f>
        <v/>
      </c>
      <c r="V749" s="417"/>
      <c r="W749" s="414" t="str">
        <f t="shared" si="146"/>
        <v>-</v>
      </c>
      <c r="X749" s="415" t="str">
        <f t="shared" si="146"/>
        <v>-</v>
      </c>
      <c r="Y749" s="415" t="str">
        <f t="shared" si="146"/>
        <v>-</v>
      </c>
      <c r="Z749" s="416" t="str">
        <f t="shared" si="144"/>
        <v>-</v>
      </c>
      <c r="AA749" s="417"/>
      <c r="AB749" s="414" t="str">
        <f t="shared" si="145"/>
        <v>-</v>
      </c>
      <c r="AC749" s="415" t="str">
        <f t="shared" si="145"/>
        <v>-</v>
      </c>
      <c r="AD749" s="415" t="str">
        <f t="shared" si="145"/>
        <v>-</v>
      </c>
      <c r="AE749" s="416" t="str">
        <f t="shared" si="143"/>
        <v>-</v>
      </c>
      <c r="AF749" s="417"/>
      <c r="AG749" s="410" t="str">
        <f t="shared" si="134"/>
        <v>-</v>
      </c>
      <c r="AH749" s="417"/>
      <c r="AI749" s="418" t="str">
        <f t="shared" si="135"/>
        <v>ù</v>
      </c>
      <c r="AJ749" s="419" t="str">
        <f t="shared" si="136"/>
        <v>~</v>
      </c>
      <c r="AK749" s="417"/>
      <c r="AL749" s="414" t="str">
        <f t="shared" si="142"/>
        <v>-</v>
      </c>
      <c r="AM749" s="416" t="str">
        <f t="shared" si="140"/>
        <v>-</v>
      </c>
    </row>
    <row r="750" spans="2:39" ht="15" x14ac:dyDescent="0.3">
      <c r="B750" s="400" t="str">
        <f>IF(MAX(B$7:B749)+1&gt;MAX('Res.Aux.'!$AG$23:$AG$722),"-",MAX(B$7:B749)+1)</f>
        <v>-</v>
      </c>
      <c r="C750" s="401" t="str">
        <f>IF($B750="-","",INDEX('Res.Aux.'!$AG$12:$BG$722,MATCH($B750,'Res.Aux.'!$AG$12:$AG$722,0),MATCH(C$6,'Res.Aux.'!$AG$15:$BG$15,0)))</f>
        <v/>
      </c>
      <c r="D750" s="402" t="str">
        <f t="shared" si="137"/>
        <v/>
      </c>
      <c r="E750" s="403" t="str">
        <f>IF($B750="-","",INDEX('Res.Aux.'!$AG$12:$BG$722,MATCH($B750,'Res.Aux.'!$AG$12:$AG$722,0),MATCH(E$6,'Res.Aux.'!$AG$15:$BG$15,0)))</f>
        <v/>
      </c>
      <c r="F750" s="402" t="str">
        <f t="shared" si="138"/>
        <v/>
      </c>
      <c r="G750" s="404" t="str">
        <f>IF($B750="-","",INDEX('Res.Aux.'!$AG$12:$BG$722,MATCH($B750,'Res.Aux.'!$AG$12:$AG$722,0),MATCH(G$6,'Res.Aux.'!$AG$15:$BG$15,0)))</f>
        <v/>
      </c>
      <c r="H750" s="405" t="str">
        <f>IF($B750="-","",Datos!$I$16)</f>
        <v/>
      </c>
      <c r="I750" s="406" t="str">
        <f>IF($C750="","",Datos!$G$16)</f>
        <v/>
      </c>
      <c r="J750" s="407" t="str">
        <f>IF($B750="-","",INDEX('Res.Aux.'!$AG$12:$BG$722,MATCH($B750,'Res.Aux.'!$AG$12:$AG$722,0),MATCH(J$6,'Res.Aux.'!$AG$15:$BG$15,0)))</f>
        <v/>
      </c>
      <c r="K750" s="408" t="str">
        <f>IF($C750="","",Datos!$H$26)</f>
        <v/>
      </c>
      <c r="L750" s="409" t="str">
        <f>IF($I750="","",Datos!$N$27)</f>
        <v/>
      </c>
      <c r="M750" s="407" t="str">
        <f>IF($I750="","",Datos!$O$27)</f>
        <v/>
      </c>
      <c r="N750" s="410" t="str">
        <f>IF($B750="-","",INDEX('Res.Aux.'!$AG$12:$BG$722,MATCH($B750,'Res.Aux.'!$AG$12:$AG$722,0),MATCH(N$6,'Res.Aux.'!$AG$15:$BG$15,0)))</f>
        <v/>
      </c>
      <c r="O750" s="411"/>
      <c r="P750" s="412" t="str">
        <f t="shared" si="139"/>
        <v/>
      </c>
      <c r="Q750" s="413" t="str">
        <f t="shared" si="141"/>
        <v>ù</v>
      </c>
      <c r="R750" s="414" t="str">
        <f>IF($B750="-","",INDEX('Res.Aux.'!$AG$12:$BG$722,MATCH($B750,'Res.Aux.'!$AG$12:$AG$722,0),MATCH(R$6,'Res.Aux.'!$AG$15:$BG$15,0)))</f>
        <v/>
      </c>
      <c r="S750" s="415" t="str">
        <f>IF($B750="-","",INDEX('Res.Aux.'!$AG$12:$BG$722,MATCH($B750,'Res.Aux.'!$AG$12:$AG$722,0),MATCH(S$6,'Res.Aux.'!$AG$15:$BG$15,0)))</f>
        <v/>
      </c>
      <c r="T750" s="415" t="str">
        <f>IF($B750="-","",INDEX('Res.Aux.'!$AG$12:$BG$722,MATCH($B750,'Res.Aux.'!$AG$12:$AG$722,0),MATCH(T$6,'Res.Aux.'!$AG$15:$BG$15,0)))</f>
        <v/>
      </c>
      <c r="U750" s="416" t="str">
        <f>IF($B750="-","",INDEX('Res.Aux.'!$AG$12:$BG$722,MATCH($B750,'Res.Aux.'!$AG$12:$AG$722,0),MATCH(U$6,'Res.Aux.'!$AG$15:$BG$15,0)))</f>
        <v/>
      </c>
      <c r="V750" s="417"/>
      <c r="W750" s="414" t="str">
        <f t="shared" si="146"/>
        <v>-</v>
      </c>
      <c r="X750" s="415" t="str">
        <f t="shared" si="146"/>
        <v>-</v>
      </c>
      <c r="Y750" s="415" t="str">
        <f t="shared" si="146"/>
        <v>-</v>
      </c>
      <c r="Z750" s="416" t="str">
        <f t="shared" si="144"/>
        <v>-</v>
      </c>
      <c r="AA750" s="417"/>
      <c r="AB750" s="414" t="str">
        <f t="shared" si="145"/>
        <v>-</v>
      </c>
      <c r="AC750" s="415" t="str">
        <f t="shared" si="145"/>
        <v>-</v>
      </c>
      <c r="AD750" s="415" t="str">
        <f t="shared" si="145"/>
        <v>-</v>
      </c>
      <c r="AE750" s="416" t="str">
        <f t="shared" si="143"/>
        <v>-</v>
      </c>
      <c r="AF750" s="417"/>
      <c r="AG750" s="410" t="str">
        <f t="shared" si="134"/>
        <v>-</v>
      </c>
      <c r="AH750" s="417"/>
      <c r="AI750" s="418" t="str">
        <f t="shared" si="135"/>
        <v>ù</v>
      </c>
      <c r="AJ750" s="419" t="str">
        <f t="shared" si="136"/>
        <v>~</v>
      </c>
      <c r="AK750" s="417"/>
      <c r="AL750" s="414" t="str">
        <f t="shared" si="142"/>
        <v>-</v>
      </c>
      <c r="AM750" s="416" t="str">
        <f t="shared" si="140"/>
        <v>-</v>
      </c>
    </row>
    <row r="751" spans="2:39" ht="15" x14ac:dyDescent="0.3">
      <c r="B751" s="400" t="str">
        <f>IF(MAX(B$7:B750)+1&gt;MAX('Res.Aux.'!$AG$23:$AG$722),"-",MAX(B$7:B750)+1)</f>
        <v>-</v>
      </c>
      <c r="C751" s="401" t="str">
        <f>IF($B751="-","",INDEX('Res.Aux.'!$AG$12:$BG$722,MATCH($B751,'Res.Aux.'!$AG$12:$AG$722,0),MATCH(C$6,'Res.Aux.'!$AG$15:$BG$15,0)))</f>
        <v/>
      </c>
      <c r="D751" s="402" t="str">
        <f t="shared" si="137"/>
        <v/>
      </c>
      <c r="E751" s="403" t="str">
        <f>IF($B751="-","",INDEX('Res.Aux.'!$AG$12:$BG$722,MATCH($B751,'Res.Aux.'!$AG$12:$AG$722,0),MATCH(E$6,'Res.Aux.'!$AG$15:$BG$15,0)))</f>
        <v/>
      </c>
      <c r="F751" s="402" t="str">
        <f t="shared" si="138"/>
        <v/>
      </c>
      <c r="G751" s="404" t="str">
        <f>IF($B751="-","",INDEX('Res.Aux.'!$AG$12:$BG$722,MATCH($B751,'Res.Aux.'!$AG$12:$AG$722,0),MATCH(G$6,'Res.Aux.'!$AG$15:$BG$15,0)))</f>
        <v/>
      </c>
      <c r="H751" s="405" t="str">
        <f>IF($B751="-","",Datos!$I$16)</f>
        <v/>
      </c>
      <c r="I751" s="406" t="str">
        <f>IF($C751="","",Datos!$G$16)</f>
        <v/>
      </c>
      <c r="J751" s="407" t="str">
        <f>IF($B751="-","",INDEX('Res.Aux.'!$AG$12:$BG$722,MATCH($B751,'Res.Aux.'!$AG$12:$AG$722,0),MATCH(J$6,'Res.Aux.'!$AG$15:$BG$15,0)))</f>
        <v/>
      </c>
      <c r="K751" s="408" t="str">
        <f>IF($C751="","",Datos!$H$26)</f>
        <v/>
      </c>
      <c r="L751" s="409" t="str">
        <f>IF($I751="","",Datos!$N$27)</f>
        <v/>
      </c>
      <c r="M751" s="407" t="str">
        <f>IF($I751="","",Datos!$O$27)</f>
        <v/>
      </c>
      <c r="N751" s="410" t="str">
        <f>IF($B751="-","",INDEX('Res.Aux.'!$AG$12:$BG$722,MATCH($B751,'Res.Aux.'!$AG$12:$AG$722,0),MATCH(N$6,'Res.Aux.'!$AG$15:$BG$15,0)))</f>
        <v/>
      </c>
      <c r="O751" s="411"/>
      <c r="P751" s="412" t="str">
        <f t="shared" si="139"/>
        <v/>
      </c>
      <c r="Q751" s="413" t="str">
        <f t="shared" si="141"/>
        <v>ù</v>
      </c>
      <c r="R751" s="414" t="str">
        <f>IF($B751="-","",INDEX('Res.Aux.'!$AG$12:$BG$722,MATCH($B751,'Res.Aux.'!$AG$12:$AG$722,0),MATCH(R$6,'Res.Aux.'!$AG$15:$BG$15,0)))</f>
        <v/>
      </c>
      <c r="S751" s="415" t="str">
        <f>IF($B751="-","",INDEX('Res.Aux.'!$AG$12:$BG$722,MATCH($B751,'Res.Aux.'!$AG$12:$AG$722,0),MATCH(S$6,'Res.Aux.'!$AG$15:$BG$15,0)))</f>
        <v/>
      </c>
      <c r="T751" s="415" t="str">
        <f>IF($B751="-","",INDEX('Res.Aux.'!$AG$12:$BG$722,MATCH($B751,'Res.Aux.'!$AG$12:$AG$722,0),MATCH(T$6,'Res.Aux.'!$AG$15:$BG$15,0)))</f>
        <v/>
      </c>
      <c r="U751" s="416" t="str">
        <f>IF($B751="-","",INDEX('Res.Aux.'!$AG$12:$BG$722,MATCH($B751,'Res.Aux.'!$AG$12:$AG$722,0),MATCH(U$6,'Res.Aux.'!$AG$15:$BG$15,0)))</f>
        <v/>
      </c>
      <c r="V751" s="417"/>
      <c r="W751" s="414" t="str">
        <f t="shared" si="146"/>
        <v>-</v>
      </c>
      <c r="X751" s="415" t="str">
        <f t="shared" si="146"/>
        <v>-</v>
      </c>
      <c r="Y751" s="415" t="str">
        <f t="shared" si="146"/>
        <v>-</v>
      </c>
      <c r="Z751" s="416" t="str">
        <f t="shared" si="144"/>
        <v>-</v>
      </c>
      <c r="AA751" s="417"/>
      <c r="AB751" s="414" t="str">
        <f t="shared" si="145"/>
        <v>-</v>
      </c>
      <c r="AC751" s="415" t="str">
        <f t="shared" si="145"/>
        <v>-</v>
      </c>
      <c r="AD751" s="415" t="str">
        <f t="shared" si="145"/>
        <v>-</v>
      </c>
      <c r="AE751" s="416" t="str">
        <f t="shared" si="143"/>
        <v>-</v>
      </c>
      <c r="AF751" s="417"/>
      <c r="AG751" s="410" t="str">
        <f t="shared" si="134"/>
        <v>-</v>
      </c>
      <c r="AH751" s="417"/>
      <c r="AI751" s="418" t="str">
        <f t="shared" si="135"/>
        <v>ù</v>
      </c>
      <c r="AJ751" s="419" t="str">
        <f t="shared" si="136"/>
        <v>~</v>
      </c>
      <c r="AK751" s="417"/>
      <c r="AL751" s="414" t="str">
        <f t="shared" si="142"/>
        <v>-</v>
      </c>
      <c r="AM751" s="416" t="str">
        <f t="shared" si="140"/>
        <v>-</v>
      </c>
    </row>
    <row r="752" spans="2:39" ht="15" x14ac:dyDescent="0.3">
      <c r="B752" s="400" t="str">
        <f>IF(MAX(B$7:B751)+1&gt;MAX('Res.Aux.'!$AG$23:$AG$722),"-",MAX(B$7:B751)+1)</f>
        <v>-</v>
      </c>
      <c r="C752" s="401" t="str">
        <f>IF($B752="-","",INDEX('Res.Aux.'!$AG$12:$BG$722,MATCH($B752,'Res.Aux.'!$AG$12:$AG$722,0),MATCH(C$6,'Res.Aux.'!$AG$15:$BG$15,0)))</f>
        <v/>
      </c>
      <c r="D752" s="402" t="str">
        <f t="shared" si="137"/>
        <v/>
      </c>
      <c r="E752" s="403" t="str">
        <f>IF($B752="-","",INDEX('Res.Aux.'!$AG$12:$BG$722,MATCH($B752,'Res.Aux.'!$AG$12:$AG$722,0),MATCH(E$6,'Res.Aux.'!$AG$15:$BG$15,0)))</f>
        <v/>
      </c>
      <c r="F752" s="402" t="str">
        <f t="shared" si="138"/>
        <v/>
      </c>
      <c r="G752" s="404" t="str">
        <f>IF($B752="-","",INDEX('Res.Aux.'!$AG$12:$BG$722,MATCH($B752,'Res.Aux.'!$AG$12:$AG$722,0),MATCH(G$6,'Res.Aux.'!$AG$15:$BG$15,0)))</f>
        <v/>
      </c>
      <c r="H752" s="405" t="str">
        <f>IF($B752="-","",Datos!$I$16)</f>
        <v/>
      </c>
      <c r="I752" s="406" t="str">
        <f>IF($C752="","",Datos!$G$16)</f>
        <v/>
      </c>
      <c r="J752" s="407" t="str">
        <f>IF($B752="-","",INDEX('Res.Aux.'!$AG$12:$BG$722,MATCH($B752,'Res.Aux.'!$AG$12:$AG$722,0),MATCH(J$6,'Res.Aux.'!$AG$15:$BG$15,0)))</f>
        <v/>
      </c>
      <c r="K752" s="408" t="str">
        <f>IF($C752="","",Datos!$H$26)</f>
        <v/>
      </c>
      <c r="L752" s="409" t="str">
        <f>IF($I752="","",Datos!$N$27)</f>
        <v/>
      </c>
      <c r="M752" s="407" t="str">
        <f>IF($I752="","",Datos!$O$27)</f>
        <v/>
      </c>
      <c r="N752" s="410" t="str">
        <f>IF($B752="-","",INDEX('Res.Aux.'!$AG$12:$BG$722,MATCH($B752,'Res.Aux.'!$AG$12:$AG$722,0),MATCH(N$6,'Res.Aux.'!$AG$15:$BG$15,0)))</f>
        <v/>
      </c>
      <c r="O752" s="411"/>
      <c r="P752" s="412" t="str">
        <f t="shared" si="139"/>
        <v/>
      </c>
      <c r="Q752" s="413" t="str">
        <f t="shared" si="141"/>
        <v>ù</v>
      </c>
      <c r="R752" s="414" t="str">
        <f>IF($B752="-","",INDEX('Res.Aux.'!$AG$12:$BG$722,MATCH($B752,'Res.Aux.'!$AG$12:$AG$722,0),MATCH(R$6,'Res.Aux.'!$AG$15:$BG$15,0)))</f>
        <v/>
      </c>
      <c r="S752" s="415" t="str">
        <f>IF($B752="-","",INDEX('Res.Aux.'!$AG$12:$BG$722,MATCH($B752,'Res.Aux.'!$AG$12:$AG$722,0),MATCH(S$6,'Res.Aux.'!$AG$15:$BG$15,0)))</f>
        <v/>
      </c>
      <c r="T752" s="415" t="str">
        <f>IF($B752="-","",INDEX('Res.Aux.'!$AG$12:$BG$722,MATCH($B752,'Res.Aux.'!$AG$12:$AG$722,0),MATCH(T$6,'Res.Aux.'!$AG$15:$BG$15,0)))</f>
        <v/>
      </c>
      <c r="U752" s="416" t="str">
        <f>IF($B752="-","",INDEX('Res.Aux.'!$AG$12:$BG$722,MATCH($B752,'Res.Aux.'!$AG$12:$AG$722,0),MATCH(U$6,'Res.Aux.'!$AG$15:$BG$15,0)))</f>
        <v/>
      </c>
      <c r="V752" s="417"/>
      <c r="W752" s="414" t="str">
        <f t="shared" si="146"/>
        <v>-</v>
      </c>
      <c r="X752" s="415" t="str">
        <f t="shared" si="146"/>
        <v>-</v>
      </c>
      <c r="Y752" s="415" t="str">
        <f t="shared" si="146"/>
        <v>-</v>
      </c>
      <c r="Z752" s="416" t="str">
        <f t="shared" si="144"/>
        <v>-</v>
      </c>
      <c r="AA752" s="417"/>
      <c r="AB752" s="414" t="str">
        <f t="shared" si="145"/>
        <v>-</v>
      </c>
      <c r="AC752" s="415" t="str">
        <f t="shared" si="145"/>
        <v>-</v>
      </c>
      <c r="AD752" s="415" t="str">
        <f t="shared" si="145"/>
        <v>-</v>
      </c>
      <c r="AE752" s="416" t="str">
        <f t="shared" si="143"/>
        <v>-</v>
      </c>
      <c r="AF752" s="417"/>
      <c r="AG752" s="410" t="str">
        <f t="shared" si="134"/>
        <v>-</v>
      </c>
      <c r="AH752" s="417"/>
      <c r="AI752" s="418" t="str">
        <f t="shared" si="135"/>
        <v>ù</v>
      </c>
      <c r="AJ752" s="419" t="str">
        <f t="shared" si="136"/>
        <v>~</v>
      </c>
      <c r="AK752" s="417"/>
      <c r="AL752" s="414" t="str">
        <f t="shared" si="142"/>
        <v>-</v>
      </c>
      <c r="AM752" s="416" t="str">
        <f t="shared" si="140"/>
        <v>-</v>
      </c>
    </row>
    <row r="753" spans="2:39" ht="15" x14ac:dyDescent="0.3">
      <c r="B753" s="400" t="str">
        <f>IF(MAX(B$7:B752)+1&gt;MAX('Res.Aux.'!$AG$23:$AG$722),"-",MAX(B$7:B752)+1)</f>
        <v>-</v>
      </c>
      <c r="C753" s="401" t="str">
        <f>IF($B753="-","",INDEX('Res.Aux.'!$AG$12:$BG$722,MATCH($B753,'Res.Aux.'!$AG$12:$AG$722,0),MATCH(C$6,'Res.Aux.'!$AG$15:$BG$15,0)))</f>
        <v/>
      </c>
      <c r="D753" s="402" t="str">
        <f t="shared" si="137"/>
        <v/>
      </c>
      <c r="E753" s="403" t="str">
        <f>IF($B753="-","",INDEX('Res.Aux.'!$AG$12:$BG$722,MATCH($B753,'Res.Aux.'!$AG$12:$AG$722,0),MATCH(E$6,'Res.Aux.'!$AG$15:$BG$15,0)))</f>
        <v/>
      </c>
      <c r="F753" s="402" t="str">
        <f t="shared" si="138"/>
        <v/>
      </c>
      <c r="G753" s="404" t="str">
        <f>IF($B753="-","",INDEX('Res.Aux.'!$AG$12:$BG$722,MATCH($B753,'Res.Aux.'!$AG$12:$AG$722,0),MATCH(G$6,'Res.Aux.'!$AG$15:$BG$15,0)))</f>
        <v/>
      </c>
      <c r="H753" s="405" t="str">
        <f>IF($B753="-","",Datos!$I$16)</f>
        <v/>
      </c>
      <c r="I753" s="406" t="str">
        <f>IF($C753="","",Datos!$G$16)</f>
        <v/>
      </c>
      <c r="J753" s="407" t="str">
        <f>IF($B753="-","",INDEX('Res.Aux.'!$AG$12:$BG$722,MATCH($B753,'Res.Aux.'!$AG$12:$AG$722,0),MATCH(J$6,'Res.Aux.'!$AG$15:$BG$15,0)))</f>
        <v/>
      </c>
      <c r="K753" s="408" t="str">
        <f>IF($C753="","",Datos!$H$26)</f>
        <v/>
      </c>
      <c r="L753" s="409" t="str">
        <f>IF($I753="","",Datos!$N$27)</f>
        <v/>
      </c>
      <c r="M753" s="407" t="str">
        <f>IF($I753="","",Datos!$O$27)</f>
        <v/>
      </c>
      <c r="N753" s="410" t="str">
        <f>IF($B753="-","",INDEX('Res.Aux.'!$AG$12:$BG$722,MATCH($B753,'Res.Aux.'!$AG$12:$AG$722,0),MATCH(N$6,'Res.Aux.'!$AG$15:$BG$15,0)))</f>
        <v/>
      </c>
      <c r="O753" s="411"/>
      <c r="P753" s="412" t="str">
        <f t="shared" si="139"/>
        <v/>
      </c>
      <c r="Q753" s="413" t="str">
        <f t="shared" si="141"/>
        <v>ù</v>
      </c>
      <c r="R753" s="414" t="str">
        <f>IF($B753="-","",INDEX('Res.Aux.'!$AG$12:$BG$722,MATCH($B753,'Res.Aux.'!$AG$12:$AG$722,0),MATCH(R$6,'Res.Aux.'!$AG$15:$BG$15,0)))</f>
        <v/>
      </c>
      <c r="S753" s="415" t="str">
        <f>IF($B753="-","",INDEX('Res.Aux.'!$AG$12:$BG$722,MATCH($B753,'Res.Aux.'!$AG$12:$AG$722,0),MATCH(S$6,'Res.Aux.'!$AG$15:$BG$15,0)))</f>
        <v/>
      </c>
      <c r="T753" s="415" t="str">
        <f>IF($B753="-","",INDEX('Res.Aux.'!$AG$12:$BG$722,MATCH($B753,'Res.Aux.'!$AG$12:$AG$722,0),MATCH(T$6,'Res.Aux.'!$AG$15:$BG$15,0)))</f>
        <v/>
      </c>
      <c r="U753" s="416" t="str">
        <f>IF($B753="-","",INDEX('Res.Aux.'!$AG$12:$BG$722,MATCH($B753,'Res.Aux.'!$AG$12:$AG$722,0),MATCH(U$6,'Res.Aux.'!$AG$15:$BG$15,0)))</f>
        <v/>
      </c>
      <c r="V753" s="417"/>
      <c r="W753" s="414" t="str">
        <f t="shared" si="146"/>
        <v>-</v>
      </c>
      <c r="X753" s="415" t="str">
        <f t="shared" si="146"/>
        <v>-</v>
      </c>
      <c r="Y753" s="415" t="str">
        <f t="shared" si="146"/>
        <v>-</v>
      </c>
      <c r="Z753" s="416" t="str">
        <f t="shared" si="144"/>
        <v>-</v>
      </c>
      <c r="AA753" s="417"/>
      <c r="AB753" s="414" t="str">
        <f t="shared" si="145"/>
        <v>-</v>
      </c>
      <c r="AC753" s="415" t="str">
        <f t="shared" si="145"/>
        <v>-</v>
      </c>
      <c r="AD753" s="415" t="str">
        <f t="shared" si="145"/>
        <v>-</v>
      </c>
      <c r="AE753" s="416" t="str">
        <f t="shared" si="143"/>
        <v>-</v>
      </c>
      <c r="AF753" s="417"/>
      <c r="AG753" s="410" t="str">
        <f t="shared" si="134"/>
        <v>-</v>
      </c>
      <c r="AH753" s="417"/>
      <c r="AI753" s="418" t="str">
        <f t="shared" si="135"/>
        <v>ù</v>
      </c>
      <c r="AJ753" s="419" t="str">
        <f t="shared" si="136"/>
        <v>~</v>
      </c>
      <c r="AK753" s="417"/>
      <c r="AL753" s="414" t="str">
        <f t="shared" si="142"/>
        <v>-</v>
      </c>
      <c r="AM753" s="416" t="str">
        <f t="shared" si="140"/>
        <v>-</v>
      </c>
    </row>
    <row r="754" spans="2:39" ht="15" x14ac:dyDescent="0.3">
      <c r="B754" s="400" t="str">
        <f>IF(MAX(B$7:B753)+1&gt;MAX('Res.Aux.'!$AG$23:$AG$722),"-",MAX(B$7:B753)+1)</f>
        <v>-</v>
      </c>
      <c r="C754" s="401" t="str">
        <f>IF($B754="-","",INDEX('Res.Aux.'!$AG$12:$BG$722,MATCH($B754,'Res.Aux.'!$AG$12:$AG$722,0),MATCH(C$6,'Res.Aux.'!$AG$15:$BG$15,0)))</f>
        <v/>
      </c>
      <c r="D754" s="402" t="str">
        <f t="shared" si="137"/>
        <v/>
      </c>
      <c r="E754" s="403" t="str">
        <f>IF($B754="-","",INDEX('Res.Aux.'!$AG$12:$BG$722,MATCH($B754,'Res.Aux.'!$AG$12:$AG$722,0),MATCH(E$6,'Res.Aux.'!$AG$15:$BG$15,0)))</f>
        <v/>
      </c>
      <c r="F754" s="402" t="str">
        <f t="shared" si="138"/>
        <v/>
      </c>
      <c r="G754" s="404" t="str">
        <f>IF($B754="-","",INDEX('Res.Aux.'!$AG$12:$BG$722,MATCH($B754,'Res.Aux.'!$AG$12:$AG$722,0),MATCH(G$6,'Res.Aux.'!$AG$15:$BG$15,0)))</f>
        <v/>
      </c>
      <c r="H754" s="405" t="str">
        <f>IF($B754="-","",Datos!$I$16)</f>
        <v/>
      </c>
      <c r="I754" s="406" t="str">
        <f>IF($C754="","",Datos!$G$16)</f>
        <v/>
      </c>
      <c r="J754" s="407" t="str">
        <f>IF($B754="-","",INDEX('Res.Aux.'!$AG$12:$BG$722,MATCH($B754,'Res.Aux.'!$AG$12:$AG$722,0),MATCH(J$6,'Res.Aux.'!$AG$15:$BG$15,0)))</f>
        <v/>
      </c>
      <c r="K754" s="408" t="str">
        <f>IF($C754="","",Datos!$H$26)</f>
        <v/>
      </c>
      <c r="L754" s="409" t="str">
        <f>IF($I754="","",Datos!$N$27)</f>
        <v/>
      </c>
      <c r="M754" s="407" t="str">
        <f>IF($I754="","",Datos!$O$27)</f>
        <v/>
      </c>
      <c r="N754" s="410" t="str">
        <f>IF($B754="-","",INDEX('Res.Aux.'!$AG$12:$BG$722,MATCH($B754,'Res.Aux.'!$AG$12:$AG$722,0),MATCH(N$6,'Res.Aux.'!$AG$15:$BG$15,0)))</f>
        <v/>
      </c>
      <c r="O754" s="411"/>
      <c r="P754" s="412" t="str">
        <f t="shared" si="139"/>
        <v/>
      </c>
      <c r="Q754" s="413" t="str">
        <f t="shared" si="141"/>
        <v>ù</v>
      </c>
      <c r="R754" s="414" t="str">
        <f>IF($B754="-","",INDEX('Res.Aux.'!$AG$12:$BG$722,MATCH($B754,'Res.Aux.'!$AG$12:$AG$722,0),MATCH(R$6,'Res.Aux.'!$AG$15:$BG$15,0)))</f>
        <v/>
      </c>
      <c r="S754" s="415" t="str">
        <f>IF($B754="-","",INDEX('Res.Aux.'!$AG$12:$BG$722,MATCH($B754,'Res.Aux.'!$AG$12:$AG$722,0),MATCH(S$6,'Res.Aux.'!$AG$15:$BG$15,0)))</f>
        <v/>
      </c>
      <c r="T754" s="415" t="str">
        <f>IF($B754="-","",INDEX('Res.Aux.'!$AG$12:$BG$722,MATCH($B754,'Res.Aux.'!$AG$12:$AG$722,0),MATCH(T$6,'Res.Aux.'!$AG$15:$BG$15,0)))</f>
        <v/>
      </c>
      <c r="U754" s="416" t="str">
        <f>IF($B754="-","",INDEX('Res.Aux.'!$AG$12:$BG$722,MATCH($B754,'Res.Aux.'!$AG$12:$AG$722,0),MATCH(U$6,'Res.Aux.'!$AG$15:$BG$15,0)))</f>
        <v/>
      </c>
      <c r="V754" s="417"/>
      <c r="W754" s="414" t="str">
        <f t="shared" si="146"/>
        <v>-</v>
      </c>
      <c r="X754" s="415" t="str">
        <f t="shared" si="146"/>
        <v>-</v>
      </c>
      <c r="Y754" s="415" t="str">
        <f t="shared" si="146"/>
        <v>-</v>
      </c>
      <c r="Z754" s="416" t="str">
        <f t="shared" si="144"/>
        <v>-</v>
      </c>
      <c r="AA754" s="417"/>
      <c r="AB754" s="414" t="str">
        <f t="shared" si="145"/>
        <v>-</v>
      </c>
      <c r="AC754" s="415" t="str">
        <f t="shared" si="145"/>
        <v>-</v>
      </c>
      <c r="AD754" s="415" t="str">
        <f t="shared" si="145"/>
        <v>-</v>
      </c>
      <c r="AE754" s="416" t="str">
        <f t="shared" si="143"/>
        <v>-</v>
      </c>
      <c r="AF754" s="417"/>
      <c r="AG754" s="410" t="str">
        <f t="shared" si="134"/>
        <v>-</v>
      </c>
      <c r="AH754" s="417"/>
      <c r="AI754" s="418" t="str">
        <f t="shared" si="135"/>
        <v>ù</v>
      </c>
      <c r="AJ754" s="419" t="str">
        <f t="shared" si="136"/>
        <v>~</v>
      </c>
      <c r="AK754" s="417"/>
      <c r="AL754" s="414" t="str">
        <f t="shared" si="142"/>
        <v>-</v>
      </c>
      <c r="AM754" s="416" t="str">
        <f t="shared" si="140"/>
        <v>-</v>
      </c>
    </row>
    <row r="755" spans="2:39" ht="15" x14ac:dyDescent="0.3">
      <c r="B755" s="400" t="str">
        <f>IF(MAX(B$7:B754)+1&gt;MAX('Res.Aux.'!$AG$23:$AG$722),"-",MAX(B$7:B754)+1)</f>
        <v>-</v>
      </c>
      <c r="C755" s="401" t="str">
        <f>IF($B755="-","",INDEX('Res.Aux.'!$AG$12:$BG$722,MATCH($B755,'Res.Aux.'!$AG$12:$AG$722,0),MATCH(C$6,'Res.Aux.'!$AG$15:$BG$15,0)))</f>
        <v/>
      </c>
      <c r="D755" s="402" t="str">
        <f t="shared" si="137"/>
        <v/>
      </c>
      <c r="E755" s="403" t="str">
        <f>IF($B755="-","",INDEX('Res.Aux.'!$AG$12:$BG$722,MATCH($B755,'Res.Aux.'!$AG$12:$AG$722,0),MATCH(E$6,'Res.Aux.'!$AG$15:$BG$15,0)))</f>
        <v/>
      </c>
      <c r="F755" s="402" t="str">
        <f t="shared" si="138"/>
        <v/>
      </c>
      <c r="G755" s="404" t="str">
        <f>IF($B755="-","",INDEX('Res.Aux.'!$AG$12:$BG$722,MATCH($B755,'Res.Aux.'!$AG$12:$AG$722,0),MATCH(G$6,'Res.Aux.'!$AG$15:$BG$15,0)))</f>
        <v/>
      </c>
      <c r="H755" s="405" t="str">
        <f>IF($B755="-","",Datos!$I$16)</f>
        <v/>
      </c>
      <c r="I755" s="406" t="str">
        <f>IF($C755="","",Datos!$G$16)</f>
        <v/>
      </c>
      <c r="J755" s="407" t="str">
        <f>IF($B755="-","",INDEX('Res.Aux.'!$AG$12:$BG$722,MATCH($B755,'Res.Aux.'!$AG$12:$AG$722,0),MATCH(J$6,'Res.Aux.'!$AG$15:$BG$15,0)))</f>
        <v/>
      </c>
      <c r="K755" s="408" t="str">
        <f>IF($C755="","",Datos!$H$26)</f>
        <v/>
      </c>
      <c r="L755" s="409" t="str">
        <f>IF($I755="","",Datos!$N$27)</f>
        <v/>
      </c>
      <c r="M755" s="407" t="str">
        <f>IF($I755="","",Datos!$O$27)</f>
        <v/>
      </c>
      <c r="N755" s="410" t="str">
        <f>IF($B755="-","",INDEX('Res.Aux.'!$AG$12:$BG$722,MATCH($B755,'Res.Aux.'!$AG$12:$AG$722,0),MATCH(N$6,'Res.Aux.'!$AG$15:$BG$15,0)))</f>
        <v/>
      </c>
      <c r="O755" s="411"/>
      <c r="P755" s="412" t="str">
        <f t="shared" si="139"/>
        <v/>
      </c>
      <c r="Q755" s="413" t="str">
        <f t="shared" si="141"/>
        <v>ù</v>
      </c>
      <c r="R755" s="414" t="str">
        <f>IF($B755="-","",INDEX('Res.Aux.'!$AG$12:$BG$722,MATCH($B755,'Res.Aux.'!$AG$12:$AG$722,0),MATCH(R$6,'Res.Aux.'!$AG$15:$BG$15,0)))</f>
        <v/>
      </c>
      <c r="S755" s="415" t="str">
        <f>IF($B755="-","",INDEX('Res.Aux.'!$AG$12:$BG$722,MATCH($B755,'Res.Aux.'!$AG$12:$AG$722,0),MATCH(S$6,'Res.Aux.'!$AG$15:$BG$15,0)))</f>
        <v/>
      </c>
      <c r="T755" s="415" t="str">
        <f>IF($B755="-","",INDEX('Res.Aux.'!$AG$12:$BG$722,MATCH($B755,'Res.Aux.'!$AG$12:$AG$722,0),MATCH(T$6,'Res.Aux.'!$AG$15:$BG$15,0)))</f>
        <v/>
      </c>
      <c r="U755" s="416" t="str">
        <f>IF($B755="-","",INDEX('Res.Aux.'!$AG$12:$BG$722,MATCH($B755,'Res.Aux.'!$AG$12:$AG$722,0),MATCH(U$6,'Res.Aux.'!$AG$15:$BG$15,0)))</f>
        <v/>
      </c>
      <c r="V755" s="417"/>
      <c r="W755" s="414" t="str">
        <f t="shared" si="146"/>
        <v>-</v>
      </c>
      <c r="X755" s="415" t="str">
        <f t="shared" si="146"/>
        <v>-</v>
      </c>
      <c r="Y755" s="415" t="str">
        <f t="shared" si="146"/>
        <v>-</v>
      </c>
      <c r="Z755" s="416" t="str">
        <f t="shared" si="144"/>
        <v>-</v>
      </c>
      <c r="AA755" s="417"/>
      <c r="AB755" s="414" t="str">
        <f t="shared" si="145"/>
        <v>-</v>
      </c>
      <c r="AC755" s="415" t="str">
        <f t="shared" si="145"/>
        <v>-</v>
      </c>
      <c r="AD755" s="415" t="str">
        <f t="shared" si="145"/>
        <v>-</v>
      </c>
      <c r="AE755" s="416" t="str">
        <f t="shared" si="143"/>
        <v>-</v>
      </c>
      <c r="AF755" s="417"/>
      <c r="AG755" s="410" t="str">
        <f t="shared" si="134"/>
        <v>-</v>
      </c>
      <c r="AH755" s="417"/>
      <c r="AI755" s="418" t="str">
        <f t="shared" si="135"/>
        <v>ù</v>
      </c>
      <c r="AJ755" s="419" t="str">
        <f t="shared" si="136"/>
        <v>~</v>
      </c>
      <c r="AK755" s="417"/>
      <c r="AL755" s="414" t="str">
        <f t="shared" si="142"/>
        <v>-</v>
      </c>
      <c r="AM755" s="416" t="str">
        <f t="shared" si="140"/>
        <v>-</v>
      </c>
    </row>
    <row r="756" spans="2:39" ht="15" x14ac:dyDescent="0.3">
      <c r="B756" s="400" t="str">
        <f>IF(MAX(B$7:B755)+1&gt;MAX('Res.Aux.'!$AG$23:$AG$722),"-",MAX(B$7:B755)+1)</f>
        <v>-</v>
      </c>
      <c r="C756" s="401" t="str">
        <f>IF($B756="-","",INDEX('Res.Aux.'!$AG$12:$BG$722,MATCH($B756,'Res.Aux.'!$AG$12:$AG$722,0),MATCH(C$6,'Res.Aux.'!$AG$15:$BG$15,0)))</f>
        <v/>
      </c>
      <c r="D756" s="402" t="str">
        <f t="shared" si="137"/>
        <v/>
      </c>
      <c r="E756" s="403" t="str">
        <f>IF($B756="-","",INDEX('Res.Aux.'!$AG$12:$BG$722,MATCH($B756,'Res.Aux.'!$AG$12:$AG$722,0),MATCH(E$6,'Res.Aux.'!$AG$15:$BG$15,0)))</f>
        <v/>
      </c>
      <c r="F756" s="402" t="str">
        <f t="shared" si="138"/>
        <v/>
      </c>
      <c r="G756" s="404" t="str">
        <f>IF($B756="-","",INDEX('Res.Aux.'!$AG$12:$BG$722,MATCH($B756,'Res.Aux.'!$AG$12:$AG$722,0),MATCH(G$6,'Res.Aux.'!$AG$15:$BG$15,0)))</f>
        <v/>
      </c>
      <c r="H756" s="405" t="str">
        <f>IF($B756="-","",Datos!$I$16)</f>
        <v/>
      </c>
      <c r="I756" s="406" t="str">
        <f>IF($C756="","",Datos!$G$16)</f>
        <v/>
      </c>
      <c r="J756" s="407" t="str">
        <f>IF($B756="-","",INDEX('Res.Aux.'!$AG$12:$BG$722,MATCH($B756,'Res.Aux.'!$AG$12:$AG$722,0),MATCH(J$6,'Res.Aux.'!$AG$15:$BG$15,0)))</f>
        <v/>
      </c>
      <c r="K756" s="408" t="str">
        <f>IF($C756="","",Datos!$H$26)</f>
        <v/>
      </c>
      <c r="L756" s="409" t="str">
        <f>IF($I756="","",Datos!$N$27)</f>
        <v/>
      </c>
      <c r="M756" s="407" t="str">
        <f>IF($I756="","",Datos!$O$27)</f>
        <v/>
      </c>
      <c r="N756" s="410" t="str">
        <f>IF($B756="-","",INDEX('Res.Aux.'!$AG$12:$BG$722,MATCH($B756,'Res.Aux.'!$AG$12:$AG$722,0),MATCH(N$6,'Res.Aux.'!$AG$15:$BG$15,0)))</f>
        <v/>
      </c>
      <c r="O756" s="411"/>
      <c r="P756" s="412" t="str">
        <f t="shared" si="139"/>
        <v/>
      </c>
      <c r="Q756" s="413" t="str">
        <f t="shared" si="141"/>
        <v>ù</v>
      </c>
      <c r="R756" s="414" t="str">
        <f>IF($B756="-","",INDEX('Res.Aux.'!$AG$12:$BG$722,MATCH($B756,'Res.Aux.'!$AG$12:$AG$722,0),MATCH(R$6,'Res.Aux.'!$AG$15:$BG$15,0)))</f>
        <v/>
      </c>
      <c r="S756" s="415" t="str">
        <f>IF($B756="-","",INDEX('Res.Aux.'!$AG$12:$BG$722,MATCH($B756,'Res.Aux.'!$AG$12:$AG$722,0),MATCH(S$6,'Res.Aux.'!$AG$15:$BG$15,0)))</f>
        <v/>
      </c>
      <c r="T756" s="415" t="str">
        <f>IF($B756="-","",INDEX('Res.Aux.'!$AG$12:$BG$722,MATCH($B756,'Res.Aux.'!$AG$12:$AG$722,0),MATCH(T$6,'Res.Aux.'!$AG$15:$BG$15,0)))</f>
        <v/>
      </c>
      <c r="U756" s="416" t="str">
        <f>IF($B756="-","",INDEX('Res.Aux.'!$AG$12:$BG$722,MATCH($B756,'Res.Aux.'!$AG$12:$AG$722,0),MATCH(U$6,'Res.Aux.'!$AG$15:$BG$15,0)))</f>
        <v/>
      </c>
      <c r="V756" s="417"/>
      <c r="W756" s="414" t="str">
        <f t="shared" si="146"/>
        <v>-</v>
      </c>
      <c r="X756" s="415" t="str">
        <f t="shared" si="146"/>
        <v>-</v>
      </c>
      <c r="Y756" s="415" t="str">
        <f t="shared" si="146"/>
        <v>-</v>
      </c>
      <c r="Z756" s="416" t="str">
        <f t="shared" si="144"/>
        <v>-</v>
      </c>
      <c r="AA756" s="417"/>
      <c r="AB756" s="414" t="str">
        <f t="shared" si="145"/>
        <v>-</v>
      </c>
      <c r="AC756" s="415" t="str">
        <f t="shared" si="145"/>
        <v>-</v>
      </c>
      <c r="AD756" s="415" t="str">
        <f t="shared" si="145"/>
        <v>-</v>
      </c>
      <c r="AE756" s="416" t="str">
        <f t="shared" si="143"/>
        <v>-</v>
      </c>
      <c r="AF756" s="417"/>
      <c r="AG756" s="410" t="str">
        <f t="shared" si="134"/>
        <v>-</v>
      </c>
      <c r="AH756" s="417"/>
      <c r="AI756" s="418" t="str">
        <f t="shared" si="135"/>
        <v>ù</v>
      </c>
      <c r="AJ756" s="419" t="str">
        <f t="shared" si="136"/>
        <v>~</v>
      </c>
      <c r="AK756" s="417"/>
      <c r="AL756" s="414" t="str">
        <f t="shared" si="142"/>
        <v>-</v>
      </c>
      <c r="AM756" s="416" t="str">
        <f t="shared" si="140"/>
        <v>-</v>
      </c>
    </row>
    <row r="757" spans="2:39" ht="15" x14ac:dyDescent="0.3">
      <c r="B757" s="400" t="str">
        <f>IF(MAX(B$7:B756)+1&gt;MAX('Res.Aux.'!$AG$23:$AG$722),"-",MAX(B$7:B756)+1)</f>
        <v>-</v>
      </c>
      <c r="C757" s="401" t="str">
        <f>IF($B757="-","",INDEX('Res.Aux.'!$AG$12:$BG$722,MATCH($B757,'Res.Aux.'!$AG$12:$AG$722,0),MATCH(C$6,'Res.Aux.'!$AG$15:$BG$15,0)))</f>
        <v/>
      </c>
      <c r="D757" s="402" t="str">
        <f t="shared" si="137"/>
        <v/>
      </c>
      <c r="E757" s="403" t="str">
        <f>IF($B757="-","",INDEX('Res.Aux.'!$AG$12:$BG$722,MATCH($B757,'Res.Aux.'!$AG$12:$AG$722,0),MATCH(E$6,'Res.Aux.'!$AG$15:$BG$15,0)))</f>
        <v/>
      </c>
      <c r="F757" s="402" t="str">
        <f t="shared" si="138"/>
        <v/>
      </c>
      <c r="G757" s="404" t="str">
        <f>IF($B757="-","",INDEX('Res.Aux.'!$AG$12:$BG$722,MATCH($B757,'Res.Aux.'!$AG$12:$AG$722,0),MATCH(G$6,'Res.Aux.'!$AG$15:$BG$15,0)))</f>
        <v/>
      </c>
      <c r="H757" s="405" t="str">
        <f>IF($B757="-","",Datos!$I$16)</f>
        <v/>
      </c>
      <c r="I757" s="406" t="str">
        <f>IF($C757="","",Datos!$G$16)</f>
        <v/>
      </c>
      <c r="J757" s="407" t="str">
        <f>IF($B757="-","",INDEX('Res.Aux.'!$AG$12:$BG$722,MATCH($B757,'Res.Aux.'!$AG$12:$AG$722,0),MATCH(J$6,'Res.Aux.'!$AG$15:$BG$15,0)))</f>
        <v/>
      </c>
      <c r="K757" s="408" t="str">
        <f>IF($C757="","",Datos!$H$26)</f>
        <v/>
      </c>
      <c r="L757" s="409" t="str">
        <f>IF($I757="","",Datos!$N$27)</f>
        <v/>
      </c>
      <c r="M757" s="407" t="str">
        <f>IF($I757="","",Datos!$O$27)</f>
        <v/>
      </c>
      <c r="N757" s="410" t="str">
        <f>IF($B757="-","",INDEX('Res.Aux.'!$AG$12:$BG$722,MATCH($B757,'Res.Aux.'!$AG$12:$AG$722,0),MATCH(N$6,'Res.Aux.'!$AG$15:$BG$15,0)))</f>
        <v/>
      </c>
      <c r="O757" s="411"/>
      <c r="P757" s="412" t="str">
        <f t="shared" si="139"/>
        <v/>
      </c>
      <c r="Q757" s="413" t="str">
        <f t="shared" si="141"/>
        <v>ù</v>
      </c>
      <c r="R757" s="414" t="str">
        <f>IF($B757="-","",INDEX('Res.Aux.'!$AG$12:$BG$722,MATCH($B757,'Res.Aux.'!$AG$12:$AG$722,0),MATCH(R$6,'Res.Aux.'!$AG$15:$BG$15,0)))</f>
        <v/>
      </c>
      <c r="S757" s="415" t="str">
        <f>IF($B757="-","",INDEX('Res.Aux.'!$AG$12:$BG$722,MATCH($B757,'Res.Aux.'!$AG$12:$AG$722,0),MATCH(S$6,'Res.Aux.'!$AG$15:$BG$15,0)))</f>
        <v/>
      </c>
      <c r="T757" s="415" t="str">
        <f>IF($B757="-","",INDEX('Res.Aux.'!$AG$12:$BG$722,MATCH($B757,'Res.Aux.'!$AG$12:$AG$722,0),MATCH(T$6,'Res.Aux.'!$AG$15:$BG$15,0)))</f>
        <v/>
      </c>
      <c r="U757" s="416" t="str">
        <f>IF($B757="-","",INDEX('Res.Aux.'!$AG$12:$BG$722,MATCH($B757,'Res.Aux.'!$AG$12:$AG$722,0),MATCH(U$6,'Res.Aux.'!$AG$15:$BG$15,0)))</f>
        <v/>
      </c>
      <c r="V757" s="417"/>
      <c r="W757" s="414" t="str">
        <f t="shared" si="146"/>
        <v>-</v>
      </c>
      <c r="X757" s="415" t="str">
        <f t="shared" si="146"/>
        <v>-</v>
      </c>
      <c r="Y757" s="415" t="str">
        <f t="shared" si="146"/>
        <v>-</v>
      </c>
      <c r="Z757" s="416" t="str">
        <f t="shared" si="144"/>
        <v>-</v>
      </c>
      <c r="AA757" s="417"/>
      <c r="AB757" s="414" t="str">
        <f t="shared" si="145"/>
        <v>-</v>
      </c>
      <c r="AC757" s="415" t="str">
        <f t="shared" si="145"/>
        <v>-</v>
      </c>
      <c r="AD757" s="415" t="str">
        <f t="shared" si="145"/>
        <v>-</v>
      </c>
      <c r="AE757" s="416" t="str">
        <f t="shared" si="143"/>
        <v>-</v>
      </c>
      <c r="AF757" s="417"/>
      <c r="AG757" s="410" t="str">
        <f t="shared" si="134"/>
        <v>-</v>
      </c>
      <c r="AH757" s="417"/>
      <c r="AI757" s="418" t="str">
        <f t="shared" si="135"/>
        <v>ù</v>
      </c>
      <c r="AJ757" s="419" t="str">
        <f t="shared" si="136"/>
        <v>~</v>
      </c>
      <c r="AK757" s="417"/>
      <c r="AL757" s="414" t="str">
        <f t="shared" si="142"/>
        <v>-</v>
      </c>
      <c r="AM757" s="416" t="str">
        <f t="shared" si="140"/>
        <v>-</v>
      </c>
    </row>
    <row r="758" spans="2:39" ht="15" x14ac:dyDescent="0.3">
      <c r="B758" s="400" t="str">
        <f>IF(MAX(B$7:B757)+1&gt;MAX('Res.Aux.'!$AG$23:$AG$722),"-",MAX(B$7:B757)+1)</f>
        <v>-</v>
      </c>
      <c r="C758" s="401" t="str">
        <f>IF($B758="-","",INDEX('Res.Aux.'!$AG$12:$BG$722,MATCH($B758,'Res.Aux.'!$AG$12:$AG$722,0),MATCH(C$6,'Res.Aux.'!$AG$15:$BG$15,0)))</f>
        <v/>
      </c>
      <c r="D758" s="402" t="str">
        <f t="shared" si="137"/>
        <v/>
      </c>
      <c r="E758" s="403" t="str">
        <f>IF($B758="-","",INDEX('Res.Aux.'!$AG$12:$BG$722,MATCH($B758,'Res.Aux.'!$AG$12:$AG$722,0),MATCH(E$6,'Res.Aux.'!$AG$15:$BG$15,0)))</f>
        <v/>
      </c>
      <c r="F758" s="402" t="str">
        <f t="shared" si="138"/>
        <v/>
      </c>
      <c r="G758" s="404" t="str">
        <f>IF($B758="-","",INDEX('Res.Aux.'!$AG$12:$BG$722,MATCH($B758,'Res.Aux.'!$AG$12:$AG$722,0),MATCH(G$6,'Res.Aux.'!$AG$15:$BG$15,0)))</f>
        <v/>
      </c>
      <c r="H758" s="405" t="str">
        <f>IF($B758="-","",Datos!$I$16)</f>
        <v/>
      </c>
      <c r="I758" s="406" t="str">
        <f>IF($C758="","",Datos!$G$16)</f>
        <v/>
      </c>
      <c r="J758" s="407" t="str">
        <f>IF($B758="-","",INDEX('Res.Aux.'!$AG$12:$BG$722,MATCH($B758,'Res.Aux.'!$AG$12:$AG$722,0),MATCH(J$6,'Res.Aux.'!$AG$15:$BG$15,0)))</f>
        <v/>
      </c>
      <c r="K758" s="408" t="str">
        <f>IF($C758="","",Datos!$H$26)</f>
        <v/>
      </c>
      <c r="L758" s="409" t="str">
        <f>IF($I758="","",Datos!$N$27)</f>
        <v/>
      </c>
      <c r="M758" s="407" t="str">
        <f>IF($I758="","",Datos!$O$27)</f>
        <v/>
      </c>
      <c r="N758" s="410" t="str">
        <f>IF($B758="-","",INDEX('Res.Aux.'!$AG$12:$BG$722,MATCH($B758,'Res.Aux.'!$AG$12:$AG$722,0),MATCH(N$6,'Res.Aux.'!$AG$15:$BG$15,0)))</f>
        <v/>
      </c>
      <c r="O758" s="411"/>
      <c r="P758" s="412" t="str">
        <f t="shared" si="139"/>
        <v/>
      </c>
      <c r="Q758" s="413" t="str">
        <f t="shared" si="141"/>
        <v>ù</v>
      </c>
      <c r="R758" s="414" t="str">
        <f>IF($B758="-","",INDEX('Res.Aux.'!$AG$12:$BG$722,MATCH($B758,'Res.Aux.'!$AG$12:$AG$722,0),MATCH(R$6,'Res.Aux.'!$AG$15:$BG$15,0)))</f>
        <v/>
      </c>
      <c r="S758" s="415" t="str">
        <f>IF($B758="-","",INDEX('Res.Aux.'!$AG$12:$BG$722,MATCH($B758,'Res.Aux.'!$AG$12:$AG$722,0),MATCH(S$6,'Res.Aux.'!$AG$15:$BG$15,0)))</f>
        <v/>
      </c>
      <c r="T758" s="415" t="str">
        <f>IF($B758="-","",INDEX('Res.Aux.'!$AG$12:$BG$722,MATCH($B758,'Res.Aux.'!$AG$12:$AG$722,0),MATCH(T$6,'Res.Aux.'!$AG$15:$BG$15,0)))</f>
        <v/>
      </c>
      <c r="U758" s="416" t="str">
        <f>IF($B758="-","",INDEX('Res.Aux.'!$AG$12:$BG$722,MATCH($B758,'Res.Aux.'!$AG$12:$AG$722,0),MATCH(U$6,'Res.Aux.'!$AG$15:$BG$15,0)))</f>
        <v/>
      </c>
      <c r="V758" s="417"/>
      <c r="W758" s="414" t="str">
        <f t="shared" si="146"/>
        <v>-</v>
      </c>
      <c r="X758" s="415" t="str">
        <f t="shared" si="146"/>
        <v>-</v>
      </c>
      <c r="Y758" s="415" t="str">
        <f t="shared" si="146"/>
        <v>-</v>
      </c>
      <c r="Z758" s="416" t="str">
        <f t="shared" si="144"/>
        <v>-</v>
      </c>
      <c r="AA758" s="417"/>
      <c r="AB758" s="414" t="str">
        <f t="shared" si="145"/>
        <v>-</v>
      </c>
      <c r="AC758" s="415" t="str">
        <f t="shared" si="145"/>
        <v>-</v>
      </c>
      <c r="AD758" s="415" t="str">
        <f t="shared" si="145"/>
        <v>-</v>
      </c>
      <c r="AE758" s="416" t="str">
        <f t="shared" si="143"/>
        <v>-</v>
      </c>
      <c r="AF758" s="417"/>
      <c r="AG758" s="410" t="str">
        <f t="shared" si="134"/>
        <v>-</v>
      </c>
      <c r="AH758" s="417"/>
      <c r="AI758" s="418" t="str">
        <f t="shared" si="135"/>
        <v>ù</v>
      </c>
      <c r="AJ758" s="419" t="str">
        <f t="shared" si="136"/>
        <v>~</v>
      </c>
      <c r="AK758" s="417"/>
      <c r="AL758" s="414" t="str">
        <f t="shared" si="142"/>
        <v>-</v>
      </c>
      <c r="AM758" s="416" t="str">
        <f t="shared" si="140"/>
        <v>-</v>
      </c>
    </row>
    <row r="759" spans="2:39" ht="15" x14ac:dyDescent="0.3">
      <c r="B759" s="400" t="str">
        <f>IF(MAX(B$7:B758)+1&gt;MAX('Res.Aux.'!$AG$23:$AG$722),"-",MAX(B$7:B758)+1)</f>
        <v>-</v>
      </c>
      <c r="C759" s="401" t="str">
        <f>IF($B759="-","",INDEX('Res.Aux.'!$AG$12:$BG$722,MATCH($B759,'Res.Aux.'!$AG$12:$AG$722,0),MATCH(C$6,'Res.Aux.'!$AG$15:$BG$15,0)))</f>
        <v/>
      </c>
      <c r="D759" s="402" t="str">
        <f t="shared" si="137"/>
        <v/>
      </c>
      <c r="E759" s="403" t="str">
        <f>IF($B759="-","",INDEX('Res.Aux.'!$AG$12:$BG$722,MATCH($B759,'Res.Aux.'!$AG$12:$AG$722,0),MATCH(E$6,'Res.Aux.'!$AG$15:$BG$15,0)))</f>
        <v/>
      </c>
      <c r="F759" s="402" t="str">
        <f t="shared" si="138"/>
        <v/>
      </c>
      <c r="G759" s="404" t="str">
        <f>IF($B759="-","",INDEX('Res.Aux.'!$AG$12:$BG$722,MATCH($B759,'Res.Aux.'!$AG$12:$AG$722,0),MATCH(G$6,'Res.Aux.'!$AG$15:$BG$15,0)))</f>
        <v/>
      </c>
      <c r="H759" s="405" t="str">
        <f>IF($B759="-","",Datos!$I$16)</f>
        <v/>
      </c>
      <c r="I759" s="406" t="str">
        <f>IF($C759="","",Datos!$G$16)</f>
        <v/>
      </c>
      <c r="J759" s="407" t="str">
        <f>IF($B759="-","",INDEX('Res.Aux.'!$AG$12:$BG$722,MATCH($B759,'Res.Aux.'!$AG$12:$AG$722,0),MATCH(J$6,'Res.Aux.'!$AG$15:$BG$15,0)))</f>
        <v/>
      </c>
      <c r="K759" s="408" t="str">
        <f>IF($C759="","",Datos!$H$26)</f>
        <v/>
      </c>
      <c r="L759" s="409" t="str">
        <f>IF($I759="","",Datos!$N$27)</f>
        <v/>
      </c>
      <c r="M759" s="407" t="str">
        <f>IF($I759="","",Datos!$O$27)</f>
        <v/>
      </c>
      <c r="N759" s="410" t="str">
        <f>IF($B759="-","",INDEX('Res.Aux.'!$AG$12:$BG$722,MATCH($B759,'Res.Aux.'!$AG$12:$AG$722,0),MATCH(N$6,'Res.Aux.'!$AG$15:$BG$15,0)))</f>
        <v/>
      </c>
      <c r="O759" s="411"/>
      <c r="P759" s="412" t="str">
        <f t="shared" si="139"/>
        <v/>
      </c>
      <c r="Q759" s="413" t="str">
        <f t="shared" si="141"/>
        <v>ù</v>
      </c>
      <c r="R759" s="414" t="str">
        <f>IF($B759="-","",INDEX('Res.Aux.'!$AG$12:$BG$722,MATCH($B759,'Res.Aux.'!$AG$12:$AG$722,0),MATCH(R$6,'Res.Aux.'!$AG$15:$BG$15,0)))</f>
        <v/>
      </c>
      <c r="S759" s="415" t="str">
        <f>IF($B759="-","",INDEX('Res.Aux.'!$AG$12:$BG$722,MATCH($B759,'Res.Aux.'!$AG$12:$AG$722,0),MATCH(S$6,'Res.Aux.'!$AG$15:$BG$15,0)))</f>
        <v/>
      </c>
      <c r="T759" s="415" t="str">
        <f>IF($B759="-","",INDEX('Res.Aux.'!$AG$12:$BG$722,MATCH($B759,'Res.Aux.'!$AG$12:$AG$722,0),MATCH(T$6,'Res.Aux.'!$AG$15:$BG$15,0)))</f>
        <v/>
      </c>
      <c r="U759" s="416" t="str">
        <f>IF($B759="-","",INDEX('Res.Aux.'!$AG$12:$BG$722,MATCH($B759,'Res.Aux.'!$AG$12:$AG$722,0),MATCH(U$6,'Res.Aux.'!$AG$15:$BG$15,0)))</f>
        <v/>
      </c>
      <c r="V759" s="417"/>
      <c r="W759" s="414" t="str">
        <f t="shared" si="146"/>
        <v>-</v>
      </c>
      <c r="X759" s="415" t="str">
        <f t="shared" si="146"/>
        <v>-</v>
      </c>
      <c r="Y759" s="415" t="str">
        <f t="shared" si="146"/>
        <v>-</v>
      </c>
      <c r="Z759" s="416" t="str">
        <f t="shared" si="144"/>
        <v>-</v>
      </c>
      <c r="AA759" s="417"/>
      <c r="AB759" s="414" t="str">
        <f t="shared" si="145"/>
        <v>-</v>
      </c>
      <c r="AC759" s="415" t="str">
        <f t="shared" si="145"/>
        <v>-</v>
      </c>
      <c r="AD759" s="415" t="str">
        <f t="shared" si="145"/>
        <v>-</v>
      </c>
      <c r="AE759" s="416" t="str">
        <f t="shared" si="143"/>
        <v>-</v>
      </c>
      <c r="AF759" s="417"/>
      <c r="AG759" s="410" t="str">
        <f t="shared" si="134"/>
        <v>-</v>
      </c>
      <c r="AH759" s="417"/>
      <c r="AI759" s="418" t="str">
        <f t="shared" si="135"/>
        <v>ù</v>
      </c>
      <c r="AJ759" s="419" t="str">
        <f t="shared" si="136"/>
        <v>~</v>
      </c>
      <c r="AK759" s="417"/>
      <c r="AL759" s="414" t="str">
        <f t="shared" si="142"/>
        <v>-</v>
      </c>
      <c r="AM759" s="416" t="str">
        <f t="shared" si="140"/>
        <v>-</v>
      </c>
    </row>
    <row r="760" spans="2:39" ht="15" x14ac:dyDescent="0.3">
      <c r="B760" s="400" t="str">
        <f>IF(MAX(B$7:B759)+1&gt;MAX('Res.Aux.'!$AG$23:$AG$722),"-",MAX(B$7:B759)+1)</f>
        <v>-</v>
      </c>
      <c r="C760" s="401" t="str">
        <f>IF($B760="-","",INDEX('Res.Aux.'!$AG$12:$BG$722,MATCH($B760,'Res.Aux.'!$AG$12:$AG$722,0),MATCH(C$6,'Res.Aux.'!$AG$15:$BG$15,0)))</f>
        <v/>
      </c>
      <c r="D760" s="402" t="str">
        <f t="shared" si="137"/>
        <v/>
      </c>
      <c r="E760" s="403" t="str">
        <f>IF($B760="-","",INDEX('Res.Aux.'!$AG$12:$BG$722,MATCH($B760,'Res.Aux.'!$AG$12:$AG$722,0),MATCH(E$6,'Res.Aux.'!$AG$15:$BG$15,0)))</f>
        <v/>
      </c>
      <c r="F760" s="402" t="str">
        <f t="shared" si="138"/>
        <v/>
      </c>
      <c r="G760" s="404" t="str">
        <f>IF($B760="-","",INDEX('Res.Aux.'!$AG$12:$BG$722,MATCH($B760,'Res.Aux.'!$AG$12:$AG$722,0),MATCH(G$6,'Res.Aux.'!$AG$15:$BG$15,0)))</f>
        <v/>
      </c>
      <c r="H760" s="405" t="str">
        <f>IF($B760="-","",Datos!$I$16)</f>
        <v/>
      </c>
      <c r="I760" s="406" t="str">
        <f>IF($C760="","",Datos!$G$16)</f>
        <v/>
      </c>
      <c r="J760" s="407" t="str">
        <f>IF($B760="-","",INDEX('Res.Aux.'!$AG$12:$BG$722,MATCH($B760,'Res.Aux.'!$AG$12:$AG$722,0),MATCH(J$6,'Res.Aux.'!$AG$15:$BG$15,0)))</f>
        <v/>
      </c>
      <c r="K760" s="408" t="str">
        <f>IF($C760="","",Datos!$H$26)</f>
        <v/>
      </c>
      <c r="L760" s="409" t="str">
        <f>IF($I760="","",Datos!$N$27)</f>
        <v/>
      </c>
      <c r="M760" s="407" t="str">
        <f>IF($I760="","",Datos!$O$27)</f>
        <v/>
      </c>
      <c r="N760" s="410" t="str">
        <f>IF($B760="-","",INDEX('Res.Aux.'!$AG$12:$BG$722,MATCH($B760,'Res.Aux.'!$AG$12:$AG$722,0),MATCH(N$6,'Res.Aux.'!$AG$15:$BG$15,0)))</f>
        <v/>
      </c>
      <c r="O760" s="411"/>
      <c r="P760" s="412" t="str">
        <f t="shared" si="139"/>
        <v/>
      </c>
      <c r="Q760" s="413" t="str">
        <f t="shared" si="141"/>
        <v>ù</v>
      </c>
      <c r="R760" s="414" t="str">
        <f>IF($B760="-","",INDEX('Res.Aux.'!$AG$12:$BG$722,MATCH($B760,'Res.Aux.'!$AG$12:$AG$722,0),MATCH(R$6,'Res.Aux.'!$AG$15:$BG$15,0)))</f>
        <v/>
      </c>
      <c r="S760" s="415" t="str">
        <f>IF($B760="-","",INDEX('Res.Aux.'!$AG$12:$BG$722,MATCH($B760,'Res.Aux.'!$AG$12:$AG$722,0),MATCH(S$6,'Res.Aux.'!$AG$15:$BG$15,0)))</f>
        <v/>
      </c>
      <c r="T760" s="415" t="str">
        <f>IF($B760="-","",INDEX('Res.Aux.'!$AG$12:$BG$722,MATCH($B760,'Res.Aux.'!$AG$12:$AG$722,0),MATCH(T$6,'Res.Aux.'!$AG$15:$BG$15,0)))</f>
        <v/>
      </c>
      <c r="U760" s="416" t="str">
        <f>IF($B760="-","",INDEX('Res.Aux.'!$AG$12:$BG$722,MATCH($B760,'Res.Aux.'!$AG$12:$AG$722,0),MATCH(U$6,'Res.Aux.'!$AG$15:$BG$15,0)))</f>
        <v/>
      </c>
      <c r="V760" s="417"/>
      <c r="W760" s="414" t="str">
        <f t="shared" si="146"/>
        <v>-</v>
      </c>
      <c r="X760" s="415" t="str">
        <f t="shared" si="146"/>
        <v>-</v>
      </c>
      <c r="Y760" s="415" t="str">
        <f t="shared" si="146"/>
        <v>-</v>
      </c>
      <c r="Z760" s="416" t="str">
        <f t="shared" si="144"/>
        <v>-</v>
      </c>
      <c r="AA760" s="417"/>
      <c r="AB760" s="414" t="str">
        <f t="shared" si="145"/>
        <v>-</v>
      </c>
      <c r="AC760" s="415" t="str">
        <f t="shared" si="145"/>
        <v>-</v>
      </c>
      <c r="AD760" s="415" t="str">
        <f t="shared" si="145"/>
        <v>-</v>
      </c>
      <c r="AE760" s="416" t="str">
        <f t="shared" si="143"/>
        <v>-</v>
      </c>
      <c r="AF760" s="417"/>
      <c r="AG760" s="410" t="str">
        <f t="shared" si="134"/>
        <v>-</v>
      </c>
      <c r="AH760" s="417"/>
      <c r="AI760" s="418" t="str">
        <f t="shared" si="135"/>
        <v>ù</v>
      </c>
      <c r="AJ760" s="419" t="str">
        <f t="shared" si="136"/>
        <v>~</v>
      </c>
      <c r="AK760" s="417"/>
      <c r="AL760" s="414" t="str">
        <f t="shared" si="142"/>
        <v>-</v>
      </c>
      <c r="AM760" s="416" t="str">
        <f t="shared" si="140"/>
        <v>-</v>
      </c>
    </row>
    <row r="761" spans="2:39" ht="15" x14ac:dyDescent="0.3">
      <c r="B761" s="400" t="str">
        <f>IF(MAX(B$7:B760)+1&gt;MAX('Res.Aux.'!$AG$23:$AG$722),"-",MAX(B$7:B760)+1)</f>
        <v>-</v>
      </c>
      <c r="C761" s="401" t="str">
        <f>IF($B761="-","",INDEX('Res.Aux.'!$AG$12:$BG$722,MATCH($B761,'Res.Aux.'!$AG$12:$AG$722,0),MATCH(C$6,'Res.Aux.'!$AG$15:$BG$15,0)))</f>
        <v/>
      </c>
      <c r="D761" s="402" t="str">
        <f t="shared" si="137"/>
        <v/>
      </c>
      <c r="E761" s="403" t="str">
        <f>IF($B761="-","",INDEX('Res.Aux.'!$AG$12:$BG$722,MATCH($B761,'Res.Aux.'!$AG$12:$AG$722,0),MATCH(E$6,'Res.Aux.'!$AG$15:$BG$15,0)))</f>
        <v/>
      </c>
      <c r="F761" s="402" t="str">
        <f t="shared" si="138"/>
        <v/>
      </c>
      <c r="G761" s="404" t="str">
        <f>IF($B761="-","",INDEX('Res.Aux.'!$AG$12:$BG$722,MATCH($B761,'Res.Aux.'!$AG$12:$AG$722,0),MATCH(G$6,'Res.Aux.'!$AG$15:$BG$15,0)))</f>
        <v/>
      </c>
      <c r="H761" s="405" t="str">
        <f>IF($B761="-","",Datos!$I$16)</f>
        <v/>
      </c>
      <c r="I761" s="406" t="str">
        <f>IF($C761="","",Datos!$G$16)</f>
        <v/>
      </c>
      <c r="J761" s="407" t="str">
        <f>IF($B761="-","",INDEX('Res.Aux.'!$AG$12:$BG$722,MATCH($B761,'Res.Aux.'!$AG$12:$AG$722,0),MATCH(J$6,'Res.Aux.'!$AG$15:$BG$15,0)))</f>
        <v/>
      </c>
      <c r="K761" s="408" t="str">
        <f>IF($C761="","",Datos!$H$26)</f>
        <v/>
      </c>
      <c r="L761" s="409" t="str">
        <f>IF($I761="","",Datos!$N$27)</f>
        <v/>
      </c>
      <c r="M761" s="407" t="str">
        <f>IF($I761="","",Datos!$O$27)</f>
        <v/>
      </c>
      <c r="N761" s="410" t="str">
        <f>IF($B761="-","",INDEX('Res.Aux.'!$AG$12:$BG$722,MATCH($B761,'Res.Aux.'!$AG$12:$AG$722,0),MATCH(N$6,'Res.Aux.'!$AG$15:$BG$15,0)))</f>
        <v/>
      </c>
      <c r="O761" s="411"/>
      <c r="P761" s="412" t="str">
        <f t="shared" si="139"/>
        <v/>
      </c>
      <c r="Q761" s="413" t="str">
        <f t="shared" si="141"/>
        <v>ù</v>
      </c>
      <c r="R761" s="414" t="str">
        <f>IF($B761="-","",INDEX('Res.Aux.'!$AG$12:$BG$722,MATCH($B761,'Res.Aux.'!$AG$12:$AG$722,0),MATCH(R$6,'Res.Aux.'!$AG$15:$BG$15,0)))</f>
        <v/>
      </c>
      <c r="S761" s="415" t="str">
        <f>IF($B761="-","",INDEX('Res.Aux.'!$AG$12:$BG$722,MATCH($B761,'Res.Aux.'!$AG$12:$AG$722,0),MATCH(S$6,'Res.Aux.'!$AG$15:$BG$15,0)))</f>
        <v/>
      </c>
      <c r="T761" s="415" t="str">
        <f>IF($B761="-","",INDEX('Res.Aux.'!$AG$12:$BG$722,MATCH($B761,'Res.Aux.'!$AG$12:$AG$722,0),MATCH(T$6,'Res.Aux.'!$AG$15:$BG$15,0)))</f>
        <v/>
      </c>
      <c r="U761" s="416" t="str">
        <f>IF($B761="-","",INDEX('Res.Aux.'!$AG$12:$BG$722,MATCH($B761,'Res.Aux.'!$AG$12:$AG$722,0),MATCH(U$6,'Res.Aux.'!$AG$15:$BG$15,0)))</f>
        <v/>
      </c>
      <c r="V761" s="417"/>
      <c r="W761" s="414" t="str">
        <f t="shared" si="146"/>
        <v>-</v>
      </c>
      <c r="X761" s="415" t="str">
        <f t="shared" si="146"/>
        <v>-</v>
      </c>
      <c r="Y761" s="415" t="str">
        <f t="shared" si="146"/>
        <v>-</v>
      </c>
      <c r="Z761" s="416" t="str">
        <f t="shared" si="144"/>
        <v>-</v>
      </c>
      <c r="AA761" s="417"/>
      <c r="AB761" s="414" t="str">
        <f t="shared" si="145"/>
        <v>-</v>
      </c>
      <c r="AC761" s="415" t="str">
        <f t="shared" si="145"/>
        <v>-</v>
      </c>
      <c r="AD761" s="415" t="str">
        <f t="shared" si="145"/>
        <v>-</v>
      </c>
      <c r="AE761" s="416" t="str">
        <f t="shared" si="143"/>
        <v>-</v>
      </c>
      <c r="AF761" s="417"/>
      <c r="AG761" s="410" t="str">
        <f t="shared" si="134"/>
        <v>-</v>
      </c>
      <c r="AH761" s="417"/>
      <c r="AI761" s="418" t="str">
        <f t="shared" si="135"/>
        <v>ù</v>
      </c>
      <c r="AJ761" s="419" t="str">
        <f t="shared" si="136"/>
        <v>~</v>
      </c>
      <c r="AK761" s="417"/>
      <c r="AL761" s="414" t="str">
        <f t="shared" si="142"/>
        <v>-</v>
      </c>
      <c r="AM761" s="416" t="str">
        <f t="shared" si="140"/>
        <v>-</v>
      </c>
    </row>
    <row r="762" spans="2:39" ht="15" x14ac:dyDescent="0.3">
      <c r="B762" s="400" t="str">
        <f>IF(MAX(B$7:B761)+1&gt;MAX('Res.Aux.'!$AG$23:$AG$722),"-",MAX(B$7:B761)+1)</f>
        <v>-</v>
      </c>
      <c r="C762" s="401" t="str">
        <f>IF($B762="-","",INDEX('Res.Aux.'!$AG$12:$BG$722,MATCH($B762,'Res.Aux.'!$AG$12:$AG$722,0),MATCH(C$6,'Res.Aux.'!$AG$15:$BG$15,0)))</f>
        <v/>
      </c>
      <c r="D762" s="402" t="str">
        <f t="shared" si="137"/>
        <v/>
      </c>
      <c r="E762" s="403" t="str">
        <f>IF($B762="-","",INDEX('Res.Aux.'!$AG$12:$BG$722,MATCH($B762,'Res.Aux.'!$AG$12:$AG$722,0),MATCH(E$6,'Res.Aux.'!$AG$15:$BG$15,0)))</f>
        <v/>
      </c>
      <c r="F762" s="402" t="str">
        <f t="shared" si="138"/>
        <v/>
      </c>
      <c r="G762" s="404" t="str">
        <f>IF($B762="-","",INDEX('Res.Aux.'!$AG$12:$BG$722,MATCH($B762,'Res.Aux.'!$AG$12:$AG$722,0),MATCH(G$6,'Res.Aux.'!$AG$15:$BG$15,0)))</f>
        <v/>
      </c>
      <c r="H762" s="405" t="str">
        <f>IF($B762="-","",Datos!$I$16)</f>
        <v/>
      </c>
      <c r="I762" s="406" t="str">
        <f>IF($C762="","",Datos!$G$16)</f>
        <v/>
      </c>
      <c r="J762" s="407" t="str">
        <f>IF($B762="-","",INDEX('Res.Aux.'!$AG$12:$BG$722,MATCH($B762,'Res.Aux.'!$AG$12:$AG$722,0),MATCH(J$6,'Res.Aux.'!$AG$15:$BG$15,0)))</f>
        <v/>
      </c>
      <c r="K762" s="408" t="str">
        <f>IF($C762="","",Datos!$H$26)</f>
        <v/>
      </c>
      <c r="L762" s="409" t="str">
        <f>IF($I762="","",Datos!$N$27)</f>
        <v/>
      </c>
      <c r="M762" s="407" t="str">
        <f>IF($I762="","",Datos!$O$27)</f>
        <v/>
      </c>
      <c r="N762" s="410" t="str">
        <f>IF($B762="-","",INDEX('Res.Aux.'!$AG$12:$BG$722,MATCH($B762,'Res.Aux.'!$AG$12:$AG$722,0),MATCH(N$6,'Res.Aux.'!$AG$15:$BG$15,0)))</f>
        <v/>
      </c>
      <c r="O762" s="411"/>
      <c r="P762" s="412" t="str">
        <f t="shared" si="139"/>
        <v/>
      </c>
      <c r="Q762" s="413" t="str">
        <f t="shared" si="141"/>
        <v>ù</v>
      </c>
      <c r="R762" s="414" t="str">
        <f>IF($B762="-","",INDEX('Res.Aux.'!$AG$12:$BG$722,MATCH($B762,'Res.Aux.'!$AG$12:$AG$722,0),MATCH(R$6,'Res.Aux.'!$AG$15:$BG$15,0)))</f>
        <v/>
      </c>
      <c r="S762" s="415" t="str">
        <f>IF($B762="-","",INDEX('Res.Aux.'!$AG$12:$BG$722,MATCH($B762,'Res.Aux.'!$AG$12:$AG$722,0),MATCH(S$6,'Res.Aux.'!$AG$15:$BG$15,0)))</f>
        <v/>
      </c>
      <c r="T762" s="415" t="str">
        <f>IF($B762="-","",INDEX('Res.Aux.'!$AG$12:$BG$722,MATCH($B762,'Res.Aux.'!$AG$12:$AG$722,0),MATCH(T$6,'Res.Aux.'!$AG$15:$BG$15,0)))</f>
        <v/>
      </c>
      <c r="U762" s="416" t="str">
        <f>IF($B762="-","",INDEX('Res.Aux.'!$AG$12:$BG$722,MATCH($B762,'Res.Aux.'!$AG$12:$AG$722,0),MATCH(U$6,'Res.Aux.'!$AG$15:$BG$15,0)))</f>
        <v/>
      </c>
      <c r="V762" s="417"/>
      <c r="W762" s="414" t="str">
        <f t="shared" si="146"/>
        <v>-</v>
      </c>
      <c r="X762" s="415" t="str">
        <f t="shared" si="146"/>
        <v>-</v>
      </c>
      <c r="Y762" s="415" t="str">
        <f t="shared" si="146"/>
        <v>-</v>
      </c>
      <c r="Z762" s="416" t="str">
        <f t="shared" si="144"/>
        <v>-</v>
      </c>
      <c r="AA762" s="417"/>
      <c r="AB762" s="414" t="str">
        <f t="shared" si="145"/>
        <v>-</v>
      </c>
      <c r="AC762" s="415" t="str">
        <f t="shared" si="145"/>
        <v>-</v>
      </c>
      <c r="AD762" s="415" t="str">
        <f t="shared" si="145"/>
        <v>-</v>
      </c>
      <c r="AE762" s="416" t="str">
        <f t="shared" si="143"/>
        <v>-</v>
      </c>
      <c r="AF762" s="417"/>
      <c r="AG762" s="410" t="str">
        <f t="shared" si="134"/>
        <v>-</v>
      </c>
      <c r="AH762" s="417"/>
      <c r="AI762" s="418" t="str">
        <f t="shared" si="135"/>
        <v>ù</v>
      </c>
      <c r="AJ762" s="419" t="str">
        <f t="shared" si="136"/>
        <v>~</v>
      </c>
      <c r="AK762" s="417"/>
      <c r="AL762" s="414" t="str">
        <f t="shared" si="142"/>
        <v>-</v>
      </c>
      <c r="AM762" s="416" t="str">
        <f t="shared" si="140"/>
        <v>-</v>
      </c>
    </row>
    <row r="763" spans="2:39" ht="15" x14ac:dyDescent="0.3">
      <c r="B763" s="400" t="str">
        <f>IF(MAX(B$7:B762)+1&gt;MAX('Res.Aux.'!$AG$23:$AG$722),"-",MAX(B$7:B762)+1)</f>
        <v>-</v>
      </c>
      <c r="C763" s="401" t="str">
        <f>IF($B763="-","",INDEX('Res.Aux.'!$AG$12:$BG$722,MATCH($B763,'Res.Aux.'!$AG$12:$AG$722,0),MATCH(C$6,'Res.Aux.'!$AG$15:$BG$15,0)))</f>
        <v/>
      </c>
      <c r="D763" s="402" t="str">
        <f t="shared" si="137"/>
        <v/>
      </c>
      <c r="E763" s="403" t="str">
        <f>IF($B763="-","",INDEX('Res.Aux.'!$AG$12:$BG$722,MATCH($B763,'Res.Aux.'!$AG$12:$AG$722,0),MATCH(E$6,'Res.Aux.'!$AG$15:$BG$15,0)))</f>
        <v/>
      </c>
      <c r="F763" s="402" t="str">
        <f t="shared" si="138"/>
        <v/>
      </c>
      <c r="G763" s="404" t="str">
        <f>IF($B763="-","",INDEX('Res.Aux.'!$AG$12:$BG$722,MATCH($B763,'Res.Aux.'!$AG$12:$AG$722,0),MATCH(G$6,'Res.Aux.'!$AG$15:$BG$15,0)))</f>
        <v/>
      </c>
      <c r="H763" s="405" t="str">
        <f>IF($B763="-","",Datos!$I$16)</f>
        <v/>
      </c>
      <c r="I763" s="406" t="str">
        <f>IF($C763="","",Datos!$G$16)</f>
        <v/>
      </c>
      <c r="J763" s="407" t="str">
        <f>IF($B763="-","",INDEX('Res.Aux.'!$AG$12:$BG$722,MATCH($B763,'Res.Aux.'!$AG$12:$AG$722,0),MATCH(J$6,'Res.Aux.'!$AG$15:$BG$15,0)))</f>
        <v/>
      </c>
      <c r="K763" s="408" t="str">
        <f>IF($C763="","",Datos!$H$26)</f>
        <v/>
      </c>
      <c r="L763" s="409" t="str">
        <f>IF($I763="","",Datos!$N$27)</f>
        <v/>
      </c>
      <c r="M763" s="407" t="str">
        <f>IF($I763="","",Datos!$O$27)</f>
        <v/>
      </c>
      <c r="N763" s="410" t="str">
        <f>IF($B763="-","",INDEX('Res.Aux.'!$AG$12:$BG$722,MATCH($B763,'Res.Aux.'!$AG$12:$AG$722,0),MATCH(N$6,'Res.Aux.'!$AG$15:$BG$15,0)))</f>
        <v/>
      </c>
      <c r="O763" s="411"/>
      <c r="P763" s="412" t="str">
        <f t="shared" si="139"/>
        <v/>
      </c>
      <c r="Q763" s="413" t="str">
        <f t="shared" si="141"/>
        <v>ù</v>
      </c>
      <c r="R763" s="414" t="str">
        <f>IF($B763="-","",INDEX('Res.Aux.'!$AG$12:$BG$722,MATCH($B763,'Res.Aux.'!$AG$12:$AG$722,0),MATCH(R$6,'Res.Aux.'!$AG$15:$BG$15,0)))</f>
        <v/>
      </c>
      <c r="S763" s="415" t="str">
        <f>IF($B763="-","",INDEX('Res.Aux.'!$AG$12:$BG$722,MATCH($B763,'Res.Aux.'!$AG$12:$AG$722,0),MATCH(S$6,'Res.Aux.'!$AG$15:$BG$15,0)))</f>
        <v/>
      </c>
      <c r="T763" s="415" t="str">
        <f>IF($B763="-","",INDEX('Res.Aux.'!$AG$12:$BG$722,MATCH($B763,'Res.Aux.'!$AG$12:$AG$722,0),MATCH(T$6,'Res.Aux.'!$AG$15:$BG$15,0)))</f>
        <v/>
      </c>
      <c r="U763" s="416" t="str">
        <f>IF($B763="-","",INDEX('Res.Aux.'!$AG$12:$BG$722,MATCH($B763,'Res.Aux.'!$AG$12:$AG$722,0),MATCH(U$6,'Res.Aux.'!$AG$15:$BG$15,0)))</f>
        <v/>
      </c>
      <c r="V763" s="417"/>
      <c r="W763" s="414" t="str">
        <f t="shared" si="146"/>
        <v>-</v>
      </c>
      <c r="X763" s="415" t="str">
        <f t="shared" si="146"/>
        <v>-</v>
      </c>
      <c r="Y763" s="415" t="str">
        <f t="shared" si="146"/>
        <v>-</v>
      </c>
      <c r="Z763" s="416" t="str">
        <f t="shared" si="144"/>
        <v>-</v>
      </c>
      <c r="AA763" s="417"/>
      <c r="AB763" s="414" t="str">
        <f t="shared" si="145"/>
        <v>-</v>
      </c>
      <c r="AC763" s="415" t="str">
        <f t="shared" si="145"/>
        <v>-</v>
      </c>
      <c r="AD763" s="415" t="str">
        <f t="shared" si="145"/>
        <v>-</v>
      </c>
      <c r="AE763" s="416" t="str">
        <f t="shared" si="143"/>
        <v>-</v>
      </c>
      <c r="AF763" s="417"/>
      <c r="AG763" s="410" t="str">
        <f t="shared" si="134"/>
        <v>-</v>
      </c>
      <c r="AH763" s="417"/>
      <c r="AI763" s="418" t="str">
        <f t="shared" si="135"/>
        <v>ù</v>
      </c>
      <c r="AJ763" s="419" t="str">
        <f t="shared" si="136"/>
        <v>~</v>
      </c>
      <c r="AK763" s="417"/>
      <c r="AL763" s="414" t="str">
        <f t="shared" si="142"/>
        <v>-</v>
      </c>
      <c r="AM763" s="416" t="str">
        <f t="shared" si="140"/>
        <v>-</v>
      </c>
    </row>
    <row r="764" spans="2:39" ht="15" x14ac:dyDescent="0.3">
      <c r="B764" s="400" t="str">
        <f>IF(MAX(B$7:B763)+1&gt;MAX('Res.Aux.'!$AG$23:$AG$722),"-",MAX(B$7:B763)+1)</f>
        <v>-</v>
      </c>
      <c r="C764" s="401" t="str">
        <f>IF($B764="-","",INDEX('Res.Aux.'!$AG$12:$BG$722,MATCH($B764,'Res.Aux.'!$AG$12:$AG$722,0),MATCH(C$6,'Res.Aux.'!$AG$15:$BG$15,0)))</f>
        <v/>
      </c>
      <c r="D764" s="402" t="str">
        <f t="shared" si="137"/>
        <v/>
      </c>
      <c r="E764" s="403" t="str">
        <f>IF($B764="-","",INDEX('Res.Aux.'!$AG$12:$BG$722,MATCH($B764,'Res.Aux.'!$AG$12:$AG$722,0),MATCH(E$6,'Res.Aux.'!$AG$15:$BG$15,0)))</f>
        <v/>
      </c>
      <c r="F764" s="402" t="str">
        <f t="shared" si="138"/>
        <v/>
      </c>
      <c r="G764" s="404" t="str">
        <f>IF($B764="-","",INDEX('Res.Aux.'!$AG$12:$BG$722,MATCH($B764,'Res.Aux.'!$AG$12:$AG$722,0),MATCH(G$6,'Res.Aux.'!$AG$15:$BG$15,0)))</f>
        <v/>
      </c>
      <c r="H764" s="405" t="str">
        <f>IF($B764="-","",Datos!$I$16)</f>
        <v/>
      </c>
      <c r="I764" s="406" t="str">
        <f>IF($C764="","",Datos!$G$16)</f>
        <v/>
      </c>
      <c r="J764" s="407" t="str">
        <f>IF($B764="-","",INDEX('Res.Aux.'!$AG$12:$BG$722,MATCH($B764,'Res.Aux.'!$AG$12:$AG$722,0),MATCH(J$6,'Res.Aux.'!$AG$15:$BG$15,0)))</f>
        <v/>
      </c>
      <c r="K764" s="408" t="str">
        <f>IF($C764="","",Datos!$H$26)</f>
        <v/>
      </c>
      <c r="L764" s="409" t="str">
        <f>IF($I764="","",Datos!$N$27)</f>
        <v/>
      </c>
      <c r="M764" s="407" t="str">
        <f>IF($I764="","",Datos!$O$27)</f>
        <v/>
      </c>
      <c r="N764" s="410" t="str">
        <f>IF($B764="-","",INDEX('Res.Aux.'!$AG$12:$BG$722,MATCH($B764,'Res.Aux.'!$AG$12:$AG$722,0),MATCH(N$6,'Res.Aux.'!$AG$15:$BG$15,0)))</f>
        <v/>
      </c>
      <c r="O764" s="411"/>
      <c r="P764" s="412" t="str">
        <f t="shared" si="139"/>
        <v/>
      </c>
      <c r="Q764" s="413" t="str">
        <f t="shared" si="141"/>
        <v>ù</v>
      </c>
      <c r="R764" s="414" t="str">
        <f>IF($B764="-","",INDEX('Res.Aux.'!$AG$12:$BG$722,MATCH($B764,'Res.Aux.'!$AG$12:$AG$722,0),MATCH(R$6,'Res.Aux.'!$AG$15:$BG$15,0)))</f>
        <v/>
      </c>
      <c r="S764" s="415" t="str">
        <f>IF($B764="-","",INDEX('Res.Aux.'!$AG$12:$BG$722,MATCH($B764,'Res.Aux.'!$AG$12:$AG$722,0),MATCH(S$6,'Res.Aux.'!$AG$15:$BG$15,0)))</f>
        <v/>
      </c>
      <c r="T764" s="415" t="str">
        <f>IF($B764="-","",INDEX('Res.Aux.'!$AG$12:$BG$722,MATCH($B764,'Res.Aux.'!$AG$12:$AG$722,0),MATCH(T$6,'Res.Aux.'!$AG$15:$BG$15,0)))</f>
        <v/>
      </c>
      <c r="U764" s="416" t="str">
        <f>IF($B764="-","",INDEX('Res.Aux.'!$AG$12:$BG$722,MATCH($B764,'Res.Aux.'!$AG$12:$AG$722,0),MATCH(U$6,'Res.Aux.'!$AG$15:$BG$15,0)))</f>
        <v/>
      </c>
      <c r="V764" s="417"/>
      <c r="W764" s="414" t="str">
        <f t="shared" si="146"/>
        <v>-</v>
      </c>
      <c r="X764" s="415" t="str">
        <f t="shared" si="146"/>
        <v>-</v>
      </c>
      <c r="Y764" s="415" t="str">
        <f t="shared" si="146"/>
        <v>-</v>
      </c>
      <c r="Z764" s="416" t="str">
        <f t="shared" si="144"/>
        <v>-</v>
      </c>
      <c r="AA764" s="417"/>
      <c r="AB764" s="414" t="str">
        <f t="shared" si="145"/>
        <v>-</v>
      </c>
      <c r="AC764" s="415" t="str">
        <f t="shared" si="145"/>
        <v>-</v>
      </c>
      <c r="AD764" s="415" t="str">
        <f t="shared" si="145"/>
        <v>-</v>
      </c>
      <c r="AE764" s="416" t="str">
        <f t="shared" si="143"/>
        <v>-</v>
      </c>
      <c r="AF764" s="417"/>
      <c r="AG764" s="410" t="str">
        <f t="shared" si="134"/>
        <v>-</v>
      </c>
      <c r="AH764" s="417"/>
      <c r="AI764" s="418" t="str">
        <f t="shared" si="135"/>
        <v>ù</v>
      </c>
      <c r="AJ764" s="419" t="str">
        <f t="shared" si="136"/>
        <v>~</v>
      </c>
      <c r="AK764" s="417"/>
      <c r="AL764" s="414" t="str">
        <f t="shared" si="142"/>
        <v>-</v>
      </c>
      <c r="AM764" s="416" t="str">
        <f t="shared" si="140"/>
        <v>-</v>
      </c>
    </row>
    <row r="765" spans="2:39" ht="15" x14ac:dyDescent="0.3">
      <c r="B765" s="400" t="str">
        <f>IF(MAX(B$7:B764)+1&gt;MAX('Res.Aux.'!$AG$23:$AG$722),"-",MAX(B$7:B764)+1)</f>
        <v>-</v>
      </c>
      <c r="C765" s="401" t="str">
        <f>IF($B765="-","",INDEX('Res.Aux.'!$AG$12:$BG$722,MATCH($B765,'Res.Aux.'!$AG$12:$AG$722,0),MATCH(C$6,'Res.Aux.'!$AG$15:$BG$15,0)))</f>
        <v/>
      </c>
      <c r="D765" s="402" t="str">
        <f t="shared" si="137"/>
        <v/>
      </c>
      <c r="E765" s="403" t="str">
        <f>IF($B765="-","",INDEX('Res.Aux.'!$AG$12:$BG$722,MATCH($B765,'Res.Aux.'!$AG$12:$AG$722,0),MATCH(E$6,'Res.Aux.'!$AG$15:$BG$15,0)))</f>
        <v/>
      </c>
      <c r="F765" s="402" t="str">
        <f t="shared" si="138"/>
        <v/>
      </c>
      <c r="G765" s="404" t="str">
        <f>IF($B765="-","",INDEX('Res.Aux.'!$AG$12:$BG$722,MATCH($B765,'Res.Aux.'!$AG$12:$AG$722,0),MATCH(G$6,'Res.Aux.'!$AG$15:$BG$15,0)))</f>
        <v/>
      </c>
      <c r="H765" s="405" t="str">
        <f>IF($B765="-","",Datos!$I$16)</f>
        <v/>
      </c>
      <c r="I765" s="406" t="str">
        <f>IF($C765="","",Datos!$G$16)</f>
        <v/>
      </c>
      <c r="J765" s="407" t="str">
        <f>IF($B765="-","",INDEX('Res.Aux.'!$AG$12:$BG$722,MATCH($B765,'Res.Aux.'!$AG$12:$AG$722,0),MATCH(J$6,'Res.Aux.'!$AG$15:$BG$15,0)))</f>
        <v/>
      </c>
      <c r="K765" s="408" t="str">
        <f>IF($C765="","",Datos!$H$26)</f>
        <v/>
      </c>
      <c r="L765" s="409" t="str">
        <f>IF($I765="","",Datos!$N$27)</f>
        <v/>
      </c>
      <c r="M765" s="407" t="str">
        <f>IF($I765="","",Datos!$O$27)</f>
        <v/>
      </c>
      <c r="N765" s="410" t="str">
        <f>IF($B765="-","",INDEX('Res.Aux.'!$AG$12:$BG$722,MATCH($B765,'Res.Aux.'!$AG$12:$AG$722,0),MATCH(N$6,'Res.Aux.'!$AG$15:$BG$15,0)))</f>
        <v/>
      </c>
      <c r="O765" s="411"/>
      <c r="P765" s="412" t="str">
        <f t="shared" si="139"/>
        <v/>
      </c>
      <c r="Q765" s="413" t="str">
        <f t="shared" si="141"/>
        <v>ù</v>
      </c>
      <c r="R765" s="414" t="str">
        <f>IF($B765="-","",INDEX('Res.Aux.'!$AG$12:$BG$722,MATCH($B765,'Res.Aux.'!$AG$12:$AG$722,0),MATCH(R$6,'Res.Aux.'!$AG$15:$BG$15,0)))</f>
        <v/>
      </c>
      <c r="S765" s="415" t="str">
        <f>IF($B765="-","",INDEX('Res.Aux.'!$AG$12:$BG$722,MATCH($B765,'Res.Aux.'!$AG$12:$AG$722,0),MATCH(S$6,'Res.Aux.'!$AG$15:$BG$15,0)))</f>
        <v/>
      </c>
      <c r="T765" s="415" t="str">
        <f>IF($B765="-","",INDEX('Res.Aux.'!$AG$12:$BG$722,MATCH($B765,'Res.Aux.'!$AG$12:$AG$722,0),MATCH(T$6,'Res.Aux.'!$AG$15:$BG$15,0)))</f>
        <v/>
      </c>
      <c r="U765" s="416" t="str">
        <f>IF($B765="-","",INDEX('Res.Aux.'!$AG$12:$BG$722,MATCH($B765,'Res.Aux.'!$AG$12:$AG$722,0),MATCH(U$6,'Res.Aux.'!$AG$15:$BG$15,0)))</f>
        <v/>
      </c>
      <c r="V765" s="417"/>
      <c r="W765" s="414" t="str">
        <f t="shared" si="146"/>
        <v>-</v>
      </c>
      <c r="X765" s="415" t="str">
        <f t="shared" si="146"/>
        <v>-</v>
      </c>
      <c r="Y765" s="415" t="str">
        <f t="shared" si="146"/>
        <v>-</v>
      </c>
      <c r="Z765" s="416" t="str">
        <f t="shared" si="144"/>
        <v>-</v>
      </c>
      <c r="AA765" s="417"/>
      <c r="AB765" s="414" t="str">
        <f t="shared" si="145"/>
        <v>-</v>
      </c>
      <c r="AC765" s="415" t="str">
        <f t="shared" si="145"/>
        <v>-</v>
      </c>
      <c r="AD765" s="415" t="str">
        <f t="shared" si="145"/>
        <v>-</v>
      </c>
      <c r="AE765" s="416" t="str">
        <f t="shared" si="143"/>
        <v>-</v>
      </c>
      <c r="AF765" s="417"/>
      <c r="AG765" s="410" t="str">
        <f t="shared" si="134"/>
        <v>-</v>
      </c>
      <c r="AH765" s="417"/>
      <c r="AI765" s="418" t="str">
        <f t="shared" si="135"/>
        <v>ù</v>
      </c>
      <c r="AJ765" s="419" t="str">
        <f t="shared" si="136"/>
        <v>~</v>
      </c>
      <c r="AK765" s="417"/>
      <c r="AL765" s="414" t="str">
        <f t="shared" si="142"/>
        <v>-</v>
      </c>
      <c r="AM765" s="416" t="str">
        <f t="shared" si="140"/>
        <v>-</v>
      </c>
    </row>
    <row r="766" spans="2:39" ht="15" x14ac:dyDescent="0.3">
      <c r="B766" s="400" t="str">
        <f>IF(MAX(B$7:B765)+1&gt;MAX('Res.Aux.'!$AG$23:$AG$722),"-",MAX(B$7:B765)+1)</f>
        <v>-</v>
      </c>
      <c r="C766" s="401" t="str">
        <f>IF($B766="-","",INDEX('Res.Aux.'!$AG$12:$BG$722,MATCH($B766,'Res.Aux.'!$AG$12:$AG$722,0),MATCH(C$6,'Res.Aux.'!$AG$15:$BG$15,0)))</f>
        <v/>
      </c>
      <c r="D766" s="402" t="str">
        <f t="shared" si="137"/>
        <v/>
      </c>
      <c r="E766" s="403" t="str">
        <f>IF($B766="-","",INDEX('Res.Aux.'!$AG$12:$BG$722,MATCH($B766,'Res.Aux.'!$AG$12:$AG$722,0),MATCH(E$6,'Res.Aux.'!$AG$15:$BG$15,0)))</f>
        <v/>
      </c>
      <c r="F766" s="402" t="str">
        <f t="shared" si="138"/>
        <v/>
      </c>
      <c r="G766" s="404" t="str">
        <f>IF($B766="-","",INDEX('Res.Aux.'!$AG$12:$BG$722,MATCH($B766,'Res.Aux.'!$AG$12:$AG$722,0),MATCH(G$6,'Res.Aux.'!$AG$15:$BG$15,0)))</f>
        <v/>
      </c>
      <c r="H766" s="405" t="str">
        <f>IF($B766="-","",Datos!$I$16)</f>
        <v/>
      </c>
      <c r="I766" s="406" t="str">
        <f>IF($C766="","",Datos!$G$16)</f>
        <v/>
      </c>
      <c r="J766" s="407" t="str">
        <f>IF($B766="-","",INDEX('Res.Aux.'!$AG$12:$BG$722,MATCH($B766,'Res.Aux.'!$AG$12:$AG$722,0),MATCH(J$6,'Res.Aux.'!$AG$15:$BG$15,0)))</f>
        <v/>
      </c>
      <c r="K766" s="408" t="str">
        <f>IF($C766="","",Datos!$H$26)</f>
        <v/>
      </c>
      <c r="L766" s="409" t="str">
        <f>IF($I766="","",Datos!$N$27)</f>
        <v/>
      </c>
      <c r="M766" s="407" t="str">
        <f>IF($I766="","",Datos!$O$27)</f>
        <v/>
      </c>
      <c r="N766" s="410" t="str">
        <f>IF($B766="-","",INDEX('Res.Aux.'!$AG$12:$BG$722,MATCH($B766,'Res.Aux.'!$AG$12:$AG$722,0),MATCH(N$6,'Res.Aux.'!$AG$15:$BG$15,0)))</f>
        <v/>
      </c>
      <c r="O766" s="411"/>
      <c r="P766" s="412" t="str">
        <f t="shared" si="139"/>
        <v/>
      </c>
      <c r="Q766" s="413" t="str">
        <f t="shared" si="141"/>
        <v>ù</v>
      </c>
      <c r="R766" s="414" t="str">
        <f>IF($B766="-","",INDEX('Res.Aux.'!$AG$12:$BG$722,MATCH($B766,'Res.Aux.'!$AG$12:$AG$722,0),MATCH(R$6,'Res.Aux.'!$AG$15:$BG$15,0)))</f>
        <v/>
      </c>
      <c r="S766" s="415" t="str">
        <f>IF($B766="-","",INDEX('Res.Aux.'!$AG$12:$BG$722,MATCH($B766,'Res.Aux.'!$AG$12:$AG$722,0),MATCH(S$6,'Res.Aux.'!$AG$15:$BG$15,0)))</f>
        <v/>
      </c>
      <c r="T766" s="415" t="str">
        <f>IF($B766="-","",INDEX('Res.Aux.'!$AG$12:$BG$722,MATCH($B766,'Res.Aux.'!$AG$12:$AG$722,0),MATCH(T$6,'Res.Aux.'!$AG$15:$BG$15,0)))</f>
        <v/>
      </c>
      <c r="U766" s="416" t="str">
        <f>IF($B766="-","",INDEX('Res.Aux.'!$AG$12:$BG$722,MATCH($B766,'Res.Aux.'!$AG$12:$AG$722,0),MATCH(U$6,'Res.Aux.'!$AG$15:$BG$15,0)))</f>
        <v/>
      </c>
      <c r="V766" s="417"/>
      <c r="W766" s="414" t="str">
        <f t="shared" si="146"/>
        <v>-</v>
      </c>
      <c r="X766" s="415" t="str">
        <f t="shared" si="146"/>
        <v>-</v>
      </c>
      <c r="Y766" s="415" t="str">
        <f t="shared" si="146"/>
        <v>-</v>
      </c>
      <c r="Z766" s="416" t="str">
        <f t="shared" si="144"/>
        <v>-</v>
      </c>
      <c r="AA766" s="417"/>
      <c r="AB766" s="414" t="str">
        <f t="shared" si="145"/>
        <v>-</v>
      </c>
      <c r="AC766" s="415" t="str">
        <f t="shared" si="145"/>
        <v>-</v>
      </c>
      <c r="AD766" s="415" t="str">
        <f t="shared" si="145"/>
        <v>-</v>
      </c>
      <c r="AE766" s="416" t="str">
        <f t="shared" si="143"/>
        <v>-</v>
      </c>
      <c r="AF766" s="417"/>
      <c r="AG766" s="410" t="str">
        <f t="shared" si="134"/>
        <v>-</v>
      </c>
      <c r="AH766" s="417"/>
      <c r="AI766" s="418" t="str">
        <f t="shared" si="135"/>
        <v>ù</v>
      </c>
      <c r="AJ766" s="419" t="str">
        <f t="shared" si="136"/>
        <v>~</v>
      </c>
      <c r="AK766" s="417"/>
      <c r="AL766" s="414" t="str">
        <f t="shared" si="142"/>
        <v>-</v>
      </c>
      <c r="AM766" s="416" t="str">
        <f t="shared" si="140"/>
        <v>-</v>
      </c>
    </row>
    <row r="767" spans="2:39" ht="15" x14ac:dyDescent="0.3">
      <c r="B767" s="400" t="str">
        <f>IF(MAX(B$7:B766)+1&gt;MAX('Res.Aux.'!$AG$23:$AG$722),"-",MAX(B$7:B766)+1)</f>
        <v>-</v>
      </c>
      <c r="C767" s="401" t="str">
        <f>IF($B767="-","",INDEX('Res.Aux.'!$AG$12:$BG$722,MATCH($B767,'Res.Aux.'!$AG$12:$AG$722,0),MATCH(C$6,'Res.Aux.'!$AG$15:$BG$15,0)))</f>
        <v/>
      </c>
      <c r="D767" s="402" t="str">
        <f t="shared" si="137"/>
        <v/>
      </c>
      <c r="E767" s="403" t="str">
        <f>IF($B767="-","",INDEX('Res.Aux.'!$AG$12:$BG$722,MATCH($B767,'Res.Aux.'!$AG$12:$AG$722,0),MATCH(E$6,'Res.Aux.'!$AG$15:$BG$15,0)))</f>
        <v/>
      </c>
      <c r="F767" s="402" t="str">
        <f t="shared" si="138"/>
        <v/>
      </c>
      <c r="G767" s="404" t="str">
        <f>IF($B767="-","",INDEX('Res.Aux.'!$AG$12:$BG$722,MATCH($B767,'Res.Aux.'!$AG$12:$AG$722,0),MATCH(G$6,'Res.Aux.'!$AG$15:$BG$15,0)))</f>
        <v/>
      </c>
      <c r="H767" s="405" t="str">
        <f>IF($B767="-","",Datos!$I$16)</f>
        <v/>
      </c>
      <c r="I767" s="406" t="str">
        <f>IF($C767="","",Datos!$G$16)</f>
        <v/>
      </c>
      <c r="J767" s="407" t="str">
        <f>IF($B767="-","",INDEX('Res.Aux.'!$AG$12:$BG$722,MATCH($B767,'Res.Aux.'!$AG$12:$AG$722,0),MATCH(J$6,'Res.Aux.'!$AG$15:$BG$15,0)))</f>
        <v/>
      </c>
      <c r="K767" s="408" t="str">
        <f>IF($C767="","",Datos!$H$26)</f>
        <v/>
      </c>
      <c r="L767" s="409" t="str">
        <f>IF($I767="","",Datos!$N$27)</f>
        <v/>
      </c>
      <c r="M767" s="407" t="str">
        <f>IF($I767="","",Datos!$O$27)</f>
        <v/>
      </c>
      <c r="N767" s="410" t="str">
        <f>IF($B767="-","",INDEX('Res.Aux.'!$AG$12:$BG$722,MATCH($B767,'Res.Aux.'!$AG$12:$AG$722,0),MATCH(N$6,'Res.Aux.'!$AG$15:$BG$15,0)))</f>
        <v/>
      </c>
      <c r="O767" s="411"/>
      <c r="P767" s="412" t="str">
        <f t="shared" si="139"/>
        <v/>
      </c>
      <c r="Q767" s="413" t="str">
        <f t="shared" si="141"/>
        <v>ù</v>
      </c>
      <c r="R767" s="414" t="str">
        <f>IF($B767="-","",INDEX('Res.Aux.'!$AG$12:$BG$722,MATCH($B767,'Res.Aux.'!$AG$12:$AG$722,0),MATCH(R$6,'Res.Aux.'!$AG$15:$BG$15,0)))</f>
        <v/>
      </c>
      <c r="S767" s="415" t="str">
        <f>IF($B767="-","",INDEX('Res.Aux.'!$AG$12:$BG$722,MATCH($B767,'Res.Aux.'!$AG$12:$AG$722,0),MATCH(S$6,'Res.Aux.'!$AG$15:$BG$15,0)))</f>
        <v/>
      </c>
      <c r="T767" s="415" t="str">
        <f>IF($B767="-","",INDEX('Res.Aux.'!$AG$12:$BG$722,MATCH($B767,'Res.Aux.'!$AG$12:$AG$722,0),MATCH(T$6,'Res.Aux.'!$AG$15:$BG$15,0)))</f>
        <v/>
      </c>
      <c r="U767" s="416" t="str">
        <f>IF($B767="-","",INDEX('Res.Aux.'!$AG$12:$BG$722,MATCH($B767,'Res.Aux.'!$AG$12:$AG$722,0),MATCH(U$6,'Res.Aux.'!$AG$15:$BG$15,0)))</f>
        <v/>
      </c>
      <c r="V767" s="417"/>
      <c r="W767" s="414" t="str">
        <f t="shared" si="146"/>
        <v>-</v>
      </c>
      <c r="X767" s="415" t="str">
        <f t="shared" si="146"/>
        <v>-</v>
      </c>
      <c r="Y767" s="415" t="str">
        <f t="shared" si="146"/>
        <v>-</v>
      </c>
      <c r="Z767" s="416" t="str">
        <f t="shared" si="144"/>
        <v>-</v>
      </c>
      <c r="AA767" s="417"/>
      <c r="AB767" s="414" t="str">
        <f t="shared" si="145"/>
        <v>-</v>
      </c>
      <c r="AC767" s="415" t="str">
        <f t="shared" si="145"/>
        <v>-</v>
      </c>
      <c r="AD767" s="415" t="str">
        <f t="shared" si="145"/>
        <v>-</v>
      </c>
      <c r="AE767" s="416" t="str">
        <f t="shared" si="143"/>
        <v>-</v>
      </c>
      <c r="AF767" s="417"/>
      <c r="AG767" s="410" t="str">
        <f t="shared" si="134"/>
        <v>-</v>
      </c>
      <c r="AH767" s="417"/>
      <c r="AI767" s="418" t="str">
        <f t="shared" si="135"/>
        <v>ù</v>
      </c>
      <c r="AJ767" s="419" t="str">
        <f t="shared" si="136"/>
        <v>~</v>
      </c>
      <c r="AK767" s="417"/>
      <c r="AL767" s="414" t="str">
        <f t="shared" si="142"/>
        <v>-</v>
      </c>
      <c r="AM767" s="416" t="str">
        <f t="shared" si="140"/>
        <v>-</v>
      </c>
    </row>
    <row r="768" spans="2:39" ht="15" x14ac:dyDescent="0.3">
      <c r="B768" s="400" t="str">
        <f>IF(MAX(B$7:B767)+1&gt;MAX('Res.Aux.'!$AG$23:$AG$722),"-",MAX(B$7:B767)+1)</f>
        <v>-</v>
      </c>
      <c r="C768" s="401" t="str">
        <f>IF($B768="-","",INDEX('Res.Aux.'!$AG$12:$BG$722,MATCH($B768,'Res.Aux.'!$AG$12:$AG$722,0),MATCH(C$6,'Res.Aux.'!$AG$15:$BG$15,0)))</f>
        <v/>
      </c>
      <c r="D768" s="402" t="str">
        <f t="shared" si="137"/>
        <v/>
      </c>
      <c r="E768" s="403" t="str">
        <f>IF($B768="-","",INDEX('Res.Aux.'!$AG$12:$BG$722,MATCH($B768,'Res.Aux.'!$AG$12:$AG$722,0),MATCH(E$6,'Res.Aux.'!$AG$15:$BG$15,0)))</f>
        <v/>
      </c>
      <c r="F768" s="402" t="str">
        <f t="shared" si="138"/>
        <v/>
      </c>
      <c r="G768" s="404" t="str">
        <f>IF($B768="-","",INDEX('Res.Aux.'!$AG$12:$BG$722,MATCH($B768,'Res.Aux.'!$AG$12:$AG$722,0),MATCH(G$6,'Res.Aux.'!$AG$15:$BG$15,0)))</f>
        <v/>
      </c>
      <c r="H768" s="405" t="str">
        <f>IF($B768="-","",Datos!$I$16)</f>
        <v/>
      </c>
      <c r="I768" s="406" t="str">
        <f>IF($C768="","",Datos!$G$16)</f>
        <v/>
      </c>
      <c r="J768" s="407" t="str">
        <f>IF($B768="-","",INDEX('Res.Aux.'!$AG$12:$BG$722,MATCH($B768,'Res.Aux.'!$AG$12:$AG$722,0),MATCH(J$6,'Res.Aux.'!$AG$15:$BG$15,0)))</f>
        <v/>
      </c>
      <c r="K768" s="408" t="str">
        <f>IF($C768="","",Datos!$H$26)</f>
        <v/>
      </c>
      <c r="L768" s="409" t="str">
        <f>IF($I768="","",Datos!$N$27)</f>
        <v/>
      </c>
      <c r="M768" s="407" t="str">
        <f>IF($I768="","",Datos!$O$27)</f>
        <v/>
      </c>
      <c r="N768" s="410" t="str">
        <f>IF($B768="-","",INDEX('Res.Aux.'!$AG$12:$BG$722,MATCH($B768,'Res.Aux.'!$AG$12:$AG$722,0),MATCH(N$6,'Res.Aux.'!$AG$15:$BG$15,0)))</f>
        <v/>
      </c>
      <c r="O768" s="411"/>
      <c r="P768" s="412" t="str">
        <f t="shared" si="139"/>
        <v/>
      </c>
      <c r="Q768" s="413" t="str">
        <f t="shared" si="141"/>
        <v>ù</v>
      </c>
      <c r="R768" s="414" t="str">
        <f>IF($B768="-","",INDEX('Res.Aux.'!$AG$12:$BG$722,MATCH($B768,'Res.Aux.'!$AG$12:$AG$722,0),MATCH(R$6,'Res.Aux.'!$AG$15:$BG$15,0)))</f>
        <v/>
      </c>
      <c r="S768" s="415" t="str">
        <f>IF($B768="-","",INDEX('Res.Aux.'!$AG$12:$BG$722,MATCH($B768,'Res.Aux.'!$AG$12:$AG$722,0),MATCH(S$6,'Res.Aux.'!$AG$15:$BG$15,0)))</f>
        <v/>
      </c>
      <c r="T768" s="415" t="str">
        <f>IF($B768="-","",INDEX('Res.Aux.'!$AG$12:$BG$722,MATCH($B768,'Res.Aux.'!$AG$12:$AG$722,0),MATCH(T$6,'Res.Aux.'!$AG$15:$BG$15,0)))</f>
        <v/>
      </c>
      <c r="U768" s="416" t="str">
        <f>IF($B768="-","",INDEX('Res.Aux.'!$AG$12:$BG$722,MATCH($B768,'Res.Aux.'!$AG$12:$AG$722,0),MATCH(U$6,'Res.Aux.'!$AG$15:$BG$15,0)))</f>
        <v/>
      </c>
      <c r="V768" s="417"/>
      <c r="W768" s="414" t="str">
        <f t="shared" si="146"/>
        <v>-</v>
      </c>
      <c r="X768" s="415" t="str">
        <f t="shared" si="146"/>
        <v>-</v>
      </c>
      <c r="Y768" s="415" t="str">
        <f t="shared" si="146"/>
        <v>-</v>
      </c>
      <c r="Z768" s="416" t="str">
        <f t="shared" si="144"/>
        <v>-</v>
      </c>
      <c r="AA768" s="417"/>
      <c r="AB768" s="414" t="str">
        <f t="shared" si="145"/>
        <v>-</v>
      </c>
      <c r="AC768" s="415" t="str">
        <f t="shared" si="145"/>
        <v>-</v>
      </c>
      <c r="AD768" s="415" t="str">
        <f t="shared" si="145"/>
        <v>-</v>
      </c>
      <c r="AE768" s="416" t="str">
        <f t="shared" si="143"/>
        <v>-</v>
      </c>
      <c r="AF768" s="417"/>
      <c r="AG768" s="410" t="str">
        <f t="shared" si="134"/>
        <v>-</v>
      </c>
      <c r="AH768" s="417"/>
      <c r="AI768" s="418" t="str">
        <f t="shared" si="135"/>
        <v>ù</v>
      </c>
      <c r="AJ768" s="419" t="str">
        <f t="shared" si="136"/>
        <v>~</v>
      </c>
      <c r="AK768" s="417"/>
      <c r="AL768" s="414" t="str">
        <f t="shared" si="142"/>
        <v>-</v>
      </c>
      <c r="AM768" s="416" t="str">
        <f t="shared" si="140"/>
        <v>-</v>
      </c>
    </row>
    <row r="769" spans="2:39" ht="15" x14ac:dyDescent="0.3">
      <c r="B769" s="400" t="str">
        <f>IF(MAX(B$7:B768)+1&gt;MAX('Res.Aux.'!$AG$23:$AG$722),"-",MAX(B$7:B768)+1)</f>
        <v>-</v>
      </c>
      <c r="C769" s="401" t="str">
        <f>IF($B769="-","",INDEX('Res.Aux.'!$AG$12:$BG$722,MATCH($B769,'Res.Aux.'!$AG$12:$AG$722,0),MATCH(C$6,'Res.Aux.'!$AG$15:$BG$15,0)))</f>
        <v/>
      </c>
      <c r="D769" s="402" t="str">
        <f t="shared" si="137"/>
        <v/>
      </c>
      <c r="E769" s="403" t="str">
        <f>IF($B769="-","",INDEX('Res.Aux.'!$AG$12:$BG$722,MATCH($B769,'Res.Aux.'!$AG$12:$AG$722,0),MATCH(E$6,'Res.Aux.'!$AG$15:$BG$15,0)))</f>
        <v/>
      </c>
      <c r="F769" s="402" t="str">
        <f t="shared" si="138"/>
        <v/>
      </c>
      <c r="G769" s="404" t="str">
        <f>IF($B769="-","",INDEX('Res.Aux.'!$AG$12:$BG$722,MATCH($B769,'Res.Aux.'!$AG$12:$AG$722,0),MATCH(G$6,'Res.Aux.'!$AG$15:$BG$15,0)))</f>
        <v/>
      </c>
      <c r="H769" s="405" t="str">
        <f>IF($B769="-","",Datos!$I$16)</f>
        <v/>
      </c>
      <c r="I769" s="406" t="str">
        <f>IF($C769="","",Datos!$G$16)</f>
        <v/>
      </c>
      <c r="J769" s="407" t="str">
        <f>IF($B769="-","",INDEX('Res.Aux.'!$AG$12:$BG$722,MATCH($B769,'Res.Aux.'!$AG$12:$AG$722,0),MATCH(J$6,'Res.Aux.'!$AG$15:$BG$15,0)))</f>
        <v/>
      </c>
      <c r="K769" s="408" t="str">
        <f>IF($C769="","",Datos!$H$26)</f>
        <v/>
      </c>
      <c r="L769" s="409" t="str">
        <f>IF($I769="","",Datos!$N$27)</f>
        <v/>
      </c>
      <c r="M769" s="407" t="str">
        <f>IF($I769="","",Datos!$O$27)</f>
        <v/>
      </c>
      <c r="N769" s="410" t="str">
        <f>IF($B769="-","",INDEX('Res.Aux.'!$AG$12:$BG$722,MATCH($B769,'Res.Aux.'!$AG$12:$AG$722,0),MATCH(N$6,'Res.Aux.'!$AG$15:$BG$15,0)))</f>
        <v/>
      </c>
      <c r="O769" s="411"/>
      <c r="P769" s="412" t="str">
        <f t="shared" si="139"/>
        <v/>
      </c>
      <c r="Q769" s="413" t="str">
        <f t="shared" si="141"/>
        <v>ù</v>
      </c>
      <c r="R769" s="414" t="str">
        <f>IF($B769="-","",INDEX('Res.Aux.'!$AG$12:$BG$722,MATCH($B769,'Res.Aux.'!$AG$12:$AG$722,0),MATCH(R$6,'Res.Aux.'!$AG$15:$BG$15,0)))</f>
        <v/>
      </c>
      <c r="S769" s="415" t="str">
        <f>IF($B769="-","",INDEX('Res.Aux.'!$AG$12:$BG$722,MATCH($B769,'Res.Aux.'!$AG$12:$AG$722,0),MATCH(S$6,'Res.Aux.'!$AG$15:$BG$15,0)))</f>
        <v/>
      </c>
      <c r="T769" s="415" t="str">
        <f>IF($B769="-","",INDEX('Res.Aux.'!$AG$12:$BG$722,MATCH($B769,'Res.Aux.'!$AG$12:$AG$722,0),MATCH(T$6,'Res.Aux.'!$AG$15:$BG$15,0)))</f>
        <v/>
      </c>
      <c r="U769" s="416" t="str">
        <f>IF($B769="-","",INDEX('Res.Aux.'!$AG$12:$BG$722,MATCH($B769,'Res.Aux.'!$AG$12:$AG$722,0),MATCH(U$6,'Res.Aux.'!$AG$15:$BG$15,0)))</f>
        <v/>
      </c>
      <c r="V769" s="417"/>
      <c r="W769" s="414" t="str">
        <f t="shared" si="146"/>
        <v>-</v>
      </c>
      <c r="X769" s="415" t="str">
        <f t="shared" si="146"/>
        <v>-</v>
      </c>
      <c r="Y769" s="415" t="str">
        <f t="shared" si="146"/>
        <v>-</v>
      </c>
      <c r="Z769" s="416" t="str">
        <f t="shared" si="144"/>
        <v>-</v>
      </c>
      <c r="AA769" s="417"/>
      <c r="AB769" s="414" t="str">
        <f t="shared" si="145"/>
        <v>-</v>
      </c>
      <c r="AC769" s="415" t="str">
        <f t="shared" si="145"/>
        <v>-</v>
      </c>
      <c r="AD769" s="415" t="str">
        <f t="shared" si="145"/>
        <v>-</v>
      </c>
      <c r="AE769" s="416" t="str">
        <f t="shared" si="143"/>
        <v>-</v>
      </c>
      <c r="AF769" s="417"/>
      <c r="AG769" s="410" t="str">
        <f t="shared" si="134"/>
        <v>-</v>
      </c>
      <c r="AH769" s="417"/>
      <c r="AI769" s="418" t="str">
        <f t="shared" si="135"/>
        <v>ù</v>
      </c>
      <c r="AJ769" s="419" t="str">
        <f t="shared" si="136"/>
        <v>~</v>
      </c>
      <c r="AK769" s="417"/>
      <c r="AL769" s="414" t="str">
        <f t="shared" si="142"/>
        <v>-</v>
      </c>
      <c r="AM769" s="416" t="str">
        <f t="shared" si="140"/>
        <v>-</v>
      </c>
    </row>
    <row r="770" spans="2:39" ht="15" x14ac:dyDescent="0.3">
      <c r="B770" s="400" t="str">
        <f>IF(MAX(B$7:B769)+1&gt;MAX('Res.Aux.'!$AG$23:$AG$722),"-",MAX(B$7:B769)+1)</f>
        <v>-</v>
      </c>
      <c r="C770" s="401" t="str">
        <f>IF($B770="-","",INDEX('Res.Aux.'!$AG$12:$BG$722,MATCH($B770,'Res.Aux.'!$AG$12:$AG$722,0),MATCH(C$6,'Res.Aux.'!$AG$15:$BG$15,0)))</f>
        <v/>
      </c>
      <c r="D770" s="402" t="str">
        <f t="shared" si="137"/>
        <v/>
      </c>
      <c r="E770" s="403" t="str">
        <f>IF($B770="-","",INDEX('Res.Aux.'!$AG$12:$BG$722,MATCH($B770,'Res.Aux.'!$AG$12:$AG$722,0),MATCH(E$6,'Res.Aux.'!$AG$15:$BG$15,0)))</f>
        <v/>
      </c>
      <c r="F770" s="402" t="str">
        <f t="shared" si="138"/>
        <v/>
      </c>
      <c r="G770" s="404" t="str">
        <f>IF($B770="-","",INDEX('Res.Aux.'!$AG$12:$BG$722,MATCH($B770,'Res.Aux.'!$AG$12:$AG$722,0),MATCH(G$6,'Res.Aux.'!$AG$15:$BG$15,0)))</f>
        <v/>
      </c>
      <c r="H770" s="405" t="str">
        <f>IF($B770="-","",Datos!$I$16)</f>
        <v/>
      </c>
      <c r="I770" s="406" t="str">
        <f>IF($C770="","",Datos!$G$16)</f>
        <v/>
      </c>
      <c r="J770" s="407" t="str">
        <f>IF($B770="-","",INDEX('Res.Aux.'!$AG$12:$BG$722,MATCH($B770,'Res.Aux.'!$AG$12:$AG$722,0),MATCH(J$6,'Res.Aux.'!$AG$15:$BG$15,0)))</f>
        <v/>
      </c>
      <c r="K770" s="408" t="str">
        <f>IF($C770="","",Datos!$H$26)</f>
        <v/>
      </c>
      <c r="L770" s="409" t="str">
        <f>IF($I770="","",Datos!$N$27)</f>
        <v/>
      </c>
      <c r="M770" s="407" t="str">
        <f>IF($I770="","",Datos!$O$27)</f>
        <v/>
      </c>
      <c r="N770" s="410" t="str">
        <f>IF($B770="-","",INDEX('Res.Aux.'!$AG$12:$BG$722,MATCH($B770,'Res.Aux.'!$AG$12:$AG$722,0),MATCH(N$6,'Res.Aux.'!$AG$15:$BG$15,0)))</f>
        <v/>
      </c>
      <c r="O770" s="411"/>
      <c r="P770" s="412" t="str">
        <f t="shared" si="139"/>
        <v/>
      </c>
      <c r="Q770" s="413" t="str">
        <f t="shared" si="141"/>
        <v>ù</v>
      </c>
      <c r="R770" s="414" t="str">
        <f>IF($B770="-","",INDEX('Res.Aux.'!$AG$12:$BG$722,MATCH($B770,'Res.Aux.'!$AG$12:$AG$722,0),MATCH(R$6,'Res.Aux.'!$AG$15:$BG$15,0)))</f>
        <v/>
      </c>
      <c r="S770" s="415" t="str">
        <f>IF($B770="-","",INDEX('Res.Aux.'!$AG$12:$BG$722,MATCH($B770,'Res.Aux.'!$AG$12:$AG$722,0),MATCH(S$6,'Res.Aux.'!$AG$15:$BG$15,0)))</f>
        <v/>
      </c>
      <c r="T770" s="415" t="str">
        <f>IF($B770="-","",INDEX('Res.Aux.'!$AG$12:$BG$722,MATCH($B770,'Res.Aux.'!$AG$12:$AG$722,0),MATCH(T$6,'Res.Aux.'!$AG$15:$BG$15,0)))</f>
        <v/>
      </c>
      <c r="U770" s="416" t="str">
        <f>IF($B770="-","",INDEX('Res.Aux.'!$AG$12:$BG$722,MATCH($B770,'Res.Aux.'!$AG$12:$AG$722,0),MATCH(U$6,'Res.Aux.'!$AG$15:$BG$15,0)))</f>
        <v/>
      </c>
      <c r="V770" s="417"/>
      <c r="W770" s="414" t="str">
        <f t="shared" si="146"/>
        <v>-</v>
      </c>
      <c r="X770" s="415" t="str">
        <f t="shared" si="146"/>
        <v>-</v>
      </c>
      <c r="Y770" s="415" t="str">
        <f t="shared" si="146"/>
        <v>-</v>
      </c>
      <c r="Z770" s="416" t="str">
        <f t="shared" si="144"/>
        <v>-</v>
      </c>
      <c r="AA770" s="417"/>
      <c r="AB770" s="414" t="str">
        <f t="shared" si="145"/>
        <v>-</v>
      </c>
      <c r="AC770" s="415" t="str">
        <f t="shared" si="145"/>
        <v>-</v>
      </c>
      <c r="AD770" s="415" t="str">
        <f t="shared" si="145"/>
        <v>-</v>
      </c>
      <c r="AE770" s="416" t="str">
        <f t="shared" si="143"/>
        <v>-</v>
      </c>
      <c r="AF770" s="417"/>
      <c r="AG770" s="410" t="str">
        <f t="shared" si="134"/>
        <v>-</v>
      </c>
      <c r="AH770" s="417"/>
      <c r="AI770" s="418" t="str">
        <f t="shared" si="135"/>
        <v>ù</v>
      </c>
      <c r="AJ770" s="419" t="str">
        <f t="shared" si="136"/>
        <v>~</v>
      </c>
      <c r="AK770" s="417"/>
      <c r="AL770" s="414" t="str">
        <f t="shared" si="142"/>
        <v>-</v>
      </c>
      <c r="AM770" s="416" t="str">
        <f t="shared" si="140"/>
        <v>-</v>
      </c>
    </row>
    <row r="771" spans="2:39" ht="15" x14ac:dyDescent="0.3">
      <c r="B771" s="400" t="str">
        <f>IF(MAX(B$7:B770)+1&gt;MAX('Res.Aux.'!$AG$23:$AG$722),"-",MAX(B$7:B770)+1)</f>
        <v>-</v>
      </c>
      <c r="C771" s="401" t="str">
        <f>IF($B771="-","",INDEX('Res.Aux.'!$AG$12:$BG$722,MATCH($B771,'Res.Aux.'!$AG$12:$AG$722,0),MATCH(C$6,'Res.Aux.'!$AG$15:$BG$15,0)))</f>
        <v/>
      </c>
      <c r="D771" s="402" t="str">
        <f t="shared" si="137"/>
        <v/>
      </c>
      <c r="E771" s="403" t="str">
        <f>IF($B771="-","",INDEX('Res.Aux.'!$AG$12:$BG$722,MATCH($B771,'Res.Aux.'!$AG$12:$AG$722,0),MATCH(E$6,'Res.Aux.'!$AG$15:$BG$15,0)))</f>
        <v/>
      </c>
      <c r="F771" s="402" t="str">
        <f t="shared" si="138"/>
        <v/>
      </c>
      <c r="G771" s="404" t="str">
        <f>IF($B771="-","",INDEX('Res.Aux.'!$AG$12:$BG$722,MATCH($B771,'Res.Aux.'!$AG$12:$AG$722,0),MATCH(G$6,'Res.Aux.'!$AG$15:$BG$15,0)))</f>
        <v/>
      </c>
      <c r="H771" s="405" t="str">
        <f>IF($B771="-","",Datos!$I$16)</f>
        <v/>
      </c>
      <c r="I771" s="406" t="str">
        <f>IF($C771="","",Datos!$G$16)</f>
        <v/>
      </c>
      <c r="J771" s="407" t="str">
        <f>IF($B771="-","",INDEX('Res.Aux.'!$AG$12:$BG$722,MATCH($B771,'Res.Aux.'!$AG$12:$AG$722,0),MATCH(J$6,'Res.Aux.'!$AG$15:$BG$15,0)))</f>
        <v/>
      </c>
      <c r="K771" s="408" t="str">
        <f>IF($C771="","",Datos!$H$26)</f>
        <v/>
      </c>
      <c r="L771" s="409" t="str">
        <f>IF($I771="","",Datos!$N$27)</f>
        <v/>
      </c>
      <c r="M771" s="407" t="str">
        <f>IF($I771="","",Datos!$O$27)</f>
        <v/>
      </c>
      <c r="N771" s="410" t="str">
        <f>IF($B771="-","",INDEX('Res.Aux.'!$AG$12:$BG$722,MATCH($B771,'Res.Aux.'!$AG$12:$AG$722,0),MATCH(N$6,'Res.Aux.'!$AG$15:$BG$15,0)))</f>
        <v/>
      </c>
      <c r="O771" s="411"/>
      <c r="P771" s="412" t="str">
        <f t="shared" si="139"/>
        <v/>
      </c>
      <c r="Q771" s="413" t="str">
        <f t="shared" si="141"/>
        <v>ù</v>
      </c>
      <c r="R771" s="414" t="str">
        <f>IF($B771="-","",INDEX('Res.Aux.'!$AG$12:$BG$722,MATCH($B771,'Res.Aux.'!$AG$12:$AG$722,0),MATCH(R$6,'Res.Aux.'!$AG$15:$BG$15,0)))</f>
        <v/>
      </c>
      <c r="S771" s="415" t="str">
        <f>IF($B771="-","",INDEX('Res.Aux.'!$AG$12:$BG$722,MATCH($B771,'Res.Aux.'!$AG$12:$AG$722,0),MATCH(S$6,'Res.Aux.'!$AG$15:$BG$15,0)))</f>
        <v/>
      </c>
      <c r="T771" s="415" t="str">
        <f>IF($B771="-","",INDEX('Res.Aux.'!$AG$12:$BG$722,MATCH($B771,'Res.Aux.'!$AG$12:$AG$722,0),MATCH(T$6,'Res.Aux.'!$AG$15:$BG$15,0)))</f>
        <v/>
      </c>
      <c r="U771" s="416" t="str">
        <f>IF($B771="-","",INDEX('Res.Aux.'!$AG$12:$BG$722,MATCH($B771,'Res.Aux.'!$AG$12:$AG$722,0),MATCH(U$6,'Res.Aux.'!$AG$15:$BG$15,0)))</f>
        <v/>
      </c>
      <c r="V771" s="417"/>
      <c r="W771" s="414" t="str">
        <f t="shared" si="146"/>
        <v>-</v>
      </c>
      <c r="X771" s="415" t="str">
        <f t="shared" si="146"/>
        <v>-</v>
      </c>
      <c r="Y771" s="415" t="str">
        <f t="shared" si="146"/>
        <v>-</v>
      </c>
      <c r="Z771" s="416" t="str">
        <f t="shared" si="144"/>
        <v>-</v>
      </c>
      <c r="AA771" s="417"/>
      <c r="AB771" s="414" t="str">
        <f t="shared" si="145"/>
        <v>-</v>
      </c>
      <c r="AC771" s="415" t="str">
        <f t="shared" si="145"/>
        <v>-</v>
      </c>
      <c r="AD771" s="415" t="str">
        <f t="shared" si="145"/>
        <v>-</v>
      </c>
      <c r="AE771" s="416" t="str">
        <f t="shared" si="143"/>
        <v>-</v>
      </c>
      <c r="AF771" s="417"/>
      <c r="AG771" s="410" t="str">
        <f t="shared" si="134"/>
        <v>-</v>
      </c>
      <c r="AH771" s="417"/>
      <c r="AI771" s="418" t="str">
        <f t="shared" si="135"/>
        <v>ù</v>
      </c>
      <c r="AJ771" s="419" t="str">
        <f t="shared" si="136"/>
        <v>~</v>
      </c>
      <c r="AK771" s="417"/>
      <c r="AL771" s="414" t="str">
        <f t="shared" si="142"/>
        <v>-</v>
      </c>
      <c r="AM771" s="416" t="str">
        <f t="shared" si="140"/>
        <v>-</v>
      </c>
    </row>
    <row r="772" spans="2:39" ht="15" x14ac:dyDescent="0.3">
      <c r="B772" s="400" t="str">
        <f>IF(MAX(B$7:B771)+1&gt;MAX('Res.Aux.'!$AG$23:$AG$722),"-",MAX(B$7:B771)+1)</f>
        <v>-</v>
      </c>
      <c r="C772" s="401" t="str">
        <f>IF($B772="-","",INDEX('Res.Aux.'!$AG$12:$BG$722,MATCH($B772,'Res.Aux.'!$AG$12:$AG$722,0),MATCH(C$6,'Res.Aux.'!$AG$15:$BG$15,0)))</f>
        <v/>
      </c>
      <c r="D772" s="402" t="str">
        <f t="shared" si="137"/>
        <v/>
      </c>
      <c r="E772" s="403" t="str">
        <f>IF($B772="-","",INDEX('Res.Aux.'!$AG$12:$BG$722,MATCH($B772,'Res.Aux.'!$AG$12:$AG$722,0),MATCH(E$6,'Res.Aux.'!$AG$15:$BG$15,0)))</f>
        <v/>
      </c>
      <c r="F772" s="402" t="str">
        <f t="shared" si="138"/>
        <v/>
      </c>
      <c r="G772" s="404" t="str">
        <f>IF($B772="-","",INDEX('Res.Aux.'!$AG$12:$BG$722,MATCH($B772,'Res.Aux.'!$AG$12:$AG$722,0),MATCH(G$6,'Res.Aux.'!$AG$15:$BG$15,0)))</f>
        <v/>
      </c>
      <c r="H772" s="405" t="str">
        <f>IF($B772="-","",Datos!$I$16)</f>
        <v/>
      </c>
      <c r="I772" s="406" t="str">
        <f>IF($C772="","",Datos!$G$16)</f>
        <v/>
      </c>
      <c r="J772" s="407" t="str">
        <f>IF($B772="-","",INDEX('Res.Aux.'!$AG$12:$BG$722,MATCH($B772,'Res.Aux.'!$AG$12:$AG$722,0),MATCH(J$6,'Res.Aux.'!$AG$15:$BG$15,0)))</f>
        <v/>
      </c>
      <c r="K772" s="408" t="str">
        <f>IF($C772="","",Datos!$H$26)</f>
        <v/>
      </c>
      <c r="L772" s="409" t="str">
        <f>IF($I772="","",Datos!$N$27)</f>
        <v/>
      </c>
      <c r="M772" s="407" t="str">
        <f>IF($I772="","",Datos!$O$27)</f>
        <v/>
      </c>
      <c r="N772" s="410" t="str">
        <f>IF($B772="-","",INDEX('Res.Aux.'!$AG$12:$BG$722,MATCH($B772,'Res.Aux.'!$AG$12:$AG$722,0),MATCH(N$6,'Res.Aux.'!$AG$15:$BG$15,0)))</f>
        <v/>
      </c>
      <c r="O772" s="411"/>
      <c r="P772" s="412" t="str">
        <f t="shared" si="139"/>
        <v/>
      </c>
      <c r="Q772" s="413" t="str">
        <f t="shared" si="141"/>
        <v>ù</v>
      </c>
      <c r="R772" s="414" t="str">
        <f>IF($B772="-","",INDEX('Res.Aux.'!$AG$12:$BG$722,MATCH($B772,'Res.Aux.'!$AG$12:$AG$722,0),MATCH(R$6,'Res.Aux.'!$AG$15:$BG$15,0)))</f>
        <v/>
      </c>
      <c r="S772" s="415" t="str">
        <f>IF($B772="-","",INDEX('Res.Aux.'!$AG$12:$BG$722,MATCH($B772,'Res.Aux.'!$AG$12:$AG$722,0),MATCH(S$6,'Res.Aux.'!$AG$15:$BG$15,0)))</f>
        <v/>
      </c>
      <c r="T772" s="415" t="str">
        <f>IF($B772="-","",INDEX('Res.Aux.'!$AG$12:$BG$722,MATCH($B772,'Res.Aux.'!$AG$12:$AG$722,0),MATCH(T$6,'Res.Aux.'!$AG$15:$BG$15,0)))</f>
        <v/>
      </c>
      <c r="U772" s="416" t="str">
        <f>IF($B772="-","",INDEX('Res.Aux.'!$AG$12:$BG$722,MATCH($B772,'Res.Aux.'!$AG$12:$AG$722,0),MATCH(U$6,'Res.Aux.'!$AG$15:$BG$15,0)))</f>
        <v/>
      </c>
      <c r="V772" s="417"/>
      <c r="W772" s="414" t="str">
        <f t="shared" si="146"/>
        <v>-</v>
      </c>
      <c r="X772" s="415" t="str">
        <f t="shared" si="146"/>
        <v>-</v>
      </c>
      <c r="Y772" s="415" t="str">
        <f t="shared" si="146"/>
        <v>-</v>
      </c>
      <c r="Z772" s="416" t="str">
        <f t="shared" si="144"/>
        <v>-</v>
      </c>
      <c r="AA772" s="417"/>
      <c r="AB772" s="414" t="str">
        <f t="shared" si="145"/>
        <v>-</v>
      </c>
      <c r="AC772" s="415" t="str">
        <f t="shared" si="145"/>
        <v>-</v>
      </c>
      <c r="AD772" s="415" t="str">
        <f t="shared" si="145"/>
        <v>-</v>
      </c>
      <c r="AE772" s="416" t="str">
        <f t="shared" si="143"/>
        <v>-</v>
      </c>
      <c r="AF772" s="417"/>
      <c r="AG772" s="410" t="str">
        <f t="shared" si="134"/>
        <v>-</v>
      </c>
      <c r="AH772" s="417"/>
      <c r="AI772" s="418" t="str">
        <f t="shared" si="135"/>
        <v>ù</v>
      </c>
      <c r="AJ772" s="419" t="str">
        <f t="shared" si="136"/>
        <v>~</v>
      </c>
      <c r="AK772" s="417"/>
      <c r="AL772" s="414" t="str">
        <f t="shared" si="142"/>
        <v>-</v>
      </c>
      <c r="AM772" s="416" t="str">
        <f t="shared" si="140"/>
        <v>-</v>
      </c>
    </row>
    <row r="773" spans="2:39" ht="15" x14ac:dyDescent="0.3">
      <c r="B773" s="400" t="str">
        <f>IF(MAX(B$7:B772)+1&gt;MAX('Res.Aux.'!$AG$23:$AG$722),"-",MAX(B$7:B772)+1)</f>
        <v>-</v>
      </c>
      <c r="C773" s="401" t="str">
        <f>IF($B773="-","",INDEX('Res.Aux.'!$AG$12:$BG$722,MATCH($B773,'Res.Aux.'!$AG$12:$AG$722,0),MATCH(C$6,'Res.Aux.'!$AG$15:$BG$15,0)))</f>
        <v/>
      </c>
      <c r="D773" s="402" t="str">
        <f t="shared" si="137"/>
        <v/>
      </c>
      <c r="E773" s="403" t="str">
        <f>IF($B773="-","",INDEX('Res.Aux.'!$AG$12:$BG$722,MATCH($B773,'Res.Aux.'!$AG$12:$AG$722,0),MATCH(E$6,'Res.Aux.'!$AG$15:$BG$15,0)))</f>
        <v/>
      </c>
      <c r="F773" s="402" t="str">
        <f t="shared" si="138"/>
        <v/>
      </c>
      <c r="G773" s="404" t="str">
        <f>IF($B773="-","",INDEX('Res.Aux.'!$AG$12:$BG$722,MATCH($B773,'Res.Aux.'!$AG$12:$AG$722,0),MATCH(G$6,'Res.Aux.'!$AG$15:$BG$15,0)))</f>
        <v/>
      </c>
      <c r="H773" s="405" t="str">
        <f>IF($B773="-","",Datos!$I$16)</f>
        <v/>
      </c>
      <c r="I773" s="406" t="str">
        <f>IF($C773="","",Datos!$G$16)</f>
        <v/>
      </c>
      <c r="J773" s="407" t="str">
        <f>IF($B773="-","",INDEX('Res.Aux.'!$AG$12:$BG$722,MATCH($B773,'Res.Aux.'!$AG$12:$AG$722,0),MATCH(J$6,'Res.Aux.'!$AG$15:$BG$15,0)))</f>
        <v/>
      </c>
      <c r="K773" s="408" t="str">
        <f>IF($C773="","",Datos!$H$26)</f>
        <v/>
      </c>
      <c r="L773" s="409" t="str">
        <f>IF($I773="","",Datos!$N$27)</f>
        <v/>
      </c>
      <c r="M773" s="407" t="str">
        <f>IF($I773="","",Datos!$O$27)</f>
        <v/>
      </c>
      <c r="N773" s="410" t="str">
        <f>IF($B773="-","",INDEX('Res.Aux.'!$AG$12:$BG$722,MATCH($B773,'Res.Aux.'!$AG$12:$AG$722,0),MATCH(N$6,'Res.Aux.'!$AG$15:$BG$15,0)))</f>
        <v/>
      </c>
      <c r="O773" s="411"/>
      <c r="P773" s="412" t="str">
        <f t="shared" si="139"/>
        <v/>
      </c>
      <c r="Q773" s="413" t="str">
        <f t="shared" si="141"/>
        <v>ù</v>
      </c>
      <c r="R773" s="414" t="str">
        <f>IF($B773="-","",INDEX('Res.Aux.'!$AG$12:$BG$722,MATCH($B773,'Res.Aux.'!$AG$12:$AG$722,0),MATCH(R$6,'Res.Aux.'!$AG$15:$BG$15,0)))</f>
        <v/>
      </c>
      <c r="S773" s="415" t="str">
        <f>IF($B773="-","",INDEX('Res.Aux.'!$AG$12:$BG$722,MATCH($B773,'Res.Aux.'!$AG$12:$AG$722,0),MATCH(S$6,'Res.Aux.'!$AG$15:$BG$15,0)))</f>
        <v/>
      </c>
      <c r="T773" s="415" t="str">
        <f>IF($B773="-","",INDEX('Res.Aux.'!$AG$12:$BG$722,MATCH($B773,'Res.Aux.'!$AG$12:$AG$722,0),MATCH(T$6,'Res.Aux.'!$AG$15:$BG$15,0)))</f>
        <v/>
      </c>
      <c r="U773" s="416" t="str">
        <f>IF($B773="-","",INDEX('Res.Aux.'!$AG$12:$BG$722,MATCH($B773,'Res.Aux.'!$AG$12:$AG$722,0),MATCH(U$6,'Res.Aux.'!$AG$15:$BG$15,0)))</f>
        <v/>
      </c>
      <c r="V773" s="417"/>
      <c r="W773" s="414" t="str">
        <f t="shared" si="146"/>
        <v>-</v>
      </c>
      <c r="X773" s="415" t="str">
        <f t="shared" si="146"/>
        <v>-</v>
      </c>
      <c r="Y773" s="415" t="str">
        <f t="shared" si="146"/>
        <v>-</v>
      </c>
      <c r="Z773" s="416" t="str">
        <f t="shared" si="144"/>
        <v>-</v>
      </c>
      <c r="AA773" s="417"/>
      <c r="AB773" s="414" t="str">
        <f t="shared" si="145"/>
        <v>-</v>
      </c>
      <c r="AC773" s="415" t="str">
        <f t="shared" si="145"/>
        <v>-</v>
      </c>
      <c r="AD773" s="415" t="str">
        <f t="shared" si="145"/>
        <v>-</v>
      </c>
      <c r="AE773" s="416" t="str">
        <f t="shared" si="143"/>
        <v>-</v>
      </c>
      <c r="AF773" s="417"/>
      <c r="AG773" s="410" t="str">
        <f t="shared" si="134"/>
        <v>-</v>
      </c>
      <c r="AH773" s="417"/>
      <c r="AI773" s="418" t="str">
        <f t="shared" si="135"/>
        <v>ù</v>
      </c>
      <c r="AJ773" s="419" t="str">
        <f t="shared" si="136"/>
        <v>~</v>
      </c>
      <c r="AK773" s="417"/>
      <c r="AL773" s="414" t="str">
        <f t="shared" si="142"/>
        <v>-</v>
      </c>
      <c r="AM773" s="416" t="str">
        <f t="shared" si="140"/>
        <v>-</v>
      </c>
    </row>
    <row r="774" spans="2:39" ht="15" x14ac:dyDescent="0.3">
      <c r="B774" s="400" t="str">
        <f>IF(MAX(B$7:B773)+1&gt;MAX('Res.Aux.'!$AG$23:$AG$722),"-",MAX(B$7:B773)+1)</f>
        <v>-</v>
      </c>
      <c r="C774" s="401" t="str">
        <f>IF($B774="-","",INDEX('Res.Aux.'!$AG$12:$BG$722,MATCH($B774,'Res.Aux.'!$AG$12:$AG$722,0),MATCH(C$6,'Res.Aux.'!$AG$15:$BG$15,0)))</f>
        <v/>
      </c>
      <c r="D774" s="402" t="str">
        <f t="shared" si="137"/>
        <v/>
      </c>
      <c r="E774" s="403" t="str">
        <f>IF($B774="-","",INDEX('Res.Aux.'!$AG$12:$BG$722,MATCH($B774,'Res.Aux.'!$AG$12:$AG$722,0),MATCH(E$6,'Res.Aux.'!$AG$15:$BG$15,0)))</f>
        <v/>
      </c>
      <c r="F774" s="402" t="str">
        <f t="shared" si="138"/>
        <v/>
      </c>
      <c r="G774" s="404" t="str">
        <f>IF($B774="-","",INDEX('Res.Aux.'!$AG$12:$BG$722,MATCH($B774,'Res.Aux.'!$AG$12:$AG$722,0),MATCH(G$6,'Res.Aux.'!$AG$15:$BG$15,0)))</f>
        <v/>
      </c>
      <c r="H774" s="405" t="str">
        <f>IF($B774="-","",Datos!$I$16)</f>
        <v/>
      </c>
      <c r="I774" s="406" t="str">
        <f>IF($C774="","",Datos!$G$16)</f>
        <v/>
      </c>
      <c r="J774" s="407" t="str">
        <f>IF($B774="-","",INDEX('Res.Aux.'!$AG$12:$BG$722,MATCH($B774,'Res.Aux.'!$AG$12:$AG$722,0),MATCH(J$6,'Res.Aux.'!$AG$15:$BG$15,0)))</f>
        <v/>
      </c>
      <c r="K774" s="408" t="str">
        <f>IF($C774="","",Datos!$H$26)</f>
        <v/>
      </c>
      <c r="L774" s="409" t="str">
        <f>IF($I774="","",Datos!$N$27)</f>
        <v/>
      </c>
      <c r="M774" s="407" t="str">
        <f>IF($I774="","",Datos!$O$27)</f>
        <v/>
      </c>
      <c r="N774" s="410" t="str">
        <f>IF($B774="-","",INDEX('Res.Aux.'!$AG$12:$BG$722,MATCH($B774,'Res.Aux.'!$AG$12:$AG$722,0),MATCH(N$6,'Res.Aux.'!$AG$15:$BG$15,0)))</f>
        <v/>
      </c>
      <c r="O774" s="411"/>
      <c r="P774" s="412" t="str">
        <f t="shared" si="139"/>
        <v/>
      </c>
      <c r="Q774" s="413" t="str">
        <f t="shared" si="141"/>
        <v>ù</v>
      </c>
      <c r="R774" s="414" t="str">
        <f>IF($B774="-","",INDEX('Res.Aux.'!$AG$12:$BG$722,MATCH($B774,'Res.Aux.'!$AG$12:$AG$722,0),MATCH(R$6,'Res.Aux.'!$AG$15:$BG$15,0)))</f>
        <v/>
      </c>
      <c r="S774" s="415" t="str">
        <f>IF($B774="-","",INDEX('Res.Aux.'!$AG$12:$BG$722,MATCH($B774,'Res.Aux.'!$AG$12:$AG$722,0),MATCH(S$6,'Res.Aux.'!$AG$15:$BG$15,0)))</f>
        <v/>
      </c>
      <c r="T774" s="415" t="str">
        <f>IF($B774="-","",INDEX('Res.Aux.'!$AG$12:$BG$722,MATCH($B774,'Res.Aux.'!$AG$12:$AG$722,0),MATCH(T$6,'Res.Aux.'!$AG$15:$BG$15,0)))</f>
        <v/>
      </c>
      <c r="U774" s="416" t="str">
        <f>IF($B774="-","",INDEX('Res.Aux.'!$AG$12:$BG$722,MATCH($B774,'Res.Aux.'!$AG$12:$AG$722,0),MATCH(U$6,'Res.Aux.'!$AG$15:$BG$15,0)))</f>
        <v/>
      </c>
      <c r="V774" s="417"/>
      <c r="W774" s="414" t="str">
        <f t="shared" si="146"/>
        <v>-</v>
      </c>
      <c r="X774" s="415" t="str">
        <f t="shared" si="146"/>
        <v>-</v>
      </c>
      <c r="Y774" s="415" t="str">
        <f t="shared" si="146"/>
        <v>-</v>
      </c>
      <c r="Z774" s="416" t="str">
        <f t="shared" si="144"/>
        <v>-</v>
      </c>
      <c r="AA774" s="417"/>
      <c r="AB774" s="414" t="str">
        <f t="shared" si="145"/>
        <v>-</v>
      </c>
      <c r="AC774" s="415" t="str">
        <f t="shared" si="145"/>
        <v>-</v>
      </c>
      <c r="AD774" s="415" t="str">
        <f t="shared" si="145"/>
        <v>-</v>
      </c>
      <c r="AE774" s="416" t="str">
        <f t="shared" si="143"/>
        <v>-</v>
      </c>
      <c r="AF774" s="417"/>
      <c r="AG774" s="410" t="str">
        <f t="shared" si="134"/>
        <v>-</v>
      </c>
      <c r="AH774" s="417"/>
      <c r="AI774" s="418" t="str">
        <f t="shared" si="135"/>
        <v>ù</v>
      </c>
      <c r="AJ774" s="419" t="str">
        <f t="shared" si="136"/>
        <v>~</v>
      </c>
      <c r="AK774" s="417"/>
      <c r="AL774" s="414" t="str">
        <f t="shared" si="142"/>
        <v>-</v>
      </c>
      <c r="AM774" s="416" t="str">
        <f t="shared" si="140"/>
        <v>-</v>
      </c>
    </row>
    <row r="775" spans="2:39" ht="15" x14ac:dyDescent="0.3">
      <c r="B775" s="400" t="str">
        <f>IF(MAX(B$7:B774)+1&gt;MAX('Res.Aux.'!$AG$23:$AG$722),"-",MAX(B$7:B774)+1)</f>
        <v>-</v>
      </c>
      <c r="C775" s="401" t="str">
        <f>IF($B775="-","",INDEX('Res.Aux.'!$AG$12:$BG$722,MATCH($B775,'Res.Aux.'!$AG$12:$AG$722,0),MATCH(C$6,'Res.Aux.'!$AG$15:$BG$15,0)))</f>
        <v/>
      </c>
      <c r="D775" s="402" t="str">
        <f t="shared" si="137"/>
        <v/>
      </c>
      <c r="E775" s="403" t="str">
        <f>IF($B775="-","",INDEX('Res.Aux.'!$AG$12:$BG$722,MATCH($B775,'Res.Aux.'!$AG$12:$AG$722,0),MATCH(E$6,'Res.Aux.'!$AG$15:$BG$15,0)))</f>
        <v/>
      </c>
      <c r="F775" s="402" t="str">
        <f t="shared" si="138"/>
        <v/>
      </c>
      <c r="G775" s="404" t="str">
        <f>IF($B775="-","",INDEX('Res.Aux.'!$AG$12:$BG$722,MATCH($B775,'Res.Aux.'!$AG$12:$AG$722,0),MATCH(G$6,'Res.Aux.'!$AG$15:$BG$15,0)))</f>
        <v/>
      </c>
      <c r="H775" s="405" t="str">
        <f>IF($B775="-","",Datos!$I$16)</f>
        <v/>
      </c>
      <c r="I775" s="406" t="str">
        <f>IF($C775="","",Datos!$G$16)</f>
        <v/>
      </c>
      <c r="J775" s="407" t="str">
        <f>IF($B775="-","",INDEX('Res.Aux.'!$AG$12:$BG$722,MATCH($B775,'Res.Aux.'!$AG$12:$AG$722,0),MATCH(J$6,'Res.Aux.'!$AG$15:$BG$15,0)))</f>
        <v/>
      </c>
      <c r="K775" s="408" t="str">
        <f>IF($C775="","",Datos!$H$26)</f>
        <v/>
      </c>
      <c r="L775" s="409" t="str">
        <f>IF($I775="","",Datos!$N$27)</f>
        <v/>
      </c>
      <c r="M775" s="407" t="str">
        <f>IF($I775="","",Datos!$O$27)</f>
        <v/>
      </c>
      <c r="N775" s="410" t="str">
        <f>IF($B775="-","",INDEX('Res.Aux.'!$AG$12:$BG$722,MATCH($B775,'Res.Aux.'!$AG$12:$AG$722,0),MATCH(N$6,'Res.Aux.'!$AG$15:$BG$15,0)))</f>
        <v/>
      </c>
      <c r="O775" s="411"/>
      <c r="P775" s="412" t="str">
        <f t="shared" si="139"/>
        <v/>
      </c>
      <c r="Q775" s="413" t="str">
        <f t="shared" si="141"/>
        <v>ù</v>
      </c>
      <c r="R775" s="414" t="str">
        <f>IF($B775="-","",INDEX('Res.Aux.'!$AG$12:$BG$722,MATCH($B775,'Res.Aux.'!$AG$12:$AG$722,0),MATCH(R$6,'Res.Aux.'!$AG$15:$BG$15,0)))</f>
        <v/>
      </c>
      <c r="S775" s="415" t="str">
        <f>IF($B775="-","",INDEX('Res.Aux.'!$AG$12:$BG$722,MATCH($B775,'Res.Aux.'!$AG$12:$AG$722,0),MATCH(S$6,'Res.Aux.'!$AG$15:$BG$15,0)))</f>
        <v/>
      </c>
      <c r="T775" s="415" t="str">
        <f>IF($B775="-","",INDEX('Res.Aux.'!$AG$12:$BG$722,MATCH($B775,'Res.Aux.'!$AG$12:$AG$722,0),MATCH(T$6,'Res.Aux.'!$AG$15:$BG$15,0)))</f>
        <v/>
      </c>
      <c r="U775" s="416" t="str">
        <f>IF($B775="-","",INDEX('Res.Aux.'!$AG$12:$BG$722,MATCH($B775,'Res.Aux.'!$AG$12:$AG$722,0),MATCH(U$6,'Res.Aux.'!$AG$15:$BG$15,0)))</f>
        <v/>
      </c>
      <c r="V775" s="417"/>
      <c r="W775" s="414" t="str">
        <f t="shared" si="146"/>
        <v>-</v>
      </c>
      <c r="X775" s="415" t="str">
        <f t="shared" si="146"/>
        <v>-</v>
      </c>
      <c r="Y775" s="415" t="str">
        <f t="shared" si="146"/>
        <v>-</v>
      </c>
      <c r="Z775" s="416" t="str">
        <f t="shared" si="144"/>
        <v>-</v>
      </c>
      <c r="AA775" s="417"/>
      <c r="AB775" s="414" t="str">
        <f t="shared" si="145"/>
        <v>-</v>
      </c>
      <c r="AC775" s="415" t="str">
        <f t="shared" si="145"/>
        <v>-</v>
      </c>
      <c r="AD775" s="415" t="str">
        <f t="shared" si="145"/>
        <v>-</v>
      </c>
      <c r="AE775" s="416" t="str">
        <f t="shared" si="143"/>
        <v>-</v>
      </c>
      <c r="AF775" s="417"/>
      <c r="AG775" s="410" t="str">
        <f t="shared" ref="AG775:AG838" si="147">IF(SUM(AB775:AE775)=0,"-",SUM(AB775:AE775))</f>
        <v>-</v>
      </c>
      <c r="AH775" s="417"/>
      <c r="AI775" s="418" t="str">
        <f t="shared" ref="AI775:AI838" si="148">IF(AND(N775&lt;&gt;"",AG775&lt;&gt;"-"),IF(AG775=N775,"ü","û"),IF(OR(N775=0,N775="",N775="-"),"ù","$"))</f>
        <v>ù</v>
      </c>
      <c r="AJ775" s="419" t="str">
        <f t="shared" ref="AJ775:AJ838" si="149">IF(AI775="ü","-",IF(AI775="ù","~",IF(AI775="$","???",AG775-N775)))</f>
        <v>~</v>
      </c>
      <c r="AK775" s="417"/>
      <c r="AL775" s="414" t="str">
        <f t="shared" si="142"/>
        <v>-</v>
      </c>
      <c r="AM775" s="416" t="str">
        <f t="shared" si="140"/>
        <v>-</v>
      </c>
    </row>
    <row r="776" spans="2:39" ht="15" x14ac:dyDescent="0.3">
      <c r="B776" s="400" t="str">
        <f>IF(MAX(B$7:B775)+1&gt;MAX('Res.Aux.'!$AG$23:$AG$722),"-",MAX(B$7:B775)+1)</f>
        <v>-</v>
      </c>
      <c r="C776" s="401" t="str">
        <f>IF($B776="-","",INDEX('Res.Aux.'!$AG$12:$BG$722,MATCH($B776,'Res.Aux.'!$AG$12:$AG$722,0),MATCH(C$6,'Res.Aux.'!$AG$15:$BG$15,0)))</f>
        <v/>
      </c>
      <c r="D776" s="402" t="str">
        <f t="shared" ref="D776:D839" si="150">IF(C776="","","/")</f>
        <v/>
      </c>
      <c r="E776" s="403" t="str">
        <f>IF($B776="-","",INDEX('Res.Aux.'!$AG$12:$BG$722,MATCH($B776,'Res.Aux.'!$AG$12:$AG$722,0),MATCH(E$6,'Res.Aux.'!$AG$15:$BG$15,0)))</f>
        <v/>
      </c>
      <c r="F776" s="402" t="str">
        <f t="shared" ref="F776:F839" si="151">IF(E776="","","/")</f>
        <v/>
      </c>
      <c r="G776" s="404" t="str">
        <f>IF($B776="-","",INDEX('Res.Aux.'!$AG$12:$BG$722,MATCH($B776,'Res.Aux.'!$AG$12:$AG$722,0),MATCH(G$6,'Res.Aux.'!$AG$15:$BG$15,0)))</f>
        <v/>
      </c>
      <c r="H776" s="405" t="str">
        <f>IF($B776="-","",Datos!$I$16)</f>
        <v/>
      </c>
      <c r="I776" s="406" t="str">
        <f>IF($C776="","",Datos!$G$16)</f>
        <v/>
      </c>
      <c r="J776" s="407" t="str">
        <f>IF($B776="-","",INDEX('Res.Aux.'!$AG$12:$BG$722,MATCH($B776,'Res.Aux.'!$AG$12:$AG$722,0),MATCH(J$6,'Res.Aux.'!$AG$15:$BG$15,0)))</f>
        <v/>
      </c>
      <c r="K776" s="408" t="str">
        <f>IF($C776="","",Datos!$H$26)</f>
        <v/>
      </c>
      <c r="L776" s="409" t="str">
        <f>IF($I776="","",Datos!$N$27)</f>
        <v/>
      </c>
      <c r="M776" s="407" t="str">
        <f>IF($I776="","",Datos!$O$27)</f>
        <v/>
      </c>
      <c r="N776" s="410" t="str">
        <f>IF($B776="-","",INDEX('Res.Aux.'!$AG$12:$BG$722,MATCH($B776,'Res.Aux.'!$AG$12:$AG$722,0),MATCH(N$6,'Res.Aux.'!$AG$15:$BG$15,0)))</f>
        <v/>
      </c>
      <c r="O776" s="411"/>
      <c r="P776" s="412" t="str">
        <f t="shared" ref="P776:P839" si="152">IF($B776="-","","C")</f>
        <v/>
      </c>
      <c r="Q776" s="413" t="str">
        <f t="shared" si="141"/>
        <v>ù</v>
      </c>
      <c r="R776" s="414" t="str">
        <f>IF($B776="-","",INDEX('Res.Aux.'!$AG$12:$BG$722,MATCH($B776,'Res.Aux.'!$AG$12:$AG$722,0),MATCH(R$6,'Res.Aux.'!$AG$15:$BG$15,0)))</f>
        <v/>
      </c>
      <c r="S776" s="415" t="str">
        <f>IF($B776="-","",INDEX('Res.Aux.'!$AG$12:$BG$722,MATCH($B776,'Res.Aux.'!$AG$12:$AG$722,0),MATCH(S$6,'Res.Aux.'!$AG$15:$BG$15,0)))</f>
        <v/>
      </c>
      <c r="T776" s="415" t="str">
        <f>IF($B776="-","",INDEX('Res.Aux.'!$AG$12:$BG$722,MATCH($B776,'Res.Aux.'!$AG$12:$AG$722,0),MATCH(T$6,'Res.Aux.'!$AG$15:$BG$15,0)))</f>
        <v/>
      </c>
      <c r="U776" s="416" t="str">
        <f>IF($B776="-","",INDEX('Res.Aux.'!$AG$12:$BG$722,MATCH($B776,'Res.Aux.'!$AG$12:$AG$722,0),MATCH(U$6,'Res.Aux.'!$AG$15:$BG$15,0)))</f>
        <v/>
      </c>
      <c r="V776" s="417"/>
      <c r="W776" s="414" t="str">
        <f t="shared" si="146"/>
        <v>-</v>
      </c>
      <c r="X776" s="415" t="str">
        <f t="shared" si="146"/>
        <v>-</v>
      </c>
      <c r="Y776" s="415" t="str">
        <f t="shared" si="146"/>
        <v>-</v>
      </c>
      <c r="Z776" s="416" t="str">
        <f t="shared" si="144"/>
        <v>-</v>
      </c>
      <c r="AA776" s="417"/>
      <c r="AB776" s="414" t="str">
        <f t="shared" si="145"/>
        <v>-</v>
      </c>
      <c r="AC776" s="415" t="str">
        <f t="shared" si="145"/>
        <v>-</v>
      </c>
      <c r="AD776" s="415" t="str">
        <f t="shared" si="145"/>
        <v>-</v>
      </c>
      <c r="AE776" s="416" t="str">
        <f t="shared" si="143"/>
        <v>-</v>
      </c>
      <c r="AF776" s="417"/>
      <c r="AG776" s="410" t="str">
        <f t="shared" si="147"/>
        <v>-</v>
      </c>
      <c r="AH776" s="417"/>
      <c r="AI776" s="418" t="str">
        <f t="shared" si="148"/>
        <v>ù</v>
      </c>
      <c r="AJ776" s="419" t="str">
        <f t="shared" si="149"/>
        <v>~</v>
      </c>
      <c r="AK776" s="417"/>
      <c r="AL776" s="414" t="str">
        <f t="shared" si="142"/>
        <v>-</v>
      </c>
      <c r="AM776" s="416" t="str">
        <f t="shared" ref="AM776:AM839" si="153">IF(SUM(W776:Z776)=0,"-",SUM(W776:Z776))</f>
        <v>-</v>
      </c>
    </row>
    <row r="777" spans="2:39" ht="15" x14ac:dyDescent="0.3">
      <c r="B777" s="400" t="str">
        <f>IF(MAX(B$7:B776)+1&gt;MAX('Res.Aux.'!$AG$23:$AG$722),"-",MAX(B$7:B776)+1)</f>
        <v>-</v>
      </c>
      <c r="C777" s="401" t="str">
        <f>IF($B777="-","",INDEX('Res.Aux.'!$AG$12:$BG$722,MATCH($B777,'Res.Aux.'!$AG$12:$AG$722,0),MATCH(C$6,'Res.Aux.'!$AG$15:$BG$15,0)))</f>
        <v/>
      </c>
      <c r="D777" s="402" t="str">
        <f t="shared" si="150"/>
        <v/>
      </c>
      <c r="E777" s="403" t="str">
        <f>IF($B777="-","",INDEX('Res.Aux.'!$AG$12:$BG$722,MATCH($B777,'Res.Aux.'!$AG$12:$AG$722,0),MATCH(E$6,'Res.Aux.'!$AG$15:$BG$15,0)))</f>
        <v/>
      </c>
      <c r="F777" s="402" t="str">
        <f t="shared" si="151"/>
        <v/>
      </c>
      <c r="G777" s="404" t="str">
        <f>IF($B777="-","",INDEX('Res.Aux.'!$AG$12:$BG$722,MATCH($B777,'Res.Aux.'!$AG$12:$AG$722,0),MATCH(G$6,'Res.Aux.'!$AG$15:$BG$15,0)))</f>
        <v/>
      </c>
      <c r="H777" s="405" t="str">
        <f>IF($B777="-","",Datos!$I$16)</f>
        <v/>
      </c>
      <c r="I777" s="406" t="str">
        <f>IF($C777="","",Datos!$G$16)</f>
        <v/>
      </c>
      <c r="J777" s="407" t="str">
        <f>IF($B777="-","",INDEX('Res.Aux.'!$AG$12:$BG$722,MATCH($B777,'Res.Aux.'!$AG$12:$AG$722,0),MATCH(J$6,'Res.Aux.'!$AG$15:$BG$15,0)))</f>
        <v/>
      </c>
      <c r="K777" s="408" t="str">
        <f>IF($C777="","",Datos!$H$26)</f>
        <v/>
      </c>
      <c r="L777" s="409" t="str">
        <f>IF($I777="","",Datos!$N$27)</f>
        <v/>
      </c>
      <c r="M777" s="407" t="str">
        <f>IF($I777="","",Datos!$O$27)</f>
        <v/>
      </c>
      <c r="N777" s="410" t="str">
        <f>IF($B777="-","",INDEX('Res.Aux.'!$AG$12:$BG$722,MATCH($B777,'Res.Aux.'!$AG$12:$AG$722,0),MATCH(N$6,'Res.Aux.'!$AG$15:$BG$15,0)))</f>
        <v/>
      </c>
      <c r="O777" s="411"/>
      <c r="P777" s="412" t="str">
        <f t="shared" si="152"/>
        <v/>
      </c>
      <c r="Q777" s="413" t="str">
        <f t="shared" ref="Q777:Q840" si="154">AI777</f>
        <v>ù</v>
      </c>
      <c r="R777" s="414" t="str">
        <f>IF($B777="-","",INDEX('Res.Aux.'!$AG$12:$BG$722,MATCH($B777,'Res.Aux.'!$AG$12:$AG$722,0),MATCH(R$6,'Res.Aux.'!$AG$15:$BG$15,0)))</f>
        <v/>
      </c>
      <c r="S777" s="415" t="str">
        <f>IF($B777="-","",INDEX('Res.Aux.'!$AG$12:$BG$722,MATCH($B777,'Res.Aux.'!$AG$12:$AG$722,0),MATCH(S$6,'Res.Aux.'!$AG$15:$BG$15,0)))</f>
        <v/>
      </c>
      <c r="T777" s="415" t="str">
        <f>IF($B777="-","",INDEX('Res.Aux.'!$AG$12:$BG$722,MATCH($B777,'Res.Aux.'!$AG$12:$AG$722,0),MATCH(T$6,'Res.Aux.'!$AG$15:$BG$15,0)))</f>
        <v/>
      </c>
      <c r="U777" s="416" t="str">
        <f>IF($B777="-","",INDEX('Res.Aux.'!$AG$12:$BG$722,MATCH($B777,'Res.Aux.'!$AG$12:$AG$722,0),MATCH(U$6,'Res.Aux.'!$AG$15:$BG$15,0)))</f>
        <v/>
      </c>
      <c r="V777" s="417"/>
      <c r="W777" s="414" t="str">
        <f t="shared" si="146"/>
        <v>-</v>
      </c>
      <c r="X777" s="415" t="str">
        <f t="shared" si="146"/>
        <v>-</v>
      </c>
      <c r="Y777" s="415" t="str">
        <f t="shared" si="146"/>
        <v>-</v>
      </c>
      <c r="Z777" s="416" t="str">
        <f t="shared" si="144"/>
        <v>-</v>
      </c>
      <c r="AA777" s="417"/>
      <c r="AB777" s="414" t="str">
        <f t="shared" si="145"/>
        <v>-</v>
      </c>
      <c r="AC777" s="415" t="str">
        <f t="shared" si="145"/>
        <v>-</v>
      </c>
      <c r="AD777" s="415" t="str">
        <f t="shared" si="145"/>
        <v>-</v>
      </c>
      <c r="AE777" s="416" t="str">
        <f t="shared" si="143"/>
        <v>-</v>
      </c>
      <c r="AF777" s="417"/>
      <c r="AG777" s="410" t="str">
        <f t="shared" si="147"/>
        <v>-</v>
      </c>
      <c r="AH777" s="417"/>
      <c r="AI777" s="418" t="str">
        <f t="shared" si="148"/>
        <v>ù</v>
      </c>
      <c r="AJ777" s="419" t="str">
        <f t="shared" si="149"/>
        <v>~</v>
      </c>
      <c r="AK777" s="417"/>
      <c r="AL777" s="414" t="str">
        <f t="shared" si="142"/>
        <v>-</v>
      </c>
      <c r="AM777" s="416" t="str">
        <f t="shared" si="153"/>
        <v>-</v>
      </c>
    </row>
    <row r="778" spans="2:39" ht="15" x14ac:dyDescent="0.3">
      <c r="B778" s="400" t="str">
        <f>IF(MAX(B$7:B777)+1&gt;MAX('Res.Aux.'!$AG$23:$AG$722),"-",MAX(B$7:B777)+1)</f>
        <v>-</v>
      </c>
      <c r="C778" s="401" t="str">
        <f>IF($B778="-","",INDEX('Res.Aux.'!$AG$12:$BG$722,MATCH($B778,'Res.Aux.'!$AG$12:$AG$722,0),MATCH(C$6,'Res.Aux.'!$AG$15:$BG$15,0)))</f>
        <v/>
      </c>
      <c r="D778" s="402" t="str">
        <f t="shared" si="150"/>
        <v/>
      </c>
      <c r="E778" s="403" t="str">
        <f>IF($B778="-","",INDEX('Res.Aux.'!$AG$12:$BG$722,MATCH($B778,'Res.Aux.'!$AG$12:$AG$722,0),MATCH(E$6,'Res.Aux.'!$AG$15:$BG$15,0)))</f>
        <v/>
      </c>
      <c r="F778" s="402" t="str">
        <f t="shared" si="151"/>
        <v/>
      </c>
      <c r="G778" s="404" t="str">
        <f>IF($B778="-","",INDEX('Res.Aux.'!$AG$12:$BG$722,MATCH($B778,'Res.Aux.'!$AG$12:$AG$722,0),MATCH(G$6,'Res.Aux.'!$AG$15:$BG$15,0)))</f>
        <v/>
      </c>
      <c r="H778" s="405" t="str">
        <f>IF($B778="-","",Datos!$I$16)</f>
        <v/>
      </c>
      <c r="I778" s="406" t="str">
        <f>IF($C778="","",Datos!$G$16)</f>
        <v/>
      </c>
      <c r="J778" s="407" t="str">
        <f>IF($B778="-","",INDEX('Res.Aux.'!$AG$12:$BG$722,MATCH($B778,'Res.Aux.'!$AG$12:$AG$722,0),MATCH(J$6,'Res.Aux.'!$AG$15:$BG$15,0)))</f>
        <v/>
      </c>
      <c r="K778" s="408" t="str">
        <f>IF($C778="","",Datos!$H$26)</f>
        <v/>
      </c>
      <c r="L778" s="409" t="str">
        <f>IF($I778="","",Datos!$N$27)</f>
        <v/>
      </c>
      <c r="M778" s="407" t="str">
        <f>IF($I778="","",Datos!$O$27)</f>
        <v/>
      </c>
      <c r="N778" s="410" t="str">
        <f>IF($B778="-","",INDEX('Res.Aux.'!$AG$12:$BG$722,MATCH($B778,'Res.Aux.'!$AG$12:$AG$722,0),MATCH(N$6,'Res.Aux.'!$AG$15:$BG$15,0)))</f>
        <v/>
      </c>
      <c r="O778" s="411"/>
      <c r="P778" s="412" t="str">
        <f t="shared" si="152"/>
        <v/>
      </c>
      <c r="Q778" s="413" t="str">
        <f t="shared" si="154"/>
        <v>ù</v>
      </c>
      <c r="R778" s="414" t="str">
        <f>IF($B778="-","",INDEX('Res.Aux.'!$AG$12:$BG$722,MATCH($B778,'Res.Aux.'!$AG$12:$AG$722,0),MATCH(R$6,'Res.Aux.'!$AG$15:$BG$15,0)))</f>
        <v/>
      </c>
      <c r="S778" s="415" t="str">
        <f>IF($B778="-","",INDEX('Res.Aux.'!$AG$12:$BG$722,MATCH($B778,'Res.Aux.'!$AG$12:$AG$722,0),MATCH(S$6,'Res.Aux.'!$AG$15:$BG$15,0)))</f>
        <v/>
      </c>
      <c r="T778" s="415" t="str">
        <f>IF($B778="-","",INDEX('Res.Aux.'!$AG$12:$BG$722,MATCH($B778,'Res.Aux.'!$AG$12:$AG$722,0),MATCH(T$6,'Res.Aux.'!$AG$15:$BG$15,0)))</f>
        <v/>
      </c>
      <c r="U778" s="416" t="str">
        <f>IF($B778="-","",INDEX('Res.Aux.'!$AG$12:$BG$722,MATCH($B778,'Res.Aux.'!$AG$12:$AG$722,0),MATCH(U$6,'Res.Aux.'!$AG$15:$BG$15,0)))</f>
        <v/>
      </c>
      <c r="V778" s="417"/>
      <c r="W778" s="414" t="str">
        <f t="shared" si="146"/>
        <v>-</v>
      </c>
      <c r="X778" s="415" t="str">
        <f t="shared" si="146"/>
        <v>-</v>
      </c>
      <c r="Y778" s="415" t="str">
        <f t="shared" si="146"/>
        <v>-</v>
      </c>
      <c r="Z778" s="416" t="str">
        <f t="shared" si="144"/>
        <v>-</v>
      </c>
      <c r="AA778" s="417"/>
      <c r="AB778" s="414" t="str">
        <f t="shared" si="145"/>
        <v>-</v>
      </c>
      <c r="AC778" s="415" t="str">
        <f t="shared" si="145"/>
        <v>-</v>
      </c>
      <c r="AD778" s="415" t="str">
        <f t="shared" si="145"/>
        <v>-</v>
      </c>
      <c r="AE778" s="416" t="str">
        <f t="shared" si="143"/>
        <v>-</v>
      </c>
      <c r="AF778" s="417"/>
      <c r="AG778" s="410" t="str">
        <f t="shared" si="147"/>
        <v>-</v>
      </c>
      <c r="AH778" s="417"/>
      <c r="AI778" s="418" t="str">
        <f t="shared" si="148"/>
        <v>ù</v>
      </c>
      <c r="AJ778" s="419" t="str">
        <f t="shared" si="149"/>
        <v>~</v>
      </c>
      <c r="AK778" s="417"/>
      <c r="AL778" s="414" t="str">
        <f t="shared" si="142"/>
        <v>-</v>
      </c>
      <c r="AM778" s="416" t="str">
        <f t="shared" si="153"/>
        <v>-</v>
      </c>
    </row>
    <row r="779" spans="2:39" ht="15" x14ac:dyDescent="0.3">
      <c r="B779" s="400" t="str">
        <f>IF(MAX(B$7:B778)+1&gt;MAX('Res.Aux.'!$AG$23:$AG$722),"-",MAX(B$7:B778)+1)</f>
        <v>-</v>
      </c>
      <c r="C779" s="401" t="str">
        <f>IF($B779="-","",INDEX('Res.Aux.'!$AG$12:$BG$722,MATCH($B779,'Res.Aux.'!$AG$12:$AG$722,0),MATCH(C$6,'Res.Aux.'!$AG$15:$BG$15,0)))</f>
        <v/>
      </c>
      <c r="D779" s="402" t="str">
        <f t="shared" si="150"/>
        <v/>
      </c>
      <c r="E779" s="403" t="str">
        <f>IF($B779="-","",INDEX('Res.Aux.'!$AG$12:$BG$722,MATCH($B779,'Res.Aux.'!$AG$12:$AG$722,0),MATCH(E$6,'Res.Aux.'!$AG$15:$BG$15,0)))</f>
        <v/>
      </c>
      <c r="F779" s="402" t="str">
        <f t="shared" si="151"/>
        <v/>
      </c>
      <c r="G779" s="404" t="str">
        <f>IF($B779="-","",INDEX('Res.Aux.'!$AG$12:$BG$722,MATCH($B779,'Res.Aux.'!$AG$12:$AG$722,0),MATCH(G$6,'Res.Aux.'!$AG$15:$BG$15,0)))</f>
        <v/>
      </c>
      <c r="H779" s="405" t="str">
        <f>IF($B779="-","",Datos!$I$16)</f>
        <v/>
      </c>
      <c r="I779" s="406" t="str">
        <f>IF($C779="","",Datos!$G$16)</f>
        <v/>
      </c>
      <c r="J779" s="407" t="str">
        <f>IF($B779="-","",INDEX('Res.Aux.'!$AG$12:$BG$722,MATCH($B779,'Res.Aux.'!$AG$12:$AG$722,0),MATCH(J$6,'Res.Aux.'!$AG$15:$BG$15,0)))</f>
        <v/>
      </c>
      <c r="K779" s="408" t="str">
        <f>IF($C779="","",Datos!$H$26)</f>
        <v/>
      </c>
      <c r="L779" s="409" t="str">
        <f>IF($I779="","",Datos!$N$27)</f>
        <v/>
      </c>
      <c r="M779" s="407" t="str">
        <f>IF($I779="","",Datos!$O$27)</f>
        <v/>
      </c>
      <c r="N779" s="410" t="str">
        <f>IF($B779="-","",INDEX('Res.Aux.'!$AG$12:$BG$722,MATCH($B779,'Res.Aux.'!$AG$12:$AG$722,0),MATCH(N$6,'Res.Aux.'!$AG$15:$BG$15,0)))</f>
        <v/>
      </c>
      <c r="O779" s="411"/>
      <c r="P779" s="412" t="str">
        <f t="shared" si="152"/>
        <v/>
      </c>
      <c r="Q779" s="413" t="str">
        <f t="shared" si="154"/>
        <v>ù</v>
      </c>
      <c r="R779" s="414" t="str">
        <f>IF($B779="-","",INDEX('Res.Aux.'!$AG$12:$BG$722,MATCH($B779,'Res.Aux.'!$AG$12:$AG$722,0),MATCH(R$6,'Res.Aux.'!$AG$15:$BG$15,0)))</f>
        <v/>
      </c>
      <c r="S779" s="415" t="str">
        <f>IF($B779="-","",INDEX('Res.Aux.'!$AG$12:$BG$722,MATCH($B779,'Res.Aux.'!$AG$12:$AG$722,0),MATCH(S$6,'Res.Aux.'!$AG$15:$BG$15,0)))</f>
        <v/>
      </c>
      <c r="T779" s="415" t="str">
        <f>IF($B779="-","",INDEX('Res.Aux.'!$AG$12:$BG$722,MATCH($B779,'Res.Aux.'!$AG$12:$AG$722,0),MATCH(T$6,'Res.Aux.'!$AG$15:$BG$15,0)))</f>
        <v/>
      </c>
      <c r="U779" s="416" t="str">
        <f>IF($B779="-","",INDEX('Res.Aux.'!$AG$12:$BG$722,MATCH($B779,'Res.Aux.'!$AG$12:$AG$722,0),MATCH(U$6,'Res.Aux.'!$AG$15:$BG$15,0)))</f>
        <v/>
      </c>
      <c r="V779" s="417"/>
      <c r="W779" s="414" t="str">
        <f t="shared" si="146"/>
        <v>-</v>
      </c>
      <c r="X779" s="415" t="str">
        <f t="shared" si="146"/>
        <v>-</v>
      </c>
      <c r="Y779" s="415" t="str">
        <f t="shared" si="146"/>
        <v>-</v>
      </c>
      <c r="Z779" s="416" t="str">
        <f t="shared" si="144"/>
        <v>-</v>
      </c>
      <c r="AA779" s="417"/>
      <c r="AB779" s="414" t="str">
        <f t="shared" si="145"/>
        <v>-</v>
      </c>
      <c r="AC779" s="415" t="str">
        <f t="shared" si="145"/>
        <v>-</v>
      </c>
      <c r="AD779" s="415" t="str">
        <f t="shared" si="145"/>
        <v>-</v>
      </c>
      <c r="AE779" s="416" t="str">
        <f t="shared" si="143"/>
        <v>-</v>
      </c>
      <c r="AF779" s="417"/>
      <c r="AG779" s="410" t="str">
        <f t="shared" si="147"/>
        <v>-</v>
      </c>
      <c r="AH779" s="417"/>
      <c r="AI779" s="418" t="str">
        <f t="shared" si="148"/>
        <v>ù</v>
      </c>
      <c r="AJ779" s="419" t="str">
        <f t="shared" si="149"/>
        <v>~</v>
      </c>
      <c r="AK779" s="417"/>
      <c r="AL779" s="414" t="str">
        <f t="shared" si="142"/>
        <v>-</v>
      </c>
      <c r="AM779" s="416" t="str">
        <f t="shared" si="153"/>
        <v>-</v>
      </c>
    </row>
    <row r="780" spans="2:39" ht="15" x14ac:dyDescent="0.3">
      <c r="B780" s="400" t="str">
        <f>IF(MAX(B$7:B779)+1&gt;MAX('Res.Aux.'!$AG$23:$AG$722),"-",MAX(B$7:B779)+1)</f>
        <v>-</v>
      </c>
      <c r="C780" s="401" t="str">
        <f>IF($B780="-","",INDEX('Res.Aux.'!$AG$12:$BG$722,MATCH($B780,'Res.Aux.'!$AG$12:$AG$722,0),MATCH(C$6,'Res.Aux.'!$AG$15:$BG$15,0)))</f>
        <v/>
      </c>
      <c r="D780" s="402" t="str">
        <f t="shared" si="150"/>
        <v/>
      </c>
      <c r="E780" s="403" t="str">
        <f>IF($B780="-","",INDEX('Res.Aux.'!$AG$12:$BG$722,MATCH($B780,'Res.Aux.'!$AG$12:$AG$722,0),MATCH(E$6,'Res.Aux.'!$AG$15:$BG$15,0)))</f>
        <v/>
      </c>
      <c r="F780" s="402" t="str">
        <f t="shared" si="151"/>
        <v/>
      </c>
      <c r="G780" s="404" t="str">
        <f>IF($B780="-","",INDEX('Res.Aux.'!$AG$12:$BG$722,MATCH($B780,'Res.Aux.'!$AG$12:$AG$722,0),MATCH(G$6,'Res.Aux.'!$AG$15:$BG$15,0)))</f>
        <v/>
      </c>
      <c r="H780" s="405" t="str">
        <f>IF($B780="-","",Datos!$I$16)</f>
        <v/>
      </c>
      <c r="I780" s="406" t="str">
        <f>IF($C780="","",Datos!$G$16)</f>
        <v/>
      </c>
      <c r="J780" s="407" t="str">
        <f>IF($B780="-","",INDEX('Res.Aux.'!$AG$12:$BG$722,MATCH($B780,'Res.Aux.'!$AG$12:$AG$722,0),MATCH(J$6,'Res.Aux.'!$AG$15:$BG$15,0)))</f>
        <v/>
      </c>
      <c r="K780" s="408" t="str">
        <f>IF($C780="","",Datos!$H$26)</f>
        <v/>
      </c>
      <c r="L780" s="409" t="str">
        <f>IF($I780="","",Datos!$N$27)</f>
        <v/>
      </c>
      <c r="M780" s="407" t="str">
        <f>IF($I780="","",Datos!$O$27)</f>
        <v/>
      </c>
      <c r="N780" s="410" t="str">
        <f>IF($B780="-","",INDEX('Res.Aux.'!$AG$12:$BG$722,MATCH($B780,'Res.Aux.'!$AG$12:$AG$722,0),MATCH(N$6,'Res.Aux.'!$AG$15:$BG$15,0)))</f>
        <v/>
      </c>
      <c r="O780" s="411"/>
      <c r="P780" s="412" t="str">
        <f t="shared" si="152"/>
        <v/>
      </c>
      <c r="Q780" s="413" t="str">
        <f t="shared" si="154"/>
        <v>ù</v>
      </c>
      <c r="R780" s="414" t="str">
        <f>IF($B780="-","",INDEX('Res.Aux.'!$AG$12:$BG$722,MATCH($B780,'Res.Aux.'!$AG$12:$AG$722,0),MATCH(R$6,'Res.Aux.'!$AG$15:$BG$15,0)))</f>
        <v/>
      </c>
      <c r="S780" s="415" t="str">
        <f>IF($B780="-","",INDEX('Res.Aux.'!$AG$12:$BG$722,MATCH($B780,'Res.Aux.'!$AG$12:$AG$722,0),MATCH(S$6,'Res.Aux.'!$AG$15:$BG$15,0)))</f>
        <v/>
      </c>
      <c r="T780" s="415" t="str">
        <f>IF($B780="-","",INDEX('Res.Aux.'!$AG$12:$BG$722,MATCH($B780,'Res.Aux.'!$AG$12:$AG$722,0),MATCH(T$6,'Res.Aux.'!$AG$15:$BG$15,0)))</f>
        <v/>
      </c>
      <c r="U780" s="416" t="str">
        <f>IF($B780="-","",INDEX('Res.Aux.'!$AG$12:$BG$722,MATCH($B780,'Res.Aux.'!$AG$12:$AG$722,0),MATCH(U$6,'Res.Aux.'!$AG$15:$BG$15,0)))</f>
        <v/>
      </c>
      <c r="V780" s="417"/>
      <c r="W780" s="414" t="str">
        <f t="shared" si="146"/>
        <v>-</v>
      </c>
      <c r="X780" s="415" t="str">
        <f t="shared" si="146"/>
        <v>-</v>
      </c>
      <c r="Y780" s="415" t="str">
        <f t="shared" si="146"/>
        <v>-</v>
      </c>
      <c r="Z780" s="416" t="str">
        <f t="shared" si="144"/>
        <v>-</v>
      </c>
      <c r="AA780" s="417"/>
      <c r="AB780" s="414" t="str">
        <f t="shared" si="145"/>
        <v>-</v>
      </c>
      <c r="AC780" s="415" t="str">
        <f t="shared" si="145"/>
        <v>-</v>
      </c>
      <c r="AD780" s="415" t="str">
        <f t="shared" si="145"/>
        <v>-</v>
      </c>
      <c r="AE780" s="416" t="str">
        <f t="shared" si="143"/>
        <v>-</v>
      </c>
      <c r="AF780" s="417"/>
      <c r="AG780" s="410" t="str">
        <f t="shared" si="147"/>
        <v>-</v>
      </c>
      <c r="AH780" s="417"/>
      <c r="AI780" s="418" t="str">
        <f t="shared" si="148"/>
        <v>ù</v>
      </c>
      <c r="AJ780" s="419" t="str">
        <f t="shared" si="149"/>
        <v>~</v>
      </c>
      <c r="AK780" s="417"/>
      <c r="AL780" s="414" t="str">
        <f t="shared" si="142"/>
        <v>-</v>
      </c>
      <c r="AM780" s="416" t="str">
        <f t="shared" si="153"/>
        <v>-</v>
      </c>
    </row>
    <row r="781" spans="2:39" ht="15" x14ac:dyDescent="0.3">
      <c r="B781" s="400" t="str">
        <f>IF(MAX(B$7:B780)+1&gt;MAX('Res.Aux.'!$AG$23:$AG$722),"-",MAX(B$7:B780)+1)</f>
        <v>-</v>
      </c>
      <c r="C781" s="401" t="str">
        <f>IF($B781="-","",INDEX('Res.Aux.'!$AG$12:$BG$722,MATCH($B781,'Res.Aux.'!$AG$12:$AG$722,0),MATCH(C$6,'Res.Aux.'!$AG$15:$BG$15,0)))</f>
        <v/>
      </c>
      <c r="D781" s="402" t="str">
        <f t="shared" si="150"/>
        <v/>
      </c>
      <c r="E781" s="403" t="str">
        <f>IF($B781="-","",INDEX('Res.Aux.'!$AG$12:$BG$722,MATCH($B781,'Res.Aux.'!$AG$12:$AG$722,0),MATCH(E$6,'Res.Aux.'!$AG$15:$BG$15,0)))</f>
        <v/>
      </c>
      <c r="F781" s="402" t="str">
        <f t="shared" si="151"/>
        <v/>
      </c>
      <c r="G781" s="404" t="str">
        <f>IF($B781="-","",INDEX('Res.Aux.'!$AG$12:$BG$722,MATCH($B781,'Res.Aux.'!$AG$12:$AG$722,0),MATCH(G$6,'Res.Aux.'!$AG$15:$BG$15,0)))</f>
        <v/>
      </c>
      <c r="H781" s="405" t="str">
        <f>IF($B781="-","",Datos!$I$16)</f>
        <v/>
      </c>
      <c r="I781" s="406" t="str">
        <f>IF($C781="","",Datos!$G$16)</f>
        <v/>
      </c>
      <c r="J781" s="407" t="str">
        <f>IF($B781="-","",INDEX('Res.Aux.'!$AG$12:$BG$722,MATCH($B781,'Res.Aux.'!$AG$12:$AG$722,0),MATCH(J$6,'Res.Aux.'!$AG$15:$BG$15,0)))</f>
        <v/>
      </c>
      <c r="K781" s="408" t="str">
        <f>IF($C781="","",Datos!$H$26)</f>
        <v/>
      </c>
      <c r="L781" s="409" t="str">
        <f>IF($I781="","",Datos!$N$27)</f>
        <v/>
      </c>
      <c r="M781" s="407" t="str">
        <f>IF($I781="","",Datos!$O$27)</f>
        <v/>
      </c>
      <c r="N781" s="410" t="str">
        <f>IF($B781="-","",INDEX('Res.Aux.'!$AG$12:$BG$722,MATCH($B781,'Res.Aux.'!$AG$12:$AG$722,0),MATCH(N$6,'Res.Aux.'!$AG$15:$BG$15,0)))</f>
        <v/>
      </c>
      <c r="O781" s="411"/>
      <c r="P781" s="412" t="str">
        <f t="shared" si="152"/>
        <v/>
      </c>
      <c r="Q781" s="413" t="str">
        <f t="shared" si="154"/>
        <v>ù</v>
      </c>
      <c r="R781" s="414" t="str">
        <f>IF($B781="-","",INDEX('Res.Aux.'!$AG$12:$BG$722,MATCH($B781,'Res.Aux.'!$AG$12:$AG$722,0),MATCH(R$6,'Res.Aux.'!$AG$15:$BG$15,0)))</f>
        <v/>
      </c>
      <c r="S781" s="415" t="str">
        <f>IF($B781="-","",INDEX('Res.Aux.'!$AG$12:$BG$722,MATCH($B781,'Res.Aux.'!$AG$12:$AG$722,0),MATCH(S$6,'Res.Aux.'!$AG$15:$BG$15,0)))</f>
        <v/>
      </c>
      <c r="T781" s="415" t="str">
        <f>IF($B781="-","",INDEX('Res.Aux.'!$AG$12:$BG$722,MATCH($B781,'Res.Aux.'!$AG$12:$AG$722,0),MATCH(T$6,'Res.Aux.'!$AG$15:$BG$15,0)))</f>
        <v/>
      </c>
      <c r="U781" s="416" t="str">
        <f>IF($B781="-","",INDEX('Res.Aux.'!$AG$12:$BG$722,MATCH($B781,'Res.Aux.'!$AG$12:$AG$722,0),MATCH(U$6,'Res.Aux.'!$AG$15:$BG$15,0)))</f>
        <v/>
      </c>
      <c r="V781" s="417"/>
      <c r="W781" s="414" t="str">
        <f t="shared" si="146"/>
        <v>-</v>
      </c>
      <c r="X781" s="415" t="str">
        <f t="shared" si="146"/>
        <v>-</v>
      </c>
      <c r="Y781" s="415" t="str">
        <f t="shared" si="146"/>
        <v>-</v>
      </c>
      <c r="Z781" s="416" t="str">
        <f t="shared" si="144"/>
        <v>-</v>
      </c>
      <c r="AA781" s="417"/>
      <c r="AB781" s="414" t="str">
        <f t="shared" si="145"/>
        <v>-</v>
      </c>
      <c r="AC781" s="415" t="str">
        <f t="shared" si="145"/>
        <v>-</v>
      </c>
      <c r="AD781" s="415" t="str">
        <f t="shared" si="145"/>
        <v>-</v>
      </c>
      <c r="AE781" s="416" t="str">
        <f t="shared" si="143"/>
        <v>-</v>
      </c>
      <c r="AF781" s="417"/>
      <c r="AG781" s="410" t="str">
        <f t="shared" si="147"/>
        <v>-</v>
      </c>
      <c r="AH781" s="417"/>
      <c r="AI781" s="418" t="str">
        <f t="shared" si="148"/>
        <v>ù</v>
      </c>
      <c r="AJ781" s="419" t="str">
        <f t="shared" si="149"/>
        <v>~</v>
      </c>
      <c r="AK781" s="417"/>
      <c r="AL781" s="414" t="str">
        <f t="shared" si="142"/>
        <v>-</v>
      </c>
      <c r="AM781" s="416" t="str">
        <f t="shared" si="153"/>
        <v>-</v>
      </c>
    </row>
    <row r="782" spans="2:39" ht="15" x14ac:dyDescent="0.3">
      <c r="B782" s="400" t="str">
        <f>IF(MAX(B$7:B781)+1&gt;MAX('Res.Aux.'!$AG$23:$AG$722),"-",MAX(B$7:B781)+1)</f>
        <v>-</v>
      </c>
      <c r="C782" s="401" t="str">
        <f>IF($B782="-","",INDEX('Res.Aux.'!$AG$12:$BG$722,MATCH($B782,'Res.Aux.'!$AG$12:$AG$722,0),MATCH(C$6,'Res.Aux.'!$AG$15:$BG$15,0)))</f>
        <v/>
      </c>
      <c r="D782" s="402" t="str">
        <f t="shared" si="150"/>
        <v/>
      </c>
      <c r="E782" s="403" t="str">
        <f>IF($B782="-","",INDEX('Res.Aux.'!$AG$12:$BG$722,MATCH($B782,'Res.Aux.'!$AG$12:$AG$722,0),MATCH(E$6,'Res.Aux.'!$AG$15:$BG$15,0)))</f>
        <v/>
      </c>
      <c r="F782" s="402" t="str">
        <f t="shared" si="151"/>
        <v/>
      </c>
      <c r="G782" s="404" t="str">
        <f>IF($B782="-","",INDEX('Res.Aux.'!$AG$12:$BG$722,MATCH($B782,'Res.Aux.'!$AG$12:$AG$722,0),MATCH(G$6,'Res.Aux.'!$AG$15:$BG$15,0)))</f>
        <v/>
      </c>
      <c r="H782" s="405" t="str">
        <f>IF($B782="-","",Datos!$I$16)</f>
        <v/>
      </c>
      <c r="I782" s="406" t="str">
        <f>IF($C782="","",Datos!$G$16)</f>
        <v/>
      </c>
      <c r="J782" s="407" t="str">
        <f>IF($B782="-","",INDEX('Res.Aux.'!$AG$12:$BG$722,MATCH($B782,'Res.Aux.'!$AG$12:$AG$722,0),MATCH(J$6,'Res.Aux.'!$AG$15:$BG$15,0)))</f>
        <v/>
      </c>
      <c r="K782" s="408" t="str">
        <f>IF($C782="","",Datos!$H$26)</f>
        <v/>
      </c>
      <c r="L782" s="409" t="str">
        <f>IF($I782="","",Datos!$N$27)</f>
        <v/>
      </c>
      <c r="M782" s="407" t="str">
        <f>IF($I782="","",Datos!$O$27)</f>
        <v/>
      </c>
      <c r="N782" s="410" t="str">
        <f>IF($B782="-","",INDEX('Res.Aux.'!$AG$12:$BG$722,MATCH($B782,'Res.Aux.'!$AG$12:$AG$722,0),MATCH(N$6,'Res.Aux.'!$AG$15:$BG$15,0)))</f>
        <v/>
      </c>
      <c r="O782" s="411"/>
      <c r="P782" s="412" t="str">
        <f t="shared" si="152"/>
        <v/>
      </c>
      <c r="Q782" s="413" t="str">
        <f t="shared" si="154"/>
        <v>ù</v>
      </c>
      <c r="R782" s="414" t="str">
        <f>IF($B782="-","",INDEX('Res.Aux.'!$AG$12:$BG$722,MATCH($B782,'Res.Aux.'!$AG$12:$AG$722,0),MATCH(R$6,'Res.Aux.'!$AG$15:$BG$15,0)))</f>
        <v/>
      </c>
      <c r="S782" s="415" t="str">
        <f>IF($B782="-","",INDEX('Res.Aux.'!$AG$12:$BG$722,MATCH($B782,'Res.Aux.'!$AG$12:$AG$722,0),MATCH(S$6,'Res.Aux.'!$AG$15:$BG$15,0)))</f>
        <v/>
      </c>
      <c r="T782" s="415" t="str">
        <f>IF($B782="-","",INDEX('Res.Aux.'!$AG$12:$BG$722,MATCH($B782,'Res.Aux.'!$AG$12:$AG$722,0),MATCH(T$6,'Res.Aux.'!$AG$15:$BG$15,0)))</f>
        <v/>
      </c>
      <c r="U782" s="416" t="str">
        <f>IF($B782="-","",INDEX('Res.Aux.'!$AG$12:$BG$722,MATCH($B782,'Res.Aux.'!$AG$12:$AG$722,0),MATCH(U$6,'Res.Aux.'!$AG$15:$BG$15,0)))</f>
        <v/>
      </c>
      <c r="V782" s="417"/>
      <c r="W782" s="414" t="str">
        <f t="shared" si="146"/>
        <v>-</v>
      </c>
      <c r="X782" s="415" t="str">
        <f t="shared" si="146"/>
        <v>-</v>
      </c>
      <c r="Y782" s="415" t="str">
        <f t="shared" si="146"/>
        <v>-</v>
      </c>
      <c r="Z782" s="416" t="str">
        <f t="shared" si="144"/>
        <v>-</v>
      </c>
      <c r="AA782" s="417"/>
      <c r="AB782" s="414" t="str">
        <f t="shared" si="145"/>
        <v>-</v>
      </c>
      <c r="AC782" s="415" t="str">
        <f t="shared" si="145"/>
        <v>-</v>
      </c>
      <c r="AD782" s="415" t="str">
        <f t="shared" si="145"/>
        <v>-</v>
      </c>
      <c r="AE782" s="416" t="str">
        <f t="shared" si="143"/>
        <v>-</v>
      </c>
      <c r="AF782" s="417"/>
      <c r="AG782" s="410" t="str">
        <f t="shared" si="147"/>
        <v>-</v>
      </c>
      <c r="AH782" s="417"/>
      <c r="AI782" s="418" t="str">
        <f t="shared" si="148"/>
        <v>ù</v>
      </c>
      <c r="AJ782" s="419" t="str">
        <f t="shared" si="149"/>
        <v>~</v>
      </c>
      <c r="AK782" s="417"/>
      <c r="AL782" s="414" t="str">
        <f t="shared" ref="AL782:AL845" si="155">IF(SUM(R782:U782)=0,"-",SUM(R782:U782))</f>
        <v>-</v>
      </c>
      <c r="AM782" s="416" t="str">
        <f t="shared" si="153"/>
        <v>-</v>
      </c>
    </row>
    <row r="783" spans="2:39" ht="15" x14ac:dyDescent="0.3">
      <c r="B783" s="400" t="str">
        <f>IF(MAX(B$7:B782)+1&gt;MAX('Res.Aux.'!$AG$23:$AG$722),"-",MAX(B$7:B782)+1)</f>
        <v>-</v>
      </c>
      <c r="C783" s="401" t="str">
        <f>IF($B783="-","",INDEX('Res.Aux.'!$AG$12:$BG$722,MATCH($B783,'Res.Aux.'!$AG$12:$AG$722,0),MATCH(C$6,'Res.Aux.'!$AG$15:$BG$15,0)))</f>
        <v/>
      </c>
      <c r="D783" s="402" t="str">
        <f t="shared" si="150"/>
        <v/>
      </c>
      <c r="E783" s="403" t="str">
        <f>IF($B783="-","",INDEX('Res.Aux.'!$AG$12:$BG$722,MATCH($B783,'Res.Aux.'!$AG$12:$AG$722,0),MATCH(E$6,'Res.Aux.'!$AG$15:$BG$15,0)))</f>
        <v/>
      </c>
      <c r="F783" s="402" t="str">
        <f t="shared" si="151"/>
        <v/>
      </c>
      <c r="G783" s="404" t="str">
        <f>IF($B783="-","",INDEX('Res.Aux.'!$AG$12:$BG$722,MATCH($B783,'Res.Aux.'!$AG$12:$AG$722,0),MATCH(G$6,'Res.Aux.'!$AG$15:$BG$15,0)))</f>
        <v/>
      </c>
      <c r="H783" s="405" t="str">
        <f>IF($B783="-","",Datos!$I$16)</f>
        <v/>
      </c>
      <c r="I783" s="406" t="str">
        <f>IF($C783="","",Datos!$G$16)</f>
        <v/>
      </c>
      <c r="J783" s="407" t="str">
        <f>IF($B783="-","",INDEX('Res.Aux.'!$AG$12:$BG$722,MATCH($B783,'Res.Aux.'!$AG$12:$AG$722,0),MATCH(J$6,'Res.Aux.'!$AG$15:$BG$15,0)))</f>
        <v/>
      </c>
      <c r="K783" s="408" t="str">
        <f>IF($C783="","",Datos!$H$26)</f>
        <v/>
      </c>
      <c r="L783" s="409" t="str">
        <f>IF($I783="","",Datos!$N$27)</f>
        <v/>
      </c>
      <c r="M783" s="407" t="str">
        <f>IF($I783="","",Datos!$O$27)</f>
        <v/>
      </c>
      <c r="N783" s="410" t="str">
        <f>IF($B783="-","",INDEX('Res.Aux.'!$AG$12:$BG$722,MATCH($B783,'Res.Aux.'!$AG$12:$AG$722,0),MATCH(N$6,'Res.Aux.'!$AG$15:$BG$15,0)))</f>
        <v/>
      </c>
      <c r="O783" s="411"/>
      <c r="P783" s="412" t="str">
        <f t="shared" si="152"/>
        <v/>
      </c>
      <c r="Q783" s="413" t="str">
        <f t="shared" si="154"/>
        <v>ù</v>
      </c>
      <c r="R783" s="414" t="str">
        <f>IF($B783="-","",INDEX('Res.Aux.'!$AG$12:$BG$722,MATCH($B783,'Res.Aux.'!$AG$12:$AG$722,0),MATCH(R$6,'Res.Aux.'!$AG$15:$BG$15,0)))</f>
        <v/>
      </c>
      <c r="S783" s="415" t="str">
        <f>IF($B783="-","",INDEX('Res.Aux.'!$AG$12:$BG$722,MATCH($B783,'Res.Aux.'!$AG$12:$AG$722,0),MATCH(S$6,'Res.Aux.'!$AG$15:$BG$15,0)))</f>
        <v/>
      </c>
      <c r="T783" s="415" t="str">
        <f>IF($B783="-","",INDEX('Res.Aux.'!$AG$12:$BG$722,MATCH($B783,'Res.Aux.'!$AG$12:$AG$722,0),MATCH(T$6,'Res.Aux.'!$AG$15:$BG$15,0)))</f>
        <v/>
      </c>
      <c r="U783" s="416" t="str">
        <f>IF($B783="-","",INDEX('Res.Aux.'!$AG$12:$BG$722,MATCH($B783,'Res.Aux.'!$AG$12:$AG$722,0),MATCH(U$6,'Res.Aux.'!$AG$15:$BG$15,0)))</f>
        <v/>
      </c>
      <c r="V783" s="417"/>
      <c r="W783" s="414" t="str">
        <f t="shared" si="146"/>
        <v>-</v>
      </c>
      <c r="X783" s="415" t="str">
        <f t="shared" si="146"/>
        <v>-</v>
      </c>
      <c r="Y783" s="415" t="str">
        <f t="shared" si="146"/>
        <v>-</v>
      </c>
      <c r="Z783" s="416" t="str">
        <f t="shared" si="144"/>
        <v>-</v>
      </c>
      <c r="AA783" s="417"/>
      <c r="AB783" s="414" t="str">
        <f t="shared" si="145"/>
        <v>-</v>
      </c>
      <c r="AC783" s="415" t="str">
        <f t="shared" si="145"/>
        <v>-</v>
      </c>
      <c r="AD783" s="415" t="str">
        <f t="shared" si="145"/>
        <v>-</v>
      </c>
      <c r="AE783" s="416" t="str">
        <f t="shared" si="143"/>
        <v>-</v>
      </c>
      <c r="AF783" s="417"/>
      <c r="AG783" s="410" t="str">
        <f t="shared" si="147"/>
        <v>-</v>
      </c>
      <c r="AH783" s="417"/>
      <c r="AI783" s="418" t="str">
        <f t="shared" si="148"/>
        <v>ù</v>
      </c>
      <c r="AJ783" s="419" t="str">
        <f t="shared" si="149"/>
        <v>~</v>
      </c>
      <c r="AK783" s="417"/>
      <c r="AL783" s="414" t="str">
        <f t="shared" si="155"/>
        <v>-</v>
      </c>
      <c r="AM783" s="416" t="str">
        <f t="shared" si="153"/>
        <v>-</v>
      </c>
    </row>
    <row r="784" spans="2:39" ht="15" x14ac:dyDescent="0.3">
      <c r="B784" s="400" t="str">
        <f>IF(MAX(B$7:B783)+1&gt;MAX('Res.Aux.'!$AG$23:$AG$722),"-",MAX(B$7:B783)+1)</f>
        <v>-</v>
      </c>
      <c r="C784" s="401" t="str">
        <f>IF($B784="-","",INDEX('Res.Aux.'!$AG$12:$BG$722,MATCH($B784,'Res.Aux.'!$AG$12:$AG$722,0),MATCH(C$6,'Res.Aux.'!$AG$15:$BG$15,0)))</f>
        <v/>
      </c>
      <c r="D784" s="402" t="str">
        <f t="shared" si="150"/>
        <v/>
      </c>
      <c r="E784" s="403" t="str">
        <f>IF($B784="-","",INDEX('Res.Aux.'!$AG$12:$BG$722,MATCH($B784,'Res.Aux.'!$AG$12:$AG$722,0),MATCH(E$6,'Res.Aux.'!$AG$15:$BG$15,0)))</f>
        <v/>
      </c>
      <c r="F784" s="402" t="str">
        <f t="shared" si="151"/>
        <v/>
      </c>
      <c r="G784" s="404" t="str">
        <f>IF($B784="-","",INDEX('Res.Aux.'!$AG$12:$BG$722,MATCH($B784,'Res.Aux.'!$AG$12:$AG$722,0),MATCH(G$6,'Res.Aux.'!$AG$15:$BG$15,0)))</f>
        <v/>
      </c>
      <c r="H784" s="405" t="str">
        <f>IF($B784="-","",Datos!$I$16)</f>
        <v/>
      </c>
      <c r="I784" s="406" t="str">
        <f>IF($C784="","",Datos!$G$16)</f>
        <v/>
      </c>
      <c r="J784" s="407" t="str">
        <f>IF($B784="-","",INDEX('Res.Aux.'!$AG$12:$BG$722,MATCH($B784,'Res.Aux.'!$AG$12:$AG$722,0),MATCH(J$6,'Res.Aux.'!$AG$15:$BG$15,0)))</f>
        <v/>
      </c>
      <c r="K784" s="408" t="str">
        <f>IF($C784="","",Datos!$H$26)</f>
        <v/>
      </c>
      <c r="L784" s="409" t="str">
        <f>IF($I784="","",Datos!$N$27)</f>
        <v/>
      </c>
      <c r="M784" s="407" t="str">
        <f>IF($I784="","",Datos!$O$27)</f>
        <v/>
      </c>
      <c r="N784" s="410" t="str">
        <f>IF($B784="-","",INDEX('Res.Aux.'!$AG$12:$BG$722,MATCH($B784,'Res.Aux.'!$AG$12:$AG$722,0),MATCH(N$6,'Res.Aux.'!$AG$15:$BG$15,0)))</f>
        <v/>
      </c>
      <c r="O784" s="411"/>
      <c r="P784" s="412" t="str">
        <f t="shared" si="152"/>
        <v/>
      </c>
      <c r="Q784" s="413" t="str">
        <f t="shared" si="154"/>
        <v>ù</v>
      </c>
      <c r="R784" s="414" t="str">
        <f>IF($B784="-","",INDEX('Res.Aux.'!$AG$12:$BG$722,MATCH($B784,'Res.Aux.'!$AG$12:$AG$722,0),MATCH(R$6,'Res.Aux.'!$AG$15:$BG$15,0)))</f>
        <v/>
      </c>
      <c r="S784" s="415" t="str">
        <f>IF($B784="-","",INDEX('Res.Aux.'!$AG$12:$BG$722,MATCH($B784,'Res.Aux.'!$AG$12:$AG$722,0),MATCH(S$6,'Res.Aux.'!$AG$15:$BG$15,0)))</f>
        <v/>
      </c>
      <c r="T784" s="415" t="str">
        <f>IF($B784="-","",INDEX('Res.Aux.'!$AG$12:$BG$722,MATCH($B784,'Res.Aux.'!$AG$12:$AG$722,0),MATCH(T$6,'Res.Aux.'!$AG$15:$BG$15,0)))</f>
        <v/>
      </c>
      <c r="U784" s="416" t="str">
        <f>IF($B784="-","",INDEX('Res.Aux.'!$AG$12:$BG$722,MATCH($B784,'Res.Aux.'!$AG$12:$AG$722,0),MATCH(U$6,'Res.Aux.'!$AG$15:$BG$15,0)))</f>
        <v/>
      </c>
      <c r="V784" s="417"/>
      <c r="W784" s="414" t="str">
        <f t="shared" si="146"/>
        <v>-</v>
      </c>
      <c r="X784" s="415" t="str">
        <f t="shared" si="146"/>
        <v>-</v>
      </c>
      <c r="Y784" s="415" t="str">
        <f t="shared" si="146"/>
        <v>-</v>
      </c>
      <c r="Z784" s="416" t="str">
        <f t="shared" si="144"/>
        <v>-</v>
      </c>
      <c r="AA784" s="417"/>
      <c r="AB784" s="414" t="str">
        <f t="shared" si="145"/>
        <v>-</v>
      </c>
      <c r="AC784" s="415" t="str">
        <f t="shared" si="145"/>
        <v>-</v>
      </c>
      <c r="AD784" s="415" t="str">
        <f t="shared" si="145"/>
        <v>-</v>
      </c>
      <c r="AE784" s="416" t="str">
        <f t="shared" si="143"/>
        <v>-</v>
      </c>
      <c r="AF784" s="417"/>
      <c r="AG784" s="410" t="str">
        <f t="shared" si="147"/>
        <v>-</v>
      </c>
      <c r="AH784" s="417"/>
      <c r="AI784" s="418" t="str">
        <f t="shared" si="148"/>
        <v>ù</v>
      </c>
      <c r="AJ784" s="419" t="str">
        <f t="shared" si="149"/>
        <v>~</v>
      </c>
      <c r="AK784" s="417"/>
      <c r="AL784" s="414" t="str">
        <f t="shared" si="155"/>
        <v>-</v>
      </c>
      <c r="AM784" s="416" t="str">
        <f t="shared" si="153"/>
        <v>-</v>
      </c>
    </row>
    <row r="785" spans="2:39" ht="15" x14ac:dyDescent="0.3">
      <c r="B785" s="400" t="str">
        <f>IF(MAX(B$7:B784)+1&gt;MAX('Res.Aux.'!$AG$23:$AG$722),"-",MAX(B$7:B784)+1)</f>
        <v>-</v>
      </c>
      <c r="C785" s="401" t="str">
        <f>IF($B785="-","",INDEX('Res.Aux.'!$AG$12:$BG$722,MATCH($B785,'Res.Aux.'!$AG$12:$AG$722,0),MATCH(C$6,'Res.Aux.'!$AG$15:$BG$15,0)))</f>
        <v/>
      </c>
      <c r="D785" s="402" t="str">
        <f t="shared" si="150"/>
        <v/>
      </c>
      <c r="E785" s="403" t="str">
        <f>IF($B785="-","",INDEX('Res.Aux.'!$AG$12:$BG$722,MATCH($B785,'Res.Aux.'!$AG$12:$AG$722,0),MATCH(E$6,'Res.Aux.'!$AG$15:$BG$15,0)))</f>
        <v/>
      </c>
      <c r="F785" s="402" t="str">
        <f t="shared" si="151"/>
        <v/>
      </c>
      <c r="G785" s="404" t="str">
        <f>IF($B785="-","",INDEX('Res.Aux.'!$AG$12:$BG$722,MATCH($B785,'Res.Aux.'!$AG$12:$AG$722,0),MATCH(G$6,'Res.Aux.'!$AG$15:$BG$15,0)))</f>
        <v/>
      </c>
      <c r="H785" s="405" t="str">
        <f>IF($B785="-","",Datos!$I$16)</f>
        <v/>
      </c>
      <c r="I785" s="406" t="str">
        <f>IF($C785="","",Datos!$G$16)</f>
        <v/>
      </c>
      <c r="J785" s="407" t="str">
        <f>IF($B785="-","",INDEX('Res.Aux.'!$AG$12:$BG$722,MATCH($B785,'Res.Aux.'!$AG$12:$AG$722,0),MATCH(J$6,'Res.Aux.'!$AG$15:$BG$15,0)))</f>
        <v/>
      </c>
      <c r="K785" s="408" t="str">
        <f>IF($C785="","",Datos!$H$26)</f>
        <v/>
      </c>
      <c r="L785" s="409" t="str">
        <f>IF($I785="","",Datos!$N$27)</f>
        <v/>
      </c>
      <c r="M785" s="407" t="str">
        <f>IF($I785="","",Datos!$O$27)</f>
        <v/>
      </c>
      <c r="N785" s="410" t="str">
        <f>IF($B785="-","",INDEX('Res.Aux.'!$AG$12:$BG$722,MATCH($B785,'Res.Aux.'!$AG$12:$AG$722,0),MATCH(N$6,'Res.Aux.'!$AG$15:$BG$15,0)))</f>
        <v/>
      </c>
      <c r="O785" s="411"/>
      <c r="P785" s="412" t="str">
        <f t="shared" si="152"/>
        <v/>
      </c>
      <c r="Q785" s="413" t="str">
        <f t="shared" si="154"/>
        <v>ù</v>
      </c>
      <c r="R785" s="414" t="str">
        <f>IF($B785="-","",INDEX('Res.Aux.'!$AG$12:$BG$722,MATCH($B785,'Res.Aux.'!$AG$12:$AG$722,0),MATCH(R$6,'Res.Aux.'!$AG$15:$BG$15,0)))</f>
        <v/>
      </c>
      <c r="S785" s="415" t="str">
        <f>IF($B785="-","",INDEX('Res.Aux.'!$AG$12:$BG$722,MATCH($B785,'Res.Aux.'!$AG$12:$AG$722,0),MATCH(S$6,'Res.Aux.'!$AG$15:$BG$15,0)))</f>
        <v/>
      </c>
      <c r="T785" s="415" t="str">
        <f>IF($B785="-","",INDEX('Res.Aux.'!$AG$12:$BG$722,MATCH($B785,'Res.Aux.'!$AG$12:$AG$722,0),MATCH(T$6,'Res.Aux.'!$AG$15:$BG$15,0)))</f>
        <v/>
      </c>
      <c r="U785" s="416" t="str">
        <f>IF($B785="-","",INDEX('Res.Aux.'!$AG$12:$BG$722,MATCH($B785,'Res.Aux.'!$AG$12:$AG$722,0),MATCH(U$6,'Res.Aux.'!$AG$15:$BG$15,0)))</f>
        <v/>
      </c>
      <c r="V785" s="417"/>
      <c r="W785" s="414" t="str">
        <f t="shared" si="146"/>
        <v>-</v>
      </c>
      <c r="X785" s="415" t="str">
        <f t="shared" si="146"/>
        <v>-</v>
      </c>
      <c r="Y785" s="415" t="str">
        <f t="shared" si="146"/>
        <v>-</v>
      </c>
      <c r="Z785" s="416" t="str">
        <f t="shared" si="144"/>
        <v>-</v>
      </c>
      <c r="AA785" s="417"/>
      <c r="AB785" s="414" t="str">
        <f t="shared" si="145"/>
        <v>-</v>
      </c>
      <c r="AC785" s="415" t="str">
        <f t="shared" si="145"/>
        <v>-</v>
      </c>
      <c r="AD785" s="415" t="str">
        <f t="shared" si="145"/>
        <v>-</v>
      </c>
      <c r="AE785" s="416" t="str">
        <f t="shared" si="143"/>
        <v>-</v>
      </c>
      <c r="AF785" s="417"/>
      <c r="AG785" s="410" t="str">
        <f t="shared" si="147"/>
        <v>-</v>
      </c>
      <c r="AH785" s="417"/>
      <c r="AI785" s="418" t="str">
        <f t="shared" si="148"/>
        <v>ù</v>
      </c>
      <c r="AJ785" s="419" t="str">
        <f t="shared" si="149"/>
        <v>~</v>
      </c>
      <c r="AK785" s="417"/>
      <c r="AL785" s="414" t="str">
        <f t="shared" si="155"/>
        <v>-</v>
      </c>
      <c r="AM785" s="416" t="str">
        <f t="shared" si="153"/>
        <v>-</v>
      </c>
    </row>
    <row r="786" spans="2:39" ht="15" x14ac:dyDescent="0.3">
      <c r="B786" s="400" t="str">
        <f>IF(MAX(B$7:B785)+1&gt;MAX('Res.Aux.'!$AG$23:$AG$722),"-",MAX(B$7:B785)+1)</f>
        <v>-</v>
      </c>
      <c r="C786" s="401" t="str">
        <f>IF($B786="-","",INDEX('Res.Aux.'!$AG$12:$BG$722,MATCH($B786,'Res.Aux.'!$AG$12:$AG$722,0),MATCH(C$6,'Res.Aux.'!$AG$15:$BG$15,0)))</f>
        <v/>
      </c>
      <c r="D786" s="402" t="str">
        <f t="shared" si="150"/>
        <v/>
      </c>
      <c r="E786" s="403" t="str">
        <f>IF($B786="-","",INDEX('Res.Aux.'!$AG$12:$BG$722,MATCH($B786,'Res.Aux.'!$AG$12:$AG$722,0),MATCH(E$6,'Res.Aux.'!$AG$15:$BG$15,0)))</f>
        <v/>
      </c>
      <c r="F786" s="402" t="str">
        <f t="shared" si="151"/>
        <v/>
      </c>
      <c r="G786" s="404" t="str">
        <f>IF($B786="-","",INDEX('Res.Aux.'!$AG$12:$BG$722,MATCH($B786,'Res.Aux.'!$AG$12:$AG$722,0),MATCH(G$6,'Res.Aux.'!$AG$15:$BG$15,0)))</f>
        <v/>
      </c>
      <c r="H786" s="405" t="str">
        <f>IF($B786="-","",Datos!$I$16)</f>
        <v/>
      </c>
      <c r="I786" s="406" t="str">
        <f>IF($C786="","",Datos!$G$16)</f>
        <v/>
      </c>
      <c r="J786" s="407" t="str">
        <f>IF($B786="-","",INDEX('Res.Aux.'!$AG$12:$BG$722,MATCH($B786,'Res.Aux.'!$AG$12:$AG$722,0),MATCH(J$6,'Res.Aux.'!$AG$15:$BG$15,0)))</f>
        <v/>
      </c>
      <c r="K786" s="408" t="str">
        <f>IF($C786="","",Datos!$H$26)</f>
        <v/>
      </c>
      <c r="L786" s="409" t="str">
        <f>IF($I786="","",Datos!$N$27)</f>
        <v/>
      </c>
      <c r="M786" s="407" t="str">
        <f>IF($I786="","",Datos!$O$27)</f>
        <v/>
      </c>
      <c r="N786" s="410" t="str">
        <f>IF($B786="-","",INDEX('Res.Aux.'!$AG$12:$BG$722,MATCH($B786,'Res.Aux.'!$AG$12:$AG$722,0),MATCH(N$6,'Res.Aux.'!$AG$15:$BG$15,0)))</f>
        <v/>
      </c>
      <c r="O786" s="411"/>
      <c r="P786" s="412" t="str">
        <f t="shared" si="152"/>
        <v/>
      </c>
      <c r="Q786" s="413" t="str">
        <f t="shared" si="154"/>
        <v>ù</v>
      </c>
      <c r="R786" s="414" t="str">
        <f>IF($B786="-","",INDEX('Res.Aux.'!$AG$12:$BG$722,MATCH($B786,'Res.Aux.'!$AG$12:$AG$722,0),MATCH(R$6,'Res.Aux.'!$AG$15:$BG$15,0)))</f>
        <v/>
      </c>
      <c r="S786" s="415" t="str">
        <f>IF($B786="-","",INDEX('Res.Aux.'!$AG$12:$BG$722,MATCH($B786,'Res.Aux.'!$AG$12:$AG$722,0),MATCH(S$6,'Res.Aux.'!$AG$15:$BG$15,0)))</f>
        <v/>
      </c>
      <c r="T786" s="415" t="str">
        <f>IF($B786="-","",INDEX('Res.Aux.'!$AG$12:$BG$722,MATCH($B786,'Res.Aux.'!$AG$12:$AG$722,0),MATCH(T$6,'Res.Aux.'!$AG$15:$BG$15,0)))</f>
        <v/>
      </c>
      <c r="U786" s="416" t="str">
        <f>IF($B786="-","",INDEX('Res.Aux.'!$AG$12:$BG$722,MATCH($B786,'Res.Aux.'!$AG$12:$AG$722,0),MATCH(U$6,'Res.Aux.'!$AG$15:$BG$15,0)))</f>
        <v/>
      </c>
      <c r="V786" s="417"/>
      <c r="W786" s="414" t="str">
        <f t="shared" si="146"/>
        <v>-</v>
      </c>
      <c r="X786" s="415" t="str">
        <f t="shared" si="146"/>
        <v>-</v>
      </c>
      <c r="Y786" s="415" t="str">
        <f t="shared" si="146"/>
        <v>-</v>
      </c>
      <c r="Z786" s="416" t="str">
        <f t="shared" si="144"/>
        <v>-</v>
      </c>
      <c r="AA786" s="417"/>
      <c r="AB786" s="414" t="str">
        <f t="shared" si="145"/>
        <v>-</v>
      </c>
      <c r="AC786" s="415" t="str">
        <f t="shared" si="145"/>
        <v>-</v>
      </c>
      <c r="AD786" s="415" t="str">
        <f t="shared" si="145"/>
        <v>-</v>
      </c>
      <c r="AE786" s="416" t="str">
        <f t="shared" si="143"/>
        <v>-</v>
      </c>
      <c r="AF786" s="417"/>
      <c r="AG786" s="410" t="str">
        <f t="shared" si="147"/>
        <v>-</v>
      </c>
      <c r="AH786" s="417"/>
      <c r="AI786" s="418" t="str">
        <f t="shared" si="148"/>
        <v>ù</v>
      </c>
      <c r="AJ786" s="419" t="str">
        <f t="shared" si="149"/>
        <v>~</v>
      </c>
      <c r="AK786" s="417"/>
      <c r="AL786" s="414" t="str">
        <f t="shared" si="155"/>
        <v>-</v>
      </c>
      <c r="AM786" s="416" t="str">
        <f t="shared" si="153"/>
        <v>-</v>
      </c>
    </row>
    <row r="787" spans="2:39" ht="15" x14ac:dyDescent="0.3">
      <c r="B787" s="400" t="str">
        <f>IF(MAX(B$7:B786)+1&gt;MAX('Res.Aux.'!$AG$23:$AG$722),"-",MAX(B$7:B786)+1)</f>
        <v>-</v>
      </c>
      <c r="C787" s="401" t="str">
        <f>IF($B787="-","",INDEX('Res.Aux.'!$AG$12:$BG$722,MATCH($B787,'Res.Aux.'!$AG$12:$AG$722,0),MATCH(C$6,'Res.Aux.'!$AG$15:$BG$15,0)))</f>
        <v/>
      </c>
      <c r="D787" s="402" t="str">
        <f t="shared" si="150"/>
        <v/>
      </c>
      <c r="E787" s="403" t="str">
        <f>IF($B787="-","",INDEX('Res.Aux.'!$AG$12:$BG$722,MATCH($B787,'Res.Aux.'!$AG$12:$AG$722,0),MATCH(E$6,'Res.Aux.'!$AG$15:$BG$15,0)))</f>
        <v/>
      </c>
      <c r="F787" s="402" t="str">
        <f t="shared" si="151"/>
        <v/>
      </c>
      <c r="G787" s="404" t="str">
        <f>IF($B787="-","",INDEX('Res.Aux.'!$AG$12:$BG$722,MATCH($B787,'Res.Aux.'!$AG$12:$AG$722,0),MATCH(G$6,'Res.Aux.'!$AG$15:$BG$15,0)))</f>
        <v/>
      </c>
      <c r="H787" s="405" t="str">
        <f>IF($B787="-","",Datos!$I$16)</f>
        <v/>
      </c>
      <c r="I787" s="406" t="str">
        <f>IF($C787="","",Datos!$G$16)</f>
        <v/>
      </c>
      <c r="J787" s="407" t="str">
        <f>IF($B787="-","",INDEX('Res.Aux.'!$AG$12:$BG$722,MATCH($B787,'Res.Aux.'!$AG$12:$AG$722,0),MATCH(J$6,'Res.Aux.'!$AG$15:$BG$15,0)))</f>
        <v/>
      </c>
      <c r="K787" s="408" t="str">
        <f>IF($C787="","",Datos!$H$26)</f>
        <v/>
      </c>
      <c r="L787" s="409" t="str">
        <f>IF($I787="","",Datos!$N$27)</f>
        <v/>
      </c>
      <c r="M787" s="407" t="str">
        <f>IF($I787="","",Datos!$O$27)</f>
        <v/>
      </c>
      <c r="N787" s="410" t="str">
        <f>IF($B787="-","",INDEX('Res.Aux.'!$AG$12:$BG$722,MATCH($B787,'Res.Aux.'!$AG$12:$AG$722,0),MATCH(N$6,'Res.Aux.'!$AG$15:$BG$15,0)))</f>
        <v/>
      </c>
      <c r="O787" s="411"/>
      <c r="P787" s="412" t="str">
        <f t="shared" si="152"/>
        <v/>
      </c>
      <c r="Q787" s="413" t="str">
        <f t="shared" si="154"/>
        <v>ù</v>
      </c>
      <c r="R787" s="414" t="str">
        <f>IF($B787="-","",INDEX('Res.Aux.'!$AG$12:$BG$722,MATCH($B787,'Res.Aux.'!$AG$12:$AG$722,0),MATCH(R$6,'Res.Aux.'!$AG$15:$BG$15,0)))</f>
        <v/>
      </c>
      <c r="S787" s="415" t="str">
        <f>IF($B787="-","",INDEX('Res.Aux.'!$AG$12:$BG$722,MATCH($B787,'Res.Aux.'!$AG$12:$AG$722,0),MATCH(S$6,'Res.Aux.'!$AG$15:$BG$15,0)))</f>
        <v/>
      </c>
      <c r="T787" s="415" t="str">
        <f>IF($B787="-","",INDEX('Res.Aux.'!$AG$12:$BG$722,MATCH($B787,'Res.Aux.'!$AG$12:$AG$722,0),MATCH(T$6,'Res.Aux.'!$AG$15:$BG$15,0)))</f>
        <v/>
      </c>
      <c r="U787" s="416" t="str">
        <f>IF($B787="-","",INDEX('Res.Aux.'!$AG$12:$BG$722,MATCH($B787,'Res.Aux.'!$AG$12:$AG$722,0),MATCH(U$6,'Res.Aux.'!$AG$15:$BG$15,0)))</f>
        <v/>
      </c>
      <c r="V787" s="417"/>
      <c r="W787" s="414" t="str">
        <f t="shared" si="146"/>
        <v>-</v>
      </c>
      <c r="X787" s="415" t="str">
        <f t="shared" si="146"/>
        <v>-</v>
      </c>
      <c r="Y787" s="415" t="str">
        <f t="shared" si="146"/>
        <v>-</v>
      </c>
      <c r="Z787" s="416" t="str">
        <f t="shared" si="144"/>
        <v>-</v>
      </c>
      <c r="AA787" s="417"/>
      <c r="AB787" s="414" t="str">
        <f t="shared" si="145"/>
        <v>-</v>
      </c>
      <c r="AC787" s="415" t="str">
        <f t="shared" si="145"/>
        <v>-</v>
      </c>
      <c r="AD787" s="415" t="str">
        <f t="shared" si="145"/>
        <v>-</v>
      </c>
      <c r="AE787" s="416" t="str">
        <f t="shared" si="143"/>
        <v>-</v>
      </c>
      <c r="AF787" s="417"/>
      <c r="AG787" s="410" t="str">
        <f t="shared" si="147"/>
        <v>-</v>
      </c>
      <c r="AH787" s="417"/>
      <c r="AI787" s="418" t="str">
        <f t="shared" si="148"/>
        <v>ù</v>
      </c>
      <c r="AJ787" s="419" t="str">
        <f t="shared" si="149"/>
        <v>~</v>
      </c>
      <c r="AK787" s="417"/>
      <c r="AL787" s="414" t="str">
        <f t="shared" si="155"/>
        <v>-</v>
      </c>
      <c r="AM787" s="416" t="str">
        <f t="shared" si="153"/>
        <v>-</v>
      </c>
    </row>
    <row r="788" spans="2:39" ht="15" x14ac:dyDescent="0.3">
      <c r="B788" s="400" t="str">
        <f>IF(MAX(B$7:B787)+1&gt;MAX('Res.Aux.'!$AG$23:$AG$722),"-",MAX(B$7:B787)+1)</f>
        <v>-</v>
      </c>
      <c r="C788" s="401" t="str">
        <f>IF($B788="-","",INDEX('Res.Aux.'!$AG$12:$BG$722,MATCH($B788,'Res.Aux.'!$AG$12:$AG$722,0),MATCH(C$6,'Res.Aux.'!$AG$15:$BG$15,0)))</f>
        <v/>
      </c>
      <c r="D788" s="402" t="str">
        <f t="shared" si="150"/>
        <v/>
      </c>
      <c r="E788" s="403" t="str">
        <f>IF($B788="-","",INDEX('Res.Aux.'!$AG$12:$BG$722,MATCH($B788,'Res.Aux.'!$AG$12:$AG$722,0),MATCH(E$6,'Res.Aux.'!$AG$15:$BG$15,0)))</f>
        <v/>
      </c>
      <c r="F788" s="402" t="str">
        <f t="shared" si="151"/>
        <v/>
      </c>
      <c r="G788" s="404" t="str">
        <f>IF($B788="-","",INDEX('Res.Aux.'!$AG$12:$BG$722,MATCH($B788,'Res.Aux.'!$AG$12:$AG$722,0),MATCH(G$6,'Res.Aux.'!$AG$15:$BG$15,0)))</f>
        <v/>
      </c>
      <c r="H788" s="405" t="str">
        <f>IF($B788="-","",Datos!$I$16)</f>
        <v/>
      </c>
      <c r="I788" s="406" t="str">
        <f>IF($C788="","",Datos!$G$16)</f>
        <v/>
      </c>
      <c r="J788" s="407" t="str">
        <f>IF($B788="-","",INDEX('Res.Aux.'!$AG$12:$BG$722,MATCH($B788,'Res.Aux.'!$AG$12:$AG$722,0),MATCH(J$6,'Res.Aux.'!$AG$15:$BG$15,0)))</f>
        <v/>
      </c>
      <c r="K788" s="408" t="str">
        <f>IF($C788="","",Datos!$H$26)</f>
        <v/>
      </c>
      <c r="L788" s="409" t="str">
        <f>IF($I788="","",Datos!$N$27)</f>
        <v/>
      </c>
      <c r="M788" s="407" t="str">
        <f>IF($I788="","",Datos!$O$27)</f>
        <v/>
      </c>
      <c r="N788" s="410" t="str">
        <f>IF($B788="-","",INDEX('Res.Aux.'!$AG$12:$BG$722,MATCH($B788,'Res.Aux.'!$AG$12:$AG$722,0),MATCH(N$6,'Res.Aux.'!$AG$15:$BG$15,0)))</f>
        <v/>
      </c>
      <c r="O788" s="411"/>
      <c r="P788" s="412" t="str">
        <f t="shared" si="152"/>
        <v/>
      </c>
      <c r="Q788" s="413" t="str">
        <f t="shared" si="154"/>
        <v>ù</v>
      </c>
      <c r="R788" s="414" t="str">
        <f>IF($B788="-","",INDEX('Res.Aux.'!$AG$12:$BG$722,MATCH($B788,'Res.Aux.'!$AG$12:$AG$722,0),MATCH(R$6,'Res.Aux.'!$AG$15:$BG$15,0)))</f>
        <v/>
      </c>
      <c r="S788" s="415" t="str">
        <f>IF($B788="-","",INDEX('Res.Aux.'!$AG$12:$BG$722,MATCH($B788,'Res.Aux.'!$AG$12:$AG$722,0),MATCH(S$6,'Res.Aux.'!$AG$15:$BG$15,0)))</f>
        <v/>
      </c>
      <c r="T788" s="415" t="str">
        <f>IF($B788="-","",INDEX('Res.Aux.'!$AG$12:$BG$722,MATCH($B788,'Res.Aux.'!$AG$12:$AG$722,0),MATCH(T$6,'Res.Aux.'!$AG$15:$BG$15,0)))</f>
        <v/>
      </c>
      <c r="U788" s="416" t="str">
        <f>IF($B788="-","",INDEX('Res.Aux.'!$AG$12:$BG$722,MATCH($B788,'Res.Aux.'!$AG$12:$AG$722,0),MATCH(U$6,'Res.Aux.'!$AG$15:$BG$15,0)))</f>
        <v/>
      </c>
      <c r="V788" s="417"/>
      <c r="W788" s="414" t="str">
        <f t="shared" si="146"/>
        <v>-</v>
      </c>
      <c r="X788" s="415" t="str">
        <f t="shared" si="146"/>
        <v>-</v>
      </c>
      <c r="Y788" s="415" t="str">
        <f t="shared" si="146"/>
        <v>-</v>
      </c>
      <c r="Z788" s="416" t="str">
        <f t="shared" si="144"/>
        <v>-</v>
      </c>
      <c r="AA788" s="417"/>
      <c r="AB788" s="414" t="str">
        <f t="shared" si="145"/>
        <v>-</v>
      </c>
      <c r="AC788" s="415" t="str">
        <f t="shared" si="145"/>
        <v>-</v>
      </c>
      <c r="AD788" s="415" t="str">
        <f t="shared" si="145"/>
        <v>-</v>
      </c>
      <c r="AE788" s="416" t="str">
        <f t="shared" si="143"/>
        <v>-</v>
      </c>
      <c r="AF788" s="417"/>
      <c r="AG788" s="410" t="str">
        <f t="shared" si="147"/>
        <v>-</v>
      </c>
      <c r="AH788" s="417"/>
      <c r="AI788" s="418" t="str">
        <f t="shared" si="148"/>
        <v>ù</v>
      </c>
      <c r="AJ788" s="419" t="str">
        <f t="shared" si="149"/>
        <v>~</v>
      </c>
      <c r="AK788" s="417"/>
      <c r="AL788" s="414" t="str">
        <f t="shared" si="155"/>
        <v>-</v>
      </c>
      <c r="AM788" s="416" t="str">
        <f t="shared" si="153"/>
        <v>-</v>
      </c>
    </row>
    <row r="789" spans="2:39" ht="15" x14ac:dyDescent="0.3">
      <c r="B789" s="400" t="str">
        <f>IF(MAX(B$7:B788)+1&gt;MAX('Res.Aux.'!$AG$23:$AG$722),"-",MAX(B$7:B788)+1)</f>
        <v>-</v>
      </c>
      <c r="C789" s="401" t="str">
        <f>IF($B789="-","",INDEX('Res.Aux.'!$AG$12:$BG$722,MATCH($B789,'Res.Aux.'!$AG$12:$AG$722,0),MATCH(C$6,'Res.Aux.'!$AG$15:$BG$15,0)))</f>
        <v/>
      </c>
      <c r="D789" s="402" t="str">
        <f t="shared" si="150"/>
        <v/>
      </c>
      <c r="E789" s="403" t="str">
        <f>IF($B789="-","",INDEX('Res.Aux.'!$AG$12:$BG$722,MATCH($B789,'Res.Aux.'!$AG$12:$AG$722,0),MATCH(E$6,'Res.Aux.'!$AG$15:$BG$15,0)))</f>
        <v/>
      </c>
      <c r="F789" s="402" t="str">
        <f t="shared" si="151"/>
        <v/>
      </c>
      <c r="G789" s="404" t="str">
        <f>IF($B789="-","",INDEX('Res.Aux.'!$AG$12:$BG$722,MATCH($B789,'Res.Aux.'!$AG$12:$AG$722,0),MATCH(G$6,'Res.Aux.'!$AG$15:$BG$15,0)))</f>
        <v/>
      </c>
      <c r="H789" s="405" t="str">
        <f>IF($B789="-","",Datos!$I$16)</f>
        <v/>
      </c>
      <c r="I789" s="406" t="str">
        <f>IF($C789="","",Datos!$G$16)</f>
        <v/>
      </c>
      <c r="J789" s="407" t="str">
        <f>IF($B789="-","",INDEX('Res.Aux.'!$AG$12:$BG$722,MATCH($B789,'Res.Aux.'!$AG$12:$AG$722,0),MATCH(J$6,'Res.Aux.'!$AG$15:$BG$15,0)))</f>
        <v/>
      </c>
      <c r="K789" s="408" t="str">
        <f>IF($C789="","",Datos!$H$26)</f>
        <v/>
      </c>
      <c r="L789" s="409" t="str">
        <f>IF($I789="","",Datos!$N$27)</f>
        <v/>
      </c>
      <c r="M789" s="407" t="str">
        <f>IF($I789="","",Datos!$O$27)</f>
        <v/>
      </c>
      <c r="N789" s="410" t="str">
        <f>IF($B789="-","",INDEX('Res.Aux.'!$AG$12:$BG$722,MATCH($B789,'Res.Aux.'!$AG$12:$AG$722,0),MATCH(N$6,'Res.Aux.'!$AG$15:$BG$15,0)))</f>
        <v/>
      </c>
      <c r="O789" s="411"/>
      <c r="P789" s="412" t="str">
        <f t="shared" si="152"/>
        <v/>
      </c>
      <c r="Q789" s="413" t="str">
        <f t="shared" si="154"/>
        <v>ù</v>
      </c>
      <c r="R789" s="414" t="str">
        <f>IF($B789="-","",INDEX('Res.Aux.'!$AG$12:$BG$722,MATCH($B789,'Res.Aux.'!$AG$12:$AG$722,0),MATCH(R$6,'Res.Aux.'!$AG$15:$BG$15,0)))</f>
        <v/>
      </c>
      <c r="S789" s="415" t="str">
        <f>IF($B789="-","",INDEX('Res.Aux.'!$AG$12:$BG$722,MATCH($B789,'Res.Aux.'!$AG$12:$AG$722,0),MATCH(S$6,'Res.Aux.'!$AG$15:$BG$15,0)))</f>
        <v/>
      </c>
      <c r="T789" s="415" t="str">
        <f>IF($B789="-","",INDEX('Res.Aux.'!$AG$12:$BG$722,MATCH($B789,'Res.Aux.'!$AG$12:$AG$722,0),MATCH(T$6,'Res.Aux.'!$AG$15:$BG$15,0)))</f>
        <v/>
      </c>
      <c r="U789" s="416" t="str">
        <f>IF($B789="-","",INDEX('Res.Aux.'!$AG$12:$BG$722,MATCH($B789,'Res.Aux.'!$AG$12:$AG$722,0),MATCH(U$6,'Res.Aux.'!$AG$15:$BG$15,0)))</f>
        <v/>
      </c>
      <c r="V789" s="417"/>
      <c r="W789" s="414" t="str">
        <f t="shared" si="146"/>
        <v>-</v>
      </c>
      <c r="X789" s="415" t="str">
        <f t="shared" si="146"/>
        <v>-</v>
      </c>
      <c r="Y789" s="415" t="str">
        <f t="shared" si="146"/>
        <v>-</v>
      </c>
      <c r="Z789" s="416" t="str">
        <f t="shared" si="144"/>
        <v>-</v>
      </c>
      <c r="AA789" s="417"/>
      <c r="AB789" s="414" t="str">
        <f t="shared" si="145"/>
        <v>-</v>
      </c>
      <c r="AC789" s="415" t="str">
        <f t="shared" si="145"/>
        <v>-</v>
      </c>
      <c r="AD789" s="415" t="str">
        <f t="shared" si="145"/>
        <v>-</v>
      </c>
      <c r="AE789" s="416" t="str">
        <f t="shared" si="143"/>
        <v>-</v>
      </c>
      <c r="AF789" s="417"/>
      <c r="AG789" s="410" t="str">
        <f t="shared" si="147"/>
        <v>-</v>
      </c>
      <c r="AH789" s="417"/>
      <c r="AI789" s="418" t="str">
        <f t="shared" si="148"/>
        <v>ù</v>
      </c>
      <c r="AJ789" s="419" t="str">
        <f t="shared" si="149"/>
        <v>~</v>
      </c>
      <c r="AK789" s="417"/>
      <c r="AL789" s="414" t="str">
        <f t="shared" si="155"/>
        <v>-</v>
      </c>
      <c r="AM789" s="416" t="str">
        <f t="shared" si="153"/>
        <v>-</v>
      </c>
    </row>
    <row r="790" spans="2:39" ht="15" x14ac:dyDescent="0.3">
      <c r="B790" s="400" t="str">
        <f>IF(MAX(B$7:B789)+1&gt;MAX('Res.Aux.'!$AG$23:$AG$722),"-",MAX(B$7:B789)+1)</f>
        <v>-</v>
      </c>
      <c r="C790" s="401" t="str">
        <f>IF($B790="-","",INDEX('Res.Aux.'!$AG$12:$BG$722,MATCH($B790,'Res.Aux.'!$AG$12:$AG$722,0),MATCH(C$6,'Res.Aux.'!$AG$15:$BG$15,0)))</f>
        <v/>
      </c>
      <c r="D790" s="402" t="str">
        <f t="shared" si="150"/>
        <v/>
      </c>
      <c r="E790" s="403" t="str">
        <f>IF($B790="-","",INDEX('Res.Aux.'!$AG$12:$BG$722,MATCH($B790,'Res.Aux.'!$AG$12:$AG$722,0),MATCH(E$6,'Res.Aux.'!$AG$15:$BG$15,0)))</f>
        <v/>
      </c>
      <c r="F790" s="402" t="str">
        <f t="shared" si="151"/>
        <v/>
      </c>
      <c r="G790" s="404" t="str">
        <f>IF($B790="-","",INDEX('Res.Aux.'!$AG$12:$BG$722,MATCH($B790,'Res.Aux.'!$AG$12:$AG$722,0),MATCH(G$6,'Res.Aux.'!$AG$15:$BG$15,0)))</f>
        <v/>
      </c>
      <c r="H790" s="405" t="str">
        <f>IF($B790="-","",Datos!$I$16)</f>
        <v/>
      </c>
      <c r="I790" s="406" t="str">
        <f>IF($C790="","",Datos!$G$16)</f>
        <v/>
      </c>
      <c r="J790" s="407" t="str">
        <f>IF($B790="-","",INDEX('Res.Aux.'!$AG$12:$BG$722,MATCH($B790,'Res.Aux.'!$AG$12:$AG$722,0),MATCH(J$6,'Res.Aux.'!$AG$15:$BG$15,0)))</f>
        <v/>
      </c>
      <c r="K790" s="408" t="str">
        <f>IF($C790="","",Datos!$H$26)</f>
        <v/>
      </c>
      <c r="L790" s="409" t="str">
        <f>IF($I790="","",Datos!$N$27)</f>
        <v/>
      </c>
      <c r="M790" s="407" t="str">
        <f>IF($I790="","",Datos!$O$27)</f>
        <v/>
      </c>
      <c r="N790" s="410" t="str">
        <f>IF($B790="-","",INDEX('Res.Aux.'!$AG$12:$BG$722,MATCH($B790,'Res.Aux.'!$AG$12:$AG$722,0),MATCH(N$6,'Res.Aux.'!$AG$15:$BG$15,0)))</f>
        <v/>
      </c>
      <c r="O790" s="411"/>
      <c r="P790" s="412" t="str">
        <f t="shared" si="152"/>
        <v/>
      </c>
      <c r="Q790" s="413" t="str">
        <f t="shared" si="154"/>
        <v>ù</v>
      </c>
      <c r="R790" s="414" t="str">
        <f>IF($B790="-","",INDEX('Res.Aux.'!$AG$12:$BG$722,MATCH($B790,'Res.Aux.'!$AG$12:$AG$722,0),MATCH(R$6,'Res.Aux.'!$AG$15:$BG$15,0)))</f>
        <v/>
      </c>
      <c r="S790" s="415" t="str">
        <f>IF($B790="-","",INDEX('Res.Aux.'!$AG$12:$BG$722,MATCH($B790,'Res.Aux.'!$AG$12:$AG$722,0),MATCH(S$6,'Res.Aux.'!$AG$15:$BG$15,0)))</f>
        <v/>
      </c>
      <c r="T790" s="415" t="str">
        <f>IF($B790="-","",INDEX('Res.Aux.'!$AG$12:$BG$722,MATCH($B790,'Res.Aux.'!$AG$12:$AG$722,0),MATCH(T$6,'Res.Aux.'!$AG$15:$BG$15,0)))</f>
        <v/>
      </c>
      <c r="U790" s="416" t="str">
        <f>IF($B790="-","",INDEX('Res.Aux.'!$AG$12:$BG$722,MATCH($B790,'Res.Aux.'!$AG$12:$AG$722,0),MATCH(U$6,'Res.Aux.'!$AG$15:$BG$15,0)))</f>
        <v/>
      </c>
      <c r="V790" s="417"/>
      <c r="W790" s="414" t="str">
        <f t="shared" si="146"/>
        <v>-</v>
      </c>
      <c r="X790" s="415" t="str">
        <f t="shared" si="146"/>
        <v>-</v>
      </c>
      <c r="Y790" s="415" t="str">
        <f t="shared" si="146"/>
        <v>-</v>
      </c>
      <c r="Z790" s="416" t="str">
        <f t="shared" si="144"/>
        <v>-</v>
      </c>
      <c r="AA790" s="417"/>
      <c r="AB790" s="414" t="str">
        <f t="shared" si="145"/>
        <v>-</v>
      </c>
      <c r="AC790" s="415" t="str">
        <f t="shared" si="145"/>
        <v>-</v>
      </c>
      <c r="AD790" s="415" t="str">
        <f t="shared" si="145"/>
        <v>-</v>
      </c>
      <c r="AE790" s="416" t="str">
        <f t="shared" si="145"/>
        <v>-</v>
      </c>
      <c r="AF790" s="417"/>
      <c r="AG790" s="410" t="str">
        <f t="shared" si="147"/>
        <v>-</v>
      </c>
      <c r="AH790" s="417"/>
      <c r="AI790" s="418" t="str">
        <f t="shared" si="148"/>
        <v>ù</v>
      </c>
      <c r="AJ790" s="419" t="str">
        <f t="shared" si="149"/>
        <v>~</v>
      </c>
      <c r="AK790" s="417"/>
      <c r="AL790" s="414" t="str">
        <f t="shared" si="155"/>
        <v>-</v>
      </c>
      <c r="AM790" s="416" t="str">
        <f t="shared" si="153"/>
        <v>-</v>
      </c>
    </row>
    <row r="791" spans="2:39" ht="15" x14ac:dyDescent="0.3">
      <c r="B791" s="400" t="str">
        <f>IF(MAX(B$7:B790)+1&gt;MAX('Res.Aux.'!$AG$23:$AG$722),"-",MAX(B$7:B790)+1)</f>
        <v>-</v>
      </c>
      <c r="C791" s="401" t="str">
        <f>IF($B791="-","",INDEX('Res.Aux.'!$AG$12:$BG$722,MATCH($B791,'Res.Aux.'!$AG$12:$AG$722,0),MATCH(C$6,'Res.Aux.'!$AG$15:$BG$15,0)))</f>
        <v/>
      </c>
      <c r="D791" s="402" t="str">
        <f t="shared" si="150"/>
        <v/>
      </c>
      <c r="E791" s="403" t="str">
        <f>IF($B791="-","",INDEX('Res.Aux.'!$AG$12:$BG$722,MATCH($B791,'Res.Aux.'!$AG$12:$AG$722,0),MATCH(E$6,'Res.Aux.'!$AG$15:$BG$15,0)))</f>
        <v/>
      </c>
      <c r="F791" s="402" t="str">
        <f t="shared" si="151"/>
        <v/>
      </c>
      <c r="G791" s="404" t="str">
        <f>IF($B791="-","",INDEX('Res.Aux.'!$AG$12:$BG$722,MATCH($B791,'Res.Aux.'!$AG$12:$AG$722,0),MATCH(G$6,'Res.Aux.'!$AG$15:$BG$15,0)))</f>
        <v/>
      </c>
      <c r="H791" s="405" t="str">
        <f>IF($B791="-","",Datos!$I$16)</f>
        <v/>
      </c>
      <c r="I791" s="406" t="str">
        <f>IF($C791="","",Datos!$G$16)</f>
        <v/>
      </c>
      <c r="J791" s="407" t="str">
        <f>IF($B791="-","",INDEX('Res.Aux.'!$AG$12:$BG$722,MATCH($B791,'Res.Aux.'!$AG$12:$AG$722,0),MATCH(J$6,'Res.Aux.'!$AG$15:$BG$15,0)))</f>
        <v/>
      </c>
      <c r="K791" s="408" t="str">
        <f>IF($C791="","",Datos!$H$26)</f>
        <v/>
      </c>
      <c r="L791" s="409" t="str">
        <f>IF($I791="","",Datos!$N$27)</f>
        <v/>
      </c>
      <c r="M791" s="407" t="str">
        <f>IF($I791="","",Datos!$O$27)</f>
        <v/>
      </c>
      <c r="N791" s="410" t="str">
        <f>IF($B791="-","",INDEX('Res.Aux.'!$AG$12:$BG$722,MATCH($B791,'Res.Aux.'!$AG$12:$AG$722,0),MATCH(N$6,'Res.Aux.'!$AG$15:$BG$15,0)))</f>
        <v/>
      </c>
      <c r="O791" s="411"/>
      <c r="P791" s="412" t="str">
        <f t="shared" si="152"/>
        <v/>
      </c>
      <c r="Q791" s="413" t="str">
        <f t="shared" si="154"/>
        <v>ù</v>
      </c>
      <c r="R791" s="414" t="str">
        <f>IF($B791="-","",INDEX('Res.Aux.'!$AG$12:$BG$722,MATCH($B791,'Res.Aux.'!$AG$12:$AG$722,0),MATCH(R$6,'Res.Aux.'!$AG$15:$BG$15,0)))</f>
        <v/>
      </c>
      <c r="S791" s="415" t="str">
        <f>IF($B791="-","",INDEX('Res.Aux.'!$AG$12:$BG$722,MATCH($B791,'Res.Aux.'!$AG$12:$AG$722,0),MATCH(S$6,'Res.Aux.'!$AG$15:$BG$15,0)))</f>
        <v/>
      </c>
      <c r="T791" s="415" t="str">
        <f>IF($B791="-","",INDEX('Res.Aux.'!$AG$12:$BG$722,MATCH($B791,'Res.Aux.'!$AG$12:$AG$722,0),MATCH(T$6,'Res.Aux.'!$AG$15:$BG$15,0)))</f>
        <v/>
      </c>
      <c r="U791" s="416" t="str">
        <f>IF($B791="-","",INDEX('Res.Aux.'!$AG$12:$BG$722,MATCH($B791,'Res.Aux.'!$AG$12:$AG$722,0),MATCH(U$6,'Res.Aux.'!$AG$15:$BG$15,0)))</f>
        <v/>
      </c>
      <c r="V791" s="417"/>
      <c r="W791" s="414" t="str">
        <f t="shared" si="146"/>
        <v>-</v>
      </c>
      <c r="X791" s="415" t="str">
        <f t="shared" si="146"/>
        <v>-</v>
      </c>
      <c r="Y791" s="415" t="str">
        <f t="shared" si="146"/>
        <v>-</v>
      </c>
      <c r="Z791" s="416" t="str">
        <f t="shared" si="146"/>
        <v>-</v>
      </c>
      <c r="AA791" s="417"/>
      <c r="AB791" s="414" t="str">
        <f t="shared" ref="AB791:AE854" si="156">IF(SUM(R791,W791)=0,"-",SUM(R791,W791))</f>
        <v>-</v>
      </c>
      <c r="AC791" s="415" t="str">
        <f t="shared" si="156"/>
        <v>-</v>
      </c>
      <c r="AD791" s="415" t="str">
        <f t="shared" si="156"/>
        <v>-</v>
      </c>
      <c r="AE791" s="416" t="str">
        <f t="shared" si="156"/>
        <v>-</v>
      </c>
      <c r="AF791" s="417"/>
      <c r="AG791" s="410" t="str">
        <f t="shared" si="147"/>
        <v>-</v>
      </c>
      <c r="AH791" s="417"/>
      <c r="AI791" s="418" t="str">
        <f t="shared" si="148"/>
        <v>ù</v>
      </c>
      <c r="AJ791" s="419" t="str">
        <f t="shared" si="149"/>
        <v>~</v>
      </c>
      <c r="AK791" s="417"/>
      <c r="AL791" s="414" t="str">
        <f t="shared" si="155"/>
        <v>-</v>
      </c>
      <c r="AM791" s="416" t="str">
        <f t="shared" si="153"/>
        <v>-</v>
      </c>
    </row>
    <row r="792" spans="2:39" ht="15" x14ac:dyDescent="0.3">
      <c r="B792" s="400" t="str">
        <f>IF(MAX(B$7:B791)+1&gt;MAX('Res.Aux.'!$AG$23:$AG$722),"-",MAX(B$7:B791)+1)</f>
        <v>-</v>
      </c>
      <c r="C792" s="401" t="str">
        <f>IF($B792="-","",INDEX('Res.Aux.'!$AG$12:$BG$722,MATCH($B792,'Res.Aux.'!$AG$12:$AG$722,0),MATCH(C$6,'Res.Aux.'!$AG$15:$BG$15,0)))</f>
        <v/>
      </c>
      <c r="D792" s="402" t="str">
        <f t="shared" si="150"/>
        <v/>
      </c>
      <c r="E792" s="403" t="str">
        <f>IF($B792="-","",INDEX('Res.Aux.'!$AG$12:$BG$722,MATCH($B792,'Res.Aux.'!$AG$12:$AG$722,0),MATCH(E$6,'Res.Aux.'!$AG$15:$BG$15,0)))</f>
        <v/>
      </c>
      <c r="F792" s="402" t="str">
        <f t="shared" si="151"/>
        <v/>
      </c>
      <c r="G792" s="404" t="str">
        <f>IF($B792="-","",INDEX('Res.Aux.'!$AG$12:$BG$722,MATCH($B792,'Res.Aux.'!$AG$12:$AG$722,0),MATCH(G$6,'Res.Aux.'!$AG$15:$BG$15,0)))</f>
        <v/>
      </c>
      <c r="H792" s="405" t="str">
        <f>IF($B792="-","",Datos!$I$16)</f>
        <v/>
      </c>
      <c r="I792" s="406" t="str">
        <f>IF($C792="","",Datos!$G$16)</f>
        <v/>
      </c>
      <c r="J792" s="407" t="str">
        <f>IF($B792="-","",INDEX('Res.Aux.'!$AG$12:$BG$722,MATCH($B792,'Res.Aux.'!$AG$12:$AG$722,0),MATCH(J$6,'Res.Aux.'!$AG$15:$BG$15,0)))</f>
        <v/>
      </c>
      <c r="K792" s="408" t="str">
        <f>IF($C792="","",Datos!$H$26)</f>
        <v/>
      </c>
      <c r="L792" s="409" t="str">
        <f>IF($I792="","",Datos!$N$27)</f>
        <v/>
      </c>
      <c r="M792" s="407" t="str">
        <f>IF($I792="","",Datos!$O$27)</f>
        <v/>
      </c>
      <c r="N792" s="410" t="str">
        <f>IF($B792="-","",INDEX('Res.Aux.'!$AG$12:$BG$722,MATCH($B792,'Res.Aux.'!$AG$12:$AG$722,0),MATCH(N$6,'Res.Aux.'!$AG$15:$BG$15,0)))</f>
        <v/>
      </c>
      <c r="O792" s="411"/>
      <c r="P792" s="412" t="str">
        <f t="shared" si="152"/>
        <v/>
      </c>
      <c r="Q792" s="413" t="str">
        <f t="shared" si="154"/>
        <v>ù</v>
      </c>
      <c r="R792" s="414" t="str">
        <f>IF($B792="-","",INDEX('Res.Aux.'!$AG$12:$BG$722,MATCH($B792,'Res.Aux.'!$AG$12:$AG$722,0),MATCH(R$6,'Res.Aux.'!$AG$15:$BG$15,0)))</f>
        <v/>
      </c>
      <c r="S792" s="415" t="str">
        <f>IF($B792="-","",INDEX('Res.Aux.'!$AG$12:$BG$722,MATCH($B792,'Res.Aux.'!$AG$12:$AG$722,0),MATCH(S$6,'Res.Aux.'!$AG$15:$BG$15,0)))</f>
        <v/>
      </c>
      <c r="T792" s="415" t="str">
        <f>IF($B792="-","",INDEX('Res.Aux.'!$AG$12:$BG$722,MATCH($B792,'Res.Aux.'!$AG$12:$AG$722,0),MATCH(T$6,'Res.Aux.'!$AG$15:$BG$15,0)))</f>
        <v/>
      </c>
      <c r="U792" s="416" t="str">
        <f>IF($B792="-","",INDEX('Res.Aux.'!$AG$12:$BG$722,MATCH($B792,'Res.Aux.'!$AG$12:$AG$722,0),MATCH(U$6,'Res.Aux.'!$AG$15:$BG$15,0)))</f>
        <v/>
      </c>
      <c r="V792" s="417"/>
      <c r="W792" s="414" t="str">
        <f t="shared" ref="W792:Z855" si="157">IF(OR(R792="-",R792=0,R792=""),"-",(R792*W$1))</f>
        <v>-</v>
      </c>
      <c r="X792" s="415" t="str">
        <f t="shared" si="157"/>
        <v>-</v>
      </c>
      <c r="Y792" s="415" t="str">
        <f t="shared" si="157"/>
        <v>-</v>
      </c>
      <c r="Z792" s="416" t="str">
        <f t="shared" si="157"/>
        <v>-</v>
      </c>
      <c r="AA792" s="417"/>
      <c r="AB792" s="414" t="str">
        <f t="shared" si="156"/>
        <v>-</v>
      </c>
      <c r="AC792" s="415" t="str">
        <f t="shared" si="156"/>
        <v>-</v>
      </c>
      <c r="AD792" s="415" t="str">
        <f t="shared" si="156"/>
        <v>-</v>
      </c>
      <c r="AE792" s="416" t="str">
        <f t="shared" si="156"/>
        <v>-</v>
      </c>
      <c r="AF792" s="417"/>
      <c r="AG792" s="410" t="str">
        <f t="shared" si="147"/>
        <v>-</v>
      </c>
      <c r="AH792" s="417"/>
      <c r="AI792" s="418" t="str">
        <f t="shared" si="148"/>
        <v>ù</v>
      </c>
      <c r="AJ792" s="419" t="str">
        <f t="shared" si="149"/>
        <v>~</v>
      </c>
      <c r="AK792" s="417"/>
      <c r="AL792" s="414" t="str">
        <f t="shared" si="155"/>
        <v>-</v>
      </c>
      <c r="AM792" s="416" t="str">
        <f t="shared" si="153"/>
        <v>-</v>
      </c>
    </row>
    <row r="793" spans="2:39" ht="15" x14ac:dyDescent="0.3">
      <c r="B793" s="400" t="str">
        <f>IF(MAX(B$7:B792)+1&gt;MAX('Res.Aux.'!$AG$23:$AG$722),"-",MAX(B$7:B792)+1)</f>
        <v>-</v>
      </c>
      <c r="C793" s="401" t="str">
        <f>IF($B793="-","",INDEX('Res.Aux.'!$AG$12:$BG$722,MATCH($B793,'Res.Aux.'!$AG$12:$AG$722,0),MATCH(C$6,'Res.Aux.'!$AG$15:$BG$15,0)))</f>
        <v/>
      </c>
      <c r="D793" s="402" t="str">
        <f t="shared" si="150"/>
        <v/>
      </c>
      <c r="E793" s="403" t="str">
        <f>IF($B793="-","",INDEX('Res.Aux.'!$AG$12:$BG$722,MATCH($B793,'Res.Aux.'!$AG$12:$AG$722,0),MATCH(E$6,'Res.Aux.'!$AG$15:$BG$15,0)))</f>
        <v/>
      </c>
      <c r="F793" s="402" t="str">
        <f t="shared" si="151"/>
        <v/>
      </c>
      <c r="G793" s="404" t="str">
        <f>IF($B793="-","",INDEX('Res.Aux.'!$AG$12:$BG$722,MATCH($B793,'Res.Aux.'!$AG$12:$AG$722,0),MATCH(G$6,'Res.Aux.'!$AG$15:$BG$15,0)))</f>
        <v/>
      </c>
      <c r="H793" s="405" t="str">
        <f>IF($B793="-","",Datos!$I$16)</f>
        <v/>
      </c>
      <c r="I793" s="406" t="str">
        <f>IF($C793="","",Datos!$G$16)</f>
        <v/>
      </c>
      <c r="J793" s="407" t="str">
        <f>IF($B793="-","",INDEX('Res.Aux.'!$AG$12:$BG$722,MATCH($B793,'Res.Aux.'!$AG$12:$AG$722,0),MATCH(J$6,'Res.Aux.'!$AG$15:$BG$15,0)))</f>
        <v/>
      </c>
      <c r="K793" s="408" t="str">
        <f>IF($C793="","",Datos!$H$26)</f>
        <v/>
      </c>
      <c r="L793" s="409" t="str">
        <f>IF($I793="","",Datos!$N$27)</f>
        <v/>
      </c>
      <c r="M793" s="407" t="str">
        <f>IF($I793="","",Datos!$O$27)</f>
        <v/>
      </c>
      <c r="N793" s="410" t="str">
        <f>IF($B793="-","",INDEX('Res.Aux.'!$AG$12:$BG$722,MATCH($B793,'Res.Aux.'!$AG$12:$AG$722,0),MATCH(N$6,'Res.Aux.'!$AG$15:$BG$15,0)))</f>
        <v/>
      </c>
      <c r="O793" s="411"/>
      <c r="P793" s="412" t="str">
        <f t="shared" si="152"/>
        <v/>
      </c>
      <c r="Q793" s="413" t="str">
        <f t="shared" si="154"/>
        <v>ù</v>
      </c>
      <c r="R793" s="414" t="str">
        <f>IF($B793="-","",INDEX('Res.Aux.'!$AG$12:$BG$722,MATCH($B793,'Res.Aux.'!$AG$12:$AG$722,0),MATCH(R$6,'Res.Aux.'!$AG$15:$BG$15,0)))</f>
        <v/>
      </c>
      <c r="S793" s="415" t="str">
        <f>IF($B793="-","",INDEX('Res.Aux.'!$AG$12:$BG$722,MATCH($B793,'Res.Aux.'!$AG$12:$AG$722,0),MATCH(S$6,'Res.Aux.'!$AG$15:$BG$15,0)))</f>
        <v/>
      </c>
      <c r="T793" s="415" t="str">
        <f>IF($B793="-","",INDEX('Res.Aux.'!$AG$12:$BG$722,MATCH($B793,'Res.Aux.'!$AG$12:$AG$722,0),MATCH(T$6,'Res.Aux.'!$AG$15:$BG$15,0)))</f>
        <v/>
      </c>
      <c r="U793" s="416" t="str">
        <f>IF($B793="-","",INDEX('Res.Aux.'!$AG$12:$BG$722,MATCH($B793,'Res.Aux.'!$AG$12:$AG$722,0),MATCH(U$6,'Res.Aux.'!$AG$15:$BG$15,0)))</f>
        <v/>
      </c>
      <c r="V793" s="417"/>
      <c r="W793" s="414" t="str">
        <f t="shared" si="157"/>
        <v>-</v>
      </c>
      <c r="X793" s="415" t="str">
        <f t="shared" si="157"/>
        <v>-</v>
      </c>
      <c r="Y793" s="415" t="str">
        <f t="shared" si="157"/>
        <v>-</v>
      </c>
      <c r="Z793" s="416" t="str">
        <f t="shared" si="157"/>
        <v>-</v>
      </c>
      <c r="AA793" s="417"/>
      <c r="AB793" s="414" t="str">
        <f t="shared" si="156"/>
        <v>-</v>
      </c>
      <c r="AC793" s="415" t="str">
        <f t="shared" si="156"/>
        <v>-</v>
      </c>
      <c r="AD793" s="415" t="str">
        <f t="shared" si="156"/>
        <v>-</v>
      </c>
      <c r="AE793" s="416" t="str">
        <f t="shared" si="156"/>
        <v>-</v>
      </c>
      <c r="AF793" s="417"/>
      <c r="AG793" s="410" t="str">
        <f t="shared" si="147"/>
        <v>-</v>
      </c>
      <c r="AH793" s="417"/>
      <c r="AI793" s="418" t="str">
        <f t="shared" si="148"/>
        <v>ù</v>
      </c>
      <c r="AJ793" s="419" t="str">
        <f t="shared" si="149"/>
        <v>~</v>
      </c>
      <c r="AK793" s="417"/>
      <c r="AL793" s="414" t="str">
        <f t="shared" si="155"/>
        <v>-</v>
      </c>
      <c r="AM793" s="416" t="str">
        <f t="shared" si="153"/>
        <v>-</v>
      </c>
    </row>
    <row r="794" spans="2:39" ht="15" x14ac:dyDescent="0.3">
      <c r="B794" s="400" t="str">
        <f>IF(MAX(B$7:B793)+1&gt;MAX('Res.Aux.'!$AG$23:$AG$722),"-",MAX(B$7:B793)+1)</f>
        <v>-</v>
      </c>
      <c r="C794" s="401" t="str">
        <f>IF($B794="-","",INDEX('Res.Aux.'!$AG$12:$BG$722,MATCH($B794,'Res.Aux.'!$AG$12:$AG$722,0),MATCH(C$6,'Res.Aux.'!$AG$15:$BG$15,0)))</f>
        <v/>
      </c>
      <c r="D794" s="402" t="str">
        <f t="shared" si="150"/>
        <v/>
      </c>
      <c r="E794" s="403" t="str">
        <f>IF($B794="-","",INDEX('Res.Aux.'!$AG$12:$BG$722,MATCH($B794,'Res.Aux.'!$AG$12:$AG$722,0),MATCH(E$6,'Res.Aux.'!$AG$15:$BG$15,0)))</f>
        <v/>
      </c>
      <c r="F794" s="402" t="str">
        <f t="shared" si="151"/>
        <v/>
      </c>
      <c r="G794" s="404" t="str">
        <f>IF($B794="-","",INDEX('Res.Aux.'!$AG$12:$BG$722,MATCH($B794,'Res.Aux.'!$AG$12:$AG$722,0),MATCH(G$6,'Res.Aux.'!$AG$15:$BG$15,0)))</f>
        <v/>
      </c>
      <c r="H794" s="405" t="str">
        <f>IF($B794="-","",Datos!$I$16)</f>
        <v/>
      </c>
      <c r="I794" s="406" t="str">
        <f>IF($C794="","",Datos!$G$16)</f>
        <v/>
      </c>
      <c r="J794" s="407" t="str">
        <f>IF($B794="-","",INDEX('Res.Aux.'!$AG$12:$BG$722,MATCH($B794,'Res.Aux.'!$AG$12:$AG$722,0),MATCH(J$6,'Res.Aux.'!$AG$15:$BG$15,0)))</f>
        <v/>
      </c>
      <c r="K794" s="408" t="str">
        <f>IF($C794="","",Datos!$H$26)</f>
        <v/>
      </c>
      <c r="L794" s="409" t="str">
        <f>IF($I794="","",Datos!$N$27)</f>
        <v/>
      </c>
      <c r="M794" s="407" t="str">
        <f>IF($I794="","",Datos!$O$27)</f>
        <v/>
      </c>
      <c r="N794" s="410" t="str">
        <f>IF($B794="-","",INDEX('Res.Aux.'!$AG$12:$BG$722,MATCH($B794,'Res.Aux.'!$AG$12:$AG$722,0),MATCH(N$6,'Res.Aux.'!$AG$15:$BG$15,0)))</f>
        <v/>
      </c>
      <c r="O794" s="411"/>
      <c r="P794" s="412" t="str">
        <f t="shared" si="152"/>
        <v/>
      </c>
      <c r="Q794" s="413" t="str">
        <f t="shared" si="154"/>
        <v>ù</v>
      </c>
      <c r="R794" s="414" t="str">
        <f>IF($B794="-","",INDEX('Res.Aux.'!$AG$12:$BG$722,MATCH($B794,'Res.Aux.'!$AG$12:$AG$722,0),MATCH(R$6,'Res.Aux.'!$AG$15:$BG$15,0)))</f>
        <v/>
      </c>
      <c r="S794" s="415" t="str">
        <f>IF($B794="-","",INDEX('Res.Aux.'!$AG$12:$BG$722,MATCH($B794,'Res.Aux.'!$AG$12:$AG$722,0),MATCH(S$6,'Res.Aux.'!$AG$15:$BG$15,0)))</f>
        <v/>
      </c>
      <c r="T794" s="415" t="str">
        <f>IF($B794="-","",INDEX('Res.Aux.'!$AG$12:$BG$722,MATCH($B794,'Res.Aux.'!$AG$12:$AG$722,0),MATCH(T$6,'Res.Aux.'!$AG$15:$BG$15,0)))</f>
        <v/>
      </c>
      <c r="U794" s="416" t="str">
        <f>IF($B794="-","",INDEX('Res.Aux.'!$AG$12:$BG$722,MATCH($B794,'Res.Aux.'!$AG$12:$AG$722,0),MATCH(U$6,'Res.Aux.'!$AG$15:$BG$15,0)))</f>
        <v/>
      </c>
      <c r="V794" s="417"/>
      <c r="W794" s="414" t="str">
        <f t="shared" si="157"/>
        <v>-</v>
      </c>
      <c r="X794" s="415" t="str">
        <f t="shared" si="157"/>
        <v>-</v>
      </c>
      <c r="Y794" s="415" t="str">
        <f t="shared" si="157"/>
        <v>-</v>
      </c>
      <c r="Z794" s="416" t="str">
        <f t="shared" si="157"/>
        <v>-</v>
      </c>
      <c r="AA794" s="417"/>
      <c r="AB794" s="414" t="str">
        <f t="shared" si="156"/>
        <v>-</v>
      </c>
      <c r="AC794" s="415" t="str">
        <f t="shared" si="156"/>
        <v>-</v>
      </c>
      <c r="AD794" s="415" t="str">
        <f t="shared" si="156"/>
        <v>-</v>
      </c>
      <c r="AE794" s="416" t="str">
        <f t="shared" si="156"/>
        <v>-</v>
      </c>
      <c r="AF794" s="417"/>
      <c r="AG794" s="410" t="str">
        <f t="shared" si="147"/>
        <v>-</v>
      </c>
      <c r="AH794" s="417"/>
      <c r="AI794" s="418" t="str">
        <f t="shared" si="148"/>
        <v>ù</v>
      </c>
      <c r="AJ794" s="419" t="str">
        <f t="shared" si="149"/>
        <v>~</v>
      </c>
      <c r="AK794" s="417"/>
      <c r="AL794" s="414" t="str">
        <f t="shared" si="155"/>
        <v>-</v>
      </c>
      <c r="AM794" s="416" t="str">
        <f t="shared" si="153"/>
        <v>-</v>
      </c>
    </row>
    <row r="795" spans="2:39" ht="15" x14ac:dyDescent="0.3">
      <c r="B795" s="400" t="str">
        <f>IF(MAX(B$7:B794)+1&gt;MAX('Res.Aux.'!$AG$23:$AG$722),"-",MAX(B$7:B794)+1)</f>
        <v>-</v>
      </c>
      <c r="C795" s="401" t="str">
        <f>IF($B795="-","",INDEX('Res.Aux.'!$AG$12:$BG$722,MATCH($B795,'Res.Aux.'!$AG$12:$AG$722,0),MATCH(C$6,'Res.Aux.'!$AG$15:$BG$15,0)))</f>
        <v/>
      </c>
      <c r="D795" s="402" t="str">
        <f t="shared" si="150"/>
        <v/>
      </c>
      <c r="E795" s="403" t="str">
        <f>IF($B795="-","",INDEX('Res.Aux.'!$AG$12:$BG$722,MATCH($B795,'Res.Aux.'!$AG$12:$AG$722,0),MATCH(E$6,'Res.Aux.'!$AG$15:$BG$15,0)))</f>
        <v/>
      </c>
      <c r="F795" s="402" t="str">
        <f t="shared" si="151"/>
        <v/>
      </c>
      <c r="G795" s="404" t="str">
        <f>IF($B795="-","",INDEX('Res.Aux.'!$AG$12:$BG$722,MATCH($B795,'Res.Aux.'!$AG$12:$AG$722,0),MATCH(G$6,'Res.Aux.'!$AG$15:$BG$15,0)))</f>
        <v/>
      </c>
      <c r="H795" s="405" t="str">
        <f>IF($B795="-","",Datos!$I$16)</f>
        <v/>
      </c>
      <c r="I795" s="406" t="str">
        <f>IF($C795="","",Datos!$G$16)</f>
        <v/>
      </c>
      <c r="J795" s="407" t="str">
        <f>IF($B795="-","",INDEX('Res.Aux.'!$AG$12:$BG$722,MATCH($B795,'Res.Aux.'!$AG$12:$AG$722,0),MATCH(J$6,'Res.Aux.'!$AG$15:$BG$15,0)))</f>
        <v/>
      </c>
      <c r="K795" s="408" t="str">
        <f>IF($C795="","",Datos!$H$26)</f>
        <v/>
      </c>
      <c r="L795" s="409" t="str">
        <f>IF($I795="","",Datos!$N$27)</f>
        <v/>
      </c>
      <c r="M795" s="407" t="str">
        <f>IF($I795="","",Datos!$O$27)</f>
        <v/>
      </c>
      <c r="N795" s="410" t="str">
        <f>IF($B795="-","",INDEX('Res.Aux.'!$AG$12:$BG$722,MATCH($B795,'Res.Aux.'!$AG$12:$AG$722,0),MATCH(N$6,'Res.Aux.'!$AG$15:$BG$15,0)))</f>
        <v/>
      </c>
      <c r="O795" s="411"/>
      <c r="P795" s="412" t="str">
        <f t="shared" si="152"/>
        <v/>
      </c>
      <c r="Q795" s="413" t="str">
        <f t="shared" si="154"/>
        <v>ù</v>
      </c>
      <c r="R795" s="414" t="str">
        <f>IF($B795="-","",INDEX('Res.Aux.'!$AG$12:$BG$722,MATCH($B795,'Res.Aux.'!$AG$12:$AG$722,0),MATCH(R$6,'Res.Aux.'!$AG$15:$BG$15,0)))</f>
        <v/>
      </c>
      <c r="S795" s="415" t="str">
        <f>IF($B795="-","",INDEX('Res.Aux.'!$AG$12:$BG$722,MATCH($B795,'Res.Aux.'!$AG$12:$AG$722,0),MATCH(S$6,'Res.Aux.'!$AG$15:$BG$15,0)))</f>
        <v/>
      </c>
      <c r="T795" s="415" t="str">
        <f>IF($B795="-","",INDEX('Res.Aux.'!$AG$12:$BG$722,MATCH($B795,'Res.Aux.'!$AG$12:$AG$722,0),MATCH(T$6,'Res.Aux.'!$AG$15:$BG$15,0)))</f>
        <v/>
      </c>
      <c r="U795" s="416" t="str">
        <f>IF($B795="-","",INDEX('Res.Aux.'!$AG$12:$BG$722,MATCH($B795,'Res.Aux.'!$AG$12:$AG$722,0),MATCH(U$6,'Res.Aux.'!$AG$15:$BG$15,0)))</f>
        <v/>
      </c>
      <c r="V795" s="417"/>
      <c r="W795" s="414" t="str">
        <f t="shared" si="157"/>
        <v>-</v>
      </c>
      <c r="X795" s="415" t="str">
        <f t="shared" si="157"/>
        <v>-</v>
      </c>
      <c r="Y795" s="415" t="str">
        <f t="shared" si="157"/>
        <v>-</v>
      </c>
      <c r="Z795" s="416" t="str">
        <f t="shared" si="157"/>
        <v>-</v>
      </c>
      <c r="AA795" s="417"/>
      <c r="AB795" s="414" t="str">
        <f t="shared" si="156"/>
        <v>-</v>
      </c>
      <c r="AC795" s="415" t="str">
        <f t="shared" si="156"/>
        <v>-</v>
      </c>
      <c r="AD795" s="415" t="str">
        <f t="shared" si="156"/>
        <v>-</v>
      </c>
      <c r="AE795" s="416" t="str">
        <f t="shared" si="156"/>
        <v>-</v>
      </c>
      <c r="AF795" s="417"/>
      <c r="AG795" s="410" t="str">
        <f t="shared" si="147"/>
        <v>-</v>
      </c>
      <c r="AH795" s="417"/>
      <c r="AI795" s="418" t="str">
        <f t="shared" si="148"/>
        <v>ù</v>
      </c>
      <c r="AJ795" s="419" t="str">
        <f t="shared" si="149"/>
        <v>~</v>
      </c>
      <c r="AK795" s="417"/>
      <c r="AL795" s="414" t="str">
        <f t="shared" si="155"/>
        <v>-</v>
      </c>
      <c r="AM795" s="416" t="str">
        <f t="shared" si="153"/>
        <v>-</v>
      </c>
    </row>
    <row r="796" spans="2:39" ht="15" x14ac:dyDescent="0.3">
      <c r="B796" s="400" t="str">
        <f>IF(MAX(B$7:B795)+1&gt;MAX('Res.Aux.'!$AG$23:$AG$722),"-",MAX(B$7:B795)+1)</f>
        <v>-</v>
      </c>
      <c r="C796" s="401" t="str">
        <f>IF($B796="-","",INDEX('Res.Aux.'!$AG$12:$BG$722,MATCH($B796,'Res.Aux.'!$AG$12:$AG$722,0),MATCH(C$6,'Res.Aux.'!$AG$15:$BG$15,0)))</f>
        <v/>
      </c>
      <c r="D796" s="402" t="str">
        <f t="shared" si="150"/>
        <v/>
      </c>
      <c r="E796" s="403" t="str">
        <f>IF($B796="-","",INDEX('Res.Aux.'!$AG$12:$BG$722,MATCH($B796,'Res.Aux.'!$AG$12:$AG$722,0),MATCH(E$6,'Res.Aux.'!$AG$15:$BG$15,0)))</f>
        <v/>
      </c>
      <c r="F796" s="402" t="str">
        <f t="shared" si="151"/>
        <v/>
      </c>
      <c r="G796" s="404" t="str">
        <f>IF($B796="-","",INDEX('Res.Aux.'!$AG$12:$BG$722,MATCH($B796,'Res.Aux.'!$AG$12:$AG$722,0),MATCH(G$6,'Res.Aux.'!$AG$15:$BG$15,0)))</f>
        <v/>
      </c>
      <c r="H796" s="405" t="str">
        <f>IF($B796="-","",Datos!$I$16)</f>
        <v/>
      </c>
      <c r="I796" s="406" t="str">
        <f>IF($C796="","",Datos!$G$16)</f>
        <v/>
      </c>
      <c r="J796" s="407" t="str">
        <f>IF($B796="-","",INDEX('Res.Aux.'!$AG$12:$BG$722,MATCH($B796,'Res.Aux.'!$AG$12:$AG$722,0),MATCH(J$6,'Res.Aux.'!$AG$15:$BG$15,0)))</f>
        <v/>
      </c>
      <c r="K796" s="408" t="str">
        <f>IF($C796="","",Datos!$H$26)</f>
        <v/>
      </c>
      <c r="L796" s="409" t="str">
        <f>IF($I796="","",Datos!$N$27)</f>
        <v/>
      </c>
      <c r="M796" s="407" t="str">
        <f>IF($I796="","",Datos!$O$27)</f>
        <v/>
      </c>
      <c r="N796" s="410" t="str">
        <f>IF($B796="-","",INDEX('Res.Aux.'!$AG$12:$BG$722,MATCH($B796,'Res.Aux.'!$AG$12:$AG$722,0),MATCH(N$6,'Res.Aux.'!$AG$15:$BG$15,0)))</f>
        <v/>
      </c>
      <c r="O796" s="411"/>
      <c r="P796" s="412" t="str">
        <f t="shared" si="152"/>
        <v/>
      </c>
      <c r="Q796" s="413" t="str">
        <f t="shared" si="154"/>
        <v>ù</v>
      </c>
      <c r="R796" s="414" t="str">
        <f>IF($B796="-","",INDEX('Res.Aux.'!$AG$12:$BG$722,MATCH($B796,'Res.Aux.'!$AG$12:$AG$722,0),MATCH(R$6,'Res.Aux.'!$AG$15:$BG$15,0)))</f>
        <v/>
      </c>
      <c r="S796" s="415" t="str">
        <f>IF($B796="-","",INDEX('Res.Aux.'!$AG$12:$BG$722,MATCH($B796,'Res.Aux.'!$AG$12:$AG$722,0),MATCH(S$6,'Res.Aux.'!$AG$15:$BG$15,0)))</f>
        <v/>
      </c>
      <c r="T796" s="415" t="str">
        <f>IF($B796="-","",INDEX('Res.Aux.'!$AG$12:$BG$722,MATCH($B796,'Res.Aux.'!$AG$12:$AG$722,0),MATCH(T$6,'Res.Aux.'!$AG$15:$BG$15,0)))</f>
        <v/>
      </c>
      <c r="U796" s="416" t="str">
        <f>IF($B796="-","",INDEX('Res.Aux.'!$AG$12:$BG$722,MATCH($B796,'Res.Aux.'!$AG$12:$AG$722,0),MATCH(U$6,'Res.Aux.'!$AG$15:$BG$15,0)))</f>
        <v/>
      </c>
      <c r="V796" s="417"/>
      <c r="W796" s="414" t="str">
        <f t="shared" si="157"/>
        <v>-</v>
      </c>
      <c r="X796" s="415" t="str">
        <f t="shared" si="157"/>
        <v>-</v>
      </c>
      <c r="Y796" s="415" t="str">
        <f t="shared" si="157"/>
        <v>-</v>
      </c>
      <c r="Z796" s="416" t="str">
        <f t="shared" si="157"/>
        <v>-</v>
      </c>
      <c r="AA796" s="417"/>
      <c r="AB796" s="414" t="str">
        <f t="shared" si="156"/>
        <v>-</v>
      </c>
      <c r="AC796" s="415" t="str">
        <f t="shared" si="156"/>
        <v>-</v>
      </c>
      <c r="AD796" s="415" t="str">
        <f t="shared" si="156"/>
        <v>-</v>
      </c>
      <c r="AE796" s="416" t="str">
        <f t="shared" si="156"/>
        <v>-</v>
      </c>
      <c r="AF796" s="417"/>
      <c r="AG796" s="410" t="str">
        <f t="shared" si="147"/>
        <v>-</v>
      </c>
      <c r="AH796" s="417"/>
      <c r="AI796" s="418" t="str">
        <f t="shared" si="148"/>
        <v>ù</v>
      </c>
      <c r="AJ796" s="419" t="str">
        <f t="shared" si="149"/>
        <v>~</v>
      </c>
      <c r="AK796" s="417"/>
      <c r="AL796" s="414" t="str">
        <f t="shared" si="155"/>
        <v>-</v>
      </c>
      <c r="AM796" s="416" t="str">
        <f t="shared" si="153"/>
        <v>-</v>
      </c>
    </row>
    <row r="797" spans="2:39" ht="15" x14ac:dyDescent="0.3">
      <c r="B797" s="400" t="str">
        <f>IF(MAX(B$7:B796)+1&gt;MAX('Res.Aux.'!$AG$23:$AG$722),"-",MAX(B$7:B796)+1)</f>
        <v>-</v>
      </c>
      <c r="C797" s="401" t="str">
        <f>IF($B797="-","",INDEX('Res.Aux.'!$AG$12:$BG$722,MATCH($B797,'Res.Aux.'!$AG$12:$AG$722,0),MATCH(C$6,'Res.Aux.'!$AG$15:$BG$15,0)))</f>
        <v/>
      </c>
      <c r="D797" s="402" t="str">
        <f t="shared" si="150"/>
        <v/>
      </c>
      <c r="E797" s="403" t="str">
        <f>IF($B797="-","",INDEX('Res.Aux.'!$AG$12:$BG$722,MATCH($B797,'Res.Aux.'!$AG$12:$AG$722,0),MATCH(E$6,'Res.Aux.'!$AG$15:$BG$15,0)))</f>
        <v/>
      </c>
      <c r="F797" s="402" t="str">
        <f t="shared" si="151"/>
        <v/>
      </c>
      <c r="G797" s="404" t="str">
        <f>IF($B797="-","",INDEX('Res.Aux.'!$AG$12:$BG$722,MATCH($B797,'Res.Aux.'!$AG$12:$AG$722,0),MATCH(G$6,'Res.Aux.'!$AG$15:$BG$15,0)))</f>
        <v/>
      </c>
      <c r="H797" s="405" t="str">
        <f>IF($B797="-","",Datos!$I$16)</f>
        <v/>
      </c>
      <c r="I797" s="406" t="str">
        <f>IF($C797="","",Datos!$G$16)</f>
        <v/>
      </c>
      <c r="J797" s="407" t="str">
        <f>IF($B797="-","",INDEX('Res.Aux.'!$AG$12:$BG$722,MATCH($B797,'Res.Aux.'!$AG$12:$AG$722,0),MATCH(J$6,'Res.Aux.'!$AG$15:$BG$15,0)))</f>
        <v/>
      </c>
      <c r="K797" s="408" t="str">
        <f>IF($C797="","",Datos!$H$26)</f>
        <v/>
      </c>
      <c r="L797" s="409" t="str">
        <f>IF($I797="","",Datos!$N$27)</f>
        <v/>
      </c>
      <c r="M797" s="407" t="str">
        <f>IF($I797="","",Datos!$O$27)</f>
        <v/>
      </c>
      <c r="N797" s="410" t="str">
        <f>IF($B797="-","",INDEX('Res.Aux.'!$AG$12:$BG$722,MATCH($B797,'Res.Aux.'!$AG$12:$AG$722,0),MATCH(N$6,'Res.Aux.'!$AG$15:$BG$15,0)))</f>
        <v/>
      </c>
      <c r="O797" s="411"/>
      <c r="P797" s="412" t="str">
        <f t="shared" si="152"/>
        <v/>
      </c>
      <c r="Q797" s="413" t="str">
        <f t="shared" si="154"/>
        <v>ù</v>
      </c>
      <c r="R797" s="414" t="str">
        <f>IF($B797="-","",INDEX('Res.Aux.'!$AG$12:$BG$722,MATCH($B797,'Res.Aux.'!$AG$12:$AG$722,0),MATCH(R$6,'Res.Aux.'!$AG$15:$BG$15,0)))</f>
        <v/>
      </c>
      <c r="S797" s="415" t="str">
        <f>IF($B797="-","",INDEX('Res.Aux.'!$AG$12:$BG$722,MATCH($B797,'Res.Aux.'!$AG$12:$AG$722,0),MATCH(S$6,'Res.Aux.'!$AG$15:$BG$15,0)))</f>
        <v/>
      </c>
      <c r="T797" s="415" t="str">
        <f>IF($B797="-","",INDEX('Res.Aux.'!$AG$12:$BG$722,MATCH($B797,'Res.Aux.'!$AG$12:$AG$722,0),MATCH(T$6,'Res.Aux.'!$AG$15:$BG$15,0)))</f>
        <v/>
      </c>
      <c r="U797" s="416" t="str">
        <f>IF($B797="-","",INDEX('Res.Aux.'!$AG$12:$BG$722,MATCH($B797,'Res.Aux.'!$AG$12:$AG$722,0),MATCH(U$6,'Res.Aux.'!$AG$15:$BG$15,0)))</f>
        <v/>
      </c>
      <c r="V797" s="417"/>
      <c r="W797" s="414" t="str">
        <f t="shared" si="157"/>
        <v>-</v>
      </c>
      <c r="X797" s="415" t="str">
        <f t="shared" si="157"/>
        <v>-</v>
      </c>
      <c r="Y797" s="415" t="str">
        <f t="shared" si="157"/>
        <v>-</v>
      </c>
      <c r="Z797" s="416" t="str">
        <f t="shared" si="157"/>
        <v>-</v>
      </c>
      <c r="AA797" s="417"/>
      <c r="AB797" s="414" t="str">
        <f t="shared" si="156"/>
        <v>-</v>
      </c>
      <c r="AC797" s="415" t="str">
        <f t="shared" si="156"/>
        <v>-</v>
      </c>
      <c r="AD797" s="415" t="str">
        <f t="shared" si="156"/>
        <v>-</v>
      </c>
      <c r="AE797" s="416" t="str">
        <f t="shared" si="156"/>
        <v>-</v>
      </c>
      <c r="AF797" s="417"/>
      <c r="AG797" s="410" t="str">
        <f t="shared" si="147"/>
        <v>-</v>
      </c>
      <c r="AH797" s="417"/>
      <c r="AI797" s="418" t="str">
        <f t="shared" si="148"/>
        <v>ù</v>
      </c>
      <c r="AJ797" s="419" t="str">
        <f t="shared" si="149"/>
        <v>~</v>
      </c>
      <c r="AK797" s="417"/>
      <c r="AL797" s="414" t="str">
        <f t="shared" si="155"/>
        <v>-</v>
      </c>
      <c r="AM797" s="416" t="str">
        <f t="shared" si="153"/>
        <v>-</v>
      </c>
    </row>
    <row r="798" spans="2:39" ht="15" x14ac:dyDescent="0.3">
      <c r="B798" s="400" t="str">
        <f>IF(MAX(B$7:B797)+1&gt;MAX('Res.Aux.'!$AG$23:$AG$722),"-",MAX(B$7:B797)+1)</f>
        <v>-</v>
      </c>
      <c r="C798" s="401" t="str">
        <f>IF($B798="-","",INDEX('Res.Aux.'!$AG$12:$BG$722,MATCH($B798,'Res.Aux.'!$AG$12:$AG$722,0),MATCH(C$6,'Res.Aux.'!$AG$15:$BG$15,0)))</f>
        <v/>
      </c>
      <c r="D798" s="402" t="str">
        <f t="shared" si="150"/>
        <v/>
      </c>
      <c r="E798" s="403" t="str">
        <f>IF($B798="-","",INDEX('Res.Aux.'!$AG$12:$BG$722,MATCH($B798,'Res.Aux.'!$AG$12:$AG$722,0),MATCH(E$6,'Res.Aux.'!$AG$15:$BG$15,0)))</f>
        <v/>
      </c>
      <c r="F798" s="402" t="str">
        <f t="shared" si="151"/>
        <v/>
      </c>
      <c r="G798" s="404" t="str">
        <f>IF($B798="-","",INDEX('Res.Aux.'!$AG$12:$BG$722,MATCH($B798,'Res.Aux.'!$AG$12:$AG$722,0),MATCH(G$6,'Res.Aux.'!$AG$15:$BG$15,0)))</f>
        <v/>
      </c>
      <c r="H798" s="405" t="str">
        <f>IF($B798="-","",Datos!$I$16)</f>
        <v/>
      </c>
      <c r="I798" s="406" t="str">
        <f>IF($C798="","",Datos!$G$16)</f>
        <v/>
      </c>
      <c r="J798" s="407" t="str">
        <f>IF($B798="-","",INDEX('Res.Aux.'!$AG$12:$BG$722,MATCH($B798,'Res.Aux.'!$AG$12:$AG$722,0),MATCH(J$6,'Res.Aux.'!$AG$15:$BG$15,0)))</f>
        <v/>
      </c>
      <c r="K798" s="408" t="str">
        <f>IF($C798="","",Datos!$H$26)</f>
        <v/>
      </c>
      <c r="L798" s="409" t="str">
        <f>IF($I798="","",Datos!$N$27)</f>
        <v/>
      </c>
      <c r="M798" s="407" t="str">
        <f>IF($I798="","",Datos!$O$27)</f>
        <v/>
      </c>
      <c r="N798" s="410" t="str">
        <f>IF($B798="-","",INDEX('Res.Aux.'!$AG$12:$BG$722,MATCH($B798,'Res.Aux.'!$AG$12:$AG$722,0),MATCH(N$6,'Res.Aux.'!$AG$15:$BG$15,0)))</f>
        <v/>
      </c>
      <c r="O798" s="411"/>
      <c r="P798" s="412" t="str">
        <f t="shared" si="152"/>
        <v/>
      </c>
      <c r="Q798" s="413" t="str">
        <f t="shared" si="154"/>
        <v>ù</v>
      </c>
      <c r="R798" s="414" t="str">
        <f>IF($B798="-","",INDEX('Res.Aux.'!$AG$12:$BG$722,MATCH($B798,'Res.Aux.'!$AG$12:$AG$722,0),MATCH(R$6,'Res.Aux.'!$AG$15:$BG$15,0)))</f>
        <v/>
      </c>
      <c r="S798" s="415" t="str">
        <f>IF($B798="-","",INDEX('Res.Aux.'!$AG$12:$BG$722,MATCH($B798,'Res.Aux.'!$AG$12:$AG$722,0),MATCH(S$6,'Res.Aux.'!$AG$15:$BG$15,0)))</f>
        <v/>
      </c>
      <c r="T798" s="415" t="str">
        <f>IF($B798="-","",INDEX('Res.Aux.'!$AG$12:$BG$722,MATCH($B798,'Res.Aux.'!$AG$12:$AG$722,0),MATCH(T$6,'Res.Aux.'!$AG$15:$BG$15,0)))</f>
        <v/>
      </c>
      <c r="U798" s="416" t="str">
        <f>IF($B798="-","",INDEX('Res.Aux.'!$AG$12:$BG$722,MATCH($B798,'Res.Aux.'!$AG$12:$AG$722,0),MATCH(U$6,'Res.Aux.'!$AG$15:$BG$15,0)))</f>
        <v/>
      </c>
      <c r="V798" s="417"/>
      <c r="W798" s="414" t="str">
        <f t="shared" si="157"/>
        <v>-</v>
      </c>
      <c r="X798" s="415" t="str">
        <f t="shared" si="157"/>
        <v>-</v>
      </c>
      <c r="Y798" s="415" t="str">
        <f t="shared" si="157"/>
        <v>-</v>
      </c>
      <c r="Z798" s="416" t="str">
        <f t="shared" si="157"/>
        <v>-</v>
      </c>
      <c r="AA798" s="417"/>
      <c r="AB798" s="414" t="str">
        <f t="shared" si="156"/>
        <v>-</v>
      </c>
      <c r="AC798" s="415" t="str">
        <f t="shared" si="156"/>
        <v>-</v>
      </c>
      <c r="AD798" s="415" t="str">
        <f t="shared" si="156"/>
        <v>-</v>
      </c>
      <c r="AE798" s="416" t="str">
        <f t="shared" si="156"/>
        <v>-</v>
      </c>
      <c r="AF798" s="417"/>
      <c r="AG798" s="410" t="str">
        <f t="shared" si="147"/>
        <v>-</v>
      </c>
      <c r="AH798" s="417"/>
      <c r="AI798" s="418" t="str">
        <f t="shared" si="148"/>
        <v>ù</v>
      </c>
      <c r="AJ798" s="419" t="str">
        <f t="shared" si="149"/>
        <v>~</v>
      </c>
      <c r="AK798" s="417"/>
      <c r="AL798" s="414" t="str">
        <f t="shared" si="155"/>
        <v>-</v>
      </c>
      <c r="AM798" s="416" t="str">
        <f t="shared" si="153"/>
        <v>-</v>
      </c>
    </row>
    <row r="799" spans="2:39" ht="15" x14ac:dyDescent="0.3">
      <c r="B799" s="400" t="str">
        <f>IF(MAX(B$7:B798)+1&gt;MAX('Res.Aux.'!$AG$23:$AG$722),"-",MAX(B$7:B798)+1)</f>
        <v>-</v>
      </c>
      <c r="C799" s="401" t="str">
        <f>IF($B799="-","",INDEX('Res.Aux.'!$AG$12:$BG$722,MATCH($B799,'Res.Aux.'!$AG$12:$AG$722,0),MATCH(C$6,'Res.Aux.'!$AG$15:$BG$15,0)))</f>
        <v/>
      </c>
      <c r="D799" s="402" t="str">
        <f t="shared" si="150"/>
        <v/>
      </c>
      <c r="E799" s="403" t="str">
        <f>IF($B799="-","",INDEX('Res.Aux.'!$AG$12:$BG$722,MATCH($B799,'Res.Aux.'!$AG$12:$AG$722,0),MATCH(E$6,'Res.Aux.'!$AG$15:$BG$15,0)))</f>
        <v/>
      </c>
      <c r="F799" s="402" t="str">
        <f t="shared" si="151"/>
        <v/>
      </c>
      <c r="G799" s="404" t="str">
        <f>IF($B799="-","",INDEX('Res.Aux.'!$AG$12:$BG$722,MATCH($B799,'Res.Aux.'!$AG$12:$AG$722,0),MATCH(G$6,'Res.Aux.'!$AG$15:$BG$15,0)))</f>
        <v/>
      </c>
      <c r="H799" s="405" t="str">
        <f>IF($B799="-","",Datos!$I$16)</f>
        <v/>
      </c>
      <c r="I799" s="406" t="str">
        <f>IF($C799="","",Datos!$G$16)</f>
        <v/>
      </c>
      <c r="J799" s="407" t="str">
        <f>IF($B799="-","",INDEX('Res.Aux.'!$AG$12:$BG$722,MATCH($B799,'Res.Aux.'!$AG$12:$AG$722,0),MATCH(J$6,'Res.Aux.'!$AG$15:$BG$15,0)))</f>
        <v/>
      </c>
      <c r="K799" s="408" t="str">
        <f>IF($C799="","",Datos!$H$26)</f>
        <v/>
      </c>
      <c r="L799" s="409" t="str">
        <f>IF($I799="","",Datos!$N$27)</f>
        <v/>
      </c>
      <c r="M799" s="407" t="str">
        <f>IF($I799="","",Datos!$O$27)</f>
        <v/>
      </c>
      <c r="N799" s="410" t="str">
        <f>IF($B799="-","",INDEX('Res.Aux.'!$AG$12:$BG$722,MATCH($B799,'Res.Aux.'!$AG$12:$AG$722,0),MATCH(N$6,'Res.Aux.'!$AG$15:$BG$15,0)))</f>
        <v/>
      </c>
      <c r="O799" s="411"/>
      <c r="P799" s="412" t="str">
        <f t="shared" si="152"/>
        <v/>
      </c>
      <c r="Q799" s="413" t="str">
        <f t="shared" si="154"/>
        <v>ù</v>
      </c>
      <c r="R799" s="414" t="str">
        <f>IF($B799="-","",INDEX('Res.Aux.'!$AG$12:$BG$722,MATCH($B799,'Res.Aux.'!$AG$12:$AG$722,0),MATCH(R$6,'Res.Aux.'!$AG$15:$BG$15,0)))</f>
        <v/>
      </c>
      <c r="S799" s="415" t="str">
        <f>IF($B799="-","",INDEX('Res.Aux.'!$AG$12:$BG$722,MATCH($B799,'Res.Aux.'!$AG$12:$AG$722,0),MATCH(S$6,'Res.Aux.'!$AG$15:$BG$15,0)))</f>
        <v/>
      </c>
      <c r="T799" s="415" t="str">
        <f>IF($B799="-","",INDEX('Res.Aux.'!$AG$12:$BG$722,MATCH($B799,'Res.Aux.'!$AG$12:$AG$722,0),MATCH(T$6,'Res.Aux.'!$AG$15:$BG$15,0)))</f>
        <v/>
      </c>
      <c r="U799" s="416" t="str">
        <f>IF($B799="-","",INDEX('Res.Aux.'!$AG$12:$BG$722,MATCH($B799,'Res.Aux.'!$AG$12:$AG$722,0),MATCH(U$6,'Res.Aux.'!$AG$15:$BG$15,0)))</f>
        <v/>
      </c>
      <c r="V799" s="417"/>
      <c r="W799" s="414" t="str">
        <f t="shared" si="157"/>
        <v>-</v>
      </c>
      <c r="X799" s="415" t="str">
        <f t="shared" si="157"/>
        <v>-</v>
      </c>
      <c r="Y799" s="415" t="str">
        <f t="shared" si="157"/>
        <v>-</v>
      </c>
      <c r="Z799" s="416" t="str">
        <f t="shared" si="157"/>
        <v>-</v>
      </c>
      <c r="AA799" s="417"/>
      <c r="AB799" s="414" t="str">
        <f t="shared" si="156"/>
        <v>-</v>
      </c>
      <c r="AC799" s="415" t="str">
        <f t="shared" si="156"/>
        <v>-</v>
      </c>
      <c r="AD799" s="415" t="str">
        <f t="shared" si="156"/>
        <v>-</v>
      </c>
      <c r="AE799" s="416" t="str">
        <f t="shared" si="156"/>
        <v>-</v>
      </c>
      <c r="AF799" s="417"/>
      <c r="AG799" s="410" t="str">
        <f t="shared" si="147"/>
        <v>-</v>
      </c>
      <c r="AH799" s="417"/>
      <c r="AI799" s="418" t="str">
        <f t="shared" si="148"/>
        <v>ù</v>
      </c>
      <c r="AJ799" s="419" t="str">
        <f t="shared" si="149"/>
        <v>~</v>
      </c>
      <c r="AK799" s="417"/>
      <c r="AL799" s="414" t="str">
        <f t="shared" si="155"/>
        <v>-</v>
      </c>
      <c r="AM799" s="416" t="str">
        <f t="shared" si="153"/>
        <v>-</v>
      </c>
    </row>
    <row r="800" spans="2:39" ht="15" x14ac:dyDescent="0.3">
      <c r="B800" s="400" t="str">
        <f>IF(MAX(B$7:B799)+1&gt;MAX('Res.Aux.'!$AG$23:$AG$722),"-",MAX(B$7:B799)+1)</f>
        <v>-</v>
      </c>
      <c r="C800" s="401" t="str">
        <f>IF($B800="-","",INDEX('Res.Aux.'!$AG$12:$BG$722,MATCH($B800,'Res.Aux.'!$AG$12:$AG$722,0),MATCH(C$6,'Res.Aux.'!$AG$15:$BG$15,0)))</f>
        <v/>
      </c>
      <c r="D800" s="402" t="str">
        <f t="shared" si="150"/>
        <v/>
      </c>
      <c r="E800" s="403" t="str">
        <f>IF($B800="-","",INDEX('Res.Aux.'!$AG$12:$BG$722,MATCH($B800,'Res.Aux.'!$AG$12:$AG$722,0),MATCH(E$6,'Res.Aux.'!$AG$15:$BG$15,0)))</f>
        <v/>
      </c>
      <c r="F800" s="402" t="str">
        <f t="shared" si="151"/>
        <v/>
      </c>
      <c r="G800" s="404" t="str">
        <f>IF($B800="-","",INDEX('Res.Aux.'!$AG$12:$BG$722,MATCH($B800,'Res.Aux.'!$AG$12:$AG$722,0),MATCH(G$6,'Res.Aux.'!$AG$15:$BG$15,0)))</f>
        <v/>
      </c>
      <c r="H800" s="405" t="str">
        <f>IF($B800="-","",Datos!$I$16)</f>
        <v/>
      </c>
      <c r="I800" s="406" t="str">
        <f>IF($C800="","",Datos!$G$16)</f>
        <v/>
      </c>
      <c r="J800" s="407" t="str">
        <f>IF($B800="-","",INDEX('Res.Aux.'!$AG$12:$BG$722,MATCH($B800,'Res.Aux.'!$AG$12:$AG$722,0),MATCH(J$6,'Res.Aux.'!$AG$15:$BG$15,0)))</f>
        <v/>
      </c>
      <c r="K800" s="408" t="str">
        <f>IF($C800="","",Datos!$H$26)</f>
        <v/>
      </c>
      <c r="L800" s="409" t="str">
        <f>IF($I800="","",Datos!$N$27)</f>
        <v/>
      </c>
      <c r="M800" s="407" t="str">
        <f>IF($I800="","",Datos!$O$27)</f>
        <v/>
      </c>
      <c r="N800" s="410" t="str">
        <f>IF($B800="-","",INDEX('Res.Aux.'!$AG$12:$BG$722,MATCH($B800,'Res.Aux.'!$AG$12:$AG$722,0),MATCH(N$6,'Res.Aux.'!$AG$15:$BG$15,0)))</f>
        <v/>
      </c>
      <c r="O800" s="411"/>
      <c r="P800" s="412" t="str">
        <f t="shared" si="152"/>
        <v/>
      </c>
      <c r="Q800" s="413" t="str">
        <f t="shared" si="154"/>
        <v>ù</v>
      </c>
      <c r="R800" s="414" t="str">
        <f>IF($B800="-","",INDEX('Res.Aux.'!$AG$12:$BG$722,MATCH($B800,'Res.Aux.'!$AG$12:$AG$722,0),MATCH(R$6,'Res.Aux.'!$AG$15:$BG$15,0)))</f>
        <v/>
      </c>
      <c r="S800" s="415" t="str">
        <f>IF($B800="-","",INDEX('Res.Aux.'!$AG$12:$BG$722,MATCH($B800,'Res.Aux.'!$AG$12:$AG$722,0),MATCH(S$6,'Res.Aux.'!$AG$15:$BG$15,0)))</f>
        <v/>
      </c>
      <c r="T800" s="415" t="str">
        <f>IF($B800="-","",INDEX('Res.Aux.'!$AG$12:$BG$722,MATCH($B800,'Res.Aux.'!$AG$12:$AG$722,0),MATCH(T$6,'Res.Aux.'!$AG$15:$BG$15,0)))</f>
        <v/>
      </c>
      <c r="U800" s="416" t="str">
        <f>IF($B800="-","",INDEX('Res.Aux.'!$AG$12:$BG$722,MATCH($B800,'Res.Aux.'!$AG$12:$AG$722,0),MATCH(U$6,'Res.Aux.'!$AG$15:$BG$15,0)))</f>
        <v/>
      </c>
      <c r="V800" s="417"/>
      <c r="W800" s="414" t="str">
        <f t="shared" si="157"/>
        <v>-</v>
      </c>
      <c r="X800" s="415" t="str">
        <f t="shared" si="157"/>
        <v>-</v>
      </c>
      <c r="Y800" s="415" t="str">
        <f t="shared" si="157"/>
        <v>-</v>
      </c>
      <c r="Z800" s="416" t="str">
        <f t="shared" si="157"/>
        <v>-</v>
      </c>
      <c r="AA800" s="417"/>
      <c r="AB800" s="414" t="str">
        <f t="shared" si="156"/>
        <v>-</v>
      </c>
      <c r="AC800" s="415" t="str">
        <f t="shared" si="156"/>
        <v>-</v>
      </c>
      <c r="AD800" s="415" t="str">
        <f t="shared" si="156"/>
        <v>-</v>
      </c>
      <c r="AE800" s="416" t="str">
        <f t="shared" si="156"/>
        <v>-</v>
      </c>
      <c r="AF800" s="417"/>
      <c r="AG800" s="410" t="str">
        <f t="shared" si="147"/>
        <v>-</v>
      </c>
      <c r="AH800" s="417"/>
      <c r="AI800" s="418" t="str">
        <f t="shared" si="148"/>
        <v>ù</v>
      </c>
      <c r="AJ800" s="419" t="str">
        <f t="shared" si="149"/>
        <v>~</v>
      </c>
      <c r="AK800" s="417"/>
      <c r="AL800" s="414" t="str">
        <f t="shared" si="155"/>
        <v>-</v>
      </c>
      <c r="AM800" s="416" t="str">
        <f t="shared" si="153"/>
        <v>-</v>
      </c>
    </row>
    <row r="801" spans="2:39" ht="15" x14ac:dyDescent="0.3">
      <c r="B801" s="400" t="str">
        <f>IF(MAX(B$7:B800)+1&gt;MAX('Res.Aux.'!$AG$23:$AG$722),"-",MAX(B$7:B800)+1)</f>
        <v>-</v>
      </c>
      <c r="C801" s="401" t="str">
        <f>IF($B801="-","",INDEX('Res.Aux.'!$AG$12:$BG$722,MATCH($B801,'Res.Aux.'!$AG$12:$AG$722,0),MATCH(C$6,'Res.Aux.'!$AG$15:$BG$15,0)))</f>
        <v/>
      </c>
      <c r="D801" s="402" t="str">
        <f t="shared" si="150"/>
        <v/>
      </c>
      <c r="E801" s="403" t="str">
        <f>IF($B801="-","",INDEX('Res.Aux.'!$AG$12:$BG$722,MATCH($B801,'Res.Aux.'!$AG$12:$AG$722,0),MATCH(E$6,'Res.Aux.'!$AG$15:$BG$15,0)))</f>
        <v/>
      </c>
      <c r="F801" s="402" t="str">
        <f t="shared" si="151"/>
        <v/>
      </c>
      <c r="G801" s="404" t="str">
        <f>IF($B801="-","",INDEX('Res.Aux.'!$AG$12:$BG$722,MATCH($B801,'Res.Aux.'!$AG$12:$AG$722,0),MATCH(G$6,'Res.Aux.'!$AG$15:$BG$15,0)))</f>
        <v/>
      </c>
      <c r="H801" s="405" t="str">
        <f>IF($B801="-","",Datos!$I$16)</f>
        <v/>
      </c>
      <c r="I801" s="406" t="str">
        <f>IF($C801="","",Datos!$G$16)</f>
        <v/>
      </c>
      <c r="J801" s="407" t="str">
        <f>IF($B801="-","",INDEX('Res.Aux.'!$AG$12:$BG$722,MATCH($B801,'Res.Aux.'!$AG$12:$AG$722,0),MATCH(J$6,'Res.Aux.'!$AG$15:$BG$15,0)))</f>
        <v/>
      </c>
      <c r="K801" s="408" t="str">
        <f>IF($C801="","",Datos!$H$26)</f>
        <v/>
      </c>
      <c r="L801" s="409" t="str">
        <f>IF($I801="","",Datos!$N$27)</f>
        <v/>
      </c>
      <c r="M801" s="407" t="str">
        <f>IF($I801="","",Datos!$O$27)</f>
        <v/>
      </c>
      <c r="N801" s="410" t="str">
        <f>IF($B801="-","",INDEX('Res.Aux.'!$AG$12:$BG$722,MATCH($B801,'Res.Aux.'!$AG$12:$AG$722,0),MATCH(N$6,'Res.Aux.'!$AG$15:$BG$15,0)))</f>
        <v/>
      </c>
      <c r="O801" s="411"/>
      <c r="P801" s="412" t="str">
        <f t="shared" si="152"/>
        <v/>
      </c>
      <c r="Q801" s="413" t="str">
        <f t="shared" si="154"/>
        <v>ù</v>
      </c>
      <c r="R801" s="414" t="str">
        <f>IF($B801="-","",INDEX('Res.Aux.'!$AG$12:$BG$722,MATCH($B801,'Res.Aux.'!$AG$12:$AG$722,0),MATCH(R$6,'Res.Aux.'!$AG$15:$BG$15,0)))</f>
        <v/>
      </c>
      <c r="S801" s="415" t="str">
        <f>IF($B801="-","",INDEX('Res.Aux.'!$AG$12:$BG$722,MATCH($B801,'Res.Aux.'!$AG$12:$AG$722,0),MATCH(S$6,'Res.Aux.'!$AG$15:$BG$15,0)))</f>
        <v/>
      </c>
      <c r="T801" s="415" t="str">
        <f>IF($B801="-","",INDEX('Res.Aux.'!$AG$12:$BG$722,MATCH($B801,'Res.Aux.'!$AG$12:$AG$722,0),MATCH(T$6,'Res.Aux.'!$AG$15:$BG$15,0)))</f>
        <v/>
      </c>
      <c r="U801" s="416" t="str">
        <f>IF($B801="-","",INDEX('Res.Aux.'!$AG$12:$BG$722,MATCH($B801,'Res.Aux.'!$AG$12:$AG$722,0),MATCH(U$6,'Res.Aux.'!$AG$15:$BG$15,0)))</f>
        <v/>
      </c>
      <c r="V801" s="417"/>
      <c r="W801" s="414" t="str">
        <f t="shared" si="157"/>
        <v>-</v>
      </c>
      <c r="X801" s="415" t="str">
        <f t="shared" si="157"/>
        <v>-</v>
      </c>
      <c r="Y801" s="415" t="str">
        <f t="shared" si="157"/>
        <v>-</v>
      </c>
      <c r="Z801" s="416" t="str">
        <f t="shared" si="157"/>
        <v>-</v>
      </c>
      <c r="AA801" s="417"/>
      <c r="AB801" s="414" t="str">
        <f t="shared" si="156"/>
        <v>-</v>
      </c>
      <c r="AC801" s="415" t="str">
        <f t="shared" si="156"/>
        <v>-</v>
      </c>
      <c r="AD801" s="415" t="str">
        <f t="shared" si="156"/>
        <v>-</v>
      </c>
      <c r="AE801" s="416" t="str">
        <f t="shared" si="156"/>
        <v>-</v>
      </c>
      <c r="AF801" s="417"/>
      <c r="AG801" s="410" t="str">
        <f t="shared" si="147"/>
        <v>-</v>
      </c>
      <c r="AH801" s="417"/>
      <c r="AI801" s="418" t="str">
        <f t="shared" si="148"/>
        <v>ù</v>
      </c>
      <c r="AJ801" s="419" t="str">
        <f t="shared" si="149"/>
        <v>~</v>
      </c>
      <c r="AK801" s="417"/>
      <c r="AL801" s="414" t="str">
        <f t="shared" si="155"/>
        <v>-</v>
      </c>
      <c r="AM801" s="416" t="str">
        <f t="shared" si="153"/>
        <v>-</v>
      </c>
    </row>
    <row r="802" spans="2:39" ht="15" x14ac:dyDescent="0.3">
      <c r="B802" s="400" t="str">
        <f>IF(MAX(B$7:B801)+1&gt;MAX('Res.Aux.'!$AG$23:$AG$722),"-",MAX(B$7:B801)+1)</f>
        <v>-</v>
      </c>
      <c r="C802" s="401" t="str">
        <f>IF($B802="-","",INDEX('Res.Aux.'!$AG$12:$BG$722,MATCH($B802,'Res.Aux.'!$AG$12:$AG$722,0),MATCH(C$6,'Res.Aux.'!$AG$15:$BG$15,0)))</f>
        <v/>
      </c>
      <c r="D802" s="402" t="str">
        <f t="shared" si="150"/>
        <v/>
      </c>
      <c r="E802" s="403" t="str">
        <f>IF($B802="-","",INDEX('Res.Aux.'!$AG$12:$BG$722,MATCH($B802,'Res.Aux.'!$AG$12:$AG$722,0),MATCH(E$6,'Res.Aux.'!$AG$15:$BG$15,0)))</f>
        <v/>
      </c>
      <c r="F802" s="402" t="str">
        <f t="shared" si="151"/>
        <v/>
      </c>
      <c r="G802" s="404" t="str">
        <f>IF($B802="-","",INDEX('Res.Aux.'!$AG$12:$BG$722,MATCH($B802,'Res.Aux.'!$AG$12:$AG$722,0),MATCH(G$6,'Res.Aux.'!$AG$15:$BG$15,0)))</f>
        <v/>
      </c>
      <c r="H802" s="405" t="str">
        <f>IF($B802="-","",Datos!$I$16)</f>
        <v/>
      </c>
      <c r="I802" s="406" t="str">
        <f>IF($C802="","",Datos!$G$16)</f>
        <v/>
      </c>
      <c r="J802" s="407" t="str">
        <f>IF($B802="-","",INDEX('Res.Aux.'!$AG$12:$BG$722,MATCH($B802,'Res.Aux.'!$AG$12:$AG$722,0),MATCH(J$6,'Res.Aux.'!$AG$15:$BG$15,0)))</f>
        <v/>
      </c>
      <c r="K802" s="408" t="str">
        <f>IF($C802="","",Datos!$H$26)</f>
        <v/>
      </c>
      <c r="L802" s="409" t="str">
        <f>IF($I802="","",Datos!$N$27)</f>
        <v/>
      </c>
      <c r="M802" s="407" t="str">
        <f>IF($I802="","",Datos!$O$27)</f>
        <v/>
      </c>
      <c r="N802" s="410" t="str">
        <f>IF($B802="-","",INDEX('Res.Aux.'!$AG$12:$BG$722,MATCH($B802,'Res.Aux.'!$AG$12:$AG$722,0),MATCH(N$6,'Res.Aux.'!$AG$15:$BG$15,0)))</f>
        <v/>
      </c>
      <c r="O802" s="411"/>
      <c r="P802" s="412" t="str">
        <f t="shared" si="152"/>
        <v/>
      </c>
      <c r="Q802" s="413" t="str">
        <f t="shared" si="154"/>
        <v>ù</v>
      </c>
      <c r="R802" s="414" t="str">
        <f>IF($B802="-","",INDEX('Res.Aux.'!$AG$12:$BG$722,MATCH($B802,'Res.Aux.'!$AG$12:$AG$722,0),MATCH(R$6,'Res.Aux.'!$AG$15:$BG$15,0)))</f>
        <v/>
      </c>
      <c r="S802" s="415" t="str">
        <f>IF($B802="-","",INDEX('Res.Aux.'!$AG$12:$BG$722,MATCH($B802,'Res.Aux.'!$AG$12:$AG$722,0),MATCH(S$6,'Res.Aux.'!$AG$15:$BG$15,0)))</f>
        <v/>
      </c>
      <c r="T802" s="415" t="str">
        <f>IF($B802="-","",INDEX('Res.Aux.'!$AG$12:$BG$722,MATCH($B802,'Res.Aux.'!$AG$12:$AG$722,0),MATCH(T$6,'Res.Aux.'!$AG$15:$BG$15,0)))</f>
        <v/>
      </c>
      <c r="U802" s="416" t="str">
        <f>IF($B802="-","",INDEX('Res.Aux.'!$AG$12:$BG$722,MATCH($B802,'Res.Aux.'!$AG$12:$AG$722,0),MATCH(U$6,'Res.Aux.'!$AG$15:$BG$15,0)))</f>
        <v/>
      </c>
      <c r="V802" s="417"/>
      <c r="W802" s="414" t="str">
        <f t="shared" si="157"/>
        <v>-</v>
      </c>
      <c r="X802" s="415" t="str">
        <f t="shared" si="157"/>
        <v>-</v>
      </c>
      <c r="Y802" s="415" t="str">
        <f t="shared" si="157"/>
        <v>-</v>
      </c>
      <c r="Z802" s="416" t="str">
        <f t="shared" si="157"/>
        <v>-</v>
      </c>
      <c r="AA802" s="417"/>
      <c r="AB802" s="414" t="str">
        <f t="shared" si="156"/>
        <v>-</v>
      </c>
      <c r="AC802" s="415" t="str">
        <f t="shared" si="156"/>
        <v>-</v>
      </c>
      <c r="AD802" s="415" t="str">
        <f t="shared" si="156"/>
        <v>-</v>
      </c>
      <c r="AE802" s="416" t="str">
        <f t="shared" si="156"/>
        <v>-</v>
      </c>
      <c r="AF802" s="417"/>
      <c r="AG802" s="410" t="str">
        <f t="shared" si="147"/>
        <v>-</v>
      </c>
      <c r="AH802" s="417"/>
      <c r="AI802" s="418" t="str">
        <f t="shared" si="148"/>
        <v>ù</v>
      </c>
      <c r="AJ802" s="419" t="str">
        <f t="shared" si="149"/>
        <v>~</v>
      </c>
      <c r="AK802" s="417"/>
      <c r="AL802" s="414" t="str">
        <f t="shared" si="155"/>
        <v>-</v>
      </c>
      <c r="AM802" s="416" t="str">
        <f t="shared" si="153"/>
        <v>-</v>
      </c>
    </row>
    <row r="803" spans="2:39" ht="15" x14ac:dyDescent="0.3">
      <c r="B803" s="400" t="str">
        <f>IF(MAX(B$7:B802)+1&gt;MAX('Res.Aux.'!$AG$23:$AG$722),"-",MAX(B$7:B802)+1)</f>
        <v>-</v>
      </c>
      <c r="C803" s="401" t="str">
        <f>IF($B803="-","",INDEX('Res.Aux.'!$AG$12:$BG$722,MATCH($B803,'Res.Aux.'!$AG$12:$AG$722,0),MATCH(C$6,'Res.Aux.'!$AG$15:$BG$15,0)))</f>
        <v/>
      </c>
      <c r="D803" s="402" t="str">
        <f t="shared" si="150"/>
        <v/>
      </c>
      <c r="E803" s="403" t="str">
        <f>IF($B803="-","",INDEX('Res.Aux.'!$AG$12:$BG$722,MATCH($B803,'Res.Aux.'!$AG$12:$AG$722,0),MATCH(E$6,'Res.Aux.'!$AG$15:$BG$15,0)))</f>
        <v/>
      </c>
      <c r="F803" s="402" t="str">
        <f t="shared" si="151"/>
        <v/>
      </c>
      <c r="G803" s="404" t="str">
        <f>IF($B803="-","",INDEX('Res.Aux.'!$AG$12:$BG$722,MATCH($B803,'Res.Aux.'!$AG$12:$AG$722,0),MATCH(G$6,'Res.Aux.'!$AG$15:$BG$15,0)))</f>
        <v/>
      </c>
      <c r="H803" s="405" t="str">
        <f>IF($B803="-","",Datos!$I$16)</f>
        <v/>
      </c>
      <c r="I803" s="406" t="str">
        <f>IF($C803="","",Datos!$G$16)</f>
        <v/>
      </c>
      <c r="J803" s="407" t="str">
        <f>IF($B803="-","",INDEX('Res.Aux.'!$AG$12:$BG$722,MATCH($B803,'Res.Aux.'!$AG$12:$AG$722,0),MATCH(J$6,'Res.Aux.'!$AG$15:$BG$15,0)))</f>
        <v/>
      </c>
      <c r="K803" s="408" t="str">
        <f>IF($C803="","",Datos!$H$26)</f>
        <v/>
      </c>
      <c r="L803" s="409" t="str">
        <f>IF($I803="","",Datos!$N$27)</f>
        <v/>
      </c>
      <c r="M803" s="407" t="str">
        <f>IF($I803="","",Datos!$O$27)</f>
        <v/>
      </c>
      <c r="N803" s="410" t="str">
        <f>IF($B803="-","",INDEX('Res.Aux.'!$AG$12:$BG$722,MATCH($B803,'Res.Aux.'!$AG$12:$AG$722,0),MATCH(N$6,'Res.Aux.'!$AG$15:$BG$15,0)))</f>
        <v/>
      </c>
      <c r="O803" s="411"/>
      <c r="P803" s="412" t="str">
        <f t="shared" si="152"/>
        <v/>
      </c>
      <c r="Q803" s="413" t="str">
        <f t="shared" si="154"/>
        <v>ù</v>
      </c>
      <c r="R803" s="414" t="str">
        <f>IF($B803="-","",INDEX('Res.Aux.'!$AG$12:$BG$722,MATCH($B803,'Res.Aux.'!$AG$12:$AG$722,0),MATCH(R$6,'Res.Aux.'!$AG$15:$BG$15,0)))</f>
        <v/>
      </c>
      <c r="S803" s="415" t="str">
        <f>IF($B803="-","",INDEX('Res.Aux.'!$AG$12:$BG$722,MATCH($B803,'Res.Aux.'!$AG$12:$AG$722,0),MATCH(S$6,'Res.Aux.'!$AG$15:$BG$15,0)))</f>
        <v/>
      </c>
      <c r="T803" s="415" t="str">
        <f>IF($B803="-","",INDEX('Res.Aux.'!$AG$12:$BG$722,MATCH($B803,'Res.Aux.'!$AG$12:$AG$722,0),MATCH(T$6,'Res.Aux.'!$AG$15:$BG$15,0)))</f>
        <v/>
      </c>
      <c r="U803" s="416" t="str">
        <f>IF($B803="-","",INDEX('Res.Aux.'!$AG$12:$BG$722,MATCH($B803,'Res.Aux.'!$AG$12:$AG$722,0),MATCH(U$6,'Res.Aux.'!$AG$15:$BG$15,0)))</f>
        <v/>
      </c>
      <c r="V803" s="417"/>
      <c r="W803" s="414" t="str">
        <f t="shared" si="157"/>
        <v>-</v>
      </c>
      <c r="X803" s="415" t="str">
        <f t="shared" si="157"/>
        <v>-</v>
      </c>
      <c r="Y803" s="415" t="str">
        <f t="shared" si="157"/>
        <v>-</v>
      </c>
      <c r="Z803" s="416" t="str">
        <f t="shared" si="157"/>
        <v>-</v>
      </c>
      <c r="AA803" s="417"/>
      <c r="AB803" s="414" t="str">
        <f t="shared" si="156"/>
        <v>-</v>
      </c>
      <c r="AC803" s="415" t="str">
        <f t="shared" si="156"/>
        <v>-</v>
      </c>
      <c r="AD803" s="415" t="str">
        <f t="shared" si="156"/>
        <v>-</v>
      </c>
      <c r="AE803" s="416" t="str">
        <f t="shared" si="156"/>
        <v>-</v>
      </c>
      <c r="AF803" s="417"/>
      <c r="AG803" s="410" t="str">
        <f t="shared" si="147"/>
        <v>-</v>
      </c>
      <c r="AH803" s="417"/>
      <c r="AI803" s="418" t="str">
        <f t="shared" si="148"/>
        <v>ù</v>
      </c>
      <c r="AJ803" s="419" t="str">
        <f t="shared" si="149"/>
        <v>~</v>
      </c>
      <c r="AK803" s="417"/>
      <c r="AL803" s="414" t="str">
        <f t="shared" si="155"/>
        <v>-</v>
      </c>
      <c r="AM803" s="416" t="str">
        <f t="shared" si="153"/>
        <v>-</v>
      </c>
    </row>
    <row r="804" spans="2:39" ht="15" x14ac:dyDescent="0.3">
      <c r="B804" s="400" t="str">
        <f>IF(MAX(B$7:B803)+1&gt;MAX('Res.Aux.'!$AG$23:$AG$722),"-",MAX(B$7:B803)+1)</f>
        <v>-</v>
      </c>
      <c r="C804" s="401" t="str">
        <f>IF($B804="-","",INDEX('Res.Aux.'!$AG$12:$BG$722,MATCH($B804,'Res.Aux.'!$AG$12:$AG$722,0),MATCH(C$6,'Res.Aux.'!$AG$15:$BG$15,0)))</f>
        <v/>
      </c>
      <c r="D804" s="402" t="str">
        <f t="shared" si="150"/>
        <v/>
      </c>
      <c r="E804" s="403" t="str">
        <f>IF($B804="-","",INDEX('Res.Aux.'!$AG$12:$BG$722,MATCH($B804,'Res.Aux.'!$AG$12:$AG$722,0),MATCH(E$6,'Res.Aux.'!$AG$15:$BG$15,0)))</f>
        <v/>
      </c>
      <c r="F804" s="402" t="str">
        <f t="shared" si="151"/>
        <v/>
      </c>
      <c r="G804" s="404" t="str">
        <f>IF($B804="-","",INDEX('Res.Aux.'!$AG$12:$BG$722,MATCH($B804,'Res.Aux.'!$AG$12:$AG$722,0),MATCH(G$6,'Res.Aux.'!$AG$15:$BG$15,0)))</f>
        <v/>
      </c>
      <c r="H804" s="405" t="str">
        <f>IF($B804="-","",Datos!$I$16)</f>
        <v/>
      </c>
      <c r="I804" s="406" t="str">
        <f>IF($C804="","",Datos!$G$16)</f>
        <v/>
      </c>
      <c r="J804" s="407" t="str">
        <f>IF($B804="-","",INDEX('Res.Aux.'!$AG$12:$BG$722,MATCH($B804,'Res.Aux.'!$AG$12:$AG$722,0),MATCH(J$6,'Res.Aux.'!$AG$15:$BG$15,0)))</f>
        <v/>
      </c>
      <c r="K804" s="408" t="str">
        <f>IF($C804="","",Datos!$H$26)</f>
        <v/>
      </c>
      <c r="L804" s="409" t="str">
        <f>IF($I804="","",Datos!$N$27)</f>
        <v/>
      </c>
      <c r="M804" s="407" t="str">
        <f>IF($I804="","",Datos!$O$27)</f>
        <v/>
      </c>
      <c r="N804" s="410" t="str">
        <f>IF($B804="-","",INDEX('Res.Aux.'!$AG$12:$BG$722,MATCH($B804,'Res.Aux.'!$AG$12:$AG$722,0),MATCH(N$6,'Res.Aux.'!$AG$15:$BG$15,0)))</f>
        <v/>
      </c>
      <c r="O804" s="411"/>
      <c r="P804" s="412" t="str">
        <f t="shared" si="152"/>
        <v/>
      </c>
      <c r="Q804" s="413" t="str">
        <f t="shared" si="154"/>
        <v>ù</v>
      </c>
      <c r="R804" s="414" t="str">
        <f>IF($B804="-","",INDEX('Res.Aux.'!$AG$12:$BG$722,MATCH($B804,'Res.Aux.'!$AG$12:$AG$722,0),MATCH(R$6,'Res.Aux.'!$AG$15:$BG$15,0)))</f>
        <v/>
      </c>
      <c r="S804" s="415" t="str">
        <f>IF($B804="-","",INDEX('Res.Aux.'!$AG$12:$BG$722,MATCH($B804,'Res.Aux.'!$AG$12:$AG$722,0),MATCH(S$6,'Res.Aux.'!$AG$15:$BG$15,0)))</f>
        <v/>
      </c>
      <c r="T804" s="415" t="str">
        <f>IF($B804="-","",INDEX('Res.Aux.'!$AG$12:$BG$722,MATCH($B804,'Res.Aux.'!$AG$12:$AG$722,0),MATCH(T$6,'Res.Aux.'!$AG$15:$BG$15,0)))</f>
        <v/>
      </c>
      <c r="U804" s="416" t="str">
        <f>IF($B804="-","",INDEX('Res.Aux.'!$AG$12:$BG$722,MATCH($B804,'Res.Aux.'!$AG$12:$AG$722,0),MATCH(U$6,'Res.Aux.'!$AG$15:$BG$15,0)))</f>
        <v/>
      </c>
      <c r="V804" s="417"/>
      <c r="W804" s="414" t="str">
        <f t="shared" si="157"/>
        <v>-</v>
      </c>
      <c r="X804" s="415" t="str">
        <f t="shared" si="157"/>
        <v>-</v>
      </c>
      <c r="Y804" s="415" t="str">
        <f t="shared" si="157"/>
        <v>-</v>
      </c>
      <c r="Z804" s="416" t="str">
        <f t="shared" si="157"/>
        <v>-</v>
      </c>
      <c r="AA804" s="417"/>
      <c r="AB804" s="414" t="str">
        <f t="shared" si="156"/>
        <v>-</v>
      </c>
      <c r="AC804" s="415" t="str">
        <f t="shared" si="156"/>
        <v>-</v>
      </c>
      <c r="AD804" s="415" t="str">
        <f t="shared" si="156"/>
        <v>-</v>
      </c>
      <c r="AE804" s="416" t="str">
        <f t="shared" si="156"/>
        <v>-</v>
      </c>
      <c r="AF804" s="417"/>
      <c r="AG804" s="410" t="str">
        <f t="shared" si="147"/>
        <v>-</v>
      </c>
      <c r="AH804" s="417"/>
      <c r="AI804" s="418" t="str">
        <f t="shared" si="148"/>
        <v>ù</v>
      </c>
      <c r="AJ804" s="419" t="str">
        <f t="shared" si="149"/>
        <v>~</v>
      </c>
      <c r="AK804" s="417"/>
      <c r="AL804" s="414" t="str">
        <f t="shared" si="155"/>
        <v>-</v>
      </c>
      <c r="AM804" s="416" t="str">
        <f t="shared" si="153"/>
        <v>-</v>
      </c>
    </row>
    <row r="805" spans="2:39" ht="15" x14ac:dyDescent="0.3">
      <c r="B805" s="400" t="str">
        <f>IF(MAX(B$7:B804)+1&gt;MAX('Res.Aux.'!$AG$23:$AG$722),"-",MAX(B$7:B804)+1)</f>
        <v>-</v>
      </c>
      <c r="C805" s="401" t="str">
        <f>IF($B805="-","",INDEX('Res.Aux.'!$AG$12:$BG$722,MATCH($B805,'Res.Aux.'!$AG$12:$AG$722,0),MATCH(C$6,'Res.Aux.'!$AG$15:$BG$15,0)))</f>
        <v/>
      </c>
      <c r="D805" s="402" t="str">
        <f t="shared" si="150"/>
        <v/>
      </c>
      <c r="E805" s="403" t="str">
        <f>IF($B805="-","",INDEX('Res.Aux.'!$AG$12:$BG$722,MATCH($B805,'Res.Aux.'!$AG$12:$AG$722,0),MATCH(E$6,'Res.Aux.'!$AG$15:$BG$15,0)))</f>
        <v/>
      </c>
      <c r="F805" s="402" t="str">
        <f t="shared" si="151"/>
        <v/>
      </c>
      <c r="G805" s="404" t="str">
        <f>IF($B805="-","",INDEX('Res.Aux.'!$AG$12:$BG$722,MATCH($B805,'Res.Aux.'!$AG$12:$AG$722,0),MATCH(G$6,'Res.Aux.'!$AG$15:$BG$15,0)))</f>
        <v/>
      </c>
      <c r="H805" s="405" t="str">
        <f>IF($B805="-","",Datos!$I$16)</f>
        <v/>
      </c>
      <c r="I805" s="406" t="str">
        <f>IF($C805="","",Datos!$G$16)</f>
        <v/>
      </c>
      <c r="J805" s="407" t="str">
        <f>IF($B805="-","",INDEX('Res.Aux.'!$AG$12:$BG$722,MATCH($B805,'Res.Aux.'!$AG$12:$AG$722,0),MATCH(J$6,'Res.Aux.'!$AG$15:$BG$15,0)))</f>
        <v/>
      </c>
      <c r="K805" s="408" t="str">
        <f>IF($C805="","",Datos!$H$26)</f>
        <v/>
      </c>
      <c r="L805" s="409" t="str">
        <f>IF($I805="","",Datos!$N$27)</f>
        <v/>
      </c>
      <c r="M805" s="407" t="str">
        <f>IF($I805="","",Datos!$O$27)</f>
        <v/>
      </c>
      <c r="N805" s="410" t="str">
        <f>IF($B805="-","",INDEX('Res.Aux.'!$AG$12:$BG$722,MATCH($B805,'Res.Aux.'!$AG$12:$AG$722,0),MATCH(N$6,'Res.Aux.'!$AG$15:$BG$15,0)))</f>
        <v/>
      </c>
      <c r="O805" s="411"/>
      <c r="P805" s="412" t="str">
        <f t="shared" si="152"/>
        <v/>
      </c>
      <c r="Q805" s="413" t="str">
        <f t="shared" si="154"/>
        <v>ù</v>
      </c>
      <c r="R805" s="414" t="str">
        <f>IF($B805="-","",INDEX('Res.Aux.'!$AG$12:$BG$722,MATCH($B805,'Res.Aux.'!$AG$12:$AG$722,0),MATCH(R$6,'Res.Aux.'!$AG$15:$BG$15,0)))</f>
        <v/>
      </c>
      <c r="S805" s="415" t="str">
        <f>IF($B805="-","",INDEX('Res.Aux.'!$AG$12:$BG$722,MATCH($B805,'Res.Aux.'!$AG$12:$AG$722,0),MATCH(S$6,'Res.Aux.'!$AG$15:$BG$15,0)))</f>
        <v/>
      </c>
      <c r="T805" s="415" t="str">
        <f>IF($B805="-","",INDEX('Res.Aux.'!$AG$12:$BG$722,MATCH($B805,'Res.Aux.'!$AG$12:$AG$722,0),MATCH(T$6,'Res.Aux.'!$AG$15:$BG$15,0)))</f>
        <v/>
      </c>
      <c r="U805" s="416" t="str">
        <f>IF($B805="-","",INDEX('Res.Aux.'!$AG$12:$BG$722,MATCH($B805,'Res.Aux.'!$AG$12:$AG$722,0),MATCH(U$6,'Res.Aux.'!$AG$15:$BG$15,0)))</f>
        <v/>
      </c>
      <c r="V805" s="417"/>
      <c r="W805" s="414" t="str">
        <f t="shared" si="157"/>
        <v>-</v>
      </c>
      <c r="X805" s="415" t="str">
        <f t="shared" si="157"/>
        <v>-</v>
      </c>
      <c r="Y805" s="415" t="str">
        <f t="shared" si="157"/>
        <v>-</v>
      </c>
      <c r="Z805" s="416" t="str">
        <f t="shared" si="157"/>
        <v>-</v>
      </c>
      <c r="AA805" s="417"/>
      <c r="AB805" s="414" t="str">
        <f t="shared" si="156"/>
        <v>-</v>
      </c>
      <c r="AC805" s="415" t="str">
        <f t="shared" si="156"/>
        <v>-</v>
      </c>
      <c r="AD805" s="415" t="str">
        <f t="shared" si="156"/>
        <v>-</v>
      </c>
      <c r="AE805" s="416" t="str">
        <f t="shared" si="156"/>
        <v>-</v>
      </c>
      <c r="AF805" s="417"/>
      <c r="AG805" s="410" t="str">
        <f t="shared" si="147"/>
        <v>-</v>
      </c>
      <c r="AH805" s="417"/>
      <c r="AI805" s="418" t="str">
        <f t="shared" si="148"/>
        <v>ù</v>
      </c>
      <c r="AJ805" s="419" t="str">
        <f t="shared" si="149"/>
        <v>~</v>
      </c>
      <c r="AK805" s="417"/>
      <c r="AL805" s="414" t="str">
        <f t="shared" si="155"/>
        <v>-</v>
      </c>
      <c r="AM805" s="416" t="str">
        <f t="shared" si="153"/>
        <v>-</v>
      </c>
    </row>
    <row r="806" spans="2:39" ht="15" x14ac:dyDescent="0.3">
      <c r="B806" s="400" t="str">
        <f>IF(MAX(B$7:B805)+1&gt;MAX('Res.Aux.'!$AG$23:$AG$722),"-",MAX(B$7:B805)+1)</f>
        <v>-</v>
      </c>
      <c r="C806" s="401" t="str">
        <f>IF($B806="-","",INDEX('Res.Aux.'!$AG$12:$BG$722,MATCH($B806,'Res.Aux.'!$AG$12:$AG$722,0),MATCH(C$6,'Res.Aux.'!$AG$15:$BG$15,0)))</f>
        <v/>
      </c>
      <c r="D806" s="402" t="str">
        <f t="shared" si="150"/>
        <v/>
      </c>
      <c r="E806" s="403" t="str">
        <f>IF($B806="-","",INDEX('Res.Aux.'!$AG$12:$BG$722,MATCH($B806,'Res.Aux.'!$AG$12:$AG$722,0),MATCH(E$6,'Res.Aux.'!$AG$15:$BG$15,0)))</f>
        <v/>
      </c>
      <c r="F806" s="402" t="str">
        <f t="shared" si="151"/>
        <v/>
      </c>
      <c r="G806" s="404" t="str">
        <f>IF($B806="-","",INDEX('Res.Aux.'!$AG$12:$BG$722,MATCH($B806,'Res.Aux.'!$AG$12:$AG$722,0),MATCH(G$6,'Res.Aux.'!$AG$15:$BG$15,0)))</f>
        <v/>
      </c>
      <c r="H806" s="405" t="str">
        <f>IF($B806="-","",Datos!$I$16)</f>
        <v/>
      </c>
      <c r="I806" s="406" t="str">
        <f>IF($C806="","",Datos!$G$16)</f>
        <v/>
      </c>
      <c r="J806" s="407" t="str">
        <f>IF($B806="-","",INDEX('Res.Aux.'!$AG$12:$BG$722,MATCH($B806,'Res.Aux.'!$AG$12:$AG$722,0),MATCH(J$6,'Res.Aux.'!$AG$15:$BG$15,0)))</f>
        <v/>
      </c>
      <c r="K806" s="408" t="str">
        <f>IF($C806="","",Datos!$H$26)</f>
        <v/>
      </c>
      <c r="L806" s="409" t="str">
        <f>IF($I806="","",Datos!$N$27)</f>
        <v/>
      </c>
      <c r="M806" s="407" t="str">
        <f>IF($I806="","",Datos!$O$27)</f>
        <v/>
      </c>
      <c r="N806" s="410" t="str">
        <f>IF($B806="-","",INDEX('Res.Aux.'!$AG$12:$BG$722,MATCH($B806,'Res.Aux.'!$AG$12:$AG$722,0),MATCH(N$6,'Res.Aux.'!$AG$15:$BG$15,0)))</f>
        <v/>
      </c>
      <c r="O806" s="411"/>
      <c r="P806" s="412" t="str">
        <f t="shared" si="152"/>
        <v/>
      </c>
      <c r="Q806" s="413" t="str">
        <f t="shared" si="154"/>
        <v>ù</v>
      </c>
      <c r="R806" s="414" t="str">
        <f>IF($B806="-","",INDEX('Res.Aux.'!$AG$12:$BG$722,MATCH($B806,'Res.Aux.'!$AG$12:$AG$722,0),MATCH(R$6,'Res.Aux.'!$AG$15:$BG$15,0)))</f>
        <v/>
      </c>
      <c r="S806" s="415" t="str">
        <f>IF($B806="-","",INDEX('Res.Aux.'!$AG$12:$BG$722,MATCH($B806,'Res.Aux.'!$AG$12:$AG$722,0),MATCH(S$6,'Res.Aux.'!$AG$15:$BG$15,0)))</f>
        <v/>
      </c>
      <c r="T806" s="415" t="str">
        <f>IF($B806="-","",INDEX('Res.Aux.'!$AG$12:$BG$722,MATCH($B806,'Res.Aux.'!$AG$12:$AG$722,0),MATCH(T$6,'Res.Aux.'!$AG$15:$BG$15,0)))</f>
        <v/>
      </c>
      <c r="U806" s="416" t="str">
        <f>IF($B806="-","",INDEX('Res.Aux.'!$AG$12:$BG$722,MATCH($B806,'Res.Aux.'!$AG$12:$AG$722,0),MATCH(U$6,'Res.Aux.'!$AG$15:$BG$15,0)))</f>
        <v/>
      </c>
      <c r="V806" s="417"/>
      <c r="W806" s="414" t="str">
        <f t="shared" si="157"/>
        <v>-</v>
      </c>
      <c r="X806" s="415" t="str">
        <f t="shared" si="157"/>
        <v>-</v>
      </c>
      <c r="Y806" s="415" t="str">
        <f t="shared" si="157"/>
        <v>-</v>
      </c>
      <c r="Z806" s="416" t="str">
        <f t="shared" si="157"/>
        <v>-</v>
      </c>
      <c r="AA806" s="417"/>
      <c r="AB806" s="414" t="str">
        <f t="shared" si="156"/>
        <v>-</v>
      </c>
      <c r="AC806" s="415" t="str">
        <f t="shared" si="156"/>
        <v>-</v>
      </c>
      <c r="AD806" s="415" t="str">
        <f t="shared" si="156"/>
        <v>-</v>
      </c>
      <c r="AE806" s="416" t="str">
        <f t="shared" si="156"/>
        <v>-</v>
      </c>
      <c r="AF806" s="417"/>
      <c r="AG806" s="410" t="str">
        <f t="shared" si="147"/>
        <v>-</v>
      </c>
      <c r="AH806" s="417"/>
      <c r="AI806" s="418" t="str">
        <f t="shared" si="148"/>
        <v>ù</v>
      </c>
      <c r="AJ806" s="419" t="str">
        <f t="shared" si="149"/>
        <v>~</v>
      </c>
      <c r="AK806" s="417"/>
      <c r="AL806" s="414" t="str">
        <f t="shared" si="155"/>
        <v>-</v>
      </c>
      <c r="AM806" s="416" t="str">
        <f t="shared" si="153"/>
        <v>-</v>
      </c>
    </row>
    <row r="807" spans="2:39" ht="15" x14ac:dyDescent="0.3">
      <c r="B807" s="400" t="str">
        <f>IF(MAX(B$7:B806)+1&gt;MAX('Res.Aux.'!$AG$23:$AG$722),"-",MAX(B$7:B806)+1)</f>
        <v>-</v>
      </c>
      <c r="C807" s="401" t="str">
        <f>IF($B807="-","",INDEX('Res.Aux.'!$AG$12:$BG$722,MATCH($B807,'Res.Aux.'!$AG$12:$AG$722,0),MATCH(C$6,'Res.Aux.'!$AG$15:$BG$15,0)))</f>
        <v/>
      </c>
      <c r="D807" s="402" t="str">
        <f t="shared" si="150"/>
        <v/>
      </c>
      <c r="E807" s="403" t="str">
        <f>IF($B807="-","",INDEX('Res.Aux.'!$AG$12:$BG$722,MATCH($B807,'Res.Aux.'!$AG$12:$AG$722,0),MATCH(E$6,'Res.Aux.'!$AG$15:$BG$15,0)))</f>
        <v/>
      </c>
      <c r="F807" s="402" t="str">
        <f t="shared" si="151"/>
        <v/>
      </c>
      <c r="G807" s="404" t="str">
        <f>IF($B807="-","",INDEX('Res.Aux.'!$AG$12:$BG$722,MATCH($B807,'Res.Aux.'!$AG$12:$AG$722,0),MATCH(G$6,'Res.Aux.'!$AG$15:$BG$15,0)))</f>
        <v/>
      </c>
      <c r="H807" s="405" t="str">
        <f>IF($B807="-","",Datos!$I$16)</f>
        <v/>
      </c>
      <c r="I807" s="406" t="str">
        <f>IF($C807="","",Datos!$G$16)</f>
        <v/>
      </c>
      <c r="J807" s="407" t="str">
        <f>IF($B807="-","",INDEX('Res.Aux.'!$AG$12:$BG$722,MATCH($B807,'Res.Aux.'!$AG$12:$AG$722,0),MATCH(J$6,'Res.Aux.'!$AG$15:$BG$15,0)))</f>
        <v/>
      </c>
      <c r="K807" s="408" t="str">
        <f>IF($C807="","",Datos!$H$26)</f>
        <v/>
      </c>
      <c r="L807" s="409" t="str">
        <f>IF($I807="","",Datos!$N$27)</f>
        <v/>
      </c>
      <c r="M807" s="407" t="str">
        <f>IF($I807="","",Datos!$O$27)</f>
        <v/>
      </c>
      <c r="N807" s="410" t="str">
        <f>IF($B807="-","",INDEX('Res.Aux.'!$AG$12:$BG$722,MATCH($B807,'Res.Aux.'!$AG$12:$AG$722,0),MATCH(N$6,'Res.Aux.'!$AG$15:$BG$15,0)))</f>
        <v/>
      </c>
      <c r="O807" s="411"/>
      <c r="P807" s="412" t="str">
        <f t="shared" si="152"/>
        <v/>
      </c>
      <c r="Q807" s="413" t="str">
        <f t="shared" si="154"/>
        <v>ù</v>
      </c>
      <c r="R807" s="414" t="str">
        <f>IF($B807="-","",INDEX('Res.Aux.'!$AG$12:$BG$722,MATCH($B807,'Res.Aux.'!$AG$12:$AG$722,0),MATCH(R$6,'Res.Aux.'!$AG$15:$BG$15,0)))</f>
        <v/>
      </c>
      <c r="S807" s="415" t="str">
        <f>IF($B807="-","",INDEX('Res.Aux.'!$AG$12:$BG$722,MATCH($B807,'Res.Aux.'!$AG$12:$AG$722,0),MATCH(S$6,'Res.Aux.'!$AG$15:$BG$15,0)))</f>
        <v/>
      </c>
      <c r="T807" s="415" t="str">
        <f>IF($B807="-","",INDEX('Res.Aux.'!$AG$12:$BG$722,MATCH($B807,'Res.Aux.'!$AG$12:$AG$722,0),MATCH(T$6,'Res.Aux.'!$AG$15:$BG$15,0)))</f>
        <v/>
      </c>
      <c r="U807" s="416" t="str">
        <f>IF($B807="-","",INDEX('Res.Aux.'!$AG$12:$BG$722,MATCH($B807,'Res.Aux.'!$AG$12:$AG$722,0),MATCH(U$6,'Res.Aux.'!$AG$15:$BG$15,0)))</f>
        <v/>
      </c>
      <c r="V807" s="417"/>
      <c r="W807" s="414" t="str">
        <f t="shared" si="157"/>
        <v>-</v>
      </c>
      <c r="X807" s="415" t="str">
        <f t="shared" si="157"/>
        <v>-</v>
      </c>
      <c r="Y807" s="415" t="str">
        <f t="shared" si="157"/>
        <v>-</v>
      </c>
      <c r="Z807" s="416" t="str">
        <f t="shared" si="157"/>
        <v>-</v>
      </c>
      <c r="AA807" s="417"/>
      <c r="AB807" s="414" t="str">
        <f t="shared" si="156"/>
        <v>-</v>
      </c>
      <c r="AC807" s="415" t="str">
        <f t="shared" si="156"/>
        <v>-</v>
      </c>
      <c r="AD807" s="415" t="str">
        <f t="shared" si="156"/>
        <v>-</v>
      </c>
      <c r="AE807" s="416" t="str">
        <f t="shared" si="156"/>
        <v>-</v>
      </c>
      <c r="AF807" s="417"/>
      <c r="AG807" s="410" t="str">
        <f t="shared" si="147"/>
        <v>-</v>
      </c>
      <c r="AH807" s="417"/>
      <c r="AI807" s="418" t="str">
        <f t="shared" si="148"/>
        <v>ù</v>
      </c>
      <c r="AJ807" s="419" t="str">
        <f t="shared" si="149"/>
        <v>~</v>
      </c>
      <c r="AK807" s="417"/>
      <c r="AL807" s="414" t="str">
        <f t="shared" si="155"/>
        <v>-</v>
      </c>
      <c r="AM807" s="416" t="str">
        <f t="shared" si="153"/>
        <v>-</v>
      </c>
    </row>
    <row r="808" spans="2:39" ht="15" x14ac:dyDescent="0.3">
      <c r="B808" s="400" t="str">
        <f>IF(MAX(B$7:B807)+1&gt;MAX('Res.Aux.'!$AG$23:$AG$722),"-",MAX(B$7:B807)+1)</f>
        <v>-</v>
      </c>
      <c r="C808" s="401" t="str">
        <f>IF($B808="-","",INDEX('Res.Aux.'!$AG$12:$BG$722,MATCH($B808,'Res.Aux.'!$AG$12:$AG$722,0),MATCH(C$6,'Res.Aux.'!$AG$15:$BG$15,0)))</f>
        <v/>
      </c>
      <c r="D808" s="402" t="str">
        <f t="shared" si="150"/>
        <v/>
      </c>
      <c r="E808" s="403" t="str">
        <f>IF($B808="-","",INDEX('Res.Aux.'!$AG$12:$BG$722,MATCH($B808,'Res.Aux.'!$AG$12:$AG$722,0),MATCH(E$6,'Res.Aux.'!$AG$15:$BG$15,0)))</f>
        <v/>
      </c>
      <c r="F808" s="402" t="str">
        <f t="shared" si="151"/>
        <v/>
      </c>
      <c r="G808" s="404" t="str">
        <f>IF($B808="-","",INDEX('Res.Aux.'!$AG$12:$BG$722,MATCH($B808,'Res.Aux.'!$AG$12:$AG$722,0),MATCH(G$6,'Res.Aux.'!$AG$15:$BG$15,0)))</f>
        <v/>
      </c>
      <c r="H808" s="405" t="str">
        <f>IF($B808="-","",Datos!$I$16)</f>
        <v/>
      </c>
      <c r="I808" s="406" t="str">
        <f>IF($C808="","",Datos!$G$16)</f>
        <v/>
      </c>
      <c r="J808" s="407" t="str">
        <f>IF($B808="-","",INDEX('Res.Aux.'!$AG$12:$BG$722,MATCH($B808,'Res.Aux.'!$AG$12:$AG$722,0),MATCH(J$6,'Res.Aux.'!$AG$15:$BG$15,0)))</f>
        <v/>
      </c>
      <c r="K808" s="408" t="str">
        <f>IF($C808="","",Datos!$H$26)</f>
        <v/>
      </c>
      <c r="L808" s="409" t="str">
        <f>IF($I808="","",Datos!$N$27)</f>
        <v/>
      </c>
      <c r="M808" s="407" t="str">
        <f>IF($I808="","",Datos!$O$27)</f>
        <v/>
      </c>
      <c r="N808" s="410" t="str">
        <f>IF($B808="-","",INDEX('Res.Aux.'!$AG$12:$BG$722,MATCH($B808,'Res.Aux.'!$AG$12:$AG$722,0),MATCH(N$6,'Res.Aux.'!$AG$15:$BG$15,0)))</f>
        <v/>
      </c>
      <c r="O808" s="411"/>
      <c r="P808" s="412" t="str">
        <f t="shared" si="152"/>
        <v/>
      </c>
      <c r="Q808" s="413" t="str">
        <f t="shared" si="154"/>
        <v>ù</v>
      </c>
      <c r="R808" s="414" t="str">
        <f>IF($B808="-","",INDEX('Res.Aux.'!$AG$12:$BG$722,MATCH($B808,'Res.Aux.'!$AG$12:$AG$722,0),MATCH(R$6,'Res.Aux.'!$AG$15:$BG$15,0)))</f>
        <v/>
      </c>
      <c r="S808" s="415" t="str">
        <f>IF($B808="-","",INDEX('Res.Aux.'!$AG$12:$BG$722,MATCH($B808,'Res.Aux.'!$AG$12:$AG$722,0),MATCH(S$6,'Res.Aux.'!$AG$15:$BG$15,0)))</f>
        <v/>
      </c>
      <c r="T808" s="415" t="str">
        <f>IF($B808="-","",INDEX('Res.Aux.'!$AG$12:$BG$722,MATCH($B808,'Res.Aux.'!$AG$12:$AG$722,0),MATCH(T$6,'Res.Aux.'!$AG$15:$BG$15,0)))</f>
        <v/>
      </c>
      <c r="U808" s="416" t="str">
        <f>IF($B808="-","",INDEX('Res.Aux.'!$AG$12:$BG$722,MATCH($B808,'Res.Aux.'!$AG$12:$AG$722,0),MATCH(U$6,'Res.Aux.'!$AG$15:$BG$15,0)))</f>
        <v/>
      </c>
      <c r="V808" s="417"/>
      <c r="W808" s="414" t="str">
        <f t="shared" si="157"/>
        <v>-</v>
      </c>
      <c r="X808" s="415" t="str">
        <f t="shared" si="157"/>
        <v>-</v>
      </c>
      <c r="Y808" s="415" t="str">
        <f t="shared" si="157"/>
        <v>-</v>
      </c>
      <c r="Z808" s="416" t="str">
        <f t="shared" si="157"/>
        <v>-</v>
      </c>
      <c r="AA808" s="417"/>
      <c r="AB808" s="414" t="str">
        <f t="shared" si="156"/>
        <v>-</v>
      </c>
      <c r="AC808" s="415" t="str">
        <f t="shared" si="156"/>
        <v>-</v>
      </c>
      <c r="AD808" s="415" t="str">
        <f t="shared" si="156"/>
        <v>-</v>
      </c>
      <c r="AE808" s="416" t="str">
        <f t="shared" si="156"/>
        <v>-</v>
      </c>
      <c r="AF808" s="417"/>
      <c r="AG808" s="410" t="str">
        <f t="shared" si="147"/>
        <v>-</v>
      </c>
      <c r="AH808" s="417"/>
      <c r="AI808" s="418" t="str">
        <f t="shared" si="148"/>
        <v>ù</v>
      </c>
      <c r="AJ808" s="419" t="str">
        <f t="shared" si="149"/>
        <v>~</v>
      </c>
      <c r="AK808" s="417"/>
      <c r="AL808" s="414" t="str">
        <f t="shared" si="155"/>
        <v>-</v>
      </c>
      <c r="AM808" s="416" t="str">
        <f t="shared" si="153"/>
        <v>-</v>
      </c>
    </row>
    <row r="809" spans="2:39" ht="15" x14ac:dyDescent="0.3">
      <c r="B809" s="400" t="str">
        <f>IF(MAX(B$7:B808)+1&gt;MAX('Res.Aux.'!$AG$23:$AG$722),"-",MAX(B$7:B808)+1)</f>
        <v>-</v>
      </c>
      <c r="C809" s="401" t="str">
        <f>IF($B809="-","",INDEX('Res.Aux.'!$AG$12:$BG$722,MATCH($B809,'Res.Aux.'!$AG$12:$AG$722,0),MATCH(C$6,'Res.Aux.'!$AG$15:$BG$15,0)))</f>
        <v/>
      </c>
      <c r="D809" s="402" t="str">
        <f t="shared" si="150"/>
        <v/>
      </c>
      <c r="E809" s="403" t="str">
        <f>IF($B809="-","",INDEX('Res.Aux.'!$AG$12:$BG$722,MATCH($B809,'Res.Aux.'!$AG$12:$AG$722,0),MATCH(E$6,'Res.Aux.'!$AG$15:$BG$15,0)))</f>
        <v/>
      </c>
      <c r="F809" s="402" t="str">
        <f t="shared" si="151"/>
        <v/>
      </c>
      <c r="G809" s="404" t="str">
        <f>IF($B809="-","",INDEX('Res.Aux.'!$AG$12:$BG$722,MATCH($B809,'Res.Aux.'!$AG$12:$AG$722,0),MATCH(G$6,'Res.Aux.'!$AG$15:$BG$15,0)))</f>
        <v/>
      </c>
      <c r="H809" s="405" t="str">
        <f>IF($B809="-","",Datos!$I$16)</f>
        <v/>
      </c>
      <c r="I809" s="406" t="str">
        <f>IF($C809="","",Datos!$G$16)</f>
        <v/>
      </c>
      <c r="J809" s="407" t="str">
        <f>IF($B809="-","",INDEX('Res.Aux.'!$AG$12:$BG$722,MATCH($B809,'Res.Aux.'!$AG$12:$AG$722,0),MATCH(J$6,'Res.Aux.'!$AG$15:$BG$15,0)))</f>
        <v/>
      </c>
      <c r="K809" s="408" t="str">
        <f>IF($C809="","",Datos!$H$26)</f>
        <v/>
      </c>
      <c r="L809" s="409" t="str">
        <f>IF($I809="","",Datos!$N$27)</f>
        <v/>
      </c>
      <c r="M809" s="407" t="str">
        <f>IF($I809="","",Datos!$O$27)</f>
        <v/>
      </c>
      <c r="N809" s="410" t="str">
        <f>IF($B809="-","",INDEX('Res.Aux.'!$AG$12:$BG$722,MATCH($B809,'Res.Aux.'!$AG$12:$AG$722,0),MATCH(N$6,'Res.Aux.'!$AG$15:$BG$15,0)))</f>
        <v/>
      </c>
      <c r="O809" s="411"/>
      <c r="P809" s="412" t="str">
        <f t="shared" si="152"/>
        <v/>
      </c>
      <c r="Q809" s="413" t="str">
        <f t="shared" si="154"/>
        <v>ù</v>
      </c>
      <c r="R809" s="414" t="str">
        <f>IF($B809="-","",INDEX('Res.Aux.'!$AG$12:$BG$722,MATCH($B809,'Res.Aux.'!$AG$12:$AG$722,0),MATCH(R$6,'Res.Aux.'!$AG$15:$BG$15,0)))</f>
        <v/>
      </c>
      <c r="S809" s="415" t="str">
        <f>IF($B809="-","",INDEX('Res.Aux.'!$AG$12:$BG$722,MATCH($B809,'Res.Aux.'!$AG$12:$AG$722,0),MATCH(S$6,'Res.Aux.'!$AG$15:$BG$15,0)))</f>
        <v/>
      </c>
      <c r="T809" s="415" t="str">
        <f>IF($B809="-","",INDEX('Res.Aux.'!$AG$12:$BG$722,MATCH($B809,'Res.Aux.'!$AG$12:$AG$722,0),MATCH(T$6,'Res.Aux.'!$AG$15:$BG$15,0)))</f>
        <v/>
      </c>
      <c r="U809" s="416" t="str">
        <f>IF($B809="-","",INDEX('Res.Aux.'!$AG$12:$BG$722,MATCH($B809,'Res.Aux.'!$AG$12:$AG$722,0),MATCH(U$6,'Res.Aux.'!$AG$15:$BG$15,0)))</f>
        <v/>
      </c>
      <c r="V809" s="417"/>
      <c r="W809" s="414" t="str">
        <f t="shared" si="157"/>
        <v>-</v>
      </c>
      <c r="X809" s="415" t="str">
        <f t="shared" si="157"/>
        <v>-</v>
      </c>
      <c r="Y809" s="415" t="str">
        <f t="shared" si="157"/>
        <v>-</v>
      </c>
      <c r="Z809" s="416" t="str">
        <f t="shared" si="157"/>
        <v>-</v>
      </c>
      <c r="AA809" s="417"/>
      <c r="AB809" s="414" t="str">
        <f t="shared" si="156"/>
        <v>-</v>
      </c>
      <c r="AC809" s="415" t="str">
        <f t="shared" si="156"/>
        <v>-</v>
      </c>
      <c r="AD809" s="415" t="str">
        <f t="shared" si="156"/>
        <v>-</v>
      </c>
      <c r="AE809" s="416" t="str">
        <f t="shared" si="156"/>
        <v>-</v>
      </c>
      <c r="AF809" s="417"/>
      <c r="AG809" s="410" t="str">
        <f t="shared" si="147"/>
        <v>-</v>
      </c>
      <c r="AH809" s="417"/>
      <c r="AI809" s="418" t="str">
        <f t="shared" si="148"/>
        <v>ù</v>
      </c>
      <c r="AJ809" s="419" t="str">
        <f t="shared" si="149"/>
        <v>~</v>
      </c>
      <c r="AK809" s="417"/>
      <c r="AL809" s="414" t="str">
        <f t="shared" si="155"/>
        <v>-</v>
      </c>
      <c r="AM809" s="416" t="str">
        <f t="shared" si="153"/>
        <v>-</v>
      </c>
    </row>
    <row r="810" spans="2:39" ht="15" x14ac:dyDescent="0.3">
      <c r="B810" s="400" t="str">
        <f>IF(MAX(B$7:B809)+1&gt;MAX('Res.Aux.'!$AG$23:$AG$722),"-",MAX(B$7:B809)+1)</f>
        <v>-</v>
      </c>
      <c r="C810" s="401" t="str">
        <f>IF($B810="-","",INDEX('Res.Aux.'!$AG$12:$BG$722,MATCH($B810,'Res.Aux.'!$AG$12:$AG$722,0),MATCH(C$6,'Res.Aux.'!$AG$15:$BG$15,0)))</f>
        <v/>
      </c>
      <c r="D810" s="402" t="str">
        <f t="shared" si="150"/>
        <v/>
      </c>
      <c r="E810" s="403" t="str">
        <f>IF($B810="-","",INDEX('Res.Aux.'!$AG$12:$BG$722,MATCH($B810,'Res.Aux.'!$AG$12:$AG$722,0),MATCH(E$6,'Res.Aux.'!$AG$15:$BG$15,0)))</f>
        <v/>
      </c>
      <c r="F810" s="402" t="str">
        <f t="shared" si="151"/>
        <v/>
      </c>
      <c r="G810" s="404" t="str">
        <f>IF($B810="-","",INDEX('Res.Aux.'!$AG$12:$BG$722,MATCH($B810,'Res.Aux.'!$AG$12:$AG$722,0),MATCH(G$6,'Res.Aux.'!$AG$15:$BG$15,0)))</f>
        <v/>
      </c>
      <c r="H810" s="405" t="str">
        <f>IF($B810="-","",Datos!$I$16)</f>
        <v/>
      </c>
      <c r="I810" s="406" t="str">
        <f>IF($C810="","",Datos!$G$16)</f>
        <v/>
      </c>
      <c r="J810" s="407" t="str">
        <f>IF($B810="-","",INDEX('Res.Aux.'!$AG$12:$BG$722,MATCH($B810,'Res.Aux.'!$AG$12:$AG$722,0),MATCH(J$6,'Res.Aux.'!$AG$15:$BG$15,0)))</f>
        <v/>
      </c>
      <c r="K810" s="408" t="str">
        <f>IF($C810="","",Datos!$H$26)</f>
        <v/>
      </c>
      <c r="L810" s="409" t="str">
        <f>IF($I810="","",Datos!$N$27)</f>
        <v/>
      </c>
      <c r="M810" s="407" t="str">
        <f>IF($I810="","",Datos!$O$27)</f>
        <v/>
      </c>
      <c r="N810" s="410" t="str">
        <f>IF($B810="-","",INDEX('Res.Aux.'!$AG$12:$BG$722,MATCH($B810,'Res.Aux.'!$AG$12:$AG$722,0),MATCH(N$6,'Res.Aux.'!$AG$15:$BG$15,0)))</f>
        <v/>
      </c>
      <c r="O810" s="411"/>
      <c r="P810" s="412" t="str">
        <f t="shared" si="152"/>
        <v/>
      </c>
      <c r="Q810" s="413" t="str">
        <f t="shared" si="154"/>
        <v>ù</v>
      </c>
      <c r="R810" s="414" t="str">
        <f>IF($B810="-","",INDEX('Res.Aux.'!$AG$12:$BG$722,MATCH($B810,'Res.Aux.'!$AG$12:$AG$722,0),MATCH(R$6,'Res.Aux.'!$AG$15:$BG$15,0)))</f>
        <v/>
      </c>
      <c r="S810" s="415" t="str">
        <f>IF($B810="-","",INDEX('Res.Aux.'!$AG$12:$BG$722,MATCH($B810,'Res.Aux.'!$AG$12:$AG$722,0),MATCH(S$6,'Res.Aux.'!$AG$15:$BG$15,0)))</f>
        <v/>
      </c>
      <c r="T810" s="415" t="str">
        <f>IF($B810="-","",INDEX('Res.Aux.'!$AG$12:$BG$722,MATCH($B810,'Res.Aux.'!$AG$12:$AG$722,0),MATCH(T$6,'Res.Aux.'!$AG$15:$BG$15,0)))</f>
        <v/>
      </c>
      <c r="U810" s="416" t="str">
        <f>IF($B810="-","",INDEX('Res.Aux.'!$AG$12:$BG$722,MATCH($B810,'Res.Aux.'!$AG$12:$AG$722,0),MATCH(U$6,'Res.Aux.'!$AG$15:$BG$15,0)))</f>
        <v/>
      </c>
      <c r="V810" s="417"/>
      <c r="W810" s="414" t="str">
        <f t="shared" si="157"/>
        <v>-</v>
      </c>
      <c r="X810" s="415" t="str">
        <f t="shared" si="157"/>
        <v>-</v>
      </c>
      <c r="Y810" s="415" t="str">
        <f t="shared" si="157"/>
        <v>-</v>
      </c>
      <c r="Z810" s="416" t="str">
        <f t="shared" si="157"/>
        <v>-</v>
      </c>
      <c r="AA810" s="417"/>
      <c r="AB810" s="414" t="str">
        <f t="shared" si="156"/>
        <v>-</v>
      </c>
      <c r="AC810" s="415" t="str">
        <f t="shared" si="156"/>
        <v>-</v>
      </c>
      <c r="AD810" s="415" t="str">
        <f t="shared" si="156"/>
        <v>-</v>
      </c>
      <c r="AE810" s="416" t="str">
        <f t="shared" si="156"/>
        <v>-</v>
      </c>
      <c r="AF810" s="417"/>
      <c r="AG810" s="410" t="str">
        <f t="shared" si="147"/>
        <v>-</v>
      </c>
      <c r="AH810" s="417"/>
      <c r="AI810" s="418" t="str">
        <f t="shared" si="148"/>
        <v>ù</v>
      </c>
      <c r="AJ810" s="419" t="str">
        <f t="shared" si="149"/>
        <v>~</v>
      </c>
      <c r="AK810" s="417"/>
      <c r="AL810" s="414" t="str">
        <f t="shared" si="155"/>
        <v>-</v>
      </c>
      <c r="AM810" s="416" t="str">
        <f t="shared" si="153"/>
        <v>-</v>
      </c>
    </row>
    <row r="811" spans="2:39" ht="15" x14ac:dyDescent="0.3">
      <c r="B811" s="400" t="str">
        <f>IF(MAX(B$7:B810)+1&gt;MAX('Res.Aux.'!$AG$23:$AG$722),"-",MAX(B$7:B810)+1)</f>
        <v>-</v>
      </c>
      <c r="C811" s="401" t="str">
        <f>IF($B811="-","",INDEX('Res.Aux.'!$AG$12:$BG$722,MATCH($B811,'Res.Aux.'!$AG$12:$AG$722,0),MATCH(C$6,'Res.Aux.'!$AG$15:$BG$15,0)))</f>
        <v/>
      </c>
      <c r="D811" s="402" t="str">
        <f t="shared" si="150"/>
        <v/>
      </c>
      <c r="E811" s="403" t="str">
        <f>IF($B811="-","",INDEX('Res.Aux.'!$AG$12:$BG$722,MATCH($B811,'Res.Aux.'!$AG$12:$AG$722,0),MATCH(E$6,'Res.Aux.'!$AG$15:$BG$15,0)))</f>
        <v/>
      </c>
      <c r="F811" s="402" t="str">
        <f t="shared" si="151"/>
        <v/>
      </c>
      <c r="G811" s="404" t="str">
        <f>IF($B811="-","",INDEX('Res.Aux.'!$AG$12:$BG$722,MATCH($B811,'Res.Aux.'!$AG$12:$AG$722,0),MATCH(G$6,'Res.Aux.'!$AG$15:$BG$15,0)))</f>
        <v/>
      </c>
      <c r="H811" s="405" t="str">
        <f>IF($B811="-","",Datos!$I$16)</f>
        <v/>
      </c>
      <c r="I811" s="406" t="str">
        <f>IF($C811="","",Datos!$G$16)</f>
        <v/>
      </c>
      <c r="J811" s="407" t="str">
        <f>IF($B811="-","",INDEX('Res.Aux.'!$AG$12:$BG$722,MATCH($B811,'Res.Aux.'!$AG$12:$AG$722,0),MATCH(J$6,'Res.Aux.'!$AG$15:$BG$15,0)))</f>
        <v/>
      </c>
      <c r="K811" s="408" t="str">
        <f>IF($C811="","",Datos!$H$26)</f>
        <v/>
      </c>
      <c r="L811" s="409" t="str">
        <f>IF($I811="","",Datos!$N$27)</f>
        <v/>
      </c>
      <c r="M811" s="407" t="str">
        <f>IF($I811="","",Datos!$O$27)</f>
        <v/>
      </c>
      <c r="N811" s="410" t="str">
        <f>IF($B811="-","",INDEX('Res.Aux.'!$AG$12:$BG$722,MATCH($B811,'Res.Aux.'!$AG$12:$AG$722,0),MATCH(N$6,'Res.Aux.'!$AG$15:$BG$15,0)))</f>
        <v/>
      </c>
      <c r="O811" s="411"/>
      <c r="P811" s="412" t="str">
        <f t="shared" si="152"/>
        <v/>
      </c>
      <c r="Q811" s="413" t="str">
        <f t="shared" si="154"/>
        <v>ù</v>
      </c>
      <c r="R811" s="414" t="str">
        <f>IF($B811="-","",INDEX('Res.Aux.'!$AG$12:$BG$722,MATCH($B811,'Res.Aux.'!$AG$12:$AG$722,0),MATCH(R$6,'Res.Aux.'!$AG$15:$BG$15,0)))</f>
        <v/>
      </c>
      <c r="S811" s="415" t="str">
        <f>IF($B811="-","",INDEX('Res.Aux.'!$AG$12:$BG$722,MATCH($B811,'Res.Aux.'!$AG$12:$AG$722,0),MATCH(S$6,'Res.Aux.'!$AG$15:$BG$15,0)))</f>
        <v/>
      </c>
      <c r="T811" s="415" t="str">
        <f>IF($B811="-","",INDEX('Res.Aux.'!$AG$12:$BG$722,MATCH($B811,'Res.Aux.'!$AG$12:$AG$722,0),MATCH(T$6,'Res.Aux.'!$AG$15:$BG$15,0)))</f>
        <v/>
      </c>
      <c r="U811" s="416" t="str">
        <f>IF($B811="-","",INDEX('Res.Aux.'!$AG$12:$BG$722,MATCH($B811,'Res.Aux.'!$AG$12:$AG$722,0),MATCH(U$6,'Res.Aux.'!$AG$15:$BG$15,0)))</f>
        <v/>
      </c>
      <c r="V811" s="417"/>
      <c r="W811" s="414" t="str">
        <f t="shared" si="157"/>
        <v>-</v>
      </c>
      <c r="X811" s="415" t="str">
        <f t="shared" si="157"/>
        <v>-</v>
      </c>
      <c r="Y811" s="415" t="str">
        <f t="shared" si="157"/>
        <v>-</v>
      </c>
      <c r="Z811" s="416" t="str">
        <f t="shared" si="157"/>
        <v>-</v>
      </c>
      <c r="AA811" s="417"/>
      <c r="AB811" s="414" t="str">
        <f t="shared" si="156"/>
        <v>-</v>
      </c>
      <c r="AC811" s="415" t="str">
        <f t="shared" si="156"/>
        <v>-</v>
      </c>
      <c r="AD811" s="415" t="str">
        <f t="shared" si="156"/>
        <v>-</v>
      </c>
      <c r="AE811" s="416" t="str">
        <f t="shared" si="156"/>
        <v>-</v>
      </c>
      <c r="AF811" s="417"/>
      <c r="AG811" s="410" t="str">
        <f t="shared" si="147"/>
        <v>-</v>
      </c>
      <c r="AH811" s="417"/>
      <c r="AI811" s="418" t="str">
        <f t="shared" si="148"/>
        <v>ù</v>
      </c>
      <c r="AJ811" s="419" t="str">
        <f t="shared" si="149"/>
        <v>~</v>
      </c>
      <c r="AK811" s="417"/>
      <c r="AL811" s="414" t="str">
        <f t="shared" si="155"/>
        <v>-</v>
      </c>
      <c r="AM811" s="416" t="str">
        <f t="shared" si="153"/>
        <v>-</v>
      </c>
    </row>
    <row r="812" spans="2:39" ht="15" x14ac:dyDescent="0.3">
      <c r="B812" s="400" t="str">
        <f>IF(MAX(B$7:B811)+1&gt;MAX('Res.Aux.'!$AG$23:$AG$722),"-",MAX(B$7:B811)+1)</f>
        <v>-</v>
      </c>
      <c r="C812" s="401" t="str">
        <f>IF($B812="-","",INDEX('Res.Aux.'!$AG$12:$BG$722,MATCH($B812,'Res.Aux.'!$AG$12:$AG$722,0),MATCH(C$6,'Res.Aux.'!$AG$15:$BG$15,0)))</f>
        <v/>
      </c>
      <c r="D812" s="402" t="str">
        <f t="shared" si="150"/>
        <v/>
      </c>
      <c r="E812" s="403" t="str">
        <f>IF($B812="-","",INDEX('Res.Aux.'!$AG$12:$BG$722,MATCH($B812,'Res.Aux.'!$AG$12:$AG$722,0),MATCH(E$6,'Res.Aux.'!$AG$15:$BG$15,0)))</f>
        <v/>
      </c>
      <c r="F812" s="402" t="str">
        <f t="shared" si="151"/>
        <v/>
      </c>
      <c r="G812" s="404" t="str">
        <f>IF($B812="-","",INDEX('Res.Aux.'!$AG$12:$BG$722,MATCH($B812,'Res.Aux.'!$AG$12:$AG$722,0),MATCH(G$6,'Res.Aux.'!$AG$15:$BG$15,0)))</f>
        <v/>
      </c>
      <c r="H812" s="405" t="str">
        <f>IF($B812="-","",Datos!$I$16)</f>
        <v/>
      </c>
      <c r="I812" s="406" t="str">
        <f>IF($C812="","",Datos!$G$16)</f>
        <v/>
      </c>
      <c r="J812" s="407" t="str">
        <f>IF($B812="-","",INDEX('Res.Aux.'!$AG$12:$BG$722,MATCH($B812,'Res.Aux.'!$AG$12:$AG$722,0),MATCH(J$6,'Res.Aux.'!$AG$15:$BG$15,0)))</f>
        <v/>
      </c>
      <c r="K812" s="408" t="str">
        <f>IF($C812="","",Datos!$H$26)</f>
        <v/>
      </c>
      <c r="L812" s="409" t="str">
        <f>IF($I812="","",Datos!$N$27)</f>
        <v/>
      </c>
      <c r="M812" s="407" t="str">
        <f>IF($I812="","",Datos!$O$27)</f>
        <v/>
      </c>
      <c r="N812" s="410" t="str">
        <f>IF($B812="-","",INDEX('Res.Aux.'!$AG$12:$BG$722,MATCH($B812,'Res.Aux.'!$AG$12:$AG$722,0),MATCH(N$6,'Res.Aux.'!$AG$15:$BG$15,0)))</f>
        <v/>
      </c>
      <c r="O812" s="411"/>
      <c r="P812" s="412" t="str">
        <f t="shared" si="152"/>
        <v/>
      </c>
      <c r="Q812" s="413" t="str">
        <f t="shared" si="154"/>
        <v>ù</v>
      </c>
      <c r="R812" s="414" t="str">
        <f>IF($B812="-","",INDEX('Res.Aux.'!$AG$12:$BG$722,MATCH($B812,'Res.Aux.'!$AG$12:$AG$722,0),MATCH(R$6,'Res.Aux.'!$AG$15:$BG$15,0)))</f>
        <v/>
      </c>
      <c r="S812" s="415" t="str">
        <f>IF($B812="-","",INDEX('Res.Aux.'!$AG$12:$BG$722,MATCH($B812,'Res.Aux.'!$AG$12:$AG$722,0),MATCH(S$6,'Res.Aux.'!$AG$15:$BG$15,0)))</f>
        <v/>
      </c>
      <c r="T812" s="415" t="str">
        <f>IF($B812="-","",INDEX('Res.Aux.'!$AG$12:$BG$722,MATCH($B812,'Res.Aux.'!$AG$12:$AG$722,0),MATCH(T$6,'Res.Aux.'!$AG$15:$BG$15,0)))</f>
        <v/>
      </c>
      <c r="U812" s="416" t="str">
        <f>IF($B812="-","",INDEX('Res.Aux.'!$AG$12:$BG$722,MATCH($B812,'Res.Aux.'!$AG$12:$AG$722,0),MATCH(U$6,'Res.Aux.'!$AG$15:$BG$15,0)))</f>
        <v/>
      </c>
      <c r="V812" s="417"/>
      <c r="W812" s="414" t="str">
        <f t="shared" si="157"/>
        <v>-</v>
      </c>
      <c r="X812" s="415" t="str">
        <f t="shared" si="157"/>
        <v>-</v>
      </c>
      <c r="Y812" s="415" t="str">
        <f t="shared" si="157"/>
        <v>-</v>
      </c>
      <c r="Z812" s="416" t="str">
        <f t="shared" si="157"/>
        <v>-</v>
      </c>
      <c r="AA812" s="417"/>
      <c r="AB812" s="414" t="str">
        <f t="shared" si="156"/>
        <v>-</v>
      </c>
      <c r="AC812" s="415" t="str">
        <f t="shared" si="156"/>
        <v>-</v>
      </c>
      <c r="AD812" s="415" t="str">
        <f t="shared" si="156"/>
        <v>-</v>
      </c>
      <c r="AE812" s="416" t="str">
        <f t="shared" si="156"/>
        <v>-</v>
      </c>
      <c r="AF812" s="417"/>
      <c r="AG812" s="410" t="str">
        <f t="shared" si="147"/>
        <v>-</v>
      </c>
      <c r="AH812" s="417"/>
      <c r="AI812" s="418" t="str">
        <f t="shared" si="148"/>
        <v>ù</v>
      </c>
      <c r="AJ812" s="419" t="str">
        <f t="shared" si="149"/>
        <v>~</v>
      </c>
      <c r="AK812" s="417"/>
      <c r="AL812" s="414" t="str">
        <f t="shared" si="155"/>
        <v>-</v>
      </c>
      <c r="AM812" s="416" t="str">
        <f t="shared" si="153"/>
        <v>-</v>
      </c>
    </row>
    <row r="813" spans="2:39" ht="15" x14ac:dyDescent="0.3">
      <c r="B813" s="400" t="str">
        <f>IF(MAX(B$7:B812)+1&gt;MAX('Res.Aux.'!$AG$23:$AG$722),"-",MAX(B$7:B812)+1)</f>
        <v>-</v>
      </c>
      <c r="C813" s="401" t="str">
        <f>IF($B813="-","",INDEX('Res.Aux.'!$AG$12:$BG$722,MATCH($B813,'Res.Aux.'!$AG$12:$AG$722,0),MATCH(C$6,'Res.Aux.'!$AG$15:$BG$15,0)))</f>
        <v/>
      </c>
      <c r="D813" s="402" t="str">
        <f t="shared" si="150"/>
        <v/>
      </c>
      <c r="E813" s="403" t="str">
        <f>IF($B813="-","",INDEX('Res.Aux.'!$AG$12:$BG$722,MATCH($B813,'Res.Aux.'!$AG$12:$AG$722,0),MATCH(E$6,'Res.Aux.'!$AG$15:$BG$15,0)))</f>
        <v/>
      </c>
      <c r="F813" s="402" t="str">
        <f t="shared" si="151"/>
        <v/>
      </c>
      <c r="G813" s="404" t="str">
        <f>IF($B813="-","",INDEX('Res.Aux.'!$AG$12:$BG$722,MATCH($B813,'Res.Aux.'!$AG$12:$AG$722,0),MATCH(G$6,'Res.Aux.'!$AG$15:$BG$15,0)))</f>
        <v/>
      </c>
      <c r="H813" s="405" t="str">
        <f>IF($B813="-","",Datos!$I$16)</f>
        <v/>
      </c>
      <c r="I813" s="406" t="str">
        <f>IF($C813="","",Datos!$G$16)</f>
        <v/>
      </c>
      <c r="J813" s="407" t="str">
        <f>IF($B813="-","",INDEX('Res.Aux.'!$AG$12:$BG$722,MATCH($B813,'Res.Aux.'!$AG$12:$AG$722,0),MATCH(J$6,'Res.Aux.'!$AG$15:$BG$15,0)))</f>
        <v/>
      </c>
      <c r="K813" s="408" t="str">
        <f>IF($C813="","",Datos!$H$26)</f>
        <v/>
      </c>
      <c r="L813" s="409" t="str">
        <f>IF($I813="","",Datos!$N$27)</f>
        <v/>
      </c>
      <c r="M813" s="407" t="str">
        <f>IF($I813="","",Datos!$O$27)</f>
        <v/>
      </c>
      <c r="N813" s="410" t="str">
        <f>IF($B813="-","",INDEX('Res.Aux.'!$AG$12:$BG$722,MATCH($B813,'Res.Aux.'!$AG$12:$AG$722,0),MATCH(N$6,'Res.Aux.'!$AG$15:$BG$15,0)))</f>
        <v/>
      </c>
      <c r="O813" s="411"/>
      <c r="P813" s="412" t="str">
        <f t="shared" si="152"/>
        <v/>
      </c>
      <c r="Q813" s="413" t="str">
        <f t="shared" si="154"/>
        <v>ù</v>
      </c>
      <c r="R813" s="414" t="str">
        <f>IF($B813="-","",INDEX('Res.Aux.'!$AG$12:$BG$722,MATCH($B813,'Res.Aux.'!$AG$12:$AG$722,0),MATCH(R$6,'Res.Aux.'!$AG$15:$BG$15,0)))</f>
        <v/>
      </c>
      <c r="S813" s="415" t="str">
        <f>IF($B813="-","",INDEX('Res.Aux.'!$AG$12:$BG$722,MATCH($B813,'Res.Aux.'!$AG$12:$AG$722,0),MATCH(S$6,'Res.Aux.'!$AG$15:$BG$15,0)))</f>
        <v/>
      </c>
      <c r="T813" s="415" t="str">
        <f>IF($B813="-","",INDEX('Res.Aux.'!$AG$12:$BG$722,MATCH($B813,'Res.Aux.'!$AG$12:$AG$722,0),MATCH(T$6,'Res.Aux.'!$AG$15:$BG$15,0)))</f>
        <v/>
      </c>
      <c r="U813" s="416" t="str">
        <f>IF($B813="-","",INDEX('Res.Aux.'!$AG$12:$BG$722,MATCH($B813,'Res.Aux.'!$AG$12:$AG$722,0),MATCH(U$6,'Res.Aux.'!$AG$15:$BG$15,0)))</f>
        <v/>
      </c>
      <c r="V813" s="417"/>
      <c r="W813" s="414" t="str">
        <f t="shared" si="157"/>
        <v>-</v>
      </c>
      <c r="X813" s="415" t="str">
        <f t="shared" si="157"/>
        <v>-</v>
      </c>
      <c r="Y813" s="415" t="str">
        <f t="shared" si="157"/>
        <v>-</v>
      </c>
      <c r="Z813" s="416" t="str">
        <f t="shared" si="157"/>
        <v>-</v>
      </c>
      <c r="AA813" s="417"/>
      <c r="AB813" s="414" t="str">
        <f t="shared" si="156"/>
        <v>-</v>
      </c>
      <c r="AC813" s="415" t="str">
        <f t="shared" si="156"/>
        <v>-</v>
      </c>
      <c r="AD813" s="415" t="str">
        <f t="shared" si="156"/>
        <v>-</v>
      </c>
      <c r="AE813" s="416" t="str">
        <f t="shared" si="156"/>
        <v>-</v>
      </c>
      <c r="AF813" s="417"/>
      <c r="AG813" s="410" t="str">
        <f t="shared" si="147"/>
        <v>-</v>
      </c>
      <c r="AH813" s="417"/>
      <c r="AI813" s="418" t="str">
        <f t="shared" si="148"/>
        <v>ù</v>
      </c>
      <c r="AJ813" s="419" t="str">
        <f t="shared" si="149"/>
        <v>~</v>
      </c>
      <c r="AK813" s="417"/>
      <c r="AL813" s="414" t="str">
        <f t="shared" si="155"/>
        <v>-</v>
      </c>
      <c r="AM813" s="416" t="str">
        <f t="shared" si="153"/>
        <v>-</v>
      </c>
    </row>
    <row r="814" spans="2:39" ht="15" x14ac:dyDescent="0.3">
      <c r="B814" s="400" t="str">
        <f>IF(MAX(B$7:B813)+1&gt;MAX('Res.Aux.'!$AG$23:$AG$722),"-",MAX(B$7:B813)+1)</f>
        <v>-</v>
      </c>
      <c r="C814" s="401" t="str">
        <f>IF($B814="-","",INDEX('Res.Aux.'!$AG$12:$BG$722,MATCH($B814,'Res.Aux.'!$AG$12:$AG$722,0),MATCH(C$6,'Res.Aux.'!$AG$15:$BG$15,0)))</f>
        <v/>
      </c>
      <c r="D814" s="402" t="str">
        <f t="shared" si="150"/>
        <v/>
      </c>
      <c r="E814" s="403" t="str">
        <f>IF($B814="-","",INDEX('Res.Aux.'!$AG$12:$BG$722,MATCH($B814,'Res.Aux.'!$AG$12:$AG$722,0),MATCH(E$6,'Res.Aux.'!$AG$15:$BG$15,0)))</f>
        <v/>
      </c>
      <c r="F814" s="402" t="str">
        <f t="shared" si="151"/>
        <v/>
      </c>
      <c r="G814" s="404" t="str">
        <f>IF($B814="-","",INDEX('Res.Aux.'!$AG$12:$BG$722,MATCH($B814,'Res.Aux.'!$AG$12:$AG$722,0),MATCH(G$6,'Res.Aux.'!$AG$15:$BG$15,0)))</f>
        <v/>
      </c>
      <c r="H814" s="405" t="str">
        <f>IF($B814="-","",Datos!$I$16)</f>
        <v/>
      </c>
      <c r="I814" s="406" t="str">
        <f>IF($C814="","",Datos!$G$16)</f>
        <v/>
      </c>
      <c r="J814" s="407" t="str">
        <f>IF($B814="-","",INDEX('Res.Aux.'!$AG$12:$BG$722,MATCH($B814,'Res.Aux.'!$AG$12:$AG$722,0),MATCH(J$6,'Res.Aux.'!$AG$15:$BG$15,0)))</f>
        <v/>
      </c>
      <c r="K814" s="408" t="str">
        <f>IF($C814="","",Datos!$H$26)</f>
        <v/>
      </c>
      <c r="L814" s="409" t="str">
        <f>IF($I814="","",Datos!$N$27)</f>
        <v/>
      </c>
      <c r="M814" s="407" t="str">
        <f>IF($I814="","",Datos!$O$27)</f>
        <v/>
      </c>
      <c r="N814" s="410" t="str">
        <f>IF($B814="-","",INDEX('Res.Aux.'!$AG$12:$BG$722,MATCH($B814,'Res.Aux.'!$AG$12:$AG$722,0),MATCH(N$6,'Res.Aux.'!$AG$15:$BG$15,0)))</f>
        <v/>
      </c>
      <c r="O814" s="411"/>
      <c r="P814" s="412" t="str">
        <f t="shared" si="152"/>
        <v/>
      </c>
      <c r="Q814" s="413" t="str">
        <f t="shared" si="154"/>
        <v>ù</v>
      </c>
      <c r="R814" s="414" t="str">
        <f>IF($B814="-","",INDEX('Res.Aux.'!$AG$12:$BG$722,MATCH($B814,'Res.Aux.'!$AG$12:$AG$722,0),MATCH(R$6,'Res.Aux.'!$AG$15:$BG$15,0)))</f>
        <v/>
      </c>
      <c r="S814" s="415" t="str">
        <f>IF($B814="-","",INDEX('Res.Aux.'!$AG$12:$BG$722,MATCH($B814,'Res.Aux.'!$AG$12:$AG$722,0),MATCH(S$6,'Res.Aux.'!$AG$15:$BG$15,0)))</f>
        <v/>
      </c>
      <c r="T814" s="415" t="str">
        <f>IF($B814="-","",INDEX('Res.Aux.'!$AG$12:$BG$722,MATCH($B814,'Res.Aux.'!$AG$12:$AG$722,0),MATCH(T$6,'Res.Aux.'!$AG$15:$BG$15,0)))</f>
        <v/>
      </c>
      <c r="U814" s="416" t="str">
        <f>IF($B814="-","",INDEX('Res.Aux.'!$AG$12:$BG$722,MATCH($B814,'Res.Aux.'!$AG$12:$AG$722,0),MATCH(U$6,'Res.Aux.'!$AG$15:$BG$15,0)))</f>
        <v/>
      </c>
      <c r="V814" s="417"/>
      <c r="W814" s="414" t="str">
        <f t="shared" si="157"/>
        <v>-</v>
      </c>
      <c r="X814" s="415" t="str">
        <f t="shared" si="157"/>
        <v>-</v>
      </c>
      <c r="Y814" s="415" t="str">
        <f t="shared" si="157"/>
        <v>-</v>
      </c>
      <c r="Z814" s="416" t="str">
        <f t="shared" si="157"/>
        <v>-</v>
      </c>
      <c r="AA814" s="417"/>
      <c r="AB814" s="414" t="str">
        <f t="shared" si="156"/>
        <v>-</v>
      </c>
      <c r="AC814" s="415" t="str">
        <f t="shared" si="156"/>
        <v>-</v>
      </c>
      <c r="AD814" s="415" t="str">
        <f t="shared" si="156"/>
        <v>-</v>
      </c>
      <c r="AE814" s="416" t="str">
        <f t="shared" si="156"/>
        <v>-</v>
      </c>
      <c r="AF814" s="417"/>
      <c r="AG814" s="410" t="str">
        <f t="shared" si="147"/>
        <v>-</v>
      </c>
      <c r="AH814" s="417"/>
      <c r="AI814" s="418" t="str">
        <f t="shared" si="148"/>
        <v>ù</v>
      </c>
      <c r="AJ814" s="419" t="str">
        <f t="shared" si="149"/>
        <v>~</v>
      </c>
      <c r="AK814" s="417"/>
      <c r="AL814" s="414" t="str">
        <f t="shared" si="155"/>
        <v>-</v>
      </c>
      <c r="AM814" s="416" t="str">
        <f t="shared" si="153"/>
        <v>-</v>
      </c>
    </row>
    <row r="815" spans="2:39" ht="15" x14ac:dyDescent="0.3">
      <c r="B815" s="400" t="str">
        <f>IF(MAX(B$7:B814)+1&gt;MAX('Res.Aux.'!$AG$23:$AG$722),"-",MAX(B$7:B814)+1)</f>
        <v>-</v>
      </c>
      <c r="C815" s="401" t="str">
        <f>IF($B815="-","",INDEX('Res.Aux.'!$AG$12:$BG$722,MATCH($B815,'Res.Aux.'!$AG$12:$AG$722,0),MATCH(C$6,'Res.Aux.'!$AG$15:$BG$15,0)))</f>
        <v/>
      </c>
      <c r="D815" s="402" t="str">
        <f t="shared" si="150"/>
        <v/>
      </c>
      <c r="E815" s="403" t="str">
        <f>IF($B815="-","",INDEX('Res.Aux.'!$AG$12:$BG$722,MATCH($B815,'Res.Aux.'!$AG$12:$AG$722,0),MATCH(E$6,'Res.Aux.'!$AG$15:$BG$15,0)))</f>
        <v/>
      </c>
      <c r="F815" s="402" t="str">
        <f t="shared" si="151"/>
        <v/>
      </c>
      <c r="G815" s="404" t="str">
        <f>IF($B815="-","",INDEX('Res.Aux.'!$AG$12:$BG$722,MATCH($B815,'Res.Aux.'!$AG$12:$AG$722,0),MATCH(G$6,'Res.Aux.'!$AG$15:$BG$15,0)))</f>
        <v/>
      </c>
      <c r="H815" s="405" t="str">
        <f>IF($B815="-","",Datos!$I$16)</f>
        <v/>
      </c>
      <c r="I815" s="406" t="str">
        <f>IF($C815="","",Datos!$G$16)</f>
        <v/>
      </c>
      <c r="J815" s="407" t="str">
        <f>IF($B815="-","",INDEX('Res.Aux.'!$AG$12:$BG$722,MATCH($B815,'Res.Aux.'!$AG$12:$AG$722,0),MATCH(J$6,'Res.Aux.'!$AG$15:$BG$15,0)))</f>
        <v/>
      </c>
      <c r="K815" s="408" t="str">
        <f>IF($C815="","",Datos!$H$26)</f>
        <v/>
      </c>
      <c r="L815" s="409" t="str">
        <f>IF($I815="","",Datos!$N$27)</f>
        <v/>
      </c>
      <c r="M815" s="407" t="str">
        <f>IF($I815="","",Datos!$O$27)</f>
        <v/>
      </c>
      <c r="N815" s="410" t="str">
        <f>IF($B815="-","",INDEX('Res.Aux.'!$AG$12:$BG$722,MATCH($B815,'Res.Aux.'!$AG$12:$AG$722,0),MATCH(N$6,'Res.Aux.'!$AG$15:$BG$15,0)))</f>
        <v/>
      </c>
      <c r="O815" s="411"/>
      <c r="P815" s="412" t="str">
        <f t="shared" si="152"/>
        <v/>
      </c>
      <c r="Q815" s="413" t="str">
        <f t="shared" si="154"/>
        <v>ù</v>
      </c>
      <c r="R815" s="414" t="str">
        <f>IF($B815="-","",INDEX('Res.Aux.'!$AG$12:$BG$722,MATCH($B815,'Res.Aux.'!$AG$12:$AG$722,0),MATCH(R$6,'Res.Aux.'!$AG$15:$BG$15,0)))</f>
        <v/>
      </c>
      <c r="S815" s="415" t="str">
        <f>IF($B815="-","",INDEX('Res.Aux.'!$AG$12:$BG$722,MATCH($B815,'Res.Aux.'!$AG$12:$AG$722,0),MATCH(S$6,'Res.Aux.'!$AG$15:$BG$15,0)))</f>
        <v/>
      </c>
      <c r="T815" s="415" t="str">
        <f>IF($B815="-","",INDEX('Res.Aux.'!$AG$12:$BG$722,MATCH($B815,'Res.Aux.'!$AG$12:$AG$722,0),MATCH(T$6,'Res.Aux.'!$AG$15:$BG$15,0)))</f>
        <v/>
      </c>
      <c r="U815" s="416" t="str">
        <f>IF($B815="-","",INDEX('Res.Aux.'!$AG$12:$BG$722,MATCH($B815,'Res.Aux.'!$AG$12:$AG$722,0),MATCH(U$6,'Res.Aux.'!$AG$15:$BG$15,0)))</f>
        <v/>
      </c>
      <c r="V815" s="417"/>
      <c r="W815" s="414" t="str">
        <f t="shared" si="157"/>
        <v>-</v>
      </c>
      <c r="X815" s="415" t="str">
        <f t="shared" si="157"/>
        <v>-</v>
      </c>
      <c r="Y815" s="415" t="str">
        <f t="shared" si="157"/>
        <v>-</v>
      </c>
      <c r="Z815" s="416" t="str">
        <f t="shared" si="157"/>
        <v>-</v>
      </c>
      <c r="AA815" s="417"/>
      <c r="AB815" s="414" t="str">
        <f t="shared" si="156"/>
        <v>-</v>
      </c>
      <c r="AC815" s="415" t="str">
        <f t="shared" si="156"/>
        <v>-</v>
      </c>
      <c r="AD815" s="415" t="str">
        <f t="shared" si="156"/>
        <v>-</v>
      </c>
      <c r="AE815" s="416" t="str">
        <f t="shared" si="156"/>
        <v>-</v>
      </c>
      <c r="AF815" s="417"/>
      <c r="AG815" s="410" t="str">
        <f t="shared" si="147"/>
        <v>-</v>
      </c>
      <c r="AH815" s="417"/>
      <c r="AI815" s="418" t="str">
        <f t="shared" si="148"/>
        <v>ù</v>
      </c>
      <c r="AJ815" s="419" t="str">
        <f t="shared" si="149"/>
        <v>~</v>
      </c>
      <c r="AK815" s="417"/>
      <c r="AL815" s="414" t="str">
        <f t="shared" si="155"/>
        <v>-</v>
      </c>
      <c r="AM815" s="416" t="str">
        <f t="shared" si="153"/>
        <v>-</v>
      </c>
    </row>
    <row r="816" spans="2:39" ht="15" x14ac:dyDescent="0.3">
      <c r="B816" s="400" t="str">
        <f>IF(MAX(B$7:B815)+1&gt;MAX('Res.Aux.'!$AG$23:$AG$722),"-",MAX(B$7:B815)+1)</f>
        <v>-</v>
      </c>
      <c r="C816" s="401" t="str">
        <f>IF($B816="-","",INDEX('Res.Aux.'!$AG$12:$BG$722,MATCH($B816,'Res.Aux.'!$AG$12:$AG$722,0),MATCH(C$6,'Res.Aux.'!$AG$15:$BG$15,0)))</f>
        <v/>
      </c>
      <c r="D816" s="402" t="str">
        <f t="shared" si="150"/>
        <v/>
      </c>
      <c r="E816" s="403" t="str">
        <f>IF($B816="-","",INDEX('Res.Aux.'!$AG$12:$BG$722,MATCH($B816,'Res.Aux.'!$AG$12:$AG$722,0),MATCH(E$6,'Res.Aux.'!$AG$15:$BG$15,0)))</f>
        <v/>
      </c>
      <c r="F816" s="402" t="str">
        <f t="shared" si="151"/>
        <v/>
      </c>
      <c r="G816" s="404" t="str">
        <f>IF($B816="-","",INDEX('Res.Aux.'!$AG$12:$BG$722,MATCH($B816,'Res.Aux.'!$AG$12:$AG$722,0),MATCH(G$6,'Res.Aux.'!$AG$15:$BG$15,0)))</f>
        <v/>
      </c>
      <c r="H816" s="405" t="str">
        <f>IF($B816="-","",Datos!$I$16)</f>
        <v/>
      </c>
      <c r="I816" s="406" t="str">
        <f>IF($C816="","",Datos!$G$16)</f>
        <v/>
      </c>
      <c r="J816" s="407" t="str">
        <f>IF($B816="-","",INDEX('Res.Aux.'!$AG$12:$BG$722,MATCH($B816,'Res.Aux.'!$AG$12:$AG$722,0),MATCH(J$6,'Res.Aux.'!$AG$15:$BG$15,0)))</f>
        <v/>
      </c>
      <c r="K816" s="408" t="str">
        <f>IF($C816="","",Datos!$H$26)</f>
        <v/>
      </c>
      <c r="L816" s="409" t="str">
        <f>IF($I816="","",Datos!$N$27)</f>
        <v/>
      </c>
      <c r="M816" s="407" t="str">
        <f>IF($I816="","",Datos!$O$27)</f>
        <v/>
      </c>
      <c r="N816" s="410" t="str">
        <f>IF($B816="-","",INDEX('Res.Aux.'!$AG$12:$BG$722,MATCH($B816,'Res.Aux.'!$AG$12:$AG$722,0),MATCH(N$6,'Res.Aux.'!$AG$15:$BG$15,0)))</f>
        <v/>
      </c>
      <c r="O816" s="411"/>
      <c r="P816" s="412" t="str">
        <f t="shared" si="152"/>
        <v/>
      </c>
      <c r="Q816" s="413" t="str">
        <f t="shared" si="154"/>
        <v>ù</v>
      </c>
      <c r="R816" s="414" t="str">
        <f>IF($B816="-","",INDEX('Res.Aux.'!$AG$12:$BG$722,MATCH($B816,'Res.Aux.'!$AG$12:$AG$722,0),MATCH(R$6,'Res.Aux.'!$AG$15:$BG$15,0)))</f>
        <v/>
      </c>
      <c r="S816" s="415" t="str">
        <f>IF($B816="-","",INDEX('Res.Aux.'!$AG$12:$BG$722,MATCH($B816,'Res.Aux.'!$AG$12:$AG$722,0),MATCH(S$6,'Res.Aux.'!$AG$15:$BG$15,0)))</f>
        <v/>
      </c>
      <c r="T816" s="415" t="str">
        <f>IF($B816="-","",INDEX('Res.Aux.'!$AG$12:$BG$722,MATCH($B816,'Res.Aux.'!$AG$12:$AG$722,0),MATCH(T$6,'Res.Aux.'!$AG$15:$BG$15,0)))</f>
        <v/>
      </c>
      <c r="U816" s="416" t="str">
        <f>IF($B816="-","",INDEX('Res.Aux.'!$AG$12:$BG$722,MATCH($B816,'Res.Aux.'!$AG$12:$AG$722,0),MATCH(U$6,'Res.Aux.'!$AG$15:$BG$15,0)))</f>
        <v/>
      </c>
      <c r="V816" s="417"/>
      <c r="W816" s="414" t="str">
        <f t="shared" si="157"/>
        <v>-</v>
      </c>
      <c r="X816" s="415" t="str">
        <f t="shared" si="157"/>
        <v>-</v>
      </c>
      <c r="Y816" s="415" t="str">
        <f t="shared" si="157"/>
        <v>-</v>
      </c>
      <c r="Z816" s="416" t="str">
        <f t="shared" si="157"/>
        <v>-</v>
      </c>
      <c r="AA816" s="417"/>
      <c r="AB816" s="414" t="str">
        <f t="shared" si="156"/>
        <v>-</v>
      </c>
      <c r="AC816" s="415" t="str">
        <f t="shared" si="156"/>
        <v>-</v>
      </c>
      <c r="AD816" s="415" t="str">
        <f t="shared" si="156"/>
        <v>-</v>
      </c>
      <c r="AE816" s="416" t="str">
        <f t="shared" si="156"/>
        <v>-</v>
      </c>
      <c r="AF816" s="417"/>
      <c r="AG816" s="410" t="str">
        <f t="shared" si="147"/>
        <v>-</v>
      </c>
      <c r="AH816" s="417"/>
      <c r="AI816" s="418" t="str">
        <f t="shared" si="148"/>
        <v>ù</v>
      </c>
      <c r="AJ816" s="419" t="str">
        <f t="shared" si="149"/>
        <v>~</v>
      </c>
      <c r="AK816" s="417"/>
      <c r="AL816" s="414" t="str">
        <f t="shared" si="155"/>
        <v>-</v>
      </c>
      <c r="AM816" s="416" t="str">
        <f t="shared" si="153"/>
        <v>-</v>
      </c>
    </row>
    <row r="817" spans="2:39" ht="15" x14ac:dyDescent="0.3">
      <c r="B817" s="400" t="str">
        <f>IF(MAX(B$7:B816)+1&gt;MAX('Res.Aux.'!$AG$23:$AG$722),"-",MAX(B$7:B816)+1)</f>
        <v>-</v>
      </c>
      <c r="C817" s="401" t="str">
        <f>IF($B817="-","",INDEX('Res.Aux.'!$AG$12:$BG$722,MATCH($B817,'Res.Aux.'!$AG$12:$AG$722,0),MATCH(C$6,'Res.Aux.'!$AG$15:$BG$15,0)))</f>
        <v/>
      </c>
      <c r="D817" s="402" t="str">
        <f t="shared" si="150"/>
        <v/>
      </c>
      <c r="E817" s="403" t="str">
        <f>IF($B817="-","",INDEX('Res.Aux.'!$AG$12:$BG$722,MATCH($B817,'Res.Aux.'!$AG$12:$AG$722,0),MATCH(E$6,'Res.Aux.'!$AG$15:$BG$15,0)))</f>
        <v/>
      </c>
      <c r="F817" s="402" t="str">
        <f t="shared" si="151"/>
        <v/>
      </c>
      <c r="G817" s="404" t="str">
        <f>IF($B817="-","",INDEX('Res.Aux.'!$AG$12:$BG$722,MATCH($B817,'Res.Aux.'!$AG$12:$AG$722,0),MATCH(G$6,'Res.Aux.'!$AG$15:$BG$15,0)))</f>
        <v/>
      </c>
      <c r="H817" s="405" t="str">
        <f>IF($B817="-","",Datos!$I$16)</f>
        <v/>
      </c>
      <c r="I817" s="406" t="str">
        <f>IF($C817="","",Datos!$G$16)</f>
        <v/>
      </c>
      <c r="J817" s="407" t="str">
        <f>IF($B817="-","",INDEX('Res.Aux.'!$AG$12:$BG$722,MATCH($B817,'Res.Aux.'!$AG$12:$AG$722,0),MATCH(J$6,'Res.Aux.'!$AG$15:$BG$15,0)))</f>
        <v/>
      </c>
      <c r="K817" s="408" t="str">
        <f>IF($C817="","",Datos!$H$26)</f>
        <v/>
      </c>
      <c r="L817" s="409" t="str">
        <f>IF($I817="","",Datos!$N$27)</f>
        <v/>
      </c>
      <c r="M817" s="407" t="str">
        <f>IF($I817="","",Datos!$O$27)</f>
        <v/>
      </c>
      <c r="N817" s="410" t="str">
        <f>IF($B817="-","",INDEX('Res.Aux.'!$AG$12:$BG$722,MATCH($B817,'Res.Aux.'!$AG$12:$AG$722,0),MATCH(N$6,'Res.Aux.'!$AG$15:$BG$15,0)))</f>
        <v/>
      </c>
      <c r="O817" s="411"/>
      <c r="P817" s="412" t="str">
        <f t="shared" si="152"/>
        <v/>
      </c>
      <c r="Q817" s="413" t="str">
        <f t="shared" si="154"/>
        <v>ù</v>
      </c>
      <c r="R817" s="414" t="str">
        <f>IF($B817="-","",INDEX('Res.Aux.'!$AG$12:$BG$722,MATCH($B817,'Res.Aux.'!$AG$12:$AG$722,0),MATCH(R$6,'Res.Aux.'!$AG$15:$BG$15,0)))</f>
        <v/>
      </c>
      <c r="S817" s="415" t="str">
        <f>IF($B817="-","",INDEX('Res.Aux.'!$AG$12:$BG$722,MATCH($B817,'Res.Aux.'!$AG$12:$AG$722,0),MATCH(S$6,'Res.Aux.'!$AG$15:$BG$15,0)))</f>
        <v/>
      </c>
      <c r="T817" s="415" t="str">
        <f>IF($B817="-","",INDEX('Res.Aux.'!$AG$12:$BG$722,MATCH($B817,'Res.Aux.'!$AG$12:$AG$722,0),MATCH(T$6,'Res.Aux.'!$AG$15:$BG$15,0)))</f>
        <v/>
      </c>
      <c r="U817" s="416" t="str">
        <f>IF($B817="-","",INDEX('Res.Aux.'!$AG$12:$BG$722,MATCH($B817,'Res.Aux.'!$AG$12:$AG$722,0),MATCH(U$6,'Res.Aux.'!$AG$15:$BG$15,0)))</f>
        <v/>
      </c>
      <c r="V817" s="417"/>
      <c r="W817" s="414" t="str">
        <f t="shared" si="157"/>
        <v>-</v>
      </c>
      <c r="X817" s="415" t="str">
        <f t="shared" si="157"/>
        <v>-</v>
      </c>
      <c r="Y817" s="415" t="str">
        <f t="shared" si="157"/>
        <v>-</v>
      </c>
      <c r="Z817" s="416" t="str">
        <f t="shared" si="157"/>
        <v>-</v>
      </c>
      <c r="AA817" s="417"/>
      <c r="AB817" s="414" t="str">
        <f t="shared" si="156"/>
        <v>-</v>
      </c>
      <c r="AC817" s="415" t="str">
        <f t="shared" si="156"/>
        <v>-</v>
      </c>
      <c r="AD817" s="415" t="str">
        <f t="shared" si="156"/>
        <v>-</v>
      </c>
      <c r="AE817" s="416" t="str">
        <f t="shared" si="156"/>
        <v>-</v>
      </c>
      <c r="AF817" s="417"/>
      <c r="AG817" s="410" t="str">
        <f t="shared" si="147"/>
        <v>-</v>
      </c>
      <c r="AH817" s="417"/>
      <c r="AI817" s="418" t="str">
        <f t="shared" si="148"/>
        <v>ù</v>
      </c>
      <c r="AJ817" s="419" t="str">
        <f t="shared" si="149"/>
        <v>~</v>
      </c>
      <c r="AK817" s="417"/>
      <c r="AL817" s="414" t="str">
        <f t="shared" si="155"/>
        <v>-</v>
      </c>
      <c r="AM817" s="416" t="str">
        <f t="shared" si="153"/>
        <v>-</v>
      </c>
    </row>
    <row r="818" spans="2:39" ht="15" x14ac:dyDescent="0.3">
      <c r="B818" s="400" t="str">
        <f>IF(MAX(B$7:B817)+1&gt;MAX('Res.Aux.'!$AG$23:$AG$722),"-",MAX(B$7:B817)+1)</f>
        <v>-</v>
      </c>
      <c r="C818" s="401" t="str">
        <f>IF($B818="-","",INDEX('Res.Aux.'!$AG$12:$BG$722,MATCH($B818,'Res.Aux.'!$AG$12:$AG$722,0),MATCH(C$6,'Res.Aux.'!$AG$15:$BG$15,0)))</f>
        <v/>
      </c>
      <c r="D818" s="402" t="str">
        <f t="shared" si="150"/>
        <v/>
      </c>
      <c r="E818" s="403" t="str">
        <f>IF($B818="-","",INDEX('Res.Aux.'!$AG$12:$BG$722,MATCH($B818,'Res.Aux.'!$AG$12:$AG$722,0),MATCH(E$6,'Res.Aux.'!$AG$15:$BG$15,0)))</f>
        <v/>
      </c>
      <c r="F818" s="402" t="str">
        <f t="shared" si="151"/>
        <v/>
      </c>
      <c r="G818" s="404" t="str">
        <f>IF($B818="-","",INDEX('Res.Aux.'!$AG$12:$BG$722,MATCH($B818,'Res.Aux.'!$AG$12:$AG$722,0),MATCH(G$6,'Res.Aux.'!$AG$15:$BG$15,0)))</f>
        <v/>
      </c>
      <c r="H818" s="405" t="str">
        <f>IF($B818="-","",Datos!$I$16)</f>
        <v/>
      </c>
      <c r="I818" s="406" t="str">
        <f>IF($C818="","",Datos!$G$16)</f>
        <v/>
      </c>
      <c r="J818" s="407" t="str">
        <f>IF($B818="-","",INDEX('Res.Aux.'!$AG$12:$BG$722,MATCH($B818,'Res.Aux.'!$AG$12:$AG$722,0),MATCH(J$6,'Res.Aux.'!$AG$15:$BG$15,0)))</f>
        <v/>
      </c>
      <c r="K818" s="408" t="str">
        <f>IF($C818="","",Datos!$H$26)</f>
        <v/>
      </c>
      <c r="L818" s="409" t="str">
        <f>IF($I818="","",Datos!$N$27)</f>
        <v/>
      </c>
      <c r="M818" s="407" t="str">
        <f>IF($I818="","",Datos!$O$27)</f>
        <v/>
      </c>
      <c r="N818" s="410" t="str">
        <f>IF($B818="-","",INDEX('Res.Aux.'!$AG$12:$BG$722,MATCH($B818,'Res.Aux.'!$AG$12:$AG$722,0),MATCH(N$6,'Res.Aux.'!$AG$15:$BG$15,0)))</f>
        <v/>
      </c>
      <c r="O818" s="411"/>
      <c r="P818" s="412" t="str">
        <f t="shared" si="152"/>
        <v/>
      </c>
      <c r="Q818" s="413" t="str">
        <f t="shared" si="154"/>
        <v>ù</v>
      </c>
      <c r="R818" s="414" t="str">
        <f>IF($B818="-","",INDEX('Res.Aux.'!$AG$12:$BG$722,MATCH($B818,'Res.Aux.'!$AG$12:$AG$722,0),MATCH(R$6,'Res.Aux.'!$AG$15:$BG$15,0)))</f>
        <v/>
      </c>
      <c r="S818" s="415" t="str">
        <f>IF($B818="-","",INDEX('Res.Aux.'!$AG$12:$BG$722,MATCH($B818,'Res.Aux.'!$AG$12:$AG$722,0),MATCH(S$6,'Res.Aux.'!$AG$15:$BG$15,0)))</f>
        <v/>
      </c>
      <c r="T818" s="415" t="str">
        <f>IF($B818="-","",INDEX('Res.Aux.'!$AG$12:$BG$722,MATCH($B818,'Res.Aux.'!$AG$12:$AG$722,0),MATCH(T$6,'Res.Aux.'!$AG$15:$BG$15,0)))</f>
        <v/>
      </c>
      <c r="U818" s="416" t="str">
        <f>IF($B818="-","",INDEX('Res.Aux.'!$AG$12:$BG$722,MATCH($B818,'Res.Aux.'!$AG$12:$AG$722,0),MATCH(U$6,'Res.Aux.'!$AG$15:$BG$15,0)))</f>
        <v/>
      </c>
      <c r="V818" s="417"/>
      <c r="W818" s="414" t="str">
        <f t="shared" si="157"/>
        <v>-</v>
      </c>
      <c r="X818" s="415" t="str">
        <f t="shared" si="157"/>
        <v>-</v>
      </c>
      <c r="Y818" s="415" t="str">
        <f t="shared" si="157"/>
        <v>-</v>
      </c>
      <c r="Z818" s="416" t="str">
        <f t="shared" si="157"/>
        <v>-</v>
      </c>
      <c r="AA818" s="417"/>
      <c r="AB818" s="414" t="str">
        <f t="shared" si="156"/>
        <v>-</v>
      </c>
      <c r="AC818" s="415" t="str">
        <f t="shared" si="156"/>
        <v>-</v>
      </c>
      <c r="AD818" s="415" t="str">
        <f t="shared" si="156"/>
        <v>-</v>
      </c>
      <c r="AE818" s="416" t="str">
        <f t="shared" si="156"/>
        <v>-</v>
      </c>
      <c r="AF818" s="417"/>
      <c r="AG818" s="410" t="str">
        <f t="shared" si="147"/>
        <v>-</v>
      </c>
      <c r="AH818" s="417"/>
      <c r="AI818" s="418" t="str">
        <f t="shared" si="148"/>
        <v>ù</v>
      </c>
      <c r="AJ818" s="419" t="str">
        <f t="shared" si="149"/>
        <v>~</v>
      </c>
      <c r="AK818" s="417"/>
      <c r="AL818" s="414" t="str">
        <f t="shared" si="155"/>
        <v>-</v>
      </c>
      <c r="AM818" s="416" t="str">
        <f t="shared" si="153"/>
        <v>-</v>
      </c>
    </row>
    <row r="819" spans="2:39" ht="15" x14ac:dyDescent="0.3">
      <c r="B819" s="400" t="str">
        <f>IF(MAX(B$7:B818)+1&gt;MAX('Res.Aux.'!$AG$23:$AG$722),"-",MAX(B$7:B818)+1)</f>
        <v>-</v>
      </c>
      <c r="C819" s="401" t="str">
        <f>IF($B819="-","",INDEX('Res.Aux.'!$AG$12:$BG$722,MATCH($B819,'Res.Aux.'!$AG$12:$AG$722,0),MATCH(C$6,'Res.Aux.'!$AG$15:$BG$15,0)))</f>
        <v/>
      </c>
      <c r="D819" s="402" t="str">
        <f t="shared" si="150"/>
        <v/>
      </c>
      <c r="E819" s="403" t="str">
        <f>IF($B819="-","",INDEX('Res.Aux.'!$AG$12:$BG$722,MATCH($B819,'Res.Aux.'!$AG$12:$AG$722,0),MATCH(E$6,'Res.Aux.'!$AG$15:$BG$15,0)))</f>
        <v/>
      </c>
      <c r="F819" s="402" t="str">
        <f t="shared" si="151"/>
        <v/>
      </c>
      <c r="G819" s="404" t="str">
        <f>IF($B819="-","",INDEX('Res.Aux.'!$AG$12:$BG$722,MATCH($B819,'Res.Aux.'!$AG$12:$AG$722,0),MATCH(G$6,'Res.Aux.'!$AG$15:$BG$15,0)))</f>
        <v/>
      </c>
      <c r="H819" s="405" t="str">
        <f>IF($B819="-","",Datos!$I$16)</f>
        <v/>
      </c>
      <c r="I819" s="406" t="str">
        <f>IF($C819="","",Datos!$G$16)</f>
        <v/>
      </c>
      <c r="J819" s="407" t="str">
        <f>IF($B819="-","",INDEX('Res.Aux.'!$AG$12:$BG$722,MATCH($B819,'Res.Aux.'!$AG$12:$AG$722,0),MATCH(J$6,'Res.Aux.'!$AG$15:$BG$15,0)))</f>
        <v/>
      </c>
      <c r="K819" s="408" t="str">
        <f>IF($C819="","",Datos!$H$26)</f>
        <v/>
      </c>
      <c r="L819" s="409" t="str">
        <f>IF($I819="","",Datos!$N$27)</f>
        <v/>
      </c>
      <c r="M819" s="407" t="str">
        <f>IF($I819="","",Datos!$O$27)</f>
        <v/>
      </c>
      <c r="N819" s="410" t="str">
        <f>IF($B819="-","",INDEX('Res.Aux.'!$AG$12:$BG$722,MATCH($B819,'Res.Aux.'!$AG$12:$AG$722,0),MATCH(N$6,'Res.Aux.'!$AG$15:$BG$15,0)))</f>
        <v/>
      </c>
      <c r="O819" s="411"/>
      <c r="P819" s="412" t="str">
        <f t="shared" si="152"/>
        <v/>
      </c>
      <c r="Q819" s="413" t="str">
        <f t="shared" si="154"/>
        <v>ù</v>
      </c>
      <c r="R819" s="414" t="str">
        <f>IF($B819="-","",INDEX('Res.Aux.'!$AG$12:$BG$722,MATCH($B819,'Res.Aux.'!$AG$12:$AG$722,0),MATCH(R$6,'Res.Aux.'!$AG$15:$BG$15,0)))</f>
        <v/>
      </c>
      <c r="S819" s="415" t="str">
        <f>IF($B819="-","",INDEX('Res.Aux.'!$AG$12:$BG$722,MATCH($B819,'Res.Aux.'!$AG$12:$AG$722,0),MATCH(S$6,'Res.Aux.'!$AG$15:$BG$15,0)))</f>
        <v/>
      </c>
      <c r="T819" s="415" t="str">
        <f>IF($B819="-","",INDEX('Res.Aux.'!$AG$12:$BG$722,MATCH($B819,'Res.Aux.'!$AG$12:$AG$722,0),MATCH(T$6,'Res.Aux.'!$AG$15:$BG$15,0)))</f>
        <v/>
      </c>
      <c r="U819" s="416" t="str">
        <f>IF($B819="-","",INDEX('Res.Aux.'!$AG$12:$BG$722,MATCH($B819,'Res.Aux.'!$AG$12:$AG$722,0),MATCH(U$6,'Res.Aux.'!$AG$15:$BG$15,0)))</f>
        <v/>
      </c>
      <c r="V819" s="417"/>
      <c r="W819" s="414" t="str">
        <f t="shared" si="157"/>
        <v>-</v>
      </c>
      <c r="X819" s="415" t="str">
        <f t="shared" si="157"/>
        <v>-</v>
      </c>
      <c r="Y819" s="415" t="str">
        <f t="shared" si="157"/>
        <v>-</v>
      </c>
      <c r="Z819" s="416" t="str">
        <f t="shared" si="157"/>
        <v>-</v>
      </c>
      <c r="AA819" s="417"/>
      <c r="AB819" s="414" t="str">
        <f t="shared" si="156"/>
        <v>-</v>
      </c>
      <c r="AC819" s="415" t="str">
        <f t="shared" si="156"/>
        <v>-</v>
      </c>
      <c r="AD819" s="415" t="str">
        <f t="shared" si="156"/>
        <v>-</v>
      </c>
      <c r="AE819" s="416" t="str">
        <f t="shared" si="156"/>
        <v>-</v>
      </c>
      <c r="AF819" s="417"/>
      <c r="AG819" s="410" t="str">
        <f t="shared" si="147"/>
        <v>-</v>
      </c>
      <c r="AH819" s="417"/>
      <c r="AI819" s="418" t="str">
        <f t="shared" si="148"/>
        <v>ù</v>
      </c>
      <c r="AJ819" s="419" t="str">
        <f t="shared" si="149"/>
        <v>~</v>
      </c>
      <c r="AK819" s="417"/>
      <c r="AL819" s="414" t="str">
        <f t="shared" si="155"/>
        <v>-</v>
      </c>
      <c r="AM819" s="416" t="str">
        <f t="shared" si="153"/>
        <v>-</v>
      </c>
    </row>
    <row r="820" spans="2:39" ht="15" x14ac:dyDescent="0.3">
      <c r="B820" s="400" t="str">
        <f>IF(MAX(B$7:B819)+1&gt;MAX('Res.Aux.'!$AG$23:$AG$722),"-",MAX(B$7:B819)+1)</f>
        <v>-</v>
      </c>
      <c r="C820" s="401" t="str">
        <f>IF($B820="-","",INDEX('Res.Aux.'!$AG$12:$BG$722,MATCH($B820,'Res.Aux.'!$AG$12:$AG$722,0),MATCH(C$6,'Res.Aux.'!$AG$15:$BG$15,0)))</f>
        <v/>
      </c>
      <c r="D820" s="402" t="str">
        <f t="shared" si="150"/>
        <v/>
      </c>
      <c r="E820" s="403" t="str">
        <f>IF($B820="-","",INDEX('Res.Aux.'!$AG$12:$BG$722,MATCH($B820,'Res.Aux.'!$AG$12:$AG$722,0),MATCH(E$6,'Res.Aux.'!$AG$15:$BG$15,0)))</f>
        <v/>
      </c>
      <c r="F820" s="402" t="str">
        <f t="shared" si="151"/>
        <v/>
      </c>
      <c r="G820" s="404" t="str">
        <f>IF($B820="-","",INDEX('Res.Aux.'!$AG$12:$BG$722,MATCH($B820,'Res.Aux.'!$AG$12:$AG$722,0),MATCH(G$6,'Res.Aux.'!$AG$15:$BG$15,0)))</f>
        <v/>
      </c>
      <c r="H820" s="405" t="str">
        <f>IF($B820="-","",Datos!$I$16)</f>
        <v/>
      </c>
      <c r="I820" s="406" t="str">
        <f>IF($C820="","",Datos!$G$16)</f>
        <v/>
      </c>
      <c r="J820" s="407" t="str">
        <f>IF($B820="-","",INDEX('Res.Aux.'!$AG$12:$BG$722,MATCH($B820,'Res.Aux.'!$AG$12:$AG$722,0),MATCH(J$6,'Res.Aux.'!$AG$15:$BG$15,0)))</f>
        <v/>
      </c>
      <c r="K820" s="408" t="str">
        <f>IF($C820="","",Datos!$H$26)</f>
        <v/>
      </c>
      <c r="L820" s="409" t="str">
        <f>IF($I820="","",Datos!$N$27)</f>
        <v/>
      </c>
      <c r="M820" s="407" t="str">
        <f>IF($I820="","",Datos!$O$27)</f>
        <v/>
      </c>
      <c r="N820" s="410" t="str">
        <f>IF($B820="-","",INDEX('Res.Aux.'!$AG$12:$BG$722,MATCH($B820,'Res.Aux.'!$AG$12:$AG$722,0),MATCH(N$6,'Res.Aux.'!$AG$15:$BG$15,0)))</f>
        <v/>
      </c>
      <c r="O820" s="411"/>
      <c r="P820" s="412" t="str">
        <f t="shared" si="152"/>
        <v/>
      </c>
      <c r="Q820" s="413" t="str">
        <f t="shared" si="154"/>
        <v>ù</v>
      </c>
      <c r="R820" s="414" t="str">
        <f>IF($B820="-","",INDEX('Res.Aux.'!$AG$12:$BG$722,MATCH($B820,'Res.Aux.'!$AG$12:$AG$722,0),MATCH(R$6,'Res.Aux.'!$AG$15:$BG$15,0)))</f>
        <v/>
      </c>
      <c r="S820" s="415" t="str">
        <f>IF($B820="-","",INDEX('Res.Aux.'!$AG$12:$BG$722,MATCH($B820,'Res.Aux.'!$AG$12:$AG$722,0),MATCH(S$6,'Res.Aux.'!$AG$15:$BG$15,0)))</f>
        <v/>
      </c>
      <c r="T820" s="415" t="str">
        <f>IF($B820="-","",INDEX('Res.Aux.'!$AG$12:$BG$722,MATCH($B820,'Res.Aux.'!$AG$12:$AG$722,0),MATCH(T$6,'Res.Aux.'!$AG$15:$BG$15,0)))</f>
        <v/>
      </c>
      <c r="U820" s="416" t="str">
        <f>IF($B820="-","",INDEX('Res.Aux.'!$AG$12:$BG$722,MATCH($B820,'Res.Aux.'!$AG$12:$AG$722,0),MATCH(U$6,'Res.Aux.'!$AG$15:$BG$15,0)))</f>
        <v/>
      </c>
      <c r="V820" s="417"/>
      <c r="W820" s="414" t="str">
        <f t="shared" si="157"/>
        <v>-</v>
      </c>
      <c r="X820" s="415" t="str">
        <f t="shared" si="157"/>
        <v>-</v>
      </c>
      <c r="Y820" s="415" t="str">
        <f t="shared" si="157"/>
        <v>-</v>
      </c>
      <c r="Z820" s="416" t="str">
        <f t="shared" si="157"/>
        <v>-</v>
      </c>
      <c r="AA820" s="417"/>
      <c r="AB820" s="414" t="str">
        <f t="shared" si="156"/>
        <v>-</v>
      </c>
      <c r="AC820" s="415" t="str">
        <f t="shared" si="156"/>
        <v>-</v>
      </c>
      <c r="AD820" s="415" t="str">
        <f t="shared" si="156"/>
        <v>-</v>
      </c>
      <c r="AE820" s="416" t="str">
        <f t="shared" si="156"/>
        <v>-</v>
      </c>
      <c r="AF820" s="417"/>
      <c r="AG820" s="410" t="str">
        <f t="shared" si="147"/>
        <v>-</v>
      </c>
      <c r="AH820" s="417"/>
      <c r="AI820" s="418" t="str">
        <f t="shared" si="148"/>
        <v>ù</v>
      </c>
      <c r="AJ820" s="419" t="str">
        <f t="shared" si="149"/>
        <v>~</v>
      </c>
      <c r="AK820" s="417"/>
      <c r="AL820" s="414" t="str">
        <f t="shared" si="155"/>
        <v>-</v>
      </c>
      <c r="AM820" s="416" t="str">
        <f t="shared" si="153"/>
        <v>-</v>
      </c>
    </row>
    <row r="821" spans="2:39" ht="15" x14ac:dyDescent="0.3">
      <c r="B821" s="400" t="str">
        <f>IF(MAX(B$7:B820)+1&gt;MAX('Res.Aux.'!$AG$23:$AG$722),"-",MAX(B$7:B820)+1)</f>
        <v>-</v>
      </c>
      <c r="C821" s="401" t="str">
        <f>IF($B821="-","",INDEX('Res.Aux.'!$AG$12:$BG$722,MATCH($B821,'Res.Aux.'!$AG$12:$AG$722,0),MATCH(C$6,'Res.Aux.'!$AG$15:$BG$15,0)))</f>
        <v/>
      </c>
      <c r="D821" s="402" t="str">
        <f t="shared" si="150"/>
        <v/>
      </c>
      <c r="E821" s="403" t="str">
        <f>IF($B821="-","",INDEX('Res.Aux.'!$AG$12:$BG$722,MATCH($B821,'Res.Aux.'!$AG$12:$AG$722,0),MATCH(E$6,'Res.Aux.'!$AG$15:$BG$15,0)))</f>
        <v/>
      </c>
      <c r="F821" s="402" t="str">
        <f t="shared" si="151"/>
        <v/>
      </c>
      <c r="G821" s="404" t="str">
        <f>IF($B821="-","",INDEX('Res.Aux.'!$AG$12:$BG$722,MATCH($B821,'Res.Aux.'!$AG$12:$AG$722,0),MATCH(G$6,'Res.Aux.'!$AG$15:$BG$15,0)))</f>
        <v/>
      </c>
      <c r="H821" s="405" t="str">
        <f>IF($B821="-","",Datos!$I$16)</f>
        <v/>
      </c>
      <c r="I821" s="406" t="str">
        <f>IF($C821="","",Datos!$G$16)</f>
        <v/>
      </c>
      <c r="J821" s="407" t="str">
        <f>IF($B821="-","",INDEX('Res.Aux.'!$AG$12:$BG$722,MATCH($B821,'Res.Aux.'!$AG$12:$AG$722,0),MATCH(J$6,'Res.Aux.'!$AG$15:$BG$15,0)))</f>
        <v/>
      </c>
      <c r="K821" s="408" t="str">
        <f>IF($C821="","",Datos!$H$26)</f>
        <v/>
      </c>
      <c r="L821" s="409" t="str">
        <f>IF($I821="","",Datos!$N$27)</f>
        <v/>
      </c>
      <c r="M821" s="407" t="str">
        <f>IF($I821="","",Datos!$O$27)</f>
        <v/>
      </c>
      <c r="N821" s="410" t="str">
        <f>IF($B821="-","",INDEX('Res.Aux.'!$AG$12:$BG$722,MATCH($B821,'Res.Aux.'!$AG$12:$AG$722,0),MATCH(N$6,'Res.Aux.'!$AG$15:$BG$15,0)))</f>
        <v/>
      </c>
      <c r="O821" s="411"/>
      <c r="P821" s="412" t="str">
        <f t="shared" si="152"/>
        <v/>
      </c>
      <c r="Q821" s="413" t="str">
        <f t="shared" si="154"/>
        <v>ù</v>
      </c>
      <c r="R821" s="414" t="str">
        <f>IF($B821="-","",INDEX('Res.Aux.'!$AG$12:$BG$722,MATCH($B821,'Res.Aux.'!$AG$12:$AG$722,0),MATCH(R$6,'Res.Aux.'!$AG$15:$BG$15,0)))</f>
        <v/>
      </c>
      <c r="S821" s="415" t="str">
        <f>IF($B821="-","",INDEX('Res.Aux.'!$AG$12:$BG$722,MATCH($B821,'Res.Aux.'!$AG$12:$AG$722,0),MATCH(S$6,'Res.Aux.'!$AG$15:$BG$15,0)))</f>
        <v/>
      </c>
      <c r="T821" s="415" t="str">
        <f>IF($B821="-","",INDEX('Res.Aux.'!$AG$12:$BG$722,MATCH($B821,'Res.Aux.'!$AG$12:$AG$722,0),MATCH(T$6,'Res.Aux.'!$AG$15:$BG$15,0)))</f>
        <v/>
      </c>
      <c r="U821" s="416" t="str">
        <f>IF($B821="-","",INDEX('Res.Aux.'!$AG$12:$BG$722,MATCH($B821,'Res.Aux.'!$AG$12:$AG$722,0),MATCH(U$6,'Res.Aux.'!$AG$15:$BG$15,0)))</f>
        <v/>
      </c>
      <c r="V821" s="417"/>
      <c r="W821" s="414" t="str">
        <f t="shared" si="157"/>
        <v>-</v>
      </c>
      <c r="X821" s="415" t="str">
        <f t="shared" si="157"/>
        <v>-</v>
      </c>
      <c r="Y821" s="415" t="str">
        <f t="shared" si="157"/>
        <v>-</v>
      </c>
      <c r="Z821" s="416" t="str">
        <f t="shared" si="157"/>
        <v>-</v>
      </c>
      <c r="AA821" s="417"/>
      <c r="AB821" s="414" t="str">
        <f t="shared" si="156"/>
        <v>-</v>
      </c>
      <c r="AC821" s="415" t="str">
        <f t="shared" si="156"/>
        <v>-</v>
      </c>
      <c r="AD821" s="415" t="str">
        <f t="shared" si="156"/>
        <v>-</v>
      </c>
      <c r="AE821" s="416" t="str">
        <f t="shared" si="156"/>
        <v>-</v>
      </c>
      <c r="AF821" s="417"/>
      <c r="AG821" s="410" t="str">
        <f t="shared" si="147"/>
        <v>-</v>
      </c>
      <c r="AH821" s="417"/>
      <c r="AI821" s="418" t="str">
        <f t="shared" si="148"/>
        <v>ù</v>
      </c>
      <c r="AJ821" s="419" t="str">
        <f t="shared" si="149"/>
        <v>~</v>
      </c>
      <c r="AK821" s="417"/>
      <c r="AL821" s="414" t="str">
        <f t="shared" si="155"/>
        <v>-</v>
      </c>
      <c r="AM821" s="416" t="str">
        <f t="shared" si="153"/>
        <v>-</v>
      </c>
    </row>
    <row r="822" spans="2:39" ht="15" x14ac:dyDescent="0.3">
      <c r="B822" s="400" t="str">
        <f>IF(MAX(B$7:B821)+1&gt;MAX('Res.Aux.'!$AG$23:$AG$722),"-",MAX(B$7:B821)+1)</f>
        <v>-</v>
      </c>
      <c r="C822" s="401" t="str">
        <f>IF($B822="-","",INDEX('Res.Aux.'!$AG$12:$BG$722,MATCH($B822,'Res.Aux.'!$AG$12:$AG$722,0),MATCH(C$6,'Res.Aux.'!$AG$15:$BG$15,0)))</f>
        <v/>
      </c>
      <c r="D822" s="402" t="str">
        <f t="shared" si="150"/>
        <v/>
      </c>
      <c r="E822" s="403" t="str">
        <f>IF($B822="-","",INDEX('Res.Aux.'!$AG$12:$BG$722,MATCH($B822,'Res.Aux.'!$AG$12:$AG$722,0),MATCH(E$6,'Res.Aux.'!$AG$15:$BG$15,0)))</f>
        <v/>
      </c>
      <c r="F822" s="402" t="str">
        <f t="shared" si="151"/>
        <v/>
      </c>
      <c r="G822" s="404" t="str">
        <f>IF($B822="-","",INDEX('Res.Aux.'!$AG$12:$BG$722,MATCH($B822,'Res.Aux.'!$AG$12:$AG$722,0),MATCH(G$6,'Res.Aux.'!$AG$15:$BG$15,0)))</f>
        <v/>
      </c>
      <c r="H822" s="405" t="str">
        <f>IF($B822="-","",Datos!$I$16)</f>
        <v/>
      </c>
      <c r="I822" s="406" t="str">
        <f>IF($C822="","",Datos!$G$16)</f>
        <v/>
      </c>
      <c r="J822" s="407" t="str">
        <f>IF($B822="-","",INDEX('Res.Aux.'!$AG$12:$BG$722,MATCH($B822,'Res.Aux.'!$AG$12:$AG$722,0),MATCH(J$6,'Res.Aux.'!$AG$15:$BG$15,0)))</f>
        <v/>
      </c>
      <c r="K822" s="408" t="str">
        <f>IF($C822="","",Datos!$H$26)</f>
        <v/>
      </c>
      <c r="L822" s="409" t="str">
        <f>IF($I822="","",Datos!$N$27)</f>
        <v/>
      </c>
      <c r="M822" s="407" t="str">
        <f>IF($I822="","",Datos!$O$27)</f>
        <v/>
      </c>
      <c r="N822" s="410" t="str">
        <f>IF($B822="-","",INDEX('Res.Aux.'!$AG$12:$BG$722,MATCH($B822,'Res.Aux.'!$AG$12:$AG$722,0),MATCH(N$6,'Res.Aux.'!$AG$15:$BG$15,0)))</f>
        <v/>
      </c>
      <c r="O822" s="411"/>
      <c r="P822" s="412" t="str">
        <f t="shared" si="152"/>
        <v/>
      </c>
      <c r="Q822" s="413" t="str">
        <f t="shared" si="154"/>
        <v>ù</v>
      </c>
      <c r="R822" s="414" t="str">
        <f>IF($B822="-","",INDEX('Res.Aux.'!$AG$12:$BG$722,MATCH($B822,'Res.Aux.'!$AG$12:$AG$722,0),MATCH(R$6,'Res.Aux.'!$AG$15:$BG$15,0)))</f>
        <v/>
      </c>
      <c r="S822" s="415" t="str">
        <f>IF($B822="-","",INDEX('Res.Aux.'!$AG$12:$BG$722,MATCH($B822,'Res.Aux.'!$AG$12:$AG$722,0),MATCH(S$6,'Res.Aux.'!$AG$15:$BG$15,0)))</f>
        <v/>
      </c>
      <c r="T822" s="415" t="str">
        <f>IF($B822="-","",INDEX('Res.Aux.'!$AG$12:$BG$722,MATCH($B822,'Res.Aux.'!$AG$12:$AG$722,0),MATCH(T$6,'Res.Aux.'!$AG$15:$BG$15,0)))</f>
        <v/>
      </c>
      <c r="U822" s="416" t="str">
        <f>IF($B822="-","",INDEX('Res.Aux.'!$AG$12:$BG$722,MATCH($B822,'Res.Aux.'!$AG$12:$AG$722,0),MATCH(U$6,'Res.Aux.'!$AG$15:$BG$15,0)))</f>
        <v/>
      </c>
      <c r="V822" s="417"/>
      <c r="W822" s="414" t="str">
        <f t="shared" si="157"/>
        <v>-</v>
      </c>
      <c r="X822" s="415" t="str">
        <f t="shared" si="157"/>
        <v>-</v>
      </c>
      <c r="Y822" s="415" t="str">
        <f t="shared" si="157"/>
        <v>-</v>
      </c>
      <c r="Z822" s="416" t="str">
        <f t="shared" si="157"/>
        <v>-</v>
      </c>
      <c r="AA822" s="417"/>
      <c r="AB822" s="414" t="str">
        <f t="shared" si="156"/>
        <v>-</v>
      </c>
      <c r="AC822" s="415" t="str">
        <f t="shared" si="156"/>
        <v>-</v>
      </c>
      <c r="AD822" s="415" t="str">
        <f t="shared" si="156"/>
        <v>-</v>
      </c>
      <c r="AE822" s="416" t="str">
        <f t="shared" si="156"/>
        <v>-</v>
      </c>
      <c r="AF822" s="417"/>
      <c r="AG822" s="410" t="str">
        <f t="shared" si="147"/>
        <v>-</v>
      </c>
      <c r="AH822" s="417"/>
      <c r="AI822" s="418" t="str">
        <f t="shared" si="148"/>
        <v>ù</v>
      </c>
      <c r="AJ822" s="419" t="str">
        <f t="shared" si="149"/>
        <v>~</v>
      </c>
      <c r="AK822" s="417"/>
      <c r="AL822" s="414" t="str">
        <f t="shared" si="155"/>
        <v>-</v>
      </c>
      <c r="AM822" s="416" t="str">
        <f t="shared" si="153"/>
        <v>-</v>
      </c>
    </row>
    <row r="823" spans="2:39" ht="15" x14ac:dyDescent="0.3">
      <c r="B823" s="400" t="str">
        <f>IF(MAX(B$7:B822)+1&gt;MAX('Res.Aux.'!$AG$23:$AG$722),"-",MAX(B$7:B822)+1)</f>
        <v>-</v>
      </c>
      <c r="C823" s="401" t="str">
        <f>IF($B823="-","",INDEX('Res.Aux.'!$AG$12:$BG$722,MATCH($B823,'Res.Aux.'!$AG$12:$AG$722,0),MATCH(C$6,'Res.Aux.'!$AG$15:$BG$15,0)))</f>
        <v/>
      </c>
      <c r="D823" s="402" t="str">
        <f t="shared" si="150"/>
        <v/>
      </c>
      <c r="E823" s="403" t="str">
        <f>IF($B823="-","",INDEX('Res.Aux.'!$AG$12:$BG$722,MATCH($B823,'Res.Aux.'!$AG$12:$AG$722,0),MATCH(E$6,'Res.Aux.'!$AG$15:$BG$15,0)))</f>
        <v/>
      </c>
      <c r="F823" s="402" t="str">
        <f t="shared" si="151"/>
        <v/>
      </c>
      <c r="G823" s="404" t="str">
        <f>IF($B823="-","",INDEX('Res.Aux.'!$AG$12:$BG$722,MATCH($B823,'Res.Aux.'!$AG$12:$AG$722,0),MATCH(G$6,'Res.Aux.'!$AG$15:$BG$15,0)))</f>
        <v/>
      </c>
      <c r="H823" s="405" t="str">
        <f>IF($B823="-","",Datos!$I$16)</f>
        <v/>
      </c>
      <c r="I823" s="406" t="str">
        <f>IF($C823="","",Datos!$G$16)</f>
        <v/>
      </c>
      <c r="J823" s="407" t="str">
        <f>IF($B823="-","",INDEX('Res.Aux.'!$AG$12:$BG$722,MATCH($B823,'Res.Aux.'!$AG$12:$AG$722,0),MATCH(J$6,'Res.Aux.'!$AG$15:$BG$15,0)))</f>
        <v/>
      </c>
      <c r="K823" s="408" t="str">
        <f>IF($C823="","",Datos!$H$26)</f>
        <v/>
      </c>
      <c r="L823" s="409" t="str">
        <f>IF($I823="","",Datos!$N$27)</f>
        <v/>
      </c>
      <c r="M823" s="407" t="str">
        <f>IF($I823="","",Datos!$O$27)</f>
        <v/>
      </c>
      <c r="N823" s="410" t="str">
        <f>IF($B823="-","",INDEX('Res.Aux.'!$AG$12:$BG$722,MATCH($B823,'Res.Aux.'!$AG$12:$AG$722,0),MATCH(N$6,'Res.Aux.'!$AG$15:$BG$15,0)))</f>
        <v/>
      </c>
      <c r="O823" s="411"/>
      <c r="P823" s="412" t="str">
        <f t="shared" si="152"/>
        <v/>
      </c>
      <c r="Q823" s="413" t="str">
        <f t="shared" si="154"/>
        <v>ù</v>
      </c>
      <c r="R823" s="414" t="str">
        <f>IF($B823="-","",INDEX('Res.Aux.'!$AG$12:$BG$722,MATCH($B823,'Res.Aux.'!$AG$12:$AG$722,0),MATCH(R$6,'Res.Aux.'!$AG$15:$BG$15,0)))</f>
        <v/>
      </c>
      <c r="S823" s="415" t="str">
        <f>IF($B823="-","",INDEX('Res.Aux.'!$AG$12:$BG$722,MATCH($B823,'Res.Aux.'!$AG$12:$AG$722,0),MATCH(S$6,'Res.Aux.'!$AG$15:$BG$15,0)))</f>
        <v/>
      </c>
      <c r="T823" s="415" t="str">
        <f>IF($B823="-","",INDEX('Res.Aux.'!$AG$12:$BG$722,MATCH($B823,'Res.Aux.'!$AG$12:$AG$722,0),MATCH(T$6,'Res.Aux.'!$AG$15:$BG$15,0)))</f>
        <v/>
      </c>
      <c r="U823" s="416" t="str">
        <f>IF($B823="-","",INDEX('Res.Aux.'!$AG$12:$BG$722,MATCH($B823,'Res.Aux.'!$AG$12:$AG$722,0),MATCH(U$6,'Res.Aux.'!$AG$15:$BG$15,0)))</f>
        <v/>
      </c>
      <c r="V823" s="417"/>
      <c r="W823" s="414" t="str">
        <f t="shared" si="157"/>
        <v>-</v>
      </c>
      <c r="X823" s="415" t="str">
        <f t="shared" si="157"/>
        <v>-</v>
      </c>
      <c r="Y823" s="415" t="str">
        <f t="shared" si="157"/>
        <v>-</v>
      </c>
      <c r="Z823" s="416" t="str">
        <f t="shared" si="157"/>
        <v>-</v>
      </c>
      <c r="AA823" s="417"/>
      <c r="AB823" s="414" t="str">
        <f t="shared" si="156"/>
        <v>-</v>
      </c>
      <c r="AC823" s="415" t="str">
        <f t="shared" si="156"/>
        <v>-</v>
      </c>
      <c r="AD823" s="415" t="str">
        <f t="shared" si="156"/>
        <v>-</v>
      </c>
      <c r="AE823" s="416" t="str">
        <f t="shared" si="156"/>
        <v>-</v>
      </c>
      <c r="AF823" s="417"/>
      <c r="AG823" s="410" t="str">
        <f t="shared" si="147"/>
        <v>-</v>
      </c>
      <c r="AH823" s="417"/>
      <c r="AI823" s="418" t="str">
        <f t="shared" si="148"/>
        <v>ù</v>
      </c>
      <c r="AJ823" s="419" t="str">
        <f t="shared" si="149"/>
        <v>~</v>
      </c>
      <c r="AK823" s="417"/>
      <c r="AL823" s="414" t="str">
        <f t="shared" si="155"/>
        <v>-</v>
      </c>
      <c r="AM823" s="416" t="str">
        <f t="shared" si="153"/>
        <v>-</v>
      </c>
    </row>
    <row r="824" spans="2:39" ht="15" x14ac:dyDescent="0.3">
      <c r="B824" s="400" t="str">
        <f>IF(MAX(B$7:B823)+1&gt;MAX('Res.Aux.'!$AG$23:$AG$722),"-",MAX(B$7:B823)+1)</f>
        <v>-</v>
      </c>
      <c r="C824" s="401" t="str">
        <f>IF($B824="-","",INDEX('Res.Aux.'!$AG$12:$BG$722,MATCH($B824,'Res.Aux.'!$AG$12:$AG$722,0),MATCH(C$6,'Res.Aux.'!$AG$15:$BG$15,0)))</f>
        <v/>
      </c>
      <c r="D824" s="402" t="str">
        <f t="shared" si="150"/>
        <v/>
      </c>
      <c r="E824" s="403" t="str">
        <f>IF($B824="-","",INDEX('Res.Aux.'!$AG$12:$BG$722,MATCH($B824,'Res.Aux.'!$AG$12:$AG$722,0),MATCH(E$6,'Res.Aux.'!$AG$15:$BG$15,0)))</f>
        <v/>
      </c>
      <c r="F824" s="402" t="str">
        <f t="shared" si="151"/>
        <v/>
      </c>
      <c r="G824" s="404" t="str">
        <f>IF($B824="-","",INDEX('Res.Aux.'!$AG$12:$BG$722,MATCH($B824,'Res.Aux.'!$AG$12:$AG$722,0),MATCH(G$6,'Res.Aux.'!$AG$15:$BG$15,0)))</f>
        <v/>
      </c>
      <c r="H824" s="405" t="str">
        <f>IF($B824="-","",Datos!$I$16)</f>
        <v/>
      </c>
      <c r="I824" s="406" t="str">
        <f>IF($C824="","",Datos!$G$16)</f>
        <v/>
      </c>
      <c r="J824" s="407" t="str">
        <f>IF($B824="-","",INDEX('Res.Aux.'!$AG$12:$BG$722,MATCH($B824,'Res.Aux.'!$AG$12:$AG$722,0),MATCH(J$6,'Res.Aux.'!$AG$15:$BG$15,0)))</f>
        <v/>
      </c>
      <c r="K824" s="408" t="str">
        <f>IF($C824="","",Datos!$H$26)</f>
        <v/>
      </c>
      <c r="L824" s="409" t="str">
        <f>IF($I824="","",Datos!$N$27)</f>
        <v/>
      </c>
      <c r="M824" s="407" t="str">
        <f>IF($I824="","",Datos!$O$27)</f>
        <v/>
      </c>
      <c r="N824" s="410" t="str">
        <f>IF($B824="-","",INDEX('Res.Aux.'!$AG$12:$BG$722,MATCH($B824,'Res.Aux.'!$AG$12:$AG$722,0),MATCH(N$6,'Res.Aux.'!$AG$15:$BG$15,0)))</f>
        <v/>
      </c>
      <c r="O824" s="411"/>
      <c r="P824" s="412" t="str">
        <f t="shared" si="152"/>
        <v/>
      </c>
      <c r="Q824" s="413" t="str">
        <f t="shared" si="154"/>
        <v>ù</v>
      </c>
      <c r="R824" s="414" t="str">
        <f>IF($B824="-","",INDEX('Res.Aux.'!$AG$12:$BG$722,MATCH($B824,'Res.Aux.'!$AG$12:$AG$722,0),MATCH(R$6,'Res.Aux.'!$AG$15:$BG$15,0)))</f>
        <v/>
      </c>
      <c r="S824" s="415" t="str">
        <f>IF($B824="-","",INDEX('Res.Aux.'!$AG$12:$BG$722,MATCH($B824,'Res.Aux.'!$AG$12:$AG$722,0),MATCH(S$6,'Res.Aux.'!$AG$15:$BG$15,0)))</f>
        <v/>
      </c>
      <c r="T824" s="415" t="str">
        <f>IF($B824="-","",INDEX('Res.Aux.'!$AG$12:$BG$722,MATCH($B824,'Res.Aux.'!$AG$12:$AG$722,0),MATCH(T$6,'Res.Aux.'!$AG$15:$BG$15,0)))</f>
        <v/>
      </c>
      <c r="U824" s="416" t="str">
        <f>IF($B824="-","",INDEX('Res.Aux.'!$AG$12:$BG$722,MATCH($B824,'Res.Aux.'!$AG$12:$AG$722,0),MATCH(U$6,'Res.Aux.'!$AG$15:$BG$15,0)))</f>
        <v/>
      </c>
      <c r="V824" s="417"/>
      <c r="W824" s="414" t="str">
        <f t="shared" si="157"/>
        <v>-</v>
      </c>
      <c r="X824" s="415" t="str">
        <f t="shared" si="157"/>
        <v>-</v>
      </c>
      <c r="Y824" s="415" t="str">
        <f t="shared" si="157"/>
        <v>-</v>
      </c>
      <c r="Z824" s="416" t="str">
        <f t="shared" si="157"/>
        <v>-</v>
      </c>
      <c r="AA824" s="417"/>
      <c r="AB824" s="414" t="str">
        <f t="shared" si="156"/>
        <v>-</v>
      </c>
      <c r="AC824" s="415" t="str">
        <f t="shared" si="156"/>
        <v>-</v>
      </c>
      <c r="AD824" s="415" t="str">
        <f t="shared" si="156"/>
        <v>-</v>
      </c>
      <c r="AE824" s="416" t="str">
        <f t="shared" si="156"/>
        <v>-</v>
      </c>
      <c r="AF824" s="417"/>
      <c r="AG824" s="410" t="str">
        <f t="shared" si="147"/>
        <v>-</v>
      </c>
      <c r="AH824" s="417"/>
      <c r="AI824" s="418" t="str">
        <f t="shared" si="148"/>
        <v>ù</v>
      </c>
      <c r="AJ824" s="419" t="str">
        <f t="shared" si="149"/>
        <v>~</v>
      </c>
      <c r="AK824" s="417"/>
      <c r="AL824" s="414" t="str">
        <f t="shared" si="155"/>
        <v>-</v>
      </c>
      <c r="AM824" s="416" t="str">
        <f t="shared" si="153"/>
        <v>-</v>
      </c>
    </row>
    <row r="825" spans="2:39" ht="15" x14ac:dyDescent="0.3">
      <c r="B825" s="400" t="str">
        <f>IF(MAX(B$7:B824)+1&gt;MAX('Res.Aux.'!$AG$23:$AG$722),"-",MAX(B$7:B824)+1)</f>
        <v>-</v>
      </c>
      <c r="C825" s="401" t="str">
        <f>IF($B825="-","",INDEX('Res.Aux.'!$AG$12:$BG$722,MATCH($B825,'Res.Aux.'!$AG$12:$AG$722,0),MATCH(C$6,'Res.Aux.'!$AG$15:$BG$15,0)))</f>
        <v/>
      </c>
      <c r="D825" s="402" t="str">
        <f t="shared" si="150"/>
        <v/>
      </c>
      <c r="E825" s="403" t="str">
        <f>IF($B825="-","",INDEX('Res.Aux.'!$AG$12:$BG$722,MATCH($B825,'Res.Aux.'!$AG$12:$AG$722,0),MATCH(E$6,'Res.Aux.'!$AG$15:$BG$15,0)))</f>
        <v/>
      </c>
      <c r="F825" s="402" t="str">
        <f t="shared" si="151"/>
        <v/>
      </c>
      <c r="G825" s="404" t="str">
        <f>IF($B825="-","",INDEX('Res.Aux.'!$AG$12:$BG$722,MATCH($B825,'Res.Aux.'!$AG$12:$AG$722,0),MATCH(G$6,'Res.Aux.'!$AG$15:$BG$15,0)))</f>
        <v/>
      </c>
      <c r="H825" s="405" t="str">
        <f>IF($B825="-","",Datos!$I$16)</f>
        <v/>
      </c>
      <c r="I825" s="406" t="str">
        <f>IF($C825="","",Datos!$G$16)</f>
        <v/>
      </c>
      <c r="J825" s="407" t="str">
        <f>IF($B825="-","",INDEX('Res.Aux.'!$AG$12:$BG$722,MATCH($B825,'Res.Aux.'!$AG$12:$AG$722,0),MATCH(J$6,'Res.Aux.'!$AG$15:$BG$15,0)))</f>
        <v/>
      </c>
      <c r="K825" s="408" t="str">
        <f>IF($C825="","",Datos!$H$26)</f>
        <v/>
      </c>
      <c r="L825" s="409" t="str">
        <f>IF($I825="","",Datos!$N$27)</f>
        <v/>
      </c>
      <c r="M825" s="407" t="str">
        <f>IF($I825="","",Datos!$O$27)</f>
        <v/>
      </c>
      <c r="N825" s="410" t="str">
        <f>IF($B825="-","",INDEX('Res.Aux.'!$AG$12:$BG$722,MATCH($B825,'Res.Aux.'!$AG$12:$AG$722,0),MATCH(N$6,'Res.Aux.'!$AG$15:$BG$15,0)))</f>
        <v/>
      </c>
      <c r="O825" s="411"/>
      <c r="P825" s="412" t="str">
        <f t="shared" si="152"/>
        <v/>
      </c>
      <c r="Q825" s="413" t="str">
        <f t="shared" si="154"/>
        <v>ù</v>
      </c>
      <c r="R825" s="414" t="str">
        <f>IF($B825="-","",INDEX('Res.Aux.'!$AG$12:$BG$722,MATCH($B825,'Res.Aux.'!$AG$12:$AG$722,0),MATCH(R$6,'Res.Aux.'!$AG$15:$BG$15,0)))</f>
        <v/>
      </c>
      <c r="S825" s="415" t="str">
        <f>IF($B825="-","",INDEX('Res.Aux.'!$AG$12:$BG$722,MATCH($B825,'Res.Aux.'!$AG$12:$AG$722,0),MATCH(S$6,'Res.Aux.'!$AG$15:$BG$15,0)))</f>
        <v/>
      </c>
      <c r="T825" s="415" t="str">
        <f>IF($B825="-","",INDEX('Res.Aux.'!$AG$12:$BG$722,MATCH($B825,'Res.Aux.'!$AG$12:$AG$722,0),MATCH(T$6,'Res.Aux.'!$AG$15:$BG$15,0)))</f>
        <v/>
      </c>
      <c r="U825" s="416" t="str">
        <f>IF($B825="-","",INDEX('Res.Aux.'!$AG$12:$BG$722,MATCH($B825,'Res.Aux.'!$AG$12:$AG$722,0),MATCH(U$6,'Res.Aux.'!$AG$15:$BG$15,0)))</f>
        <v/>
      </c>
      <c r="V825" s="417"/>
      <c r="W825" s="414" t="str">
        <f t="shared" si="157"/>
        <v>-</v>
      </c>
      <c r="X825" s="415" t="str">
        <f t="shared" si="157"/>
        <v>-</v>
      </c>
      <c r="Y825" s="415" t="str">
        <f t="shared" si="157"/>
        <v>-</v>
      </c>
      <c r="Z825" s="416" t="str">
        <f t="shared" si="157"/>
        <v>-</v>
      </c>
      <c r="AA825" s="417"/>
      <c r="AB825" s="414" t="str">
        <f t="shared" si="156"/>
        <v>-</v>
      </c>
      <c r="AC825" s="415" t="str">
        <f t="shared" si="156"/>
        <v>-</v>
      </c>
      <c r="AD825" s="415" t="str">
        <f t="shared" si="156"/>
        <v>-</v>
      </c>
      <c r="AE825" s="416" t="str">
        <f t="shared" si="156"/>
        <v>-</v>
      </c>
      <c r="AF825" s="417"/>
      <c r="AG825" s="410" t="str">
        <f t="shared" si="147"/>
        <v>-</v>
      </c>
      <c r="AH825" s="417"/>
      <c r="AI825" s="418" t="str">
        <f t="shared" si="148"/>
        <v>ù</v>
      </c>
      <c r="AJ825" s="419" t="str">
        <f t="shared" si="149"/>
        <v>~</v>
      </c>
      <c r="AK825" s="417"/>
      <c r="AL825" s="414" t="str">
        <f t="shared" si="155"/>
        <v>-</v>
      </c>
      <c r="AM825" s="416" t="str">
        <f t="shared" si="153"/>
        <v>-</v>
      </c>
    </row>
    <row r="826" spans="2:39" ht="15" x14ac:dyDescent="0.3">
      <c r="B826" s="400" t="str">
        <f>IF(MAX(B$7:B825)+1&gt;MAX('Res.Aux.'!$AG$23:$AG$722),"-",MAX(B$7:B825)+1)</f>
        <v>-</v>
      </c>
      <c r="C826" s="401" t="str">
        <f>IF($B826="-","",INDEX('Res.Aux.'!$AG$12:$BG$722,MATCH($B826,'Res.Aux.'!$AG$12:$AG$722,0),MATCH(C$6,'Res.Aux.'!$AG$15:$BG$15,0)))</f>
        <v/>
      </c>
      <c r="D826" s="402" t="str">
        <f t="shared" si="150"/>
        <v/>
      </c>
      <c r="E826" s="403" t="str">
        <f>IF($B826="-","",INDEX('Res.Aux.'!$AG$12:$BG$722,MATCH($B826,'Res.Aux.'!$AG$12:$AG$722,0),MATCH(E$6,'Res.Aux.'!$AG$15:$BG$15,0)))</f>
        <v/>
      </c>
      <c r="F826" s="402" t="str">
        <f t="shared" si="151"/>
        <v/>
      </c>
      <c r="G826" s="404" t="str">
        <f>IF($B826="-","",INDEX('Res.Aux.'!$AG$12:$BG$722,MATCH($B826,'Res.Aux.'!$AG$12:$AG$722,0),MATCH(G$6,'Res.Aux.'!$AG$15:$BG$15,0)))</f>
        <v/>
      </c>
      <c r="H826" s="405" t="str">
        <f>IF($B826="-","",Datos!$I$16)</f>
        <v/>
      </c>
      <c r="I826" s="406" t="str">
        <f>IF($C826="","",Datos!$G$16)</f>
        <v/>
      </c>
      <c r="J826" s="407" t="str">
        <f>IF($B826="-","",INDEX('Res.Aux.'!$AG$12:$BG$722,MATCH($B826,'Res.Aux.'!$AG$12:$AG$722,0),MATCH(J$6,'Res.Aux.'!$AG$15:$BG$15,0)))</f>
        <v/>
      </c>
      <c r="K826" s="408" t="str">
        <f>IF($C826="","",Datos!$H$26)</f>
        <v/>
      </c>
      <c r="L826" s="409" t="str">
        <f>IF($I826="","",Datos!$N$27)</f>
        <v/>
      </c>
      <c r="M826" s="407" t="str">
        <f>IF($I826="","",Datos!$O$27)</f>
        <v/>
      </c>
      <c r="N826" s="410" t="str">
        <f>IF($B826="-","",INDEX('Res.Aux.'!$AG$12:$BG$722,MATCH($B826,'Res.Aux.'!$AG$12:$AG$722,0),MATCH(N$6,'Res.Aux.'!$AG$15:$BG$15,0)))</f>
        <v/>
      </c>
      <c r="O826" s="411"/>
      <c r="P826" s="412" t="str">
        <f t="shared" si="152"/>
        <v/>
      </c>
      <c r="Q826" s="413" t="str">
        <f t="shared" si="154"/>
        <v>ù</v>
      </c>
      <c r="R826" s="414" t="str">
        <f>IF($B826="-","",INDEX('Res.Aux.'!$AG$12:$BG$722,MATCH($B826,'Res.Aux.'!$AG$12:$AG$722,0),MATCH(R$6,'Res.Aux.'!$AG$15:$BG$15,0)))</f>
        <v/>
      </c>
      <c r="S826" s="415" t="str">
        <f>IF($B826="-","",INDEX('Res.Aux.'!$AG$12:$BG$722,MATCH($B826,'Res.Aux.'!$AG$12:$AG$722,0),MATCH(S$6,'Res.Aux.'!$AG$15:$BG$15,0)))</f>
        <v/>
      </c>
      <c r="T826" s="415" t="str">
        <f>IF($B826="-","",INDEX('Res.Aux.'!$AG$12:$BG$722,MATCH($B826,'Res.Aux.'!$AG$12:$AG$722,0),MATCH(T$6,'Res.Aux.'!$AG$15:$BG$15,0)))</f>
        <v/>
      </c>
      <c r="U826" s="416" t="str">
        <f>IF($B826="-","",INDEX('Res.Aux.'!$AG$12:$BG$722,MATCH($B826,'Res.Aux.'!$AG$12:$AG$722,0),MATCH(U$6,'Res.Aux.'!$AG$15:$BG$15,0)))</f>
        <v/>
      </c>
      <c r="V826" s="417"/>
      <c r="W826" s="414" t="str">
        <f t="shared" si="157"/>
        <v>-</v>
      </c>
      <c r="X826" s="415" t="str">
        <f t="shared" si="157"/>
        <v>-</v>
      </c>
      <c r="Y826" s="415" t="str">
        <f t="shared" si="157"/>
        <v>-</v>
      </c>
      <c r="Z826" s="416" t="str">
        <f t="shared" si="157"/>
        <v>-</v>
      </c>
      <c r="AA826" s="417"/>
      <c r="AB826" s="414" t="str">
        <f t="shared" si="156"/>
        <v>-</v>
      </c>
      <c r="AC826" s="415" t="str">
        <f t="shared" si="156"/>
        <v>-</v>
      </c>
      <c r="AD826" s="415" t="str">
        <f t="shared" si="156"/>
        <v>-</v>
      </c>
      <c r="AE826" s="416" t="str">
        <f t="shared" si="156"/>
        <v>-</v>
      </c>
      <c r="AF826" s="417"/>
      <c r="AG826" s="410" t="str">
        <f t="shared" si="147"/>
        <v>-</v>
      </c>
      <c r="AH826" s="417"/>
      <c r="AI826" s="418" t="str">
        <f t="shared" si="148"/>
        <v>ù</v>
      </c>
      <c r="AJ826" s="419" t="str">
        <f t="shared" si="149"/>
        <v>~</v>
      </c>
      <c r="AK826" s="417"/>
      <c r="AL826" s="414" t="str">
        <f t="shared" si="155"/>
        <v>-</v>
      </c>
      <c r="AM826" s="416" t="str">
        <f t="shared" si="153"/>
        <v>-</v>
      </c>
    </row>
    <row r="827" spans="2:39" ht="15" x14ac:dyDescent="0.3">
      <c r="B827" s="400" t="str">
        <f>IF(MAX(B$7:B826)+1&gt;MAX('Res.Aux.'!$AG$23:$AG$722),"-",MAX(B$7:B826)+1)</f>
        <v>-</v>
      </c>
      <c r="C827" s="401" t="str">
        <f>IF($B827="-","",INDEX('Res.Aux.'!$AG$12:$BG$722,MATCH($B827,'Res.Aux.'!$AG$12:$AG$722,0),MATCH(C$6,'Res.Aux.'!$AG$15:$BG$15,0)))</f>
        <v/>
      </c>
      <c r="D827" s="402" t="str">
        <f t="shared" si="150"/>
        <v/>
      </c>
      <c r="E827" s="403" t="str">
        <f>IF($B827="-","",INDEX('Res.Aux.'!$AG$12:$BG$722,MATCH($B827,'Res.Aux.'!$AG$12:$AG$722,0),MATCH(E$6,'Res.Aux.'!$AG$15:$BG$15,0)))</f>
        <v/>
      </c>
      <c r="F827" s="402" t="str">
        <f t="shared" si="151"/>
        <v/>
      </c>
      <c r="G827" s="404" t="str">
        <f>IF($B827="-","",INDEX('Res.Aux.'!$AG$12:$BG$722,MATCH($B827,'Res.Aux.'!$AG$12:$AG$722,0),MATCH(G$6,'Res.Aux.'!$AG$15:$BG$15,0)))</f>
        <v/>
      </c>
      <c r="H827" s="405" t="str">
        <f>IF($B827="-","",Datos!$I$16)</f>
        <v/>
      </c>
      <c r="I827" s="406" t="str">
        <f>IF($C827="","",Datos!$G$16)</f>
        <v/>
      </c>
      <c r="J827" s="407" t="str">
        <f>IF($B827="-","",INDEX('Res.Aux.'!$AG$12:$BG$722,MATCH($B827,'Res.Aux.'!$AG$12:$AG$722,0),MATCH(J$6,'Res.Aux.'!$AG$15:$BG$15,0)))</f>
        <v/>
      </c>
      <c r="K827" s="408" t="str">
        <f>IF($C827="","",Datos!$H$26)</f>
        <v/>
      </c>
      <c r="L827" s="409" t="str">
        <f>IF($I827="","",Datos!$N$27)</f>
        <v/>
      </c>
      <c r="M827" s="407" t="str">
        <f>IF($I827="","",Datos!$O$27)</f>
        <v/>
      </c>
      <c r="N827" s="410" t="str">
        <f>IF($B827="-","",INDEX('Res.Aux.'!$AG$12:$BG$722,MATCH($B827,'Res.Aux.'!$AG$12:$AG$722,0),MATCH(N$6,'Res.Aux.'!$AG$15:$BG$15,0)))</f>
        <v/>
      </c>
      <c r="O827" s="411"/>
      <c r="P827" s="412" t="str">
        <f t="shared" si="152"/>
        <v/>
      </c>
      <c r="Q827" s="413" t="str">
        <f t="shared" si="154"/>
        <v>ù</v>
      </c>
      <c r="R827" s="414" t="str">
        <f>IF($B827="-","",INDEX('Res.Aux.'!$AG$12:$BG$722,MATCH($B827,'Res.Aux.'!$AG$12:$AG$722,0),MATCH(R$6,'Res.Aux.'!$AG$15:$BG$15,0)))</f>
        <v/>
      </c>
      <c r="S827" s="415" t="str">
        <f>IF($B827="-","",INDEX('Res.Aux.'!$AG$12:$BG$722,MATCH($B827,'Res.Aux.'!$AG$12:$AG$722,0),MATCH(S$6,'Res.Aux.'!$AG$15:$BG$15,0)))</f>
        <v/>
      </c>
      <c r="T827" s="415" t="str">
        <f>IF($B827="-","",INDEX('Res.Aux.'!$AG$12:$BG$722,MATCH($B827,'Res.Aux.'!$AG$12:$AG$722,0),MATCH(T$6,'Res.Aux.'!$AG$15:$BG$15,0)))</f>
        <v/>
      </c>
      <c r="U827" s="416" t="str">
        <f>IF($B827="-","",INDEX('Res.Aux.'!$AG$12:$BG$722,MATCH($B827,'Res.Aux.'!$AG$12:$AG$722,0),MATCH(U$6,'Res.Aux.'!$AG$15:$BG$15,0)))</f>
        <v/>
      </c>
      <c r="V827" s="417"/>
      <c r="W827" s="414" t="str">
        <f t="shared" si="157"/>
        <v>-</v>
      </c>
      <c r="X827" s="415" t="str">
        <f t="shared" si="157"/>
        <v>-</v>
      </c>
      <c r="Y827" s="415" t="str">
        <f t="shared" si="157"/>
        <v>-</v>
      </c>
      <c r="Z827" s="416" t="str">
        <f t="shared" si="157"/>
        <v>-</v>
      </c>
      <c r="AA827" s="417"/>
      <c r="AB827" s="414" t="str">
        <f t="shared" si="156"/>
        <v>-</v>
      </c>
      <c r="AC827" s="415" t="str">
        <f t="shared" si="156"/>
        <v>-</v>
      </c>
      <c r="AD827" s="415" t="str">
        <f t="shared" si="156"/>
        <v>-</v>
      </c>
      <c r="AE827" s="416" t="str">
        <f t="shared" si="156"/>
        <v>-</v>
      </c>
      <c r="AF827" s="417"/>
      <c r="AG827" s="410" t="str">
        <f t="shared" si="147"/>
        <v>-</v>
      </c>
      <c r="AH827" s="417"/>
      <c r="AI827" s="418" t="str">
        <f t="shared" si="148"/>
        <v>ù</v>
      </c>
      <c r="AJ827" s="419" t="str">
        <f t="shared" si="149"/>
        <v>~</v>
      </c>
      <c r="AK827" s="417"/>
      <c r="AL827" s="414" t="str">
        <f t="shared" si="155"/>
        <v>-</v>
      </c>
      <c r="AM827" s="416" t="str">
        <f t="shared" si="153"/>
        <v>-</v>
      </c>
    </row>
    <row r="828" spans="2:39" ht="15" x14ac:dyDescent="0.3">
      <c r="B828" s="400" t="str">
        <f>IF(MAX(B$7:B827)+1&gt;MAX('Res.Aux.'!$AG$23:$AG$722),"-",MAX(B$7:B827)+1)</f>
        <v>-</v>
      </c>
      <c r="C828" s="401" t="str">
        <f>IF($B828="-","",INDEX('Res.Aux.'!$AG$12:$BG$722,MATCH($B828,'Res.Aux.'!$AG$12:$AG$722,0),MATCH(C$6,'Res.Aux.'!$AG$15:$BG$15,0)))</f>
        <v/>
      </c>
      <c r="D828" s="402" t="str">
        <f t="shared" si="150"/>
        <v/>
      </c>
      <c r="E828" s="403" t="str">
        <f>IF($B828="-","",INDEX('Res.Aux.'!$AG$12:$BG$722,MATCH($B828,'Res.Aux.'!$AG$12:$AG$722,0),MATCH(E$6,'Res.Aux.'!$AG$15:$BG$15,0)))</f>
        <v/>
      </c>
      <c r="F828" s="402" t="str">
        <f t="shared" si="151"/>
        <v/>
      </c>
      <c r="G828" s="404" t="str">
        <f>IF($B828="-","",INDEX('Res.Aux.'!$AG$12:$BG$722,MATCH($B828,'Res.Aux.'!$AG$12:$AG$722,0),MATCH(G$6,'Res.Aux.'!$AG$15:$BG$15,0)))</f>
        <v/>
      </c>
      <c r="H828" s="405" t="str">
        <f>IF($B828="-","",Datos!$I$16)</f>
        <v/>
      </c>
      <c r="I828" s="406" t="str">
        <f>IF($C828="","",Datos!$G$16)</f>
        <v/>
      </c>
      <c r="J828" s="407" t="str">
        <f>IF($B828="-","",INDEX('Res.Aux.'!$AG$12:$BG$722,MATCH($B828,'Res.Aux.'!$AG$12:$AG$722,0),MATCH(J$6,'Res.Aux.'!$AG$15:$BG$15,0)))</f>
        <v/>
      </c>
      <c r="K828" s="408" t="str">
        <f>IF($C828="","",Datos!$H$26)</f>
        <v/>
      </c>
      <c r="L828" s="409" t="str">
        <f>IF($I828="","",Datos!$N$27)</f>
        <v/>
      </c>
      <c r="M828" s="407" t="str">
        <f>IF($I828="","",Datos!$O$27)</f>
        <v/>
      </c>
      <c r="N828" s="410" t="str">
        <f>IF($B828="-","",INDEX('Res.Aux.'!$AG$12:$BG$722,MATCH($B828,'Res.Aux.'!$AG$12:$AG$722,0),MATCH(N$6,'Res.Aux.'!$AG$15:$BG$15,0)))</f>
        <v/>
      </c>
      <c r="O828" s="411"/>
      <c r="P828" s="412" t="str">
        <f t="shared" si="152"/>
        <v/>
      </c>
      <c r="Q828" s="413" t="str">
        <f t="shared" si="154"/>
        <v>ù</v>
      </c>
      <c r="R828" s="414" t="str">
        <f>IF($B828="-","",INDEX('Res.Aux.'!$AG$12:$BG$722,MATCH($B828,'Res.Aux.'!$AG$12:$AG$722,0),MATCH(R$6,'Res.Aux.'!$AG$15:$BG$15,0)))</f>
        <v/>
      </c>
      <c r="S828" s="415" t="str">
        <f>IF($B828="-","",INDEX('Res.Aux.'!$AG$12:$BG$722,MATCH($B828,'Res.Aux.'!$AG$12:$AG$722,0),MATCH(S$6,'Res.Aux.'!$AG$15:$BG$15,0)))</f>
        <v/>
      </c>
      <c r="T828" s="415" t="str">
        <f>IF($B828="-","",INDEX('Res.Aux.'!$AG$12:$BG$722,MATCH($B828,'Res.Aux.'!$AG$12:$AG$722,0),MATCH(T$6,'Res.Aux.'!$AG$15:$BG$15,0)))</f>
        <v/>
      </c>
      <c r="U828" s="416" t="str">
        <f>IF($B828="-","",INDEX('Res.Aux.'!$AG$12:$BG$722,MATCH($B828,'Res.Aux.'!$AG$12:$AG$722,0),MATCH(U$6,'Res.Aux.'!$AG$15:$BG$15,0)))</f>
        <v/>
      </c>
      <c r="V828" s="417"/>
      <c r="W828" s="414" t="str">
        <f t="shared" si="157"/>
        <v>-</v>
      </c>
      <c r="X828" s="415" t="str">
        <f t="shared" si="157"/>
        <v>-</v>
      </c>
      <c r="Y828" s="415" t="str">
        <f t="shared" si="157"/>
        <v>-</v>
      </c>
      <c r="Z828" s="416" t="str">
        <f t="shared" si="157"/>
        <v>-</v>
      </c>
      <c r="AA828" s="417"/>
      <c r="AB828" s="414" t="str">
        <f t="shared" si="156"/>
        <v>-</v>
      </c>
      <c r="AC828" s="415" t="str">
        <f t="shared" si="156"/>
        <v>-</v>
      </c>
      <c r="AD828" s="415" t="str">
        <f t="shared" si="156"/>
        <v>-</v>
      </c>
      <c r="AE828" s="416" t="str">
        <f t="shared" si="156"/>
        <v>-</v>
      </c>
      <c r="AF828" s="417"/>
      <c r="AG828" s="410" t="str">
        <f t="shared" si="147"/>
        <v>-</v>
      </c>
      <c r="AH828" s="417"/>
      <c r="AI828" s="418" t="str">
        <f t="shared" si="148"/>
        <v>ù</v>
      </c>
      <c r="AJ828" s="419" t="str">
        <f t="shared" si="149"/>
        <v>~</v>
      </c>
      <c r="AK828" s="417"/>
      <c r="AL828" s="414" t="str">
        <f t="shared" si="155"/>
        <v>-</v>
      </c>
      <c r="AM828" s="416" t="str">
        <f t="shared" si="153"/>
        <v>-</v>
      </c>
    </row>
    <row r="829" spans="2:39" ht="15" x14ac:dyDescent="0.3">
      <c r="B829" s="400" t="str">
        <f>IF(MAX(B$7:B828)+1&gt;MAX('Res.Aux.'!$AG$23:$AG$722),"-",MAX(B$7:B828)+1)</f>
        <v>-</v>
      </c>
      <c r="C829" s="401" t="str">
        <f>IF($B829="-","",INDEX('Res.Aux.'!$AG$12:$BG$722,MATCH($B829,'Res.Aux.'!$AG$12:$AG$722,0),MATCH(C$6,'Res.Aux.'!$AG$15:$BG$15,0)))</f>
        <v/>
      </c>
      <c r="D829" s="402" t="str">
        <f t="shared" si="150"/>
        <v/>
      </c>
      <c r="E829" s="403" t="str">
        <f>IF($B829="-","",INDEX('Res.Aux.'!$AG$12:$BG$722,MATCH($B829,'Res.Aux.'!$AG$12:$AG$722,0),MATCH(E$6,'Res.Aux.'!$AG$15:$BG$15,0)))</f>
        <v/>
      </c>
      <c r="F829" s="402" t="str">
        <f t="shared" si="151"/>
        <v/>
      </c>
      <c r="G829" s="404" t="str">
        <f>IF($B829="-","",INDEX('Res.Aux.'!$AG$12:$BG$722,MATCH($B829,'Res.Aux.'!$AG$12:$AG$722,0),MATCH(G$6,'Res.Aux.'!$AG$15:$BG$15,0)))</f>
        <v/>
      </c>
      <c r="H829" s="405" t="str">
        <f>IF($B829="-","",Datos!$I$16)</f>
        <v/>
      </c>
      <c r="I829" s="406" t="str">
        <f>IF($C829="","",Datos!$G$16)</f>
        <v/>
      </c>
      <c r="J829" s="407" t="str">
        <f>IF($B829="-","",INDEX('Res.Aux.'!$AG$12:$BG$722,MATCH($B829,'Res.Aux.'!$AG$12:$AG$722,0),MATCH(J$6,'Res.Aux.'!$AG$15:$BG$15,0)))</f>
        <v/>
      </c>
      <c r="K829" s="408" t="str">
        <f>IF($C829="","",Datos!$H$26)</f>
        <v/>
      </c>
      <c r="L829" s="409" t="str">
        <f>IF($I829="","",Datos!$N$27)</f>
        <v/>
      </c>
      <c r="M829" s="407" t="str">
        <f>IF($I829="","",Datos!$O$27)</f>
        <v/>
      </c>
      <c r="N829" s="410" t="str">
        <f>IF($B829="-","",INDEX('Res.Aux.'!$AG$12:$BG$722,MATCH($B829,'Res.Aux.'!$AG$12:$AG$722,0),MATCH(N$6,'Res.Aux.'!$AG$15:$BG$15,0)))</f>
        <v/>
      </c>
      <c r="O829" s="411"/>
      <c r="P829" s="412" t="str">
        <f t="shared" si="152"/>
        <v/>
      </c>
      <c r="Q829" s="413" t="str">
        <f t="shared" si="154"/>
        <v>ù</v>
      </c>
      <c r="R829" s="414" t="str">
        <f>IF($B829="-","",INDEX('Res.Aux.'!$AG$12:$BG$722,MATCH($B829,'Res.Aux.'!$AG$12:$AG$722,0),MATCH(R$6,'Res.Aux.'!$AG$15:$BG$15,0)))</f>
        <v/>
      </c>
      <c r="S829" s="415" t="str">
        <f>IF($B829="-","",INDEX('Res.Aux.'!$AG$12:$BG$722,MATCH($B829,'Res.Aux.'!$AG$12:$AG$722,0),MATCH(S$6,'Res.Aux.'!$AG$15:$BG$15,0)))</f>
        <v/>
      </c>
      <c r="T829" s="415" t="str">
        <f>IF($B829="-","",INDEX('Res.Aux.'!$AG$12:$BG$722,MATCH($B829,'Res.Aux.'!$AG$12:$AG$722,0),MATCH(T$6,'Res.Aux.'!$AG$15:$BG$15,0)))</f>
        <v/>
      </c>
      <c r="U829" s="416" t="str">
        <f>IF($B829="-","",INDEX('Res.Aux.'!$AG$12:$BG$722,MATCH($B829,'Res.Aux.'!$AG$12:$AG$722,0),MATCH(U$6,'Res.Aux.'!$AG$15:$BG$15,0)))</f>
        <v/>
      </c>
      <c r="V829" s="417"/>
      <c r="W829" s="414" t="str">
        <f t="shared" si="157"/>
        <v>-</v>
      </c>
      <c r="X829" s="415" t="str">
        <f t="shared" si="157"/>
        <v>-</v>
      </c>
      <c r="Y829" s="415" t="str">
        <f t="shared" si="157"/>
        <v>-</v>
      </c>
      <c r="Z829" s="416" t="str">
        <f t="shared" si="157"/>
        <v>-</v>
      </c>
      <c r="AA829" s="417"/>
      <c r="AB829" s="414" t="str">
        <f t="shared" si="156"/>
        <v>-</v>
      </c>
      <c r="AC829" s="415" t="str">
        <f t="shared" si="156"/>
        <v>-</v>
      </c>
      <c r="AD829" s="415" t="str">
        <f t="shared" si="156"/>
        <v>-</v>
      </c>
      <c r="AE829" s="416" t="str">
        <f t="shared" si="156"/>
        <v>-</v>
      </c>
      <c r="AF829" s="417"/>
      <c r="AG829" s="410" t="str">
        <f t="shared" si="147"/>
        <v>-</v>
      </c>
      <c r="AH829" s="417"/>
      <c r="AI829" s="418" t="str">
        <f t="shared" si="148"/>
        <v>ù</v>
      </c>
      <c r="AJ829" s="419" t="str">
        <f t="shared" si="149"/>
        <v>~</v>
      </c>
      <c r="AK829" s="417"/>
      <c r="AL829" s="414" t="str">
        <f t="shared" si="155"/>
        <v>-</v>
      </c>
      <c r="AM829" s="416" t="str">
        <f t="shared" si="153"/>
        <v>-</v>
      </c>
    </row>
    <row r="830" spans="2:39" ht="15" x14ac:dyDescent="0.3">
      <c r="B830" s="400" t="str">
        <f>IF(MAX(B$7:B829)+1&gt;MAX('Res.Aux.'!$AG$23:$AG$722),"-",MAX(B$7:B829)+1)</f>
        <v>-</v>
      </c>
      <c r="C830" s="401" t="str">
        <f>IF($B830="-","",INDEX('Res.Aux.'!$AG$12:$BG$722,MATCH($B830,'Res.Aux.'!$AG$12:$AG$722,0),MATCH(C$6,'Res.Aux.'!$AG$15:$BG$15,0)))</f>
        <v/>
      </c>
      <c r="D830" s="402" t="str">
        <f t="shared" si="150"/>
        <v/>
      </c>
      <c r="E830" s="403" t="str">
        <f>IF($B830="-","",INDEX('Res.Aux.'!$AG$12:$BG$722,MATCH($B830,'Res.Aux.'!$AG$12:$AG$722,0),MATCH(E$6,'Res.Aux.'!$AG$15:$BG$15,0)))</f>
        <v/>
      </c>
      <c r="F830" s="402" t="str">
        <f t="shared" si="151"/>
        <v/>
      </c>
      <c r="G830" s="404" t="str">
        <f>IF($B830="-","",INDEX('Res.Aux.'!$AG$12:$BG$722,MATCH($B830,'Res.Aux.'!$AG$12:$AG$722,0),MATCH(G$6,'Res.Aux.'!$AG$15:$BG$15,0)))</f>
        <v/>
      </c>
      <c r="H830" s="405" t="str">
        <f>IF($B830="-","",Datos!$I$16)</f>
        <v/>
      </c>
      <c r="I830" s="406" t="str">
        <f>IF($C830="","",Datos!$G$16)</f>
        <v/>
      </c>
      <c r="J830" s="407" t="str">
        <f>IF($B830="-","",INDEX('Res.Aux.'!$AG$12:$BG$722,MATCH($B830,'Res.Aux.'!$AG$12:$AG$722,0),MATCH(J$6,'Res.Aux.'!$AG$15:$BG$15,0)))</f>
        <v/>
      </c>
      <c r="K830" s="408" t="str">
        <f>IF($C830="","",Datos!$H$26)</f>
        <v/>
      </c>
      <c r="L830" s="409" t="str">
        <f>IF($I830="","",Datos!$N$27)</f>
        <v/>
      </c>
      <c r="M830" s="407" t="str">
        <f>IF($I830="","",Datos!$O$27)</f>
        <v/>
      </c>
      <c r="N830" s="410" t="str">
        <f>IF($B830="-","",INDEX('Res.Aux.'!$AG$12:$BG$722,MATCH($B830,'Res.Aux.'!$AG$12:$AG$722,0),MATCH(N$6,'Res.Aux.'!$AG$15:$BG$15,0)))</f>
        <v/>
      </c>
      <c r="O830" s="411"/>
      <c r="P830" s="412" t="str">
        <f t="shared" si="152"/>
        <v/>
      </c>
      <c r="Q830" s="413" t="str">
        <f t="shared" si="154"/>
        <v>ù</v>
      </c>
      <c r="R830" s="414" t="str">
        <f>IF($B830="-","",INDEX('Res.Aux.'!$AG$12:$BG$722,MATCH($B830,'Res.Aux.'!$AG$12:$AG$722,0),MATCH(R$6,'Res.Aux.'!$AG$15:$BG$15,0)))</f>
        <v/>
      </c>
      <c r="S830" s="415" t="str">
        <f>IF($B830="-","",INDEX('Res.Aux.'!$AG$12:$BG$722,MATCH($B830,'Res.Aux.'!$AG$12:$AG$722,0),MATCH(S$6,'Res.Aux.'!$AG$15:$BG$15,0)))</f>
        <v/>
      </c>
      <c r="T830" s="415" t="str">
        <f>IF($B830="-","",INDEX('Res.Aux.'!$AG$12:$BG$722,MATCH($B830,'Res.Aux.'!$AG$12:$AG$722,0),MATCH(T$6,'Res.Aux.'!$AG$15:$BG$15,0)))</f>
        <v/>
      </c>
      <c r="U830" s="416" t="str">
        <f>IF($B830="-","",INDEX('Res.Aux.'!$AG$12:$BG$722,MATCH($B830,'Res.Aux.'!$AG$12:$AG$722,0),MATCH(U$6,'Res.Aux.'!$AG$15:$BG$15,0)))</f>
        <v/>
      </c>
      <c r="V830" s="417"/>
      <c r="W830" s="414" t="str">
        <f t="shared" si="157"/>
        <v>-</v>
      </c>
      <c r="X830" s="415" t="str">
        <f t="shared" si="157"/>
        <v>-</v>
      </c>
      <c r="Y830" s="415" t="str">
        <f t="shared" si="157"/>
        <v>-</v>
      </c>
      <c r="Z830" s="416" t="str">
        <f t="shared" si="157"/>
        <v>-</v>
      </c>
      <c r="AA830" s="417"/>
      <c r="AB830" s="414" t="str">
        <f t="shared" si="156"/>
        <v>-</v>
      </c>
      <c r="AC830" s="415" t="str">
        <f t="shared" si="156"/>
        <v>-</v>
      </c>
      <c r="AD830" s="415" t="str">
        <f t="shared" si="156"/>
        <v>-</v>
      </c>
      <c r="AE830" s="416" t="str">
        <f t="shared" si="156"/>
        <v>-</v>
      </c>
      <c r="AF830" s="417"/>
      <c r="AG830" s="410" t="str">
        <f t="shared" si="147"/>
        <v>-</v>
      </c>
      <c r="AH830" s="417"/>
      <c r="AI830" s="418" t="str">
        <f t="shared" si="148"/>
        <v>ù</v>
      </c>
      <c r="AJ830" s="419" t="str">
        <f t="shared" si="149"/>
        <v>~</v>
      </c>
      <c r="AK830" s="417"/>
      <c r="AL830" s="414" t="str">
        <f t="shared" si="155"/>
        <v>-</v>
      </c>
      <c r="AM830" s="416" t="str">
        <f t="shared" si="153"/>
        <v>-</v>
      </c>
    </row>
    <row r="831" spans="2:39" ht="15" x14ac:dyDescent="0.3">
      <c r="B831" s="400" t="str">
        <f>IF(MAX(B$7:B830)+1&gt;MAX('Res.Aux.'!$AG$23:$AG$722),"-",MAX(B$7:B830)+1)</f>
        <v>-</v>
      </c>
      <c r="C831" s="401" t="str">
        <f>IF($B831="-","",INDEX('Res.Aux.'!$AG$12:$BG$722,MATCH($B831,'Res.Aux.'!$AG$12:$AG$722,0),MATCH(C$6,'Res.Aux.'!$AG$15:$BG$15,0)))</f>
        <v/>
      </c>
      <c r="D831" s="402" t="str">
        <f t="shared" si="150"/>
        <v/>
      </c>
      <c r="E831" s="403" t="str">
        <f>IF($B831="-","",INDEX('Res.Aux.'!$AG$12:$BG$722,MATCH($B831,'Res.Aux.'!$AG$12:$AG$722,0),MATCH(E$6,'Res.Aux.'!$AG$15:$BG$15,0)))</f>
        <v/>
      </c>
      <c r="F831" s="402" t="str">
        <f t="shared" si="151"/>
        <v/>
      </c>
      <c r="G831" s="404" t="str">
        <f>IF($B831="-","",INDEX('Res.Aux.'!$AG$12:$BG$722,MATCH($B831,'Res.Aux.'!$AG$12:$AG$722,0),MATCH(G$6,'Res.Aux.'!$AG$15:$BG$15,0)))</f>
        <v/>
      </c>
      <c r="H831" s="405" t="str">
        <f>IF($B831="-","",Datos!$I$16)</f>
        <v/>
      </c>
      <c r="I831" s="406" t="str">
        <f>IF($C831="","",Datos!$G$16)</f>
        <v/>
      </c>
      <c r="J831" s="407" t="str">
        <f>IF($B831="-","",INDEX('Res.Aux.'!$AG$12:$BG$722,MATCH($B831,'Res.Aux.'!$AG$12:$AG$722,0),MATCH(J$6,'Res.Aux.'!$AG$15:$BG$15,0)))</f>
        <v/>
      </c>
      <c r="K831" s="408" t="str">
        <f>IF($C831="","",Datos!$H$26)</f>
        <v/>
      </c>
      <c r="L831" s="409" t="str">
        <f>IF($I831="","",Datos!$N$27)</f>
        <v/>
      </c>
      <c r="M831" s="407" t="str">
        <f>IF($I831="","",Datos!$O$27)</f>
        <v/>
      </c>
      <c r="N831" s="410" t="str">
        <f>IF($B831="-","",INDEX('Res.Aux.'!$AG$12:$BG$722,MATCH($B831,'Res.Aux.'!$AG$12:$AG$722,0),MATCH(N$6,'Res.Aux.'!$AG$15:$BG$15,0)))</f>
        <v/>
      </c>
      <c r="O831" s="411"/>
      <c r="P831" s="412" t="str">
        <f t="shared" si="152"/>
        <v/>
      </c>
      <c r="Q831" s="413" t="str">
        <f t="shared" si="154"/>
        <v>ù</v>
      </c>
      <c r="R831" s="414" t="str">
        <f>IF($B831="-","",INDEX('Res.Aux.'!$AG$12:$BG$722,MATCH($B831,'Res.Aux.'!$AG$12:$AG$722,0),MATCH(R$6,'Res.Aux.'!$AG$15:$BG$15,0)))</f>
        <v/>
      </c>
      <c r="S831" s="415" t="str">
        <f>IF($B831="-","",INDEX('Res.Aux.'!$AG$12:$BG$722,MATCH($B831,'Res.Aux.'!$AG$12:$AG$722,0),MATCH(S$6,'Res.Aux.'!$AG$15:$BG$15,0)))</f>
        <v/>
      </c>
      <c r="T831" s="415" t="str">
        <f>IF($B831="-","",INDEX('Res.Aux.'!$AG$12:$BG$722,MATCH($B831,'Res.Aux.'!$AG$12:$AG$722,0),MATCH(T$6,'Res.Aux.'!$AG$15:$BG$15,0)))</f>
        <v/>
      </c>
      <c r="U831" s="416" t="str">
        <f>IF($B831="-","",INDEX('Res.Aux.'!$AG$12:$BG$722,MATCH($B831,'Res.Aux.'!$AG$12:$AG$722,0),MATCH(U$6,'Res.Aux.'!$AG$15:$BG$15,0)))</f>
        <v/>
      </c>
      <c r="V831" s="417"/>
      <c r="W831" s="414" t="str">
        <f t="shared" si="157"/>
        <v>-</v>
      </c>
      <c r="X831" s="415" t="str">
        <f t="shared" si="157"/>
        <v>-</v>
      </c>
      <c r="Y831" s="415" t="str">
        <f t="shared" si="157"/>
        <v>-</v>
      </c>
      <c r="Z831" s="416" t="str">
        <f t="shared" si="157"/>
        <v>-</v>
      </c>
      <c r="AA831" s="417"/>
      <c r="AB831" s="414" t="str">
        <f t="shared" si="156"/>
        <v>-</v>
      </c>
      <c r="AC831" s="415" t="str">
        <f t="shared" si="156"/>
        <v>-</v>
      </c>
      <c r="AD831" s="415" t="str">
        <f t="shared" si="156"/>
        <v>-</v>
      </c>
      <c r="AE831" s="416" t="str">
        <f t="shared" si="156"/>
        <v>-</v>
      </c>
      <c r="AF831" s="417"/>
      <c r="AG831" s="410" t="str">
        <f t="shared" si="147"/>
        <v>-</v>
      </c>
      <c r="AH831" s="417"/>
      <c r="AI831" s="418" t="str">
        <f t="shared" si="148"/>
        <v>ù</v>
      </c>
      <c r="AJ831" s="419" t="str">
        <f t="shared" si="149"/>
        <v>~</v>
      </c>
      <c r="AK831" s="417"/>
      <c r="AL831" s="414" t="str">
        <f t="shared" si="155"/>
        <v>-</v>
      </c>
      <c r="AM831" s="416" t="str">
        <f t="shared" si="153"/>
        <v>-</v>
      </c>
    </row>
    <row r="832" spans="2:39" ht="15" x14ac:dyDescent="0.3">
      <c r="B832" s="400" t="str">
        <f>IF(MAX(B$7:B831)+1&gt;MAX('Res.Aux.'!$AG$23:$AG$722),"-",MAX(B$7:B831)+1)</f>
        <v>-</v>
      </c>
      <c r="C832" s="401" t="str">
        <f>IF($B832="-","",INDEX('Res.Aux.'!$AG$12:$BG$722,MATCH($B832,'Res.Aux.'!$AG$12:$AG$722,0),MATCH(C$6,'Res.Aux.'!$AG$15:$BG$15,0)))</f>
        <v/>
      </c>
      <c r="D832" s="402" t="str">
        <f t="shared" si="150"/>
        <v/>
      </c>
      <c r="E832" s="403" t="str">
        <f>IF($B832="-","",INDEX('Res.Aux.'!$AG$12:$BG$722,MATCH($B832,'Res.Aux.'!$AG$12:$AG$722,0),MATCH(E$6,'Res.Aux.'!$AG$15:$BG$15,0)))</f>
        <v/>
      </c>
      <c r="F832" s="402" t="str">
        <f t="shared" si="151"/>
        <v/>
      </c>
      <c r="G832" s="404" t="str">
        <f>IF($B832="-","",INDEX('Res.Aux.'!$AG$12:$BG$722,MATCH($B832,'Res.Aux.'!$AG$12:$AG$722,0),MATCH(G$6,'Res.Aux.'!$AG$15:$BG$15,0)))</f>
        <v/>
      </c>
      <c r="H832" s="405" t="str">
        <f>IF($B832="-","",Datos!$I$16)</f>
        <v/>
      </c>
      <c r="I832" s="406" t="str">
        <f>IF($C832="","",Datos!$G$16)</f>
        <v/>
      </c>
      <c r="J832" s="407" t="str">
        <f>IF($B832="-","",INDEX('Res.Aux.'!$AG$12:$BG$722,MATCH($B832,'Res.Aux.'!$AG$12:$AG$722,0),MATCH(J$6,'Res.Aux.'!$AG$15:$BG$15,0)))</f>
        <v/>
      </c>
      <c r="K832" s="408" t="str">
        <f>IF($C832="","",Datos!$H$26)</f>
        <v/>
      </c>
      <c r="L832" s="409" t="str">
        <f>IF($I832="","",Datos!$N$27)</f>
        <v/>
      </c>
      <c r="M832" s="407" t="str">
        <f>IF($I832="","",Datos!$O$27)</f>
        <v/>
      </c>
      <c r="N832" s="410" t="str">
        <f>IF($B832="-","",INDEX('Res.Aux.'!$AG$12:$BG$722,MATCH($B832,'Res.Aux.'!$AG$12:$AG$722,0),MATCH(N$6,'Res.Aux.'!$AG$15:$BG$15,0)))</f>
        <v/>
      </c>
      <c r="O832" s="411"/>
      <c r="P832" s="412" t="str">
        <f t="shared" si="152"/>
        <v/>
      </c>
      <c r="Q832" s="413" t="str">
        <f t="shared" si="154"/>
        <v>ù</v>
      </c>
      <c r="R832" s="414" t="str">
        <f>IF($B832="-","",INDEX('Res.Aux.'!$AG$12:$BG$722,MATCH($B832,'Res.Aux.'!$AG$12:$AG$722,0),MATCH(R$6,'Res.Aux.'!$AG$15:$BG$15,0)))</f>
        <v/>
      </c>
      <c r="S832" s="415" t="str">
        <f>IF($B832="-","",INDEX('Res.Aux.'!$AG$12:$BG$722,MATCH($B832,'Res.Aux.'!$AG$12:$AG$722,0),MATCH(S$6,'Res.Aux.'!$AG$15:$BG$15,0)))</f>
        <v/>
      </c>
      <c r="T832" s="415" t="str">
        <f>IF($B832="-","",INDEX('Res.Aux.'!$AG$12:$BG$722,MATCH($B832,'Res.Aux.'!$AG$12:$AG$722,0),MATCH(T$6,'Res.Aux.'!$AG$15:$BG$15,0)))</f>
        <v/>
      </c>
      <c r="U832" s="416" t="str">
        <f>IF($B832="-","",INDEX('Res.Aux.'!$AG$12:$BG$722,MATCH($B832,'Res.Aux.'!$AG$12:$AG$722,0),MATCH(U$6,'Res.Aux.'!$AG$15:$BG$15,0)))</f>
        <v/>
      </c>
      <c r="V832" s="417"/>
      <c r="W832" s="414" t="str">
        <f t="shared" si="157"/>
        <v>-</v>
      </c>
      <c r="X832" s="415" t="str">
        <f t="shared" si="157"/>
        <v>-</v>
      </c>
      <c r="Y832" s="415" t="str">
        <f t="shared" si="157"/>
        <v>-</v>
      </c>
      <c r="Z832" s="416" t="str">
        <f t="shared" si="157"/>
        <v>-</v>
      </c>
      <c r="AA832" s="417"/>
      <c r="AB832" s="414" t="str">
        <f t="shared" si="156"/>
        <v>-</v>
      </c>
      <c r="AC832" s="415" t="str">
        <f t="shared" si="156"/>
        <v>-</v>
      </c>
      <c r="AD832" s="415" t="str">
        <f t="shared" si="156"/>
        <v>-</v>
      </c>
      <c r="AE832" s="416" t="str">
        <f t="shared" si="156"/>
        <v>-</v>
      </c>
      <c r="AF832" s="417"/>
      <c r="AG832" s="410" t="str">
        <f t="shared" si="147"/>
        <v>-</v>
      </c>
      <c r="AH832" s="417"/>
      <c r="AI832" s="418" t="str">
        <f t="shared" si="148"/>
        <v>ù</v>
      </c>
      <c r="AJ832" s="419" t="str">
        <f t="shared" si="149"/>
        <v>~</v>
      </c>
      <c r="AK832" s="417"/>
      <c r="AL832" s="414" t="str">
        <f t="shared" si="155"/>
        <v>-</v>
      </c>
      <c r="AM832" s="416" t="str">
        <f t="shared" si="153"/>
        <v>-</v>
      </c>
    </row>
    <row r="833" spans="2:39" ht="15" x14ac:dyDescent="0.3">
      <c r="B833" s="400" t="str">
        <f>IF(MAX(B$7:B832)+1&gt;MAX('Res.Aux.'!$AG$23:$AG$722),"-",MAX(B$7:B832)+1)</f>
        <v>-</v>
      </c>
      <c r="C833" s="401" t="str">
        <f>IF($B833="-","",INDEX('Res.Aux.'!$AG$12:$BG$722,MATCH($B833,'Res.Aux.'!$AG$12:$AG$722,0),MATCH(C$6,'Res.Aux.'!$AG$15:$BG$15,0)))</f>
        <v/>
      </c>
      <c r="D833" s="402" t="str">
        <f t="shared" si="150"/>
        <v/>
      </c>
      <c r="E833" s="403" t="str">
        <f>IF($B833="-","",INDEX('Res.Aux.'!$AG$12:$BG$722,MATCH($B833,'Res.Aux.'!$AG$12:$AG$722,0),MATCH(E$6,'Res.Aux.'!$AG$15:$BG$15,0)))</f>
        <v/>
      </c>
      <c r="F833" s="402" t="str">
        <f t="shared" si="151"/>
        <v/>
      </c>
      <c r="G833" s="404" t="str">
        <f>IF($B833="-","",INDEX('Res.Aux.'!$AG$12:$BG$722,MATCH($B833,'Res.Aux.'!$AG$12:$AG$722,0),MATCH(G$6,'Res.Aux.'!$AG$15:$BG$15,0)))</f>
        <v/>
      </c>
      <c r="H833" s="405" t="str">
        <f>IF($B833="-","",Datos!$I$16)</f>
        <v/>
      </c>
      <c r="I833" s="406" t="str">
        <f>IF($C833="","",Datos!$G$16)</f>
        <v/>
      </c>
      <c r="J833" s="407" t="str">
        <f>IF($B833="-","",INDEX('Res.Aux.'!$AG$12:$BG$722,MATCH($B833,'Res.Aux.'!$AG$12:$AG$722,0),MATCH(J$6,'Res.Aux.'!$AG$15:$BG$15,0)))</f>
        <v/>
      </c>
      <c r="K833" s="408" t="str">
        <f>IF($C833="","",Datos!$H$26)</f>
        <v/>
      </c>
      <c r="L833" s="409" t="str">
        <f>IF($I833="","",Datos!$N$27)</f>
        <v/>
      </c>
      <c r="M833" s="407" t="str">
        <f>IF($I833="","",Datos!$O$27)</f>
        <v/>
      </c>
      <c r="N833" s="410" t="str">
        <f>IF($B833="-","",INDEX('Res.Aux.'!$AG$12:$BG$722,MATCH($B833,'Res.Aux.'!$AG$12:$AG$722,0),MATCH(N$6,'Res.Aux.'!$AG$15:$BG$15,0)))</f>
        <v/>
      </c>
      <c r="O833" s="411"/>
      <c r="P833" s="412" t="str">
        <f t="shared" si="152"/>
        <v/>
      </c>
      <c r="Q833" s="413" t="str">
        <f t="shared" si="154"/>
        <v>ù</v>
      </c>
      <c r="R833" s="414" t="str">
        <f>IF($B833="-","",INDEX('Res.Aux.'!$AG$12:$BG$722,MATCH($B833,'Res.Aux.'!$AG$12:$AG$722,0),MATCH(R$6,'Res.Aux.'!$AG$15:$BG$15,0)))</f>
        <v/>
      </c>
      <c r="S833" s="415" t="str">
        <f>IF($B833="-","",INDEX('Res.Aux.'!$AG$12:$BG$722,MATCH($B833,'Res.Aux.'!$AG$12:$AG$722,0),MATCH(S$6,'Res.Aux.'!$AG$15:$BG$15,0)))</f>
        <v/>
      </c>
      <c r="T833" s="415" t="str">
        <f>IF($B833="-","",INDEX('Res.Aux.'!$AG$12:$BG$722,MATCH($B833,'Res.Aux.'!$AG$12:$AG$722,0),MATCH(T$6,'Res.Aux.'!$AG$15:$BG$15,0)))</f>
        <v/>
      </c>
      <c r="U833" s="416" t="str">
        <f>IF($B833="-","",INDEX('Res.Aux.'!$AG$12:$BG$722,MATCH($B833,'Res.Aux.'!$AG$12:$AG$722,0),MATCH(U$6,'Res.Aux.'!$AG$15:$BG$15,0)))</f>
        <v/>
      </c>
      <c r="V833" s="417"/>
      <c r="W833" s="414" t="str">
        <f t="shared" si="157"/>
        <v>-</v>
      </c>
      <c r="X833" s="415" t="str">
        <f t="shared" si="157"/>
        <v>-</v>
      </c>
      <c r="Y833" s="415" t="str">
        <f t="shared" si="157"/>
        <v>-</v>
      </c>
      <c r="Z833" s="416" t="str">
        <f t="shared" si="157"/>
        <v>-</v>
      </c>
      <c r="AA833" s="417"/>
      <c r="AB833" s="414" t="str">
        <f t="shared" si="156"/>
        <v>-</v>
      </c>
      <c r="AC833" s="415" t="str">
        <f t="shared" si="156"/>
        <v>-</v>
      </c>
      <c r="AD833" s="415" t="str">
        <f t="shared" si="156"/>
        <v>-</v>
      </c>
      <c r="AE833" s="416" t="str">
        <f t="shared" si="156"/>
        <v>-</v>
      </c>
      <c r="AF833" s="417"/>
      <c r="AG833" s="410" t="str">
        <f t="shared" si="147"/>
        <v>-</v>
      </c>
      <c r="AH833" s="417"/>
      <c r="AI833" s="418" t="str">
        <f t="shared" si="148"/>
        <v>ù</v>
      </c>
      <c r="AJ833" s="419" t="str">
        <f t="shared" si="149"/>
        <v>~</v>
      </c>
      <c r="AK833" s="417"/>
      <c r="AL833" s="414" t="str">
        <f t="shared" si="155"/>
        <v>-</v>
      </c>
      <c r="AM833" s="416" t="str">
        <f t="shared" si="153"/>
        <v>-</v>
      </c>
    </row>
    <row r="834" spans="2:39" ht="15" x14ac:dyDescent="0.3">
      <c r="B834" s="400" t="str">
        <f>IF(MAX(B$7:B833)+1&gt;MAX('Res.Aux.'!$AG$23:$AG$722),"-",MAX(B$7:B833)+1)</f>
        <v>-</v>
      </c>
      <c r="C834" s="401" t="str">
        <f>IF($B834="-","",INDEX('Res.Aux.'!$AG$12:$BG$722,MATCH($B834,'Res.Aux.'!$AG$12:$AG$722,0),MATCH(C$6,'Res.Aux.'!$AG$15:$BG$15,0)))</f>
        <v/>
      </c>
      <c r="D834" s="402" t="str">
        <f t="shared" si="150"/>
        <v/>
      </c>
      <c r="E834" s="403" t="str">
        <f>IF($B834="-","",INDEX('Res.Aux.'!$AG$12:$BG$722,MATCH($B834,'Res.Aux.'!$AG$12:$AG$722,0),MATCH(E$6,'Res.Aux.'!$AG$15:$BG$15,0)))</f>
        <v/>
      </c>
      <c r="F834" s="402" t="str">
        <f t="shared" si="151"/>
        <v/>
      </c>
      <c r="G834" s="404" t="str">
        <f>IF($B834="-","",INDEX('Res.Aux.'!$AG$12:$BG$722,MATCH($B834,'Res.Aux.'!$AG$12:$AG$722,0),MATCH(G$6,'Res.Aux.'!$AG$15:$BG$15,0)))</f>
        <v/>
      </c>
      <c r="H834" s="405" t="str">
        <f>IF($B834="-","",Datos!$I$16)</f>
        <v/>
      </c>
      <c r="I834" s="406" t="str">
        <f>IF($C834="","",Datos!$G$16)</f>
        <v/>
      </c>
      <c r="J834" s="407" t="str">
        <f>IF($B834="-","",INDEX('Res.Aux.'!$AG$12:$BG$722,MATCH($B834,'Res.Aux.'!$AG$12:$AG$722,0),MATCH(J$6,'Res.Aux.'!$AG$15:$BG$15,0)))</f>
        <v/>
      </c>
      <c r="K834" s="408" t="str">
        <f>IF($C834="","",Datos!$H$26)</f>
        <v/>
      </c>
      <c r="L834" s="409" t="str">
        <f>IF($I834="","",Datos!$N$27)</f>
        <v/>
      </c>
      <c r="M834" s="407" t="str">
        <f>IF($I834="","",Datos!$O$27)</f>
        <v/>
      </c>
      <c r="N834" s="410" t="str">
        <f>IF($B834="-","",INDEX('Res.Aux.'!$AG$12:$BG$722,MATCH($B834,'Res.Aux.'!$AG$12:$AG$722,0),MATCH(N$6,'Res.Aux.'!$AG$15:$BG$15,0)))</f>
        <v/>
      </c>
      <c r="O834" s="411"/>
      <c r="P834" s="412" t="str">
        <f t="shared" si="152"/>
        <v/>
      </c>
      <c r="Q834" s="413" t="str">
        <f t="shared" si="154"/>
        <v>ù</v>
      </c>
      <c r="R834" s="414" t="str">
        <f>IF($B834="-","",INDEX('Res.Aux.'!$AG$12:$BG$722,MATCH($B834,'Res.Aux.'!$AG$12:$AG$722,0),MATCH(R$6,'Res.Aux.'!$AG$15:$BG$15,0)))</f>
        <v/>
      </c>
      <c r="S834" s="415" t="str">
        <f>IF($B834="-","",INDEX('Res.Aux.'!$AG$12:$BG$722,MATCH($B834,'Res.Aux.'!$AG$12:$AG$722,0),MATCH(S$6,'Res.Aux.'!$AG$15:$BG$15,0)))</f>
        <v/>
      </c>
      <c r="T834" s="415" t="str">
        <f>IF($B834="-","",INDEX('Res.Aux.'!$AG$12:$BG$722,MATCH($B834,'Res.Aux.'!$AG$12:$AG$722,0),MATCH(T$6,'Res.Aux.'!$AG$15:$BG$15,0)))</f>
        <v/>
      </c>
      <c r="U834" s="416" t="str">
        <f>IF($B834="-","",INDEX('Res.Aux.'!$AG$12:$BG$722,MATCH($B834,'Res.Aux.'!$AG$12:$AG$722,0),MATCH(U$6,'Res.Aux.'!$AG$15:$BG$15,0)))</f>
        <v/>
      </c>
      <c r="V834" s="417"/>
      <c r="W834" s="414" t="str">
        <f t="shared" si="157"/>
        <v>-</v>
      </c>
      <c r="X834" s="415" t="str">
        <f t="shared" si="157"/>
        <v>-</v>
      </c>
      <c r="Y834" s="415" t="str">
        <f t="shared" si="157"/>
        <v>-</v>
      </c>
      <c r="Z834" s="416" t="str">
        <f t="shared" si="157"/>
        <v>-</v>
      </c>
      <c r="AA834" s="417"/>
      <c r="AB834" s="414" t="str">
        <f t="shared" si="156"/>
        <v>-</v>
      </c>
      <c r="AC834" s="415" t="str">
        <f t="shared" si="156"/>
        <v>-</v>
      </c>
      <c r="AD834" s="415" t="str">
        <f t="shared" si="156"/>
        <v>-</v>
      </c>
      <c r="AE834" s="416" t="str">
        <f t="shared" si="156"/>
        <v>-</v>
      </c>
      <c r="AF834" s="417"/>
      <c r="AG834" s="410" t="str">
        <f t="shared" si="147"/>
        <v>-</v>
      </c>
      <c r="AH834" s="417"/>
      <c r="AI834" s="418" t="str">
        <f t="shared" si="148"/>
        <v>ù</v>
      </c>
      <c r="AJ834" s="419" t="str">
        <f t="shared" si="149"/>
        <v>~</v>
      </c>
      <c r="AK834" s="417"/>
      <c r="AL834" s="414" t="str">
        <f t="shared" si="155"/>
        <v>-</v>
      </c>
      <c r="AM834" s="416" t="str">
        <f t="shared" si="153"/>
        <v>-</v>
      </c>
    </row>
    <row r="835" spans="2:39" ht="15" x14ac:dyDescent="0.3">
      <c r="B835" s="400" t="str">
        <f>IF(MAX(B$7:B834)+1&gt;MAX('Res.Aux.'!$AG$23:$AG$722),"-",MAX(B$7:B834)+1)</f>
        <v>-</v>
      </c>
      <c r="C835" s="401" t="str">
        <f>IF($B835="-","",INDEX('Res.Aux.'!$AG$12:$BG$722,MATCH($B835,'Res.Aux.'!$AG$12:$AG$722,0),MATCH(C$6,'Res.Aux.'!$AG$15:$BG$15,0)))</f>
        <v/>
      </c>
      <c r="D835" s="402" t="str">
        <f t="shared" si="150"/>
        <v/>
      </c>
      <c r="E835" s="403" t="str">
        <f>IF($B835="-","",INDEX('Res.Aux.'!$AG$12:$BG$722,MATCH($B835,'Res.Aux.'!$AG$12:$AG$722,0),MATCH(E$6,'Res.Aux.'!$AG$15:$BG$15,0)))</f>
        <v/>
      </c>
      <c r="F835" s="402" t="str">
        <f t="shared" si="151"/>
        <v/>
      </c>
      <c r="G835" s="404" t="str">
        <f>IF($B835="-","",INDEX('Res.Aux.'!$AG$12:$BG$722,MATCH($B835,'Res.Aux.'!$AG$12:$AG$722,0),MATCH(G$6,'Res.Aux.'!$AG$15:$BG$15,0)))</f>
        <v/>
      </c>
      <c r="H835" s="405" t="str">
        <f>IF($B835="-","",Datos!$I$16)</f>
        <v/>
      </c>
      <c r="I835" s="406" t="str">
        <f>IF($C835="","",Datos!$G$16)</f>
        <v/>
      </c>
      <c r="J835" s="407" t="str">
        <f>IF($B835="-","",INDEX('Res.Aux.'!$AG$12:$BG$722,MATCH($B835,'Res.Aux.'!$AG$12:$AG$722,0),MATCH(J$6,'Res.Aux.'!$AG$15:$BG$15,0)))</f>
        <v/>
      </c>
      <c r="K835" s="408" t="str">
        <f>IF($C835="","",Datos!$H$26)</f>
        <v/>
      </c>
      <c r="L835" s="409" t="str">
        <f>IF($I835="","",Datos!$N$27)</f>
        <v/>
      </c>
      <c r="M835" s="407" t="str">
        <f>IF($I835="","",Datos!$O$27)</f>
        <v/>
      </c>
      <c r="N835" s="410" t="str">
        <f>IF($B835="-","",INDEX('Res.Aux.'!$AG$12:$BG$722,MATCH($B835,'Res.Aux.'!$AG$12:$AG$722,0),MATCH(N$6,'Res.Aux.'!$AG$15:$BG$15,0)))</f>
        <v/>
      </c>
      <c r="O835" s="411"/>
      <c r="P835" s="412" t="str">
        <f t="shared" si="152"/>
        <v/>
      </c>
      <c r="Q835" s="413" t="str">
        <f t="shared" si="154"/>
        <v>ù</v>
      </c>
      <c r="R835" s="414" t="str">
        <f>IF($B835="-","",INDEX('Res.Aux.'!$AG$12:$BG$722,MATCH($B835,'Res.Aux.'!$AG$12:$AG$722,0),MATCH(R$6,'Res.Aux.'!$AG$15:$BG$15,0)))</f>
        <v/>
      </c>
      <c r="S835" s="415" t="str">
        <f>IF($B835="-","",INDEX('Res.Aux.'!$AG$12:$BG$722,MATCH($B835,'Res.Aux.'!$AG$12:$AG$722,0),MATCH(S$6,'Res.Aux.'!$AG$15:$BG$15,0)))</f>
        <v/>
      </c>
      <c r="T835" s="415" t="str">
        <f>IF($B835="-","",INDEX('Res.Aux.'!$AG$12:$BG$722,MATCH($B835,'Res.Aux.'!$AG$12:$AG$722,0),MATCH(T$6,'Res.Aux.'!$AG$15:$BG$15,0)))</f>
        <v/>
      </c>
      <c r="U835" s="416" t="str">
        <f>IF($B835="-","",INDEX('Res.Aux.'!$AG$12:$BG$722,MATCH($B835,'Res.Aux.'!$AG$12:$AG$722,0),MATCH(U$6,'Res.Aux.'!$AG$15:$BG$15,0)))</f>
        <v/>
      </c>
      <c r="V835" s="417"/>
      <c r="W835" s="414" t="str">
        <f t="shared" si="157"/>
        <v>-</v>
      </c>
      <c r="X835" s="415" t="str">
        <f t="shared" si="157"/>
        <v>-</v>
      </c>
      <c r="Y835" s="415" t="str">
        <f t="shared" si="157"/>
        <v>-</v>
      </c>
      <c r="Z835" s="416" t="str">
        <f t="shared" si="157"/>
        <v>-</v>
      </c>
      <c r="AA835" s="417"/>
      <c r="AB835" s="414" t="str">
        <f t="shared" si="156"/>
        <v>-</v>
      </c>
      <c r="AC835" s="415" t="str">
        <f t="shared" si="156"/>
        <v>-</v>
      </c>
      <c r="AD835" s="415" t="str">
        <f t="shared" si="156"/>
        <v>-</v>
      </c>
      <c r="AE835" s="416" t="str">
        <f t="shared" si="156"/>
        <v>-</v>
      </c>
      <c r="AF835" s="417"/>
      <c r="AG835" s="410" t="str">
        <f t="shared" si="147"/>
        <v>-</v>
      </c>
      <c r="AH835" s="417"/>
      <c r="AI835" s="418" t="str">
        <f t="shared" si="148"/>
        <v>ù</v>
      </c>
      <c r="AJ835" s="419" t="str">
        <f t="shared" si="149"/>
        <v>~</v>
      </c>
      <c r="AK835" s="417"/>
      <c r="AL835" s="414" t="str">
        <f t="shared" si="155"/>
        <v>-</v>
      </c>
      <c r="AM835" s="416" t="str">
        <f t="shared" si="153"/>
        <v>-</v>
      </c>
    </row>
    <row r="836" spans="2:39" ht="15" x14ac:dyDescent="0.3">
      <c r="B836" s="400" t="str">
        <f>IF(MAX(B$7:B835)+1&gt;MAX('Res.Aux.'!$AG$23:$AG$722),"-",MAX(B$7:B835)+1)</f>
        <v>-</v>
      </c>
      <c r="C836" s="401" t="str">
        <f>IF($B836="-","",INDEX('Res.Aux.'!$AG$12:$BG$722,MATCH($B836,'Res.Aux.'!$AG$12:$AG$722,0),MATCH(C$6,'Res.Aux.'!$AG$15:$BG$15,0)))</f>
        <v/>
      </c>
      <c r="D836" s="402" t="str">
        <f t="shared" si="150"/>
        <v/>
      </c>
      <c r="E836" s="403" t="str">
        <f>IF($B836="-","",INDEX('Res.Aux.'!$AG$12:$BG$722,MATCH($B836,'Res.Aux.'!$AG$12:$AG$722,0),MATCH(E$6,'Res.Aux.'!$AG$15:$BG$15,0)))</f>
        <v/>
      </c>
      <c r="F836" s="402" t="str">
        <f t="shared" si="151"/>
        <v/>
      </c>
      <c r="G836" s="404" t="str">
        <f>IF($B836="-","",INDEX('Res.Aux.'!$AG$12:$BG$722,MATCH($B836,'Res.Aux.'!$AG$12:$AG$722,0),MATCH(G$6,'Res.Aux.'!$AG$15:$BG$15,0)))</f>
        <v/>
      </c>
      <c r="H836" s="405" t="str">
        <f>IF($B836="-","",Datos!$I$16)</f>
        <v/>
      </c>
      <c r="I836" s="406" t="str">
        <f>IF($C836="","",Datos!$G$16)</f>
        <v/>
      </c>
      <c r="J836" s="407" t="str">
        <f>IF($B836="-","",INDEX('Res.Aux.'!$AG$12:$BG$722,MATCH($B836,'Res.Aux.'!$AG$12:$AG$722,0),MATCH(J$6,'Res.Aux.'!$AG$15:$BG$15,0)))</f>
        <v/>
      </c>
      <c r="K836" s="408" t="str">
        <f>IF($C836="","",Datos!$H$26)</f>
        <v/>
      </c>
      <c r="L836" s="409" t="str">
        <f>IF($I836="","",Datos!$N$27)</f>
        <v/>
      </c>
      <c r="M836" s="407" t="str">
        <f>IF($I836="","",Datos!$O$27)</f>
        <v/>
      </c>
      <c r="N836" s="410" t="str">
        <f>IF($B836="-","",INDEX('Res.Aux.'!$AG$12:$BG$722,MATCH($B836,'Res.Aux.'!$AG$12:$AG$722,0),MATCH(N$6,'Res.Aux.'!$AG$15:$BG$15,0)))</f>
        <v/>
      </c>
      <c r="O836" s="411"/>
      <c r="P836" s="412" t="str">
        <f t="shared" si="152"/>
        <v/>
      </c>
      <c r="Q836" s="413" t="str">
        <f t="shared" si="154"/>
        <v>ù</v>
      </c>
      <c r="R836" s="414" t="str">
        <f>IF($B836="-","",INDEX('Res.Aux.'!$AG$12:$BG$722,MATCH($B836,'Res.Aux.'!$AG$12:$AG$722,0),MATCH(R$6,'Res.Aux.'!$AG$15:$BG$15,0)))</f>
        <v/>
      </c>
      <c r="S836" s="415" t="str">
        <f>IF($B836="-","",INDEX('Res.Aux.'!$AG$12:$BG$722,MATCH($B836,'Res.Aux.'!$AG$12:$AG$722,0),MATCH(S$6,'Res.Aux.'!$AG$15:$BG$15,0)))</f>
        <v/>
      </c>
      <c r="T836" s="415" t="str">
        <f>IF($B836="-","",INDEX('Res.Aux.'!$AG$12:$BG$722,MATCH($B836,'Res.Aux.'!$AG$12:$AG$722,0),MATCH(T$6,'Res.Aux.'!$AG$15:$BG$15,0)))</f>
        <v/>
      </c>
      <c r="U836" s="416" t="str">
        <f>IF($B836="-","",INDEX('Res.Aux.'!$AG$12:$BG$722,MATCH($B836,'Res.Aux.'!$AG$12:$AG$722,0),MATCH(U$6,'Res.Aux.'!$AG$15:$BG$15,0)))</f>
        <v/>
      </c>
      <c r="V836" s="417"/>
      <c r="W836" s="414" t="str">
        <f t="shared" si="157"/>
        <v>-</v>
      </c>
      <c r="X836" s="415" t="str">
        <f t="shared" si="157"/>
        <v>-</v>
      </c>
      <c r="Y836" s="415" t="str">
        <f t="shared" si="157"/>
        <v>-</v>
      </c>
      <c r="Z836" s="416" t="str">
        <f t="shared" si="157"/>
        <v>-</v>
      </c>
      <c r="AA836" s="417"/>
      <c r="AB836" s="414" t="str">
        <f t="shared" si="156"/>
        <v>-</v>
      </c>
      <c r="AC836" s="415" t="str">
        <f t="shared" si="156"/>
        <v>-</v>
      </c>
      <c r="AD836" s="415" t="str">
        <f t="shared" si="156"/>
        <v>-</v>
      </c>
      <c r="AE836" s="416" t="str">
        <f t="shared" si="156"/>
        <v>-</v>
      </c>
      <c r="AF836" s="417"/>
      <c r="AG836" s="410" t="str">
        <f t="shared" si="147"/>
        <v>-</v>
      </c>
      <c r="AH836" s="417"/>
      <c r="AI836" s="418" t="str">
        <f t="shared" si="148"/>
        <v>ù</v>
      </c>
      <c r="AJ836" s="419" t="str">
        <f t="shared" si="149"/>
        <v>~</v>
      </c>
      <c r="AK836" s="417"/>
      <c r="AL836" s="414" t="str">
        <f t="shared" si="155"/>
        <v>-</v>
      </c>
      <c r="AM836" s="416" t="str">
        <f t="shared" si="153"/>
        <v>-</v>
      </c>
    </row>
    <row r="837" spans="2:39" ht="15" x14ac:dyDescent="0.3">
      <c r="B837" s="400" t="str">
        <f>IF(MAX(B$7:B836)+1&gt;MAX('Res.Aux.'!$AG$23:$AG$722),"-",MAX(B$7:B836)+1)</f>
        <v>-</v>
      </c>
      <c r="C837" s="401" t="str">
        <f>IF($B837="-","",INDEX('Res.Aux.'!$AG$12:$BG$722,MATCH($B837,'Res.Aux.'!$AG$12:$AG$722,0),MATCH(C$6,'Res.Aux.'!$AG$15:$BG$15,0)))</f>
        <v/>
      </c>
      <c r="D837" s="402" t="str">
        <f t="shared" si="150"/>
        <v/>
      </c>
      <c r="E837" s="403" t="str">
        <f>IF($B837="-","",INDEX('Res.Aux.'!$AG$12:$BG$722,MATCH($B837,'Res.Aux.'!$AG$12:$AG$722,0),MATCH(E$6,'Res.Aux.'!$AG$15:$BG$15,0)))</f>
        <v/>
      </c>
      <c r="F837" s="402" t="str">
        <f t="shared" si="151"/>
        <v/>
      </c>
      <c r="G837" s="404" t="str">
        <f>IF($B837="-","",INDEX('Res.Aux.'!$AG$12:$BG$722,MATCH($B837,'Res.Aux.'!$AG$12:$AG$722,0),MATCH(G$6,'Res.Aux.'!$AG$15:$BG$15,0)))</f>
        <v/>
      </c>
      <c r="H837" s="405" t="str">
        <f>IF($B837="-","",Datos!$I$16)</f>
        <v/>
      </c>
      <c r="I837" s="406" t="str">
        <f>IF($C837="","",Datos!$G$16)</f>
        <v/>
      </c>
      <c r="J837" s="407" t="str">
        <f>IF($B837="-","",INDEX('Res.Aux.'!$AG$12:$BG$722,MATCH($B837,'Res.Aux.'!$AG$12:$AG$722,0),MATCH(J$6,'Res.Aux.'!$AG$15:$BG$15,0)))</f>
        <v/>
      </c>
      <c r="K837" s="408" t="str">
        <f>IF($C837="","",Datos!$H$26)</f>
        <v/>
      </c>
      <c r="L837" s="409" t="str">
        <f>IF($I837="","",Datos!$N$27)</f>
        <v/>
      </c>
      <c r="M837" s="407" t="str">
        <f>IF($I837="","",Datos!$O$27)</f>
        <v/>
      </c>
      <c r="N837" s="410" t="str">
        <f>IF($B837="-","",INDEX('Res.Aux.'!$AG$12:$BG$722,MATCH($B837,'Res.Aux.'!$AG$12:$AG$722,0),MATCH(N$6,'Res.Aux.'!$AG$15:$BG$15,0)))</f>
        <v/>
      </c>
      <c r="O837" s="411"/>
      <c r="P837" s="412" t="str">
        <f t="shared" si="152"/>
        <v/>
      </c>
      <c r="Q837" s="413" t="str">
        <f t="shared" si="154"/>
        <v>ù</v>
      </c>
      <c r="R837" s="414" t="str">
        <f>IF($B837="-","",INDEX('Res.Aux.'!$AG$12:$BG$722,MATCH($B837,'Res.Aux.'!$AG$12:$AG$722,0),MATCH(R$6,'Res.Aux.'!$AG$15:$BG$15,0)))</f>
        <v/>
      </c>
      <c r="S837" s="415" t="str">
        <f>IF($B837="-","",INDEX('Res.Aux.'!$AG$12:$BG$722,MATCH($B837,'Res.Aux.'!$AG$12:$AG$722,0),MATCH(S$6,'Res.Aux.'!$AG$15:$BG$15,0)))</f>
        <v/>
      </c>
      <c r="T837" s="415" t="str">
        <f>IF($B837="-","",INDEX('Res.Aux.'!$AG$12:$BG$722,MATCH($B837,'Res.Aux.'!$AG$12:$AG$722,0),MATCH(T$6,'Res.Aux.'!$AG$15:$BG$15,0)))</f>
        <v/>
      </c>
      <c r="U837" s="416" t="str">
        <f>IF($B837="-","",INDEX('Res.Aux.'!$AG$12:$BG$722,MATCH($B837,'Res.Aux.'!$AG$12:$AG$722,0),MATCH(U$6,'Res.Aux.'!$AG$15:$BG$15,0)))</f>
        <v/>
      </c>
      <c r="V837" s="417"/>
      <c r="W837" s="414" t="str">
        <f t="shared" si="157"/>
        <v>-</v>
      </c>
      <c r="X837" s="415" t="str">
        <f t="shared" si="157"/>
        <v>-</v>
      </c>
      <c r="Y837" s="415" t="str">
        <f t="shared" si="157"/>
        <v>-</v>
      </c>
      <c r="Z837" s="416" t="str">
        <f t="shared" si="157"/>
        <v>-</v>
      </c>
      <c r="AA837" s="417"/>
      <c r="AB837" s="414" t="str">
        <f t="shared" si="156"/>
        <v>-</v>
      </c>
      <c r="AC837" s="415" t="str">
        <f t="shared" si="156"/>
        <v>-</v>
      </c>
      <c r="AD837" s="415" t="str">
        <f t="shared" si="156"/>
        <v>-</v>
      </c>
      <c r="AE837" s="416" t="str">
        <f t="shared" si="156"/>
        <v>-</v>
      </c>
      <c r="AF837" s="417"/>
      <c r="AG837" s="410" t="str">
        <f t="shared" si="147"/>
        <v>-</v>
      </c>
      <c r="AH837" s="417"/>
      <c r="AI837" s="418" t="str">
        <f t="shared" si="148"/>
        <v>ù</v>
      </c>
      <c r="AJ837" s="419" t="str">
        <f t="shared" si="149"/>
        <v>~</v>
      </c>
      <c r="AK837" s="417"/>
      <c r="AL837" s="414" t="str">
        <f t="shared" si="155"/>
        <v>-</v>
      </c>
      <c r="AM837" s="416" t="str">
        <f t="shared" si="153"/>
        <v>-</v>
      </c>
    </row>
    <row r="838" spans="2:39" ht="15" x14ac:dyDescent="0.3">
      <c r="B838" s="400" t="str">
        <f>IF(MAX(B$7:B837)+1&gt;MAX('Res.Aux.'!$AG$23:$AG$722),"-",MAX(B$7:B837)+1)</f>
        <v>-</v>
      </c>
      <c r="C838" s="401" t="str">
        <f>IF($B838="-","",INDEX('Res.Aux.'!$AG$12:$BG$722,MATCH($B838,'Res.Aux.'!$AG$12:$AG$722,0),MATCH(C$6,'Res.Aux.'!$AG$15:$BG$15,0)))</f>
        <v/>
      </c>
      <c r="D838" s="402" t="str">
        <f t="shared" si="150"/>
        <v/>
      </c>
      <c r="E838" s="403" t="str">
        <f>IF($B838="-","",INDEX('Res.Aux.'!$AG$12:$BG$722,MATCH($B838,'Res.Aux.'!$AG$12:$AG$722,0),MATCH(E$6,'Res.Aux.'!$AG$15:$BG$15,0)))</f>
        <v/>
      </c>
      <c r="F838" s="402" t="str">
        <f t="shared" si="151"/>
        <v/>
      </c>
      <c r="G838" s="404" t="str">
        <f>IF($B838="-","",INDEX('Res.Aux.'!$AG$12:$BG$722,MATCH($B838,'Res.Aux.'!$AG$12:$AG$722,0),MATCH(G$6,'Res.Aux.'!$AG$15:$BG$15,0)))</f>
        <v/>
      </c>
      <c r="H838" s="405" t="str">
        <f>IF($B838="-","",Datos!$I$16)</f>
        <v/>
      </c>
      <c r="I838" s="406" t="str">
        <f>IF($C838="","",Datos!$G$16)</f>
        <v/>
      </c>
      <c r="J838" s="407" t="str">
        <f>IF($B838="-","",INDEX('Res.Aux.'!$AG$12:$BG$722,MATCH($B838,'Res.Aux.'!$AG$12:$AG$722,0),MATCH(J$6,'Res.Aux.'!$AG$15:$BG$15,0)))</f>
        <v/>
      </c>
      <c r="K838" s="408" t="str">
        <f>IF($C838="","",Datos!$H$26)</f>
        <v/>
      </c>
      <c r="L838" s="409" t="str">
        <f>IF($I838="","",Datos!$N$27)</f>
        <v/>
      </c>
      <c r="M838" s="407" t="str">
        <f>IF($I838="","",Datos!$O$27)</f>
        <v/>
      </c>
      <c r="N838" s="410" t="str">
        <f>IF($B838="-","",INDEX('Res.Aux.'!$AG$12:$BG$722,MATCH($B838,'Res.Aux.'!$AG$12:$AG$722,0),MATCH(N$6,'Res.Aux.'!$AG$15:$BG$15,0)))</f>
        <v/>
      </c>
      <c r="O838" s="411"/>
      <c r="P838" s="412" t="str">
        <f t="shared" si="152"/>
        <v/>
      </c>
      <c r="Q838" s="413" t="str">
        <f t="shared" si="154"/>
        <v>ù</v>
      </c>
      <c r="R838" s="414" t="str">
        <f>IF($B838="-","",INDEX('Res.Aux.'!$AG$12:$BG$722,MATCH($B838,'Res.Aux.'!$AG$12:$AG$722,0),MATCH(R$6,'Res.Aux.'!$AG$15:$BG$15,0)))</f>
        <v/>
      </c>
      <c r="S838" s="415" t="str">
        <f>IF($B838="-","",INDEX('Res.Aux.'!$AG$12:$BG$722,MATCH($B838,'Res.Aux.'!$AG$12:$AG$722,0),MATCH(S$6,'Res.Aux.'!$AG$15:$BG$15,0)))</f>
        <v/>
      </c>
      <c r="T838" s="415" t="str">
        <f>IF($B838="-","",INDEX('Res.Aux.'!$AG$12:$BG$722,MATCH($B838,'Res.Aux.'!$AG$12:$AG$722,0),MATCH(T$6,'Res.Aux.'!$AG$15:$BG$15,0)))</f>
        <v/>
      </c>
      <c r="U838" s="416" t="str">
        <f>IF($B838="-","",INDEX('Res.Aux.'!$AG$12:$BG$722,MATCH($B838,'Res.Aux.'!$AG$12:$AG$722,0),MATCH(U$6,'Res.Aux.'!$AG$15:$BG$15,0)))</f>
        <v/>
      </c>
      <c r="V838" s="417"/>
      <c r="W838" s="414" t="str">
        <f t="shared" si="157"/>
        <v>-</v>
      </c>
      <c r="X838" s="415" t="str">
        <f t="shared" si="157"/>
        <v>-</v>
      </c>
      <c r="Y838" s="415" t="str">
        <f t="shared" si="157"/>
        <v>-</v>
      </c>
      <c r="Z838" s="416" t="str">
        <f t="shared" si="157"/>
        <v>-</v>
      </c>
      <c r="AA838" s="417"/>
      <c r="AB838" s="414" t="str">
        <f t="shared" si="156"/>
        <v>-</v>
      </c>
      <c r="AC838" s="415" t="str">
        <f t="shared" si="156"/>
        <v>-</v>
      </c>
      <c r="AD838" s="415" t="str">
        <f t="shared" si="156"/>
        <v>-</v>
      </c>
      <c r="AE838" s="416" t="str">
        <f t="shared" si="156"/>
        <v>-</v>
      </c>
      <c r="AF838" s="417"/>
      <c r="AG838" s="410" t="str">
        <f t="shared" si="147"/>
        <v>-</v>
      </c>
      <c r="AH838" s="417"/>
      <c r="AI838" s="418" t="str">
        <f t="shared" si="148"/>
        <v>ù</v>
      </c>
      <c r="AJ838" s="419" t="str">
        <f t="shared" si="149"/>
        <v>~</v>
      </c>
      <c r="AK838" s="417"/>
      <c r="AL838" s="414" t="str">
        <f t="shared" si="155"/>
        <v>-</v>
      </c>
      <c r="AM838" s="416" t="str">
        <f t="shared" si="153"/>
        <v>-</v>
      </c>
    </row>
    <row r="839" spans="2:39" ht="15" x14ac:dyDescent="0.3">
      <c r="B839" s="400" t="str">
        <f>IF(MAX(B$7:B838)+1&gt;MAX('Res.Aux.'!$AG$23:$AG$722),"-",MAX(B$7:B838)+1)</f>
        <v>-</v>
      </c>
      <c r="C839" s="401" t="str">
        <f>IF($B839="-","",INDEX('Res.Aux.'!$AG$12:$BG$722,MATCH($B839,'Res.Aux.'!$AG$12:$AG$722,0),MATCH(C$6,'Res.Aux.'!$AG$15:$BG$15,0)))</f>
        <v/>
      </c>
      <c r="D839" s="402" t="str">
        <f t="shared" si="150"/>
        <v/>
      </c>
      <c r="E839" s="403" t="str">
        <f>IF($B839="-","",INDEX('Res.Aux.'!$AG$12:$BG$722,MATCH($B839,'Res.Aux.'!$AG$12:$AG$722,0),MATCH(E$6,'Res.Aux.'!$AG$15:$BG$15,0)))</f>
        <v/>
      </c>
      <c r="F839" s="402" t="str">
        <f t="shared" si="151"/>
        <v/>
      </c>
      <c r="G839" s="404" t="str">
        <f>IF($B839="-","",INDEX('Res.Aux.'!$AG$12:$BG$722,MATCH($B839,'Res.Aux.'!$AG$12:$AG$722,0),MATCH(G$6,'Res.Aux.'!$AG$15:$BG$15,0)))</f>
        <v/>
      </c>
      <c r="H839" s="405" t="str">
        <f>IF($B839="-","",Datos!$I$16)</f>
        <v/>
      </c>
      <c r="I839" s="406" t="str">
        <f>IF($C839="","",Datos!$G$16)</f>
        <v/>
      </c>
      <c r="J839" s="407" t="str">
        <f>IF($B839="-","",INDEX('Res.Aux.'!$AG$12:$BG$722,MATCH($B839,'Res.Aux.'!$AG$12:$AG$722,0),MATCH(J$6,'Res.Aux.'!$AG$15:$BG$15,0)))</f>
        <v/>
      </c>
      <c r="K839" s="408" t="str">
        <f>IF($C839="","",Datos!$H$26)</f>
        <v/>
      </c>
      <c r="L839" s="409" t="str">
        <f>IF($I839="","",Datos!$N$27)</f>
        <v/>
      </c>
      <c r="M839" s="407" t="str">
        <f>IF($I839="","",Datos!$O$27)</f>
        <v/>
      </c>
      <c r="N839" s="410" t="str">
        <f>IF($B839="-","",INDEX('Res.Aux.'!$AG$12:$BG$722,MATCH($B839,'Res.Aux.'!$AG$12:$AG$722,0),MATCH(N$6,'Res.Aux.'!$AG$15:$BG$15,0)))</f>
        <v/>
      </c>
      <c r="O839" s="411"/>
      <c r="P839" s="412" t="str">
        <f t="shared" si="152"/>
        <v/>
      </c>
      <c r="Q839" s="413" t="str">
        <f t="shared" si="154"/>
        <v>ù</v>
      </c>
      <c r="R839" s="414" t="str">
        <f>IF($B839="-","",INDEX('Res.Aux.'!$AG$12:$BG$722,MATCH($B839,'Res.Aux.'!$AG$12:$AG$722,0),MATCH(R$6,'Res.Aux.'!$AG$15:$BG$15,0)))</f>
        <v/>
      </c>
      <c r="S839" s="415" t="str">
        <f>IF($B839="-","",INDEX('Res.Aux.'!$AG$12:$BG$722,MATCH($B839,'Res.Aux.'!$AG$12:$AG$722,0),MATCH(S$6,'Res.Aux.'!$AG$15:$BG$15,0)))</f>
        <v/>
      </c>
      <c r="T839" s="415" t="str">
        <f>IF($B839="-","",INDEX('Res.Aux.'!$AG$12:$BG$722,MATCH($B839,'Res.Aux.'!$AG$12:$AG$722,0),MATCH(T$6,'Res.Aux.'!$AG$15:$BG$15,0)))</f>
        <v/>
      </c>
      <c r="U839" s="416" t="str">
        <f>IF($B839="-","",INDEX('Res.Aux.'!$AG$12:$BG$722,MATCH($B839,'Res.Aux.'!$AG$12:$AG$722,0),MATCH(U$6,'Res.Aux.'!$AG$15:$BG$15,0)))</f>
        <v/>
      </c>
      <c r="V839" s="417"/>
      <c r="W839" s="414" t="str">
        <f t="shared" si="157"/>
        <v>-</v>
      </c>
      <c r="X839" s="415" t="str">
        <f t="shared" si="157"/>
        <v>-</v>
      </c>
      <c r="Y839" s="415" t="str">
        <f t="shared" si="157"/>
        <v>-</v>
      </c>
      <c r="Z839" s="416" t="str">
        <f t="shared" si="157"/>
        <v>-</v>
      </c>
      <c r="AA839" s="417"/>
      <c r="AB839" s="414" t="str">
        <f t="shared" si="156"/>
        <v>-</v>
      </c>
      <c r="AC839" s="415" t="str">
        <f t="shared" si="156"/>
        <v>-</v>
      </c>
      <c r="AD839" s="415" t="str">
        <f t="shared" si="156"/>
        <v>-</v>
      </c>
      <c r="AE839" s="416" t="str">
        <f t="shared" si="156"/>
        <v>-</v>
      </c>
      <c r="AF839" s="417"/>
      <c r="AG839" s="410" t="str">
        <f t="shared" ref="AG839:AG902" si="158">IF(SUM(AB839:AE839)=0,"-",SUM(AB839:AE839))</f>
        <v>-</v>
      </c>
      <c r="AH839" s="417"/>
      <c r="AI839" s="418" t="str">
        <f t="shared" ref="AI839:AI902" si="159">IF(AND(N839&lt;&gt;"",AG839&lt;&gt;"-"),IF(AG839=N839,"ü","û"),IF(OR(N839=0,N839="",N839="-"),"ù","$"))</f>
        <v>ù</v>
      </c>
      <c r="AJ839" s="419" t="str">
        <f t="shared" ref="AJ839:AJ902" si="160">IF(AI839="ü","-",IF(AI839="ù","~",IF(AI839="$","???",AG839-N839)))</f>
        <v>~</v>
      </c>
      <c r="AK839" s="417"/>
      <c r="AL839" s="414" t="str">
        <f t="shared" si="155"/>
        <v>-</v>
      </c>
      <c r="AM839" s="416" t="str">
        <f t="shared" si="153"/>
        <v>-</v>
      </c>
    </row>
    <row r="840" spans="2:39" ht="15" x14ac:dyDescent="0.3">
      <c r="B840" s="400" t="str">
        <f>IF(MAX(B$7:B839)+1&gt;MAX('Res.Aux.'!$AG$23:$AG$722),"-",MAX(B$7:B839)+1)</f>
        <v>-</v>
      </c>
      <c r="C840" s="401" t="str">
        <f>IF($B840="-","",INDEX('Res.Aux.'!$AG$12:$BG$722,MATCH($B840,'Res.Aux.'!$AG$12:$AG$722,0),MATCH(C$6,'Res.Aux.'!$AG$15:$BG$15,0)))</f>
        <v/>
      </c>
      <c r="D840" s="402" t="str">
        <f t="shared" ref="D840:D903" si="161">IF(C840="","","/")</f>
        <v/>
      </c>
      <c r="E840" s="403" t="str">
        <f>IF($B840="-","",INDEX('Res.Aux.'!$AG$12:$BG$722,MATCH($B840,'Res.Aux.'!$AG$12:$AG$722,0),MATCH(E$6,'Res.Aux.'!$AG$15:$BG$15,0)))</f>
        <v/>
      </c>
      <c r="F840" s="402" t="str">
        <f t="shared" ref="F840:F903" si="162">IF(E840="","","/")</f>
        <v/>
      </c>
      <c r="G840" s="404" t="str">
        <f>IF($B840="-","",INDEX('Res.Aux.'!$AG$12:$BG$722,MATCH($B840,'Res.Aux.'!$AG$12:$AG$722,0),MATCH(G$6,'Res.Aux.'!$AG$15:$BG$15,0)))</f>
        <v/>
      </c>
      <c r="H840" s="405" t="str">
        <f>IF($B840="-","",Datos!$I$16)</f>
        <v/>
      </c>
      <c r="I840" s="406" t="str">
        <f>IF($C840="","",Datos!$G$16)</f>
        <v/>
      </c>
      <c r="J840" s="407" t="str">
        <f>IF($B840="-","",INDEX('Res.Aux.'!$AG$12:$BG$722,MATCH($B840,'Res.Aux.'!$AG$12:$AG$722,0),MATCH(J$6,'Res.Aux.'!$AG$15:$BG$15,0)))</f>
        <v/>
      </c>
      <c r="K840" s="408" t="str">
        <f>IF($C840="","",Datos!$H$26)</f>
        <v/>
      </c>
      <c r="L840" s="409" t="str">
        <f>IF($I840="","",Datos!$N$27)</f>
        <v/>
      </c>
      <c r="M840" s="407" t="str">
        <f>IF($I840="","",Datos!$O$27)</f>
        <v/>
      </c>
      <c r="N840" s="410" t="str">
        <f>IF($B840="-","",INDEX('Res.Aux.'!$AG$12:$BG$722,MATCH($B840,'Res.Aux.'!$AG$12:$AG$722,0),MATCH(N$6,'Res.Aux.'!$AG$15:$BG$15,0)))</f>
        <v/>
      </c>
      <c r="O840" s="411"/>
      <c r="P840" s="412" t="str">
        <f t="shared" ref="P840:P903" si="163">IF($B840="-","","C")</f>
        <v/>
      </c>
      <c r="Q840" s="413" t="str">
        <f t="shared" si="154"/>
        <v>ù</v>
      </c>
      <c r="R840" s="414" t="str">
        <f>IF($B840="-","",INDEX('Res.Aux.'!$AG$12:$BG$722,MATCH($B840,'Res.Aux.'!$AG$12:$AG$722,0),MATCH(R$6,'Res.Aux.'!$AG$15:$BG$15,0)))</f>
        <v/>
      </c>
      <c r="S840" s="415" t="str">
        <f>IF($B840="-","",INDEX('Res.Aux.'!$AG$12:$BG$722,MATCH($B840,'Res.Aux.'!$AG$12:$AG$722,0),MATCH(S$6,'Res.Aux.'!$AG$15:$BG$15,0)))</f>
        <v/>
      </c>
      <c r="T840" s="415" t="str">
        <f>IF($B840="-","",INDEX('Res.Aux.'!$AG$12:$BG$722,MATCH($B840,'Res.Aux.'!$AG$12:$AG$722,0),MATCH(T$6,'Res.Aux.'!$AG$15:$BG$15,0)))</f>
        <v/>
      </c>
      <c r="U840" s="416" t="str">
        <f>IF($B840="-","",INDEX('Res.Aux.'!$AG$12:$BG$722,MATCH($B840,'Res.Aux.'!$AG$12:$AG$722,0),MATCH(U$6,'Res.Aux.'!$AG$15:$BG$15,0)))</f>
        <v/>
      </c>
      <c r="V840" s="417"/>
      <c r="W840" s="414" t="str">
        <f t="shared" si="157"/>
        <v>-</v>
      </c>
      <c r="X840" s="415" t="str">
        <f t="shared" si="157"/>
        <v>-</v>
      </c>
      <c r="Y840" s="415" t="str">
        <f t="shared" si="157"/>
        <v>-</v>
      </c>
      <c r="Z840" s="416" t="str">
        <f t="shared" si="157"/>
        <v>-</v>
      </c>
      <c r="AA840" s="417"/>
      <c r="AB840" s="414" t="str">
        <f t="shared" si="156"/>
        <v>-</v>
      </c>
      <c r="AC840" s="415" t="str">
        <f t="shared" si="156"/>
        <v>-</v>
      </c>
      <c r="AD840" s="415" t="str">
        <f t="shared" si="156"/>
        <v>-</v>
      </c>
      <c r="AE840" s="416" t="str">
        <f t="shared" si="156"/>
        <v>-</v>
      </c>
      <c r="AF840" s="417"/>
      <c r="AG840" s="410" t="str">
        <f t="shared" si="158"/>
        <v>-</v>
      </c>
      <c r="AH840" s="417"/>
      <c r="AI840" s="418" t="str">
        <f t="shared" si="159"/>
        <v>ù</v>
      </c>
      <c r="AJ840" s="419" t="str">
        <f t="shared" si="160"/>
        <v>~</v>
      </c>
      <c r="AK840" s="417"/>
      <c r="AL840" s="414" t="str">
        <f t="shared" si="155"/>
        <v>-</v>
      </c>
      <c r="AM840" s="416" t="str">
        <f t="shared" ref="AM840:AM903" si="164">IF(SUM(W840:Z840)=0,"-",SUM(W840:Z840))</f>
        <v>-</v>
      </c>
    </row>
    <row r="841" spans="2:39" ht="15" x14ac:dyDescent="0.3">
      <c r="B841" s="400" t="str">
        <f>IF(MAX(B$7:B840)+1&gt;MAX('Res.Aux.'!$AG$23:$AG$722),"-",MAX(B$7:B840)+1)</f>
        <v>-</v>
      </c>
      <c r="C841" s="401" t="str">
        <f>IF($B841="-","",INDEX('Res.Aux.'!$AG$12:$BG$722,MATCH($B841,'Res.Aux.'!$AG$12:$AG$722,0),MATCH(C$6,'Res.Aux.'!$AG$15:$BG$15,0)))</f>
        <v/>
      </c>
      <c r="D841" s="402" t="str">
        <f t="shared" si="161"/>
        <v/>
      </c>
      <c r="E841" s="403" t="str">
        <f>IF($B841="-","",INDEX('Res.Aux.'!$AG$12:$BG$722,MATCH($B841,'Res.Aux.'!$AG$12:$AG$722,0),MATCH(E$6,'Res.Aux.'!$AG$15:$BG$15,0)))</f>
        <v/>
      </c>
      <c r="F841" s="402" t="str">
        <f t="shared" si="162"/>
        <v/>
      </c>
      <c r="G841" s="404" t="str">
        <f>IF($B841="-","",INDEX('Res.Aux.'!$AG$12:$BG$722,MATCH($B841,'Res.Aux.'!$AG$12:$AG$722,0),MATCH(G$6,'Res.Aux.'!$AG$15:$BG$15,0)))</f>
        <v/>
      </c>
      <c r="H841" s="405" t="str">
        <f>IF($B841="-","",Datos!$I$16)</f>
        <v/>
      </c>
      <c r="I841" s="406" t="str">
        <f>IF($C841="","",Datos!$G$16)</f>
        <v/>
      </c>
      <c r="J841" s="407" t="str">
        <f>IF($B841="-","",INDEX('Res.Aux.'!$AG$12:$BG$722,MATCH($B841,'Res.Aux.'!$AG$12:$AG$722,0),MATCH(J$6,'Res.Aux.'!$AG$15:$BG$15,0)))</f>
        <v/>
      </c>
      <c r="K841" s="408" t="str">
        <f>IF($C841="","",Datos!$H$26)</f>
        <v/>
      </c>
      <c r="L841" s="409" t="str">
        <f>IF($I841="","",Datos!$N$27)</f>
        <v/>
      </c>
      <c r="M841" s="407" t="str">
        <f>IF($I841="","",Datos!$O$27)</f>
        <v/>
      </c>
      <c r="N841" s="410" t="str">
        <f>IF($B841="-","",INDEX('Res.Aux.'!$AG$12:$BG$722,MATCH($B841,'Res.Aux.'!$AG$12:$AG$722,0),MATCH(N$6,'Res.Aux.'!$AG$15:$BG$15,0)))</f>
        <v/>
      </c>
      <c r="O841" s="411"/>
      <c r="P841" s="412" t="str">
        <f t="shared" si="163"/>
        <v/>
      </c>
      <c r="Q841" s="413" t="str">
        <f t="shared" ref="Q841:Q904" si="165">AI841</f>
        <v>ù</v>
      </c>
      <c r="R841" s="414" t="str">
        <f>IF($B841="-","",INDEX('Res.Aux.'!$AG$12:$BG$722,MATCH($B841,'Res.Aux.'!$AG$12:$AG$722,0),MATCH(R$6,'Res.Aux.'!$AG$15:$BG$15,0)))</f>
        <v/>
      </c>
      <c r="S841" s="415" t="str">
        <f>IF($B841="-","",INDEX('Res.Aux.'!$AG$12:$BG$722,MATCH($B841,'Res.Aux.'!$AG$12:$AG$722,0),MATCH(S$6,'Res.Aux.'!$AG$15:$BG$15,0)))</f>
        <v/>
      </c>
      <c r="T841" s="415" t="str">
        <f>IF($B841="-","",INDEX('Res.Aux.'!$AG$12:$BG$722,MATCH($B841,'Res.Aux.'!$AG$12:$AG$722,0),MATCH(T$6,'Res.Aux.'!$AG$15:$BG$15,0)))</f>
        <v/>
      </c>
      <c r="U841" s="416" t="str">
        <f>IF($B841="-","",INDEX('Res.Aux.'!$AG$12:$BG$722,MATCH($B841,'Res.Aux.'!$AG$12:$AG$722,0),MATCH(U$6,'Res.Aux.'!$AG$15:$BG$15,0)))</f>
        <v/>
      </c>
      <c r="V841" s="417"/>
      <c r="W841" s="414" t="str">
        <f t="shared" si="157"/>
        <v>-</v>
      </c>
      <c r="X841" s="415" t="str">
        <f t="shared" si="157"/>
        <v>-</v>
      </c>
      <c r="Y841" s="415" t="str">
        <f t="shared" si="157"/>
        <v>-</v>
      </c>
      <c r="Z841" s="416" t="str">
        <f t="shared" si="157"/>
        <v>-</v>
      </c>
      <c r="AA841" s="417"/>
      <c r="AB841" s="414" t="str">
        <f t="shared" si="156"/>
        <v>-</v>
      </c>
      <c r="AC841" s="415" t="str">
        <f t="shared" si="156"/>
        <v>-</v>
      </c>
      <c r="AD841" s="415" t="str">
        <f t="shared" si="156"/>
        <v>-</v>
      </c>
      <c r="AE841" s="416" t="str">
        <f t="shared" si="156"/>
        <v>-</v>
      </c>
      <c r="AF841" s="417"/>
      <c r="AG841" s="410" t="str">
        <f t="shared" si="158"/>
        <v>-</v>
      </c>
      <c r="AH841" s="417"/>
      <c r="AI841" s="418" t="str">
        <f t="shared" si="159"/>
        <v>ù</v>
      </c>
      <c r="AJ841" s="419" t="str">
        <f t="shared" si="160"/>
        <v>~</v>
      </c>
      <c r="AK841" s="417"/>
      <c r="AL841" s="414" t="str">
        <f t="shared" si="155"/>
        <v>-</v>
      </c>
      <c r="AM841" s="416" t="str">
        <f t="shared" si="164"/>
        <v>-</v>
      </c>
    </row>
    <row r="842" spans="2:39" ht="15" x14ac:dyDescent="0.3">
      <c r="B842" s="400" t="str">
        <f>IF(MAX(B$7:B841)+1&gt;MAX('Res.Aux.'!$AG$23:$AG$722),"-",MAX(B$7:B841)+1)</f>
        <v>-</v>
      </c>
      <c r="C842" s="401" t="str">
        <f>IF($B842="-","",INDEX('Res.Aux.'!$AG$12:$BG$722,MATCH($B842,'Res.Aux.'!$AG$12:$AG$722,0),MATCH(C$6,'Res.Aux.'!$AG$15:$BG$15,0)))</f>
        <v/>
      </c>
      <c r="D842" s="402" t="str">
        <f t="shared" si="161"/>
        <v/>
      </c>
      <c r="E842" s="403" t="str">
        <f>IF($B842="-","",INDEX('Res.Aux.'!$AG$12:$BG$722,MATCH($B842,'Res.Aux.'!$AG$12:$AG$722,0),MATCH(E$6,'Res.Aux.'!$AG$15:$BG$15,0)))</f>
        <v/>
      </c>
      <c r="F842" s="402" t="str">
        <f t="shared" si="162"/>
        <v/>
      </c>
      <c r="G842" s="404" t="str">
        <f>IF($B842="-","",INDEX('Res.Aux.'!$AG$12:$BG$722,MATCH($B842,'Res.Aux.'!$AG$12:$AG$722,0),MATCH(G$6,'Res.Aux.'!$AG$15:$BG$15,0)))</f>
        <v/>
      </c>
      <c r="H842" s="405" t="str">
        <f>IF($B842="-","",Datos!$I$16)</f>
        <v/>
      </c>
      <c r="I842" s="406" t="str">
        <f>IF($C842="","",Datos!$G$16)</f>
        <v/>
      </c>
      <c r="J842" s="407" t="str">
        <f>IF($B842="-","",INDEX('Res.Aux.'!$AG$12:$BG$722,MATCH($B842,'Res.Aux.'!$AG$12:$AG$722,0),MATCH(J$6,'Res.Aux.'!$AG$15:$BG$15,0)))</f>
        <v/>
      </c>
      <c r="K842" s="408" t="str">
        <f>IF($C842="","",Datos!$H$26)</f>
        <v/>
      </c>
      <c r="L842" s="409" t="str">
        <f>IF($I842="","",Datos!$N$27)</f>
        <v/>
      </c>
      <c r="M842" s="407" t="str">
        <f>IF($I842="","",Datos!$O$27)</f>
        <v/>
      </c>
      <c r="N842" s="410" t="str">
        <f>IF($B842="-","",INDEX('Res.Aux.'!$AG$12:$BG$722,MATCH($B842,'Res.Aux.'!$AG$12:$AG$722,0),MATCH(N$6,'Res.Aux.'!$AG$15:$BG$15,0)))</f>
        <v/>
      </c>
      <c r="O842" s="411"/>
      <c r="P842" s="412" t="str">
        <f t="shared" si="163"/>
        <v/>
      </c>
      <c r="Q842" s="413" t="str">
        <f t="shared" si="165"/>
        <v>ù</v>
      </c>
      <c r="R842" s="414" t="str">
        <f>IF($B842="-","",INDEX('Res.Aux.'!$AG$12:$BG$722,MATCH($B842,'Res.Aux.'!$AG$12:$AG$722,0),MATCH(R$6,'Res.Aux.'!$AG$15:$BG$15,0)))</f>
        <v/>
      </c>
      <c r="S842" s="415" t="str">
        <f>IF($B842="-","",INDEX('Res.Aux.'!$AG$12:$BG$722,MATCH($B842,'Res.Aux.'!$AG$12:$AG$722,0),MATCH(S$6,'Res.Aux.'!$AG$15:$BG$15,0)))</f>
        <v/>
      </c>
      <c r="T842" s="415" t="str">
        <f>IF($B842="-","",INDEX('Res.Aux.'!$AG$12:$BG$722,MATCH($B842,'Res.Aux.'!$AG$12:$AG$722,0),MATCH(T$6,'Res.Aux.'!$AG$15:$BG$15,0)))</f>
        <v/>
      </c>
      <c r="U842" s="416" t="str">
        <f>IF($B842="-","",INDEX('Res.Aux.'!$AG$12:$BG$722,MATCH($B842,'Res.Aux.'!$AG$12:$AG$722,0),MATCH(U$6,'Res.Aux.'!$AG$15:$BG$15,0)))</f>
        <v/>
      </c>
      <c r="V842" s="417"/>
      <c r="W842" s="414" t="str">
        <f t="shared" si="157"/>
        <v>-</v>
      </c>
      <c r="X842" s="415" t="str">
        <f t="shared" si="157"/>
        <v>-</v>
      </c>
      <c r="Y842" s="415" t="str">
        <f t="shared" si="157"/>
        <v>-</v>
      </c>
      <c r="Z842" s="416" t="str">
        <f t="shared" si="157"/>
        <v>-</v>
      </c>
      <c r="AA842" s="417"/>
      <c r="AB842" s="414" t="str">
        <f t="shared" si="156"/>
        <v>-</v>
      </c>
      <c r="AC842" s="415" t="str">
        <f t="shared" si="156"/>
        <v>-</v>
      </c>
      <c r="AD842" s="415" t="str">
        <f t="shared" si="156"/>
        <v>-</v>
      </c>
      <c r="AE842" s="416" t="str">
        <f t="shared" si="156"/>
        <v>-</v>
      </c>
      <c r="AF842" s="417"/>
      <c r="AG842" s="410" t="str">
        <f t="shared" si="158"/>
        <v>-</v>
      </c>
      <c r="AH842" s="417"/>
      <c r="AI842" s="418" t="str">
        <f t="shared" si="159"/>
        <v>ù</v>
      </c>
      <c r="AJ842" s="419" t="str">
        <f t="shared" si="160"/>
        <v>~</v>
      </c>
      <c r="AK842" s="417"/>
      <c r="AL842" s="414" t="str">
        <f t="shared" si="155"/>
        <v>-</v>
      </c>
      <c r="AM842" s="416" t="str">
        <f t="shared" si="164"/>
        <v>-</v>
      </c>
    </row>
    <row r="843" spans="2:39" ht="15" x14ac:dyDescent="0.3">
      <c r="B843" s="400" t="str">
        <f>IF(MAX(B$7:B842)+1&gt;MAX('Res.Aux.'!$AG$23:$AG$722),"-",MAX(B$7:B842)+1)</f>
        <v>-</v>
      </c>
      <c r="C843" s="401" t="str">
        <f>IF($B843="-","",INDEX('Res.Aux.'!$AG$12:$BG$722,MATCH($B843,'Res.Aux.'!$AG$12:$AG$722,0),MATCH(C$6,'Res.Aux.'!$AG$15:$BG$15,0)))</f>
        <v/>
      </c>
      <c r="D843" s="402" t="str">
        <f t="shared" si="161"/>
        <v/>
      </c>
      <c r="E843" s="403" t="str">
        <f>IF($B843="-","",INDEX('Res.Aux.'!$AG$12:$BG$722,MATCH($B843,'Res.Aux.'!$AG$12:$AG$722,0),MATCH(E$6,'Res.Aux.'!$AG$15:$BG$15,0)))</f>
        <v/>
      </c>
      <c r="F843" s="402" t="str">
        <f t="shared" si="162"/>
        <v/>
      </c>
      <c r="G843" s="404" t="str">
        <f>IF($B843="-","",INDEX('Res.Aux.'!$AG$12:$BG$722,MATCH($B843,'Res.Aux.'!$AG$12:$AG$722,0),MATCH(G$6,'Res.Aux.'!$AG$15:$BG$15,0)))</f>
        <v/>
      </c>
      <c r="H843" s="405" t="str">
        <f>IF($B843="-","",Datos!$I$16)</f>
        <v/>
      </c>
      <c r="I843" s="406" t="str">
        <f>IF($C843="","",Datos!$G$16)</f>
        <v/>
      </c>
      <c r="J843" s="407" t="str">
        <f>IF($B843="-","",INDEX('Res.Aux.'!$AG$12:$BG$722,MATCH($B843,'Res.Aux.'!$AG$12:$AG$722,0),MATCH(J$6,'Res.Aux.'!$AG$15:$BG$15,0)))</f>
        <v/>
      </c>
      <c r="K843" s="408" t="str">
        <f>IF($C843="","",Datos!$H$26)</f>
        <v/>
      </c>
      <c r="L843" s="409" t="str">
        <f>IF($I843="","",Datos!$N$27)</f>
        <v/>
      </c>
      <c r="M843" s="407" t="str">
        <f>IF($I843="","",Datos!$O$27)</f>
        <v/>
      </c>
      <c r="N843" s="410" t="str">
        <f>IF($B843="-","",INDEX('Res.Aux.'!$AG$12:$BG$722,MATCH($B843,'Res.Aux.'!$AG$12:$AG$722,0),MATCH(N$6,'Res.Aux.'!$AG$15:$BG$15,0)))</f>
        <v/>
      </c>
      <c r="O843" s="411"/>
      <c r="P843" s="412" t="str">
        <f t="shared" si="163"/>
        <v/>
      </c>
      <c r="Q843" s="413" t="str">
        <f t="shared" si="165"/>
        <v>ù</v>
      </c>
      <c r="R843" s="414" t="str">
        <f>IF($B843="-","",INDEX('Res.Aux.'!$AG$12:$BG$722,MATCH($B843,'Res.Aux.'!$AG$12:$AG$722,0),MATCH(R$6,'Res.Aux.'!$AG$15:$BG$15,0)))</f>
        <v/>
      </c>
      <c r="S843" s="415" t="str">
        <f>IF($B843="-","",INDEX('Res.Aux.'!$AG$12:$BG$722,MATCH($B843,'Res.Aux.'!$AG$12:$AG$722,0),MATCH(S$6,'Res.Aux.'!$AG$15:$BG$15,0)))</f>
        <v/>
      </c>
      <c r="T843" s="415" t="str">
        <f>IF($B843="-","",INDEX('Res.Aux.'!$AG$12:$BG$722,MATCH($B843,'Res.Aux.'!$AG$12:$AG$722,0),MATCH(T$6,'Res.Aux.'!$AG$15:$BG$15,0)))</f>
        <v/>
      </c>
      <c r="U843" s="416" t="str">
        <f>IF($B843="-","",INDEX('Res.Aux.'!$AG$12:$BG$722,MATCH($B843,'Res.Aux.'!$AG$12:$AG$722,0),MATCH(U$6,'Res.Aux.'!$AG$15:$BG$15,0)))</f>
        <v/>
      </c>
      <c r="V843" s="417"/>
      <c r="W843" s="414" t="str">
        <f t="shared" si="157"/>
        <v>-</v>
      </c>
      <c r="X843" s="415" t="str">
        <f t="shared" si="157"/>
        <v>-</v>
      </c>
      <c r="Y843" s="415" t="str">
        <f t="shared" si="157"/>
        <v>-</v>
      </c>
      <c r="Z843" s="416" t="str">
        <f t="shared" si="157"/>
        <v>-</v>
      </c>
      <c r="AA843" s="417"/>
      <c r="AB843" s="414" t="str">
        <f t="shared" si="156"/>
        <v>-</v>
      </c>
      <c r="AC843" s="415" t="str">
        <f t="shared" si="156"/>
        <v>-</v>
      </c>
      <c r="AD843" s="415" t="str">
        <f t="shared" si="156"/>
        <v>-</v>
      </c>
      <c r="AE843" s="416" t="str">
        <f t="shared" si="156"/>
        <v>-</v>
      </c>
      <c r="AF843" s="417"/>
      <c r="AG843" s="410" t="str">
        <f t="shared" si="158"/>
        <v>-</v>
      </c>
      <c r="AH843" s="417"/>
      <c r="AI843" s="418" t="str">
        <f t="shared" si="159"/>
        <v>ù</v>
      </c>
      <c r="AJ843" s="419" t="str">
        <f t="shared" si="160"/>
        <v>~</v>
      </c>
      <c r="AK843" s="417"/>
      <c r="AL843" s="414" t="str">
        <f t="shared" si="155"/>
        <v>-</v>
      </c>
      <c r="AM843" s="416" t="str">
        <f t="shared" si="164"/>
        <v>-</v>
      </c>
    </row>
    <row r="844" spans="2:39" ht="15" x14ac:dyDescent="0.3">
      <c r="B844" s="400" t="str">
        <f>IF(MAX(B$7:B843)+1&gt;MAX('Res.Aux.'!$AG$23:$AG$722),"-",MAX(B$7:B843)+1)</f>
        <v>-</v>
      </c>
      <c r="C844" s="401" t="str">
        <f>IF($B844="-","",INDEX('Res.Aux.'!$AG$12:$BG$722,MATCH($B844,'Res.Aux.'!$AG$12:$AG$722,0),MATCH(C$6,'Res.Aux.'!$AG$15:$BG$15,0)))</f>
        <v/>
      </c>
      <c r="D844" s="402" t="str">
        <f t="shared" si="161"/>
        <v/>
      </c>
      <c r="E844" s="403" t="str">
        <f>IF($B844="-","",INDEX('Res.Aux.'!$AG$12:$BG$722,MATCH($B844,'Res.Aux.'!$AG$12:$AG$722,0),MATCH(E$6,'Res.Aux.'!$AG$15:$BG$15,0)))</f>
        <v/>
      </c>
      <c r="F844" s="402" t="str">
        <f t="shared" si="162"/>
        <v/>
      </c>
      <c r="G844" s="404" t="str">
        <f>IF($B844="-","",INDEX('Res.Aux.'!$AG$12:$BG$722,MATCH($B844,'Res.Aux.'!$AG$12:$AG$722,0),MATCH(G$6,'Res.Aux.'!$AG$15:$BG$15,0)))</f>
        <v/>
      </c>
      <c r="H844" s="405" t="str">
        <f>IF($B844="-","",Datos!$I$16)</f>
        <v/>
      </c>
      <c r="I844" s="406" t="str">
        <f>IF($C844="","",Datos!$G$16)</f>
        <v/>
      </c>
      <c r="J844" s="407" t="str">
        <f>IF($B844="-","",INDEX('Res.Aux.'!$AG$12:$BG$722,MATCH($B844,'Res.Aux.'!$AG$12:$AG$722,0),MATCH(J$6,'Res.Aux.'!$AG$15:$BG$15,0)))</f>
        <v/>
      </c>
      <c r="K844" s="408" t="str">
        <f>IF($C844="","",Datos!$H$26)</f>
        <v/>
      </c>
      <c r="L844" s="409" t="str">
        <f>IF($I844="","",Datos!$N$27)</f>
        <v/>
      </c>
      <c r="M844" s="407" t="str">
        <f>IF($I844="","",Datos!$O$27)</f>
        <v/>
      </c>
      <c r="N844" s="410" t="str">
        <f>IF($B844="-","",INDEX('Res.Aux.'!$AG$12:$BG$722,MATCH($B844,'Res.Aux.'!$AG$12:$AG$722,0),MATCH(N$6,'Res.Aux.'!$AG$15:$BG$15,0)))</f>
        <v/>
      </c>
      <c r="O844" s="411"/>
      <c r="P844" s="412" t="str">
        <f t="shared" si="163"/>
        <v/>
      </c>
      <c r="Q844" s="413" t="str">
        <f t="shared" si="165"/>
        <v>ù</v>
      </c>
      <c r="R844" s="414" t="str">
        <f>IF($B844="-","",INDEX('Res.Aux.'!$AG$12:$BG$722,MATCH($B844,'Res.Aux.'!$AG$12:$AG$722,0),MATCH(R$6,'Res.Aux.'!$AG$15:$BG$15,0)))</f>
        <v/>
      </c>
      <c r="S844" s="415" t="str">
        <f>IF($B844="-","",INDEX('Res.Aux.'!$AG$12:$BG$722,MATCH($B844,'Res.Aux.'!$AG$12:$AG$722,0),MATCH(S$6,'Res.Aux.'!$AG$15:$BG$15,0)))</f>
        <v/>
      </c>
      <c r="T844" s="415" t="str">
        <f>IF($B844="-","",INDEX('Res.Aux.'!$AG$12:$BG$722,MATCH($B844,'Res.Aux.'!$AG$12:$AG$722,0),MATCH(T$6,'Res.Aux.'!$AG$15:$BG$15,0)))</f>
        <v/>
      </c>
      <c r="U844" s="416" t="str">
        <f>IF($B844="-","",INDEX('Res.Aux.'!$AG$12:$BG$722,MATCH($B844,'Res.Aux.'!$AG$12:$AG$722,0),MATCH(U$6,'Res.Aux.'!$AG$15:$BG$15,0)))</f>
        <v/>
      </c>
      <c r="V844" s="417"/>
      <c r="W844" s="414" t="str">
        <f t="shared" si="157"/>
        <v>-</v>
      </c>
      <c r="X844" s="415" t="str">
        <f t="shared" si="157"/>
        <v>-</v>
      </c>
      <c r="Y844" s="415" t="str">
        <f t="shared" si="157"/>
        <v>-</v>
      </c>
      <c r="Z844" s="416" t="str">
        <f t="shared" si="157"/>
        <v>-</v>
      </c>
      <c r="AA844" s="417"/>
      <c r="AB844" s="414" t="str">
        <f t="shared" si="156"/>
        <v>-</v>
      </c>
      <c r="AC844" s="415" t="str">
        <f t="shared" si="156"/>
        <v>-</v>
      </c>
      <c r="AD844" s="415" t="str">
        <f t="shared" si="156"/>
        <v>-</v>
      </c>
      <c r="AE844" s="416" t="str">
        <f t="shared" si="156"/>
        <v>-</v>
      </c>
      <c r="AF844" s="417"/>
      <c r="AG844" s="410" t="str">
        <f t="shared" si="158"/>
        <v>-</v>
      </c>
      <c r="AH844" s="417"/>
      <c r="AI844" s="418" t="str">
        <f t="shared" si="159"/>
        <v>ù</v>
      </c>
      <c r="AJ844" s="419" t="str">
        <f t="shared" si="160"/>
        <v>~</v>
      </c>
      <c r="AK844" s="417"/>
      <c r="AL844" s="414" t="str">
        <f t="shared" si="155"/>
        <v>-</v>
      </c>
      <c r="AM844" s="416" t="str">
        <f t="shared" si="164"/>
        <v>-</v>
      </c>
    </row>
    <row r="845" spans="2:39" ht="15" x14ac:dyDescent="0.3">
      <c r="B845" s="400" t="str">
        <f>IF(MAX(B$7:B844)+1&gt;MAX('Res.Aux.'!$AG$23:$AG$722),"-",MAX(B$7:B844)+1)</f>
        <v>-</v>
      </c>
      <c r="C845" s="401" t="str">
        <f>IF($B845="-","",INDEX('Res.Aux.'!$AG$12:$BG$722,MATCH($B845,'Res.Aux.'!$AG$12:$AG$722,0),MATCH(C$6,'Res.Aux.'!$AG$15:$BG$15,0)))</f>
        <v/>
      </c>
      <c r="D845" s="402" t="str">
        <f t="shared" si="161"/>
        <v/>
      </c>
      <c r="E845" s="403" t="str">
        <f>IF($B845="-","",INDEX('Res.Aux.'!$AG$12:$BG$722,MATCH($B845,'Res.Aux.'!$AG$12:$AG$722,0),MATCH(E$6,'Res.Aux.'!$AG$15:$BG$15,0)))</f>
        <v/>
      </c>
      <c r="F845" s="402" t="str">
        <f t="shared" si="162"/>
        <v/>
      </c>
      <c r="G845" s="404" t="str">
        <f>IF($B845="-","",INDEX('Res.Aux.'!$AG$12:$BG$722,MATCH($B845,'Res.Aux.'!$AG$12:$AG$722,0),MATCH(G$6,'Res.Aux.'!$AG$15:$BG$15,0)))</f>
        <v/>
      </c>
      <c r="H845" s="405" t="str">
        <f>IF($B845="-","",Datos!$I$16)</f>
        <v/>
      </c>
      <c r="I845" s="406" t="str">
        <f>IF($C845="","",Datos!$G$16)</f>
        <v/>
      </c>
      <c r="J845" s="407" t="str">
        <f>IF($B845="-","",INDEX('Res.Aux.'!$AG$12:$BG$722,MATCH($B845,'Res.Aux.'!$AG$12:$AG$722,0),MATCH(J$6,'Res.Aux.'!$AG$15:$BG$15,0)))</f>
        <v/>
      </c>
      <c r="K845" s="408" t="str">
        <f>IF($C845="","",Datos!$H$26)</f>
        <v/>
      </c>
      <c r="L845" s="409" t="str">
        <f>IF($I845="","",Datos!$N$27)</f>
        <v/>
      </c>
      <c r="M845" s="407" t="str">
        <f>IF($I845="","",Datos!$O$27)</f>
        <v/>
      </c>
      <c r="N845" s="410" t="str">
        <f>IF($B845="-","",INDEX('Res.Aux.'!$AG$12:$BG$722,MATCH($B845,'Res.Aux.'!$AG$12:$AG$722,0),MATCH(N$6,'Res.Aux.'!$AG$15:$BG$15,0)))</f>
        <v/>
      </c>
      <c r="O845" s="411"/>
      <c r="P845" s="412" t="str">
        <f t="shared" si="163"/>
        <v/>
      </c>
      <c r="Q845" s="413" t="str">
        <f t="shared" si="165"/>
        <v>ù</v>
      </c>
      <c r="R845" s="414" t="str">
        <f>IF($B845="-","",INDEX('Res.Aux.'!$AG$12:$BG$722,MATCH($B845,'Res.Aux.'!$AG$12:$AG$722,0),MATCH(R$6,'Res.Aux.'!$AG$15:$BG$15,0)))</f>
        <v/>
      </c>
      <c r="S845" s="415" t="str">
        <f>IF($B845="-","",INDEX('Res.Aux.'!$AG$12:$BG$722,MATCH($B845,'Res.Aux.'!$AG$12:$AG$722,0),MATCH(S$6,'Res.Aux.'!$AG$15:$BG$15,0)))</f>
        <v/>
      </c>
      <c r="T845" s="415" t="str">
        <f>IF($B845="-","",INDEX('Res.Aux.'!$AG$12:$BG$722,MATCH($B845,'Res.Aux.'!$AG$12:$AG$722,0),MATCH(T$6,'Res.Aux.'!$AG$15:$BG$15,0)))</f>
        <v/>
      </c>
      <c r="U845" s="416" t="str">
        <f>IF($B845="-","",INDEX('Res.Aux.'!$AG$12:$BG$722,MATCH($B845,'Res.Aux.'!$AG$12:$AG$722,0),MATCH(U$6,'Res.Aux.'!$AG$15:$BG$15,0)))</f>
        <v/>
      </c>
      <c r="V845" s="417"/>
      <c r="W845" s="414" t="str">
        <f t="shared" si="157"/>
        <v>-</v>
      </c>
      <c r="X845" s="415" t="str">
        <f t="shared" si="157"/>
        <v>-</v>
      </c>
      <c r="Y845" s="415" t="str">
        <f t="shared" si="157"/>
        <v>-</v>
      </c>
      <c r="Z845" s="416" t="str">
        <f t="shared" si="157"/>
        <v>-</v>
      </c>
      <c r="AA845" s="417"/>
      <c r="AB845" s="414" t="str">
        <f t="shared" si="156"/>
        <v>-</v>
      </c>
      <c r="AC845" s="415" t="str">
        <f t="shared" si="156"/>
        <v>-</v>
      </c>
      <c r="AD845" s="415" t="str">
        <f t="shared" si="156"/>
        <v>-</v>
      </c>
      <c r="AE845" s="416" t="str">
        <f t="shared" si="156"/>
        <v>-</v>
      </c>
      <c r="AF845" s="417"/>
      <c r="AG845" s="410" t="str">
        <f t="shared" si="158"/>
        <v>-</v>
      </c>
      <c r="AH845" s="417"/>
      <c r="AI845" s="418" t="str">
        <f t="shared" si="159"/>
        <v>ù</v>
      </c>
      <c r="AJ845" s="419" t="str">
        <f t="shared" si="160"/>
        <v>~</v>
      </c>
      <c r="AK845" s="417"/>
      <c r="AL845" s="414" t="str">
        <f t="shared" si="155"/>
        <v>-</v>
      </c>
      <c r="AM845" s="416" t="str">
        <f t="shared" si="164"/>
        <v>-</v>
      </c>
    </row>
    <row r="846" spans="2:39" ht="15" x14ac:dyDescent="0.3">
      <c r="B846" s="400" t="str">
        <f>IF(MAX(B$7:B845)+1&gt;MAX('Res.Aux.'!$AG$23:$AG$722),"-",MAX(B$7:B845)+1)</f>
        <v>-</v>
      </c>
      <c r="C846" s="401" t="str">
        <f>IF($B846="-","",INDEX('Res.Aux.'!$AG$12:$BG$722,MATCH($B846,'Res.Aux.'!$AG$12:$AG$722,0),MATCH(C$6,'Res.Aux.'!$AG$15:$BG$15,0)))</f>
        <v/>
      </c>
      <c r="D846" s="402" t="str">
        <f t="shared" si="161"/>
        <v/>
      </c>
      <c r="E846" s="403" t="str">
        <f>IF($B846="-","",INDEX('Res.Aux.'!$AG$12:$BG$722,MATCH($B846,'Res.Aux.'!$AG$12:$AG$722,0),MATCH(E$6,'Res.Aux.'!$AG$15:$BG$15,0)))</f>
        <v/>
      </c>
      <c r="F846" s="402" t="str">
        <f t="shared" si="162"/>
        <v/>
      </c>
      <c r="G846" s="404" t="str">
        <f>IF($B846="-","",INDEX('Res.Aux.'!$AG$12:$BG$722,MATCH($B846,'Res.Aux.'!$AG$12:$AG$722,0),MATCH(G$6,'Res.Aux.'!$AG$15:$BG$15,0)))</f>
        <v/>
      </c>
      <c r="H846" s="405" t="str">
        <f>IF($B846="-","",Datos!$I$16)</f>
        <v/>
      </c>
      <c r="I846" s="406" t="str">
        <f>IF($C846="","",Datos!$G$16)</f>
        <v/>
      </c>
      <c r="J846" s="407" t="str">
        <f>IF($B846="-","",INDEX('Res.Aux.'!$AG$12:$BG$722,MATCH($B846,'Res.Aux.'!$AG$12:$AG$722,0),MATCH(J$6,'Res.Aux.'!$AG$15:$BG$15,0)))</f>
        <v/>
      </c>
      <c r="K846" s="408" t="str">
        <f>IF($C846="","",Datos!$H$26)</f>
        <v/>
      </c>
      <c r="L846" s="409" t="str">
        <f>IF($I846="","",Datos!$N$27)</f>
        <v/>
      </c>
      <c r="M846" s="407" t="str">
        <f>IF($I846="","",Datos!$O$27)</f>
        <v/>
      </c>
      <c r="N846" s="410" t="str">
        <f>IF($B846="-","",INDEX('Res.Aux.'!$AG$12:$BG$722,MATCH($B846,'Res.Aux.'!$AG$12:$AG$722,0),MATCH(N$6,'Res.Aux.'!$AG$15:$BG$15,0)))</f>
        <v/>
      </c>
      <c r="O846" s="411"/>
      <c r="P846" s="412" t="str">
        <f t="shared" si="163"/>
        <v/>
      </c>
      <c r="Q846" s="413" t="str">
        <f t="shared" si="165"/>
        <v>ù</v>
      </c>
      <c r="R846" s="414" t="str">
        <f>IF($B846="-","",INDEX('Res.Aux.'!$AG$12:$BG$722,MATCH($B846,'Res.Aux.'!$AG$12:$AG$722,0),MATCH(R$6,'Res.Aux.'!$AG$15:$BG$15,0)))</f>
        <v/>
      </c>
      <c r="S846" s="415" t="str">
        <f>IF($B846="-","",INDEX('Res.Aux.'!$AG$12:$BG$722,MATCH($B846,'Res.Aux.'!$AG$12:$AG$722,0),MATCH(S$6,'Res.Aux.'!$AG$15:$BG$15,0)))</f>
        <v/>
      </c>
      <c r="T846" s="415" t="str">
        <f>IF($B846="-","",INDEX('Res.Aux.'!$AG$12:$BG$722,MATCH($B846,'Res.Aux.'!$AG$12:$AG$722,0),MATCH(T$6,'Res.Aux.'!$AG$15:$BG$15,0)))</f>
        <v/>
      </c>
      <c r="U846" s="416" t="str">
        <f>IF($B846="-","",INDEX('Res.Aux.'!$AG$12:$BG$722,MATCH($B846,'Res.Aux.'!$AG$12:$AG$722,0),MATCH(U$6,'Res.Aux.'!$AG$15:$BG$15,0)))</f>
        <v/>
      </c>
      <c r="V846" s="417"/>
      <c r="W846" s="414" t="str">
        <f t="shared" si="157"/>
        <v>-</v>
      </c>
      <c r="X846" s="415" t="str">
        <f t="shared" si="157"/>
        <v>-</v>
      </c>
      <c r="Y846" s="415" t="str">
        <f t="shared" si="157"/>
        <v>-</v>
      </c>
      <c r="Z846" s="416" t="str">
        <f t="shared" si="157"/>
        <v>-</v>
      </c>
      <c r="AA846" s="417"/>
      <c r="AB846" s="414" t="str">
        <f t="shared" si="156"/>
        <v>-</v>
      </c>
      <c r="AC846" s="415" t="str">
        <f t="shared" si="156"/>
        <v>-</v>
      </c>
      <c r="AD846" s="415" t="str">
        <f t="shared" si="156"/>
        <v>-</v>
      </c>
      <c r="AE846" s="416" t="str">
        <f t="shared" si="156"/>
        <v>-</v>
      </c>
      <c r="AF846" s="417"/>
      <c r="AG846" s="410" t="str">
        <f t="shared" si="158"/>
        <v>-</v>
      </c>
      <c r="AH846" s="417"/>
      <c r="AI846" s="418" t="str">
        <f t="shared" si="159"/>
        <v>ù</v>
      </c>
      <c r="AJ846" s="419" t="str">
        <f t="shared" si="160"/>
        <v>~</v>
      </c>
      <c r="AK846" s="417"/>
      <c r="AL846" s="414" t="str">
        <f t="shared" ref="AL846:AL906" si="166">IF(SUM(R846:U846)=0,"-",SUM(R846:U846))</f>
        <v>-</v>
      </c>
      <c r="AM846" s="416" t="str">
        <f t="shared" si="164"/>
        <v>-</v>
      </c>
    </row>
    <row r="847" spans="2:39" ht="15" x14ac:dyDescent="0.3">
      <c r="B847" s="400" t="str">
        <f>IF(MAX(B$7:B846)+1&gt;MAX('Res.Aux.'!$AG$23:$AG$722),"-",MAX(B$7:B846)+1)</f>
        <v>-</v>
      </c>
      <c r="C847" s="401" t="str">
        <f>IF($B847="-","",INDEX('Res.Aux.'!$AG$12:$BG$722,MATCH($B847,'Res.Aux.'!$AG$12:$AG$722,0),MATCH(C$6,'Res.Aux.'!$AG$15:$BG$15,0)))</f>
        <v/>
      </c>
      <c r="D847" s="402" t="str">
        <f t="shared" si="161"/>
        <v/>
      </c>
      <c r="E847" s="403" t="str">
        <f>IF($B847="-","",INDEX('Res.Aux.'!$AG$12:$BG$722,MATCH($B847,'Res.Aux.'!$AG$12:$AG$722,0),MATCH(E$6,'Res.Aux.'!$AG$15:$BG$15,0)))</f>
        <v/>
      </c>
      <c r="F847" s="402" t="str">
        <f t="shared" si="162"/>
        <v/>
      </c>
      <c r="G847" s="404" t="str">
        <f>IF($B847="-","",INDEX('Res.Aux.'!$AG$12:$BG$722,MATCH($B847,'Res.Aux.'!$AG$12:$AG$722,0),MATCH(G$6,'Res.Aux.'!$AG$15:$BG$15,0)))</f>
        <v/>
      </c>
      <c r="H847" s="405" t="str">
        <f>IF($B847="-","",Datos!$I$16)</f>
        <v/>
      </c>
      <c r="I847" s="406" t="str">
        <f>IF($C847="","",Datos!$G$16)</f>
        <v/>
      </c>
      <c r="J847" s="407" t="str">
        <f>IF($B847="-","",INDEX('Res.Aux.'!$AG$12:$BG$722,MATCH($B847,'Res.Aux.'!$AG$12:$AG$722,0),MATCH(J$6,'Res.Aux.'!$AG$15:$BG$15,0)))</f>
        <v/>
      </c>
      <c r="K847" s="408" t="str">
        <f>IF($C847="","",Datos!$H$26)</f>
        <v/>
      </c>
      <c r="L847" s="409" t="str">
        <f>IF($I847="","",Datos!$N$27)</f>
        <v/>
      </c>
      <c r="M847" s="407" t="str">
        <f>IF($I847="","",Datos!$O$27)</f>
        <v/>
      </c>
      <c r="N847" s="410" t="str">
        <f>IF($B847="-","",INDEX('Res.Aux.'!$AG$12:$BG$722,MATCH($B847,'Res.Aux.'!$AG$12:$AG$722,0),MATCH(N$6,'Res.Aux.'!$AG$15:$BG$15,0)))</f>
        <v/>
      </c>
      <c r="O847" s="411"/>
      <c r="P847" s="412" t="str">
        <f t="shared" si="163"/>
        <v/>
      </c>
      <c r="Q847" s="413" t="str">
        <f t="shared" si="165"/>
        <v>ù</v>
      </c>
      <c r="R847" s="414" t="str">
        <f>IF($B847="-","",INDEX('Res.Aux.'!$AG$12:$BG$722,MATCH($B847,'Res.Aux.'!$AG$12:$AG$722,0),MATCH(R$6,'Res.Aux.'!$AG$15:$BG$15,0)))</f>
        <v/>
      </c>
      <c r="S847" s="415" t="str">
        <f>IF($B847="-","",INDEX('Res.Aux.'!$AG$12:$BG$722,MATCH($B847,'Res.Aux.'!$AG$12:$AG$722,0),MATCH(S$6,'Res.Aux.'!$AG$15:$BG$15,0)))</f>
        <v/>
      </c>
      <c r="T847" s="415" t="str">
        <f>IF($B847="-","",INDEX('Res.Aux.'!$AG$12:$BG$722,MATCH($B847,'Res.Aux.'!$AG$12:$AG$722,0),MATCH(T$6,'Res.Aux.'!$AG$15:$BG$15,0)))</f>
        <v/>
      </c>
      <c r="U847" s="416" t="str">
        <f>IF($B847="-","",INDEX('Res.Aux.'!$AG$12:$BG$722,MATCH($B847,'Res.Aux.'!$AG$12:$AG$722,0),MATCH(U$6,'Res.Aux.'!$AG$15:$BG$15,0)))</f>
        <v/>
      </c>
      <c r="V847" s="417"/>
      <c r="W847" s="414" t="str">
        <f t="shared" si="157"/>
        <v>-</v>
      </c>
      <c r="X847" s="415" t="str">
        <f t="shared" si="157"/>
        <v>-</v>
      </c>
      <c r="Y847" s="415" t="str">
        <f t="shared" si="157"/>
        <v>-</v>
      </c>
      <c r="Z847" s="416" t="str">
        <f t="shared" si="157"/>
        <v>-</v>
      </c>
      <c r="AA847" s="417"/>
      <c r="AB847" s="414" t="str">
        <f t="shared" si="156"/>
        <v>-</v>
      </c>
      <c r="AC847" s="415" t="str">
        <f t="shared" si="156"/>
        <v>-</v>
      </c>
      <c r="AD847" s="415" t="str">
        <f t="shared" si="156"/>
        <v>-</v>
      </c>
      <c r="AE847" s="416" t="str">
        <f t="shared" si="156"/>
        <v>-</v>
      </c>
      <c r="AF847" s="417"/>
      <c r="AG847" s="410" t="str">
        <f t="shared" si="158"/>
        <v>-</v>
      </c>
      <c r="AH847" s="417"/>
      <c r="AI847" s="418" t="str">
        <f t="shared" si="159"/>
        <v>ù</v>
      </c>
      <c r="AJ847" s="419" t="str">
        <f t="shared" si="160"/>
        <v>~</v>
      </c>
      <c r="AK847" s="417"/>
      <c r="AL847" s="414" t="str">
        <f t="shared" si="166"/>
        <v>-</v>
      </c>
      <c r="AM847" s="416" t="str">
        <f t="shared" si="164"/>
        <v>-</v>
      </c>
    </row>
    <row r="848" spans="2:39" ht="15" x14ac:dyDescent="0.3">
      <c r="B848" s="400" t="str">
        <f>IF(MAX(B$7:B847)+1&gt;MAX('Res.Aux.'!$AG$23:$AG$722),"-",MAX(B$7:B847)+1)</f>
        <v>-</v>
      </c>
      <c r="C848" s="401" t="str">
        <f>IF($B848="-","",INDEX('Res.Aux.'!$AG$12:$BG$722,MATCH($B848,'Res.Aux.'!$AG$12:$AG$722,0),MATCH(C$6,'Res.Aux.'!$AG$15:$BG$15,0)))</f>
        <v/>
      </c>
      <c r="D848" s="402" t="str">
        <f t="shared" si="161"/>
        <v/>
      </c>
      <c r="E848" s="403" t="str">
        <f>IF($B848="-","",INDEX('Res.Aux.'!$AG$12:$BG$722,MATCH($B848,'Res.Aux.'!$AG$12:$AG$722,0),MATCH(E$6,'Res.Aux.'!$AG$15:$BG$15,0)))</f>
        <v/>
      </c>
      <c r="F848" s="402" t="str">
        <f t="shared" si="162"/>
        <v/>
      </c>
      <c r="G848" s="404" t="str">
        <f>IF($B848="-","",INDEX('Res.Aux.'!$AG$12:$BG$722,MATCH($B848,'Res.Aux.'!$AG$12:$AG$722,0),MATCH(G$6,'Res.Aux.'!$AG$15:$BG$15,0)))</f>
        <v/>
      </c>
      <c r="H848" s="405" t="str">
        <f>IF($B848="-","",Datos!$I$16)</f>
        <v/>
      </c>
      <c r="I848" s="406" t="str">
        <f>IF($C848="","",Datos!$G$16)</f>
        <v/>
      </c>
      <c r="J848" s="407" t="str">
        <f>IF($B848="-","",INDEX('Res.Aux.'!$AG$12:$BG$722,MATCH($B848,'Res.Aux.'!$AG$12:$AG$722,0),MATCH(J$6,'Res.Aux.'!$AG$15:$BG$15,0)))</f>
        <v/>
      </c>
      <c r="K848" s="408" t="str">
        <f>IF($C848="","",Datos!$H$26)</f>
        <v/>
      </c>
      <c r="L848" s="409" t="str">
        <f>IF($I848="","",Datos!$N$27)</f>
        <v/>
      </c>
      <c r="M848" s="407" t="str">
        <f>IF($I848="","",Datos!$O$27)</f>
        <v/>
      </c>
      <c r="N848" s="410" t="str">
        <f>IF($B848="-","",INDEX('Res.Aux.'!$AG$12:$BG$722,MATCH($B848,'Res.Aux.'!$AG$12:$AG$722,0),MATCH(N$6,'Res.Aux.'!$AG$15:$BG$15,0)))</f>
        <v/>
      </c>
      <c r="O848" s="411"/>
      <c r="P848" s="412" t="str">
        <f t="shared" si="163"/>
        <v/>
      </c>
      <c r="Q848" s="413" t="str">
        <f t="shared" si="165"/>
        <v>ù</v>
      </c>
      <c r="R848" s="414" t="str">
        <f>IF($B848="-","",INDEX('Res.Aux.'!$AG$12:$BG$722,MATCH($B848,'Res.Aux.'!$AG$12:$AG$722,0),MATCH(R$6,'Res.Aux.'!$AG$15:$BG$15,0)))</f>
        <v/>
      </c>
      <c r="S848" s="415" t="str">
        <f>IF($B848="-","",INDEX('Res.Aux.'!$AG$12:$BG$722,MATCH($B848,'Res.Aux.'!$AG$12:$AG$722,0),MATCH(S$6,'Res.Aux.'!$AG$15:$BG$15,0)))</f>
        <v/>
      </c>
      <c r="T848" s="415" t="str">
        <f>IF($B848="-","",INDEX('Res.Aux.'!$AG$12:$BG$722,MATCH($B848,'Res.Aux.'!$AG$12:$AG$722,0),MATCH(T$6,'Res.Aux.'!$AG$15:$BG$15,0)))</f>
        <v/>
      </c>
      <c r="U848" s="416" t="str">
        <f>IF($B848="-","",INDEX('Res.Aux.'!$AG$12:$BG$722,MATCH($B848,'Res.Aux.'!$AG$12:$AG$722,0),MATCH(U$6,'Res.Aux.'!$AG$15:$BG$15,0)))</f>
        <v/>
      </c>
      <c r="V848" s="417"/>
      <c r="W848" s="414" t="str">
        <f t="shared" si="157"/>
        <v>-</v>
      </c>
      <c r="X848" s="415" t="str">
        <f t="shared" si="157"/>
        <v>-</v>
      </c>
      <c r="Y848" s="415" t="str">
        <f t="shared" si="157"/>
        <v>-</v>
      </c>
      <c r="Z848" s="416" t="str">
        <f t="shared" si="157"/>
        <v>-</v>
      </c>
      <c r="AA848" s="417"/>
      <c r="AB848" s="414" t="str">
        <f t="shared" si="156"/>
        <v>-</v>
      </c>
      <c r="AC848" s="415" t="str">
        <f t="shared" si="156"/>
        <v>-</v>
      </c>
      <c r="AD848" s="415" t="str">
        <f t="shared" si="156"/>
        <v>-</v>
      </c>
      <c r="AE848" s="416" t="str">
        <f t="shared" si="156"/>
        <v>-</v>
      </c>
      <c r="AF848" s="417"/>
      <c r="AG848" s="410" t="str">
        <f t="shared" si="158"/>
        <v>-</v>
      </c>
      <c r="AH848" s="417"/>
      <c r="AI848" s="418" t="str">
        <f t="shared" si="159"/>
        <v>ù</v>
      </c>
      <c r="AJ848" s="419" t="str">
        <f t="shared" si="160"/>
        <v>~</v>
      </c>
      <c r="AK848" s="417"/>
      <c r="AL848" s="414" t="str">
        <f t="shared" si="166"/>
        <v>-</v>
      </c>
      <c r="AM848" s="416" t="str">
        <f t="shared" si="164"/>
        <v>-</v>
      </c>
    </row>
    <row r="849" spans="2:39" ht="15" x14ac:dyDescent="0.3">
      <c r="B849" s="400" t="str">
        <f>IF(MAX(B$7:B848)+1&gt;MAX('Res.Aux.'!$AG$23:$AG$722),"-",MAX(B$7:B848)+1)</f>
        <v>-</v>
      </c>
      <c r="C849" s="401" t="str">
        <f>IF($B849="-","",INDEX('Res.Aux.'!$AG$12:$BG$722,MATCH($B849,'Res.Aux.'!$AG$12:$AG$722,0),MATCH(C$6,'Res.Aux.'!$AG$15:$BG$15,0)))</f>
        <v/>
      </c>
      <c r="D849" s="402" t="str">
        <f t="shared" si="161"/>
        <v/>
      </c>
      <c r="E849" s="403" t="str">
        <f>IF($B849="-","",INDEX('Res.Aux.'!$AG$12:$BG$722,MATCH($B849,'Res.Aux.'!$AG$12:$AG$722,0),MATCH(E$6,'Res.Aux.'!$AG$15:$BG$15,0)))</f>
        <v/>
      </c>
      <c r="F849" s="402" t="str">
        <f t="shared" si="162"/>
        <v/>
      </c>
      <c r="G849" s="404" t="str">
        <f>IF($B849="-","",INDEX('Res.Aux.'!$AG$12:$BG$722,MATCH($B849,'Res.Aux.'!$AG$12:$AG$722,0),MATCH(G$6,'Res.Aux.'!$AG$15:$BG$15,0)))</f>
        <v/>
      </c>
      <c r="H849" s="405" t="str">
        <f>IF($B849="-","",Datos!$I$16)</f>
        <v/>
      </c>
      <c r="I849" s="406" t="str">
        <f>IF($C849="","",Datos!$G$16)</f>
        <v/>
      </c>
      <c r="J849" s="407" t="str">
        <f>IF($B849="-","",INDEX('Res.Aux.'!$AG$12:$BG$722,MATCH($B849,'Res.Aux.'!$AG$12:$AG$722,0),MATCH(J$6,'Res.Aux.'!$AG$15:$BG$15,0)))</f>
        <v/>
      </c>
      <c r="K849" s="408" t="str">
        <f>IF($C849="","",Datos!$H$26)</f>
        <v/>
      </c>
      <c r="L849" s="409" t="str">
        <f>IF($I849="","",Datos!$N$27)</f>
        <v/>
      </c>
      <c r="M849" s="407" t="str">
        <f>IF($I849="","",Datos!$O$27)</f>
        <v/>
      </c>
      <c r="N849" s="410" t="str">
        <f>IF($B849="-","",INDEX('Res.Aux.'!$AG$12:$BG$722,MATCH($B849,'Res.Aux.'!$AG$12:$AG$722,0),MATCH(N$6,'Res.Aux.'!$AG$15:$BG$15,0)))</f>
        <v/>
      </c>
      <c r="O849" s="411"/>
      <c r="P849" s="412" t="str">
        <f t="shared" si="163"/>
        <v/>
      </c>
      <c r="Q849" s="413" t="str">
        <f t="shared" si="165"/>
        <v>ù</v>
      </c>
      <c r="R849" s="414" t="str">
        <f>IF($B849="-","",INDEX('Res.Aux.'!$AG$12:$BG$722,MATCH($B849,'Res.Aux.'!$AG$12:$AG$722,0),MATCH(R$6,'Res.Aux.'!$AG$15:$BG$15,0)))</f>
        <v/>
      </c>
      <c r="S849" s="415" t="str">
        <f>IF($B849="-","",INDEX('Res.Aux.'!$AG$12:$BG$722,MATCH($B849,'Res.Aux.'!$AG$12:$AG$722,0),MATCH(S$6,'Res.Aux.'!$AG$15:$BG$15,0)))</f>
        <v/>
      </c>
      <c r="T849" s="415" t="str">
        <f>IF($B849="-","",INDEX('Res.Aux.'!$AG$12:$BG$722,MATCH($B849,'Res.Aux.'!$AG$12:$AG$722,0),MATCH(T$6,'Res.Aux.'!$AG$15:$BG$15,0)))</f>
        <v/>
      </c>
      <c r="U849" s="416" t="str">
        <f>IF($B849="-","",INDEX('Res.Aux.'!$AG$12:$BG$722,MATCH($B849,'Res.Aux.'!$AG$12:$AG$722,0),MATCH(U$6,'Res.Aux.'!$AG$15:$BG$15,0)))</f>
        <v/>
      </c>
      <c r="V849" s="417"/>
      <c r="W849" s="414" t="str">
        <f t="shared" si="157"/>
        <v>-</v>
      </c>
      <c r="X849" s="415" t="str">
        <f t="shared" si="157"/>
        <v>-</v>
      </c>
      <c r="Y849" s="415" t="str">
        <f t="shared" si="157"/>
        <v>-</v>
      </c>
      <c r="Z849" s="416" t="str">
        <f t="shared" si="157"/>
        <v>-</v>
      </c>
      <c r="AA849" s="417"/>
      <c r="AB849" s="414" t="str">
        <f t="shared" si="156"/>
        <v>-</v>
      </c>
      <c r="AC849" s="415" t="str">
        <f t="shared" si="156"/>
        <v>-</v>
      </c>
      <c r="AD849" s="415" t="str">
        <f t="shared" si="156"/>
        <v>-</v>
      </c>
      <c r="AE849" s="416" t="str">
        <f t="shared" si="156"/>
        <v>-</v>
      </c>
      <c r="AF849" s="417"/>
      <c r="AG849" s="410" t="str">
        <f t="shared" si="158"/>
        <v>-</v>
      </c>
      <c r="AH849" s="417"/>
      <c r="AI849" s="418" t="str">
        <f t="shared" si="159"/>
        <v>ù</v>
      </c>
      <c r="AJ849" s="419" t="str">
        <f t="shared" si="160"/>
        <v>~</v>
      </c>
      <c r="AK849" s="417"/>
      <c r="AL849" s="414" t="str">
        <f t="shared" si="166"/>
        <v>-</v>
      </c>
      <c r="AM849" s="416" t="str">
        <f t="shared" si="164"/>
        <v>-</v>
      </c>
    </row>
    <row r="850" spans="2:39" ht="15" x14ac:dyDescent="0.3">
      <c r="B850" s="400" t="str">
        <f>IF(MAX(B$7:B849)+1&gt;MAX('Res.Aux.'!$AG$23:$AG$722),"-",MAX(B$7:B849)+1)</f>
        <v>-</v>
      </c>
      <c r="C850" s="401" t="str">
        <f>IF($B850="-","",INDEX('Res.Aux.'!$AG$12:$BG$722,MATCH($B850,'Res.Aux.'!$AG$12:$AG$722,0),MATCH(C$6,'Res.Aux.'!$AG$15:$BG$15,0)))</f>
        <v/>
      </c>
      <c r="D850" s="402" t="str">
        <f t="shared" si="161"/>
        <v/>
      </c>
      <c r="E850" s="403" t="str">
        <f>IF($B850="-","",INDEX('Res.Aux.'!$AG$12:$BG$722,MATCH($B850,'Res.Aux.'!$AG$12:$AG$722,0),MATCH(E$6,'Res.Aux.'!$AG$15:$BG$15,0)))</f>
        <v/>
      </c>
      <c r="F850" s="402" t="str">
        <f t="shared" si="162"/>
        <v/>
      </c>
      <c r="G850" s="404" t="str">
        <f>IF($B850="-","",INDEX('Res.Aux.'!$AG$12:$BG$722,MATCH($B850,'Res.Aux.'!$AG$12:$AG$722,0),MATCH(G$6,'Res.Aux.'!$AG$15:$BG$15,0)))</f>
        <v/>
      </c>
      <c r="H850" s="405" t="str">
        <f>IF($B850="-","",Datos!$I$16)</f>
        <v/>
      </c>
      <c r="I850" s="406" t="str">
        <f>IF($C850="","",Datos!$G$16)</f>
        <v/>
      </c>
      <c r="J850" s="407" t="str">
        <f>IF($B850="-","",INDEX('Res.Aux.'!$AG$12:$BG$722,MATCH($B850,'Res.Aux.'!$AG$12:$AG$722,0),MATCH(J$6,'Res.Aux.'!$AG$15:$BG$15,0)))</f>
        <v/>
      </c>
      <c r="K850" s="408" t="str">
        <f>IF($C850="","",Datos!$H$26)</f>
        <v/>
      </c>
      <c r="L850" s="409" t="str">
        <f>IF($I850="","",Datos!$N$27)</f>
        <v/>
      </c>
      <c r="M850" s="407" t="str">
        <f>IF($I850="","",Datos!$O$27)</f>
        <v/>
      </c>
      <c r="N850" s="410" t="str">
        <f>IF($B850="-","",INDEX('Res.Aux.'!$AG$12:$BG$722,MATCH($B850,'Res.Aux.'!$AG$12:$AG$722,0),MATCH(N$6,'Res.Aux.'!$AG$15:$BG$15,0)))</f>
        <v/>
      </c>
      <c r="O850" s="411"/>
      <c r="P850" s="412" t="str">
        <f t="shared" si="163"/>
        <v/>
      </c>
      <c r="Q850" s="413" t="str">
        <f t="shared" si="165"/>
        <v>ù</v>
      </c>
      <c r="R850" s="414" t="str">
        <f>IF($B850="-","",INDEX('Res.Aux.'!$AG$12:$BG$722,MATCH($B850,'Res.Aux.'!$AG$12:$AG$722,0),MATCH(R$6,'Res.Aux.'!$AG$15:$BG$15,0)))</f>
        <v/>
      </c>
      <c r="S850" s="415" t="str">
        <f>IF($B850="-","",INDEX('Res.Aux.'!$AG$12:$BG$722,MATCH($B850,'Res.Aux.'!$AG$12:$AG$722,0),MATCH(S$6,'Res.Aux.'!$AG$15:$BG$15,0)))</f>
        <v/>
      </c>
      <c r="T850" s="415" t="str">
        <f>IF($B850="-","",INDEX('Res.Aux.'!$AG$12:$BG$722,MATCH($B850,'Res.Aux.'!$AG$12:$AG$722,0),MATCH(T$6,'Res.Aux.'!$AG$15:$BG$15,0)))</f>
        <v/>
      </c>
      <c r="U850" s="416" t="str">
        <f>IF($B850="-","",INDEX('Res.Aux.'!$AG$12:$BG$722,MATCH($B850,'Res.Aux.'!$AG$12:$AG$722,0),MATCH(U$6,'Res.Aux.'!$AG$15:$BG$15,0)))</f>
        <v/>
      </c>
      <c r="V850" s="417"/>
      <c r="W850" s="414" t="str">
        <f t="shared" si="157"/>
        <v>-</v>
      </c>
      <c r="X850" s="415" t="str">
        <f t="shared" si="157"/>
        <v>-</v>
      </c>
      <c r="Y850" s="415" t="str">
        <f t="shared" si="157"/>
        <v>-</v>
      </c>
      <c r="Z850" s="416" t="str">
        <f t="shared" si="157"/>
        <v>-</v>
      </c>
      <c r="AA850" s="417"/>
      <c r="AB850" s="414" t="str">
        <f t="shared" si="156"/>
        <v>-</v>
      </c>
      <c r="AC850" s="415" t="str">
        <f t="shared" si="156"/>
        <v>-</v>
      </c>
      <c r="AD850" s="415" t="str">
        <f t="shared" si="156"/>
        <v>-</v>
      </c>
      <c r="AE850" s="416" t="str">
        <f t="shared" si="156"/>
        <v>-</v>
      </c>
      <c r="AF850" s="417"/>
      <c r="AG850" s="410" t="str">
        <f t="shared" si="158"/>
        <v>-</v>
      </c>
      <c r="AH850" s="417"/>
      <c r="AI850" s="418" t="str">
        <f t="shared" si="159"/>
        <v>ù</v>
      </c>
      <c r="AJ850" s="419" t="str">
        <f t="shared" si="160"/>
        <v>~</v>
      </c>
      <c r="AK850" s="417"/>
      <c r="AL850" s="414" t="str">
        <f t="shared" si="166"/>
        <v>-</v>
      </c>
      <c r="AM850" s="416" t="str">
        <f t="shared" si="164"/>
        <v>-</v>
      </c>
    </row>
    <row r="851" spans="2:39" ht="15" x14ac:dyDescent="0.3">
      <c r="B851" s="400" t="str">
        <f>IF(MAX(B$7:B850)+1&gt;MAX('Res.Aux.'!$AG$23:$AG$722),"-",MAX(B$7:B850)+1)</f>
        <v>-</v>
      </c>
      <c r="C851" s="401" t="str">
        <f>IF($B851="-","",INDEX('Res.Aux.'!$AG$12:$BG$722,MATCH($B851,'Res.Aux.'!$AG$12:$AG$722,0),MATCH(C$6,'Res.Aux.'!$AG$15:$BG$15,0)))</f>
        <v/>
      </c>
      <c r="D851" s="402" t="str">
        <f t="shared" si="161"/>
        <v/>
      </c>
      <c r="E851" s="403" t="str">
        <f>IF($B851="-","",INDEX('Res.Aux.'!$AG$12:$BG$722,MATCH($B851,'Res.Aux.'!$AG$12:$AG$722,0),MATCH(E$6,'Res.Aux.'!$AG$15:$BG$15,0)))</f>
        <v/>
      </c>
      <c r="F851" s="402" t="str">
        <f t="shared" si="162"/>
        <v/>
      </c>
      <c r="G851" s="404" t="str">
        <f>IF($B851="-","",INDEX('Res.Aux.'!$AG$12:$BG$722,MATCH($B851,'Res.Aux.'!$AG$12:$AG$722,0),MATCH(G$6,'Res.Aux.'!$AG$15:$BG$15,0)))</f>
        <v/>
      </c>
      <c r="H851" s="405" t="str">
        <f>IF($B851="-","",Datos!$I$16)</f>
        <v/>
      </c>
      <c r="I851" s="406" t="str">
        <f>IF($C851="","",Datos!$G$16)</f>
        <v/>
      </c>
      <c r="J851" s="407" t="str">
        <f>IF($B851="-","",INDEX('Res.Aux.'!$AG$12:$BG$722,MATCH($B851,'Res.Aux.'!$AG$12:$AG$722,0),MATCH(J$6,'Res.Aux.'!$AG$15:$BG$15,0)))</f>
        <v/>
      </c>
      <c r="K851" s="408" t="str">
        <f>IF($C851="","",Datos!$H$26)</f>
        <v/>
      </c>
      <c r="L851" s="409" t="str">
        <f>IF($I851="","",Datos!$N$27)</f>
        <v/>
      </c>
      <c r="M851" s="407" t="str">
        <f>IF($I851="","",Datos!$O$27)</f>
        <v/>
      </c>
      <c r="N851" s="410" t="str">
        <f>IF($B851="-","",INDEX('Res.Aux.'!$AG$12:$BG$722,MATCH($B851,'Res.Aux.'!$AG$12:$AG$722,0),MATCH(N$6,'Res.Aux.'!$AG$15:$BG$15,0)))</f>
        <v/>
      </c>
      <c r="O851" s="411"/>
      <c r="P851" s="412" t="str">
        <f t="shared" si="163"/>
        <v/>
      </c>
      <c r="Q851" s="413" t="str">
        <f t="shared" si="165"/>
        <v>ù</v>
      </c>
      <c r="R851" s="414" t="str">
        <f>IF($B851="-","",INDEX('Res.Aux.'!$AG$12:$BG$722,MATCH($B851,'Res.Aux.'!$AG$12:$AG$722,0),MATCH(R$6,'Res.Aux.'!$AG$15:$BG$15,0)))</f>
        <v/>
      </c>
      <c r="S851" s="415" t="str">
        <f>IF($B851="-","",INDEX('Res.Aux.'!$AG$12:$BG$722,MATCH($B851,'Res.Aux.'!$AG$12:$AG$722,0),MATCH(S$6,'Res.Aux.'!$AG$15:$BG$15,0)))</f>
        <v/>
      </c>
      <c r="T851" s="415" t="str">
        <f>IF($B851="-","",INDEX('Res.Aux.'!$AG$12:$BG$722,MATCH($B851,'Res.Aux.'!$AG$12:$AG$722,0),MATCH(T$6,'Res.Aux.'!$AG$15:$BG$15,0)))</f>
        <v/>
      </c>
      <c r="U851" s="416" t="str">
        <f>IF($B851="-","",INDEX('Res.Aux.'!$AG$12:$BG$722,MATCH($B851,'Res.Aux.'!$AG$12:$AG$722,0),MATCH(U$6,'Res.Aux.'!$AG$15:$BG$15,0)))</f>
        <v/>
      </c>
      <c r="V851" s="417"/>
      <c r="W851" s="414" t="str">
        <f t="shared" si="157"/>
        <v>-</v>
      </c>
      <c r="X851" s="415" t="str">
        <f t="shared" si="157"/>
        <v>-</v>
      </c>
      <c r="Y851" s="415" t="str">
        <f t="shared" si="157"/>
        <v>-</v>
      </c>
      <c r="Z851" s="416" t="str">
        <f t="shared" si="157"/>
        <v>-</v>
      </c>
      <c r="AA851" s="417"/>
      <c r="AB851" s="414" t="str">
        <f t="shared" si="156"/>
        <v>-</v>
      </c>
      <c r="AC851" s="415" t="str">
        <f t="shared" si="156"/>
        <v>-</v>
      </c>
      <c r="AD851" s="415" t="str">
        <f t="shared" si="156"/>
        <v>-</v>
      </c>
      <c r="AE851" s="416" t="str">
        <f t="shared" si="156"/>
        <v>-</v>
      </c>
      <c r="AF851" s="417"/>
      <c r="AG851" s="410" t="str">
        <f t="shared" si="158"/>
        <v>-</v>
      </c>
      <c r="AH851" s="417"/>
      <c r="AI851" s="418" t="str">
        <f t="shared" si="159"/>
        <v>ù</v>
      </c>
      <c r="AJ851" s="419" t="str">
        <f t="shared" si="160"/>
        <v>~</v>
      </c>
      <c r="AK851" s="417"/>
      <c r="AL851" s="414" t="str">
        <f t="shared" si="166"/>
        <v>-</v>
      </c>
      <c r="AM851" s="416" t="str">
        <f t="shared" si="164"/>
        <v>-</v>
      </c>
    </row>
    <row r="852" spans="2:39" ht="15" x14ac:dyDescent="0.3">
      <c r="B852" s="400" t="str">
        <f>IF(MAX(B$7:B851)+1&gt;MAX('Res.Aux.'!$AG$23:$AG$722),"-",MAX(B$7:B851)+1)</f>
        <v>-</v>
      </c>
      <c r="C852" s="401" t="str">
        <f>IF($B852="-","",INDEX('Res.Aux.'!$AG$12:$BG$722,MATCH($B852,'Res.Aux.'!$AG$12:$AG$722,0),MATCH(C$6,'Res.Aux.'!$AG$15:$BG$15,0)))</f>
        <v/>
      </c>
      <c r="D852" s="402" t="str">
        <f t="shared" si="161"/>
        <v/>
      </c>
      <c r="E852" s="403" t="str">
        <f>IF($B852="-","",INDEX('Res.Aux.'!$AG$12:$BG$722,MATCH($B852,'Res.Aux.'!$AG$12:$AG$722,0),MATCH(E$6,'Res.Aux.'!$AG$15:$BG$15,0)))</f>
        <v/>
      </c>
      <c r="F852" s="402" t="str">
        <f t="shared" si="162"/>
        <v/>
      </c>
      <c r="G852" s="404" t="str">
        <f>IF($B852="-","",INDEX('Res.Aux.'!$AG$12:$BG$722,MATCH($B852,'Res.Aux.'!$AG$12:$AG$722,0),MATCH(G$6,'Res.Aux.'!$AG$15:$BG$15,0)))</f>
        <v/>
      </c>
      <c r="H852" s="405" t="str">
        <f>IF($B852="-","",Datos!$I$16)</f>
        <v/>
      </c>
      <c r="I852" s="406" t="str">
        <f>IF($C852="","",Datos!$G$16)</f>
        <v/>
      </c>
      <c r="J852" s="407" t="str">
        <f>IF($B852="-","",INDEX('Res.Aux.'!$AG$12:$BG$722,MATCH($B852,'Res.Aux.'!$AG$12:$AG$722,0),MATCH(J$6,'Res.Aux.'!$AG$15:$BG$15,0)))</f>
        <v/>
      </c>
      <c r="K852" s="408" t="str">
        <f>IF($C852="","",Datos!$H$26)</f>
        <v/>
      </c>
      <c r="L852" s="409" t="str">
        <f>IF($I852="","",Datos!$N$27)</f>
        <v/>
      </c>
      <c r="M852" s="407" t="str">
        <f>IF($I852="","",Datos!$O$27)</f>
        <v/>
      </c>
      <c r="N852" s="410" t="str">
        <f>IF($B852="-","",INDEX('Res.Aux.'!$AG$12:$BG$722,MATCH($B852,'Res.Aux.'!$AG$12:$AG$722,0),MATCH(N$6,'Res.Aux.'!$AG$15:$BG$15,0)))</f>
        <v/>
      </c>
      <c r="O852" s="411"/>
      <c r="P852" s="412" t="str">
        <f t="shared" si="163"/>
        <v/>
      </c>
      <c r="Q852" s="413" t="str">
        <f t="shared" si="165"/>
        <v>ù</v>
      </c>
      <c r="R852" s="414" t="str">
        <f>IF($B852="-","",INDEX('Res.Aux.'!$AG$12:$BG$722,MATCH($B852,'Res.Aux.'!$AG$12:$AG$722,0),MATCH(R$6,'Res.Aux.'!$AG$15:$BG$15,0)))</f>
        <v/>
      </c>
      <c r="S852" s="415" t="str">
        <f>IF($B852="-","",INDEX('Res.Aux.'!$AG$12:$BG$722,MATCH($B852,'Res.Aux.'!$AG$12:$AG$722,0),MATCH(S$6,'Res.Aux.'!$AG$15:$BG$15,0)))</f>
        <v/>
      </c>
      <c r="T852" s="415" t="str">
        <f>IF($B852="-","",INDEX('Res.Aux.'!$AG$12:$BG$722,MATCH($B852,'Res.Aux.'!$AG$12:$AG$722,0),MATCH(T$6,'Res.Aux.'!$AG$15:$BG$15,0)))</f>
        <v/>
      </c>
      <c r="U852" s="416" t="str">
        <f>IF($B852="-","",INDEX('Res.Aux.'!$AG$12:$BG$722,MATCH($B852,'Res.Aux.'!$AG$12:$AG$722,0),MATCH(U$6,'Res.Aux.'!$AG$15:$BG$15,0)))</f>
        <v/>
      </c>
      <c r="V852" s="417"/>
      <c r="W852" s="414" t="str">
        <f t="shared" si="157"/>
        <v>-</v>
      </c>
      <c r="X852" s="415" t="str">
        <f t="shared" si="157"/>
        <v>-</v>
      </c>
      <c r="Y852" s="415" t="str">
        <f t="shared" si="157"/>
        <v>-</v>
      </c>
      <c r="Z852" s="416" t="str">
        <f t="shared" si="157"/>
        <v>-</v>
      </c>
      <c r="AA852" s="417"/>
      <c r="AB852" s="414" t="str">
        <f t="shared" si="156"/>
        <v>-</v>
      </c>
      <c r="AC852" s="415" t="str">
        <f t="shared" si="156"/>
        <v>-</v>
      </c>
      <c r="AD852" s="415" t="str">
        <f t="shared" si="156"/>
        <v>-</v>
      </c>
      <c r="AE852" s="416" t="str">
        <f t="shared" si="156"/>
        <v>-</v>
      </c>
      <c r="AF852" s="417"/>
      <c r="AG852" s="410" t="str">
        <f t="shared" si="158"/>
        <v>-</v>
      </c>
      <c r="AH852" s="417"/>
      <c r="AI852" s="418" t="str">
        <f t="shared" si="159"/>
        <v>ù</v>
      </c>
      <c r="AJ852" s="419" t="str">
        <f t="shared" si="160"/>
        <v>~</v>
      </c>
      <c r="AK852" s="417"/>
      <c r="AL852" s="414" t="str">
        <f t="shared" si="166"/>
        <v>-</v>
      </c>
      <c r="AM852" s="416" t="str">
        <f t="shared" si="164"/>
        <v>-</v>
      </c>
    </row>
    <row r="853" spans="2:39" ht="15" x14ac:dyDescent="0.3">
      <c r="B853" s="400" t="str">
        <f>IF(MAX(B$7:B852)+1&gt;MAX('Res.Aux.'!$AG$23:$AG$722),"-",MAX(B$7:B852)+1)</f>
        <v>-</v>
      </c>
      <c r="C853" s="401" t="str">
        <f>IF($B853="-","",INDEX('Res.Aux.'!$AG$12:$BG$722,MATCH($B853,'Res.Aux.'!$AG$12:$AG$722,0),MATCH(C$6,'Res.Aux.'!$AG$15:$BG$15,0)))</f>
        <v/>
      </c>
      <c r="D853" s="402" t="str">
        <f t="shared" si="161"/>
        <v/>
      </c>
      <c r="E853" s="403" t="str">
        <f>IF($B853="-","",INDEX('Res.Aux.'!$AG$12:$BG$722,MATCH($B853,'Res.Aux.'!$AG$12:$AG$722,0),MATCH(E$6,'Res.Aux.'!$AG$15:$BG$15,0)))</f>
        <v/>
      </c>
      <c r="F853" s="402" t="str">
        <f t="shared" si="162"/>
        <v/>
      </c>
      <c r="G853" s="404" t="str">
        <f>IF($B853="-","",INDEX('Res.Aux.'!$AG$12:$BG$722,MATCH($B853,'Res.Aux.'!$AG$12:$AG$722,0),MATCH(G$6,'Res.Aux.'!$AG$15:$BG$15,0)))</f>
        <v/>
      </c>
      <c r="H853" s="405" t="str">
        <f>IF($B853="-","",Datos!$I$16)</f>
        <v/>
      </c>
      <c r="I853" s="406" t="str">
        <f>IF($C853="","",Datos!$G$16)</f>
        <v/>
      </c>
      <c r="J853" s="407" t="str">
        <f>IF($B853="-","",INDEX('Res.Aux.'!$AG$12:$BG$722,MATCH($B853,'Res.Aux.'!$AG$12:$AG$722,0),MATCH(J$6,'Res.Aux.'!$AG$15:$BG$15,0)))</f>
        <v/>
      </c>
      <c r="K853" s="408" t="str">
        <f>IF($C853="","",Datos!$H$26)</f>
        <v/>
      </c>
      <c r="L853" s="409" t="str">
        <f>IF($I853="","",Datos!$N$27)</f>
        <v/>
      </c>
      <c r="M853" s="407" t="str">
        <f>IF($I853="","",Datos!$O$27)</f>
        <v/>
      </c>
      <c r="N853" s="410" t="str">
        <f>IF($B853="-","",INDEX('Res.Aux.'!$AG$12:$BG$722,MATCH($B853,'Res.Aux.'!$AG$12:$AG$722,0),MATCH(N$6,'Res.Aux.'!$AG$15:$BG$15,0)))</f>
        <v/>
      </c>
      <c r="O853" s="411"/>
      <c r="P853" s="412" t="str">
        <f t="shared" si="163"/>
        <v/>
      </c>
      <c r="Q853" s="413" t="str">
        <f t="shared" si="165"/>
        <v>ù</v>
      </c>
      <c r="R853" s="414" t="str">
        <f>IF($B853="-","",INDEX('Res.Aux.'!$AG$12:$BG$722,MATCH($B853,'Res.Aux.'!$AG$12:$AG$722,0),MATCH(R$6,'Res.Aux.'!$AG$15:$BG$15,0)))</f>
        <v/>
      </c>
      <c r="S853" s="415" t="str">
        <f>IF($B853="-","",INDEX('Res.Aux.'!$AG$12:$BG$722,MATCH($B853,'Res.Aux.'!$AG$12:$AG$722,0),MATCH(S$6,'Res.Aux.'!$AG$15:$BG$15,0)))</f>
        <v/>
      </c>
      <c r="T853" s="415" t="str">
        <f>IF($B853="-","",INDEX('Res.Aux.'!$AG$12:$BG$722,MATCH($B853,'Res.Aux.'!$AG$12:$AG$722,0),MATCH(T$6,'Res.Aux.'!$AG$15:$BG$15,0)))</f>
        <v/>
      </c>
      <c r="U853" s="416" t="str">
        <f>IF($B853="-","",INDEX('Res.Aux.'!$AG$12:$BG$722,MATCH($B853,'Res.Aux.'!$AG$12:$AG$722,0),MATCH(U$6,'Res.Aux.'!$AG$15:$BG$15,0)))</f>
        <v/>
      </c>
      <c r="V853" s="417"/>
      <c r="W853" s="414" t="str">
        <f t="shared" si="157"/>
        <v>-</v>
      </c>
      <c r="X853" s="415" t="str">
        <f t="shared" si="157"/>
        <v>-</v>
      </c>
      <c r="Y853" s="415" t="str">
        <f t="shared" si="157"/>
        <v>-</v>
      </c>
      <c r="Z853" s="416" t="str">
        <f t="shared" si="157"/>
        <v>-</v>
      </c>
      <c r="AA853" s="417"/>
      <c r="AB853" s="414" t="str">
        <f t="shared" si="156"/>
        <v>-</v>
      </c>
      <c r="AC853" s="415" t="str">
        <f t="shared" si="156"/>
        <v>-</v>
      </c>
      <c r="AD853" s="415" t="str">
        <f t="shared" si="156"/>
        <v>-</v>
      </c>
      <c r="AE853" s="416" t="str">
        <f t="shared" si="156"/>
        <v>-</v>
      </c>
      <c r="AF853" s="417"/>
      <c r="AG853" s="410" t="str">
        <f t="shared" si="158"/>
        <v>-</v>
      </c>
      <c r="AH853" s="417"/>
      <c r="AI853" s="418" t="str">
        <f t="shared" si="159"/>
        <v>ù</v>
      </c>
      <c r="AJ853" s="419" t="str">
        <f t="shared" si="160"/>
        <v>~</v>
      </c>
      <c r="AK853" s="417"/>
      <c r="AL853" s="414" t="str">
        <f t="shared" si="166"/>
        <v>-</v>
      </c>
      <c r="AM853" s="416" t="str">
        <f t="shared" si="164"/>
        <v>-</v>
      </c>
    </row>
    <row r="854" spans="2:39" ht="15" x14ac:dyDescent="0.3">
      <c r="B854" s="400" t="str">
        <f>IF(MAX(B$7:B853)+1&gt;MAX('Res.Aux.'!$AG$23:$AG$722),"-",MAX(B$7:B853)+1)</f>
        <v>-</v>
      </c>
      <c r="C854" s="401" t="str">
        <f>IF($B854="-","",INDEX('Res.Aux.'!$AG$12:$BG$722,MATCH($B854,'Res.Aux.'!$AG$12:$AG$722,0),MATCH(C$6,'Res.Aux.'!$AG$15:$BG$15,0)))</f>
        <v/>
      </c>
      <c r="D854" s="402" t="str">
        <f t="shared" si="161"/>
        <v/>
      </c>
      <c r="E854" s="403" t="str">
        <f>IF($B854="-","",INDEX('Res.Aux.'!$AG$12:$BG$722,MATCH($B854,'Res.Aux.'!$AG$12:$AG$722,0),MATCH(E$6,'Res.Aux.'!$AG$15:$BG$15,0)))</f>
        <v/>
      </c>
      <c r="F854" s="402" t="str">
        <f t="shared" si="162"/>
        <v/>
      </c>
      <c r="G854" s="404" t="str">
        <f>IF($B854="-","",INDEX('Res.Aux.'!$AG$12:$BG$722,MATCH($B854,'Res.Aux.'!$AG$12:$AG$722,0),MATCH(G$6,'Res.Aux.'!$AG$15:$BG$15,0)))</f>
        <v/>
      </c>
      <c r="H854" s="405" t="str">
        <f>IF($B854="-","",Datos!$I$16)</f>
        <v/>
      </c>
      <c r="I854" s="406" t="str">
        <f>IF($C854="","",Datos!$G$16)</f>
        <v/>
      </c>
      <c r="J854" s="407" t="str">
        <f>IF($B854="-","",INDEX('Res.Aux.'!$AG$12:$BG$722,MATCH($B854,'Res.Aux.'!$AG$12:$AG$722,0),MATCH(J$6,'Res.Aux.'!$AG$15:$BG$15,0)))</f>
        <v/>
      </c>
      <c r="K854" s="408" t="str">
        <f>IF($C854="","",Datos!$H$26)</f>
        <v/>
      </c>
      <c r="L854" s="409" t="str">
        <f>IF($I854="","",Datos!$N$27)</f>
        <v/>
      </c>
      <c r="M854" s="407" t="str">
        <f>IF($I854="","",Datos!$O$27)</f>
        <v/>
      </c>
      <c r="N854" s="410" t="str">
        <f>IF($B854="-","",INDEX('Res.Aux.'!$AG$12:$BG$722,MATCH($B854,'Res.Aux.'!$AG$12:$AG$722,0),MATCH(N$6,'Res.Aux.'!$AG$15:$BG$15,0)))</f>
        <v/>
      </c>
      <c r="O854" s="411"/>
      <c r="P854" s="412" t="str">
        <f t="shared" si="163"/>
        <v/>
      </c>
      <c r="Q854" s="413" t="str">
        <f t="shared" si="165"/>
        <v>ù</v>
      </c>
      <c r="R854" s="414" t="str">
        <f>IF($B854="-","",INDEX('Res.Aux.'!$AG$12:$BG$722,MATCH($B854,'Res.Aux.'!$AG$12:$AG$722,0),MATCH(R$6,'Res.Aux.'!$AG$15:$BG$15,0)))</f>
        <v/>
      </c>
      <c r="S854" s="415" t="str">
        <f>IF($B854="-","",INDEX('Res.Aux.'!$AG$12:$BG$722,MATCH($B854,'Res.Aux.'!$AG$12:$AG$722,0),MATCH(S$6,'Res.Aux.'!$AG$15:$BG$15,0)))</f>
        <v/>
      </c>
      <c r="T854" s="415" t="str">
        <f>IF($B854="-","",INDEX('Res.Aux.'!$AG$12:$BG$722,MATCH($B854,'Res.Aux.'!$AG$12:$AG$722,0),MATCH(T$6,'Res.Aux.'!$AG$15:$BG$15,0)))</f>
        <v/>
      </c>
      <c r="U854" s="416" t="str">
        <f>IF($B854="-","",INDEX('Res.Aux.'!$AG$12:$BG$722,MATCH($B854,'Res.Aux.'!$AG$12:$AG$722,0),MATCH(U$6,'Res.Aux.'!$AG$15:$BG$15,0)))</f>
        <v/>
      </c>
      <c r="V854" s="417"/>
      <c r="W854" s="414" t="str">
        <f t="shared" si="157"/>
        <v>-</v>
      </c>
      <c r="X854" s="415" t="str">
        <f t="shared" si="157"/>
        <v>-</v>
      </c>
      <c r="Y854" s="415" t="str">
        <f t="shared" si="157"/>
        <v>-</v>
      </c>
      <c r="Z854" s="416" t="str">
        <f t="shared" si="157"/>
        <v>-</v>
      </c>
      <c r="AA854" s="417"/>
      <c r="AB854" s="414" t="str">
        <f t="shared" si="156"/>
        <v>-</v>
      </c>
      <c r="AC854" s="415" t="str">
        <f t="shared" si="156"/>
        <v>-</v>
      </c>
      <c r="AD854" s="415" t="str">
        <f t="shared" si="156"/>
        <v>-</v>
      </c>
      <c r="AE854" s="416" t="str">
        <f t="shared" ref="AE854:AE906" si="167">IF(SUM(U854,Z854)=0,"-",SUM(U854,Z854))</f>
        <v>-</v>
      </c>
      <c r="AF854" s="417"/>
      <c r="AG854" s="410" t="str">
        <f t="shared" si="158"/>
        <v>-</v>
      </c>
      <c r="AH854" s="417"/>
      <c r="AI854" s="418" t="str">
        <f t="shared" si="159"/>
        <v>ù</v>
      </c>
      <c r="AJ854" s="419" t="str">
        <f t="shared" si="160"/>
        <v>~</v>
      </c>
      <c r="AK854" s="417"/>
      <c r="AL854" s="414" t="str">
        <f t="shared" si="166"/>
        <v>-</v>
      </c>
      <c r="AM854" s="416" t="str">
        <f t="shared" si="164"/>
        <v>-</v>
      </c>
    </row>
    <row r="855" spans="2:39" ht="15" x14ac:dyDescent="0.3">
      <c r="B855" s="400" t="str">
        <f>IF(MAX(B$7:B854)+1&gt;MAX('Res.Aux.'!$AG$23:$AG$722),"-",MAX(B$7:B854)+1)</f>
        <v>-</v>
      </c>
      <c r="C855" s="401" t="str">
        <f>IF($B855="-","",INDEX('Res.Aux.'!$AG$12:$BG$722,MATCH($B855,'Res.Aux.'!$AG$12:$AG$722,0),MATCH(C$6,'Res.Aux.'!$AG$15:$BG$15,0)))</f>
        <v/>
      </c>
      <c r="D855" s="402" t="str">
        <f t="shared" si="161"/>
        <v/>
      </c>
      <c r="E855" s="403" t="str">
        <f>IF($B855="-","",INDEX('Res.Aux.'!$AG$12:$BG$722,MATCH($B855,'Res.Aux.'!$AG$12:$AG$722,0),MATCH(E$6,'Res.Aux.'!$AG$15:$BG$15,0)))</f>
        <v/>
      </c>
      <c r="F855" s="402" t="str">
        <f t="shared" si="162"/>
        <v/>
      </c>
      <c r="G855" s="404" t="str">
        <f>IF($B855="-","",INDEX('Res.Aux.'!$AG$12:$BG$722,MATCH($B855,'Res.Aux.'!$AG$12:$AG$722,0),MATCH(G$6,'Res.Aux.'!$AG$15:$BG$15,0)))</f>
        <v/>
      </c>
      <c r="H855" s="405" t="str">
        <f>IF($B855="-","",Datos!$I$16)</f>
        <v/>
      </c>
      <c r="I855" s="406" t="str">
        <f>IF($C855="","",Datos!$G$16)</f>
        <v/>
      </c>
      <c r="J855" s="407" t="str">
        <f>IF($B855="-","",INDEX('Res.Aux.'!$AG$12:$BG$722,MATCH($B855,'Res.Aux.'!$AG$12:$AG$722,0),MATCH(J$6,'Res.Aux.'!$AG$15:$BG$15,0)))</f>
        <v/>
      </c>
      <c r="K855" s="408" t="str">
        <f>IF($C855="","",Datos!$H$26)</f>
        <v/>
      </c>
      <c r="L855" s="409" t="str">
        <f>IF($I855="","",Datos!$N$27)</f>
        <v/>
      </c>
      <c r="M855" s="407" t="str">
        <f>IF($I855="","",Datos!$O$27)</f>
        <v/>
      </c>
      <c r="N855" s="410" t="str">
        <f>IF($B855="-","",INDEX('Res.Aux.'!$AG$12:$BG$722,MATCH($B855,'Res.Aux.'!$AG$12:$AG$722,0),MATCH(N$6,'Res.Aux.'!$AG$15:$BG$15,0)))</f>
        <v/>
      </c>
      <c r="O855" s="411"/>
      <c r="P855" s="412" t="str">
        <f t="shared" si="163"/>
        <v/>
      </c>
      <c r="Q855" s="413" t="str">
        <f t="shared" si="165"/>
        <v>ù</v>
      </c>
      <c r="R855" s="414" t="str">
        <f>IF($B855="-","",INDEX('Res.Aux.'!$AG$12:$BG$722,MATCH($B855,'Res.Aux.'!$AG$12:$AG$722,0),MATCH(R$6,'Res.Aux.'!$AG$15:$BG$15,0)))</f>
        <v/>
      </c>
      <c r="S855" s="415" t="str">
        <f>IF($B855="-","",INDEX('Res.Aux.'!$AG$12:$BG$722,MATCH($B855,'Res.Aux.'!$AG$12:$AG$722,0),MATCH(S$6,'Res.Aux.'!$AG$15:$BG$15,0)))</f>
        <v/>
      </c>
      <c r="T855" s="415" t="str">
        <f>IF($B855="-","",INDEX('Res.Aux.'!$AG$12:$BG$722,MATCH($B855,'Res.Aux.'!$AG$12:$AG$722,0),MATCH(T$6,'Res.Aux.'!$AG$15:$BG$15,0)))</f>
        <v/>
      </c>
      <c r="U855" s="416" t="str">
        <f>IF($B855="-","",INDEX('Res.Aux.'!$AG$12:$BG$722,MATCH($B855,'Res.Aux.'!$AG$12:$AG$722,0),MATCH(U$6,'Res.Aux.'!$AG$15:$BG$15,0)))</f>
        <v/>
      </c>
      <c r="V855" s="417"/>
      <c r="W855" s="414" t="str">
        <f t="shared" si="157"/>
        <v>-</v>
      </c>
      <c r="X855" s="415" t="str">
        <f t="shared" si="157"/>
        <v>-</v>
      </c>
      <c r="Y855" s="415" t="str">
        <f t="shared" si="157"/>
        <v>-</v>
      </c>
      <c r="Z855" s="416" t="str">
        <f t="shared" ref="Z855:Z906" si="168">IF(OR(U855="-",U855=0,U855=""),"-",(U855*Z$1))</f>
        <v>-</v>
      </c>
      <c r="AA855" s="417"/>
      <c r="AB855" s="414" t="str">
        <f t="shared" ref="AB855:AD906" si="169">IF(SUM(R855,W855)=0,"-",SUM(R855,W855))</f>
        <v>-</v>
      </c>
      <c r="AC855" s="415" t="str">
        <f t="shared" si="169"/>
        <v>-</v>
      </c>
      <c r="AD855" s="415" t="str">
        <f t="shared" si="169"/>
        <v>-</v>
      </c>
      <c r="AE855" s="416" t="str">
        <f t="shared" si="167"/>
        <v>-</v>
      </c>
      <c r="AF855" s="417"/>
      <c r="AG855" s="410" t="str">
        <f t="shared" si="158"/>
        <v>-</v>
      </c>
      <c r="AH855" s="417"/>
      <c r="AI855" s="418" t="str">
        <f t="shared" si="159"/>
        <v>ù</v>
      </c>
      <c r="AJ855" s="419" t="str">
        <f t="shared" si="160"/>
        <v>~</v>
      </c>
      <c r="AK855" s="417"/>
      <c r="AL855" s="414" t="str">
        <f t="shared" si="166"/>
        <v>-</v>
      </c>
      <c r="AM855" s="416" t="str">
        <f t="shared" si="164"/>
        <v>-</v>
      </c>
    </row>
    <row r="856" spans="2:39" ht="15" x14ac:dyDescent="0.3">
      <c r="B856" s="400" t="str">
        <f>IF(MAX(B$7:B855)+1&gt;MAX('Res.Aux.'!$AG$23:$AG$722),"-",MAX(B$7:B855)+1)</f>
        <v>-</v>
      </c>
      <c r="C856" s="401" t="str">
        <f>IF($B856="-","",INDEX('Res.Aux.'!$AG$12:$BG$722,MATCH($B856,'Res.Aux.'!$AG$12:$AG$722,0),MATCH(C$6,'Res.Aux.'!$AG$15:$BG$15,0)))</f>
        <v/>
      </c>
      <c r="D856" s="402" t="str">
        <f t="shared" si="161"/>
        <v/>
      </c>
      <c r="E856" s="403" t="str">
        <f>IF($B856="-","",INDEX('Res.Aux.'!$AG$12:$BG$722,MATCH($B856,'Res.Aux.'!$AG$12:$AG$722,0),MATCH(E$6,'Res.Aux.'!$AG$15:$BG$15,0)))</f>
        <v/>
      </c>
      <c r="F856" s="402" t="str">
        <f t="shared" si="162"/>
        <v/>
      </c>
      <c r="G856" s="404" t="str">
        <f>IF($B856="-","",INDEX('Res.Aux.'!$AG$12:$BG$722,MATCH($B856,'Res.Aux.'!$AG$12:$AG$722,0),MATCH(G$6,'Res.Aux.'!$AG$15:$BG$15,0)))</f>
        <v/>
      </c>
      <c r="H856" s="405" t="str">
        <f>IF($B856="-","",Datos!$I$16)</f>
        <v/>
      </c>
      <c r="I856" s="406" t="str">
        <f>IF($C856="","",Datos!$G$16)</f>
        <v/>
      </c>
      <c r="J856" s="407" t="str">
        <f>IF($B856="-","",INDEX('Res.Aux.'!$AG$12:$BG$722,MATCH($B856,'Res.Aux.'!$AG$12:$AG$722,0),MATCH(J$6,'Res.Aux.'!$AG$15:$BG$15,0)))</f>
        <v/>
      </c>
      <c r="K856" s="408" t="str">
        <f>IF($C856="","",Datos!$H$26)</f>
        <v/>
      </c>
      <c r="L856" s="409" t="str">
        <f>IF($I856="","",Datos!$N$27)</f>
        <v/>
      </c>
      <c r="M856" s="407" t="str">
        <f>IF($I856="","",Datos!$O$27)</f>
        <v/>
      </c>
      <c r="N856" s="410" t="str">
        <f>IF($B856="-","",INDEX('Res.Aux.'!$AG$12:$BG$722,MATCH($B856,'Res.Aux.'!$AG$12:$AG$722,0),MATCH(N$6,'Res.Aux.'!$AG$15:$BG$15,0)))</f>
        <v/>
      </c>
      <c r="O856" s="411"/>
      <c r="P856" s="412" t="str">
        <f t="shared" si="163"/>
        <v/>
      </c>
      <c r="Q856" s="413" t="str">
        <f t="shared" si="165"/>
        <v>ù</v>
      </c>
      <c r="R856" s="414" t="str">
        <f>IF($B856="-","",INDEX('Res.Aux.'!$AG$12:$BG$722,MATCH($B856,'Res.Aux.'!$AG$12:$AG$722,0),MATCH(R$6,'Res.Aux.'!$AG$15:$BG$15,0)))</f>
        <v/>
      </c>
      <c r="S856" s="415" t="str">
        <f>IF($B856="-","",INDEX('Res.Aux.'!$AG$12:$BG$722,MATCH($B856,'Res.Aux.'!$AG$12:$AG$722,0),MATCH(S$6,'Res.Aux.'!$AG$15:$BG$15,0)))</f>
        <v/>
      </c>
      <c r="T856" s="415" t="str">
        <f>IF($B856="-","",INDEX('Res.Aux.'!$AG$12:$BG$722,MATCH($B856,'Res.Aux.'!$AG$12:$AG$722,0),MATCH(T$6,'Res.Aux.'!$AG$15:$BG$15,0)))</f>
        <v/>
      </c>
      <c r="U856" s="416" t="str">
        <f>IF($B856="-","",INDEX('Res.Aux.'!$AG$12:$BG$722,MATCH($B856,'Res.Aux.'!$AG$12:$AG$722,0),MATCH(U$6,'Res.Aux.'!$AG$15:$BG$15,0)))</f>
        <v/>
      </c>
      <c r="V856" s="417"/>
      <c r="W856" s="414" t="str">
        <f t="shared" ref="W856:Y906" si="170">IF(OR(R856="-",R856=0,R856=""),"-",(R856*W$1))</f>
        <v>-</v>
      </c>
      <c r="X856" s="415" t="str">
        <f t="shared" si="170"/>
        <v>-</v>
      </c>
      <c r="Y856" s="415" t="str">
        <f t="shared" si="170"/>
        <v>-</v>
      </c>
      <c r="Z856" s="416" t="str">
        <f t="shared" si="168"/>
        <v>-</v>
      </c>
      <c r="AA856" s="417"/>
      <c r="AB856" s="414" t="str">
        <f t="shared" si="169"/>
        <v>-</v>
      </c>
      <c r="AC856" s="415" t="str">
        <f t="shared" si="169"/>
        <v>-</v>
      </c>
      <c r="AD856" s="415" t="str">
        <f t="shared" si="169"/>
        <v>-</v>
      </c>
      <c r="AE856" s="416" t="str">
        <f t="shared" si="167"/>
        <v>-</v>
      </c>
      <c r="AF856" s="417"/>
      <c r="AG856" s="410" t="str">
        <f t="shared" si="158"/>
        <v>-</v>
      </c>
      <c r="AH856" s="417"/>
      <c r="AI856" s="418" t="str">
        <f t="shared" si="159"/>
        <v>ù</v>
      </c>
      <c r="AJ856" s="419" t="str">
        <f t="shared" si="160"/>
        <v>~</v>
      </c>
      <c r="AK856" s="417"/>
      <c r="AL856" s="414" t="str">
        <f t="shared" si="166"/>
        <v>-</v>
      </c>
      <c r="AM856" s="416" t="str">
        <f t="shared" si="164"/>
        <v>-</v>
      </c>
    </row>
    <row r="857" spans="2:39" ht="15" x14ac:dyDescent="0.3">
      <c r="B857" s="400" t="str">
        <f>IF(MAX(B$7:B856)+1&gt;MAX('Res.Aux.'!$AG$23:$AG$722),"-",MAX(B$7:B856)+1)</f>
        <v>-</v>
      </c>
      <c r="C857" s="401" t="str">
        <f>IF($B857="-","",INDEX('Res.Aux.'!$AG$12:$BG$722,MATCH($B857,'Res.Aux.'!$AG$12:$AG$722,0),MATCH(C$6,'Res.Aux.'!$AG$15:$BG$15,0)))</f>
        <v/>
      </c>
      <c r="D857" s="402" t="str">
        <f t="shared" si="161"/>
        <v/>
      </c>
      <c r="E857" s="403" t="str">
        <f>IF($B857="-","",INDEX('Res.Aux.'!$AG$12:$BG$722,MATCH($B857,'Res.Aux.'!$AG$12:$AG$722,0),MATCH(E$6,'Res.Aux.'!$AG$15:$BG$15,0)))</f>
        <v/>
      </c>
      <c r="F857" s="402" t="str">
        <f t="shared" si="162"/>
        <v/>
      </c>
      <c r="G857" s="404" t="str">
        <f>IF($B857="-","",INDEX('Res.Aux.'!$AG$12:$BG$722,MATCH($B857,'Res.Aux.'!$AG$12:$AG$722,0),MATCH(G$6,'Res.Aux.'!$AG$15:$BG$15,0)))</f>
        <v/>
      </c>
      <c r="H857" s="405" t="str">
        <f>IF($B857="-","",Datos!$I$16)</f>
        <v/>
      </c>
      <c r="I857" s="406" t="str">
        <f>IF($C857="","",Datos!$G$16)</f>
        <v/>
      </c>
      <c r="J857" s="407" t="str">
        <f>IF($B857="-","",INDEX('Res.Aux.'!$AG$12:$BG$722,MATCH($B857,'Res.Aux.'!$AG$12:$AG$722,0),MATCH(J$6,'Res.Aux.'!$AG$15:$BG$15,0)))</f>
        <v/>
      </c>
      <c r="K857" s="408" t="str">
        <f>IF($C857="","",Datos!$H$26)</f>
        <v/>
      </c>
      <c r="L857" s="409" t="str">
        <f>IF($I857="","",Datos!$N$27)</f>
        <v/>
      </c>
      <c r="M857" s="407" t="str">
        <f>IF($I857="","",Datos!$O$27)</f>
        <v/>
      </c>
      <c r="N857" s="410" t="str">
        <f>IF($B857="-","",INDEX('Res.Aux.'!$AG$12:$BG$722,MATCH($B857,'Res.Aux.'!$AG$12:$AG$722,0),MATCH(N$6,'Res.Aux.'!$AG$15:$BG$15,0)))</f>
        <v/>
      </c>
      <c r="O857" s="411"/>
      <c r="P857" s="412" t="str">
        <f t="shared" si="163"/>
        <v/>
      </c>
      <c r="Q857" s="413" t="str">
        <f t="shared" si="165"/>
        <v>ù</v>
      </c>
      <c r="R857" s="414" t="str">
        <f>IF($B857="-","",INDEX('Res.Aux.'!$AG$12:$BG$722,MATCH($B857,'Res.Aux.'!$AG$12:$AG$722,0),MATCH(R$6,'Res.Aux.'!$AG$15:$BG$15,0)))</f>
        <v/>
      </c>
      <c r="S857" s="415" t="str">
        <f>IF($B857="-","",INDEX('Res.Aux.'!$AG$12:$BG$722,MATCH($B857,'Res.Aux.'!$AG$12:$AG$722,0),MATCH(S$6,'Res.Aux.'!$AG$15:$BG$15,0)))</f>
        <v/>
      </c>
      <c r="T857" s="415" t="str">
        <f>IF($B857="-","",INDEX('Res.Aux.'!$AG$12:$BG$722,MATCH($B857,'Res.Aux.'!$AG$12:$AG$722,0),MATCH(T$6,'Res.Aux.'!$AG$15:$BG$15,0)))</f>
        <v/>
      </c>
      <c r="U857" s="416" t="str">
        <f>IF($B857="-","",INDEX('Res.Aux.'!$AG$12:$BG$722,MATCH($B857,'Res.Aux.'!$AG$12:$AG$722,0),MATCH(U$6,'Res.Aux.'!$AG$15:$BG$15,0)))</f>
        <v/>
      </c>
      <c r="V857" s="417"/>
      <c r="W857" s="414" t="str">
        <f t="shared" si="170"/>
        <v>-</v>
      </c>
      <c r="X857" s="415" t="str">
        <f t="shared" si="170"/>
        <v>-</v>
      </c>
      <c r="Y857" s="415" t="str">
        <f t="shared" si="170"/>
        <v>-</v>
      </c>
      <c r="Z857" s="416" t="str">
        <f t="shared" si="168"/>
        <v>-</v>
      </c>
      <c r="AA857" s="417"/>
      <c r="AB857" s="414" t="str">
        <f t="shared" si="169"/>
        <v>-</v>
      </c>
      <c r="AC857" s="415" t="str">
        <f t="shared" si="169"/>
        <v>-</v>
      </c>
      <c r="AD857" s="415" t="str">
        <f t="shared" si="169"/>
        <v>-</v>
      </c>
      <c r="AE857" s="416" t="str">
        <f t="shared" si="167"/>
        <v>-</v>
      </c>
      <c r="AF857" s="417"/>
      <c r="AG857" s="410" t="str">
        <f t="shared" si="158"/>
        <v>-</v>
      </c>
      <c r="AH857" s="417"/>
      <c r="AI857" s="418" t="str">
        <f t="shared" si="159"/>
        <v>ù</v>
      </c>
      <c r="AJ857" s="419" t="str">
        <f t="shared" si="160"/>
        <v>~</v>
      </c>
      <c r="AK857" s="417"/>
      <c r="AL857" s="414" t="str">
        <f t="shared" si="166"/>
        <v>-</v>
      </c>
      <c r="AM857" s="416" t="str">
        <f t="shared" si="164"/>
        <v>-</v>
      </c>
    </row>
    <row r="858" spans="2:39" ht="15" x14ac:dyDescent="0.3">
      <c r="B858" s="400" t="str">
        <f>IF(MAX(B$7:B857)+1&gt;MAX('Res.Aux.'!$AG$23:$AG$722),"-",MAX(B$7:B857)+1)</f>
        <v>-</v>
      </c>
      <c r="C858" s="401" t="str">
        <f>IF($B858="-","",INDEX('Res.Aux.'!$AG$12:$BG$722,MATCH($B858,'Res.Aux.'!$AG$12:$AG$722,0),MATCH(C$6,'Res.Aux.'!$AG$15:$BG$15,0)))</f>
        <v/>
      </c>
      <c r="D858" s="402" t="str">
        <f t="shared" si="161"/>
        <v/>
      </c>
      <c r="E858" s="403" t="str">
        <f>IF($B858="-","",INDEX('Res.Aux.'!$AG$12:$BG$722,MATCH($B858,'Res.Aux.'!$AG$12:$AG$722,0),MATCH(E$6,'Res.Aux.'!$AG$15:$BG$15,0)))</f>
        <v/>
      </c>
      <c r="F858" s="402" t="str">
        <f t="shared" si="162"/>
        <v/>
      </c>
      <c r="G858" s="404" t="str">
        <f>IF($B858="-","",INDEX('Res.Aux.'!$AG$12:$BG$722,MATCH($B858,'Res.Aux.'!$AG$12:$AG$722,0),MATCH(G$6,'Res.Aux.'!$AG$15:$BG$15,0)))</f>
        <v/>
      </c>
      <c r="H858" s="405" t="str">
        <f>IF($B858="-","",Datos!$I$16)</f>
        <v/>
      </c>
      <c r="I858" s="406" t="str">
        <f>IF($C858="","",Datos!$G$16)</f>
        <v/>
      </c>
      <c r="J858" s="407" t="str">
        <f>IF($B858="-","",INDEX('Res.Aux.'!$AG$12:$BG$722,MATCH($B858,'Res.Aux.'!$AG$12:$AG$722,0),MATCH(J$6,'Res.Aux.'!$AG$15:$BG$15,0)))</f>
        <v/>
      </c>
      <c r="K858" s="408" t="str">
        <f>IF($C858="","",Datos!$H$26)</f>
        <v/>
      </c>
      <c r="L858" s="409" t="str">
        <f>IF($I858="","",Datos!$N$27)</f>
        <v/>
      </c>
      <c r="M858" s="407" t="str">
        <f>IF($I858="","",Datos!$O$27)</f>
        <v/>
      </c>
      <c r="N858" s="410" t="str">
        <f>IF($B858="-","",INDEX('Res.Aux.'!$AG$12:$BG$722,MATCH($B858,'Res.Aux.'!$AG$12:$AG$722,0),MATCH(N$6,'Res.Aux.'!$AG$15:$BG$15,0)))</f>
        <v/>
      </c>
      <c r="O858" s="411"/>
      <c r="P858" s="412" t="str">
        <f t="shared" si="163"/>
        <v/>
      </c>
      <c r="Q858" s="413" t="str">
        <f t="shared" si="165"/>
        <v>ù</v>
      </c>
      <c r="R858" s="414" t="str">
        <f>IF($B858="-","",INDEX('Res.Aux.'!$AG$12:$BG$722,MATCH($B858,'Res.Aux.'!$AG$12:$AG$722,0),MATCH(R$6,'Res.Aux.'!$AG$15:$BG$15,0)))</f>
        <v/>
      </c>
      <c r="S858" s="415" t="str">
        <f>IF($B858="-","",INDEX('Res.Aux.'!$AG$12:$BG$722,MATCH($B858,'Res.Aux.'!$AG$12:$AG$722,0),MATCH(S$6,'Res.Aux.'!$AG$15:$BG$15,0)))</f>
        <v/>
      </c>
      <c r="T858" s="415" t="str">
        <f>IF($B858="-","",INDEX('Res.Aux.'!$AG$12:$BG$722,MATCH($B858,'Res.Aux.'!$AG$12:$AG$722,0),MATCH(T$6,'Res.Aux.'!$AG$15:$BG$15,0)))</f>
        <v/>
      </c>
      <c r="U858" s="416" t="str">
        <f>IF($B858="-","",INDEX('Res.Aux.'!$AG$12:$BG$722,MATCH($B858,'Res.Aux.'!$AG$12:$AG$722,0),MATCH(U$6,'Res.Aux.'!$AG$15:$BG$15,0)))</f>
        <v/>
      </c>
      <c r="V858" s="417"/>
      <c r="W858" s="414" t="str">
        <f t="shared" si="170"/>
        <v>-</v>
      </c>
      <c r="X858" s="415" t="str">
        <f t="shared" si="170"/>
        <v>-</v>
      </c>
      <c r="Y858" s="415" t="str">
        <f t="shared" si="170"/>
        <v>-</v>
      </c>
      <c r="Z858" s="416" t="str">
        <f t="shared" si="168"/>
        <v>-</v>
      </c>
      <c r="AA858" s="417"/>
      <c r="AB858" s="414" t="str">
        <f t="shared" si="169"/>
        <v>-</v>
      </c>
      <c r="AC858" s="415" t="str">
        <f t="shared" si="169"/>
        <v>-</v>
      </c>
      <c r="AD858" s="415" t="str">
        <f t="shared" si="169"/>
        <v>-</v>
      </c>
      <c r="AE858" s="416" t="str">
        <f t="shared" si="167"/>
        <v>-</v>
      </c>
      <c r="AF858" s="417"/>
      <c r="AG858" s="410" t="str">
        <f t="shared" si="158"/>
        <v>-</v>
      </c>
      <c r="AH858" s="417"/>
      <c r="AI858" s="418" t="str">
        <f t="shared" si="159"/>
        <v>ù</v>
      </c>
      <c r="AJ858" s="419" t="str">
        <f t="shared" si="160"/>
        <v>~</v>
      </c>
      <c r="AK858" s="417"/>
      <c r="AL858" s="414" t="str">
        <f t="shared" si="166"/>
        <v>-</v>
      </c>
      <c r="AM858" s="416" t="str">
        <f t="shared" si="164"/>
        <v>-</v>
      </c>
    </row>
    <row r="859" spans="2:39" ht="15" x14ac:dyDescent="0.3">
      <c r="B859" s="400" t="str">
        <f>IF(MAX(B$7:B858)+1&gt;MAX('Res.Aux.'!$AG$23:$AG$722),"-",MAX(B$7:B858)+1)</f>
        <v>-</v>
      </c>
      <c r="C859" s="401" t="str">
        <f>IF($B859="-","",INDEX('Res.Aux.'!$AG$12:$BG$722,MATCH($B859,'Res.Aux.'!$AG$12:$AG$722,0),MATCH(C$6,'Res.Aux.'!$AG$15:$BG$15,0)))</f>
        <v/>
      </c>
      <c r="D859" s="402" t="str">
        <f t="shared" si="161"/>
        <v/>
      </c>
      <c r="E859" s="403" t="str">
        <f>IF($B859="-","",INDEX('Res.Aux.'!$AG$12:$BG$722,MATCH($B859,'Res.Aux.'!$AG$12:$AG$722,0),MATCH(E$6,'Res.Aux.'!$AG$15:$BG$15,0)))</f>
        <v/>
      </c>
      <c r="F859" s="402" t="str">
        <f t="shared" si="162"/>
        <v/>
      </c>
      <c r="G859" s="404" t="str">
        <f>IF($B859="-","",INDEX('Res.Aux.'!$AG$12:$BG$722,MATCH($B859,'Res.Aux.'!$AG$12:$AG$722,0),MATCH(G$6,'Res.Aux.'!$AG$15:$BG$15,0)))</f>
        <v/>
      </c>
      <c r="H859" s="405" t="str">
        <f>IF($B859="-","",Datos!$I$16)</f>
        <v/>
      </c>
      <c r="I859" s="406" t="str">
        <f>IF($C859="","",Datos!$G$16)</f>
        <v/>
      </c>
      <c r="J859" s="407" t="str">
        <f>IF($B859="-","",INDEX('Res.Aux.'!$AG$12:$BG$722,MATCH($B859,'Res.Aux.'!$AG$12:$AG$722,0),MATCH(J$6,'Res.Aux.'!$AG$15:$BG$15,0)))</f>
        <v/>
      </c>
      <c r="K859" s="408" t="str">
        <f>IF($C859="","",Datos!$H$26)</f>
        <v/>
      </c>
      <c r="L859" s="409" t="str">
        <f>IF($I859="","",Datos!$N$27)</f>
        <v/>
      </c>
      <c r="M859" s="407" t="str">
        <f>IF($I859="","",Datos!$O$27)</f>
        <v/>
      </c>
      <c r="N859" s="410" t="str">
        <f>IF($B859="-","",INDEX('Res.Aux.'!$AG$12:$BG$722,MATCH($B859,'Res.Aux.'!$AG$12:$AG$722,0),MATCH(N$6,'Res.Aux.'!$AG$15:$BG$15,0)))</f>
        <v/>
      </c>
      <c r="O859" s="411"/>
      <c r="P859" s="412" t="str">
        <f t="shared" si="163"/>
        <v/>
      </c>
      <c r="Q859" s="413" t="str">
        <f t="shared" si="165"/>
        <v>ù</v>
      </c>
      <c r="R859" s="414" t="str">
        <f>IF($B859="-","",INDEX('Res.Aux.'!$AG$12:$BG$722,MATCH($B859,'Res.Aux.'!$AG$12:$AG$722,0),MATCH(R$6,'Res.Aux.'!$AG$15:$BG$15,0)))</f>
        <v/>
      </c>
      <c r="S859" s="415" t="str">
        <f>IF($B859="-","",INDEX('Res.Aux.'!$AG$12:$BG$722,MATCH($B859,'Res.Aux.'!$AG$12:$AG$722,0),MATCH(S$6,'Res.Aux.'!$AG$15:$BG$15,0)))</f>
        <v/>
      </c>
      <c r="T859" s="415" t="str">
        <f>IF($B859="-","",INDEX('Res.Aux.'!$AG$12:$BG$722,MATCH($B859,'Res.Aux.'!$AG$12:$AG$722,0),MATCH(T$6,'Res.Aux.'!$AG$15:$BG$15,0)))</f>
        <v/>
      </c>
      <c r="U859" s="416" t="str">
        <f>IF($B859="-","",INDEX('Res.Aux.'!$AG$12:$BG$722,MATCH($B859,'Res.Aux.'!$AG$12:$AG$722,0),MATCH(U$6,'Res.Aux.'!$AG$15:$BG$15,0)))</f>
        <v/>
      </c>
      <c r="V859" s="417"/>
      <c r="W859" s="414" t="str">
        <f t="shared" si="170"/>
        <v>-</v>
      </c>
      <c r="X859" s="415" t="str">
        <f t="shared" si="170"/>
        <v>-</v>
      </c>
      <c r="Y859" s="415" t="str">
        <f t="shared" si="170"/>
        <v>-</v>
      </c>
      <c r="Z859" s="416" t="str">
        <f t="shared" si="168"/>
        <v>-</v>
      </c>
      <c r="AA859" s="417"/>
      <c r="AB859" s="414" t="str">
        <f t="shared" si="169"/>
        <v>-</v>
      </c>
      <c r="AC859" s="415" t="str">
        <f t="shared" si="169"/>
        <v>-</v>
      </c>
      <c r="AD859" s="415" t="str">
        <f t="shared" si="169"/>
        <v>-</v>
      </c>
      <c r="AE859" s="416" t="str">
        <f t="shared" si="167"/>
        <v>-</v>
      </c>
      <c r="AF859" s="417"/>
      <c r="AG859" s="410" t="str">
        <f t="shared" si="158"/>
        <v>-</v>
      </c>
      <c r="AH859" s="417"/>
      <c r="AI859" s="418" t="str">
        <f t="shared" si="159"/>
        <v>ù</v>
      </c>
      <c r="AJ859" s="419" t="str">
        <f t="shared" si="160"/>
        <v>~</v>
      </c>
      <c r="AK859" s="417"/>
      <c r="AL859" s="414" t="str">
        <f t="shared" si="166"/>
        <v>-</v>
      </c>
      <c r="AM859" s="416" t="str">
        <f t="shared" si="164"/>
        <v>-</v>
      </c>
    </row>
    <row r="860" spans="2:39" ht="15" x14ac:dyDescent="0.3">
      <c r="B860" s="400" t="str">
        <f>IF(MAX(B$7:B859)+1&gt;MAX('Res.Aux.'!$AG$23:$AG$722),"-",MAX(B$7:B859)+1)</f>
        <v>-</v>
      </c>
      <c r="C860" s="401" t="str">
        <f>IF($B860="-","",INDEX('Res.Aux.'!$AG$12:$BG$722,MATCH($B860,'Res.Aux.'!$AG$12:$AG$722,0),MATCH(C$6,'Res.Aux.'!$AG$15:$BG$15,0)))</f>
        <v/>
      </c>
      <c r="D860" s="402" t="str">
        <f t="shared" si="161"/>
        <v/>
      </c>
      <c r="E860" s="403" t="str">
        <f>IF($B860="-","",INDEX('Res.Aux.'!$AG$12:$BG$722,MATCH($B860,'Res.Aux.'!$AG$12:$AG$722,0),MATCH(E$6,'Res.Aux.'!$AG$15:$BG$15,0)))</f>
        <v/>
      </c>
      <c r="F860" s="402" t="str">
        <f t="shared" si="162"/>
        <v/>
      </c>
      <c r="G860" s="404" t="str">
        <f>IF($B860="-","",INDEX('Res.Aux.'!$AG$12:$BG$722,MATCH($B860,'Res.Aux.'!$AG$12:$AG$722,0),MATCH(G$6,'Res.Aux.'!$AG$15:$BG$15,0)))</f>
        <v/>
      </c>
      <c r="H860" s="405" t="str">
        <f>IF($B860="-","",Datos!$I$16)</f>
        <v/>
      </c>
      <c r="I860" s="406" t="str">
        <f>IF($C860="","",Datos!$G$16)</f>
        <v/>
      </c>
      <c r="J860" s="407" t="str">
        <f>IF($B860="-","",INDEX('Res.Aux.'!$AG$12:$BG$722,MATCH($B860,'Res.Aux.'!$AG$12:$AG$722,0),MATCH(J$6,'Res.Aux.'!$AG$15:$BG$15,0)))</f>
        <v/>
      </c>
      <c r="K860" s="408" t="str">
        <f>IF($C860="","",Datos!$H$26)</f>
        <v/>
      </c>
      <c r="L860" s="409" t="str">
        <f>IF($I860="","",Datos!$N$27)</f>
        <v/>
      </c>
      <c r="M860" s="407" t="str">
        <f>IF($I860="","",Datos!$O$27)</f>
        <v/>
      </c>
      <c r="N860" s="410" t="str">
        <f>IF($B860="-","",INDEX('Res.Aux.'!$AG$12:$BG$722,MATCH($B860,'Res.Aux.'!$AG$12:$AG$722,0),MATCH(N$6,'Res.Aux.'!$AG$15:$BG$15,0)))</f>
        <v/>
      </c>
      <c r="O860" s="411"/>
      <c r="P860" s="412" t="str">
        <f t="shared" si="163"/>
        <v/>
      </c>
      <c r="Q860" s="413" t="str">
        <f t="shared" si="165"/>
        <v>ù</v>
      </c>
      <c r="R860" s="414" t="str">
        <f>IF($B860="-","",INDEX('Res.Aux.'!$AG$12:$BG$722,MATCH($B860,'Res.Aux.'!$AG$12:$AG$722,0),MATCH(R$6,'Res.Aux.'!$AG$15:$BG$15,0)))</f>
        <v/>
      </c>
      <c r="S860" s="415" t="str">
        <f>IF($B860="-","",INDEX('Res.Aux.'!$AG$12:$BG$722,MATCH($B860,'Res.Aux.'!$AG$12:$AG$722,0),MATCH(S$6,'Res.Aux.'!$AG$15:$BG$15,0)))</f>
        <v/>
      </c>
      <c r="T860" s="415" t="str">
        <f>IF($B860="-","",INDEX('Res.Aux.'!$AG$12:$BG$722,MATCH($B860,'Res.Aux.'!$AG$12:$AG$722,0),MATCH(T$6,'Res.Aux.'!$AG$15:$BG$15,0)))</f>
        <v/>
      </c>
      <c r="U860" s="416" t="str">
        <f>IF($B860="-","",INDEX('Res.Aux.'!$AG$12:$BG$722,MATCH($B860,'Res.Aux.'!$AG$12:$AG$722,0),MATCH(U$6,'Res.Aux.'!$AG$15:$BG$15,0)))</f>
        <v/>
      </c>
      <c r="V860" s="417"/>
      <c r="W860" s="414" t="str">
        <f t="shared" si="170"/>
        <v>-</v>
      </c>
      <c r="X860" s="415" t="str">
        <f t="shared" si="170"/>
        <v>-</v>
      </c>
      <c r="Y860" s="415" t="str">
        <f t="shared" si="170"/>
        <v>-</v>
      </c>
      <c r="Z860" s="416" t="str">
        <f t="shared" si="168"/>
        <v>-</v>
      </c>
      <c r="AA860" s="417"/>
      <c r="AB860" s="414" t="str">
        <f t="shared" si="169"/>
        <v>-</v>
      </c>
      <c r="AC860" s="415" t="str">
        <f t="shared" si="169"/>
        <v>-</v>
      </c>
      <c r="AD860" s="415" t="str">
        <f t="shared" si="169"/>
        <v>-</v>
      </c>
      <c r="AE860" s="416" t="str">
        <f t="shared" si="167"/>
        <v>-</v>
      </c>
      <c r="AF860" s="417"/>
      <c r="AG860" s="410" t="str">
        <f t="shared" si="158"/>
        <v>-</v>
      </c>
      <c r="AH860" s="417"/>
      <c r="AI860" s="418" t="str">
        <f t="shared" si="159"/>
        <v>ù</v>
      </c>
      <c r="AJ860" s="419" t="str">
        <f t="shared" si="160"/>
        <v>~</v>
      </c>
      <c r="AK860" s="417"/>
      <c r="AL860" s="414" t="str">
        <f t="shared" si="166"/>
        <v>-</v>
      </c>
      <c r="AM860" s="416" t="str">
        <f t="shared" si="164"/>
        <v>-</v>
      </c>
    </row>
    <row r="861" spans="2:39" ht="15" x14ac:dyDescent="0.3">
      <c r="B861" s="400" t="str">
        <f>IF(MAX(B$7:B860)+1&gt;MAX('Res.Aux.'!$AG$23:$AG$722),"-",MAX(B$7:B860)+1)</f>
        <v>-</v>
      </c>
      <c r="C861" s="401" t="str">
        <f>IF($B861="-","",INDEX('Res.Aux.'!$AG$12:$BG$722,MATCH($B861,'Res.Aux.'!$AG$12:$AG$722,0),MATCH(C$6,'Res.Aux.'!$AG$15:$BG$15,0)))</f>
        <v/>
      </c>
      <c r="D861" s="402" t="str">
        <f t="shared" si="161"/>
        <v/>
      </c>
      <c r="E861" s="403" t="str">
        <f>IF($B861="-","",INDEX('Res.Aux.'!$AG$12:$BG$722,MATCH($B861,'Res.Aux.'!$AG$12:$AG$722,0),MATCH(E$6,'Res.Aux.'!$AG$15:$BG$15,0)))</f>
        <v/>
      </c>
      <c r="F861" s="402" t="str">
        <f t="shared" si="162"/>
        <v/>
      </c>
      <c r="G861" s="404" t="str">
        <f>IF($B861="-","",INDEX('Res.Aux.'!$AG$12:$BG$722,MATCH($B861,'Res.Aux.'!$AG$12:$AG$722,0),MATCH(G$6,'Res.Aux.'!$AG$15:$BG$15,0)))</f>
        <v/>
      </c>
      <c r="H861" s="405" t="str">
        <f>IF($B861="-","",Datos!$I$16)</f>
        <v/>
      </c>
      <c r="I861" s="406" t="str">
        <f>IF($C861="","",Datos!$G$16)</f>
        <v/>
      </c>
      <c r="J861" s="407" t="str">
        <f>IF($B861="-","",INDEX('Res.Aux.'!$AG$12:$BG$722,MATCH($B861,'Res.Aux.'!$AG$12:$AG$722,0),MATCH(J$6,'Res.Aux.'!$AG$15:$BG$15,0)))</f>
        <v/>
      </c>
      <c r="K861" s="408" t="str">
        <f>IF($C861="","",Datos!$H$26)</f>
        <v/>
      </c>
      <c r="L861" s="409" t="str">
        <f>IF($I861="","",Datos!$N$27)</f>
        <v/>
      </c>
      <c r="M861" s="407" t="str">
        <f>IF($I861="","",Datos!$O$27)</f>
        <v/>
      </c>
      <c r="N861" s="410" t="str">
        <f>IF($B861="-","",INDEX('Res.Aux.'!$AG$12:$BG$722,MATCH($B861,'Res.Aux.'!$AG$12:$AG$722,0),MATCH(N$6,'Res.Aux.'!$AG$15:$BG$15,0)))</f>
        <v/>
      </c>
      <c r="O861" s="411"/>
      <c r="P861" s="412" t="str">
        <f t="shared" si="163"/>
        <v/>
      </c>
      <c r="Q861" s="413" t="str">
        <f t="shared" si="165"/>
        <v>ù</v>
      </c>
      <c r="R861" s="414" t="str">
        <f>IF($B861="-","",INDEX('Res.Aux.'!$AG$12:$BG$722,MATCH($B861,'Res.Aux.'!$AG$12:$AG$722,0),MATCH(R$6,'Res.Aux.'!$AG$15:$BG$15,0)))</f>
        <v/>
      </c>
      <c r="S861" s="415" t="str">
        <f>IF($B861="-","",INDEX('Res.Aux.'!$AG$12:$BG$722,MATCH($B861,'Res.Aux.'!$AG$12:$AG$722,0),MATCH(S$6,'Res.Aux.'!$AG$15:$BG$15,0)))</f>
        <v/>
      </c>
      <c r="T861" s="415" t="str">
        <f>IF($B861="-","",INDEX('Res.Aux.'!$AG$12:$BG$722,MATCH($B861,'Res.Aux.'!$AG$12:$AG$722,0),MATCH(T$6,'Res.Aux.'!$AG$15:$BG$15,0)))</f>
        <v/>
      </c>
      <c r="U861" s="416" t="str">
        <f>IF($B861="-","",INDEX('Res.Aux.'!$AG$12:$BG$722,MATCH($B861,'Res.Aux.'!$AG$12:$AG$722,0),MATCH(U$6,'Res.Aux.'!$AG$15:$BG$15,0)))</f>
        <v/>
      </c>
      <c r="V861" s="417"/>
      <c r="W861" s="414" t="str">
        <f t="shared" si="170"/>
        <v>-</v>
      </c>
      <c r="X861" s="415" t="str">
        <f t="shared" si="170"/>
        <v>-</v>
      </c>
      <c r="Y861" s="415" t="str">
        <f t="shared" si="170"/>
        <v>-</v>
      </c>
      <c r="Z861" s="416" t="str">
        <f t="shared" si="168"/>
        <v>-</v>
      </c>
      <c r="AA861" s="417"/>
      <c r="AB861" s="414" t="str">
        <f t="shared" si="169"/>
        <v>-</v>
      </c>
      <c r="AC861" s="415" t="str">
        <f t="shared" si="169"/>
        <v>-</v>
      </c>
      <c r="AD861" s="415" t="str">
        <f t="shared" si="169"/>
        <v>-</v>
      </c>
      <c r="AE861" s="416" t="str">
        <f t="shared" si="167"/>
        <v>-</v>
      </c>
      <c r="AF861" s="417"/>
      <c r="AG861" s="410" t="str">
        <f t="shared" si="158"/>
        <v>-</v>
      </c>
      <c r="AH861" s="417"/>
      <c r="AI861" s="418" t="str">
        <f t="shared" si="159"/>
        <v>ù</v>
      </c>
      <c r="AJ861" s="419" t="str">
        <f t="shared" si="160"/>
        <v>~</v>
      </c>
      <c r="AK861" s="417"/>
      <c r="AL861" s="414" t="str">
        <f t="shared" si="166"/>
        <v>-</v>
      </c>
      <c r="AM861" s="416" t="str">
        <f t="shared" si="164"/>
        <v>-</v>
      </c>
    </row>
    <row r="862" spans="2:39" ht="15" x14ac:dyDescent="0.3">
      <c r="B862" s="400" t="str">
        <f>IF(MAX(B$7:B861)+1&gt;MAX('Res.Aux.'!$AG$23:$AG$722),"-",MAX(B$7:B861)+1)</f>
        <v>-</v>
      </c>
      <c r="C862" s="401" t="str">
        <f>IF($B862="-","",INDEX('Res.Aux.'!$AG$12:$BG$722,MATCH($B862,'Res.Aux.'!$AG$12:$AG$722,0),MATCH(C$6,'Res.Aux.'!$AG$15:$BG$15,0)))</f>
        <v/>
      </c>
      <c r="D862" s="402" t="str">
        <f t="shared" si="161"/>
        <v/>
      </c>
      <c r="E862" s="403" t="str">
        <f>IF($B862="-","",INDEX('Res.Aux.'!$AG$12:$BG$722,MATCH($B862,'Res.Aux.'!$AG$12:$AG$722,0),MATCH(E$6,'Res.Aux.'!$AG$15:$BG$15,0)))</f>
        <v/>
      </c>
      <c r="F862" s="402" t="str">
        <f t="shared" si="162"/>
        <v/>
      </c>
      <c r="G862" s="404" t="str">
        <f>IF($B862="-","",INDEX('Res.Aux.'!$AG$12:$BG$722,MATCH($B862,'Res.Aux.'!$AG$12:$AG$722,0),MATCH(G$6,'Res.Aux.'!$AG$15:$BG$15,0)))</f>
        <v/>
      </c>
      <c r="H862" s="405" t="str">
        <f>IF($B862="-","",Datos!$I$16)</f>
        <v/>
      </c>
      <c r="I862" s="406" t="str">
        <f>IF($C862="","",Datos!$G$16)</f>
        <v/>
      </c>
      <c r="J862" s="407" t="str">
        <f>IF($B862="-","",INDEX('Res.Aux.'!$AG$12:$BG$722,MATCH($B862,'Res.Aux.'!$AG$12:$AG$722,0),MATCH(J$6,'Res.Aux.'!$AG$15:$BG$15,0)))</f>
        <v/>
      </c>
      <c r="K862" s="408" t="str">
        <f>IF($C862="","",Datos!$H$26)</f>
        <v/>
      </c>
      <c r="L862" s="409" t="str">
        <f>IF($I862="","",Datos!$N$27)</f>
        <v/>
      </c>
      <c r="M862" s="407" t="str">
        <f>IF($I862="","",Datos!$O$27)</f>
        <v/>
      </c>
      <c r="N862" s="410" t="str">
        <f>IF($B862="-","",INDEX('Res.Aux.'!$AG$12:$BG$722,MATCH($B862,'Res.Aux.'!$AG$12:$AG$722,0),MATCH(N$6,'Res.Aux.'!$AG$15:$BG$15,0)))</f>
        <v/>
      </c>
      <c r="O862" s="411"/>
      <c r="P862" s="412" t="str">
        <f t="shared" si="163"/>
        <v/>
      </c>
      <c r="Q862" s="413" t="str">
        <f t="shared" si="165"/>
        <v>ù</v>
      </c>
      <c r="R862" s="414" t="str">
        <f>IF($B862="-","",INDEX('Res.Aux.'!$AG$12:$BG$722,MATCH($B862,'Res.Aux.'!$AG$12:$AG$722,0),MATCH(R$6,'Res.Aux.'!$AG$15:$BG$15,0)))</f>
        <v/>
      </c>
      <c r="S862" s="415" t="str">
        <f>IF($B862="-","",INDEX('Res.Aux.'!$AG$12:$BG$722,MATCH($B862,'Res.Aux.'!$AG$12:$AG$722,0),MATCH(S$6,'Res.Aux.'!$AG$15:$BG$15,0)))</f>
        <v/>
      </c>
      <c r="T862" s="415" t="str">
        <f>IF($B862="-","",INDEX('Res.Aux.'!$AG$12:$BG$722,MATCH($B862,'Res.Aux.'!$AG$12:$AG$722,0),MATCH(T$6,'Res.Aux.'!$AG$15:$BG$15,0)))</f>
        <v/>
      </c>
      <c r="U862" s="416" t="str">
        <f>IF($B862="-","",INDEX('Res.Aux.'!$AG$12:$BG$722,MATCH($B862,'Res.Aux.'!$AG$12:$AG$722,0),MATCH(U$6,'Res.Aux.'!$AG$15:$BG$15,0)))</f>
        <v/>
      </c>
      <c r="V862" s="417"/>
      <c r="W862" s="414" t="str">
        <f t="shared" si="170"/>
        <v>-</v>
      </c>
      <c r="X862" s="415" t="str">
        <f t="shared" si="170"/>
        <v>-</v>
      </c>
      <c r="Y862" s="415" t="str">
        <f t="shared" si="170"/>
        <v>-</v>
      </c>
      <c r="Z862" s="416" t="str">
        <f t="shared" si="168"/>
        <v>-</v>
      </c>
      <c r="AA862" s="417"/>
      <c r="AB862" s="414" t="str">
        <f t="shared" si="169"/>
        <v>-</v>
      </c>
      <c r="AC862" s="415" t="str">
        <f t="shared" si="169"/>
        <v>-</v>
      </c>
      <c r="AD862" s="415" t="str">
        <f t="shared" si="169"/>
        <v>-</v>
      </c>
      <c r="AE862" s="416" t="str">
        <f t="shared" si="167"/>
        <v>-</v>
      </c>
      <c r="AF862" s="417"/>
      <c r="AG862" s="410" t="str">
        <f t="shared" si="158"/>
        <v>-</v>
      </c>
      <c r="AH862" s="417"/>
      <c r="AI862" s="418" t="str">
        <f t="shared" si="159"/>
        <v>ù</v>
      </c>
      <c r="AJ862" s="419" t="str">
        <f t="shared" si="160"/>
        <v>~</v>
      </c>
      <c r="AK862" s="417"/>
      <c r="AL862" s="414" t="str">
        <f t="shared" si="166"/>
        <v>-</v>
      </c>
      <c r="AM862" s="416" t="str">
        <f t="shared" si="164"/>
        <v>-</v>
      </c>
    </row>
    <row r="863" spans="2:39" ht="15" x14ac:dyDescent="0.3">
      <c r="B863" s="400" t="str">
        <f>IF(MAX(B$7:B862)+1&gt;MAX('Res.Aux.'!$AG$23:$AG$722),"-",MAX(B$7:B862)+1)</f>
        <v>-</v>
      </c>
      <c r="C863" s="401" t="str">
        <f>IF($B863="-","",INDEX('Res.Aux.'!$AG$12:$BG$722,MATCH($B863,'Res.Aux.'!$AG$12:$AG$722,0),MATCH(C$6,'Res.Aux.'!$AG$15:$BG$15,0)))</f>
        <v/>
      </c>
      <c r="D863" s="402" t="str">
        <f t="shared" si="161"/>
        <v/>
      </c>
      <c r="E863" s="403" t="str">
        <f>IF($B863="-","",INDEX('Res.Aux.'!$AG$12:$BG$722,MATCH($B863,'Res.Aux.'!$AG$12:$AG$722,0),MATCH(E$6,'Res.Aux.'!$AG$15:$BG$15,0)))</f>
        <v/>
      </c>
      <c r="F863" s="402" t="str">
        <f t="shared" si="162"/>
        <v/>
      </c>
      <c r="G863" s="404" t="str">
        <f>IF($B863="-","",INDEX('Res.Aux.'!$AG$12:$BG$722,MATCH($B863,'Res.Aux.'!$AG$12:$AG$722,0),MATCH(G$6,'Res.Aux.'!$AG$15:$BG$15,0)))</f>
        <v/>
      </c>
      <c r="H863" s="405" t="str">
        <f>IF($B863="-","",Datos!$I$16)</f>
        <v/>
      </c>
      <c r="I863" s="406" t="str">
        <f>IF($C863="","",Datos!$G$16)</f>
        <v/>
      </c>
      <c r="J863" s="407" t="str">
        <f>IF($B863="-","",INDEX('Res.Aux.'!$AG$12:$BG$722,MATCH($B863,'Res.Aux.'!$AG$12:$AG$722,0),MATCH(J$6,'Res.Aux.'!$AG$15:$BG$15,0)))</f>
        <v/>
      </c>
      <c r="K863" s="408" t="str">
        <f>IF($C863="","",Datos!$H$26)</f>
        <v/>
      </c>
      <c r="L863" s="409" t="str">
        <f>IF($I863="","",Datos!$N$27)</f>
        <v/>
      </c>
      <c r="M863" s="407" t="str">
        <f>IF($I863="","",Datos!$O$27)</f>
        <v/>
      </c>
      <c r="N863" s="410" t="str">
        <f>IF($B863="-","",INDEX('Res.Aux.'!$AG$12:$BG$722,MATCH($B863,'Res.Aux.'!$AG$12:$AG$722,0),MATCH(N$6,'Res.Aux.'!$AG$15:$BG$15,0)))</f>
        <v/>
      </c>
      <c r="O863" s="411"/>
      <c r="P863" s="412" t="str">
        <f t="shared" si="163"/>
        <v/>
      </c>
      <c r="Q863" s="413" t="str">
        <f t="shared" si="165"/>
        <v>ù</v>
      </c>
      <c r="R863" s="414" t="str">
        <f>IF($B863="-","",INDEX('Res.Aux.'!$AG$12:$BG$722,MATCH($B863,'Res.Aux.'!$AG$12:$AG$722,0),MATCH(R$6,'Res.Aux.'!$AG$15:$BG$15,0)))</f>
        <v/>
      </c>
      <c r="S863" s="415" t="str">
        <f>IF($B863="-","",INDEX('Res.Aux.'!$AG$12:$BG$722,MATCH($B863,'Res.Aux.'!$AG$12:$AG$722,0),MATCH(S$6,'Res.Aux.'!$AG$15:$BG$15,0)))</f>
        <v/>
      </c>
      <c r="T863" s="415" t="str">
        <f>IF($B863="-","",INDEX('Res.Aux.'!$AG$12:$BG$722,MATCH($B863,'Res.Aux.'!$AG$12:$AG$722,0),MATCH(T$6,'Res.Aux.'!$AG$15:$BG$15,0)))</f>
        <v/>
      </c>
      <c r="U863" s="416" t="str">
        <f>IF($B863="-","",INDEX('Res.Aux.'!$AG$12:$BG$722,MATCH($B863,'Res.Aux.'!$AG$12:$AG$722,0),MATCH(U$6,'Res.Aux.'!$AG$15:$BG$15,0)))</f>
        <v/>
      </c>
      <c r="V863" s="417"/>
      <c r="W863" s="414" t="str">
        <f t="shared" si="170"/>
        <v>-</v>
      </c>
      <c r="X863" s="415" t="str">
        <f t="shared" si="170"/>
        <v>-</v>
      </c>
      <c r="Y863" s="415" t="str">
        <f t="shared" si="170"/>
        <v>-</v>
      </c>
      <c r="Z863" s="416" t="str">
        <f t="shared" si="168"/>
        <v>-</v>
      </c>
      <c r="AA863" s="417"/>
      <c r="AB863" s="414" t="str">
        <f t="shared" si="169"/>
        <v>-</v>
      </c>
      <c r="AC863" s="415" t="str">
        <f t="shared" si="169"/>
        <v>-</v>
      </c>
      <c r="AD863" s="415" t="str">
        <f t="shared" si="169"/>
        <v>-</v>
      </c>
      <c r="AE863" s="416" t="str">
        <f t="shared" si="167"/>
        <v>-</v>
      </c>
      <c r="AF863" s="417"/>
      <c r="AG863" s="410" t="str">
        <f t="shared" si="158"/>
        <v>-</v>
      </c>
      <c r="AH863" s="417"/>
      <c r="AI863" s="418" t="str">
        <f t="shared" si="159"/>
        <v>ù</v>
      </c>
      <c r="AJ863" s="419" t="str">
        <f t="shared" si="160"/>
        <v>~</v>
      </c>
      <c r="AK863" s="417"/>
      <c r="AL863" s="414" t="str">
        <f t="shared" si="166"/>
        <v>-</v>
      </c>
      <c r="AM863" s="416" t="str">
        <f t="shared" si="164"/>
        <v>-</v>
      </c>
    </row>
    <row r="864" spans="2:39" ht="15" x14ac:dyDescent="0.3">
      <c r="B864" s="400" t="str">
        <f>IF(MAX(B$7:B863)+1&gt;MAX('Res.Aux.'!$AG$23:$AG$722),"-",MAX(B$7:B863)+1)</f>
        <v>-</v>
      </c>
      <c r="C864" s="401" t="str">
        <f>IF($B864="-","",INDEX('Res.Aux.'!$AG$12:$BG$722,MATCH($B864,'Res.Aux.'!$AG$12:$AG$722,0),MATCH(C$6,'Res.Aux.'!$AG$15:$BG$15,0)))</f>
        <v/>
      </c>
      <c r="D864" s="402" t="str">
        <f t="shared" si="161"/>
        <v/>
      </c>
      <c r="E864" s="403" t="str">
        <f>IF($B864="-","",INDEX('Res.Aux.'!$AG$12:$BG$722,MATCH($B864,'Res.Aux.'!$AG$12:$AG$722,0),MATCH(E$6,'Res.Aux.'!$AG$15:$BG$15,0)))</f>
        <v/>
      </c>
      <c r="F864" s="402" t="str">
        <f t="shared" si="162"/>
        <v/>
      </c>
      <c r="G864" s="404" t="str">
        <f>IF($B864="-","",INDEX('Res.Aux.'!$AG$12:$BG$722,MATCH($B864,'Res.Aux.'!$AG$12:$AG$722,0),MATCH(G$6,'Res.Aux.'!$AG$15:$BG$15,0)))</f>
        <v/>
      </c>
      <c r="H864" s="405" t="str">
        <f>IF($B864="-","",Datos!$I$16)</f>
        <v/>
      </c>
      <c r="I864" s="406" t="str">
        <f>IF($C864="","",Datos!$G$16)</f>
        <v/>
      </c>
      <c r="J864" s="407" t="str">
        <f>IF($B864="-","",INDEX('Res.Aux.'!$AG$12:$BG$722,MATCH($B864,'Res.Aux.'!$AG$12:$AG$722,0),MATCH(J$6,'Res.Aux.'!$AG$15:$BG$15,0)))</f>
        <v/>
      </c>
      <c r="K864" s="408" t="str">
        <f>IF($C864="","",Datos!$H$26)</f>
        <v/>
      </c>
      <c r="L864" s="409" t="str">
        <f>IF($I864="","",Datos!$N$27)</f>
        <v/>
      </c>
      <c r="M864" s="407" t="str">
        <f>IF($I864="","",Datos!$O$27)</f>
        <v/>
      </c>
      <c r="N864" s="410" t="str">
        <f>IF($B864="-","",INDEX('Res.Aux.'!$AG$12:$BG$722,MATCH($B864,'Res.Aux.'!$AG$12:$AG$722,0),MATCH(N$6,'Res.Aux.'!$AG$15:$BG$15,0)))</f>
        <v/>
      </c>
      <c r="O864" s="411"/>
      <c r="P864" s="412" t="str">
        <f t="shared" si="163"/>
        <v/>
      </c>
      <c r="Q864" s="413" t="str">
        <f t="shared" si="165"/>
        <v>ù</v>
      </c>
      <c r="R864" s="414" t="str">
        <f>IF($B864="-","",INDEX('Res.Aux.'!$AG$12:$BG$722,MATCH($B864,'Res.Aux.'!$AG$12:$AG$722,0),MATCH(R$6,'Res.Aux.'!$AG$15:$BG$15,0)))</f>
        <v/>
      </c>
      <c r="S864" s="415" t="str">
        <f>IF($B864="-","",INDEX('Res.Aux.'!$AG$12:$BG$722,MATCH($B864,'Res.Aux.'!$AG$12:$AG$722,0),MATCH(S$6,'Res.Aux.'!$AG$15:$BG$15,0)))</f>
        <v/>
      </c>
      <c r="T864" s="415" t="str">
        <f>IF($B864="-","",INDEX('Res.Aux.'!$AG$12:$BG$722,MATCH($B864,'Res.Aux.'!$AG$12:$AG$722,0),MATCH(T$6,'Res.Aux.'!$AG$15:$BG$15,0)))</f>
        <v/>
      </c>
      <c r="U864" s="416" t="str">
        <f>IF($B864="-","",INDEX('Res.Aux.'!$AG$12:$BG$722,MATCH($B864,'Res.Aux.'!$AG$12:$AG$722,0),MATCH(U$6,'Res.Aux.'!$AG$15:$BG$15,0)))</f>
        <v/>
      </c>
      <c r="V864" s="417"/>
      <c r="W864" s="414" t="str">
        <f t="shared" si="170"/>
        <v>-</v>
      </c>
      <c r="X864" s="415" t="str">
        <f t="shared" si="170"/>
        <v>-</v>
      </c>
      <c r="Y864" s="415" t="str">
        <f t="shared" si="170"/>
        <v>-</v>
      </c>
      <c r="Z864" s="416" t="str">
        <f t="shared" si="168"/>
        <v>-</v>
      </c>
      <c r="AA864" s="417"/>
      <c r="AB864" s="414" t="str">
        <f t="shared" si="169"/>
        <v>-</v>
      </c>
      <c r="AC864" s="415" t="str">
        <f t="shared" si="169"/>
        <v>-</v>
      </c>
      <c r="AD864" s="415" t="str">
        <f t="shared" si="169"/>
        <v>-</v>
      </c>
      <c r="AE864" s="416" t="str">
        <f t="shared" si="167"/>
        <v>-</v>
      </c>
      <c r="AF864" s="417"/>
      <c r="AG864" s="410" t="str">
        <f t="shared" si="158"/>
        <v>-</v>
      </c>
      <c r="AH864" s="417"/>
      <c r="AI864" s="418" t="str">
        <f t="shared" si="159"/>
        <v>ù</v>
      </c>
      <c r="AJ864" s="419" t="str">
        <f t="shared" si="160"/>
        <v>~</v>
      </c>
      <c r="AK864" s="417"/>
      <c r="AL864" s="414" t="str">
        <f t="shared" si="166"/>
        <v>-</v>
      </c>
      <c r="AM864" s="416" t="str">
        <f t="shared" si="164"/>
        <v>-</v>
      </c>
    </row>
    <row r="865" spans="2:39" ht="15" x14ac:dyDescent="0.3">
      <c r="B865" s="400" t="str">
        <f>IF(MAX(B$7:B864)+1&gt;MAX('Res.Aux.'!$AG$23:$AG$722),"-",MAX(B$7:B864)+1)</f>
        <v>-</v>
      </c>
      <c r="C865" s="401" t="str">
        <f>IF($B865="-","",INDEX('Res.Aux.'!$AG$12:$BG$722,MATCH($B865,'Res.Aux.'!$AG$12:$AG$722,0),MATCH(C$6,'Res.Aux.'!$AG$15:$BG$15,0)))</f>
        <v/>
      </c>
      <c r="D865" s="402" t="str">
        <f t="shared" si="161"/>
        <v/>
      </c>
      <c r="E865" s="403" t="str">
        <f>IF($B865="-","",INDEX('Res.Aux.'!$AG$12:$BG$722,MATCH($B865,'Res.Aux.'!$AG$12:$AG$722,0),MATCH(E$6,'Res.Aux.'!$AG$15:$BG$15,0)))</f>
        <v/>
      </c>
      <c r="F865" s="402" t="str">
        <f t="shared" si="162"/>
        <v/>
      </c>
      <c r="G865" s="404" t="str">
        <f>IF($B865="-","",INDEX('Res.Aux.'!$AG$12:$BG$722,MATCH($B865,'Res.Aux.'!$AG$12:$AG$722,0),MATCH(G$6,'Res.Aux.'!$AG$15:$BG$15,0)))</f>
        <v/>
      </c>
      <c r="H865" s="405" t="str">
        <f>IF($B865="-","",Datos!$I$16)</f>
        <v/>
      </c>
      <c r="I865" s="406" t="str">
        <f>IF($C865="","",Datos!$G$16)</f>
        <v/>
      </c>
      <c r="J865" s="407" t="str">
        <f>IF($B865="-","",INDEX('Res.Aux.'!$AG$12:$BG$722,MATCH($B865,'Res.Aux.'!$AG$12:$AG$722,0),MATCH(J$6,'Res.Aux.'!$AG$15:$BG$15,0)))</f>
        <v/>
      </c>
      <c r="K865" s="408" t="str">
        <f>IF($C865="","",Datos!$H$26)</f>
        <v/>
      </c>
      <c r="L865" s="409" t="str">
        <f>IF($I865="","",Datos!$N$27)</f>
        <v/>
      </c>
      <c r="M865" s="407" t="str">
        <f>IF($I865="","",Datos!$O$27)</f>
        <v/>
      </c>
      <c r="N865" s="410" t="str">
        <f>IF($B865="-","",INDEX('Res.Aux.'!$AG$12:$BG$722,MATCH($B865,'Res.Aux.'!$AG$12:$AG$722,0),MATCH(N$6,'Res.Aux.'!$AG$15:$BG$15,0)))</f>
        <v/>
      </c>
      <c r="O865" s="411"/>
      <c r="P865" s="412" t="str">
        <f t="shared" si="163"/>
        <v/>
      </c>
      <c r="Q865" s="413" t="str">
        <f t="shared" si="165"/>
        <v>ù</v>
      </c>
      <c r="R865" s="414" t="str">
        <f>IF($B865="-","",INDEX('Res.Aux.'!$AG$12:$BG$722,MATCH($B865,'Res.Aux.'!$AG$12:$AG$722,0),MATCH(R$6,'Res.Aux.'!$AG$15:$BG$15,0)))</f>
        <v/>
      </c>
      <c r="S865" s="415" t="str">
        <f>IF($B865="-","",INDEX('Res.Aux.'!$AG$12:$BG$722,MATCH($B865,'Res.Aux.'!$AG$12:$AG$722,0),MATCH(S$6,'Res.Aux.'!$AG$15:$BG$15,0)))</f>
        <v/>
      </c>
      <c r="T865" s="415" t="str">
        <f>IF($B865="-","",INDEX('Res.Aux.'!$AG$12:$BG$722,MATCH($B865,'Res.Aux.'!$AG$12:$AG$722,0),MATCH(T$6,'Res.Aux.'!$AG$15:$BG$15,0)))</f>
        <v/>
      </c>
      <c r="U865" s="416" t="str">
        <f>IF($B865="-","",INDEX('Res.Aux.'!$AG$12:$BG$722,MATCH($B865,'Res.Aux.'!$AG$12:$AG$722,0),MATCH(U$6,'Res.Aux.'!$AG$15:$BG$15,0)))</f>
        <v/>
      </c>
      <c r="V865" s="417"/>
      <c r="W865" s="414" t="str">
        <f t="shared" si="170"/>
        <v>-</v>
      </c>
      <c r="X865" s="415" t="str">
        <f t="shared" si="170"/>
        <v>-</v>
      </c>
      <c r="Y865" s="415" t="str">
        <f t="shared" si="170"/>
        <v>-</v>
      </c>
      <c r="Z865" s="416" t="str">
        <f t="shared" si="168"/>
        <v>-</v>
      </c>
      <c r="AA865" s="417"/>
      <c r="AB865" s="414" t="str">
        <f t="shared" si="169"/>
        <v>-</v>
      </c>
      <c r="AC865" s="415" t="str">
        <f t="shared" si="169"/>
        <v>-</v>
      </c>
      <c r="AD865" s="415" t="str">
        <f t="shared" si="169"/>
        <v>-</v>
      </c>
      <c r="AE865" s="416" t="str">
        <f t="shared" si="167"/>
        <v>-</v>
      </c>
      <c r="AF865" s="417"/>
      <c r="AG865" s="410" t="str">
        <f t="shared" si="158"/>
        <v>-</v>
      </c>
      <c r="AH865" s="417"/>
      <c r="AI865" s="418" t="str">
        <f t="shared" si="159"/>
        <v>ù</v>
      </c>
      <c r="AJ865" s="419" t="str">
        <f t="shared" si="160"/>
        <v>~</v>
      </c>
      <c r="AK865" s="417"/>
      <c r="AL865" s="414" t="str">
        <f t="shared" si="166"/>
        <v>-</v>
      </c>
      <c r="AM865" s="416" t="str">
        <f t="shared" si="164"/>
        <v>-</v>
      </c>
    </row>
    <row r="866" spans="2:39" ht="15" x14ac:dyDescent="0.3">
      <c r="B866" s="400" t="str">
        <f>IF(MAX(B$7:B865)+1&gt;MAX('Res.Aux.'!$AG$23:$AG$722),"-",MAX(B$7:B865)+1)</f>
        <v>-</v>
      </c>
      <c r="C866" s="401" t="str">
        <f>IF($B866="-","",INDEX('Res.Aux.'!$AG$12:$BG$722,MATCH($B866,'Res.Aux.'!$AG$12:$AG$722,0),MATCH(C$6,'Res.Aux.'!$AG$15:$BG$15,0)))</f>
        <v/>
      </c>
      <c r="D866" s="402" t="str">
        <f t="shared" si="161"/>
        <v/>
      </c>
      <c r="E866" s="403" t="str">
        <f>IF($B866="-","",INDEX('Res.Aux.'!$AG$12:$BG$722,MATCH($B866,'Res.Aux.'!$AG$12:$AG$722,0),MATCH(E$6,'Res.Aux.'!$AG$15:$BG$15,0)))</f>
        <v/>
      </c>
      <c r="F866" s="402" t="str">
        <f t="shared" si="162"/>
        <v/>
      </c>
      <c r="G866" s="404" t="str">
        <f>IF($B866="-","",INDEX('Res.Aux.'!$AG$12:$BG$722,MATCH($B866,'Res.Aux.'!$AG$12:$AG$722,0),MATCH(G$6,'Res.Aux.'!$AG$15:$BG$15,0)))</f>
        <v/>
      </c>
      <c r="H866" s="405" t="str">
        <f>IF($B866="-","",Datos!$I$16)</f>
        <v/>
      </c>
      <c r="I866" s="406" t="str">
        <f>IF($C866="","",Datos!$G$16)</f>
        <v/>
      </c>
      <c r="J866" s="407" t="str">
        <f>IF($B866="-","",INDEX('Res.Aux.'!$AG$12:$BG$722,MATCH($B866,'Res.Aux.'!$AG$12:$AG$722,0),MATCH(J$6,'Res.Aux.'!$AG$15:$BG$15,0)))</f>
        <v/>
      </c>
      <c r="K866" s="408" t="str">
        <f>IF($C866="","",Datos!$H$26)</f>
        <v/>
      </c>
      <c r="L866" s="409" t="str">
        <f>IF($I866="","",Datos!$N$27)</f>
        <v/>
      </c>
      <c r="M866" s="407" t="str">
        <f>IF($I866="","",Datos!$O$27)</f>
        <v/>
      </c>
      <c r="N866" s="410" t="str">
        <f>IF($B866="-","",INDEX('Res.Aux.'!$AG$12:$BG$722,MATCH($B866,'Res.Aux.'!$AG$12:$AG$722,0),MATCH(N$6,'Res.Aux.'!$AG$15:$BG$15,0)))</f>
        <v/>
      </c>
      <c r="O866" s="411"/>
      <c r="P866" s="412" t="str">
        <f t="shared" si="163"/>
        <v/>
      </c>
      <c r="Q866" s="413" t="str">
        <f t="shared" si="165"/>
        <v>ù</v>
      </c>
      <c r="R866" s="414" t="str">
        <f>IF($B866="-","",INDEX('Res.Aux.'!$AG$12:$BG$722,MATCH($B866,'Res.Aux.'!$AG$12:$AG$722,0),MATCH(R$6,'Res.Aux.'!$AG$15:$BG$15,0)))</f>
        <v/>
      </c>
      <c r="S866" s="415" t="str">
        <f>IF($B866="-","",INDEX('Res.Aux.'!$AG$12:$BG$722,MATCH($B866,'Res.Aux.'!$AG$12:$AG$722,0),MATCH(S$6,'Res.Aux.'!$AG$15:$BG$15,0)))</f>
        <v/>
      </c>
      <c r="T866" s="415" t="str">
        <f>IF($B866="-","",INDEX('Res.Aux.'!$AG$12:$BG$722,MATCH($B866,'Res.Aux.'!$AG$12:$AG$722,0),MATCH(T$6,'Res.Aux.'!$AG$15:$BG$15,0)))</f>
        <v/>
      </c>
      <c r="U866" s="416" t="str">
        <f>IF($B866="-","",INDEX('Res.Aux.'!$AG$12:$BG$722,MATCH($B866,'Res.Aux.'!$AG$12:$AG$722,0),MATCH(U$6,'Res.Aux.'!$AG$15:$BG$15,0)))</f>
        <v/>
      </c>
      <c r="V866" s="417"/>
      <c r="W866" s="414" t="str">
        <f t="shared" si="170"/>
        <v>-</v>
      </c>
      <c r="X866" s="415" t="str">
        <f t="shared" si="170"/>
        <v>-</v>
      </c>
      <c r="Y866" s="415" t="str">
        <f t="shared" si="170"/>
        <v>-</v>
      </c>
      <c r="Z866" s="416" t="str">
        <f t="shared" si="168"/>
        <v>-</v>
      </c>
      <c r="AA866" s="417"/>
      <c r="AB866" s="414" t="str">
        <f t="shared" si="169"/>
        <v>-</v>
      </c>
      <c r="AC866" s="415" t="str">
        <f t="shared" si="169"/>
        <v>-</v>
      </c>
      <c r="AD866" s="415" t="str">
        <f t="shared" si="169"/>
        <v>-</v>
      </c>
      <c r="AE866" s="416" t="str">
        <f t="shared" si="167"/>
        <v>-</v>
      </c>
      <c r="AF866" s="417"/>
      <c r="AG866" s="410" t="str">
        <f t="shared" si="158"/>
        <v>-</v>
      </c>
      <c r="AH866" s="417"/>
      <c r="AI866" s="418" t="str">
        <f t="shared" si="159"/>
        <v>ù</v>
      </c>
      <c r="AJ866" s="419" t="str">
        <f t="shared" si="160"/>
        <v>~</v>
      </c>
      <c r="AK866" s="417"/>
      <c r="AL866" s="414" t="str">
        <f t="shared" si="166"/>
        <v>-</v>
      </c>
      <c r="AM866" s="416" t="str">
        <f t="shared" si="164"/>
        <v>-</v>
      </c>
    </row>
    <row r="867" spans="2:39" ht="15" x14ac:dyDescent="0.3">
      <c r="B867" s="400" t="str">
        <f>IF(MAX(B$7:B866)+1&gt;MAX('Res.Aux.'!$AG$23:$AG$722),"-",MAX(B$7:B866)+1)</f>
        <v>-</v>
      </c>
      <c r="C867" s="401" t="str">
        <f>IF($B867="-","",INDEX('Res.Aux.'!$AG$12:$BG$722,MATCH($B867,'Res.Aux.'!$AG$12:$AG$722,0),MATCH(C$6,'Res.Aux.'!$AG$15:$BG$15,0)))</f>
        <v/>
      </c>
      <c r="D867" s="402" t="str">
        <f t="shared" si="161"/>
        <v/>
      </c>
      <c r="E867" s="403" t="str">
        <f>IF($B867="-","",INDEX('Res.Aux.'!$AG$12:$BG$722,MATCH($B867,'Res.Aux.'!$AG$12:$AG$722,0),MATCH(E$6,'Res.Aux.'!$AG$15:$BG$15,0)))</f>
        <v/>
      </c>
      <c r="F867" s="402" t="str">
        <f t="shared" si="162"/>
        <v/>
      </c>
      <c r="G867" s="404" t="str">
        <f>IF($B867="-","",INDEX('Res.Aux.'!$AG$12:$BG$722,MATCH($B867,'Res.Aux.'!$AG$12:$AG$722,0),MATCH(G$6,'Res.Aux.'!$AG$15:$BG$15,0)))</f>
        <v/>
      </c>
      <c r="H867" s="405" t="str">
        <f>IF($B867="-","",Datos!$I$16)</f>
        <v/>
      </c>
      <c r="I867" s="406" t="str">
        <f>IF($C867="","",Datos!$G$16)</f>
        <v/>
      </c>
      <c r="J867" s="407" t="str">
        <f>IF($B867="-","",INDEX('Res.Aux.'!$AG$12:$BG$722,MATCH($B867,'Res.Aux.'!$AG$12:$AG$722,0),MATCH(J$6,'Res.Aux.'!$AG$15:$BG$15,0)))</f>
        <v/>
      </c>
      <c r="K867" s="408" t="str">
        <f>IF($C867="","",Datos!$H$26)</f>
        <v/>
      </c>
      <c r="L867" s="409" t="str">
        <f>IF($I867="","",Datos!$N$27)</f>
        <v/>
      </c>
      <c r="M867" s="407" t="str">
        <f>IF($I867="","",Datos!$O$27)</f>
        <v/>
      </c>
      <c r="N867" s="410" t="str">
        <f>IF($B867="-","",INDEX('Res.Aux.'!$AG$12:$BG$722,MATCH($B867,'Res.Aux.'!$AG$12:$AG$722,0),MATCH(N$6,'Res.Aux.'!$AG$15:$BG$15,0)))</f>
        <v/>
      </c>
      <c r="O867" s="411"/>
      <c r="P867" s="412" t="str">
        <f t="shared" si="163"/>
        <v/>
      </c>
      <c r="Q867" s="413" t="str">
        <f t="shared" si="165"/>
        <v>ù</v>
      </c>
      <c r="R867" s="414" t="str">
        <f>IF($B867="-","",INDEX('Res.Aux.'!$AG$12:$BG$722,MATCH($B867,'Res.Aux.'!$AG$12:$AG$722,0),MATCH(R$6,'Res.Aux.'!$AG$15:$BG$15,0)))</f>
        <v/>
      </c>
      <c r="S867" s="415" t="str">
        <f>IF($B867="-","",INDEX('Res.Aux.'!$AG$12:$BG$722,MATCH($B867,'Res.Aux.'!$AG$12:$AG$722,0),MATCH(S$6,'Res.Aux.'!$AG$15:$BG$15,0)))</f>
        <v/>
      </c>
      <c r="T867" s="415" t="str">
        <f>IF($B867="-","",INDEX('Res.Aux.'!$AG$12:$BG$722,MATCH($B867,'Res.Aux.'!$AG$12:$AG$722,0),MATCH(T$6,'Res.Aux.'!$AG$15:$BG$15,0)))</f>
        <v/>
      </c>
      <c r="U867" s="416" t="str">
        <f>IF($B867="-","",INDEX('Res.Aux.'!$AG$12:$BG$722,MATCH($B867,'Res.Aux.'!$AG$12:$AG$722,0),MATCH(U$6,'Res.Aux.'!$AG$15:$BG$15,0)))</f>
        <v/>
      </c>
      <c r="V867" s="417"/>
      <c r="W867" s="414" t="str">
        <f t="shared" si="170"/>
        <v>-</v>
      </c>
      <c r="X867" s="415" t="str">
        <f t="shared" si="170"/>
        <v>-</v>
      </c>
      <c r="Y867" s="415" t="str">
        <f t="shared" si="170"/>
        <v>-</v>
      </c>
      <c r="Z867" s="416" t="str">
        <f t="shared" si="168"/>
        <v>-</v>
      </c>
      <c r="AA867" s="417"/>
      <c r="AB867" s="414" t="str">
        <f t="shared" si="169"/>
        <v>-</v>
      </c>
      <c r="AC867" s="415" t="str">
        <f t="shared" si="169"/>
        <v>-</v>
      </c>
      <c r="AD867" s="415" t="str">
        <f t="shared" si="169"/>
        <v>-</v>
      </c>
      <c r="AE867" s="416" t="str">
        <f t="shared" si="167"/>
        <v>-</v>
      </c>
      <c r="AF867" s="417"/>
      <c r="AG867" s="410" t="str">
        <f t="shared" si="158"/>
        <v>-</v>
      </c>
      <c r="AH867" s="417"/>
      <c r="AI867" s="418" t="str">
        <f t="shared" si="159"/>
        <v>ù</v>
      </c>
      <c r="AJ867" s="419" t="str">
        <f t="shared" si="160"/>
        <v>~</v>
      </c>
      <c r="AK867" s="417"/>
      <c r="AL867" s="414" t="str">
        <f t="shared" si="166"/>
        <v>-</v>
      </c>
      <c r="AM867" s="416" t="str">
        <f t="shared" si="164"/>
        <v>-</v>
      </c>
    </row>
    <row r="868" spans="2:39" ht="15" x14ac:dyDescent="0.3">
      <c r="B868" s="400" t="str">
        <f>IF(MAX(B$7:B867)+1&gt;MAX('Res.Aux.'!$AG$23:$AG$722),"-",MAX(B$7:B867)+1)</f>
        <v>-</v>
      </c>
      <c r="C868" s="401" t="str">
        <f>IF($B868="-","",INDEX('Res.Aux.'!$AG$12:$BG$722,MATCH($B868,'Res.Aux.'!$AG$12:$AG$722,0),MATCH(C$6,'Res.Aux.'!$AG$15:$BG$15,0)))</f>
        <v/>
      </c>
      <c r="D868" s="402" t="str">
        <f t="shared" si="161"/>
        <v/>
      </c>
      <c r="E868" s="403" t="str">
        <f>IF($B868="-","",INDEX('Res.Aux.'!$AG$12:$BG$722,MATCH($B868,'Res.Aux.'!$AG$12:$AG$722,0),MATCH(E$6,'Res.Aux.'!$AG$15:$BG$15,0)))</f>
        <v/>
      </c>
      <c r="F868" s="402" t="str">
        <f t="shared" si="162"/>
        <v/>
      </c>
      <c r="G868" s="404" t="str">
        <f>IF($B868="-","",INDEX('Res.Aux.'!$AG$12:$BG$722,MATCH($B868,'Res.Aux.'!$AG$12:$AG$722,0),MATCH(G$6,'Res.Aux.'!$AG$15:$BG$15,0)))</f>
        <v/>
      </c>
      <c r="H868" s="405" t="str">
        <f>IF($B868="-","",Datos!$I$16)</f>
        <v/>
      </c>
      <c r="I868" s="406" t="str">
        <f>IF($C868="","",Datos!$G$16)</f>
        <v/>
      </c>
      <c r="J868" s="407" t="str">
        <f>IF($B868="-","",INDEX('Res.Aux.'!$AG$12:$BG$722,MATCH($B868,'Res.Aux.'!$AG$12:$AG$722,0),MATCH(J$6,'Res.Aux.'!$AG$15:$BG$15,0)))</f>
        <v/>
      </c>
      <c r="K868" s="408" t="str">
        <f>IF($C868="","",Datos!$H$26)</f>
        <v/>
      </c>
      <c r="L868" s="409" t="str">
        <f>IF($I868="","",Datos!$N$27)</f>
        <v/>
      </c>
      <c r="M868" s="407" t="str">
        <f>IF($I868="","",Datos!$O$27)</f>
        <v/>
      </c>
      <c r="N868" s="410" t="str">
        <f>IF($B868="-","",INDEX('Res.Aux.'!$AG$12:$BG$722,MATCH($B868,'Res.Aux.'!$AG$12:$AG$722,0),MATCH(N$6,'Res.Aux.'!$AG$15:$BG$15,0)))</f>
        <v/>
      </c>
      <c r="O868" s="411"/>
      <c r="P868" s="412" t="str">
        <f t="shared" si="163"/>
        <v/>
      </c>
      <c r="Q868" s="413" t="str">
        <f t="shared" si="165"/>
        <v>ù</v>
      </c>
      <c r="R868" s="414" t="str">
        <f>IF($B868="-","",INDEX('Res.Aux.'!$AG$12:$BG$722,MATCH($B868,'Res.Aux.'!$AG$12:$AG$722,0),MATCH(R$6,'Res.Aux.'!$AG$15:$BG$15,0)))</f>
        <v/>
      </c>
      <c r="S868" s="415" t="str">
        <f>IF($B868="-","",INDEX('Res.Aux.'!$AG$12:$BG$722,MATCH($B868,'Res.Aux.'!$AG$12:$AG$722,0),MATCH(S$6,'Res.Aux.'!$AG$15:$BG$15,0)))</f>
        <v/>
      </c>
      <c r="T868" s="415" t="str">
        <f>IF($B868="-","",INDEX('Res.Aux.'!$AG$12:$BG$722,MATCH($B868,'Res.Aux.'!$AG$12:$AG$722,0),MATCH(T$6,'Res.Aux.'!$AG$15:$BG$15,0)))</f>
        <v/>
      </c>
      <c r="U868" s="416" t="str">
        <f>IF($B868="-","",INDEX('Res.Aux.'!$AG$12:$BG$722,MATCH($B868,'Res.Aux.'!$AG$12:$AG$722,0),MATCH(U$6,'Res.Aux.'!$AG$15:$BG$15,0)))</f>
        <v/>
      </c>
      <c r="V868" s="417"/>
      <c r="W868" s="414" t="str">
        <f t="shared" si="170"/>
        <v>-</v>
      </c>
      <c r="X868" s="415" t="str">
        <f t="shared" si="170"/>
        <v>-</v>
      </c>
      <c r="Y868" s="415" t="str">
        <f t="shared" si="170"/>
        <v>-</v>
      </c>
      <c r="Z868" s="416" t="str">
        <f t="shared" si="168"/>
        <v>-</v>
      </c>
      <c r="AA868" s="417"/>
      <c r="AB868" s="414" t="str">
        <f t="shared" si="169"/>
        <v>-</v>
      </c>
      <c r="AC868" s="415" t="str">
        <f t="shared" si="169"/>
        <v>-</v>
      </c>
      <c r="AD868" s="415" t="str">
        <f t="shared" si="169"/>
        <v>-</v>
      </c>
      <c r="AE868" s="416" t="str">
        <f t="shared" si="167"/>
        <v>-</v>
      </c>
      <c r="AF868" s="417"/>
      <c r="AG868" s="410" t="str">
        <f t="shared" si="158"/>
        <v>-</v>
      </c>
      <c r="AH868" s="417"/>
      <c r="AI868" s="418" t="str">
        <f t="shared" si="159"/>
        <v>ù</v>
      </c>
      <c r="AJ868" s="419" t="str">
        <f t="shared" si="160"/>
        <v>~</v>
      </c>
      <c r="AK868" s="417"/>
      <c r="AL868" s="414" t="str">
        <f t="shared" si="166"/>
        <v>-</v>
      </c>
      <c r="AM868" s="416" t="str">
        <f t="shared" si="164"/>
        <v>-</v>
      </c>
    </row>
    <row r="869" spans="2:39" ht="15" x14ac:dyDescent="0.3">
      <c r="B869" s="400" t="str">
        <f>IF(MAX(B$7:B868)+1&gt;MAX('Res.Aux.'!$AG$23:$AG$722),"-",MAX(B$7:B868)+1)</f>
        <v>-</v>
      </c>
      <c r="C869" s="401" t="str">
        <f>IF($B869="-","",INDEX('Res.Aux.'!$AG$12:$BG$722,MATCH($B869,'Res.Aux.'!$AG$12:$AG$722,0),MATCH(C$6,'Res.Aux.'!$AG$15:$BG$15,0)))</f>
        <v/>
      </c>
      <c r="D869" s="402" t="str">
        <f t="shared" si="161"/>
        <v/>
      </c>
      <c r="E869" s="403" t="str">
        <f>IF($B869="-","",INDEX('Res.Aux.'!$AG$12:$BG$722,MATCH($B869,'Res.Aux.'!$AG$12:$AG$722,0),MATCH(E$6,'Res.Aux.'!$AG$15:$BG$15,0)))</f>
        <v/>
      </c>
      <c r="F869" s="402" t="str">
        <f t="shared" si="162"/>
        <v/>
      </c>
      <c r="G869" s="404" t="str">
        <f>IF($B869="-","",INDEX('Res.Aux.'!$AG$12:$BG$722,MATCH($B869,'Res.Aux.'!$AG$12:$AG$722,0),MATCH(G$6,'Res.Aux.'!$AG$15:$BG$15,0)))</f>
        <v/>
      </c>
      <c r="H869" s="405" t="str">
        <f>IF($B869="-","",Datos!$I$16)</f>
        <v/>
      </c>
      <c r="I869" s="406" t="str">
        <f>IF($C869="","",Datos!$G$16)</f>
        <v/>
      </c>
      <c r="J869" s="407" t="str">
        <f>IF($B869="-","",INDEX('Res.Aux.'!$AG$12:$BG$722,MATCH($B869,'Res.Aux.'!$AG$12:$AG$722,0),MATCH(J$6,'Res.Aux.'!$AG$15:$BG$15,0)))</f>
        <v/>
      </c>
      <c r="K869" s="408" t="str">
        <f>IF($C869="","",Datos!$H$26)</f>
        <v/>
      </c>
      <c r="L869" s="409" t="str">
        <f>IF($I869="","",Datos!$N$27)</f>
        <v/>
      </c>
      <c r="M869" s="407" t="str">
        <f>IF($I869="","",Datos!$O$27)</f>
        <v/>
      </c>
      <c r="N869" s="410" t="str">
        <f>IF($B869="-","",INDEX('Res.Aux.'!$AG$12:$BG$722,MATCH($B869,'Res.Aux.'!$AG$12:$AG$722,0),MATCH(N$6,'Res.Aux.'!$AG$15:$BG$15,0)))</f>
        <v/>
      </c>
      <c r="O869" s="411"/>
      <c r="P869" s="412" t="str">
        <f t="shared" si="163"/>
        <v/>
      </c>
      <c r="Q869" s="413" t="str">
        <f t="shared" si="165"/>
        <v>ù</v>
      </c>
      <c r="R869" s="414" t="str">
        <f>IF($B869="-","",INDEX('Res.Aux.'!$AG$12:$BG$722,MATCH($B869,'Res.Aux.'!$AG$12:$AG$722,0),MATCH(R$6,'Res.Aux.'!$AG$15:$BG$15,0)))</f>
        <v/>
      </c>
      <c r="S869" s="415" t="str">
        <f>IF($B869="-","",INDEX('Res.Aux.'!$AG$12:$BG$722,MATCH($B869,'Res.Aux.'!$AG$12:$AG$722,0),MATCH(S$6,'Res.Aux.'!$AG$15:$BG$15,0)))</f>
        <v/>
      </c>
      <c r="T869" s="415" t="str">
        <f>IF($B869="-","",INDEX('Res.Aux.'!$AG$12:$BG$722,MATCH($B869,'Res.Aux.'!$AG$12:$AG$722,0),MATCH(T$6,'Res.Aux.'!$AG$15:$BG$15,0)))</f>
        <v/>
      </c>
      <c r="U869" s="416" t="str">
        <f>IF($B869="-","",INDEX('Res.Aux.'!$AG$12:$BG$722,MATCH($B869,'Res.Aux.'!$AG$12:$AG$722,0),MATCH(U$6,'Res.Aux.'!$AG$15:$BG$15,0)))</f>
        <v/>
      </c>
      <c r="V869" s="417"/>
      <c r="W869" s="414" t="str">
        <f t="shared" si="170"/>
        <v>-</v>
      </c>
      <c r="X869" s="415" t="str">
        <f t="shared" si="170"/>
        <v>-</v>
      </c>
      <c r="Y869" s="415" t="str">
        <f t="shared" si="170"/>
        <v>-</v>
      </c>
      <c r="Z869" s="416" t="str">
        <f t="shared" si="168"/>
        <v>-</v>
      </c>
      <c r="AA869" s="417"/>
      <c r="AB869" s="414" t="str">
        <f t="shared" si="169"/>
        <v>-</v>
      </c>
      <c r="AC869" s="415" t="str">
        <f t="shared" si="169"/>
        <v>-</v>
      </c>
      <c r="AD869" s="415" t="str">
        <f t="shared" si="169"/>
        <v>-</v>
      </c>
      <c r="AE869" s="416" t="str">
        <f t="shared" si="167"/>
        <v>-</v>
      </c>
      <c r="AF869" s="417"/>
      <c r="AG869" s="410" t="str">
        <f t="shared" si="158"/>
        <v>-</v>
      </c>
      <c r="AH869" s="417"/>
      <c r="AI869" s="418" t="str">
        <f t="shared" si="159"/>
        <v>ù</v>
      </c>
      <c r="AJ869" s="419" t="str">
        <f t="shared" si="160"/>
        <v>~</v>
      </c>
      <c r="AK869" s="417"/>
      <c r="AL869" s="414" t="str">
        <f t="shared" si="166"/>
        <v>-</v>
      </c>
      <c r="AM869" s="416" t="str">
        <f t="shared" si="164"/>
        <v>-</v>
      </c>
    </row>
    <row r="870" spans="2:39" ht="15" x14ac:dyDescent="0.3">
      <c r="B870" s="400" t="str">
        <f>IF(MAX(B$7:B869)+1&gt;MAX('Res.Aux.'!$AG$23:$AG$722),"-",MAX(B$7:B869)+1)</f>
        <v>-</v>
      </c>
      <c r="C870" s="401" t="str">
        <f>IF($B870="-","",INDEX('Res.Aux.'!$AG$12:$BG$722,MATCH($B870,'Res.Aux.'!$AG$12:$AG$722,0),MATCH(C$6,'Res.Aux.'!$AG$15:$BG$15,0)))</f>
        <v/>
      </c>
      <c r="D870" s="402" t="str">
        <f t="shared" si="161"/>
        <v/>
      </c>
      <c r="E870" s="403" t="str">
        <f>IF($B870="-","",INDEX('Res.Aux.'!$AG$12:$BG$722,MATCH($B870,'Res.Aux.'!$AG$12:$AG$722,0),MATCH(E$6,'Res.Aux.'!$AG$15:$BG$15,0)))</f>
        <v/>
      </c>
      <c r="F870" s="402" t="str">
        <f t="shared" si="162"/>
        <v/>
      </c>
      <c r="G870" s="404" t="str">
        <f>IF($B870="-","",INDEX('Res.Aux.'!$AG$12:$BG$722,MATCH($B870,'Res.Aux.'!$AG$12:$AG$722,0),MATCH(G$6,'Res.Aux.'!$AG$15:$BG$15,0)))</f>
        <v/>
      </c>
      <c r="H870" s="405" t="str">
        <f>IF($B870="-","",Datos!$I$16)</f>
        <v/>
      </c>
      <c r="I870" s="406" t="str">
        <f>IF($C870="","",Datos!$G$16)</f>
        <v/>
      </c>
      <c r="J870" s="407" t="str">
        <f>IF($B870="-","",INDEX('Res.Aux.'!$AG$12:$BG$722,MATCH($B870,'Res.Aux.'!$AG$12:$AG$722,0),MATCH(J$6,'Res.Aux.'!$AG$15:$BG$15,0)))</f>
        <v/>
      </c>
      <c r="K870" s="408" t="str">
        <f>IF($C870="","",Datos!$H$26)</f>
        <v/>
      </c>
      <c r="L870" s="409" t="str">
        <f>IF($I870="","",Datos!$N$27)</f>
        <v/>
      </c>
      <c r="M870" s="407" t="str">
        <f>IF($I870="","",Datos!$O$27)</f>
        <v/>
      </c>
      <c r="N870" s="410" t="str">
        <f>IF($B870="-","",INDEX('Res.Aux.'!$AG$12:$BG$722,MATCH($B870,'Res.Aux.'!$AG$12:$AG$722,0),MATCH(N$6,'Res.Aux.'!$AG$15:$BG$15,0)))</f>
        <v/>
      </c>
      <c r="O870" s="411"/>
      <c r="P870" s="412" t="str">
        <f t="shared" si="163"/>
        <v/>
      </c>
      <c r="Q870" s="413" t="str">
        <f t="shared" si="165"/>
        <v>ù</v>
      </c>
      <c r="R870" s="414" t="str">
        <f>IF($B870="-","",INDEX('Res.Aux.'!$AG$12:$BG$722,MATCH($B870,'Res.Aux.'!$AG$12:$AG$722,0),MATCH(R$6,'Res.Aux.'!$AG$15:$BG$15,0)))</f>
        <v/>
      </c>
      <c r="S870" s="415" t="str">
        <f>IF($B870="-","",INDEX('Res.Aux.'!$AG$12:$BG$722,MATCH($B870,'Res.Aux.'!$AG$12:$AG$722,0),MATCH(S$6,'Res.Aux.'!$AG$15:$BG$15,0)))</f>
        <v/>
      </c>
      <c r="T870" s="415" t="str">
        <f>IF($B870="-","",INDEX('Res.Aux.'!$AG$12:$BG$722,MATCH($B870,'Res.Aux.'!$AG$12:$AG$722,0),MATCH(T$6,'Res.Aux.'!$AG$15:$BG$15,0)))</f>
        <v/>
      </c>
      <c r="U870" s="416" t="str">
        <f>IF($B870="-","",INDEX('Res.Aux.'!$AG$12:$BG$722,MATCH($B870,'Res.Aux.'!$AG$12:$AG$722,0),MATCH(U$6,'Res.Aux.'!$AG$15:$BG$15,0)))</f>
        <v/>
      </c>
      <c r="V870" s="417"/>
      <c r="W870" s="414" t="str">
        <f t="shared" si="170"/>
        <v>-</v>
      </c>
      <c r="X870" s="415" t="str">
        <f t="shared" si="170"/>
        <v>-</v>
      </c>
      <c r="Y870" s="415" t="str">
        <f t="shared" si="170"/>
        <v>-</v>
      </c>
      <c r="Z870" s="416" t="str">
        <f t="shared" si="168"/>
        <v>-</v>
      </c>
      <c r="AA870" s="417"/>
      <c r="AB870" s="414" t="str">
        <f t="shared" si="169"/>
        <v>-</v>
      </c>
      <c r="AC870" s="415" t="str">
        <f t="shared" si="169"/>
        <v>-</v>
      </c>
      <c r="AD870" s="415" t="str">
        <f t="shared" si="169"/>
        <v>-</v>
      </c>
      <c r="AE870" s="416" t="str">
        <f t="shared" si="167"/>
        <v>-</v>
      </c>
      <c r="AF870" s="417"/>
      <c r="AG870" s="410" t="str">
        <f t="shared" si="158"/>
        <v>-</v>
      </c>
      <c r="AH870" s="417"/>
      <c r="AI870" s="418" t="str">
        <f t="shared" si="159"/>
        <v>ù</v>
      </c>
      <c r="AJ870" s="419" t="str">
        <f t="shared" si="160"/>
        <v>~</v>
      </c>
      <c r="AK870" s="417"/>
      <c r="AL870" s="414" t="str">
        <f t="shared" si="166"/>
        <v>-</v>
      </c>
      <c r="AM870" s="416" t="str">
        <f t="shared" si="164"/>
        <v>-</v>
      </c>
    </row>
    <row r="871" spans="2:39" ht="15" x14ac:dyDescent="0.3">
      <c r="B871" s="400" t="str">
        <f>IF(MAX(B$7:B870)+1&gt;MAX('Res.Aux.'!$AG$23:$AG$722),"-",MAX(B$7:B870)+1)</f>
        <v>-</v>
      </c>
      <c r="C871" s="401" t="str">
        <f>IF($B871="-","",INDEX('Res.Aux.'!$AG$12:$BG$722,MATCH($B871,'Res.Aux.'!$AG$12:$AG$722,0),MATCH(C$6,'Res.Aux.'!$AG$15:$BG$15,0)))</f>
        <v/>
      </c>
      <c r="D871" s="402" t="str">
        <f t="shared" si="161"/>
        <v/>
      </c>
      <c r="E871" s="403" t="str">
        <f>IF($B871="-","",INDEX('Res.Aux.'!$AG$12:$BG$722,MATCH($B871,'Res.Aux.'!$AG$12:$AG$722,0),MATCH(E$6,'Res.Aux.'!$AG$15:$BG$15,0)))</f>
        <v/>
      </c>
      <c r="F871" s="402" t="str">
        <f t="shared" si="162"/>
        <v/>
      </c>
      <c r="G871" s="404" t="str">
        <f>IF($B871="-","",INDEX('Res.Aux.'!$AG$12:$BG$722,MATCH($B871,'Res.Aux.'!$AG$12:$AG$722,0),MATCH(G$6,'Res.Aux.'!$AG$15:$BG$15,0)))</f>
        <v/>
      </c>
      <c r="H871" s="405" t="str">
        <f>IF($B871="-","",Datos!$I$16)</f>
        <v/>
      </c>
      <c r="I871" s="406" t="str">
        <f>IF($C871="","",Datos!$G$16)</f>
        <v/>
      </c>
      <c r="J871" s="407" t="str">
        <f>IF($B871="-","",INDEX('Res.Aux.'!$AG$12:$BG$722,MATCH($B871,'Res.Aux.'!$AG$12:$AG$722,0),MATCH(J$6,'Res.Aux.'!$AG$15:$BG$15,0)))</f>
        <v/>
      </c>
      <c r="K871" s="408" t="str">
        <f>IF($C871="","",Datos!$H$26)</f>
        <v/>
      </c>
      <c r="L871" s="409" t="str">
        <f>IF($I871="","",Datos!$N$27)</f>
        <v/>
      </c>
      <c r="M871" s="407" t="str">
        <f>IF($I871="","",Datos!$O$27)</f>
        <v/>
      </c>
      <c r="N871" s="410" t="str">
        <f>IF($B871="-","",INDEX('Res.Aux.'!$AG$12:$BG$722,MATCH($B871,'Res.Aux.'!$AG$12:$AG$722,0),MATCH(N$6,'Res.Aux.'!$AG$15:$BG$15,0)))</f>
        <v/>
      </c>
      <c r="O871" s="411"/>
      <c r="P871" s="412" t="str">
        <f t="shared" si="163"/>
        <v/>
      </c>
      <c r="Q871" s="413" t="str">
        <f t="shared" si="165"/>
        <v>ù</v>
      </c>
      <c r="R871" s="414" t="str">
        <f>IF($B871="-","",INDEX('Res.Aux.'!$AG$12:$BG$722,MATCH($B871,'Res.Aux.'!$AG$12:$AG$722,0),MATCH(R$6,'Res.Aux.'!$AG$15:$BG$15,0)))</f>
        <v/>
      </c>
      <c r="S871" s="415" t="str">
        <f>IF($B871="-","",INDEX('Res.Aux.'!$AG$12:$BG$722,MATCH($B871,'Res.Aux.'!$AG$12:$AG$722,0),MATCH(S$6,'Res.Aux.'!$AG$15:$BG$15,0)))</f>
        <v/>
      </c>
      <c r="T871" s="415" t="str">
        <f>IF($B871="-","",INDEX('Res.Aux.'!$AG$12:$BG$722,MATCH($B871,'Res.Aux.'!$AG$12:$AG$722,0),MATCH(T$6,'Res.Aux.'!$AG$15:$BG$15,0)))</f>
        <v/>
      </c>
      <c r="U871" s="416" t="str">
        <f>IF($B871="-","",INDEX('Res.Aux.'!$AG$12:$BG$722,MATCH($B871,'Res.Aux.'!$AG$12:$AG$722,0),MATCH(U$6,'Res.Aux.'!$AG$15:$BG$15,0)))</f>
        <v/>
      </c>
      <c r="V871" s="417"/>
      <c r="W871" s="414" t="str">
        <f t="shared" si="170"/>
        <v>-</v>
      </c>
      <c r="X871" s="415" t="str">
        <f t="shared" si="170"/>
        <v>-</v>
      </c>
      <c r="Y871" s="415" t="str">
        <f t="shared" si="170"/>
        <v>-</v>
      </c>
      <c r="Z871" s="416" t="str">
        <f t="shared" si="168"/>
        <v>-</v>
      </c>
      <c r="AA871" s="417"/>
      <c r="AB871" s="414" t="str">
        <f t="shared" si="169"/>
        <v>-</v>
      </c>
      <c r="AC871" s="415" t="str">
        <f t="shared" si="169"/>
        <v>-</v>
      </c>
      <c r="AD871" s="415" t="str">
        <f t="shared" si="169"/>
        <v>-</v>
      </c>
      <c r="AE871" s="416" t="str">
        <f t="shared" si="167"/>
        <v>-</v>
      </c>
      <c r="AF871" s="417"/>
      <c r="AG871" s="410" t="str">
        <f t="shared" si="158"/>
        <v>-</v>
      </c>
      <c r="AH871" s="417"/>
      <c r="AI871" s="418" t="str">
        <f t="shared" si="159"/>
        <v>ù</v>
      </c>
      <c r="AJ871" s="419" t="str">
        <f t="shared" si="160"/>
        <v>~</v>
      </c>
      <c r="AK871" s="417"/>
      <c r="AL871" s="414" t="str">
        <f t="shared" si="166"/>
        <v>-</v>
      </c>
      <c r="AM871" s="416" t="str">
        <f t="shared" si="164"/>
        <v>-</v>
      </c>
    </row>
    <row r="872" spans="2:39" ht="15" x14ac:dyDescent="0.3">
      <c r="B872" s="400" t="str">
        <f>IF(MAX(B$7:B871)+1&gt;MAX('Res.Aux.'!$AG$23:$AG$722),"-",MAX(B$7:B871)+1)</f>
        <v>-</v>
      </c>
      <c r="C872" s="401" t="str">
        <f>IF($B872="-","",INDEX('Res.Aux.'!$AG$12:$BG$722,MATCH($B872,'Res.Aux.'!$AG$12:$AG$722,0),MATCH(C$6,'Res.Aux.'!$AG$15:$BG$15,0)))</f>
        <v/>
      </c>
      <c r="D872" s="402" t="str">
        <f t="shared" si="161"/>
        <v/>
      </c>
      <c r="E872" s="403" t="str">
        <f>IF($B872="-","",INDEX('Res.Aux.'!$AG$12:$BG$722,MATCH($B872,'Res.Aux.'!$AG$12:$AG$722,0),MATCH(E$6,'Res.Aux.'!$AG$15:$BG$15,0)))</f>
        <v/>
      </c>
      <c r="F872" s="402" t="str">
        <f t="shared" si="162"/>
        <v/>
      </c>
      <c r="G872" s="404" t="str">
        <f>IF($B872="-","",INDEX('Res.Aux.'!$AG$12:$BG$722,MATCH($B872,'Res.Aux.'!$AG$12:$AG$722,0),MATCH(G$6,'Res.Aux.'!$AG$15:$BG$15,0)))</f>
        <v/>
      </c>
      <c r="H872" s="405" t="str">
        <f>IF($B872="-","",Datos!$I$16)</f>
        <v/>
      </c>
      <c r="I872" s="406" t="str">
        <f>IF($C872="","",Datos!$G$16)</f>
        <v/>
      </c>
      <c r="J872" s="407" t="str">
        <f>IF($B872="-","",INDEX('Res.Aux.'!$AG$12:$BG$722,MATCH($B872,'Res.Aux.'!$AG$12:$AG$722,0),MATCH(J$6,'Res.Aux.'!$AG$15:$BG$15,0)))</f>
        <v/>
      </c>
      <c r="K872" s="408" t="str">
        <f>IF($C872="","",Datos!$H$26)</f>
        <v/>
      </c>
      <c r="L872" s="409" t="str">
        <f>IF($I872="","",Datos!$N$27)</f>
        <v/>
      </c>
      <c r="M872" s="407" t="str">
        <f>IF($I872="","",Datos!$O$27)</f>
        <v/>
      </c>
      <c r="N872" s="410" t="str">
        <f>IF($B872="-","",INDEX('Res.Aux.'!$AG$12:$BG$722,MATCH($B872,'Res.Aux.'!$AG$12:$AG$722,0),MATCH(N$6,'Res.Aux.'!$AG$15:$BG$15,0)))</f>
        <v/>
      </c>
      <c r="O872" s="411"/>
      <c r="P872" s="412" t="str">
        <f t="shared" si="163"/>
        <v/>
      </c>
      <c r="Q872" s="413" t="str">
        <f t="shared" si="165"/>
        <v>ù</v>
      </c>
      <c r="R872" s="414" t="str">
        <f>IF($B872="-","",INDEX('Res.Aux.'!$AG$12:$BG$722,MATCH($B872,'Res.Aux.'!$AG$12:$AG$722,0),MATCH(R$6,'Res.Aux.'!$AG$15:$BG$15,0)))</f>
        <v/>
      </c>
      <c r="S872" s="415" t="str">
        <f>IF($B872="-","",INDEX('Res.Aux.'!$AG$12:$BG$722,MATCH($B872,'Res.Aux.'!$AG$12:$AG$722,0),MATCH(S$6,'Res.Aux.'!$AG$15:$BG$15,0)))</f>
        <v/>
      </c>
      <c r="T872" s="415" t="str">
        <f>IF($B872="-","",INDEX('Res.Aux.'!$AG$12:$BG$722,MATCH($B872,'Res.Aux.'!$AG$12:$AG$722,0),MATCH(T$6,'Res.Aux.'!$AG$15:$BG$15,0)))</f>
        <v/>
      </c>
      <c r="U872" s="416" t="str">
        <f>IF($B872="-","",INDEX('Res.Aux.'!$AG$12:$BG$722,MATCH($B872,'Res.Aux.'!$AG$12:$AG$722,0),MATCH(U$6,'Res.Aux.'!$AG$15:$BG$15,0)))</f>
        <v/>
      </c>
      <c r="V872" s="417"/>
      <c r="W872" s="414" t="str">
        <f t="shared" si="170"/>
        <v>-</v>
      </c>
      <c r="X872" s="415" t="str">
        <f t="shared" si="170"/>
        <v>-</v>
      </c>
      <c r="Y872" s="415" t="str">
        <f t="shared" si="170"/>
        <v>-</v>
      </c>
      <c r="Z872" s="416" t="str">
        <f t="shared" si="168"/>
        <v>-</v>
      </c>
      <c r="AA872" s="417"/>
      <c r="AB872" s="414" t="str">
        <f t="shared" si="169"/>
        <v>-</v>
      </c>
      <c r="AC872" s="415" t="str">
        <f t="shared" si="169"/>
        <v>-</v>
      </c>
      <c r="AD872" s="415" t="str">
        <f t="shared" si="169"/>
        <v>-</v>
      </c>
      <c r="AE872" s="416" t="str">
        <f t="shared" si="167"/>
        <v>-</v>
      </c>
      <c r="AF872" s="417"/>
      <c r="AG872" s="410" t="str">
        <f t="shared" si="158"/>
        <v>-</v>
      </c>
      <c r="AH872" s="417"/>
      <c r="AI872" s="418" t="str">
        <f t="shared" si="159"/>
        <v>ù</v>
      </c>
      <c r="AJ872" s="419" t="str">
        <f t="shared" si="160"/>
        <v>~</v>
      </c>
      <c r="AK872" s="417"/>
      <c r="AL872" s="414" t="str">
        <f t="shared" si="166"/>
        <v>-</v>
      </c>
      <c r="AM872" s="416" t="str">
        <f t="shared" si="164"/>
        <v>-</v>
      </c>
    </row>
    <row r="873" spans="2:39" ht="15" x14ac:dyDescent="0.3">
      <c r="B873" s="400" t="str">
        <f>IF(MAX(B$7:B872)+1&gt;MAX('Res.Aux.'!$AG$23:$AG$722),"-",MAX(B$7:B872)+1)</f>
        <v>-</v>
      </c>
      <c r="C873" s="401" t="str">
        <f>IF($B873="-","",INDEX('Res.Aux.'!$AG$12:$BG$722,MATCH($B873,'Res.Aux.'!$AG$12:$AG$722,0),MATCH(C$6,'Res.Aux.'!$AG$15:$BG$15,0)))</f>
        <v/>
      </c>
      <c r="D873" s="402" t="str">
        <f t="shared" si="161"/>
        <v/>
      </c>
      <c r="E873" s="403" t="str">
        <f>IF($B873="-","",INDEX('Res.Aux.'!$AG$12:$BG$722,MATCH($B873,'Res.Aux.'!$AG$12:$AG$722,0),MATCH(E$6,'Res.Aux.'!$AG$15:$BG$15,0)))</f>
        <v/>
      </c>
      <c r="F873" s="402" t="str">
        <f t="shared" si="162"/>
        <v/>
      </c>
      <c r="G873" s="404" t="str">
        <f>IF($B873="-","",INDEX('Res.Aux.'!$AG$12:$BG$722,MATCH($B873,'Res.Aux.'!$AG$12:$AG$722,0),MATCH(G$6,'Res.Aux.'!$AG$15:$BG$15,0)))</f>
        <v/>
      </c>
      <c r="H873" s="405" t="str">
        <f>IF($B873="-","",Datos!$I$16)</f>
        <v/>
      </c>
      <c r="I873" s="406" t="str">
        <f>IF($C873="","",Datos!$G$16)</f>
        <v/>
      </c>
      <c r="J873" s="407" t="str">
        <f>IF($B873="-","",INDEX('Res.Aux.'!$AG$12:$BG$722,MATCH($B873,'Res.Aux.'!$AG$12:$AG$722,0),MATCH(J$6,'Res.Aux.'!$AG$15:$BG$15,0)))</f>
        <v/>
      </c>
      <c r="K873" s="408" t="str">
        <f>IF($C873="","",Datos!$H$26)</f>
        <v/>
      </c>
      <c r="L873" s="409" t="str">
        <f>IF($I873="","",Datos!$N$27)</f>
        <v/>
      </c>
      <c r="M873" s="407" t="str">
        <f>IF($I873="","",Datos!$O$27)</f>
        <v/>
      </c>
      <c r="N873" s="410" t="str">
        <f>IF($B873="-","",INDEX('Res.Aux.'!$AG$12:$BG$722,MATCH($B873,'Res.Aux.'!$AG$12:$AG$722,0),MATCH(N$6,'Res.Aux.'!$AG$15:$BG$15,0)))</f>
        <v/>
      </c>
      <c r="O873" s="411"/>
      <c r="P873" s="412" t="str">
        <f t="shared" si="163"/>
        <v/>
      </c>
      <c r="Q873" s="413" t="str">
        <f t="shared" si="165"/>
        <v>ù</v>
      </c>
      <c r="R873" s="414" t="str">
        <f>IF($B873="-","",INDEX('Res.Aux.'!$AG$12:$BG$722,MATCH($B873,'Res.Aux.'!$AG$12:$AG$722,0),MATCH(R$6,'Res.Aux.'!$AG$15:$BG$15,0)))</f>
        <v/>
      </c>
      <c r="S873" s="415" t="str">
        <f>IF($B873="-","",INDEX('Res.Aux.'!$AG$12:$BG$722,MATCH($B873,'Res.Aux.'!$AG$12:$AG$722,0),MATCH(S$6,'Res.Aux.'!$AG$15:$BG$15,0)))</f>
        <v/>
      </c>
      <c r="T873" s="415" t="str">
        <f>IF($B873="-","",INDEX('Res.Aux.'!$AG$12:$BG$722,MATCH($B873,'Res.Aux.'!$AG$12:$AG$722,0),MATCH(T$6,'Res.Aux.'!$AG$15:$BG$15,0)))</f>
        <v/>
      </c>
      <c r="U873" s="416" t="str">
        <f>IF($B873="-","",INDEX('Res.Aux.'!$AG$12:$BG$722,MATCH($B873,'Res.Aux.'!$AG$12:$AG$722,0),MATCH(U$6,'Res.Aux.'!$AG$15:$BG$15,0)))</f>
        <v/>
      </c>
      <c r="V873" s="417"/>
      <c r="W873" s="414" t="str">
        <f t="shared" si="170"/>
        <v>-</v>
      </c>
      <c r="X873" s="415" t="str">
        <f t="shared" si="170"/>
        <v>-</v>
      </c>
      <c r="Y873" s="415" t="str">
        <f t="shared" si="170"/>
        <v>-</v>
      </c>
      <c r="Z873" s="416" t="str">
        <f t="shared" si="168"/>
        <v>-</v>
      </c>
      <c r="AA873" s="417"/>
      <c r="AB873" s="414" t="str">
        <f t="shared" si="169"/>
        <v>-</v>
      </c>
      <c r="AC873" s="415" t="str">
        <f t="shared" si="169"/>
        <v>-</v>
      </c>
      <c r="AD873" s="415" t="str">
        <f t="shared" si="169"/>
        <v>-</v>
      </c>
      <c r="AE873" s="416" t="str">
        <f t="shared" si="167"/>
        <v>-</v>
      </c>
      <c r="AF873" s="417"/>
      <c r="AG873" s="410" t="str">
        <f t="shared" si="158"/>
        <v>-</v>
      </c>
      <c r="AH873" s="417"/>
      <c r="AI873" s="418" t="str">
        <f t="shared" si="159"/>
        <v>ù</v>
      </c>
      <c r="AJ873" s="419" t="str">
        <f t="shared" si="160"/>
        <v>~</v>
      </c>
      <c r="AK873" s="417"/>
      <c r="AL873" s="414" t="str">
        <f t="shared" si="166"/>
        <v>-</v>
      </c>
      <c r="AM873" s="416" t="str">
        <f t="shared" si="164"/>
        <v>-</v>
      </c>
    </row>
    <row r="874" spans="2:39" ht="15" x14ac:dyDescent="0.3">
      <c r="B874" s="400" t="str">
        <f>IF(MAX(B$7:B873)+1&gt;MAX('Res.Aux.'!$AG$23:$AG$722),"-",MAX(B$7:B873)+1)</f>
        <v>-</v>
      </c>
      <c r="C874" s="401" t="str">
        <f>IF($B874="-","",INDEX('Res.Aux.'!$AG$12:$BG$722,MATCH($B874,'Res.Aux.'!$AG$12:$AG$722,0),MATCH(C$6,'Res.Aux.'!$AG$15:$BG$15,0)))</f>
        <v/>
      </c>
      <c r="D874" s="402" t="str">
        <f t="shared" si="161"/>
        <v/>
      </c>
      <c r="E874" s="403" t="str">
        <f>IF($B874="-","",INDEX('Res.Aux.'!$AG$12:$BG$722,MATCH($B874,'Res.Aux.'!$AG$12:$AG$722,0),MATCH(E$6,'Res.Aux.'!$AG$15:$BG$15,0)))</f>
        <v/>
      </c>
      <c r="F874" s="402" t="str">
        <f t="shared" si="162"/>
        <v/>
      </c>
      <c r="G874" s="404" t="str">
        <f>IF($B874="-","",INDEX('Res.Aux.'!$AG$12:$BG$722,MATCH($B874,'Res.Aux.'!$AG$12:$AG$722,0),MATCH(G$6,'Res.Aux.'!$AG$15:$BG$15,0)))</f>
        <v/>
      </c>
      <c r="H874" s="405" t="str">
        <f>IF($B874="-","",Datos!$I$16)</f>
        <v/>
      </c>
      <c r="I874" s="406" t="str">
        <f>IF($C874="","",Datos!$G$16)</f>
        <v/>
      </c>
      <c r="J874" s="407" t="str">
        <f>IF($B874="-","",INDEX('Res.Aux.'!$AG$12:$BG$722,MATCH($B874,'Res.Aux.'!$AG$12:$AG$722,0),MATCH(J$6,'Res.Aux.'!$AG$15:$BG$15,0)))</f>
        <v/>
      </c>
      <c r="K874" s="408" t="str">
        <f>IF($C874="","",Datos!$H$26)</f>
        <v/>
      </c>
      <c r="L874" s="409" t="str">
        <f>IF($I874="","",Datos!$N$27)</f>
        <v/>
      </c>
      <c r="M874" s="407" t="str">
        <f>IF($I874="","",Datos!$O$27)</f>
        <v/>
      </c>
      <c r="N874" s="410" t="str">
        <f>IF($B874="-","",INDEX('Res.Aux.'!$AG$12:$BG$722,MATCH($B874,'Res.Aux.'!$AG$12:$AG$722,0),MATCH(N$6,'Res.Aux.'!$AG$15:$BG$15,0)))</f>
        <v/>
      </c>
      <c r="O874" s="411"/>
      <c r="P874" s="412" t="str">
        <f t="shared" si="163"/>
        <v/>
      </c>
      <c r="Q874" s="413" t="str">
        <f t="shared" si="165"/>
        <v>ù</v>
      </c>
      <c r="R874" s="414" t="str">
        <f>IF($B874="-","",INDEX('Res.Aux.'!$AG$12:$BG$722,MATCH($B874,'Res.Aux.'!$AG$12:$AG$722,0),MATCH(R$6,'Res.Aux.'!$AG$15:$BG$15,0)))</f>
        <v/>
      </c>
      <c r="S874" s="415" t="str">
        <f>IF($B874="-","",INDEX('Res.Aux.'!$AG$12:$BG$722,MATCH($B874,'Res.Aux.'!$AG$12:$AG$722,0),MATCH(S$6,'Res.Aux.'!$AG$15:$BG$15,0)))</f>
        <v/>
      </c>
      <c r="T874" s="415" t="str">
        <f>IF($B874="-","",INDEX('Res.Aux.'!$AG$12:$BG$722,MATCH($B874,'Res.Aux.'!$AG$12:$AG$722,0),MATCH(T$6,'Res.Aux.'!$AG$15:$BG$15,0)))</f>
        <v/>
      </c>
      <c r="U874" s="416" t="str">
        <f>IF($B874="-","",INDEX('Res.Aux.'!$AG$12:$BG$722,MATCH($B874,'Res.Aux.'!$AG$12:$AG$722,0),MATCH(U$6,'Res.Aux.'!$AG$15:$BG$15,0)))</f>
        <v/>
      </c>
      <c r="V874" s="417"/>
      <c r="W874" s="414" t="str">
        <f t="shared" si="170"/>
        <v>-</v>
      </c>
      <c r="X874" s="415" t="str">
        <f t="shared" si="170"/>
        <v>-</v>
      </c>
      <c r="Y874" s="415" t="str">
        <f t="shared" si="170"/>
        <v>-</v>
      </c>
      <c r="Z874" s="416" t="str">
        <f t="shared" si="168"/>
        <v>-</v>
      </c>
      <c r="AA874" s="417"/>
      <c r="AB874" s="414" t="str">
        <f t="shared" si="169"/>
        <v>-</v>
      </c>
      <c r="AC874" s="415" t="str">
        <f t="shared" si="169"/>
        <v>-</v>
      </c>
      <c r="AD874" s="415" t="str">
        <f t="shared" si="169"/>
        <v>-</v>
      </c>
      <c r="AE874" s="416" t="str">
        <f t="shared" si="167"/>
        <v>-</v>
      </c>
      <c r="AF874" s="417"/>
      <c r="AG874" s="410" t="str">
        <f t="shared" si="158"/>
        <v>-</v>
      </c>
      <c r="AH874" s="417"/>
      <c r="AI874" s="418" t="str">
        <f t="shared" si="159"/>
        <v>ù</v>
      </c>
      <c r="AJ874" s="419" t="str">
        <f t="shared" si="160"/>
        <v>~</v>
      </c>
      <c r="AK874" s="417"/>
      <c r="AL874" s="414" t="str">
        <f t="shared" si="166"/>
        <v>-</v>
      </c>
      <c r="AM874" s="416" t="str">
        <f t="shared" si="164"/>
        <v>-</v>
      </c>
    </row>
    <row r="875" spans="2:39" ht="15" x14ac:dyDescent="0.3">
      <c r="B875" s="400" t="str">
        <f>IF(MAX(B$7:B874)+1&gt;MAX('Res.Aux.'!$AG$23:$AG$722),"-",MAX(B$7:B874)+1)</f>
        <v>-</v>
      </c>
      <c r="C875" s="401" t="str">
        <f>IF($B875="-","",INDEX('Res.Aux.'!$AG$12:$BG$722,MATCH($B875,'Res.Aux.'!$AG$12:$AG$722,0),MATCH(C$6,'Res.Aux.'!$AG$15:$BG$15,0)))</f>
        <v/>
      </c>
      <c r="D875" s="402" t="str">
        <f t="shared" si="161"/>
        <v/>
      </c>
      <c r="E875" s="403" t="str">
        <f>IF($B875="-","",INDEX('Res.Aux.'!$AG$12:$BG$722,MATCH($B875,'Res.Aux.'!$AG$12:$AG$722,0),MATCH(E$6,'Res.Aux.'!$AG$15:$BG$15,0)))</f>
        <v/>
      </c>
      <c r="F875" s="402" t="str">
        <f t="shared" si="162"/>
        <v/>
      </c>
      <c r="G875" s="404" t="str">
        <f>IF($B875="-","",INDEX('Res.Aux.'!$AG$12:$BG$722,MATCH($B875,'Res.Aux.'!$AG$12:$AG$722,0),MATCH(G$6,'Res.Aux.'!$AG$15:$BG$15,0)))</f>
        <v/>
      </c>
      <c r="H875" s="405" t="str">
        <f>IF($B875="-","",Datos!$I$16)</f>
        <v/>
      </c>
      <c r="I875" s="406" t="str">
        <f>IF($C875="","",Datos!$G$16)</f>
        <v/>
      </c>
      <c r="J875" s="407" t="str">
        <f>IF($B875="-","",INDEX('Res.Aux.'!$AG$12:$BG$722,MATCH($B875,'Res.Aux.'!$AG$12:$AG$722,0),MATCH(J$6,'Res.Aux.'!$AG$15:$BG$15,0)))</f>
        <v/>
      </c>
      <c r="K875" s="408" t="str">
        <f>IF($C875="","",Datos!$H$26)</f>
        <v/>
      </c>
      <c r="L875" s="409" t="str">
        <f>IF($I875="","",Datos!$N$27)</f>
        <v/>
      </c>
      <c r="M875" s="407" t="str">
        <f>IF($I875="","",Datos!$O$27)</f>
        <v/>
      </c>
      <c r="N875" s="410" t="str">
        <f>IF($B875="-","",INDEX('Res.Aux.'!$AG$12:$BG$722,MATCH($B875,'Res.Aux.'!$AG$12:$AG$722,0),MATCH(N$6,'Res.Aux.'!$AG$15:$BG$15,0)))</f>
        <v/>
      </c>
      <c r="O875" s="411"/>
      <c r="P875" s="412" t="str">
        <f t="shared" si="163"/>
        <v/>
      </c>
      <c r="Q875" s="413" t="str">
        <f t="shared" si="165"/>
        <v>ù</v>
      </c>
      <c r="R875" s="414" t="str">
        <f>IF($B875="-","",INDEX('Res.Aux.'!$AG$12:$BG$722,MATCH($B875,'Res.Aux.'!$AG$12:$AG$722,0),MATCH(R$6,'Res.Aux.'!$AG$15:$BG$15,0)))</f>
        <v/>
      </c>
      <c r="S875" s="415" t="str">
        <f>IF($B875="-","",INDEX('Res.Aux.'!$AG$12:$BG$722,MATCH($B875,'Res.Aux.'!$AG$12:$AG$722,0),MATCH(S$6,'Res.Aux.'!$AG$15:$BG$15,0)))</f>
        <v/>
      </c>
      <c r="T875" s="415" t="str">
        <f>IF($B875="-","",INDEX('Res.Aux.'!$AG$12:$BG$722,MATCH($B875,'Res.Aux.'!$AG$12:$AG$722,0),MATCH(T$6,'Res.Aux.'!$AG$15:$BG$15,0)))</f>
        <v/>
      </c>
      <c r="U875" s="416" t="str">
        <f>IF($B875="-","",INDEX('Res.Aux.'!$AG$12:$BG$722,MATCH($B875,'Res.Aux.'!$AG$12:$AG$722,0),MATCH(U$6,'Res.Aux.'!$AG$15:$BG$15,0)))</f>
        <v/>
      </c>
      <c r="V875" s="417"/>
      <c r="W875" s="414" t="str">
        <f t="shared" si="170"/>
        <v>-</v>
      </c>
      <c r="X875" s="415" t="str">
        <f t="shared" si="170"/>
        <v>-</v>
      </c>
      <c r="Y875" s="415" t="str">
        <f t="shared" si="170"/>
        <v>-</v>
      </c>
      <c r="Z875" s="416" t="str">
        <f t="shared" si="168"/>
        <v>-</v>
      </c>
      <c r="AA875" s="417"/>
      <c r="AB875" s="414" t="str">
        <f t="shared" si="169"/>
        <v>-</v>
      </c>
      <c r="AC875" s="415" t="str">
        <f t="shared" si="169"/>
        <v>-</v>
      </c>
      <c r="AD875" s="415" t="str">
        <f t="shared" si="169"/>
        <v>-</v>
      </c>
      <c r="AE875" s="416" t="str">
        <f t="shared" si="167"/>
        <v>-</v>
      </c>
      <c r="AF875" s="417"/>
      <c r="AG875" s="410" t="str">
        <f t="shared" si="158"/>
        <v>-</v>
      </c>
      <c r="AH875" s="417"/>
      <c r="AI875" s="418" t="str">
        <f t="shared" si="159"/>
        <v>ù</v>
      </c>
      <c r="AJ875" s="419" t="str">
        <f t="shared" si="160"/>
        <v>~</v>
      </c>
      <c r="AK875" s="417"/>
      <c r="AL875" s="414" t="str">
        <f t="shared" si="166"/>
        <v>-</v>
      </c>
      <c r="AM875" s="416" t="str">
        <f t="shared" si="164"/>
        <v>-</v>
      </c>
    </row>
    <row r="876" spans="2:39" ht="15" x14ac:dyDescent="0.3">
      <c r="B876" s="400" t="str">
        <f>IF(MAX(B$7:B875)+1&gt;MAX('Res.Aux.'!$AG$23:$AG$722),"-",MAX(B$7:B875)+1)</f>
        <v>-</v>
      </c>
      <c r="C876" s="401" t="str">
        <f>IF($B876="-","",INDEX('Res.Aux.'!$AG$12:$BG$722,MATCH($B876,'Res.Aux.'!$AG$12:$AG$722,0),MATCH(C$6,'Res.Aux.'!$AG$15:$BG$15,0)))</f>
        <v/>
      </c>
      <c r="D876" s="402" t="str">
        <f t="shared" si="161"/>
        <v/>
      </c>
      <c r="E876" s="403" t="str">
        <f>IF($B876="-","",INDEX('Res.Aux.'!$AG$12:$BG$722,MATCH($B876,'Res.Aux.'!$AG$12:$AG$722,0),MATCH(E$6,'Res.Aux.'!$AG$15:$BG$15,0)))</f>
        <v/>
      </c>
      <c r="F876" s="402" t="str">
        <f t="shared" si="162"/>
        <v/>
      </c>
      <c r="G876" s="404" t="str">
        <f>IF($B876="-","",INDEX('Res.Aux.'!$AG$12:$BG$722,MATCH($B876,'Res.Aux.'!$AG$12:$AG$722,0),MATCH(G$6,'Res.Aux.'!$AG$15:$BG$15,0)))</f>
        <v/>
      </c>
      <c r="H876" s="405" t="str">
        <f>IF($B876="-","",Datos!$I$16)</f>
        <v/>
      </c>
      <c r="I876" s="406" t="str">
        <f>IF($C876="","",Datos!$G$16)</f>
        <v/>
      </c>
      <c r="J876" s="407" t="str">
        <f>IF($B876="-","",INDEX('Res.Aux.'!$AG$12:$BG$722,MATCH($B876,'Res.Aux.'!$AG$12:$AG$722,0),MATCH(J$6,'Res.Aux.'!$AG$15:$BG$15,0)))</f>
        <v/>
      </c>
      <c r="K876" s="408" t="str">
        <f>IF($C876="","",Datos!$H$26)</f>
        <v/>
      </c>
      <c r="L876" s="409" t="str">
        <f>IF($I876="","",Datos!$N$27)</f>
        <v/>
      </c>
      <c r="M876" s="407" t="str">
        <f>IF($I876="","",Datos!$O$27)</f>
        <v/>
      </c>
      <c r="N876" s="410" t="str">
        <f>IF($B876="-","",INDEX('Res.Aux.'!$AG$12:$BG$722,MATCH($B876,'Res.Aux.'!$AG$12:$AG$722,0),MATCH(N$6,'Res.Aux.'!$AG$15:$BG$15,0)))</f>
        <v/>
      </c>
      <c r="O876" s="411"/>
      <c r="P876" s="412" t="str">
        <f t="shared" si="163"/>
        <v/>
      </c>
      <c r="Q876" s="413" t="str">
        <f t="shared" si="165"/>
        <v>ù</v>
      </c>
      <c r="R876" s="414" t="str">
        <f>IF($B876="-","",INDEX('Res.Aux.'!$AG$12:$BG$722,MATCH($B876,'Res.Aux.'!$AG$12:$AG$722,0),MATCH(R$6,'Res.Aux.'!$AG$15:$BG$15,0)))</f>
        <v/>
      </c>
      <c r="S876" s="415" t="str">
        <f>IF($B876="-","",INDEX('Res.Aux.'!$AG$12:$BG$722,MATCH($B876,'Res.Aux.'!$AG$12:$AG$722,0),MATCH(S$6,'Res.Aux.'!$AG$15:$BG$15,0)))</f>
        <v/>
      </c>
      <c r="T876" s="415" t="str">
        <f>IF($B876="-","",INDEX('Res.Aux.'!$AG$12:$BG$722,MATCH($B876,'Res.Aux.'!$AG$12:$AG$722,0),MATCH(T$6,'Res.Aux.'!$AG$15:$BG$15,0)))</f>
        <v/>
      </c>
      <c r="U876" s="416" t="str">
        <f>IF($B876="-","",INDEX('Res.Aux.'!$AG$12:$BG$722,MATCH($B876,'Res.Aux.'!$AG$12:$AG$722,0),MATCH(U$6,'Res.Aux.'!$AG$15:$BG$15,0)))</f>
        <v/>
      </c>
      <c r="V876" s="417"/>
      <c r="W876" s="414" t="str">
        <f t="shared" si="170"/>
        <v>-</v>
      </c>
      <c r="X876" s="415" t="str">
        <f t="shared" si="170"/>
        <v>-</v>
      </c>
      <c r="Y876" s="415" t="str">
        <f t="shared" si="170"/>
        <v>-</v>
      </c>
      <c r="Z876" s="416" t="str">
        <f t="shared" si="168"/>
        <v>-</v>
      </c>
      <c r="AA876" s="417"/>
      <c r="AB876" s="414" t="str">
        <f t="shared" si="169"/>
        <v>-</v>
      </c>
      <c r="AC876" s="415" t="str">
        <f t="shared" si="169"/>
        <v>-</v>
      </c>
      <c r="AD876" s="415" t="str">
        <f t="shared" si="169"/>
        <v>-</v>
      </c>
      <c r="AE876" s="416" t="str">
        <f t="shared" si="167"/>
        <v>-</v>
      </c>
      <c r="AF876" s="417"/>
      <c r="AG876" s="410" t="str">
        <f t="shared" si="158"/>
        <v>-</v>
      </c>
      <c r="AH876" s="417"/>
      <c r="AI876" s="418" t="str">
        <f t="shared" si="159"/>
        <v>ù</v>
      </c>
      <c r="AJ876" s="419" t="str">
        <f t="shared" si="160"/>
        <v>~</v>
      </c>
      <c r="AK876" s="417"/>
      <c r="AL876" s="414" t="str">
        <f t="shared" si="166"/>
        <v>-</v>
      </c>
      <c r="AM876" s="416" t="str">
        <f t="shared" si="164"/>
        <v>-</v>
      </c>
    </row>
    <row r="877" spans="2:39" ht="15" x14ac:dyDescent="0.3">
      <c r="B877" s="400" t="str">
        <f>IF(MAX(B$7:B876)+1&gt;MAX('Res.Aux.'!$AG$23:$AG$722),"-",MAX(B$7:B876)+1)</f>
        <v>-</v>
      </c>
      <c r="C877" s="401" t="str">
        <f>IF($B877="-","",INDEX('Res.Aux.'!$AG$12:$BG$722,MATCH($B877,'Res.Aux.'!$AG$12:$AG$722,0),MATCH(C$6,'Res.Aux.'!$AG$15:$BG$15,0)))</f>
        <v/>
      </c>
      <c r="D877" s="402" t="str">
        <f t="shared" si="161"/>
        <v/>
      </c>
      <c r="E877" s="403" t="str">
        <f>IF($B877="-","",INDEX('Res.Aux.'!$AG$12:$BG$722,MATCH($B877,'Res.Aux.'!$AG$12:$AG$722,0),MATCH(E$6,'Res.Aux.'!$AG$15:$BG$15,0)))</f>
        <v/>
      </c>
      <c r="F877" s="402" t="str">
        <f t="shared" si="162"/>
        <v/>
      </c>
      <c r="G877" s="404" t="str">
        <f>IF($B877="-","",INDEX('Res.Aux.'!$AG$12:$BG$722,MATCH($B877,'Res.Aux.'!$AG$12:$AG$722,0),MATCH(G$6,'Res.Aux.'!$AG$15:$BG$15,0)))</f>
        <v/>
      </c>
      <c r="H877" s="405" t="str">
        <f>IF($B877="-","",Datos!$I$16)</f>
        <v/>
      </c>
      <c r="I877" s="406" t="str">
        <f>IF($C877="","",Datos!$G$16)</f>
        <v/>
      </c>
      <c r="J877" s="407" t="str">
        <f>IF($B877="-","",INDEX('Res.Aux.'!$AG$12:$BG$722,MATCH($B877,'Res.Aux.'!$AG$12:$AG$722,0),MATCH(J$6,'Res.Aux.'!$AG$15:$BG$15,0)))</f>
        <v/>
      </c>
      <c r="K877" s="408" t="str">
        <f>IF($C877="","",Datos!$H$26)</f>
        <v/>
      </c>
      <c r="L877" s="409" t="str">
        <f>IF($I877="","",Datos!$N$27)</f>
        <v/>
      </c>
      <c r="M877" s="407" t="str">
        <f>IF($I877="","",Datos!$O$27)</f>
        <v/>
      </c>
      <c r="N877" s="410" t="str">
        <f>IF($B877="-","",INDEX('Res.Aux.'!$AG$12:$BG$722,MATCH($B877,'Res.Aux.'!$AG$12:$AG$722,0),MATCH(N$6,'Res.Aux.'!$AG$15:$BG$15,0)))</f>
        <v/>
      </c>
      <c r="O877" s="411"/>
      <c r="P877" s="412" t="str">
        <f t="shared" si="163"/>
        <v/>
      </c>
      <c r="Q877" s="413" t="str">
        <f t="shared" si="165"/>
        <v>ù</v>
      </c>
      <c r="R877" s="414" t="str">
        <f>IF($B877="-","",INDEX('Res.Aux.'!$AG$12:$BG$722,MATCH($B877,'Res.Aux.'!$AG$12:$AG$722,0),MATCH(R$6,'Res.Aux.'!$AG$15:$BG$15,0)))</f>
        <v/>
      </c>
      <c r="S877" s="415" t="str">
        <f>IF($B877="-","",INDEX('Res.Aux.'!$AG$12:$BG$722,MATCH($B877,'Res.Aux.'!$AG$12:$AG$722,0),MATCH(S$6,'Res.Aux.'!$AG$15:$BG$15,0)))</f>
        <v/>
      </c>
      <c r="T877" s="415" t="str">
        <f>IF($B877="-","",INDEX('Res.Aux.'!$AG$12:$BG$722,MATCH($B877,'Res.Aux.'!$AG$12:$AG$722,0),MATCH(T$6,'Res.Aux.'!$AG$15:$BG$15,0)))</f>
        <v/>
      </c>
      <c r="U877" s="416" t="str">
        <f>IF($B877="-","",INDEX('Res.Aux.'!$AG$12:$BG$722,MATCH($B877,'Res.Aux.'!$AG$12:$AG$722,0),MATCH(U$6,'Res.Aux.'!$AG$15:$BG$15,0)))</f>
        <v/>
      </c>
      <c r="V877" s="417"/>
      <c r="W877" s="414" t="str">
        <f t="shared" si="170"/>
        <v>-</v>
      </c>
      <c r="X877" s="415" t="str">
        <f t="shared" si="170"/>
        <v>-</v>
      </c>
      <c r="Y877" s="415" t="str">
        <f t="shared" si="170"/>
        <v>-</v>
      </c>
      <c r="Z877" s="416" t="str">
        <f t="shared" si="168"/>
        <v>-</v>
      </c>
      <c r="AA877" s="417"/>
      <c r="AB877" s="414" t="str">
        <f t="shared" si="169"/>
        <v>-</v>
      </c>
      <c r="AC877" s="415" t="str">
        <f t="shared" si="169"/>
        <v>-</v>
      </c>
      <c r="AD877" s="415" t="str">
        <f t="shared" si="169"/>
        <v>-</v>
      </c>
      <c r="AE877" s="416" t="str">
        <f t="shared" si="167"/>
        <v>-</v>
      </c>
      <c r="AF877" s="417"/>
      <c r="AG877" s="410" t="str">
        <f t="shared" si="158"/>
        <v>-</v>
      </c>
      <c r="AH877" s="417"/>
      <c r="AI877" s="418" t="str">
        <f t="shared" si="159"/>
        <v>ù</v>
      </c>
      <c r="AJ877" s="419" t="str">
        <f t="shared" si="160"/>
        <v>~</v>
      </c>
      <c r="AK877" s="417"/>
      <c r="AL877" s="414" t="str">
        <f t="shared" si="166"/>
        <v>-</v>
      </c>
      <c r="AM877" s="416" t="str">
        <f t="shared" si="164"/>
        <v>-</v>
      </c>
    </row>
    <row r="878" spans="2:39" ht="15" x14ac:dyDescent="0.3">
      <c r="B878" s="400" t="str">
        <f>IF(MAX(B$7:B877)+1&gt;MAX('Res.Aux.'!$AG$23:$AG$722),"-",MAX(B$7:B877)+1)</f>
        <v>-</v>
      </c>
      <c r="C878" s="401" t="str">
        <f>IF($B878="-","",INDEX('Res.Aux.'!$AG$12:$BG$722,MATCH($B878,'Res.Aux.'!$AG$12:$AG$722,0),MATCH(C$6,'Res.Aux.'!$AG$15:$BG$15,0)))</f>
        <v/>
      </c>
      <c r="D878" s="402" t="str">
        <f t="shared" si="161"/>
        <v/>
      </c>
      <c r="E878" s="403" t="str">
        <f>IF($B878="-","",INDEX('Res.Aux.'!$AG$12:$BG$722,MATCH($B878,'Res.Aux.'!$AG$12:$AG$722,0),MATCH(E$6,'Res.Aux.'!$AG$15:$BG$15,0)))</f>
        <v/>
      </c>
      <c r="F878" s="402" t="str">
        <f t="shared" si="162"/>
        <v/>
      </c>
      <c r="G878" s="404" t="str">
        <f>IF($B878="-","",INDEX('Res.Aux.'!$AG$12:$BG$722,MATCH($B878,'Res.Aux.'!$AG$12:$AG$722,0),MATCH(G$6,'Res.Aux.'!$AG$15:$BG$15,0)))</f>
        <v/>
      </c>
      <c r="H878" s="405" t="str">
        <f>IF($B878="-","",Datos!$I$16)</f>
        <v/>
      </c>
      <c r="I878" s="406" t="str">
        <f>IF($C878="","",Datos!$G$16)</f>
        <v/>
      </c>
      <c r="J878" s="407" t="str">
        <f>IF($B878="-","",INDEX('Res.Aux.'!$AG$12:$BG$722,MATCH($B878,'Res.Aux.'!$AG$12:$AG$722,0),MATCH(J$6,'Res.Aux.'!$AG$15:$BG$15,0)))</f>
        <v/>
      </c>
      <c r="K878" s="408" t="str">
        <f>IF($C878="","",Datos!$H$26)</f>
        <v/>
      </c>
      <c r="L878" s="409" t="str">
        <f>IF($I878="","",Datos!$N$27)</f>
        <v/>
      </c>
      <c r="M878" s="407" t="str">
        <f>IF($I878="","",Datos!$O$27)</f>
        <v/>
      </c>
      <c r="N878" s="410" t="str">
        <f>IF($B878="-","",INDEX('Res.Aux.'!$AG$12:$BG$722,MATCH($B878,'Res.Aux.'!$AG$12:$AG$722,0),MATCH(N$6,'Res.Aux.'!$AG$15:$BG$15,0)))</f>
        <v/>
      </c>
      <c r="O878" s="411"/>
      <c r="P878" s="412" t="str">
        <f t="shared" si="163"/>
        <v/>
      </c>
      <c r="Q878" s="413" t="str">
        <f t="shared" si="165"/>
        <v>ù</v>
      </c>
      <c r="R878" s="414" t="str">
        <f>IF($B878="-","",INDEX('Res.Aux.'!$AG$12:$BG$722,MATCH($B878,'Res.Aux.'!$AG$12:$AG$722,0),MATCH(R$6,'Res.Aux.'!$AG$15:$BG$15,0)))</f>
        <v/>
      </c>
      <c r="S878" s="415" t="str">
        <f>IF($B878="-","",INDEX('Res.Aux.'!$AG$12:$BG$722,MATCH($B878,'Res.Aux.'!$AG$12:$AG$722,0),MATCH(S$6,'Res.Aux.'!$AG$15:$BG$15,0)))</f>
        <v/>
      </c>
      <c r="T878" s="415" t="str">
        <f>IF($B878="-","",INDEX('Res.Aux.'!$AG$12:$BG$722,MATCH($B878,'Res.Aux.'!$AG$12:$AG$722,0),MATCH(T$6,'Res.Aux.'!$AG$15:$BG$15,0)))</f>
        <v/>
      </c>
      <c r="U878" s="416" t="str">
        <f>IF($B878="-","",INDEX('Res.Aux.'!$AG$12:$BG$722,MATCH($B878,'Res.Aux.'!$AG$12:$AG$722,0),MATCH(U$6,'Res.Aux.'!$AG$15:$BG$15,0)))</f>
        <v/>
      </c>
      <c r="V878" s="417"/>
      <c r="W878" s="414" t="str">
        <f t="shared" si="170"/>
        <v>-</v>
      </c>
      <c r="X878" s="415" t="str">
        <f t="shared" si="170"/>
        <v>-</v>
      </c>
      <c r="Y878" s="415" t="str">
        <f t="shared" si="170"/>
        <v>-</v>
      </c>
      <c r="Z878" s="416" t="str">
        <f t="shared" si="168"/>
        <v>-</v>
      </c>
      <c r="AA878" s="417"/>
      <c r="AB878" s="414" t="str">
        <f t="shared" si="169"/>
        <v>-</v>
      </c>
      <c r="AC878" s="415" t="str">
        <f t="shared" si="169"/>
        <v>-</v>
      </c>
      <c r="AD878" s="415" t="str">
        <f t="shared" si="169"/>
        <v>-</v>
      </c>
      <c r="AE878" s="416" t="str">
        <f t="shared" si="167"/>
        <v>-</v>
      </c>
      <c r="AF878" s="417"/>
      <c r="AG878" s="410" t="str">
        <f t="shared" si="158"/>
        <v>-</v>
      </c>
      <c r="AH878" s="417"/>
      <c r="AI878" s="418" t="str">
        <f t="shared" si="159"/>
        <v>ù</v>
      </c>
      <c r="AJ878" s="419" t="str">
        <f t="shared" si="160"/>
        <v>~</v>
      </c>
      <c r="AK878" s="417"/>
      <c r="AL878" s="414" t="str">
        <f t="shared" si="166"/>
        <v>-</v>
      </c>
      <c r="AM878" s="416" t="str">
        <f t="shared" si="164"/>
        <v>-</v>
      </c>
    </row>
    <row r="879" spans="2:39" ht="15" x14ac:dyDescent="0.3">
      <c r="B879" s="400" t="str">
        <f>IF(MAX(B$7:B878)+1&gt;MAX('Res.Aux.'!$AG$23:$AG$722),"-",MAX(B$7:B878)+1)</f>
        <v>-</v>
      </c>
      <c r="C879" s="401" t="str">
        <f>IF($B879="-","",INDEX('Res.Aux.'!$AG$12:$BG$722,MATCH($B879,'Res.Aux.'!$AG$12:$AG$722,0),MATCH(C$6,'Res.Aux.'!$AG$15:$BG$15,0)))</f>
        <v/>
      </c>
      <c r="D879" s="402" t="str">
        <f t="shared" si="161"/>
        <v/>
      </c>
      <c r="E879" s="403" t="str">
        <f>IF($B879="-","",INDEX('Res.Aux.'!$AG$12:$BG$722,MATCH($B879,'Res.Aux.'!$AG$12:$AG$722,0),MATCH(E$6,'Res.Aux.'!$AG$15:$BG$15,0)))</f>
        <v/>
      </c>
      <c r="F879" s="402" t="str">
        <f t="shared" si="162"/>
        <v/>
      </c>
      <c r="G879" s="404" t="str">
        <f>IF($B879="-","",INDEX('Res.Aux.'!$AG$12:$BG$722,MATCH($B879,'Res.Aux.'!$AG$12:$AG$722,0),MATCH(G$6,'Res.Aux.'!$AG$15:$BG$15,0)))</f>
        <v/>
      </c>
      <c r="H879" s="405" t="str">
        <f>IF($B879="-","",Datos!$I$16)</f>
        <v/>
      </c>
      <c r="I879" s="406" t="str">
        <f>IF($C879="","",Datos!$G$16)</f>
        <v/>
      </c>
      <c r="J879" s="407" t="str">
        <f>IF($B879="-","",INDEX('Res.Aux.'!$AG$12:$BG$722,MATCH($B879,'Res.Aux.'!$AG$12:$AG$722,0),MATCH(J$6,'Res.Aux.'!$AG$15:$BG$15,0)))</f>
        <v/>
      </c>
      <c r="K879" s="408" t="str">
        <f>IF($C879="","",Datos!$H$26)</f>
        <v/>
      </c>
      <c r="L879" s="409" t="str">
        <f>IF($I879="","",Datos!$N$27)</f>
        <v/>
      </c>
      <c r="M879" s="407" t="str">
        <f>IF($I879="","",Datos!$O$27)</f>
        <v/>
      </c>
      <c r="N879" s="410" t="str">
        <f>IF($B879="-","",INDEX('Res.Aux.'!$AG$12:$BG$722,MATCH($B879,'Res.Aux.'!$AG$12:$AG$722,0),MATCH(N$6,'Res.Aux.'!$AG$15:$BG$15,0)))</f>
        <v/>
      </c>
      <c r="O879" s="411"/>
      <c r="P879" s="412" t="str">
        <f t="shared" si="163"/>
        <v/>
      </c>
      <c r="Q879" s="413" t="str">
        <f t="shared" si="165"/>
        <v>ù</v>
      </c>
      <c r="R879" s="414" t="str">
        <f>IF($B879="-","",INDEX('Res.Aux.'!$AG$12:$BG$722,MATCH($B879,'Res.Aux.'!$AG$12:$AG$722,0),MATCH(R$6,'Res.Aux.'!$AG$15:$BG$15,0)))</f>
        <v/>
      </c>
      <c r="S879" s="415" t="str">
        <f>IF($B879="-","",INDEX('Res.Aux.'!$AG$12:$BG$722,MATCH($B879,'Res.Aux.'!$AG$12:$AG$722,0),MATCH(S$6,'Res.Aux.'!$AG$15:$BG$15,0)))</f>
        <v/>
      </c>
      <c r="T879" s="415" t="str">
        <f>IF($B879="-","",INDEX('Res.Aux.'!$AG$12:$BG$722,MATCH($B879,'Res.Aux.'!$AG$12:$AG$722,0),MATCH(T$6,'Res.Aux.'!$AG$15:$BG$15,0)))</f>
        <v/>
      </c>
      <c r="U879" s="416" t="str">
        <f>IF($B879="-","",INDEX('Res.Aux.'!$AG$12:$BG$722,MATCH($B879,'Res.Aux.'!$AG$12:$AG$722,0),MATCH(U$6,'Res.Aux.'!$AG$15:$BG$15,0)))</f>
        <v/>
      </c>
      <c r="V879" s="417"/>
      <c r="W879" s="414" t="str">
        <f t="shared" si="170"/>
        <v>-</v>
      </c>
      <c r="X879" s="415" t="str">
        <f t="shared" si="170"/>
        <v>-</v>
      </c>
      <c r="Y879" s="415" t="str">
        <f t="shared" si="170"/>
        <v>-</v>
      </c>
      <c r="Z879" s="416" t="str">
        <f t="shared" si="168"/>
        <v>-</v>
      </c>
      <c r="AA879" s="417"/>
      <c r="AB879" s="414" t="str">
        <f t="shared" si="169"/>
        <v>-</v>
      </c>
      <c r="AC879" s="415" t="str">
        <f t="shared" si="169"/>
        <v>-</v>
      </c>
      <c r="AD879" s="415" t="str">
        <f t="shared" si="169"/>
        <v>-</v>
      </c>
      <c r="AE879" s="416" t="str">
        <f t="shared" si="167"/>
        <v>-</v>
      </c>
      <c r="AF879" s="417"/>
      <c r="AG879" s="410" t="str">
        <f t="shared" si="158"/>
        <v>-</v>
      </c>
      <c r="AH879" s="417"/>
      <c r="AI879" s="418" t="str">
        <f t="shared" si="159"/>
        <v>ù</v>
      </c>
      <c r="AJ879" s="419" t="str">
        <f t="shared" si="160"/>
        <v>~</v>
      </c>
      <c r="AK879" s="417"/>
      <c r="AL879" s="414" t="str">
        <f t="shared" si="166"/>
        <v>-</v>
      </c>
      <c r="AM879" s="416" t="str">
        <f t="shared" si="164"/>
        <v>-</v>
      </c>
    </row>
    <row r="880" spans="2:39" ht="15" x14ac:dyDescent="0.3">
      <c r="B880" s="400" t="str">
        <f>IF(MAX(B$7:B879)+1&gt;MAX('Res.Aux.'!$AG$23:$AG$722),"-",MAX(B$7:B879)+1)</f>
        <v>-</v>
      </c>
      <c r="C880" s="401" t="str">
        <f>IF($B880="-","",INDEX('Res.Aux.'!$AG$12:$BG$722,MATCH($B880,'Res.Aux.'!$AG$12:$AG$722,0),MATCH(C$6,'Res.Aux.'!$AG$15:$BG$15,0)))</f>
        <v/>
      </c>
      <c r="D880" s="402" t="str">
        <f t="shared" si="161"/>
        <v/>
      </c>
      <c r="E880" s="403" t="str">
        <f>IF($B880="-","",INDEX('Res.Aux.'!$AG$12:$BG$722,MATCH($B880,'Res.Aux.'!$AG$12:$AG$722,0),MATCH(E$6,'Res.Aux.'!$AG$15:$BG$15,0)))</f>
        <v/>
      </c>
      <c r="F880" s="402" t="str">
        <f t="shared" si="162"/>
        <v/>
      </c>
      <c r="G880" s="404" t="str">
        <f>IF($B880="-","",INDEX('Res.Aux.'!$AG$12:$BG$722,MATCH($B880,'Res.Aux.'!$AG$12:$AG$722,0),MATCH(G$6,'Res.Aux.'!$AG$15:$BG$15,0)))</f>
        <v/>
      </c>
      <c r="H880" s="405" t="str">
        <f>IF($B880="-","",Datos!$I$16)</f>
        <v/>
      </c>
      <c r="I880" s="406" t="str">
        <f>IF($C880="","",Datos!$G$16)</f>
        <v/>
      </c>
      <c r="J880" s="407" t="str">
        <f>IF($B880="-","",INDEX('Res.Aux.'!$AG$12:$BG$722,MATCH($B880,'Res.Aux.'!$AG$12:$AG$722,0),MATCH(J$6,'Res.Aux.'!$AG$15:$BG$15,0)))</f>
        <v/>
      </c>
      <c r="K880" s="408" t="str">
        <f>IF($C880="","",Datos!$H$26)</f>
        <v/>
      </c>
      <c r="L880" s="409" t="str">
        <f>IF($I880="","",Datos!$N$27)</f>
        <v/>
      </c>
      <c r="M880" s="407" t="str">
        <f>IF($I880="","",Datos!$O$27)</f>
        <v/>
      </c>
      <c r="N880" s="410" t="str">
        <f>IF($B880="-","",INDEX('Res.Aux.'!$AG$12:$BG$722,MATCH($B880,'Res.Aux.'!$AG$12:$AG$722,0),MATCH(N$6,'Res.Aux.'!$AG$15:$BG$15,0)))</f>
        <v/>
      </c>
      <c r="O880" s="411"/>
      <c r="P880" s="412" t="str">
        <f t="shared" si="163"/>
        <v/>
      </c>
      <c r="Q880" s="413" t="str">
        <f t="shared" si="165"/>
        <v>ù</v>
      </c>
      <c r="R880" s="414" t="str">
        <f>IF($B880="-","",INDEX('Res.Aux.'!$AG$12:$BG$722,MATCH($B880,'Res.Aux.'!$AG$12:$AG$722,0),MATCH(R$6,'Res.Aux.'!$AG$15:$BG$15,0)))</f>
        <v/>
      </c>
      <c r="S880" s="415" t="str">
        <f>IF($B880="-","",INDEX('Res.Aux.'!$AG$12:$BG$722,MATCH($B880,'Res.Aux.'!$AG$12:$AG$722,0),MATCH(S$6,'Res.Aux.'!$AG$15:$BG$15,0)))</f>
        <v/>
      </c>
      <c r="T880" s="415" t="str">
        <f>IF($B880="-","",INDEX('Res.Aux.'!$AG$12:$BG$722,MATCH($B880,'Res.Aux.'!$AG$12:$AG$722,0),MATCH(T$6,'Res.Aux.'!$AG$15:$BG$15,0)))</f>
        <v/>
      </c>
      <c r="U880" s="416" t="str">
        <f>IF($B880="-","",INDEX('Res.Aux.'!$AG$12:$BG$722,MATCH($B880,'Res.Aux.'!$AG$12:$AG$722,0),MATCH(U$6,'Res.Aux.'!$AG$15:$BG$15,0)))</f>
        <v/>
      </c>
      <c r="V880" s="417"/>
      <c r="W880" s="414" t="str">
        <f t="shared" si="170"/>
        <v>-</v>
      </c>
      <c r="X880" s="415" t="str">
        <f t="shared" si="170"/>
        <v>-</v>
      </c>
      <c r="Y880" s="415" t="str">
        <f t="shared" si="170"/>
        <v>-</v>
      </c>
      <c r="Z880" s="416" t="str">
        <f t="shared" si="168"/>
        <v>-</v>
      </c>
      <c r="AA880" s="417"/>
      <c r="AB880" s="414" t="str">
        <f t="shared" si="169"/>
        <v>-</v>
      </c>
      <c r="AC880" s="415" t="str">
        <f t="shared" si="169"/>
        <v>-</v>
      </c>
      <c r="AD880" s="415" t="str">
        <f t="shared" si="169"/>
        <v>-</v>
      </c>
      <c r="AE880" s="416" t="str">
        <f t="shared" si="167"/>
        <v>-</v>
      </c>
      <c r="AF880" s="417"/>
      <c r="AG880" s="410" t="str">
        <f t="shared" si="158"/>
        <v>-</v>
      </c>
      <c r="AH880" s="417"/>
      <c r="AI880" s="418" t="str">
        <f t="shared" si="159"/>
        <v>ù</v>
      </c>
      <c r="AJ880" s="419" t="str">
        <f t="shared" si="160"/>
        <v>~</v>
      </c>
      <c r="AK880" s="417"/>
      <c r="AL880" s="414" t="str">
        <f t="shared" si="166"/>
        <v>-</v>
      </c>
      <c r="AM880" s="416" t="str">
        <f t="shared" si="164"/>
        <v>-</v>
      </c>
    </row>
    <row r="881" spans="2:39" ht="15" x14ac:dyDescent="0.3">
      <c r="B881" s="400" t="str">
        <f>IF(MAX(B$7:B880)+1&gt;MAX('Res.Aux.'!$AG$23:$AG$722),"-",MAX(B$7:B880)+1)</f>
        <v>-</v>
      </c>
      <c r="C881" s="401" t="str">
        <f>IF($B881="-","",INDEX('Res.Aux.'!$AG$12:$BG$722,MATCH($B881,'Res.Aux.'!$AG$12:$AG$722,0),MATCH(C$6,'Res.Aux.'!$AG$15:$BG$15,0)))</f>
        <v/>
      </c>
      <c r="D881" s="402" t="str">
        <f t="shared" si="161"/>
        <v/>
      </c>
      <c r="E881" s="403" t="str">
        <f>IF($B881="-","",INDEX('Res.Aux.'!$AG$12:$BG$722,MATCH($B881,'Res.Aux.'!$AG$12:$AG$722,0),MATCH(E$6,'Res.Aux.'!$AG$15:$BG$15,0)))</f>
        <v/>
      </c>
      <c r="F881" s="402" t="str">
        <f t="shared" si="162"/>
        <v/>
      </c>
      <c r="G881" s="404" t="str">
        <f>IF($B881="-","",INDEX('Res.Aux.'!$AG$12:$BG$722,MATCH($B881,'Res.Aux.'!$AG$12:$AG$722,0),MATCH(G$6,'Res.Aux.'!$AG$15:$BG$15,0)))</f>
        <v/>
      </c>
      <c r="H881" s="405" t="str">
        <f>IF($B881="-","",Datos!$I$16)</f>
        <v/>
      </c>
      <c r="I881" s="406" t="str">
        <f>IF($C881="","",Datos!$G$16)</f>
        <v/>
      </c>
      <c r="J881" s="407" t="str">
        <f>IF($B881="-","",INDEX('Res.Aux.'!$AG$12:$BG$722,MATCH($B881,'Res.Aux.'!$AG$12:$AG$722,0),MATCH(J$6,'Res.Aux.'!$AG$15:$BG$15,0)))</f>
        <v/>
      </c>
      <c r="K881" s="408" t="str">
        <f>IF($C881="","",Datos!$H$26)</f>
        <v/>
      </c>
      <c r="L881" s="409" t="str">
        <f>IF($I881="","",Datos!$N$27)</f>
        <v/>
      </c>
      <c r="M881" s="407" t="str">
        <f>IF($I881="","",Datos!$O$27)</f>
        <v/>
      </c>
      <c r="N881" s="410" t="str">
        <f>IF($B881="-","",INDEX('Res.Aux.'!$AG$12:$BG$722,MATCH($B881,'Res.Aux.'!$AG$12:$AG$722,0),MATCH(N$6,'Res.Aux.'!$AG$15:$BG$15,0)))</f>
        <v/>
      </c>
      <c r="O881" s="411"/>
      <c r="P881" s="412" t="str">
        <f t="shared" si="163"/>
        <v/>
      </c>
      <c r="Q881" s="413" t="str">
        <f t="shared" si="165"/>
        <v>ù</v>
      </c>
      <c r="R881" s="414" t="str">
        <f>IF($B881="-","",INDEX('Res.Aux.'!$AG$12:$BG$722,MATCH($B881,'Res.Aux.'!$AG$12:$AG$722,0),MATCH(R$6,'Res.Aux.'!$AG$15:$BG$15,0)))</f>
        <v/>
      </c>
      <c r="S881" s="415" t="str">
        <f>IF($B881="-","",INDEX('Res.Aux.'!$AG$12:$BG$722,MATCH($B881,'Res.Aux.'!$AG$12:$AG$722,0),MATCH(S$6,'Res.Aux.'!$AG$15:$BG$15,0)))</f>
        <v/>
      </c>
      <c r="T881" s="415" t="str">
        <f>IF($B881="-","",INDEX('Res.Aux.'!$AG$12:$BG$722,MATCH($B881,'Res.Aux.'!$AG$12:$AG$722,0),MATCH(T$6,'Res.Aux.'!$AG$15:$BG$15,0)))</f>
        <v/>
      </c>
      <c r="U881" s="416" t="str">
        <f>IF($B881="-","",INDEX('Res.Aux.'!$AG$12:$BG$722,MATCH($B881,'Res.Aux.'!$AG$12:$AG$722,0),MATCH(U$6,'Res.Aux.'!$AG$15:$BG$15,0)))</f>
        <v/>
      </c>
      <c r="V881" s="417"/>
      <c r="W881" s="414" t="str">
        <f t="shared" si="170"/>
        <v>-</v>
      </c>
      <c r="X881" s="415" t="str">
        <f t="shared" si="170"/>
        <v>-</v>
      </c>
      <c r="Y881" s="415" t="str">
        <f t="shared" si="170"/>
        <v>-</v>
      </c>
      <c r="Z881" s="416" t="str">
        <f t="shared" si="168"/>
        <v>-</v>
      </c>
      <c r="AA881" s="417"/>
      <c r="AB881" s="414" t="str">
        <f t="shared" si="169"/>
        <v>-</v>
      </c>
      <c r="AC881" s="415" t="str">
        <f t="shared" si="169"/>
        <v>-</v>
      </c>
      <c r="AD881" s="415" t="str">
        <f t="shared" si="169"/>
        <v>-</v>
      </c>
      <c r="AE881" s="416" t="str">
        <f t="shared" si="167"/>
        <v>-</v>
      </c>
      <c r="AF881" s="417"/>
      <c r="AG881" s="410" t="str">
        <f t="shared" si="158"/>
        <v>-</v>
      </c>
      <c r="AH881" s="417"/>
      <c r="AI881" s="418" t="str">
        <f t="shared" si="159"/>
        <v>ù</v>
      </c>
      <c r="AJ881" s="419" t="str">
        <f t="shared" si="160"/>
        <v>~</v>
      </c>
      <c r="AK881" s="417"/>
      <c r="AL881" s="414" t="str">
        <f t="shared" si="166"/>
        <v>-</v>
      </c>
      <c r="AM881" s="416" t="str">
        <f t="shared" si="164"/>
        <v>-</v>
      </c>
    </row>
    <row r="882" spans="2:39" ht="15" x14ac:dyDescent="0.3">
      <c r="B882" s="400" t="str">
        <f>IF(MAX(B$7:B881)+1&gt;MAX('Res.Aux.'!$AG$23:$AG$722),"-",MAX(B$7:B881)+1)</f>
        <v>-</v>
      </c>
      <c r="C882" s="401" t="str">
        <f>IF($B882="-","",INDEX('Res.Aux.'!$AG$12:$BG$722,MATCH($B882,'Res.Aux.'!$AG$12:$AG$722,0),MATCH(C$6,'Res.Aux.'!$AG$15:$BG$15,0)))</f>
        <v/>
      </c>
      <c r="D882" s="402" t="str">
        <f t="shared" si="161"/>
        <v/>
      </c>
      <c r="E882" s="403" t="str">
        <f>IF($B882="-","",INDEX('Res.Aux.'!$AG$12:$BG$722,MATCH($B882,'Res.Aux.'!$AG$12:$AG$722,0),MATCH(E$6,'Res.Aux.'!$AG$15:$BG$15,0)))</f>
        <v/>
      </c>
      <c r="F882" s="402" t="str">
        <f t="shared" si="162"/>
        <v/>
      </c>
      <c r="G882" s="404" t="str">
        <f>IF($B882="-","",INDEX('Res.Aux.'!$AG$12:$BG$722,MATCH($B882,'Res.Aux.'!$AG$12:$AG$722,0),MATCH(G$6,'Res.Aux.'!$AG$15:$BG$15,0)))</f>
        <v/>
      </c>
      <c r="H882" s="405" t="str">
        <f>IF($B882="-","",Datos!$I$16)</f>
        <v/>
      </c>
      <c r="I882" s="406" t="str">
        <f>IF($C882="","",Datos!$G$16)</f>
        <v/>
      </c>
      <c r="J882" s="407" t="str">
        <f>IF($B882="-","",INDEX('Res.Aux.'!$AG$12:$BG$722,MATCH($B882,'Res.Aux.'!$AG$12:$AG$722,0),MATCH(J$6,'Res.Aux.'!$AG$15:$BG$15,0)))</f>
        <v/>
      </c>
      <c r="K882" s="408" t="str">
        <f>IF($C882="","",Datos!$H$26)</f>
        <v/>
      </c>
      <c r="L882" s="409" t="str">
        <f>IF($I882="","",Datos!$N$27)</f>
        <v/>
      </c>
      <c r="M882" s="407" t="str">
        <f>IF($I882="","",Datos!$O$27)</f>
        <v/>
      </c>
      <c r="N882" s="410" t="str">
        <f>IF($B882="-","",INDEX('Res.Aux.'!$AG$12:$BG$722,MATCH($B882,'Res.Aux.'!$AG$12:$AG$722,0),MATCH(N$6,'Res.Aux.'!$AG$15:$BG$15,0)))</f>
        <v/>
      </c>
      <c r="O882" s="411"/>
      <c r="P882" s="412" t="str">
        <f t="shared" si="163"/>
        <v/>
      </c>
      <c r="Q882" s="413" t="str">
        <f t="shared" si="165"/>
        <v>ù</v>
      </c>
      <c r="R882" s="414" t="str">
        <f>IF($B882="-","",INDEX('Res.Aux.'!$AG$12:$BG$722,MATCH($B882,'Res.Aux.'!$AG$12:$AG$722,0),MATCH(R$6,'Res.Aux.'!$AG$15:$BG$15,0)))</f>
        <v/>
      </c>
      <c r="S882" s="415" t="str">
        <f>IF($B882="-","",INDEX('Res.Aux.'!$AG$12:$BG$722,MATCH($B882,'Res.Aux.'!$AG$12:$AG$722,0),MATCH(S$6,'Res.Aux.'!$AG$15:$BG$15,0)))</f>
        <v/>
      </c>
      <c r="T882" s="415" t="str">
        <f>IF($B882="-","",INDEX('Res.Aux.'!$AG$12:$BG$722,MATCH($B882,'Res.Aux.'!$AG$12:$AG$722,0),MATCH(T$6,'Res.Aux.'!$AG$15:$BG$15,0)))</f>
        <v/>
      </c>
      <c r="U882" s="416" t="str">
        <f>IF($B882="-","",INDEX('Res.Aux.'!$AG$12:$BG$722,MATCH($B882,'Res.Aux.'!$AG$12:$AG$722,0),MATCH(U$6,'Res.Aux.'!$AG$15:$BG$15,0)))</f>
        <v/>
      </c>
      <c r="V882" s="417"/>
      <c r="W882" s="414" t="str">
        <f t="shared" si="170"/>
        <v>-</v>
      </c>
      <c r="X882" s="415" t="str">
        <f t="shared" si="170"/>
        <v>-</v>
      </c>
      <c r="Y882" s="415" t="str">
        <f t="shared" si="170"/>
        <v>-</v>
      </c>
      <c r="Z882" s="416" t="str">
        <f t="shared" si="168"/>
        <v>-</v>
      </c>
      <c r="AA882" s="417"/>
      <c r="AB882" s="414" t="str">
        <f t="shared" si="169"/>
        <v>-</v>
      </c>
      <c r="AC882" s="415" t="str">
        <f t="shared" si="169"/>
        <v>-</v>
      </c>
      <c r="AD882" s="415" t="str">
        <f t="shared" si="169"/>
        <v>-</v>
      </c>
      <c r="AE882" s="416" t="str">
        <f t="shared" si="167"/>
        <v>-</v>
      </c>
      <c r="AF882" s="417"/>
      <c r="AG882" s="410" t="str">
        <f t="shared" si="158"/>
        <v>-</v>
      </c>
      <c r="AH882" s="417"/>
      <c r="AI882" s="418" t="str">
        <f t="shared" si="159"/>
        <v>ù</v>
      </c>
      <c r="AJ882" s="419" t="str">
        <f t="shared" si="160"/>
        <v>~</v>
      </c>
      <c r="AK882" s="417"/>
      <c r="AL882" s="414" t="str">
        <f t="shared" si="166"/>
        <v>-</v>
      </c>
      <c r="AM882" s="416" t="str">
        <f t="shared" si="164"/>
        <v>-</v>
      </c>
    </row>
    <row r="883" spans="2:39" ht="15" x14ac:dyDescent="0.3">
      <c r="B883" s="400" t="str">
        <f>IF(MAX(B$7:B882)+1&gt;MAX('Res.Aux.'!$AG$23:$AG$722),"-",MAX(B$7:B882)+1)</f>
        <v>-</v>
      </c>
      <c r="C883" s="401" t="str">
        <f>IF($B883="-","",INDEX('Res.Aux.'!$AG$12:$BG$722,MATCH($B883,'Res.Aux.'!$AG$12:$AG$722,0),MATCH(C$6,'Res.Aux.'!$AG$15:$BG$15,0)))</f>
        <v/>
      </c>
      <c r="D883" s="402" t="str">
        <f t="shared" si="161"/>
        <v/>
      </c>
      <c r="E883" s="403" t="str">
        <f>IF($B883="-","",INDEX('Res.Aux.'!$AG$12:$BG$722,MATCH($B883,'Res.Aux.'!$AG$12:$AG$722,0),MATCH(E$6,'Res.Aux.'!$AG$15:$BG$15,0)))</f>
        <v/>
      </c>
      <c r="F883" s="402" t="str">
        <f t="shared" si="162"/>
        <v/>
      </c>
      <c r="G883" s="404" t="str">
        <f>IF($B883="-","",INDEX('Res.Aux.'!$AG$12:$BG$722,MATCH($B883,'Res.Aux.'!$AG$12:$AG$722,0),MATCH(G$6,'Res.Aux.'!$AG$15:$BG$15,0)))</f>
        <v/>
      </c>
      <c r="H883" s="405" t="str">
        <f>IF($B883="-","",Datos!$I$16)</f>
        <v/>
      </c>
      <c r="I883" s="406" t="str">
        <f>IF($C883="","",Datos!$G$16)</f>
        <v/>
      </c>
      <c r="J883" s="407" t="str">
        <f>IF($B883="-","",INDEX('Res.Aux.'!$AG$12:$BG$722,MATCH($B883,'Res.Aux.'!$AG$12:$AG$722,0),MATCH(J$6,'Res.Aux.'!$AG$15:$BG$15,0)))</f>
        <v/>
      </c>
      <c r="K883" s="408" t="str">
        <f>IF($C883="","",Datos!$H$26)</f>
        <v/>
      </c>
      <c r="L883" s="409" t="str">
        <f>IF($I883="","",Datos!$N$27)</f>
        <v/>
      </c>
      <c r="M883" s="407" t="str">
        <f>IF($I883="","",Datos!$O$27)</f>
        <v/>
      </c>
      <c r="N883" s="410" t="str">
        <f>IF($B883="-","",INDEX('Res.Aux.'!$AG$12:$BG$722,MATCH($B883,'Res.Aux.'!$AG$12:$AG$722,0),MATCH(N$6,'Res.Aux.'!$AG$15:$BG$15,0)))</f>
        <v/>
      </c>
      <c r="O883" s="411"/>
      <c r="P883" s="412" t="str">
        <f t="shared" si="163"/>
        <v/>
      </c>
      <c r="Q883" s="413" t="str">
        <f t="shared" si="165"/>
        <v>ù</v>
      </c>
      <c r="R883" s="414" t="str">
        <f>IF($B883="-","",INDEX('Res.Aux.'!$AG$12:$BG$722,MATCH($B883,'Res.Aux.'!$AG$12:$AG$722,0),MATCH(R$6,'Res.Aux.'!$AG$15:$BG$15,0)))</f>
        <v/>
      </c>
      <c r="S883" s="415" t="str">
        <f>IF($B883="-","",INDEX('Res.Aux.'!$AG$12:$BG$722,MATCH($B883,'Res.Aux.'!$AG$12:$AG$722,0),MATCH(S$6,'Res.Aux.'!$AG$15:$BG$15,0)))</f>
        <v/>
      </c>
      <c r="T883" s="415" t="str">
        <f>IF($B883="-","",INDEX('Res.Aux.'!$AG$12:$BG$722,MATCH($B883,'Res.Aux.'!$AG$12:$AG$722,0),MATCH(T$6,'Res.Aux.'!$AG$15:$BG$15,0)))</f>
        <v/>
      </c>
      <c r="U883" s="416" t="str">
        <f>IF($B883="-","",INDEX('Res.Aux.'!$AG$12:$BG$722,MATCH($B883,'Res.Aux.'!$AG$12:$AG$722,0),MATCH(U$6,'Res.Aux.'!$AG$15:$BG$15,0)))</f>
        <v/>
      </c>
      <c r="V883" s="417"/>
      <c r="W883" s="414" t="str">
        <f t="shared" si="170"/>
        <v>-</v>
      </c>
      <c r="X883" s="415" t="str">
        <f t="shared" si="170"/>
        <v>-</v>
      </c>
      <c r="Y883" s="415" t="str">
        <f t="shared" si="170"/>
        <v>-</v>
      </c>
      <c r="Z883" s="416" t="str">
        <f t="shared" si="168"/>
        <v>-</v>
      </c>
      <c r="AA883" s="417"/>
      <c r="AB883" s="414" t="str">
        <f t="shared" si="169"/>
        <v>-</v>
      </c>
      <c r="AC883" s="415" t="str">
        <f t="shared" si="169"/>
        <v>-</v>
      </c>
      <c r="AD883" s="415" t="str">
        <f t="shared" si="169"/>
        <v>-</v>
      </c>
      <c r="AE883" s="416" t="str">
        <f t="shared" si="167"/>
        <v>-</v>
      </c>
      <c r="AF883" s="417"/>
      <c r="AG883" s="410" t="str">
        <f t="shared" si="158"/>
        <v>-</v>
      </c>
      <c r="AH883" s="417"/>
      <c r="AI883" s="418" t="str">
        <f t="shared" si="159"/>
        <v>ù</v>
      </c>
      <c r="AJ883" s="419" t="str">
        <f t="shared" si="160"/>
        <v>~</v>
      </c>
      <c r="AK883" s="417"/>
      <c r="AL883" s="414" t="str">
        <f t="shared" si="166"/>
        <v>-</v>
      </c>
      <c r="AM883" s="416" t="str">
        <f t="shared" si="164"/>
        <v>-</v>
      </c>
    </row>
    <row r="884" spans="2:39" ht="15" x14ac:dyDescent="0.3">
      <c r="B884" s="400" t="str">
        <f>IF(MAX(B$7:B883)+1&gt;MAX('Res.Aux.'!$AG$23:$AG$722),"-",MAX(B$7:B883)+1)</f>
        <v>-</v>
      </c>
      <c r="C884" s="401" t="str">
        <f>IF($B884="-","",INDEX('Res.Aux.'!$AG$12:$BG$722,MATCH($B884,'Res.Aux.'!$AG$12:$AG$722,0),MATCH(C$6,'Res.Aux.'!$AG$15:$BG$15,0)))</f>
        <v/>
      </c>
      <c r="D884" s="402" t="str">
        <f t="shared" si="161"/>
        <v/>
      </c>
      <c r="E884" s="403" t="str">
        <f>IF($B884="-","",INDEX('Res.Aux.'!$AG$12:$BG$722,MATCH($B884,'Res.Aux.'!$AG$12:$AG$722,0),MATCH(E$6,'Res.Aux.'!$AG$15:$BG$15,0)))</f>
        <v/>
      </c>
      <c r="F884" s="402" t="str">
        <f t="shared" si="162"/>
        <v/>
      </c>
      <c r="G884" s="404" t="str">
        <f>IF($B884="-","",INDEX('Res.Aux.'!$AG$12:$BG$722,MATCH($B884,'Res.Aux.'!$AG$12:$AG$722,0),MATCH(G$6,'Res.Aux.'!$AG$15:$BG$15,0)))</f>
        <v/>
      </c>
      <c r="H884" s="405" t="str">
        <f>IF($B884="-","",Datos!$I$16)</f>
        <v/>
      </c>
      <c r="I884" s="406" t="str">
        <f>IF($C884="","",Datos!$G$16)</f>
        <v/>
      </c>
      <c r="J884" s="407" t="str">
        <f>IF($B884="-","",INDEX('Res.Aux.'!$AG$12:$BG$722,MATCH($B884,'Res.Aux.'!$AG$12:$AG$722,0),MATCH(J$6,'Res.Aux.'!$AG$15:$BG$15,0)))</f>
        <v/>
      </c>
      <c r="K884" s="408" t="str">
        <f>IF($C884="","",Datos!$H$26)</f>
        <v/>
      </c>
      <c r="L884" s="409" t="str">
        <f>IF($I884="","",Datos!$N$27)</f>
        <v/>
      </c>
      <c r="M884" s="407" t="str">
        <f>IF($I884="","",Datos!$O$27)</f>
        <v/>
      </c>
      <c r="N884" s="410" t="str">
        <f>IF($B884="-","",INDEX('Res.Aux.'!$AG$12:$BG$722,MATCH($B884,'Res.Aux.'!$AG$12:$AG$722,0),MATCH(N$6,'Res.Aux.'!$AG$15:$BG$15,0)))</f>
        <v/>
      </c>
      <c r="O884" s="411"/>
      <c r="P884" s="412" t="str">
        <f t="shared" si="163"/>
        <v/>
      </c>
      <c r="Q884" s="413" t="str">
        <f t="shared" si="165"/>
        <v>ù</v>
      </c>
      <c r="R884" s="414" t="str">
        <f>IF($B884="-","",INDEX('Res.Aux.'!$AG$12:$BG$722,MATCH($B884,'Res.Aux.'!$AG$12:$AG$722,0),MATCH(R$6,'Res.Aux.'!$AG$15:$BG$15,0)))</f>
        <v/>
      </c>
      <c r="S884" s="415" t="str">
        <f>IF($B884="-","",INDEX('Res.Aux.'!$AG$12:$BG$722,MATCH($B884,'Res.Aux.'!$AG$12:$AG$722,0),MATCH(S$6,'Res.Aux.'!$AG$15:$BG$15,0)))</f>
        <v/>
      </c>
      <c r="T884" s="415" t="str">
        <f>IF($B884="-","",INDEX('Res.Aux.'!$AG$12:$BG$722,MATCH($B884,'Res.Aux.'!$AG$12:$AG$722,0),MATCH(T$6,'Res.Aux.'!$AG$15:$BG$15,0)))</f>
        <v/>
      </c>
      <c r="U884" s="416" t="str">
        <f>IF($B884="-","",INDEX('Res.Aux.'!$AG$12:$BG$722,MATCH($B884,'Res.Aux.'!$AG$12:$AG$722,0),MATCH(U$6,'Res.Aux.'!$AG$15:$BG$15,0)))</f>
        <v/>
      </c>
      <c r="V884" s="417"/>
      <c r="W884" s="414" t="str">
        <f t="shared" si="170"/>
        <v>-</v>
      </c>
      <c r="X884" s="415" t="str">
        <f t="shared" si="170"/>
        <v>-</v>
      </c>
      <c r="Y884" s="415" t="str">
        <f t="shared" si="170"/>
        <v>-</v>
      </c>
      <c r="Z884" s="416" t="str">
        <f t="shared" si="168"/>
        <v>-</v>
      </c>
      <c r="AA884" s="417"/>
      <c r="AB884" s="414" t="str">
        <f t="shared" si="169"/>
        <v>-</v>
      </c>
      <c r="AC884" s="415" t="str">
        <f t="shared" si="169"/>
        <v>-</v>
      </c>
      <c r="AD884" s="415" t="str">
        <f t="shared" si="169"/>
        <v>-</v>
      </c>
      <c r="AE884" s="416" t="str">
        <f t="shared" si="167"/>
        <v>-</v>
      </c>
      <c r="AF884" s="417"/>
      <c r="AG884" s="410" t="str">
        <f t="shared" si="158"/>
        <v>-</v>
      </c>
      <c r="AH884" s="417"/>
      <c r="AI884" s="418" t="str">
        <f t="shared" si="159"/>
        <v>ù</v>
      </c>
      <c r="AJ884" s="419" t="str">
        <f t="shared" si="160"/>
        <v>~</v>
      </c>
      <c r="AK884" s="417"/>
      <c r="AL884" s="414" t="str">
        <f t="shared" si="166"/>
        <v>-</v>
      </c>
      <c r="AM884" s="416" t="str">
        <f t="shared" si="164"/>
        <v>-</v>
      </c>
    </row>
    <row r="885" spans="2:39" ht="15" x14ac:dyDescent="0.3">
      <c r="B885" s="400" t="str">
        <f>IF(MAX(B$7:B884)+1&gt;MAX('Res.Aux.'!$AG$23:$AG$722),"-",MAX(B$7:B884)+1)</f>
        <v>-</v>
      </c>
      <c r="C885" s="401" t="str">
        <f>IF($B885="-","",INDEX('Res.Aux.'!$AG$12:$BG$722,MATCH($B885,'Res.Aux.'!$AG$12:$AG$722,0),MATCH(C$6,'Res.Aux.'!$AG$15:$BG$15,0)))</f>
        <v/>
      </c>
      <c r="D885" s="402" t="str">
        <f t="shared" si="161"/>
        <v/>
      </c>
      <c r="E885" s="403" t="str">
        <f>IF($B885="-","",INDEX('Res.Aux.'!$AG$12:$BG$722,MATCH($B885,'Res.Aux.'!$AG$12:$AG$722,0),MATCH(E$6,'Res.Aux.'!$AG$15:$BG$15,0)))</f>
        <v/>
      </c>
      <c r="F885" s="402" t="str">
        <f t="shared" si="162"/>
        <v/>
      </c>
      <c r="G885" s="404" t="str">
        <f>IF($B885="-","",INDEX('Res.Aux.'!$AG$12:$BG$722,MATCH($B885,'Res.Aux.'!$AG$12:$AG$722,0),MATCH(G$6,'Res.Aux.'!$AG$15:$BG$15,0)))</f>
        <v/>
      </c>
      <c r="H885" s="405" t="str">
        <f>IF($B885="-","",Datos!$I$16)</f>
        <v/>
      </c>
      <c r="I885" s="406" t="str">
        <f>IF($C885="","",Datos!$G$16)</f>
        <v/>
      </c>
      <c r="J885" s="407" t="str">
        <f>IF($B885="-","",INDEX('Res.Aux.'!$AG$12:$BG$722,MATCH($B885,'Res.Aux.'!$AG$12:$AG$722,0),MATCH(J$6,'Res.Aux.'!$AG$15:$BG$15,0)))</f>
        <v/>
      </c>
      <c r="K885" s="408" t="str">
        <f>IF($C885="","",Datos!$H$26)</f>
        <v/>
      </c>
      <c r="L885" s="409" t="str">
        <f>IF($I885="","",Datos!$N$27)</f>
        <v/>
      </c>
      <c r="M885" s="407" t="str">
        <f>IF($I885="","",Datos!$O$27)</f>
        <v/>
      </c>
      <c r="N885" s="410" t="str">
        <f>IF($B885="-","",INDEX('Res.Aux.'!$AG$12:$BG$722,MATCH($B885,'Res.Aux.'!$AG$12:$AG$722,0),MATCH(N$6,'Res.Aux.'!$AG$15:$BG$15,0)))</f>
        <v/>
      </c>
      <c r="O885" s="411"/>
      <c r="P885" s="412" t="str">
        <f t="shared" si="163"/>
        <v/>
      </c>
      <c r="Q885" s="413" t="str">
        <f t="shared" si="165"/>
        <v>ù</v>
      </c>
      <c r="R885" s="414" t="str">
        <f>IF($B885="-","",INDEX('Res.Aux.'!$AG$12:$BG$722,MATCH($B885,'Res.Aux.'!$AG$12:$AG$722,0),MATCH(R$6,'Res.Aux.'!$AG$15:$BG$15,0)))</f>
        <v/>
      </c>
      <c r="S885" s="415" t="str">
        <f>IF($B885="-","",INDEX('Res.Aux.'!$AG$12:$BG$722,MATCH($B885,'Res.Aux.'!$AG$12:$AG$722,0),MATCH(S$6,'Res.Aux.'!$AG$15:$BG$15,0)))</f>
        <v/>
      </c>
      <c r="T885" s="415" t="str">
        <f>IF($B885="-","",INDEX('Res.Aux.'!$AG$12:$BG$722,MATCH($B885,'Res.Aux.'!$AG$12:$AG$722,0),MATCH(T$6,'Res.Aux.'!$AG$15:$BG$15,0)))</f>
        <v/>
      </c>
      <c r="U885" s="416" t="str">
        <f>IF($B885="-","",INDEX('Res.Aux.'!$AG$12:$BG$722,MATCH($B885,'Res.Aux.'!$AG$12:$AG$722,0),MATCH(U$6,'Res.Aux.'!$AG$15:$BG$15,0)))</f>
        <v/>
      </c>
      <c r="V885" s="417"/>
      <c r="W885" s="414" t="str">
        <f t="shared" si="170"/>
        <v>-</v>
      </c>
      <c r="X885" s="415" t="str">
        <f t="shared" si="170"/>
        <v>-</v>
      </c>
      <c r="Y885" s="415" t="str">
        <f t="shared" si="170"/>
        <v>-</v>
      </c>
      <c r="Z885" s="416" t="str">
        <f t="shared" si="168"/>
        <v>-</v>
      </c>
      <c r="AA885" s="417"/>
      <c r="AB885" s="414" t="str">
        <f t="shared" si="169"/>
        <v>-</v>
      </c>
      <c r="AC885" s="415" t="str">
        <f t="shared" si="169"/>
        <v>-</v>
      </c>
      <c r="AD885" s="415" t="str">
        <f t="shared" si="169"/>
        <v>-</v>
      </c>
      <c r="AE885" s="416" t="str">
        <f t="shared" si="167"/>
        <v>-</v>
      </c>
      <c r="AF885" s="417"/>
      <c r="AG885" s="410" t="str">
        <f t="shared" si="158"/>
        <v>-</v>
      </c>
      <c r="AH885" s="417"/>
      <c r="AI885" s="418" t="str">
        <f t="shared" si="159"/>
        <v>ù</v>
      </c>
      <c r="AJ885" s="419" t="str">
        <f t="shared" si="160"/>
        <v>~</v>
      </c>
      <c r="AK885" s="417"/>
      <c r="AL885" s="414" t="str">
        <f t="shared" si="166"/>
        <v>-</v>
      </c>
      <c r="AM885" s="416" t="str">
        <f t="shared" si="164"/>
        <v>-</v>
      </c>
    </row>
    <row r="886" spans="2:39" ht="15" x14ac:dyDescent="0.3">
      <c r="B886" s="400" t="str">
        <f>IF(MAX(B$7:B885)+1&gt;MAX('Res.Aux.'!$AG$23:$AG$722),"-",MAX(B$7:B885)+1)</f>
        <v>-</v>
      </c>
      <c r="C886" s="401" t="str">
        <f>IF($B886="-","",INDEX('Res.Aux.'!$AG$12:$BG$722,MATCH($B886,'Res.Aux.'!$AG$12:$AG$722,0),MATCH(C$6,'Res.Aux.'!$AG$15:$BG$15,0)))</f>
        <v/>
      </c>
      <c r="D886" s="402" t="str">
        <f t="shared" si="161"/>
        <v/>
      </c>
      <c r="E886" s="403" t="str">
        <f>IF($B886="-","",INDEX('Res.Aux.'!$AG$12:$BG$722,MATCH($B886,'Res.Aux.'!$AG$12:$AG$722,0),MATCH(E$6,'Res.Aux.'!$AG$15:$BG$15,0)))</f>
        <v/>
      </c>
      <c r="F886" s="402" t="str">
        <f t="shared" si="162"/>
        <v/>
      </c>
      <c r="G886" s="404" t="str">
        <f>IF($B886="-","",INDEX('Res.Aux.'!$AG$12:$BG$722,MATCH($B886,'Res.Aux.'!$AG$12:$AG$722,0),MATCH(G$6,'Res.Aux.'!$AG$15:$BG$15,0)))</f>
        <v/>
      </c>
      <c r="H886" s="405" t="str">
        <f>IF($B886="-","",Datos!$I$16)</f>
        <v/>
      </c>
      <c r="I886" s="406" t="str">
        <f>IF($C886="","",Datos!$G$16)</f>
        <v/>
      </c>
      <c r="J886" s="407" t="str">
        <f>IF($B886="-","",INDEX('Res.Aux.'!$AG$12:$BG$722,MATCH($B886,'Res.Aux.'!$AG$12:$AG$722,0),MATCH(J$6,'Res.Aux.'!$AG$15:$BG$15,0)))</f>
        <v/>
      </c>
      <c r="K886" s="408" t="str">
        <f>IF($C886="","",Datos!$H$26)</f>
        <v/>
      </c>
      <c r="L886" s="409" t="str">
        <f>IF($I886="","",Datos!$N$27)</f>
        <v/>
      </c>
      <c r="M886" s="407" t="str">
        <f>IF($I886="","",Datos!$O$27)</f>
        <v/>
      </c>
      <c r="N886" s="410" t="str">
        <f>IF($B886="-","",INDEX('Res.Aux.'!$AG$12:$BG$722,MATCH($B886,'Res.Aux.'!$AG$12:$AG$722,0),MATCH(N$6,'Res.Aux.'!$AG$15:$BG$15,0)))</f>
        <v/>
      </c>
      <c r="O886" s="411"/>
      <c r="P886" s="412" t="str">
        <f t="shared" si="163"/>
        <v/>
      </c>
      <c r="Q886" s="413" t="str">
        <f t="shared" si="165"/>
        <v>ù</v>
      </c>
      <c r="R886" s="414" t="str">
        <f>IF($B886="-","",INDEX('Res.Aux.'!$AG$12:$BG$722,MATCH($B886,'Res.Aux.'!$AG$12:$AG$722,0),MATCH(R$6,'Res.Aux.'!$AG$15:$BG$15,0)))</f>
        <v/>
      </c>
      <c r="S886" s="415" t="str">
        <f>IF($B886="-","",INDEX('Res.Aux.'!$AG$12:$BG$722,MATCH($B886,'Res.Aux.'!$AG$12:$AG$722,0),MATCH(S$6,'Res.Aux.'!$AG$15:$BG$15,0)))</f>
        <v/>
      </c>
      <c r="T886" s="415" t="str">
        <f>IF($B886="-","",INDEX('Res.Aux.'!$AG$12:$BG$722,MATCH($B886,'Res.Aux.'!$AG$12:$AG$722,0),MATCH(T$6,'Res.Aux.'!$AG$15:$BG$15,0)))</f>
        <v/>
      </c>
      <c r="U886" s="416" t="str">
        <f>IF($B886="-","",INDEX('Res.Aux.'!$AG$12:$BG$722,MATCH($B886,'Res.Aux.'!$AG$12:$AG$722,0),MATCH(U$6,'Res.Aux.'!$AG$15:$BG$15,0)))</f>
        <v/>
      </c>
      <c r="V886" s="417"/>
      <c r="W886" s="414" t="str">
        <f t="shared" si="170"/>
        <v>-</v>
      </c>
      <c r="X886" s="415" t="str">
        <f t="shared" si="170"/>
        <v>-</v>
      </c>
      <c r="Y886" s="415" t="str">
        <f t="shared" si="170"/>
        <v>-</v>
      </c>
      <c r="Z886" s="416" t="str">
        <f t="shared" si="168"/>
        <v>-</v>
      </c>
      <c r="AA886" s="417"/>
      <c r="AB886" s="414" t="str">
        <f t="shared" si="169"/>
        <v>-</v>
      </c>
      <c r="AC886" s="415" t="str">
        <f t="shared" si="169"/>
        <v>-</v>
      </c>
      <c r="AD886" s="415" t="str">
        <f t="shared" si="169"/>
        <v>-</v>
      </c>
      <c r="AE886" s="416" t="str">
        <f t="shared" si="167"/>
        <v>-</v>
      </c>
      <c r="AF886" s="417"/>
      <c r="AG886" s="410" t="str">
        <f t="shared" si="158"/>
        <v>-</v>
      </c>
      <c r="AH886" s="417"/>
      <c r="AI886" s="418" t="str">
        <f t="shared" si="159"/>
        <v>ù</v>
      </c>
      <c r="AJ886" s="419" t="str">
        <f t="shared" si="160"/>
        <v>~</v>
      </c>
      <c r="AK886" s="417"/>
      <c r="AL886" s="414" t="str">
        <f t="shared" si="166"/>
        <v>-</v>
      </c>
      <c r="AM886" s="416" t="str">
        <f t="shared" si="164"/>
        <v>-</v>
      </c>
    </row>
    <row r="887" spans="2:39" ht="15" x14ac:dyDescent="0.3">
      <c r="B887" s="400" t="str">
        <f>IF(MAX(B$7:B886)+1&gt;MAX('Res.Aux.'!$AG$23:$AG$722),"-",MAX(B$7:B886)+1)</f>
        <v>-</v>
      </c>
      <c r="C887" s="401" t="str">
        <f>IF($B887="-","",INDEX('Res.Aux.'!$AG$12:$BG$722,MATCH($B887,'Res.Aux.'!$AG$12:$AG$722,0),MATCH(C$6,'Res.Aux.'!$AG$15:$BG$15,0)))</f>
        <v/>
      </c>
      <c r="D887" s="402" t="str">
        <f t="shared" si="161"/>
        <v/>
      </c>
      <c r="E887" s="403" t="str">
        <f>IF($B887="-","",INDEX('Res.Aux.'!$AG$12:$BG$722,MATCH($B887,'Res.Aux.'!$AG$12:$AG$722,0),MATCH(E$6,'Res.Aux.'!$AG$15:$BG$15,0)))</f>
        <v/>
      </c>
      <c r="F887" s="402" t="str">
        <f t="shared" si="162"/>
        <v/>
      </c>
      <c r="G887" s="404" t="str">
        <f>IF($B887="-","",INDEX('Res.Aux.'!$AG$12:$BG$722,MATCH($B887,'Res.Aux.'!$AG$12:$AG$722,0),MATCH(G$6,'Res.Aux.'!$AG$15:$BG$15,0)))</f>
        <v/>
      </c>
      <c r="H887" s="405" t="str">
        <f>IF($B887="-","",Datos!$I$16)</f>
        <v/>
      </c>
      <c r="I887" s="406" t="str">
        <f>IF($C887="","",Datos!$G$16)</f>
        <v/>
      </c>
      <c r="J887" s="407" t="str">
        <f>IF($B887="-","",INDEX('Res.Aux.'!$AG$12:$BG$722,MATCH($B887,'Res.Aux.'!$AG$12:$AG$722,0),MATCH(J$6,'Res.Aux.'!$AG$15:$BG$15,0)))</f>
        <v/>
      </c>
      <c r="K887" s="408" t="str">
        <f>IF($C887="","",Datos!$H$26)</f>
        <v/>
      </c>
      <c r="L887" s="409" t="str">
        <f>IF($I887="","",Datos!$N$27)</f>
        <v/>
      </c>
      <c r="M887" s="407" t="str">
        <f>IF($I887="","",Datos!$O$27)</f>
        <v/>
      </c>
      <c r="N887" s="410" t="str">
        <f>IF($B887="-","",INDEX('Res.Aux.'!$AG$12:$BG$722,MATCH($B887,'Res.Aux.'!$AG$12:$AG$722,0),MATCH(N$6,'Res.Aux.'!$AG$15:$BG$15,0)))</f>
        <v/>
      </c>
      <c r="O887" s="411"/>
      <c r="P887" s="412" t="str">
        <f t="shared" si="163"/>
        <v/>
      </c>
      <c r="Q887" s="413" t="str">
        <f t="shared" si="165"/>
        <v>ù</v>
      </c>
      <c r="R887" s="414" t="str">
        <f>IF($B887="-","",INDEX('Res.Aux.'!$AG$12:$BG$722,MATCH($B887,'Res.Aux.'!$AG$12:$AG$722,0),MATCH(R$6,'Res.Aux.'!$AG$15:$BG$15,0)))</f>
        <v/>
      </c>
      <c r="S887" s="415" t="str">
        <f>IF($B887="-","",INDEX('Res.Aux.'!$AG$12:$BG$722,MATCH($B887,'Res.Aux.'!$AG$12:$AG$722,0),MATCH(S$6,'Res.Aux.'!$AG$15:$BG$15,0)))</f>
        <v/>
      </c>
      <c r="T887" s="415" t="str">
        <f>IF($B887="-","",INDEX('Res.Aux.'!$AG$12:$BG$722,MATCH($B887,'Res.Aux.'!$AG$12:$AG$722,0),MATCH(T$6,'Res.Aux.'!$AG$15:$BG$15,0)))</f>
        <v/>
      </c>
      <c r="U887" s="416" t="str">
        <f>IF($B887="-","",INDEX('Res.Aux.'!$AG$12:$BG$722,MATCH($B887,'Res.Aux.'!$AG$12:$AG$722,0),MATCH(U$6,'Res.Aux.'!$AG$15:$BG$15,0)))</f>
        <v/>
      </c>
      <c r="V887" s="417"/>
      <c r="W887" s="414" t="str">
        <f t="shared" si="170"/>
        <v>-</v>
      </c>
      <c r="X887" s="415" t="str">
        <f t="shared" si="170"/>
        <v>-</v>
      </c>
      <c r="Y887" s="415" t="str">
        <f t="shared" si="170"/>
        <v>-</v>
      </c>
      <c r="Z887" s="416" t="str">
        <f t="shared" si="168"/>
        <v>-</v>
      </c>
      <c r="AA887" s="417"/>
      <c r="AB887" s="414" t="str">
        <f t="shared" si="169"/>
        <v>-</v>
      </c>
      <c r="AC887" s="415" t="str">
        <f t="shared" si="169"/>
        <v>-</v>
      </c>
      <c r="AD887" s="415" t="str">
        <f t="shared" si="169"/>
        <v>-</v>
      </c>
      <c r="AE887" s="416" t="str">
        <f t="shared" si="167"/>
        <v>-</v>
      </c>
      <c r="AF887" s="417"/>
      <c r="AG887" s="410" t="str">
        <f t="shared" si="158"/>
        <v>-</v>
      </c>
      <c r="AH887" s="417"/>
      <c r="AI887" s="418" t="str">
        <f t="shared" si="159"/>
        <v>ù</v>
      </c>
      <c r="AJ887" s="419" t="str">
        <f t="shared" si="160"/>
        <v>~</v>
      </c>
      <c r="AK887" s="417"/>
      <c r="AL887" s="414" t="str">
        <f t="shared" si="166"/>
        <v>-</v>
      </c>
      <c r="AM887" s="416" t="str">
        <f t="shared" si="164"/>
        <v>-</v>
      </c>
    </row>
    <row r="888" spans="2:39" ht="15" x14ac:dyDescent="0.3">
      <c r="B888" s="400" t="str">
        <f>IF(MAX(B$7:B887)+1&gt;MAX('Res.Aux.'!$AG$23:$AG$722),"-",MAX(B$7:B887)+1)</f>
        <v>-</v>
      </c>
      <c r="C888" s="401" t="str">
        <f>IF($B888="-","",INDEX('Res.Aux.'!$AG$12:$BG$722,MATCH($B888,'Res.Aux.'!$AG$12:$AG$722,0),MATCH(C$6,'Res.Aux.'!$AG$15:$BG$15,0)))</f>
        <v/>
      </c>
      <c r="D888" s="402" t="str">
        <f t="shared" si="161"/>
        <v/>
      </c>
      <c r="E888" s="403" t="str">
        <f>IF($B888="-","",INDEX('Res.Aux.'!$AG$12:$BG$722,MATCH($B888,'Res.Aux.'!$AG$12:$AG$722,0),MATCH(E$6,'Res.Aux.'!$AG$15:$BG$15,0)))</f>
        <v/>
      </c>
      <c r="F888" s="402" t="str">
        <f t="shared" si="162"/>
        <v/>
      </c>
      <c r="G888" s="404" t="str">
        <f>IF($B888="-","",INDEX('Res.Aux.'!$AG$12:$BG$722,MATCH($B888,'Res.Aux.'!$AG$12:$AG$722,0),MATCH(G$6,'Res.Aux.'!$AG$15:$BG$15,0)))</f>
        <v/>
      </c>
      <c r="H888" s="405" t="str">
        <f>IF($B888="-","",Datos!$I$16)</f>
        <v/>
      </c>
      <c r="I888" s="406" t="str">
        <f>IF($C888="","",Datos!$G$16)</f>
        <v/>
      </c>
      <c r="J888" s="407" t="str">
        <f>IF($B888="-","",INDEX('Res.Aux.'!$AG$12:$BG$722,MATCH($B888,'Res.Aux.'!$AG$12:$AG$722,0),MATCH(J$6,'Res.Aux.'!$AG$15:$BG$15,0)))</f>
        <v/>
      </c>
      <c r="K888" s="408" t="str">
        <f>IF($C888="","",Datos!$H$26)</f>
        <v/>
      </c>
      <c r="L888" s="409" t="str">
        <f>IF($I888="","",Datos!$N$27)</f>
        <v/>
      </c>
      <c r="M888" s="407" t="str">
        <f>IF($I888="","",Datos!$O$27)</f>
        <v/>
      </c>
      <c r="N888" s="410" t="str">
        <f>IF($B888="-","",INDEX('Res.Aux.'!$AG$12:$BG$722,MATCH($B888,'Res.Aux.'!$AG$12:$AG$722,0),MATCH(N$6,'Res.Aux.'!$AG$15:$BG$15,0)))</f>
        <v/>
      </c>
      <c r="O888" s="411"/>
      <c r="P888" s="412" t="str">
        <f t="shared" si="163"/>
        <v/>
      </c>
      <c r="Q888" s="413" t="str">
        <f t="shared" si="165"/>
        <v>ù</v>
      </c>
      <c r="R888" s="414" t="str">
        <f>IF($B888="-","",INDEX('Res.Aux.'!$AG$12:$BG$722,MATCH($B888,'Res.Aux.'!$AG$12:$AG$722,0),MATCH(R$6,'Res.Aux.'!$AG$15:$BG$15,0)))</f>
        <v/>
      </c>
      <c r="S888" s="415" t="str">
        <f>IF($B888="-","",INDEX('Res.Aux.'!$AG$12:$BG$722,MATCH($B888,'Res.Aux.'!$AG$12:$AG$722,0),MATCH(S$6,'Res.Aux.'!$AG$15:$BG$15,0)))</f>
        <v/>
      </c>
      <c r="T888" s="415" t="str">
        <f>IF($B888="-","",INDEX('Res.Aux.'!$AG$12:$BG$722,MATCH($B888,'Res.Aux.'!$AG$12:$AG$722,0),MATCH(T$6,'Res.Aux.'!$AG$15:$BG$15,0)))</f>
        <v/>
      </c>
      <c r="U888" s="416" t="str">
        <f>IF($B888="-","",INDEX('Res.Aux.'!$AG$12:$BG$722,MATCH($B888,'Res.Aux.'!$AG$12:$AG$722,0),MATCH(U$6,'Res.Aux.'!$AG$15:$BG$15,0)))</f>
        <v/>
      </c>
      <c r="V888" s="417"/>
      <c r="W888" s="414" t="str">
        <f t="shared" si="170"/>
        <v>-</v>
      </c>
      <c r="X888" s="415" t="str">
        <f t="shared" si="170"/>
        <v>-</v>
      </c>
      <c r="Y888" s="415" t="str">
        <f t="shared" si="170"/>
        <v>-</v>
      </c>
      <c r="Z888" s="416" t="str">
        <f t="shared" si="168"/>
        <v>-</v>
      </c>
      <c r="AA888" s="417"/>
      <c r="AB888" s="414" t="str">
        <f t="shared" si="169"/>
        <v>-</v>
      </c>
      <c r="AC888" s="415" t="str">
        <f t="shared" si="169"/>
        <v>-</v>
      </c>
      <c r="AD888" s="415" t="str">
        <f t="shared" si="169"/>
        <v>-</v>
      </c>
      <c r="AE888" s="416" t="str">
        <f t="shared" si="167"/>
        <v>-</v>
      </c>
      <c r="AF888" s="417"/>
      <c r="AG888" s="410" t="str">
        <f t="shared" si="158"/>
        <v>-</v>
      </c>
      <c r="AH888" s="417"/>
      <c r="AI888" s="418" t="str">
        <f t="shared" si="159"/>
        <v>ù</v>
      </c>
      <c r="AJ888" s="419" t="str">
        <f t="shared" si="160"/>
        <v>~</v>
      </c>
      <c r="AK888" s="417"/>
      <c r="AL888" s="414" t="str">
        <f t="shared" si="166"/>
        <v>-</v>
      </c>
      <c r="AM888" s="416" t="str">
        <f t="shared" si="164"/>
        <v>-</v>
      </c>
    </row>
    <row r="889" spans="2:39" ht="15" x14ac:dyDescent="0.3">
      <c r="B889" s="400" t="str">
        <f>IF(MAX(B$7:B888)+1&gt;MAX('Res.Aux.'!$AG$23:$AG$722),"-",MAX(B$7:B888)+1)</f>
        <v>-</v>
      </c>
      <c r="C889" s="401" t="str">
        <f>IF($B889="-","",INDEX('Res.Aux.'!$AG$12:$BG$722,MATCH($B889,'Res.Aux.'!$AG$12:$AG$722,0),MATCH(C$6,'Res.Aux.'!$AG$15:$BG$15,0)))</f>
        <v/>
      </c>
      <c r="D889" s="402" t="str">
        <f t="shared" si="161"/>
        <v/>
      </c>
      <c r="E889" s="403" t="str">
        <f>IF($B889="-","",INDEX('Res.Aux.'!$AG$12:$BG$722,MATCH($B889,'Res.Aux.'!$AG$12:$AG$722,0),MATCH(E$6,'Res.Aux.'!$AG$15:$BG$15,0)))</f>
        <v/>
      </c>
      <c r="F889" s="402" t="str">
        <f t="shared" si="162"/>
        <v/>
      </c>
      <c r="G889" s="404" t="str">
        <f>IF($B889="-","",INDEX('Res.Aux.'!$AG$12:$BG$722,MATCH($B889,'Res.Aux.'!$AG$12:$AG$722,0),MATCH(G$6,'Res.Aux.'!$AG$15:$BG$15,0)))</f>
        <v/>
      </c>
      <c r="H889" s="405" t="str">
        <f>IF($B889="-","",Datos!$I$16)</f>
        <v/>
      </c>
      <c r="I889" s="406" t="str">
        <f>IF($C889="","",Datos!$G$16)</f>
        <v/>
      </c>
      <c r="J889" s="407" t="str">
        <f>IF($B889="-","",INDEX('Res.Aux.'!$AG$12:$BG$722,MATCH($B889,'Res.Aux.'!$AG$12:$AG$722,0),MATCH(J$6,'Res.Aux.'!$AG$15:$BG$15,0)))</f>
        <v/>
      </c>
      <c r="K889" s="408" t="str">
        <f>IF($C889="","",Datos!$H$26)</f>
        <v/>
      </c>
      <c r="L889" s="409" t="str">
        <f>IF($I889="","",Datos!$N$27)</f>
        <v/>
      </c>
      <c r="M889" s="407" t="str">
        <f>IF($I889="","",Datos!$O$27)</f>
        <v/>
      </c>
      <c r="N889" s="410" t="str">
        <f>IF($B889="-","",INDEX('Res.Aux.'!$AG$12:$BG$722,MATCH($B889,'Res.Aux.'!$AG$12:$AG$722,0),MATCH(N$6,'Res.Aux.'!$AG$15:$BG$15,0)))</f>
        <v/>
      </c>
      <c r="O889" s="411"/>
      <c r="P889" s="412" t="str">
        <f t="shared" si="163"/>
        <v/>
      </c>
      <c r="Q889" s="413" t="str">
        <f t="shared" si="165"/>
        <v>ù</v>
      </c>
      <c r="R889" s="414" t="str">
        <f>IF($B889="-","",INDEX('Res.Aux.'!$AG$12:$BG$722,MATCH($B889,'Res.Aux.'!$AG$12:$AG$722,0),MATCH(R$6,'Res.Aux.'!$AG$15:$BG$15,0)))</f>
        <v/>
      </c>
      <c r="S889" s="415" t="str">
        <f>IF($B889="-","",INDEX('Res.Aux.'!$AG$12:$BG$722,MATCH($B889,'Res.Aux.'!$AG$12:$AG$722,0),MATCH(S$6,'Res.Aux.'!$AG$15:$BG$15,0)))</f>
        <v/>
      </c>
      <c r="T889" s="415" t="str">
        <f>IF($B889="-","",INDEX('Res.Aux.'!$AG$12:$BG$722,MATCH($B889,'Res.Aux.'!$AG$12:$AG$722,0),MATCH(T$6,'Res.Aux.'!$AG$15:$BG$15,0)))</f>
        <v/>
      </c>
      <c r="U889" s="416" t="str">
        <f>IF($B889="-","",INDEX('Res.Aux.'!$AG$12:$BG$722,MATCH($B889,'Res.Aux.'!$AG$12:$AG$722,0),MATCH(U$6,'Res.Aux.'!$AG$15:$BG$15,0)))</f>
        <v/>
      </c>
      <c r="V889" s="417"/>
      <c r="W889" s="414" t="str">
        <f t="shared" si="170"/>
        <v>-</v>
      </c>
      <c r="X889" s="415" t="str">
        <f t="shared" si="170"/>
        <v>-</v>
      </c>
      <c r="Y889" s="415" t="str">
        <f t="shared" si="170"/>
        <v>-</v>
      </c>
      <c r="Z889" s="416" t="str">
        <f t="shared" si="168"/>
        <v>-</v>
      </c>
      <c r="AA889" s="417"/>
      <c r="AB889" s="414" t="str">
        <f t="shared" si="169"/>
        <v>-</v>
      </c>
      <c r="AC889" s="415" t="str">
        <f t="shared" si="169"/>
        <v>-</v>
      </c>
      <c r="AD889" s="415" t="str">
        <f t="shared" si="169"/>
        <v>-</v>
      </c>
      <c r="AE889" s="416" t="str">
        <f t="shared" si="167"/>
        <v>-</v>
      </c>
      <c r="AF889" s="417"/>
      <c r="AG889" s="410" t="str">
        <f t="shared" si="158"/>
        <v>-</v>
      </c>
      <c r="AH889" s="417"/>
      <c r="AI889" s="418" t="str">
        <f t="shared" si="159"/>
        <v>ù</v>
      </c>
      <c r="AJ889" s="419" t="str">
        <f t="shared" si="160"/>
        <v>~</v>
      </c>
      <c r="AK889" s="417"/>
      <c r="AL889" s="414" t="str">
        <f t="shared" si="166"/>
        <v>-</v>
      </c>
      <c r="AM889" s="416" t="str">
        <f t="shared" si="164"/>
        <v>-</v>
      </c>
    </row>
    <row r="890" spans="2:39" ht="15" x14ac:dyDescent="0.3">
      <c r="B890" s="400" t="str">
        <f>IF(MAX(B$7:B889)+1&gt;MAX('Res.Aux.'!$AG$23:$AG$722),"-",MAX(B$7:B889)+1)</f>
        <v>-</v>
      </c>
      <c r="C890" s="401" t="str">
        <f>IF($B890="-","",INDEX('Res.Aux.'!$AG$12:$BG$722,MATCH($B890,'Res.Aux.'!$AG$12:$AG$722,0),MATCH(C$6,'Res.Aux.'!$AG$15:$BG$15,0)))</f>
        <v/>
      </c>
      <c r="D890" s="402" t="str">
        <f t="shared" si="161"/>
        <v/>
      </c>
      <c r="E890" s="403" t="str">
        <f>IF($B890="-","",INDEX('Res.Aux.'!$AG$12:$BG$722,MATCH($B890,'Res.Aux.'!$AG$12:$AG$722,0),MATCH(E$6,'Res.Aux.'!$AG$15:$BG$15,0)))</f>
        <v/>
      </c>
      <c r="F890" s="402" t="str">
        <f t="shared" si="162"/>
        <v/>
      </c>
      <c r="G890" s="404" t="str">
        <f>IF($B890="-","",INDEX('Res.Aux.'!$AG$12:$BG$722,MATCH($B890,'Res.Aux.'!$AG$12:$AG$722,0),MATCH(G$6,'Res.Aux.'!$AG$15:$BG$15,0)))</f>
        <v/>
      </c>
      <c r="H890" s="405" t="str">
        <f>IF($B890="-","",Datos!$I$16)</f>
        <v/>
      </c>
      <c r="I890" s="406" t="str">
        <f>IF($C890="","",Datos!$G$16)</f>
        <v/>
      </c>
      <c r="J890" s="407" t="str">
        <f>IF($B890="-","",INDEX('Res.Aux.'!$AG$12:$BG$722,MATCH($B890,'Res.Aux.'!$AG$12:$AG$722,0),MATCH(J$6,'Res.Aux.'!$AG$15:$BG$15,0)))</f>
        <v/>
      </c>
      <c r="K890" s="408" t="str">
        <f>IF($C890="","",Datos!$H$26)</f>
        <v/>
      </c>
      <c r="L890" s="409" t="str">
        <f>IF($I890="","",Datos!$N$27)</f>
        <v/>
      </c>
      <c r="M890" s="407" t="str">
        <f>IF($I890="","",Datos!$O$27)</f>
        <v/>
      </c>
      <c r="N890" s="410" t="str">
        <f>IF($B890="-","",INDEX('Res.Aux.'!$AG$12:$BG$722,MATCH($B890,'Res.Aux.'!$AG$12:$AG$722,0),MATCH(N$6,'Res.Aux.'!$AG$15:$BG$15,0)))</f>
        <v/>
      </c>
      <c r="O890" s="411"/>
      <c r="P890" s="412" t="str">
        <f t="shared" si="163"/>
        <v/>
      </c>
      <c r="Q890" s="413" t="str">
        <f t="shared" si="165"/>
        <v>ù</v>
      </c>
      <c r="R890" s="414" t="str">
        <f>IF($B890="-","",INDEX('Res.Aux.'!$AG$12:$BG$722,MATCH($B890,'Res.Aux.'!$AG$12:$AG$722,0),MATCH(R$6,'Res.Aux.'!$AG$15:$BG$15,0)))</f>
        <v/>
      </c>
      <c r="S890" s="415" t="str">
        <f>IF($B890="-","",INDEX('Res.Aux.'!$AG$12:$BG$722,MATCH($B890,'Res.Aux.'!$AG$12:$AG$722,0),MATCH(S$6,'Res.Aux.'!$AG$15:$BG$15,0)))</f>
        <v/>
      </c>
      <c r="T890" s="415" t="str">
        <f>IF($B890="-","",INDEX('Res.Aux.'!$AG$12:$BG$722,MATCH($B890,'Res.Aux.'!$AG$12:$AG$722,0),MATCH(T$6,'Res.Aux.'!$AG$15:$BG$15,0)))</f>
        <v/>
      </c>
      <c r="U890" s="416" t="str">
        <f>IF($B890="-","",INDEX('Res.Aux.'!$AG$12:$BG$722,MATCH($B890,'Res.Aux.'!$AG$12:$AG$722,0),MATCH(U$6,'Res.Aux.'!$AG$15:$BG$15,0)))</f>
        <v/>
      </c>
      <c r="V890" s="417"/>
      <c r="W890" s="414" t="str">
        <f t="shared" si="170"/>
        <v>-</v>
      </c>
      <c r="X890" s="415" t="str">
        <f t="shared" si="170"/>
        <v>-</v>
      </c>
      <c r="Y890" s="415" t="str">
        <f t="shared" si="170"/>
        <v>-</v>
      </c>
      <c r="Z890" s="416" t="str">
        <f t="shared" si="168"/>
        <v>-</v>
      </c>
      <c r="AA890" s="417"/>
      <c r="AB890" s="414" t="str">
        <f t="shared" si="169"/>
        <v>-</v>
      </c>
      <c r="AC890" s="415" t="str">
        <f t="shared" si="169"/>
        <v>-</v>
      </c>
      <c r="AD890" s="415" t="str">
        <f t="shared" si="169"/>
        <v>-</v>
      </c>
      <c r="AE890" s="416" t="str">
        <f t="shared" si="167"/>
        <v>-</v>
      </c>
      <c r="AF890" s="417"/>
      <c r="AG890" s="410" t="str">
        <f t="shared" si="158"/>
        <v>-</v>
      </c>
      <c r="AH890" s="417"/>
      <c r="AI890" s="418" t="str">
        <f t="shared" si="159"/>
        <v>ù</v>
      </c>
      <c r="AJ890" s="419" t="str">
        <f t="shared" si="160"/>
        <v>~</v>
      </c>
      <c r="AK890" s="417"/>
      <c r="AL890" s="414" t="str">
        <f t="shared" si="166"/>
        <v>-</v>
      </c>
      <c r="AM890" s="416" t="str">
        <f t="shared" si="164"/>
        <v>-</v>
      </c>
    </row>
    <row r="891" spans="2:39" ht="15" x14ac:dyDescent="0.3">
      <c r="B891" s="400" t="str">
        <f>IF(MAX(B$7:B890)+1&gt;MAX('Res.Aux.'!$AG$23:$AG$722),"-",MAX(B$7:B890)+1)</f>
        <v>-</v>
      </c>
      <c r="C891" s="401" t="str">
        <f>IF($B891="-","",INDEX('Res.Aux.'!$AG$12:$BG$722,MATCH($B891,'Res.Aux.'!$AG$12:$AG$722,0),MATCH(C$6,'Res.Aux.'!$AG$15:$BG$15,0)))</f>
        <v/>
      </c>
      <c r="D891" s="402" t="str">
        <f t="shared" si="161"/>
        <v/>
      </c>
      <c r="E891" s="403" t="str">
        <f>IF($B891="-","",INDEX('Res.Aux.'!$AG$12:$BG$722,MATCH($B891,'Res.Aux.'!$AG$12:$AG$722,0),MATCH(E$6,'Res.Aux.'!$AG$15:$BG$15,0)))</f>
        <v/>
      </c>
      <c r="F891" s="402" t="str">
        <f t="shared" si="162"/>
        <v/>
      </c>
      <c r="G891" s="404" t="str">
        <f>IF($B891="-","",INDEX('Res.Aux.'!$AG$12:$BG$722,MATCH($B891,'Res.Aux.'!$AG$12:$AG$722,0),MATCH(G$6,'Res.Aux.'!$AG$15:$BG$15,0)))</f>
        <v/>
      </c>
      <c r="H891" s="405" t="str">
        <f>IF($B891="-","",Datos!$I$16)</f>
        <v/>
      </c>
      <c r="I891" s="406" t="str">
        <f>IF($C891="","",Datos!$G$16)</f>
        <v/>
      </c>
      <c r="J891" s="407" t="str">
        <f>IF($B891="-","",INDEX('Res.Aux.'!$AG$12:$BG$722,MATCH($B891,'Res.Aux.'!$AG$12:$AG$722,0),MATCH(J$6,'Res.Aux.'!$AG$15:$BG$15,0)))</f>
        <v/>
      </c>
      <c r="K891" s="408" t="str">
        <f>IF($C891="","",Datos!$H$26)</f>
        <v/>
      </c>
      <c r="L891" s="409" t="str">
        <f>IF($I891="","",Datos!$N$27)</f>
        <v/>
      </c>
      <c r="M891" s="407" t="str">
        <f>IF($I891="","",Datos!$O$27)</f>
        <v/>
      </c>
      <c r="N891" s="410" t="str">
        <f>IF($B891="-","",INDEX('Res.Aux.'!$AG$12:$BG$722,MATCH($B891,'Res.Aux.'!$AG$12:$AG$722,0),MATCH(N$6,'Res.Aux.'!$AG$15:$BG$15,0)))</f>
        <v/>
      </c>
      <c r="O891" s="411"/>
      <c r="P891" s="412" t="str">
        <f t="shared" si="163"/>
        <v/>
      </c>
      <c r="Q891" s="413" t="str">
        <f t="shared" si="165"/>
        <v>ù</v>
      </c>
      <c r="R891" s="414" t="str">
        <f>IF($B891="-","",INDEX('Res.Aux.'!$AG$12:$BG$722,MATCH($B891,'Res.Aux.'!$AG$12:$AG$722,0),MATCH(R$6,'Res.Aux.'!$AG$15:$BG$15,0)))</f>
        <v/>
      </c>
      <c r="S891" s="415" t="str">
        <f>IF($B891="-","",INDEX('Res.Aux.'!$AG$12:$BG$722,MATCH($B891,'Res.Aux.'!$AG$12:$AG$722,0),MATCH(S$6,'Res.Aux.'!$AG$15:$BG$15,0)))</f>
        <v/>
      </c>
      <c r="T891" s="415" t="str">
        <f>IF($B891="-","",INDEX('Res.Aux.'!$AG$12:$BG$722,MATCH($B891,'Res.Aux.'!$AG$12:$AG$722,0),MATCH(T$6,'Res.Aux.'!$AG$15:$BG$15,0)))</f>
        <v/>
      </c>
      <c r="U891" s="416" t="str">
        <f>IF($B891="-","",INDEX('Res.Aux.'!$AG$12:$BG$722,MATCH($B891,'Res.Aux.'!$AG$12:$AG$722,0),MATCH(U$6,'Res.Aux.'!$AG$15:$BG$15,0)))</f>
        <v/>
      </c>
      <c r="V891" s="417"/>
      <c r="W891" s="414" t="str">
        <f t="shared" si="170"/>
        <v>-</v>
      </c>
      <c r="X891" s="415" t="str">
        <f t="shared" si="170"/>
        <v>-</v>
      </c>
      <c r="Y891" s="415" t="str">
        <f t="shared" si="170"/>
        <v>-</v>
      </c>
      <c r="Z891" s="416" t="str">
        <f t="shared" si="168"/>
        <v>-</v>
      </c>
      <c r="AA891" s="417"/>
      <c r="AB891" s="414" t="str">
        <f t="shared" si="169"/>
        <v>-</v>
      </c>
      <c r="AC891" s="415" t="str">
        <f t="shared" si="169"/>
        <v>-</v>
      </c>
      <c r="AD891" s="415" t="str">
        <f t="shared" si="169"/>
        <v>-</v>
      </c>
      <c r="AE891" s="416" t="str">
        <f t="shared" si="167"/>
        <v>-</v>
      </c>
      <c r="AF891" s="417"/>
      <c r="AG891" s="410" t="str">
        <f t="shared" si="158"/>
        <v>-</v>
      </c>
      <c r="AH891" s="417"/>
      <c r="AI891" s="418" t="str">
        <f t="shared" si="159"/>
        <v>ù</v>
      </c>
      <c r="AJ891" s="419" t="str">
        <f t="shared" si="160"/>
        <v>~</v>
      </c>
      <c r="AK891" s="417"/>
      <c r="AL891" s="414" t="str">
        <f t="shared" si="166"/>
        <v>-</v>
      </c>
      <c r="AM891" s="416" t="str">
        <f t="shared" si="164"/>
        <v>-</v>
      </c>
    </row>
    <row r="892" spans="2:39" ht="15" x14ac:dyDescent="0.3">
      <c r="B892" s="400" t="str">
        <f>IF(MAX(B$7:B891)+1&gt;MAX('Res.Aux.'!$AG$23:$AG$722),"-",MAX(B$7:B891)+1)</f>
        <v>-</v>
      </c>
      <c r="C892" s="401" t="str">
        <f>IF($B892="-","",INDEX('Res.Aux.'!$AG$12:$BG$722,MATCH($B892,'Res.Aux.'!$AG$12:$AG$722,0),MATCH(C$6,'Res.Aux.'!$AG$15:$BG$15,0)))</f>
        <v/>
      </c>
      <c r="D892" s="402" t="str">
        <f t="shared" si="161"/>
        <v/>
      </c>
      <c r="E892" s="403" t="str">
        <f>IF($B892="-","",INDEX('Res.Aux.'!$AG$12:$BG$722,MATCH($B892,'Res.Aux.'!$AG$12:$AG$722,0),MATCH(E$6,'Res.Aux.'!$AG$15:$BG$15,0)))</f>
        <v/>
      </c>
      <c r="F892" s="402" t="str">
        <f t="shared" si="162"/>
        <v/>
      </c>
      <c r="G892" s="404" t="str">
        <f>IF($B892="-","",INDEX('Res.Aux.'!$AG$12:$BG$722,MATCH($B892,'Res.Aux.'!$AG$12:$AG$722,0),MATCH(G$6,'Res.Aux.'!$AG$15:$BG$15,0)))</f>
        <v/>
      </c>
      <c r="H892" s="405" t="str">
        <f>IF($B892="-","",Datos!$I$16)</f>
        <v/>
      </c>
      <c r="I892" s="406" t="str">
        <f>IF($C892="","",Datos!$G$16)</f>
        <v/>
      </c>
      <c r="J892" s="407" t="str">
        <f>IF($B892="-","",INDEX('Res.Aux.'!$AG$12:$BG$722,MATCH($B892,'Res.Aux.'!$AG$12:$AG$722,0),MATCH(J$6,'Res.Aux.'!$AG$15:$BG$15,0)))</f>
        <v/>
      </c>
      <c r="K892" s="408" t="str">
        <f>IF($C892="","",Datos!$H$26)</f>
        <v/>
      </c>
      <c r="L892" s="409" t="str">
        <f>IF($I892="","",Datos!$N$27)</f>
        <v/>
      </c>
      <c r="M892" s="407" t="str">
        <f>IF($I892="","",Datos!$O$27)</f>
        <v/>
      </c>
      <c r="N892" s="410" t="str">
        <f>IF($B892="-","",INDEX('Res.Aux.'!$AG$12:$BG$722,MATCH($B892,'Res.Aux.'!$AG$12:$AG$722,0),MATCH(N$6,'Res.Aux.'!$AG$15:$BG$15,0)))</f>
        <v/>
      </c>
      <c r="O892" s="411"/>
      <c r="P892" s="412" t="str">
        <f t="shared" si="163"/>
        <v/>
      </c>
      <c r="Q892" s="413" t="str">
        <f t="shared" si="165"/>
        <v>ù</v>
      </c>
      <c r="R892" s="414" t="str">
        <f>IF($B892="-","",INDEX('Res.Aux.'!$AG$12:$BG$722,MATCH($B892,'Res.Aux.'!$AG$12:$AG$722,0),MATCH(R$6,'Res.Aux.'!$AG$15:$BG$15,0)))</f>
        <v/>
      </c>
      <c r="S892" s="415" t="str">
        <f>IF($B892="-","",INDEX('Res.Aux.'!$AG$12:$BG$722,MATCH($B892,'Res.Aux.'!$AG$12:$AG$722,0),MATCH(S$6,'Res.Aux.'!$AG$15:$BG$15,0)))</f>
        <v/>
      </c>
      <c r="T892" s="415" t="str">
        <f>IF($B892="-","",INDEX('Res.Aux.'!$AG$12:$BG$722,MATCH($B892,'Res.Aux.'!$AG$12:$AG$722,0),MATCH(T$6,'Res.Aux.'!$AG$15:$BG$15,0)))</f>
        <v/>
      </c>
      <c r="U892" s="416" t="str">
        <f>IF($B892="-","",INDEX('Res.Aux.'!$AG$12:$BG$722,MATCH($B892,'Res.Aux.'!$AG$12:$AG$722,0),MATCH(U$6,'Res.Aux.'!$AG$15:$BG$15,0)))</f>
        <v/>
      </c>
      <c r="V892" s="417"/>
      <c r="W892" s="414" t="str">
        <f t="shared" si="170"/>
        <v>-</v>
      </c>
      <c r="X892" s="415" t="str">
        <f t="shared" si="170"/>
        <v>-</v>
      </c>
      <c r="Y892" s="415" t="str">
        <f t="shared" si="170"/>
        <v>-</v>
      </c>
      <c r="Z892" s="416" t="str">
        <f t="shared" si="168"/>
        <v>-</v>
      </c>
      <c r="AA892" s="417"/>
      <c r="AB892" s="414" t="str">
        <f t="shared" si="169"/>
        <v>-</v>
      </c>
      <c r="AC892" s="415" t="str">
        <f t="shared" si="169"/>
        <v>-</v>
      </c>
      <c r="AD892" s="415" t="str">
        <f t="shared" si="169"/>
        <v>-</v>
      </c>
      <c r="AE892" s="416" t="str">
        <f t="shared" si="167"/>
        <v>-</v>
      </c>
      <c r="AF892" s="417"/>
      <c r="AG892" s="410" t="str">
        <f t="shared" si="158"/>
        <v>-</v>
      </c>
      <c r="AH892" s="417"/>
      <c r="AI892" s="418" t="str">
        <f t="shared" si="159"/>
        <v>ù</v>
      </c>
      <c r="AJ892" s="419" t="str">
        <f t="shared" si="160"/>
        <v>~</v>
      </c>
      <c r="AK892" s="417"/>
      <c r="AL892" s="414" t="str">
        <f t="shared" si="166"/>
        <v>-</v>
      </c>
      <c r="AM892" s="416" t="str">
        <f t="shared" si="164"/>
        <v>-</v>
      </c>
    </row>
    <row r="893" spans="2:39" ht="15" x14ac:dyDescent="0.3">
      <c r="B893" s="400" t="str">
        <f>IF(MAX(B$7:B892)+1&gt;MAX('Res.Aux.'!$AG$23:$AG$722),"-",MAX(B$7:B892)+1)</f>
        <v>-</v>
      </c>
      <c r="C893" s="401" t="str">
        <f>IF($B893="-","",INDEX('Res.Aux.'!$AG$12:$BG$722,MATCH($B893,'Res.Aux.'!$AG$12:$AG$722,0),MATCH(C$6,'Res.Aux.'!$AG$15:$BG$15,0)))</f>
        <v/>
      </c>
      <c r="D893" s="402" t="str">
        <f t="shared" si="161"/>
        <v/>
      </c>
      <c r="E893" s="403" t="str">
        <f>IF($B893="-","",INDEX('Res.Aux.'!$AG$12:$BG$722,MATCH($B893,'Res.Aux.'!$AG$12:$AG$722,0),MATCH(E$6,'Res.Aux.'!$AG$15:$BG$15,0)))</f>
        <v/>
      </c>
      <c r="F893" s="402" t="str">
        <f t="shared" si="162"/>
        <v/>
      </c>
      <c r="G893" s="404" t="str">
        <f>IF($B893="-","",INDEX('Res.Aux.'!$AG$12:$BG$722,MATCH($B893,'Res.Aux.'!$AG$12:$AG$722,0),MATCH(G$6,'Res.Aux.'!$AG$15:$BG$15,0)))</f>
        <v/>
      </c>
      <c r="H893" s="405" t="str">
        <f>IF($B893="-","",Datos!$I$16)</f>
        <v/>
      </c>
      <c r="I893" s="406" t="str">
        <f>IF($C893="","",Datos!$G$16)</f>
        <v/>
      </c>
      <c r="J893" s="407" t="str">
        <f>IF($B893="-","",INDEX('Res.Aux.'!$AG$12:$BG$722,MATCH($B893,'Res.Aux.'!$AG$12:$AG$722,0),MATCH(J$6,'Res.Aux.'!$AG$15:$BG$15,0)))</f>
        <v/>
      </c>
      <c r="K893" s="408" t="str">
        <f>IF($C893="","",Datos!$H$26)</f>
        <v/>
      </c>
      <c r="L893" s="409" t="str">
        <f>IF($I893="","",Datos!$N$27)</f>
        <v/>
      </c>
      <c r="M893" s="407" t="str">
        <f>IF($I893="","",Datos!$O$27)</f>
        <v/>
      </c>
      <c r="N893" s="410" t="str">
        <f>IF($B893="-","",INDEX('Res.Aux.'!$AG$12:$BG$722,MATCH($B893,'Res.Aux.'!$AG$12:$AG$722,0),MATCH(N$6,'Res.Aux.'!$AG$15:$BG$15,0)))</f>
        <v/>
      </c>
      <c r="O893" s="411"/>
      <c r="P893" s="412" t="str">
        <f t="shared" si="163"/>
        <v/>
      </c>
      <c r="Q893" s="413" t="str">
        <f t="shared" si="165"/>
        <v>ù</v>
      </c>
      <c r="R893" s="414" t="str">
        <f>IF($B893="-","",INDEX('Res.Aux.'!$AG$12:$BG$722,MATCH($B893,'Res.Aux.'!$AG$12:$AG$722,0),MATCH(R$6,'Res.Aux.'!$AG$15:$BG$15,0)))</f>
        <v/>
      </c>
      <c r="S893" s="415" t="str">
        <f>IF($B893="-","",INDEX('Res.Aux.'!$AG$12:$BG$722,MATCH($B893,'Res.Aux.'!$AG$12:$AG$722,0),MATCH(S$6,'Res.Aux.'!$AG$15:$BG$15,0)))</f>
        <v/>
      </c>
      <c r="T893" s="415" t="str">
        <f>IF($B893="-","",INDEX('Res.Aux.'!$AG$12:$BG$722,MATCH($B893,'Res.Aux.'!$AG$12:$AG$722,0),MATCH(T$6,'Res.Aux.'!$AG$15:$BG$15,0)))</f>
        <v/>
      </c>
      <c r="U893" s="416" t="str">
        <f>IF($B893="-","",INDEX('Res.Aux.'!$AG$12:$BG$722,MATCH($B893,'Res.Aux.'!$AG$12:$AG$722,0),MATCH(U$6,'Res.Aux.'!$AG$15:$BG$15,0)))</f>
        <v/>
      </c>
      <c r="V893" s="417"/>
      <c r="W893" s="414" t="str">
        <f t="shared" si="170"/>
        <v>-</v>
      </c>
      <c r="X893" s="415" t="str">
        <f t="shared" si="170"/>
        <v>-</v>
      </c>
      <c r="Y893" s="415" t="str">
        <f t="shared" si="170"/>
        <v>-</v>
      </c>
      <c r="Z893" s="416" t="str">
        <f t="shared" si="168"/>
        <v>-</v>
      </c>
      <c r="AA893" s="417"/>
      <c r="AB893" s="414" t="str">
        <f t="shared" si="169"/>
        <v>-</v>
      </c>
      <c r="AC893" s="415" t="str">
        <f t="shared" si="169"/>
        <v>-</v>
      </c>
      <c r="AD893" s="415" t="str">
        <f t="shared" si="169"/>
        <v>-</v>
      </c>
      <c r="AE893" s="416" t="str">
        <f t="shared" si="167"/>
        <v>-</v>
      </c>
      <c r="AF893" s="417"/>
      <c r="AG893" s="410" t="str">
        <f t="shared" si="158"/>
        <v>-</v>
      </c>
      <c r="AH893" s="417"/>
      <c r="AI893" s="418" t="str">
        <f t="shared" si="159"/>
        <v>ù</v>
      </c>
      <c r="AJ893" s="419" t="str">
        <f t="shared" si="160"/>
        <v>~</v>
      </c>
      <c r="AK893" s="417"/>
      <c r="AL893" s="414" t="str">
        <f t="shared" si="166"/>
        <v>-</v>
      </c>
      <c r="AM893" s="416" t="str">
        <f t="shared" si="164"/>
        <v>-</v>
      </c>
    </row>
    <row r="894" spans="2:39" ht="15" x14ac:dyDescent="0.3">
      <c r="B894" s="400" t="str">
        <f>IF(MAX(B$7:B893)+1&gt;MAX('Res.Aux.'!$AG$23:$AG$722),"-",MAX(B$7:B893)+1)</f>
        <v>-</v>
      </c>
      <c r="C894" s="401" t="str">
        <f>IF($B894="-","",INDEX('Res.Aux.'!$AG$12:$BG$722,MATCH($B894,'Res.Aux.'!$AG$12:$AG$722,0),MATCH(C$6,'Res.Aux.'!$AG$15:$BG$15,0)))</f>
        <v/>
      </c>
      <c r="D894" s="402" t="str">
        <f t="shared" si="161"/>
        <v/>
      </c>
      <c r="E894" s="403" t="str">
        <f>IF($B894="-","",INDEX('Res.Aux.'!$AG$12:$BG$722,MATCH($B894,'Res.Aux.'!$AG$12:$AG$722,0),MATCH(E$6,'Res.Aux.'!$AG$15:$BG$15,0)))</f>
        <v/>
      </c>
      <c r="F894" s="402" t="str">
        <f t="shared" si="162"/>
        <v/>
      </c>
      <c r="G894" s="404" t="str">
        <f>IF($B894="-","",INDEX('Res.Aux.'!$AG$12:$BG$722,MATCH($B894,'Res.Aux.'!$AG$12:$AG$722,0),MATCH(G$6,'Res.Aux.'!$AG$15:$BG$15,0)))</f>
        <v/>
      </c>
      <c r="H894" s="405" t="str">
        <f>IF($B894="-","",Datos!$I$16)</f>
        <v/>
      </c>
      <c r="I894" s="406" t="str">
        <f>IF($C894="","",Datos!$G$16)</f>
        <v/>
      </c>
      <c r="J894" s="407" t="str">
        <f>IF($B894="-","",INDEX('Res.Aux.'!$AG$12:$BG$722,MATCH($B894,'Res.Aux.'!$AG$12:$AG$722,0),MATCH(J$6,'Res.Aux.'!$AG$15:$BG$15,0)))</f>
        <v/>
      </c>
      <c r="K894" s="408" t="str">
        <f>IF($C894="","",Datos!$H$26)</f>
        <v/>
      </c>
      <c r="L894" s="409" t="str">
        <f>IF($I894="","",Datos!$N$27)</f>
        <v/>
      </c>
      <c r="M894" s="407" t="str">
        <f>IF($I894="","",Datos!$O$27)</f>
        <v/>
      </c>
      <c r="N894" s="410" t="str">
        <f>IF($B894="-","",INDEX('Res.Aux.'!$AG$12:$BG$722,MATCH($B894,'Res.Aux.'!$AG$12:$AG$722,0),MATCH(N$6,'Res.Aux.'!$AG$15:$BG$15,0)))</f>
        <v/>
      </c>
      <c r="O894" s="411"/>
      <c r="P894" s="412" t="str">
        <f t="shared" si="163"/>
        <v/>
      </c>
      <c r="Q894" s="413" t="str">
        <f t="shared" si="165"/>
        <v>ù</v>
      </c>
      <c r="R894" s="414" t="str">
        <f>IF($B894="-","",INDEX('Res.Aux.'!$AG$12:$BG$722,MATCH($B894,'Res.Aux.'!$AG$12:$AG$722,0),MATCH(R$6,'Res.Aux.'!$AG$15:$BG$15,0)))</f>
        <v/>
      </c>
      <c r="S894" s="415" t="str">
        <f>IF($B894="-","",INDEX('Res.Aux.'!$AG$12:$BG$722,MATCH($B894,'Res.Aux.'!$AG$12:$AG$722,0),MATCH(S$6,'Res.Aux.'!$AG$15:$BG$15,0)))</f>
        <v/>
      </c>
      <c r="T894" s="415" t="str">
        <f>IF($B894="-","",INDEX('Res.Aux.'!$AG$12:$BG$722,MATCH($B894,'Res.Aux.'!$AG$12:$AG$722,0),MATCH(T$6,'Res.Aux.'!$AG$15:$BG$15,0)))</f>
        <v/>
      </c>
      <c r="U894" s="416" t="str">
        <f>IF($B894="-","",INDEX('Res.Aux.'!$AG$12:$BG$722,MATCH($B894,'Res.Aux.'!$AG$12:$AG$722,0),MATCH(U$6,'Res.Aux.'!$AG$15:$BG$15,0)))</f>
        <v/>
      </c>
      <c r="V894" s="417"/>
      <c r="W894" s="414" t="str">
        <f t="shared" si="170"/>
        <v>-</v>
      </c>
      <c r="X894" s="415" t="str">
        <f t="shared" si="170"/>
        <v>-</v>
      </c>
      <c r="Y894" s="415" t="str">
        <f t="shared" si="170"/>
        <v>-</v>
      </c>
      <c r="Z894" s="416" t="str">
        <f t="shared" si="168"/>
        <v>-</v>
      </c>
      <c r="AA894" s="417"/>
      <c r="AB894" s="414" t="str">
        <f t="shared" si="169"/>
        <v>-</v>
      </c>
      <c r="AC894" s="415" t="str">
        <f t="shared" si="169"/>
        <v>-</v>
      </c>
      <c r="AD894" s="415" t="str">
        <f t="shared" si="169"/>
        <v>-</v>
      </c>
      <c r="AE894" s="416" t="str">
        <f t="shared" si="167"/>
        <v>-</v>
      </c>
      <c r="AF894" s="417"/>
      <c r="AG894" s="410" t="str">
        <f t="shared" si="158"/>
        <v>-</v>
      </c>
      <c r="AH894" s="417"/>
      <c r="AI894" s="418" t="str">
        <f t="shared" si="159"/>
        <v>ù</v>
      </c>
      <c r="AJ894" s="419" t="str">
        <f t="shared" si="160"/>
        <v>~</v>
      </c>
      <c r="AK894" s="417"/>
      <c r="AL894" s="414" t="str">
        <f t="shared" si="166"/>
        <v>-</v>
      </c>
      <c r="AM894" s="416" t="str">
        <f t="shared" si="164"/>
        <v>-</v>
      </c>
    </row>
    <row r="895" spans="2:39" ht="15" x14ac:dyDescent="0.3">
      <c r="B895" s="400" t="str">
        <f>IF(MAX(B$7:B894)+1&gt;MAX('Res.Aux.'!$AG$23:$AG$722),"-",MAX(B$7:B894)+1)</f>
        <v>-</v>
      </c>
      <c r="C895" s="401" t="str">
        <f>IF($B895="-","",INDEX('Res.Aux.'!$AG$12:$BG$722,MATCH($B895,'Res.Aux.'!$AG$12:$AG$722,0),MATCH(C$6,'Res.Aux.'!$AG$15:$BG$15,0)))</f>
        <v/>
      </c>
      <c r="D895" s="402" t="str">
        <f t="shared" si="161"/>
        <v/>
      </c>
      <c r="E895" s="403" t="str">
        <f>IF($B895="-","",INDEX('Res.Aux.'!$AG$12:$BG$722,MATCH($B895,'Res.Aux.'!$AG$12:$AG$722,0),MATCH(E$6,'Res.Aux.'!$AG$15:$BG$15,0)))</f>
        <v/>
      </c>
      <c r="F895" s="402" t="str">
        <f t="shared" si="162"/>
        <v/>
      </c>
      <c r="G895" s="404" t="str">
        <f>IF($B895="-","",INDEX('Res.Aux.'!$AG$12:$BG$722,MATCH($B895,'Res.Aux.'!$AG$12:$AG$722,0),MATCH(G$6,'Res.Aux.'!$AG$15:$BG$15,0)))</f>
        <v/>
      </c>
      <c r="H895" s="405" t="str">
        <f>IF($B895="-","",Datos!$I$16)</f>
        <v/>
      </c>
      <c r="I895" s="406" t="str">
        <f>IF($C895="","",Datos!$G$16)</f>
        <v/>
      </c>
      <c r="J895" s="407" t="str">
        <f>IF($B895="-","",INDEX('Res.Aux.'!$AG$12:$BG$722,MATCH($B895,'Res.Aux.'!$AG$12:$AG$722,0),MATCH(J$6,'Res.Aux.'!$AG$15:$BG$15,0)))</f>
        <v/>
      </c>
      <c r="K895" s="408" t="str">
        <f>IF($C895="","",Datos!$H$26)</f>
        <v/>
      </c>
      <c r="L895" s="409" t="str">
        <f>IF($I895="","",Datos!$N$27)</f>
        <v/>
      </c>
      <c r="M895" s="407" t="str">
        <f>IF($I895="","",Datos!$O$27)</f>
        <v/>
      </c>
      <c r="N895" s="410" t="str">
        <f>IF($B895="-","",INDEX('Res.Aux.'!$AG$12:$BG$722,MATCH($B895,'Res.Aux.'!$AG$12:$AG$722,0),MATCH(N$6,'Res.Aux.'!$AG$15:$BG$15,0)))</f>
        <v/>
      </c>
      <c r="O895" s="411"/>
      <c r="P895" s="412" t="str">
        <f t="shared" si="163"/>
        <v/>
      </c>
      <c r="Q895" s="413" t="str">
        <f t="shared" si="165"/>
        <v>ù</v>
      </c>
      <c r="R895" s="414" t="str">
        <f>IF($B895="-","",INDEX('Res.Aux.'!$AG$12:$BG$722,MATCH($B895,'Res.Aux.'!$AG$12:$AG$722,0),MATCH(R$6,'Res.Aux.'!$AG$15:$BG$15,0)))</f>
        <v/>
      </c>
      <c r="S895" s="415" t="str">
        <f>IF($B895="-","",INDEX('Res.Aux.'!$AG$12:$BG$722,MATCH($B895,'Res.Aux.'!$AG$12:$AG$722,0),MATCH(S$6,'Res.Aux.'!$AG$15:$BG$15,0)))</f>
        <v/>
      </c>
      <c r="T895" s="415" t="str">
        <f>IF($B895="-","",INDEX('Res.Aux.'!$AG$12:$BG$722,MATCH($B895,'Res.Aux.'!$AG$12:$AG$722,0),MATCH(T$6,'Res.Aux.'!$AG$15:$BG$15,0)))</f>
        <v/>
      </c>
      <c r="U895" s="416" t="str">
        <f>IF($B895="-","",INDEX('Res.Aux.'!$AG$12:$BG$722,MATCH($B895,'Res.Aux.'!$AG$12:$AG$722,0),MATCH(U$6,'Res.Aux.'!$AG$15:$BG$15,0)))</f>
        <v/>
      </c>
      <c r="V895" s="417"/>
      <c r="W895" s="414" t="str">
        <f t="shared" si="170"/>
        <v>-</v>
      </c>
      <c r="X895" s="415" t="str">
        <f t="shared" si="170"/>
        <v>-</v>
      </c>
      <c r="Y895" s="415" t="str">
        <f t="shared" si="170"/>
        <v>-</v>
      </c>
      <c r="Z895" s="416" t="str">
        <f t="shared" si="168"/>
        <v>-</v>
      </c>
      <c r="AA895" s="417"/>
      <c r="AB895" s="414" t="str">
        <f t="shared" si="169"/>
        <v>-</v>
      </c>
      <c r="AC895" s="415" t="str">
        <f t="shared" si="169"/>
        <v>-</v>
      </c>
      <c r="AD895" s="415" t="str">
        <f t="shared" si="169"/>
        <v>-</v>
      </c>
      <c r="AE895" s="416" t="str">
        <f t="shared" si="167"/>
        <v>-</v>
      </c>
      <c r="AF895" s="417"/>
      <c r="AG895" s="410" t="str">
        <f t="shared" si="158"/>
        <v>-</v>
      </c>
      <c r="AH895" s="417"/>
      <c r="AI895" s="418" t="str">
        <f t="shared" si="159"/>
        <v>ù</v>
      </c>
      <c r="AJ895" s="419" t="str">
        <f t="shared" si="160"/>
        <v>~</v>
      </c>
      <c r="AK895" s="417"/>
      <c r="AL895" s="414" t="str">
        <f t="shared" si="166"/>
        <v>-</v>
      </c>
      <c r="AM895" s="416" t="str">
        <f t="shared" si="164"/>
        <v>-</v>
      </c>
    </row>
    <row r="896" spans="2:39" ht="15" x14ac:dyDescent="0.3">
      <c r="B896" s="400" t="str">
        <f>IF(MAX(B$7:B895)+1&gt;MAX('Res.Aux.'!$AG$23:$AG$722),"-",MAX(B$7:B895)+1)</f>
        <v>-</v>
      </c>
      <c r="C896" s="401" t="str">
        <f>IF($B896="-","",INDEX('Res.Aux.'!$AG$12:$BG$722,MATCH($B896,'Res.Aux.'!$AG$12:$AG$722,0),MATCH(C$6,'Res.Aux.'!$AG$15:$BG$15,0)))</f>
        <v/>
      </c>
      <c r="D896" s="402" t="str">
        <f t="shared" si="161"/>
        <v/>
      </c>
      <c r="E896" s="403" t="str">
        <f>IF($B896="-","",INDEX('Res.Aux.'!$AG$12:$BG$722,MATCH($B896,'Res.Aux.'!$AG$12:$AG$722,0),MATCH(E$6,'Res.Aux.'!$AG$15:$BG$15,0)))</f>
        <v/>
      </c>
      <c r="F896" s="402" t="str">
        <f t="shared" si="162"/>
        <v/>
      </c>
      <c r="G896" s="404" t="str">
        <f>IF($B896="-","",INDEX('Res.Aux.'!$AG$12:$BG$722,MATCH($B896,'Res.Aux.'!$AG$12:$AG$722,0),MATCH(G$6,'Res.Aux.'!$AG$15:$BG$15,0)))</f>
        <v/>
      </c>
      <c r="H896" s="405" t="str">
        <f>IF($B896="-","",Datos!$I$16)</f>
        <v/>
      </c>
      <c r="I896" s="406" t="str">
        <f>IF($C896="","",Datos!$G$16)</f>
        <v/>
      </c>
      <c r="J896" s="407" t="str">
        <f>IF($B896="-","",INDEX('Res.Aux.'!$AG$12:$BG$722,MATCH($B896,'Res.Aux.'!$AG$12:$AG$722,0),MATCH(J$6,'Res.Aux.'!$AG$15:$BG$15,0)))</f>
        <v/>
      </c>
      <c r="K896" s="408" t="str">
        <f>IF($C896="","",Datos!$H$26)</f>
        <v/>
      </c>
      <c r="L896" s="409" t="str">
        <f>IF($I896="","",Datos!$N$27)</f>
        <v/>
      </c>
      <c r="M896" s="407" t="str">
        <f>IF($I896="","",Datos!$O$27)</f>
        <v/>
      </c>
      <c r="N896" s="410" t="str">
        <f>IF($B896="-","",INDEX('Res.Aux.'!$AG$12:$BG$722,MATCH($B896,'Res.Aux.'!$AG$12:$AG$722,0),MATCH(N$6,'Res.Aux.'!$AG$15:$BG$15,0)))</f>
        <v/>
      </c>
      <c r="O896" s="411"/>
      <c r="P896" s="412" t="str">
        <f t="shared" si="163"/>
        <v/>
      </c>
      <c r="Q896" s="413" t="str">
        <f t="shared" si="165"/>
        <v>ù</v>
      </c>
      <c r="R896" s="414" t="str">
        <f>IF($B896="-","",INDEX('Res.Aux.'!$AG$12:$BG$722,MATCH($B896,'Res.Aux.'!$AG$12:$AG$722,0),MATCH(R$6,'Res.Aux.'!$AG$15:$BG$15,0)))</f>
        <v/>
      </c>
      <c r="S896" s="415" t="str">
        <f>IF($B896="-","",INDEX('Res.Aux.'!$AG$12:$BG$722,MATCH($B896,'Res.Aux.'!$AG$12:$AG$722,0),MATCH(S$6,'Res.Aux.'!$AG$15:$BG$15,0)))</f>
        <v/>
      </c>
      <c r="T896" s="415" t="str">
        <f>IF($B896="-","",INDEX('Res.Aux.'!$AG$12:$BG$722,MATCH($B896,'Res.Aux.'!$AG$12:$AG$722,0),MATCH(T$6,'Res.Aux.'!$AG$15:$BG$15,0)))</f>
        <v/>
      </c>
      <c r="U896" s="416" t="str">
        <f>IF($B896="-","",INDEX('Res.Aux.'!$AG$12:$BG$722,MATCH($B896,'Res.Aux.'!$AG$12:$AG$722,0),MATCH(U$6,'Res.Aux.'!$AG$15:$BG$15,0)))</f>
        <v/>
      </c>
      <c r="V896" s="417"/>
      <c r="W896" s="414" t="str">
        <f t="shared" si="170"/>
        <v>-</v>
      </c>
      <c r="X896" s="415" t="str">
        <f t="shared" si="170"/>
        <v>-</v>
      </c>
      <c r="Y896" s="415" t="str">
        <f t="shared" si="170"/>
        <v>-</v>
      </c>
      <c r="Z896" s="416" t="str">
        <f t="shared" si="168"/>
        <v>-</v>
      </c>
      <c r="AA896" s="417"/>
      <c r="AB896" s="414" t="str">
        <f t="shared" si="169"/>
        <v>-</v>
      </c>
      <c r="AC896" s="415" t="str">
        <f t="shared" si="169"/>
        <v>-</v>
      </c>
      <c r="AD896" s="415" t="str">
        <f t="shared" si="169"/>
        <v>-</v>
      </c>
      <c r="AE896" s="416" t="str">
        <f t="shared" si="167"/>
        <v>-</v>
      </c>
      <c r="AF896" s="417"/>
      <c r="AG896" s="410" t="str">
        <f t="shared" si="158"/>
        <v>-</v>
      </c>
      <c r="AH896" s="417"/>
      <c r="AI896" s="418" t="str">
        <f t="shared" si="159"/>
        <v>ù</v>
      </c>
      <c r="AJ896" s="419" t="str">
        <f t="shared" si="160"/>
        <v>~</v>
      </c>
      <c r="AK896" s="417"/>
      <c r="AL896" s="414" t="str">
        <f t="shared" si="166"/>
        <v>-</v>
      </c>
      <c r="AM896" s="416" t="str">
        <f t="shared" si="164"/>
        <v>-</v>
      </c>
    </row>
    <row r="897" spans="2:39" ht="15" x14ac:dyDescent="0.3">
      <c r="B897" s="400" t="str">
        <f>IF(MAX(B$7:B896)+1&gt;MAX('Res.Aux.'!$AG$23:$AG$722),"-",MAX(B$7:B896)+1)</f>
        <v>-</v>
      </c>
      <c r="C897" s="401" t="str">
        <f>IF($B897="-","",INDEX('Res.Aux.'!$AG$12:$BG$722,MATCH($B897,'Res.Aux.'!$AG$12:$AG$722,0),MATCH(C$6,'Res.Aux.'!$AG$15:$BG$15,0)))</f>
        <v/>
      </c>
      <c r="D897" s="402" t="str">
        <f t="shared" si="161"/>
        <v/>
      </c>
      <c r="E897" s="403" t="str">
        <f>IF($B897="-","",INDEX('Res.Aux.'!$AG$12:$BG$722,MATCH($B897,'Res.Aux.'!$AG$12:$AG$722,0),MATCH(E$6,'Res.Aux.'!$AG$15:$BG$15,0)))</f>
        <v/>
      </c>
      <c r="F897" s="402" t="str">
        <f t="shared" si="162"/>
        <v/>
      </c>
      <c r="G897" s="404" t="str">
        <f>IF($B897="-","",INDEX('Res.Aux.'!$AG$12:$BG$722,MATCH($B897,'Res.Aux.'!$AG$12:$AG$722,0),MATCH(G$6,'Res.Aux.'!$AG$15:$BG$15,0)))</f>
        <v/>
      </c>
      <c r="H897" s="405" t="str">
        <f>IF($B897="-","",Datos!$I$16)</f>
        <v/>
      </c>
      <c r="I897" s="406" t="str">
        <f>IF($C897="","",Datos!$G$16)</f>
        <v/>
      </c>
      <c r="J897" s="407" t="str">
        <f>IF($B897="-","",INDEX('Res.Aux.'!$AG$12:$BG$722,MATCH($B897,'Res.Aux.'!$AG$12:$AG$722,0),MATCH(J$6,'Res.Aux.'!$AG$15:$BG$15,0)))</f>
        <v/>
      </c>
      <c r="K897" s="408" t="str">
        <f>IF($C897="","",Datos!$H$26)</f>
        <v/>
      </c>
      <c r="L897" s="409" t="str">
        <f>IF($I897="","",Datos!$N$27)</f>
        <v/>
      </c>
      <c r="M897" s="407" t="str">
        <f>IF($I897="","",Datos!$O$27)</f>
        <v/>
      </c>
      <c r="N897" s="410" t="str">
        <f>IF($B897="-","",INDEX('Res.Aux.'!$AG$12:$BG$722,MATCH($B897,'Res.Aux.'!$AG$12:$AG$722,0),MATCH(N$6,'Res.Aux.'!$AG$15:$BG$15,0)))</f>
        <v/>
      </c>
      <c r="O897" s="411"/>
      <c r="P897" s="412" t="str">
        <f t="shared" si="163"/>
        <v/>
      </c>
      <c r="Q897" s="413" t="str">
        <f t="shared" si="165"/>
        <v>ù</v>
      </c>
      <c r="R897" s="414" t="str">
        <f>IF($B897="-","",INDEX('Res.Aux.'!$AG$12:$BG$722,MATCH($B897,'Res.Aux.'!$AG$12:$AG$722,0),MATCH(R$6,'Res.Aux.'!$AG$15:$BG$15,0)))</f>
        <v/>
      </c>
      <c r="S897" s="415" t="str">
        <f>IF($B897="-","",INDEX('Res.Aux.'!$AG$12:$BG$722,MATCH($B897,'Res.Aux.'!$AG$12:$AG$722,0),MATCH(S$6,'Res.Aux.'!$AG$15:$BG$15,0)))</f>
        <v/>
      </c>
      <c r="T897" s="415" t="str">
        <f>IF($B897="-","",INDEX('Res.Aux.'!$AG$12:$BG$722,MATCH($B897,'Res.Aux.'!$AG$12:$AG$722,0),MATCH(T$6,'Res.Aux.'!$AG$15:$BG$15,0)))</f>
        <v/>
      </c>
      <c r="U897" s="416" t="str">
        <f>IF($B897="-","",INDEX('Res.Aux.'!$AG$12:$BG$722,MATCH($B897,'Res.Aux.'!$AG$12:$AG$722,0),MATCH(U$6,'Res.Aux.'!$AG$15:$BG$15,0)))</f>
        <v/>
      </c>
      <c r="V897" s="417"/>
      <c r="W897" s="414" t="str">
        <f t="shared" si="170"/>
        <v>-</v>
      </c>
      <c r="X897" s="415" t="str">
        <f t="shared" si="170"/>
        <v>-</v>
      </c>
      <c r="Y897" s="415" t="str">
        <f t="shared" si="170"/>
        <v>-</v>
      </c>
      <c r="Z897" s="416" t="str">
        <f t="shared" si="168"/>
        <v>-</v>
      </c>
      <c r="AA897" s="417"/>
      <c r="AB897" s="414" t="str">
        <f t="shared" si="169"/>
        <v>-</v>
      </c>
      <c r="AC897" s="415" t="str">
        <f t="shared" si="169"/>
        <v>-</v>
      </c>
      <c r="AD897" s="415" t="str">
        <f t="shared" si="169"/>
        <v>-</v>
      </c>
      <c r="AE897" s="416" t="str">
        <f t="shared" si="167"/>
        <v>-</v>
      </c>
      <c r="AF897" s="417"/>
      <c r="AG897" s="410" t="str">
        <f t="shared" si="158"/>
        <v>-</v>
      </c>
      <c r="AH897" s="417"/>
      <c r="AI897" s="418" t="str">
        <f t="shared" si="159"/>
        <v>ù</v>
      </c>
      <c r="AJ897" s="419" t="str">
        <f t="shared" si="160"/>
        <v>~</v>
      </c>
      <c r="AK897" s="417"/>
      <c r="AL897" s="414" t="str">
        <f t="shared" si="166"/>
        <v>-</v>
      </c>
      <c r="AM897" s="416" t="str">
        <f t="shared" si="164"/>
        <v>-</v>
      </c>
    </row>
    <row r="898" spans="2:39" ht="15" x14ac:dyDescent="0.3">
      <c r="B898" s="400" t="str">
        <f>IF(MAX(B$7:B897)+1&gt;MAX('Res.Aux.'!$AG$23:$AG$722),"-",MAX(B$7:B897)+1)</f>
        <v>-</v>
      </c>
      <c r="C898" s="401" t="str">
        <f>IF($B898="-","",INDEX('Res.Aux.'!$AG$12:$BG$722,MATCH($B898,'Res.Aux.'!$AG$12:$AG$722,0),MATCH(C$6,'Res.Aux.'!$AG$15:$BG$15,0)))</f>
        <v/>
      </c>
      <c r="D898" s="402" t="str">
        <f t="shared" si="161"/>
        <v/>
      </c>
      <c r="E898" s="403" t="str">
        <f>IF($B898="-","",INDEX('Res.Aux.'!$AG$12:$BG$722,MATCH($B898,'Res.Aux.'!$AG$12:$AG$722,0),MATCH(E$6,'Res.Aux.'!$AG$15:$BG$15,0)))</f>
        <v/>
      </c>
      <c r="F898" s="402" t="str">
        <f t="shared" si="162"/>
        <v/>
      </c>
      <c r="G898" s="404" t="str">
        <f>IF($B898="-","",INDEX('Res.Aux.'!$AG$12:$BG$722,MATCH($B898,'Res.Aux.'!$AG$12:$AG$722,0),MATCH(G$6,'Res.Aux.'!$AG$15:$BG$15,0)))</f>
        <v/>
      </c>
      <c r="H898" s="405" t="str">
        <f>IF($B898="-","",Datos!$I$16)</f>
        <v/>
      </c>
      <c r="I898" s="406" t="str">
        <f>IF($C898="","",Datos!$G$16)</f>
        <v/>
      </c>
      <c r="J898" s="407" t="str">
        <f>IF($B898="-","",INDEX('Res.Aux.'!$AG$12:$BG$722,MATCH($B898,'Res.Aux.'!$AG$12:$AG$722,0),MATCH(J$6,'Res.Aux.'!$AG$15:$BG$15,0)))</f>
        <v/>
      </c>
      <c r="K898" s="408" t="str">
        <f>IF($C898="","",Datos!$H$26)</f>
        <v/>
      </c>
      <c r="L898" s="409" t="str">
        <f>IF($I898="","",Datos!$N$27)</f>
        <v/>
      </c>
      <c r="M898" s="407" t="str">
        <f>IF($I898="","",Datos!$O$27)</f>
        <v/>
      </c>
      <c r="N898" s="410" t="str">
        <f>IF($B898="-","",INDEX('Res.Aux.'!$AG$12:$BG$722,MATCH($B898,'Res.Aux.'!$AG$12:$AG$722,0),MATCH(N$6,'Res.Aux.'!$AG$15:$BG$15,0)))</f>
        <v/>
      </c>
      <c r="O898" s="411"/>
      <c r="P898" s="412" t="str">
        <f t="shared" si="163"/>
        <v/>
      </c>
      <c r="Q898" s="413" t="str">
        <f t="shared" si="165"/>
        <v>ù</v>
      </c>
      <c r="R898" s="414" t="str">
        <f>IF($B898="-","",INDEX('Res.Aux.'!$AG$12:$BG$722,MATCH($B898,'Res.Aux.'!$AG$12:$AG$722,0),MATCH(R$6,'Res.Aux.'!$AG$15:$BG$15,0)))</f>
        <v/>
      </c>
      <c r="S898" s="415" t="str">
        <f>IF($B898="-","",INDEX('Res.Aux.'!$AG$12:$BG$722,MATCH($B898,'Res.Aux.'!$AG$12:$AG$722,0),MATCH(S$6,'Res.Aux.'!$AG$15:$BG$15,0)))</f>
        <v/>
      </c>
      <c r="T898" s="415" t="str">
        <f>IF($B898="-","",INDEX('Res.Aux.'!$AG$12:$BG$722,MATCH($B898,'Res.Aux.'!$AG$12:$AG$722,0),MATCH(T$6,'Res.Aux.'!$AG$15:$BG$15,0)))</f>
        <v/>
      </c>
      <c r="U898" s="416" t="str">
        <f>IF($B898="-","",INDEX('Res.Aux.'!$AG$12:$BG$722,MATCH($B898,'Res.Aux.'!$AG$12:$AG$722,0),MATCH(U$6,'Res.Aux.'!$AG$15:$BG$15,0)))</f>
        <v/>
      </c>
      <c r="V898" s="417"/>
      <c r="W898" s="414" t="str">
        <f t="shared" si="170"/>
        <v>-</v>
      </c>
      <c r="X898" s="415" t="str">
        <f t="shared" si="170"/>
        <v>-</v>
      </c>
      <c r="Y898" s="415" t="str">
        <f t="shared" si="170"/>
        <v>-</v>
      </c>
      <c r="Z898" s="416" t="str">
        <f t="shared" si="168"/>
        <v>-</v>
      </c>
      <c r="AA898" s="417"/>
      <c r="AB898" s="414" t="str">
        <f t="shared" si="169"/>
        <v>-</v>
      </c>
      <c r="AC898" s="415" t="str">
        <f t="shared" si="169"/>
        <v>-</v>
      </c>
      <c r="AD898" s="415" t="str">
        <f t="shared" si="169"/>
        <v>-</v>
      </c>
      <c r="AE898" s="416" t="str">
        <f t="shared" si="167"/>
        <v>-</v>
      </c>
      <c r="AF898" s="417"/>
      <c r="AG898" s="410" t="str">
        <f t="shared" si="158"/>
        <v>-</v>
      </c>
      <c r="AH898" s="417"/>
      <c r="AI898" s="418" t="str">
        <f t="shared" si="159"/>
        <v>ù</v>
      </c>
      <c r="AJ898" s="419" t="str">
        <f t="shared" si="160"/>
        <v>~</v>
      </c>
      <c r="AK898" s="417"/>
      <c r="AL898" s="414" t="str">
        <f t="shared" si="166"/>
        <v>-</v>
      </c>
      <c r="AM898" s="416" t="str">
        <f t="shared" si="164"/>
        <v>-</v>
      </c>
    </row>
    <row r="899" spans="2:39" ht="15" x14ac:dyDescent="0.3">
      <c r="B899" s="400" t="str">
        <f>IF(MAX(B$7:B898)+1&gt;MAX('Res.Aux.'!$AG$23:$AG$722),"-",MAX(B$7:B898)+1)</f>
        <v>-</v>
      </c>
      <c r="C899" s="401" t="str">
        <f>IF($B899="-","",INDEX('Res.Aux.'!$AG$12:$BG$722,MATCH($B899,'Res.Aux.'!$AG$12:$AG$722,0),MATCH(C$6,'Res.Aux.'!$AG$15:$BG$15,0)))</f>
        <v/>
      </c>
      <c r="D899" s="402" t="str">
        <f t="shared" si="161"/>
        <v/>
      </c>
      <c r="E899" s="403" t="str">
        <f>IF($B899="-","",INDEX('Res.Aux.'!$AG$12:$BG$722,MATCH($B899,'Res.Aux.'!$AG$12:$AG$722,0),MATCH(E$6,'Res.Aux.'!$AG$15:$BG$15,0)))</f>
        <v/>
      </c>
      <c r="F899" s="402" t="str">
        <f t="shared" si="162"/>
        <v/>
      </c>
      <c r="G899" s="404" t="str">
        <f>IF($B899="-","",INDEX('Res.Aux.'!$AG$12:$BG$722,MATCH($B899,'Res.Aux.'!$AG$12:$AG$722,0),MATCH(G$6,'Res.Aux.'!$AG$15:$BG$15,0)))</f>
        <v/>
      </c>
      <c r="H899" s="405" t="str">
        <f>IF($B899="-","",Datos!$I$16)</f>
        <v/>
      </c>
      <c r="I899" s="406" t="str">
        <f>IF($C899="","",Datos!$G$16)</f>
        <v/>
      </c>
      <c r="J899" s="407" t="str">
        <f>IF($B899="-","",INDEX('Res.Aux.'!$AG$12:$BG$722,MATCH($B899,'Res.Aux.'!$AG$12:$AG$722,0),MATCH(J$6,'Res.Aux.'!$AG$15:$BG$15,0)))</f>
        <v/>
      </c>
      <c r="K899" s="408" t="str">
        <f>IF($C899="","",Datos!$H$26)</f>
        <v/>
      </c>
      <c r="L899" s="409" t="str">
        <f>IF($I899="","",Datos!$N$27)</f>
        <v/>
      </c>
      <c r="M899" s="407" t="str">
        <f>IF($I899="","",Datos!$O$27)</f>
        <v/>
      </c>
      <c r="N899" s="410" t="str">
        <f>IF($B899="-","",INDEX('Res.Aux.'!$AG$12:$BG$722,MATCH($B899,'Res.Aux.'!$AG$12:$AG$722,0),MATCH(N$6,'Res.Aux.'!$AG$15:$BG$15,0)))</f>
        <v/>
      </c>
      <c r="O899" s="411"/>
      <c r="P899" s="412" t="str">
        <f t="shared" si="163"/>
        <v/>
      </c>
      <c r="Q899" s="413" t="str">
        <f t="shared" si="165"/>
        <v>ù</v>
      </c>
      <c r="R899" s="414" t="str">
        <f>IF($B899="-","",INDEX('Res.Aux.'!$AG$12:$BG$722,MATCH($B899,'Res.Aux.'!$AG$12:$AG$722,0),MATCH(R$6,'Res.Aux.'!$AG$15:$BG$15,0)))</f>
        <v/>
      </c>
      <c r="S899" s="415" t="str">
        <f>IF($B899="-","",INDEX('Res.Aux.'!$AG$12:$BG$722,MATCH($B899,'Res.Aux.'!$AG$12:$AG$722,0),MATCH(S$6,'Res.Aux.'!$AG$15:$BG$15,0)))</f>
        <v/>
      </c>
      <c r="T899" s="415" t="str">
        <f>IF($B899="-","",INDEX('Res.Aux.'!$AG$12:$BG$722,MATCH($B899,'Res.Aux.'!$AG$12:$AG$722,0),MATCH(T$6,'Res.Aux.'!$AG$15:$BG$15,0)))</f>
        <v/>
      </c>
      <c r="U899" s="416" t="str">
        <f>IF($B899="-","",INDEX('Res.Aux.'!$AG$12:$BG$722,MATCH($B899,'Res.Aux.'!$AG$12:$AG$722,0),MATCH(U$6,'Res.Aux.'!$AG$15:$BG$15,0)))</f>
        <v/>
      </c>
      <c r="V899" s="417"/>
      <c r="W899" s="414" t="str">
        <f t="shared" si="170"/>
        <v>-</v>
      </c>
      <c r="X899" s="415" t="str">
        <f t="shared" si="170"/>
        <v>-</v>
      </c>
      <c r="Y899" s="415" t="str">
        <f t="shared" si="170"/>
        <v>-</v>
      </c>
      <c r="Z899" s="416" t="str">
        <f t="shared" si="168"/>
        <v>-</v>
      </c>
      <c r="AA899" s="417"/>
      <c r="AB899" s="414" t="str">
        <f t="shared" si="169"/>
        <v>-</v>
      </c>
      <c r="AC899" s="415" t="str">
        <f t="shared" si="169"/>
        <v>-</v>
      </c>
      <c r="AD899" s="415" t="str">
        <f t="shared" si="169"/>
        <v>-</v>
      </c>
      <c r="AE899" s="416" t="str">
        <f t="shared" si="167"/>
        <v>-</v>
      </c>
      <c r="AF899" s="417"/>
      <c r="AG899" s="410" t="str">
        <f t="shared" si="158"/>
        <v>-</v>
      </c>
      <c r="AH899" s="417"/>
      <c r="AI899" s="418" t="str">
        <f t="shared" si="159"/>
        <v>ù</v>
      </c>
      <c r="AJ899" s="419" t="str">
        <f t="shared" si="160"/>
        <v>~</v>
      </c>
      <c r="AK899" s="417"/>
      <c r="AL899" s="414" t="str">
        <f t="shared" si="166"/>
        <v>-</v>
      </c>
      <c r="AM899" s="416" t="str">
        <f t="shared" si="164"/>
        <v>-</v>
      </c>
    </row>
    <row r="900" spans="2:39" ht="15" x14ac:dyDescent="0.3">
      <c r="B900" s="400" t="str">
        <f>IF(MAX(B$7:B899)+1&gt;MAX('Res.Aux.'!$AG$23:$AG$722),"-",MAX(B$7:B899)+1)</f>
        <v>-</v>
      </c>
      <c r="C900" s="401" t="str">
        <f>IF($B900="-","",INDEX('Res.Aux.'!$AG$12:$BG$722,MATCH($B900,'Res.Aux.'!$AG$12:$AG$722,0),MATCH(C$6,'Res.Aux.'!$AG$15:$BG$15,0)))</f>
        <v/>
      </c>
      <c r="D900" s="402" t="str">
        <f t="shared" si="161"/>
        <v/>
      </c>
      <c r="E900" s="403" t="str">
        <f>IF($B900="-","",INDEX('Res.Aux.'!$AG$12:$BG$722,MATCH($B900,'Res.Aux.'!$AG$12:$AG$722,0),MATCH(E$6,'Res.Aux.'!$AG$15:$BG$15,0)))</f>
        <v/>
      </c>
      <c r="F900" s="402" t="str">
        <f t="shared" si="162"/>
        <v/>
      </c>
      <c r="G900" s="404" t="str">
        <f>IF($B900="-","",INDEX('Res.Aux.'!$AG$12:$BG$722,MATCH($B900,'Res.Aux.'!$AG$12:$AG$722,0),MATCH(G$6,'Res.Aux.'!$AG$15:$BG$15,0)))</f>
        <v/>
      </c>
      <c r="H900" s="405" t="str">
        <f>IF($B900="-","",Datos!$I$16)</f>
        <v/>
      </c>
      <c r="I900" s="406" t="str">
        <f>IF($C900="","",Datos!$G$16)</f>
        <v/>
      </c>
      <c r="J900" s="407" t="str">
        <f>IF($B900="-","",INDEX('Res.Aux.'!$AG$12:$BG$722,MATCH($B900,'Res.Aux.'!$AG$12:$AG$722,0),MATCH(J$6,'Res.Aux.'!$AG$15:$BG$15,0)))</f>
        <v/>
      </c>
      <c r="K900" s="408" t="str">
        <f>IF($C900="","",Datos!$H$26)</f>
        <v/>
      </c>
      <c r="L900" s="409" t="str">
        <f>IF($I900="","",Datos!$N$27)</f>
        <v/>
      </c>
      <c r="M900" s="407" t="str">
        <f>IF($I900="","",Datos!$O$27)</f>
        <v/>
      </c>
      <c r="N900" s="410" t="str">
        <f>IF($B900="-","",INDEX('Res.Aux.'!$AG$12:$BG$722,MATCH($B900,'Res.Aux.'!$AG$12:$AG$722,0),MATCH(N$6,'Res.Aux.'!$AG$15:$BG$15,0)))</f>
        <v/>
      </c>
      <c r="O900" s="411"/>
      <c r="P900" s="412" t="str">
        <f t="shared" si="163"/>
        <v/>
      </c>
      <c r="Q900" s="413" t="str">
        <f t="shared" si="165"/>
        <v>ù</v>
      </c>
      <c r="R900" s="414" t="str">
        <f>IF($B900="-","",INDEX('Res.Aux.'!$AG$12:$BG$722,MATCH($B900,'Res.Aux.'!$AG$12:$AG$722,0),MATCH(R$6,'Res.Aux.'!$AG$15:$BG$15,0)))</f>
        <v/>
      </c>
      <c r="S900" s="415" t="str">
        <f>IF($B900="-","",INDEX('Res.Aux.'!$AG$12:$BG$722,MATCH($B900,'Res.Aux.'!$AG$12:$AG$722,0),MATCH(S$6,'Res.Aux.'!$AG$15:$BG$15,0)))</f>
        <v/>
      </c>
      <c r="T900" s="415" t="str">
        <f>IF($B900="-","",INDEX('Res.Aux.'!$AG$12:$BG$722,MATCH($B900,'Res.Aux.'!$AG$12:$AG$722,0),MATCH(T$6,'Res.Aux.'!$AG$15:$BG$15,0)))</f>
        <v/>
      </c>
      <c r="U900" s="416" t="str">
        <f>IF($B900="-","",INDEX('Res.Aux.'!$AG$12:$BG$722,MATCH($B900,'Res.Aux.'!$AG$12:$AG$722,0),MATCH(U$6,'Res.Aux.'!$AG$15:$BG$15,0)))</f>
        <v/>
      </c>
      <c r="V900" s="417"/>
      <c r="W900" s="414" t="str">
        <f t="shared" si="170"/>
        <v>-</v>
      </c>
      <c r="X900" s="415" t="str">
        <f t="shared" si="170"/>
        <v>-</v>
      </c>
      <c r="Y900" s="415" t="str">
        <f t="shared" si="170"/>
        <v>-</v>
      </c>
      <c r="Z900" s="416" t="str">
        <f t="shared" si="168"/>
        <v>-</v>
      </c>
      <c r="AA900" s="417"/>
      <c r="AB900" s="414" t="str">
        <f t="shared" si="169"/>
        <v>-</v>
      </c>
      <c r="AC900" s="415" t="str">
        <f t="shared" si="169"/>
        <v>-</v>
      </c>
      <c r="AD900" s="415" t="str">
        <f t="shared" si="169"/>
        <v>-</v>
      </c>
      <c r="AE900" s="416" t="str">
        <f t="shared" si="167"/>
        <v>-</v>
      </c>
      <c r="AF900" s="417"/>
      <c r="AG900" s="410" t="str">
        <f t="shared" si="158"/>
        <v>-</v>
      </c>
      <c r="AH900" s="417"/>
      <c r="AI900" s="418" t="str">
        <f t="shared" si="159"/>
        <v>ù</v>
      </c>
      <c r="AJ900" s="419" t="str">
        <f t="shared" si="160"/>
        <v>~</v>
      </c>
      <c r="AK900" s="417"/>
      <c r="AL900" s="414" t="str">
        <f t="shared" si="166"/>
        <v>-</v>
      </c>
      <c r="AM900" s="416" t="str">
        <f t="shared" si="164"/>
        <v>-</v>
      </c>
    </row>
    <row r="901" spans="2:39" ht="15" x14ac:dyDescent="0.3">
      <c r="B901" s="400" t="str">
        <f>IF(MAX(B$7:B900)+1&gt;MAX('Res.Aux.'!$AG$23:$AG$722),"-",MAX(B$7:B900)+1)</f>
        <v>-</v>
      </c>
      <c r="C901" s="401" t="str">
        <f>IF($B901="-","",INDEX('Res.Aux.'!$AG$12:$BG$722,MATCH($B901,'Res.Aux.'!$AG$12:$AG$722,0),MATCH(C$6,'Res.Aux.'!$AG$15:$BG$15,0)))</f>
        <v/>
      </c>
      <c r="D901" s="402" t="str">
        <f t="shared" si="161"/>
        <v/>
      </c>
      <c r="E901" s="403" t="str">
        <f>IF($B901="-","",INDEX('Res.Aux.'!$AG$12:$BG$722,MATCH($B901,'Res.Aux.'!$AG$12:$AG$722,0),MATCH(E$6,'Res.Aux.'!$AG$15:$BG$15,0)))</f>
        <v/>
      </c>
      <c r="F901" s="402" t="str">
        <f t="shared" si="162"/>
        <v/>
      </c>
      <c r="G901" s="404" t="str">
        <f>IF($B901="-","",INDEX('Res.Aux.'!$AG$12:$BG$722,MATCH($B901,'Res.Aux.'!$AG$12:$AG$722,0),MATCH(G$6,'Res.Aux.'!$AG$15:$BG$15,0)))</f>
        <v/>
      </c>
      <c r="H901" s="405" t="str">
        <f>IF($B901="-","",Datos!$I$16)</f>
        <v/>
      </c>
      <c r="I901" s="406" t="str">
        <f>IF($C901="","",Datos!$G$16)</f>
        <v/>
      </c>
      <c r="J901" s="407" t="str">
        <f>IF($B901="-","",INDEX('Res.Aux.'!$AG$12:$BG$722,MATCH($B901,'Res.Aux.'!$AG$12:$AG$722,0),MATCH(J$6,'Res.Aux.'!$AG$15:$BG$15,0)))</f>
        <v/>
      </c>
      <c r="K901" s="408" t="str">
        <f>IF($C901="","",Datos!$H$26)</f>
        <v/>
      </c>
      <c r="L901" s="409" t="str">
        <f>IF($I901="","",Datos!$N$27)</f>
        <v/>
      </c>
      <c r="M901" s="407" t="str">
        <f>IF($I901="","",Datos!$O$27)</f>
        <v/>
      </c>
      <c r="N901" s="410" t="str">
        <f>IF($B901="-","",INDEX('Res.Aux.'!$AG$12:$BG$722,MATCH($B901,'Res.Aux.'!$AG$12:$AG$722,0),MATCH(N$6,'Res.Aux.'!$AG$15:$BG$15,0)))</f>
        <v/>
      </c>
      <c r="O901" s="411"/>
      <c r="P901" s="412" t="str">
        <f t="shared" si="163"/>
        <v/>
      </c>
      <c r="Q901" s="413" t="str">
        <f t="shared" si="165"/>
        <v>ù</v>
      </c>
      <c r="R901" s="414" t="str">
        <f>IF($B901="-","",INDEX('Res.Aux.'!$AG$12:$BG$722,MATCH($B901,'Res.Aux.'!$AG$12:$AG$722,0),MATCH(R$6,'Res.Aux.'!$AG$15:$BG$15,0)))</f>
        <v/>
      </c>
      <c r="S901" s="415" t="str">
        <f>IF($B901="-","",INDEX('Res.Aux.'!$AG$12:$BG$722,MATCH($B901,'Res.Aux.'!$AG$12:$AG$722,0),MATCH(S$6,'Res.Aux.'!$AG$15:$BG$15,0)))</f>
        <v/>
      </c>
      <c r="T901" s="415" t="str">
        <f>IF($B901="-","",INDEX('Res.Aux.'!$AG$12:$BG$722,MATCH($B901,'Res.Aux.'!$AG$12:$AG$722,0),MATCH(T$6,'Res.Aux.'!$AG$15:$BG$15,0)))</f>
        <v/>
      </c>
      <c r="U901" s="416" t="str">
        <f>IF($B901="-","",INDEX('Res.Aux.'!$AG$12:$BG$722,MATCH($B901,'Res.Aux.'!$AG$12:$AG$722,0),MATCH(U$6,'Res.Aux.'!$AG$15:$BG$15,0)))</f>
        <v/>
      </c>
      <c r="V901" s="417"/>
      <c r="W901" s="414" t="str">
        <f t="shared" si="170"/>
        <v>-</v>
      </c>
      <c r="X901" s="415" t="str">
        <f t="shared" si="170"/>
        <v>-</v>
      </c>
      <c r="Y901" s="415" t="str">
        <f t="shared" si="170"/>
        <v>-</v>
      </c>
      <c r="Z901" s="416" t="str">
        <f t="shared" si="168"/>
        <v>-</v>
      </c>
      <c r="AA901" s="417"/>
      <c r="AB901" s="414" t="str">
        <f t="shared" si="169"/>
        <v>-</v>
      </c>
      <c r="AC901" s="415" t="str">
        <f t="shared" si="169"/>
        <v>-</v>
      </c>
      <c r="AD901" s="415" t="str">
        <f t="shared" si="169"/>
        <v>-</v>
      </c>
      <c r="AE901" s="416" t="str">
        <f t="shared" si="167"/>
        <v>-</v>
      </c>
      <c r="AF901" s="417"/>
      <c r="AG901" s="410" t="str">
        <f t="shared" si="158"/>
        <v>-</v>
      </c>
      <c r="AH901" s="417"/>
      <c r="AI901" s="418" t="str">
        <f t="shared" si="159"/>
        <v>ù</v>
      </c>
      <c r="AJ901" s="419" t="str">
        <f t="shared" si="160"/>
        <v>~</v>
      </c>
      <c r="AK901" s="417"/>
      <c r="AL901" s="414" t="str">
        <f t="shared" si="166"/>
        <v>-</v>
      </c>
      <c r="AM901" s="416" t="str">
        <f t="shared" si="164"/>
        <v>-</v>
      </c>
    </row>
    <row r="902" spans="2:39" ht="15" x14ac:dyDescent="0.3">
      <c r="B902" s="400" t="str">
        <f>IF(MAX(B$7:B901)+1&gt;MAX('Res.Aux.'!$AG$23:$AG$722),"-",MAX(B$7:B901)+1)</f>
        <v>-</v>
      </c>
      <c r="C902" s="401" t="str">
        <f>IF($B902="-","",INDEX('Res.Aux.'!$AG$12:$BG$722,MATCH($B902,'Res.Aux.'!$AG$12:$AG$722,0),MATCH(C$6,'Res.Aux.'!$AG$15:$BG$15,0)))</f>
        <v/>
      </c>
      <c r="D902" s="402" t="str">
        <f t="shared" si="161"/>
        <v/>
      </c>
      <c r="E902" s="403" t="str">
        <f>IF($B902="-","",INDEX('Res.Aux.'!$AG$12:$BG$722,MATCH($B902,'Res.Aux.'!$AG$12:$AG$722,0),MATCH(E$6,'Res.Aux.'!$AG$15:$BG$15,0)))</f>
        <v/>
      </c>
      <c r="F902" s="402" t="str">
        <f t="shared" si="162"/>
        <v/>
      </c>
      <c r="G902" s="404" t="str">
        <f>IF($B902="-","",INDEX('Res.Aux.'!$AG$12:$BG$722,MATCH($B902,'Res.Aux.'!$AG$12:$AG$722,0),MATCH(G$6,'Res.Aux.'!$AG$15:$BG$15,0)))</f>
        <v/>
      </c>
      <c r="H902" s="405" t="str">
        <f>IF($B902="-","",Datos!$I$16)</f>
        <v/>
      </c>
      <c r="I902" s="406" t="str">
        <f>IF($C902="","",Datos!$G$16)</f>
        <v/>
      </c>
      <c r="J902" s="407" t="str">
        <f>IF($B902="-","",INDEX('Res.Aux.'!$AG$12:$BG$722,MATCH($B902,'Res.Aux.'!$AG$12:$AG$722,0),MATCH(J$6,'Res.Aux.'!$AG$15:$BG$15,0)))</f>
        <v/>
      </c>
      <c r="K902" s="408" t="str">
        <f>IF($C902="","",Datos!$H$26)</f>
        <v/>
      </c>
      <c r="L902" s="409" t="str">
        <f>IF($I902="","",Datos!$N$27)</f>
        <v/>
      </c>
      <c r="M902" s="407" t="str">
        <f>IF($I902="","",Datos!$O$27)</f>
        <v/>
      </c>
      <c r="N902" s="410" t="str">
        <f>IF($B902="-","",INDEX('Res.Aux.'!$AG$12:$BG$722,MATCH($B902,'Res.Aux.'!$AG$12:$AG$722,0),MATCH(N$6,'Res.Aux.'!$AG$15:$BG$15,0)))</f>
        <v/>
      </c>
      <c r="O902" s="411"/>
      <c r="P902" s="412" t="str">
        <f t="shared" si="163"/>
        <v/>
      </c>
      <c r="Q902" s="413" t="str">
        <f t="shared" si="165"/>
        <v>ù</v>
      </c>
      <c r="R902" s="414" t="str">
        <f>IF($B902="-","",INDEX('Res.Aux.'!$AG$12:$BG$722,MATCH($B902,'Res.Aux.'!$AG$12:$AG$722,0),MATCH(R$6,'Res.Aux.'!$AG$15:$BG$15,0)))</f>
        <v/>
      </c>
      <c r="S902" s="415" t="str">
        <f>IF($B902="-","",INDEX('Res.Aux.'!$AG$12:$BG$722,MATCH($B902,'Res.Aux.'!$AG$12:$AG$722,0),MATCH(S$6,'Res.Aux.'!$AG$15:$BG$15,0)))</f>
        <v/>
      </c>
      <c r="T902" s="415" t="str">
        <f>IF($B902="-","",INDEX('Res.Aux.'!$AG$12:$BG$722,MATCH($B902,'Res.Aux.'!$AG$12:$AG$722,0),MATCH(T$6,'Res.Aux.'!$AG$15:$BG$15,0)))</f>
        <v/>
      </c>
      <c r="U902" s="416" t="str">
        <f>IF($B902="-","",INDEX('Res.Aux.'!$AG$12:$BG$722,MATCH($B902,'Res.Aux.'!$AG$12:$AG$722,0),MATCH(U$6,'Res.Aux.'!$AG$15:$BG$15,0)))</f>
        <v/>
      </c>
      <c r="V902" s="417"/>
      <c r="W902" s="414" t="str">
        <f t="shared" si="170"/>
        <v>-</v>
      </c>
      <c r="X902" s="415" t="str">
        <f t="shared" si="170"/>
        <v>-</v>
      </c>
      <c r="Y902" s="415" t="str">
        <f t="shared" si="170"/>
        <v>-</v>
      </c>
      <c r="Z902" s="416" t="str">
        <f t="shared" si="168"/>
        <v>-</v>
      </c>
      <c r="AA902" s="417"/>
      <c r="AB902" s="414" t="str">
        <f t="shared" si="169"/>
        <v>-</v>
      </c>
      <c r="AC902" s="415" t="str">
        <f t="shared" si="169"/>
        <v>-</v>
      </c>
      <c r="AD902" s="415" t="str">
        <f t="shared" si="169"/>
        <v>-</v>
      </c>
      <c r="AE902" s="416" t="str">
        <f t="shared" si="167"/>
        <v>-</v>
      </c>
      <c r="AF902" s="417"/>
      <c r="AG902" s="410" t="str">
        <f t="shared" si="158"/>
        <v>-</v>
      </c>
      <c r="AH902" s="417"/>
      <c r="AI902" s="418" t="str">
        <f t="shared" si="159"/>
        <v>ù</v>
      </c>
      <c r="AJ902" s="419" t="str">
        <f t="shared" si="160"/>
        <v>~</v>
      </c>
      <c r="AK902" s="417"/>
      <c r="AL902" s="414" t="str">
        <f t="shared" si="166"/>
        <v>-</v>
      </c>
      <c r="AM902" s="416" t="str">
        <f t="shared" si="164"/>
        <v>-</v>
      </c>
    </row>
    <row r="903" spans="2:39" ht="15" x14ac:dyDescent="0.3">
      <c r="B903" s="400" t="str">
        <f>IF(MAX(B$7:B902)+1&gt;MAX('Res.Aux.'!$AG$23:$AG$722),"-",MAX(B$7:B902)+1)</f>
        <v>-</v>
      </c>
      <c r="C903" s="401" t="str">
        <f>IF($B903="-","",INDEX('Res.Aux.'!$AG$12:$BG$722,MATCH($B903,'Res.Aux.'!$AG$12:$AG$722,0),MATCH(C$6,'Res.Aux.'!$AG$15:$BG$15,0)))</f>
        <v/>
      </c>
      <c r="D903" s="402" t="str">
        <f t="shared" si="161"/>
        <v/>
      </c>
      <c r="E903" s="403" t="str">
        <f>IF($B903="-","",INDEX('Res.Aux.'!$AG$12:$BG$722,MATCH($B903,'Res.Aux.'!$AG$12:$AG$722,0),MATCH(E$6,'Res.Aux.'!$AG$15:$BG$15,0)))</f>
        <v/>
      </c>
      <c r="F903" s="402" t="str">
        <f t="shared" si="162"/>
        <v/>
      </c>
      <c r="G903" s="404" t="str">
        <f>IF($B903="-","",INDEX('Res.Aux.'!$AG$12:$BG$722,MATCH($B903,'Res.Aux.'!$AG$12:$AG$722,0),MATCH(G$6,'Res.Aux.'!$AG$15:$BG$15,0)))</f>
        <v/>
      </c>
      <c r="H903" s="405" t="str">
        <f>IF($B903="-","",Datos!$I$16)</f>
        <v/>
      </c>
      <c r="I903" s="406" t="str">
        <f>IF($C903="","",Datos!$G$16)</f>
        <v/>
      </c>
      <c r="J903" s="407" t="str">
        <f>IF($B903="-","",INDEX('Res.Aux.'!$AG$12:$BG$722,MATCH($B903,'Res.Aux.'!$AG$12:$AG$722,0),MATCH(J$6,'Res.Aux.'!$AG$15:$BG$15,0)))</f>
        <v/>
      </c>
      <c r="K903" s="408" t="str">
        <f>IF($C903="","",Datos!$H$26)</f>
        <v/>
      </c>
      <c r="L903" s="409" t="str">
        <f>IF($I903="","",Datos!$N$27)</f>
        <v/>
      </c>
      <c r="M903" s="407" t="str">
        <f>IF($I903="","",Datos!$O$27)</f>
        <v/>
      </c>
      <c r="N903" s="410" t="str">
        <f>IF($B903="-","",INDEX('Res.Aux.'!$AG$12:$BG$722,MATCH($B903,'Res.Aux.'!$AG$12:$AG$722,0),MATCH(N$6,'Res.Aux.'!$AG$15:$BG$15,0)))</f>
        <v/>
      </c>
      <c r="O903" s="411"/>
      <c r="P903" s="412" t="str">
        <f t="shared" si="163"/>
        <v/>
      </c>
      <c r="Q903" s="413" t="str">
        <f t="shared" si="165"/>
        <v>ù</v>
      </c>
      <c r="R903" s="414" t="str">
        <f>IF($B903="-","",INDEX('Res.Aux.'!$AG$12:$BG$722,MATCH($B903,'Res.Aux.'!$AG$12:$AG$722,0),MATCH(R$6,'Res.Aux.'!$AG$15:$BG$15,0)))</f>
        <v/>
      </c>
      <c r="S903" s="415" t="str">
        <f>IF($B903="-","",INDEX('Res.Aux.'!$AG$12:$BG$722,MATCH($B903,'Res.Aux.'!$AG$12:$AG$722,0),MATCH(S$6,'Res.Aux.'!$AG$15:$BG$15,0)))</f>
        <v/>
      </c>
      <c r="T903" s="415" t="str">
        <f>IF($B903="-","",INDEX('Res.Aux.'!$AG$12:$BG$722,MATCH($B903,'Res.Aux.'!$AG$12:$AG$722,0),MATCH(T$6,'Res.Aux.'!$AG$15:$BG$15,0)))</f>
        <v/>
      </c>
      <c r="U903" s="416" t="str">
        <f>IF($B903="-","",INDEX('Res.Aux.'!$AG$12:$BG$722,MATCH($B903,'Res.Aux.'!$AG$12:$AG$722,0),MATCH(U$6,'Res.Aux.'!$AG$15:$BG$15,0)))</f>
        <v/>
      </c>
      <c r="V903" s="417"/>
      <c r="W903" s="414" t="str">
        <f t="shared" si="170"/>
        <v>-</v>
      </c>
      <c r="X903" s="415" t="str">
        <f t="shared" si="170"/>
        <v>-</v>
      </c>
      <c r="Y903" s="415" t="str">
        <f t="shared" si="170"/>
        <v>-</v>
      </c>
      <c r="Z903" s="416" t="str">
        <f t="shared" si="168"/>
        <v>-</v>
      </c>
      <c r="AA903" s="417"/>
      <c r="AB903" s="414" t="str">
        <f t="shared" si="169"/>
        <v>-</v>
      </c>
      <c r="AC903" s="415" t="str">
        <f t="shared" si="169"/>
        <v>-</v>
      </c>
      <c r="AD903" s="415" t="str">
        <f t="shared" si="169"/>
        <v>-</v>
      </c>
      <c r="AE903" s="416" t="str">
        <f t="shared" si="167"/>
        <v>-</v>
      </c>
      <c r="AF903" s="417"/>
      <c r="AG903" s="410" t="str">
        <f t="shared" ref="AG903:AG906" si="171">IF(SUM(AB903:AE903)=0,"-",SUM(AB903:AE903))</f>
        <v>-</v>
      </c>
      <c r="AH903" s="417"/>
      <c r="AI903" s="418" t="str">
        <f t="shared" ref="AI903:AI906" si="172">IF(AND(N903&lt;&gt;"",AG903&lt;&gt;"-"),IF(AG903=N903,"ü","û"),IF(OR(N903=0,N903="",N903="-"),"ù","$"))</f>
        <v>ù</v>
      </c>
      <c r="AJ903" s="419" t="str">
        <f t="shared" ref="AJ903:AJ906" si="173">IF(AI903="ü","-",IF(AI903="ù","~",IF(AI903="$","???",AG903-N903)))</f>
        <v>~</v>
      </c>
      <c r="AK903" s="417"/>
      <c r="AL903" s="414" t="str">
        <f t="shared" si="166"/>
        <v>-</v>
      </c>
      <c r="AM903" s="416" t="str">
        <f t="shared" si="164"/>
        <v>-</v>
      </c>
    </row>
    <row r="904" spans="2:39" ht="15" x14ac:dyDescent="0.3">
      <c r="B904" s="400" t="str">
        <f>IF(MAX(B$7:B903)+1&gt;MAX('Res.Aux.'!$AG$23:$AG$722),"-",MAX(B$7:B903)+1)</f>
        <v>-</v>
      </c>
      <c r="C904" s="401" t="str">
        <f>IF($B904="-","",INDEX('Res.Aux.'!$AG$12:$BG$722,MATCH($B904,'Res.Aux.'!$AG$12:$AG$722,0),MATCH(C$6,'Res.Aux.'!$AG$15:$BG$15,0)))</f>
        <v/>
      </c>
      <c r="D904" s="402" t="str">
        <f t="shared" ref="D904:D906" si="174">IF(C904="","","/")</f>
        <v/>
      </c>
      <c r="E904" s="403" t="str">
        <f>IF($B904="-","",INDEX('Res.Aux.'!$AG$12:$BG$722,MATCH($B904,'Res.Aux.'!$AG$12:$AG$722,0),MATCH(E$6,'Res.Aux.'!$AG$15:$BG$15,0)))</f>
        <v/>
      </c>
      <c r="F904" s="402" t="str">
        <f t="shared" ref="F904:F906" si="175">IF(E904="","","/")</f>
        <v/>
      </c>
      <c r="G904" s="404" t="str">
        <f>IF($B904="-","",INDEX('Res.Aux.'!$AG$12:$BG$722,MATCH($B904,'Res.Aux.'!$AG$12:$AG$722,0),MATCH(G$6,'Res.Aux.'!$AG$15:$BG$15,0)))</f>
        <v/>
      </c>
      <c r="H904" s="405" t="str">
        <f>IF($B904="-","",Datos!$I$16)</f>
        <v/>
      </c>
      <c r="I904" s="406" t="str">
        <f>IF($C904="","",Datos!$G$16)</f>
        <v/>
      </c>
      <c r="J904" s="407" t="str">
        <f>IF($B904="-","",INDEX('Res.Aux.'!$AG$12:$BG$722,MATCH($B904,'Res.Aux.'!$AG$12:$AG$722,0),MATCH(J$6,'Res.Aux.'!$AG$15:$BG$15,0)))</f>
        <v/>
      </c>
      <c r="K904" s="408" t="str">
        <f>IF($C904="","",Datos!$H$26)</f>
        <v/>
      </c>
      <c r="L904" s="409" t="str">
        <f>IF($I904="","",Datos!$N$27)</f>
        <v/>
      </c>
      <c r="M904" s="407" t="str">
        <f>IF($I904="","",Datos!$O$27)</f>
        <v/>
      </c>
      <c r="N904" s="410" t="str">
        <f>IF($B904="-","",INDEX('Res.Aux.'!$AG$12:$BG$722,MATCH($B904,'Res.Aux.'!$AG$12:$AG$722,0),MATCH(N$6,'Res.Aux.'!$AG$15:$BG$15,0)))</f>
        <v/>
      </c>
      <c r="O904" s="411"/>
      <c r="P904" s="412" t="str">
        <f t="shared" ref="P904:P906" si="176">IF($B904="-","","C")</f>
        <v/>
      </c>
      <c r="Q904" s="413" t="str">
        <f t="shared" si="165"/>
        <v>ù</v>
      </c>
      <c r="R904" s="414" t="str">
        <f>IF($B904="-","",INDEX('Res.Aux.'!$AG$12:$BG$722,MATCH($B904,'Res.Aux.'!$AG$12:$AG$722,0),MATCH(R$6,'Res.Aux.'!$AG$15:$BG$15,0)))</f>
        <v/>
      </c>
      <c r="S904" s="415" t="str">
        <f>IF($B904="-","",INDEX('Res.Aux.'!$AG$12:$BG$722,MATCH($B904,'Res.Aux.'!$AG$12:$AG$722,0),MATCH(S$6,'Res.Aux.'!$AG$15:$BG$15,0)))</f>
        <v/>
      </c>
      <c r="T904" s="415" t="str">
        <f>IF($B904="-","",INDEX('Res.Aux.'!$AG$12:$BG$722,MATCH($B904,'Res.Aux.'!$AG$12:$AG$722,0),MATCH(T$6,'Res.Aux.'!$AG$15:$BG$15,0)))</f>
        <v/>
      </c>
      <c r="U904" s="416" t="str">
        <f>IF($B904="-","",INDEX('Res.Aux.'!$AG$12:$BG$722,MATCH($B904,'Res.Aux.'!$AG$12:$AG$722,0),MATCH(U$6,'Res.Aux.'!$AG$15:$BG$15,0)))</f>
        <v/>
      </c>
      <c r="V904" s="417"/>
      <c r="W904" s="414" t="str">
        <f t="shared" si="170"/>
        <v>-</v>
      </c>
      <c r="X904" s="415" t="str">
        <f t="shared" si="170"/>
        <v>-</v>
      </c>
      <c r="Y904" s="415" t="str">
        <f t="shared" si="170"/>
        <v>-</v>
      </c>
      <c r="Z904" s="416" t="str">
        <f t="shared" si="168"/>
        <v>-</v>
      </c>
      <c r="AA904" s="417"/>
      <c r="AB904" s="414" t="str">
        <f t="shared" si="169"/>
        <v>-</v>
      </c>
      <c r="AC904" s="415" t="str">
        <f t="shared" si="169"/>
        <v>-</v>
      </c>
      <c r="AD904" s="415" t="str">
        <f t="shared" si="169"/>
        <v>-</v>
      </c>
      <c r="AE904" s="416" t="str">
        <f t="shared" si="167"/>
        <v>-</v>
      </c>
      <c r="AF904" s="417"/>
      <c r="AG904" s="410" t="str">
        <f t="shared" si="171"/>
        <v>-</v>
      </c>
      <c r="AH904" s="417"/>
      <c r="AI904" s="418" t="str">
        <f t="shared" si="172"/>
        <v>ù</v>
      </c>
      <c r="AJ904" s="419" t="str">
        <f t="shared" si="173"/>
        <v>~</v>
      </c>
      <c r="AK904" s="417"/>
      <c r="AL904" s="414" t="str">
        <f t="shared" si="166"/>
        <v>-</v>
      </c>
      <c r="AM904" s="416" t="str">
        <f t="shared" ref="AM904:AM906" si="177">IF(SUM(W904:Z904)=0,"-",SUM(W904:Z904))</f>
        <v>-</v>
      </c>
    </row>
    <row r="905" spans="2:39" ht="15" x14ac:dyDescent="0.3">
      <c r="B905" s="400" t="str">
        <f>IF(MAX(B$7:B904)+1&gt;MAX('Res.Aux.'!$AG$23:$AG$722),"-",MAX(B$7:B904)+1)</f>
        <v>-</v>
      </c>
      <c r="C905" s="401" t="str">
        <f>IF($B905="-","",INDEX('Res.Aux.'!$AG$12:$BG$722,MATCH($B905,'Res.Aux.'!$AG$12:$AG$722,0),MATCH(C$6,'Res.Aux.'!$AG$15:$BG$15,0)))</f>
        <v/>
      </c>
      <c r="D905" s="402" t="str">
        <f t="shared" si="174"/>
        <v/>
      </c>
      <c r="E905" s="403" t="str">
        <f>IF($B905="-","",INDEX('Res.Aux.'!$AG$12:$BG$722,MATCH($B905,'Res.Aux.'!$AG$12:$AG$722,0),MATCH(E$6,'Res.Aux.'!$AG$15:$BG$15,0)))</f>
        <v/>
      </c>
      <c r="F905" s="402" t="str">
        <f t="shared" si="175"/>
        <v/>
      </c>
      <c r="G905" s="404" t="str">
        <f>IF($B905="-","",INDEX('Res.Aux.'!$AG$12:$BG$722,MATCH($B905,'Res.Aux.'!$AG$12:$AG$722,0),MATCH(G$6,'Res.Aux.'!$AG$15:$BG$15,0)))</f>
        <v/>
      </c>
      <c r="H905" s="405" t="str">
        <f>IF($B905="-","",Datos!$I$16)</f>
        <v/>
      </c>
      <c r="I905" s="406" t="str">
        <f>IF($C905="","",Datos!$G$16)</f>
        <v/>
      </c>
      <c r="J905" s="407" t="str">
        <f>IF($B905="-","",INDEX('Res.Aux.'!$AG$12:$BG$722,MATCH($B905,'Res.Aux.'!$AG$12:$AG$722,0),MATCH(J$6,'Res.Aux.'!$AG$15:$BG$15,0)))</f>
        <v/>
      </c>
      <c r="K905" s="408" t="str">
        <f>IF($C905="","",Datos!$H$26)</f>
        <v/>
      </c>
      <c r="L905" s="409" t="str">
        <f>IF($I905="","",Datos!$N$27)</f>
        <v/>
      </c>
      <c r="M905" s="407" t="str">
        <f>IF($I905="","",Datos!$O$27)</f>
        <v/>
      </c>
      <c r="N905" s="410" t="str">
        <f>IF($B905="-","",INDEX('Res.Aux.'!$AG$12:$BG$722,MATCH($B905,'Res.Aux.'!$AG$12:$AG$722,0),MATCH(N$6,'Res.Aux.'!$AG$15:$BG$15,0)))</f>
        <v/>
      </c>
      <c r="O905" s="411"/>
      <c r="P905" s="412" t="str">
        <f t="shared" si="176"/>
        <v/>
      </c>
      <c r="Q905" s="413" t="str">
        <f t="shared" ref="Q905:Q906" si="178">AI905</f>
        <v>ù</v>
      </c>
      <c r="R905" s="414" t="str">
        <f>IF($B905="-","",INDEX('Res.Aux.'!$AG$12:$BG$722,MATCH($B905,'Res.Aux.'!$AG$12:$AG$722,0),MATCH(R$6,'Res.Aux.'!$AG$15:$BG$15,0)))</f>
        <v/>
      </c>
      <c r="S905" s="415" t="str">
        <f>IF($B905="-","",INDEX('Res.Aux.'!$AG$12:$BG$722,MATCH($B905,'Res.Aux.'!$AG$12:$AG$722,0),MATCH(S$6,'Res.Aux.'!$AG$15:$BG$15,0)))</f>
        <v/>
      </c>
      <c r="T905" s="415" t="str">
        <f>IF($B905="-","",INDEX('Res.Aux.'!$AG$12:$BG$722,MATCH($B905,'Res.Aux.'!$AG$12:$AG$722,0),MATCH(T$6,'Res.Aux.'!$AG$15:$BG$15,0)))</f>
        <v/>
      </c>
      <c r="U905" s="416" t="str">
        <f>IF($B905="-","",INDEX('Res.Aux.'!$AG$12:$BG$722,MATCH($B905,'Res.Aux.'!$AG$12:$AG$722,0),MATCH(U$6,'Res.Aux.'!$AG$15:$BG$15,0)))</f>
        <v/>
      </c>
      <c r="V905" s="417"/>
      <c r="W905" s="414" t="str">
        <f t="shared" si="170"/>
        <v>-</v>
      </c>
      <c r="X905" s="415" t="str">
        <f t="shared" si="170"/>
        <v>-</v>
      </c>
      <c r="Y905" s="415" t="str">
        <f t="shared" si="170"/>
        <v>-</v>
      </c>
      <c r="Z905" s="416" t="str">
        <f t="shared" si="168"/>
        <v>-</v>
      </c>
      <c r="AA905" s="417"/>
      <c r="AB905" s="414" t="str">
        <f t="shared" si="169"/>
        <v>-</v>
      </c>
      <c r="AC905" s="415" t="str">
        <f t="shared" si="169"/>
        <v>-</v>
      </c>
      <c r="AD905" s="415" t="str">
        <f t="shared" si="169"/>
        <v>-</v>
      </c>
      <c r="AE905" s="416" t="str">
        <f t="shared" si="167"/>
        <v>-</v>
      </c>
      <c r="AF905" s="417"/>
      <c r="AG905" s="410" t="str">
        <f t="shared" si="171"/>
        <v>-</v>
      </c>
      <c r="AH905" s="417"/>
      <c r="AI905" s="418" t="str">
        <f t="shared" si="172"/>
        <v>ù</v>
      </c>
      <c r="AJ905" s="419" t="str">
        <f t="shared" si="173"/>
        <v>~</v>
      </c>
      <c r="AK905" s="417"/>
      <c r="AL905" s="414" t="str">
        <f t="shared" si="166"/>
        <v>-</v>
      </c>
      <c r="AM905" s="416" t="str">
        <f t="shared" si="177"/>
        <v>-</v>
      </c>
    </row>
    <row r="906" spans="2:39" ht="15.6" thickBot="1" x14ac:dyDescent="0.35">
      <c r="B906" s="476" t="str">
        <f>IF(MAX(B$7:B905)+1&gt;MAX('Res.Aux.'!$AG$23:$AG$722),"-",MAX(B$7:B905)+1)</f>
        <v>-</v>
      </c>
      <c r="C906" s="513" t="str">
        <f>IF($B906="-","",INDEX('Res.Aux.'!$AG$12:$BG$722,MATCH($B906,'Res.Aux.'!$AG$12:$AG$722,0),MATCH(C$6,'Res.Aux.'!$AG$15:$BG$15,0)))</f>
        <v/>
      </c>
      <c r="D906" s="514" t="str">
        <f t="shared" si="174"/>
        <v/>
      </c>
      <c r="E906" s="515" t="str">
        <f>IF($B906="-","",INDEX('Res.Aux.'!$AG$12:$BG$722,MATCH($B906,'Res.Aux.'!$AG$12:$AG$722,0),MATCH(E$6,'Res.Aux.'!$AG$15:$BG$15,0)))</f>
        <v/>
      </c>
      <c r="F906" s="514" t="str">
        <f t="shared" si="175"/>
        <v/>
      </c>
      <c r="G906" s="516" t="str">
        <f>IF($B906="-","",INDEX('Res.Aux.'!$AG$12:$BG$722,MATCH($B906,'Res.Aux.'!$AG$12:$AG$722,0),MATCH(G$6,'Res.Aux.'!$AG$15:$BG$15,0)))</f>
        <v/>
      </c>
      <c r="H906" s="405" t="str">
        <f>IF($B906="-","",Datos!$I$16)</f>
        <v/>
      </c>
      <c r="I906" s="406" t="str">
        <f>IF($C906="","",Datos!$G$16)</f>
        <v/>
      </c>
      <c r="J906" s="518" t="str">
        <f>IF($B906="-","",INDEX('Res.Aux.'!$AG$12:$BG$722,MATCH($B906,'Res.Aux.'!$AG$12:$AG$722,0),MATCH(J$6,'Res.Aux.'!$AG$15:$BG$15,0)))</f>
        <v/>
      </c>
      <c r="K906" s="408" t="str">
        <f>IF($C906="","",Datos!$H$26)</f>
        <v/>
      </c>
      <c r="L906" s="520" t="str">
        <f>IF($I906="","",Datos!$N$27)</f>
        <v/>
      </c>
      <c r="M906" s="518" t="str">
        <f>IF($I906="","",Datos!$O$27)</f>
        <v/>
      </c>
      <c r="N906" s="521" t="str">
        <f>IF($B906="-","",INDEX('Res.Aux.'!$AG$12:$BG$722,MATCH($B906,'Res.Aux.'!$AG$12:$AG$722,0),MATCH(N$6,'Res.Aux.'!$AG$15:$BG$15,0)))</f>
        <v/>
      </c>
      <c r="O906" s="411"/>
      <c r="P906" s="427" t="str">
        <f t="shared" si="176"/>
        <v/>
      </c>
      <c r="Q906" s="413" t="str">
        <f t="shared" si="178"/>
        <v>ù</v>
      </c>
      <c r="R906" s="522" t="str">
        <f>IF($B906="-","",INDEX('Res.Aux.'!$AG$12:$BG$722,MATCH($B906,'Res.Aux.'!$AG$12:$AG$722,0),MATCH(R$6,'Res.Aux.'!$AG$15:$BG$15,0)))</f>
        <v/>
      </c>
      <c r="S906" s="523" t="str">
        <f>IF($B906="-","",INDEX('Res.Aux.'!$AG$12:$BG$722,MATCH($B906,'Res.Aux.'!$AG$12:$AG$722,0),MATCH(S$6,'Res.Aux.'!$AG$15:$BG$15,0)))</f>
        <v/>
      </c>
      <c r="T906" s="523" t="str">
        <f>IF($B906="-","",INDEX('Res.Aux.'!$AG$12:$BG$722,MATCH($B906,'Res.Aux.'!$AG$12:$AG$722,0),MATCH(T$6,'Res.Aux.'!$AG$15:$BG$15,0)))</f>
        <v/>
      </c>
      <c r="U906" s="524" t="str">
        <f>IF($B906="-","",INDEX('Res.Aux.'!$AG$12:$BG$722,MATCH($B906,'Res.Aux.'!$AG$12:$AG$722,0),MATCH(U$6,'Res.Aux.'!$AG$15:$BG$15,0)))</f>
        <v/>
      </c>
      <c r="V906" s="417"/>
      <c r="W906" s="414" t="str">
        <f t="shared" si="170"/>
        <v>-</v>
      </c>
      <c r="X906" s="415" t="str">
        <f t="shared" si="170"/>
        <v>-</v>
      </c>
      <c r="Y906" s="415" t="str">
        <f t="shared" si="170"/>
        <v>-</v>
      </c>
      <c r="Z906" s="416" t="str">
        <f t="shared" si="168"/>
        <v>-</v>
      </c>
      <c r="AA906" s="417"/>
      <c r="AB906" s="414" t="str">
        <f t="shared" si="169"/>
        <v>-</v>
      </c>
      <c r="AC906" s="415" t="str">
        <f t="shared" si="169"/>
        <v>-</v>
      </c>
      <c r="AD906" s="415" t="str">
        <f t="shared" si="169"/>
        <v>-</v>
      </c>
      <c r="AE906" s="416" t="str">
        <f t="shared" si="167"/>
        <v>-</v>
      </c>
      <c r="AF906" s="417"/>
      <c r="AG906" s="410" t="str">
        <f t="shared" si="171"/>
        <v>-</v>
      </c>
      <c r="AH906" s="417"/>
      <c r="AI906" s="418" t="str">
        <f t="shared" si="172"/>
        <v>ù</v>
      </c>
      <c r="AJ906" s="419" t="str">
        <f t="shared" si="173"/>
        <v>~</v>
      </c>
      <c r="AK906" s="417"/>
      <c r="AL906" s="414" t="str">
        <f t="shared" si="166"/>
        <v>-</v>
      </c>
      <c r="AM906" s="416" t="str">
        <f t="shared" si="177"/>
        <v>-</v>
      </c>
    </row>
    <row r="907" spans="2:39" ht="15.6" thickBot="1" x14ac:dyDescent="0.35">
      <c r="C907" s="744" t="s">
        <v>62</v>
      </c>
      <c r="D907" s="745"/>
      <c r="E907" s="745"/>
      <c r="F907" s="745"/>
      <c r="G907" s="745"/>
      <c r="H907" s="745"/>
      <c r="I907" s="745"/>
      <c r="J907" s="174"/>
      <c r="K907" s="175"/>
      <c r="L907" s="174"/>
      <c r="M907" s="176"/>
      <c r="N907" s="177">
        <f>SUM(N7:N906)</f>
        <v>0</v>
      </c>
      <c r="O907" s="178"/>
      <c r="P907" s="178"/>
      <c r="Q907" s="179"/>
      <c r="R907" s="180">
        <f>SUM(R7:R906)</f>
        <v>0</v>
      </c>
      <c r="S907" s="181">
        <f>SUM(S7:S906)</f>
        <v>0</v>
      </c>
      <c r="T907" s="181">
        <f>SUM(T7:T906)</f>
        <v>0</v>
      </c>
      <c r="U907" s="182">
        <f>SUM(U7:U906)</f>
        <v>0</v>
      </c>
      <c r="W907" s="180">
        <f>SUM(W7:W906)</f>
        <v>0</v>
      </c>
      <c r="X907" s="181">
        <f>SUM(X7:X906)</f>
        <v>0</v>
      </c>
      <c r="Y907" s="181">
        <f>SUM(Y7:Y906)</f>
        <v>0</v>
      </c>
      <c r="Z907" s="182">
        <f>SUM(Z7:Z906)</f>
        <v>0</v>
      </c>
      <c r="AB907" s="180">
        <f>SUM(AB7:AB906)</f>
        <v>0</v>
      </c>
      <c r="AC907" s="181">
        <f>SUM(AC7:AC906)</f>
        <v>0</v>
      </c>
      <c r="AD907" s="181">
        <f>SUM(AD7:AD906)</f>
        <v>0</v>
      </c>
      <c r="AE907" s="182">
        <f>SUM(AE7:AE906)</f>
        <v>0</v>
      </c>
      <c r="AG907" s="183" t="str">
        <f>IF(SUM(AB907:AE907)=0,"-",SUM(AB907:AE907))</f>
        <v>-</v>
      </c>
      <c r="AI907" s="184" t="str">
        <f>IF(AND(N907&lt;&gt;"",AG907&lt;&gt;"-"),IF(AG907=N907,"ü","û"),IF(OR(N907=0,N907="",N907="-"),"ù","$"))</f>
        <v>ù</v>
      </c>
      <c r="AJ907" s="185" t="str">
        <f>IF(AI907="ü","-",IF(AI907="ù","~",IF(AI907="$","???",AG907-N907)))</f>
        <v>~</v>
      </c>
      <c r="AL907" s="180">
        <f>SUM(AL7:AL906)</f>
        <v>0</v>
      </c>
      <c r="AM907" s="182">
        <f>SUM(AM7:AM906)</f>
        <v>0</v>
      </c>
    </row>
    <row r="908" spans="2:39" ht="15" thickBot="1" x14ac:dyDescent="0.35"/>
    <row r="909" spans="2:39" ht="15" thickBot="1" x14ac:dyDescent="0.35">
      <c r="I909" s="186"/>
      <c r="J909" s="187"/>
      <c r="K909" s="187"/>
      <c r="L909" s="187"/>
      <c r="M909" s="187"/>
      <c r="N909" s="186"/>
      <c r="O909" s="186"/>
      <c r="P909" s="178"/>
      <c r="Q909" s="179"/>
      <c r="R909" s="776">
        <f>SUM(R907:U907)</f>
        <v>0</v>
      </c>
      <c r="S909" s="777"/>
      <c r="T909" s="777"/>
      <c r="U909" s="778"/>
      <c r="W909" s="776">
        <f>SUM(W907:Z907)</f>
        <v>0</v>
      </c>
      <c r="X909" s="777"/>
      <c r="Y909" s="777"/>
      <c r="Z909" s="778"/>
      <c r="AB909" s="776">
        <f>SUM(AB907:AE907)</f>
        <v>0</v>
      </c>
      <c r="AC909" s="777"/>
      <c r="AD909" s="777"/>
      <c r="AE909" s="778"/>
      <c r="AL909" s="776">
        <f>SUM(AL907:AM907)</f>
        <v>0</v>
      </c>
      <c r="AM909" s="778"/>
    </row>
    <row r="910" spans="2:39" x14ac:dyDescent="0.3">
      <c r="I910" s="186"/>
      <c r="J910" s="187"/>
      <c r="K910" s="187"/>
      <c r="L910" s="187"/>
      <c r="M910" s="187"/>
      <c r="N910" s="186"/>
      <c r="O910" s="186"/>
      <c r="P910" s="178"/>
      <c r="Q910" s="179"/>
    </row>
    <row r="911" spans="2:39" x14ac:dyDescent="0.3">
      <c r="I911" s="186"/>
      <c r="J911" s="187"/>
      <c r="K911" s="187"/>
      <c r="L911" s="187"/>
      <c r="M911" s="187"/>
      <c r="N911" s="186"/>
      <c r="O911" s="186"/>
      <c r="P911" s="178"/>
      <c r="Q911" s="179"/>
    </row>
    <row r="912" spans="2:39" s="188" customFormat="1" ht="15" thickBot="1" x14ac:dyDescent="0.35">
      <c r="B912" s="132"/>
      <c r="C912" s="139"/>
      <c r="D912" s="133"/>
      <c r="E912" s="139"/>
      <c r="F912" s="133"/>
      <c r="G912" s="140"/>
      <c r="H912" s="140"/>
      <c r="I912" s="141"/>
      <c r="J912" s="142"/>
      <c r="K912" s="142"/>
      <c r="L912" s="142"/>
      <c r="M912" s="142"/>
      <c r="N912" s="132"/>
      <c r="O912" s="178"/>
      <c r="P912" s="178"/>
      <c r="Q912" s="179"/>
    </row>
    <row r="913" spans="2:39" s="188" customFormat="1" ht="15" thickBot="1" x14ac:dyDescent="0.35">
      <c r="B913" s="132"/>
      <c r="C913" s="139"/>
      <c r="D913" s="133"/>
      <c r="E913" s="139"/>
      <c r="F913" s="133"/>
      <c r="G913" s="140"/>
      <c r="H913" s="140"/>
      <c r="I913" s="141"/>
      <c r="J913" s="142"/>
      <c r="K913" s="142"/>
      <c r="L913" s="142"/>
      <c r="M913" s="142"/>
      <c r="N913" s="189"/>
      <c r="O913" s="178"/>
      <c r="P913" s="178"/>
      <c r="Q913" s="179"/>
      <c r="R913" s="758" t="s">
        <v>41</v>
      </c>
      <c r="S913" s="759"/>
      <c r="T913" s="759"/>
      <c r="U913" s="760"/>
      <c r="V913" s="132"/>
      <c r="W913" s="758" t="s">
        <v>14</v>
      </c>
      <c r="X913" s="759"/>
      <c r="Y913" s="759"/>
      <c r="Z913" s="760"/>
      <c r="AA913" s="132"/>
      <c r="AB913" s="758" t="s">
        <v>50</v>
      </c>
      <c r="AC913" s="759"/>
      <c r="AD913" s="759"/>
      <c r="AE913" s="760"/>
      <c r="AF913" s="132"/>
      <c r="AG913" s="774" t="s">
        <v>23</v>
      </c>
      <c r="AH913" s="132"/>
      <c r="AI913" s="761" t="s">
        <v>51</v>
      </c>
      <c r="AJ913" s="762"/>
      <c r="AK913" s="132"/>
      <c r="AL913" s="765" t="s">
        <v>41</v>
      </c>
      <c r="AM913" s="767" t="s">
        <v>14</v>
      </c>
    </row>
    <row r="914" spans="2:39" s="188" customFormat="1" ht="15" thickBot="1" x14ac:dyDescent="0.35">
      <c r="B914" s="132"/>
      <c r="C914" s="139"/>
      <c r="D914" s="133"/>
      <c r="E914" s="139"/>
      <c r="F914" s="133"/>
      <c r="G914" s="140"/>
      <c r="H914" s="140"/>
      <c r="I914" s="782" t="s">
        <v>63</v>
      </c>
      <c r="J914" s="783"/>
      <c r="K914" s="446"/>
      <c r="L914" s="447"/>
      <c r="M914" s="146"/>
      <c r="N914" s="143" t="s">
        <v>49</v>
      </c>
      <c r="O914" s="178"/>
      <c r="P914" s="178"/>
      <c r="Q914" s="179"/>
      <c r="R914" s="135" t="str">
        <f>R913&amp;" - "&amp;TEXT(R$1,"0"&amp;"%")</f>
        <v>Base - 0%</v>
      </c>
      <c r="S914" s="136" t="str">
        <f>R913&amp;" - "&amp;TEXT(S$1,"0"&amp;"%")</f>
        <v>Base - 4%</v>
      </c>
      <c r="T914" s="136" t="str">
        <f>R913&amp;" - "&amp;TEXT(T$1,"0"&amp;"%")</f>
        <v>Base - 10%</v>
      </c>
      <c r="U914" s="137" t="str">
        <f>R913&amp;" - "&amp;TEXT(U$1,"0"&amp;"%")</f>
        <v>Base - 21%</v>
      </c>
      <c r="V914" s="132"/>
      <c r="W914" s="135" t="str">
        <f>W913&amp;" - "&amp;TEXT(W$1,"0"&amp;"%")</f>
        <v>IVA - 0%</v>
      </c>
      <c r="X914" s="136" t="str">
        <f>W913&amp;" - "&amp;TEXT(X$1,"0"&amp;"%")</f>
        <v>IVA - 4%</v>
      </c>
      <c r="Y914" s="136" t="str">
        <f>W913&amp;" - "&amp;TEXT(Y$1,"0"&amp;"%")</f>
        <v>IVA - 10%</v>
      </c>
      <c r="Z914" s="137" t="str">
        <f>W913&amp;" - "&amp;TEXT(Z$1,"0"&amp;"%")</f>
        <v>IVA - 21%</v>
      </c>
      <c r="AA914" s="132"/>
      <c r="AB914" s="135" t="str">
        <f>AB913&amp;" - "&amp;TEXT(AB$1,"0"&amp;"%")</f>
        <v>IMP. - 0%</v>
      </c>
      <c r="AC914" s="136" t="str">
        <f>AB913&amp;" - "&amp;TEXT(AC$1,"0"&amp;"%")</f>
        <v>IMP. - 4%</v>
      </c>
      <c r="AD914" s="136" t="str">
        <f>AB913&amp;" - "&amp;TEXT(AD$1,"0"&amp;"%")</f>
        <v>IMP. - 10%</v>
      </c>
      <c r="AE914" s="137" t="str">
        <f>AB913&amp;" - "&amp;TEXT(AE$1,"0"&amp;"%")</f>
        <v>IMP. - 21%</v>
      </c>
      <c r="AF914" s="132"/>
      <c r="AG914" s="775"/>
      <c r="AH914" s="132"/>
      <c r="AI914" s="763"/>
      <c r="AJ914" s="764"/>
      <c r="AK914" s="132"/>
      <c r="AL914" s="766"/>
      <c r="AM914" s="768"/>
    </row>
    <row r="915" spans="2:39" s="188" customFormat="1" ht="15" thickBot="1" x14ac:dyDescent="0.35">
      <c r="B915" s="132"/>
      <c r="C915" s="784" t="s">
        <v>64</v>
      </c>
      <c r="D915" s="785"/>
      <c r="E915" s="785"/>
      <c r="F915" s="785"/>
      <c r="G915" s="786"/>
      <c r="H915" s="192"/>
      <c r="I915" s="193" t="s">
        <v>65</v>
      </c>
      <c r="J915" s="194"/>
      <c r="K915" s="195"/>
      <c r="L915" s="196"/>
      <c r="M915" s="197"/>
      <c r="N915" s="198" t="s">
        <v>25</v>
      </c>
      <c r="O915" s="133"/>
      <c r="P915" s="133"/>
      <c r="Q915" s="134"/>
    </row>
    <row r="916" spans="2:39" s="188" customFormat="1" ht="15" x14ac:dyDescent="0.3">
      <c r="B916" s="132"/>
      <c r="C916" s="787" t="str">
        <f>N916</f>
        <v>-</v>
      </c>
      <c r="D916" s="788"/>
      <c r="E916" s="788"/>
      <c r="F916" s="788"/>
      <c r="G916" s="789"/>
      <c r="H916" s="199"/>
      <c r="I916" s="200" t="s">
        <v>66</v>
      </c>
      <c r="J916" s="201">
        <v>1</v>
      </c>
      <c r="K916" s="202"/>
      <c r="L916" s="203"/>
      <c r="M916" s="154"/>
      <c r="N916" s="204" t="str">
        <f t="shared" ref="N916:N927" si="179">IF(SUMIFS($N$7:$N$906,$E$7:$E$906,$J916)=0,"-",SUMIFS($N$7:$N$906,$E$7:$E$906,$J916))</f>
        <v>-</v>
      </c>
      <c r="O916" s="133"/>
      <c r="Q916" s="134"/>
      <c r="R916" s="156" t="str">
        <f t="shared" ref="R916:U927" si="180">IF(SUMIFS(R$7:R$906,$E$7:$E$906,$J916)=0,"-",SUMIFS(R$7:R$906,$E$7:$E$906,$J916))</f>
        <v>-</v>
      </c>
      <c r="S916" s="157" t="str">
        <f t="shared" si="180"/>
        <v>-</v>
      </c>
      <c r="T916" s="157" t="str">
        <f t="shared" si="180"/>
        <v>-</v>
      </c>
      <c r="U916" s="158" t="str">
        <f t="shared" si="180"/>
        <v>-</v>
      </c>
      <c r="V916" s="159"/>
      <c r="W916" s="156" t="str">
        <f t="shared" ref="W916:Z927" si="181">IF(SUMIFS(W$7:W$906,$E$7:$E$906,$J916)=0,"-",SUMIFS(W$7:W$906,$E$7:$E$906,$J916))</f>
        <v>-</v>
      </c>
      <c r="X916" s="157" t="str">
        <f t="shared" si="181"/>
        <v>-</v>
      </c>
      <c r="Y916" s="157" t="str">
        <f t="shared" si="181"/>
        <v>-</v>
      </c>
      <c r="Z916" s="158" t="str">
        <f t="shared" si="181"/>
        <v>-</v>
      </c>
      <c r="AA916" s="159"/>
      <c r="AB916" s="156" t="str">
        <f t="shared" ref="AB916:AE927" si="182">IF(SUMIFS(AB$7:AB$906,$E$7:$E$906,$J916)=0,"-",SUMIFS(AB$7:AB$906,$E$7:$E$906,$J916))</f>
        <v>-</v>
      </c>
      <c r="AC916" s="157" t="str">
        <f t="shared" si="182"/>
        <v>-</v>
      </c>
      <c r="AD916" s="157" t="str">
        <f t="shared" si="182"/>
        <v>-</v>
      </c>
      <c r="AE916" s="158" t="str">
        <f t="shared" si="182"/>
        <v>-</v>
      </c>
      <c r="AF916" s="159"/>
      <c r="AG916" s="155" t="str">
        <f>IF(SUM(AB916:AE916)=0,"-",SUM(AB916:AE916))</f>
        <v>-</v>
      </c>
      <c r="AH916" s="159"/>
      <c r="AI916" s="160" t="str">
        <f>IF(AND(N916&lt;&gt;"",AG916&lt;&gt;""),IF(AG916=N916,"ü","û"),IF(OR(N916=0,N916="",N916="-"),"ù","$"))</f>
        <v>ü</v>
      </c>
      <c r="AJ916" s="161" t="str">
        <f t="shared" ref="AJ916:AJ927" si="183">IF(AI916="ü","-",IF(AI916="ù","~",IF(AI916="$","???",AG916-N916)))</f>
        <v>-</v>
      </c>
      <c r="AK916" s="159"/>
      <c r="AL916" s="156" t="str">
        <f t="shared" ref="AL916:AL927" si="184">IF(SUM(R916:U916)=0,"-",SUM(R916:U916))</f>
        <v>-</v>
      </c>
      <c r="AM916" s="158" t="str">
        <f t="shared" ref="AM916:AM927" si="185">IF(SUM(W916:Z916)=0,"-",SUM(W916:Z916))</f>
        <v>-</v>
      </c>
    </row>
    <row r="917" spans="2:39" s="188" customFormat="1" ht="15" x14ac:dyDescent="0.3">
      <c r="B917" s="132"/>
      <c r="C917" s="779" t="str">
        <f>IF(SUM(C$916:C916)=0,N917,IF(N917="-",C916,N917+C916))</f>
        <v>-</v>
      </c>
      <c r="D917" s="780"/>
      <c r="E917" s="780"/>
      <c r="F917" s="780"/>
      <c r="G917" s="781"/>
      <c r="H917" s="205"/>
      <c r="I917" s="206" t="s">
        <v>67</v>
      </c>
      <c r="J917" s="207">
        <v>2</v>
      </c>
      <c r="K917" s="208"/>
      <c r="L917" s="209"/>
      <c r="M917" s="210"/>
      <c r="N917" s="211" t="str">
        <f t="shared" si="179"/>
        <v>-</v>
      </c>
      <c r="O917" s="133"/>
      <c r="Q917" s="134"/>
      <c r="R917" s="163" t="str">
        <f t="shared" si="180"/>
        <v>-</v>
      </c>
      <c r="S917" s="164" t="str">
        <f t="shared" si="180"/>
        <v>-</v>
      </c>
      <c r="T917" s="164" t="str">
        <f t="shared" si="180"/>
        <v>-</v>
      </c>
      <c r="U917" s="165" t="str">
        <f t="shared" si="180"/>
        <v>-</v>
      </c>
      <c r="V917" s="159"/>
      <c r="W917" s="163" t="str">
        <f t="shared" si="181"/>
        <v>-</v>
      </c>
      <c r="X917" s="164" t="str">
        <f t="shared" si="181"/>
        <v>-</v>
      </c>
      <c r="Y917" s="164" t="str">
        <f t="shared" si="181"/>
        <v>-</v>
      </c>
      <c r="Z917" s="165" t="str">
        <f t="shared" si="181"/>
        <v>-</v>
      </c>
      <c r="AA917" s="159"/>
      <c r="AB917" s="163" t="str">
        <f t="shared" si="182"/>
        <v>-</v>
      </c>
      <c r="AC917" s="164" t="str">
        <f t="shared" si="182"/>
        <v>-</v>
      </c>
      <c r="AD917" s="164" t="str">
        <f t="shared" si="182"/>
        <v>-</v>
      </c>
      <c r="AE917" s="165" t="str">
        <f t="shared" si="182"/>
        <v>-</v>
      </c>
      <c r="AF917" s="159"/>
      <c r="AG917" s="162" t="str">
        <f t="shared" ref="AG917:AG927" si="186">IF(SUM(AB917:AE917)=0,"-",SUM(AB917:AE917))</f>
        <v>-</v>
      </c>
      <c r="AH917" s="159"/>
      <c r="AI917" s="166" t="str">
        <f t="shared" ref="AI917:AI927" si="187">IF(AND(N917&lt;&gt;"",AG917&lt;&gt;""),IF(AG917=N917,"ü","û"),IF(OR(N917=0,N917="",N917="-"),"ù","$"))</f>
        <v>ü</v>
      </c>
      <c r="AJ917" s="167" t="str">
        <f t="shared" si="183"/>
        <v>-</v>
      </c>
      <c r="AK917" s="159"/>
      <c r="AL917" s="163" t="str">
        <f t="shared" si="184"/>
        <v>-</v>
      </c>
      <c r="AM917" s="165" t="str">
        <f t="shared" si="185"/>
        <v>-</v>
      </c>
    </row>
    <row r="918" spans="2:39" ht="15" x14ac:dyDescent="0.3">
      <c r="C918" s="779" t="str">
        <f>IF(SUM(C$916:C917)=0,N918,IF(N918="-",C917,N918+C917))</f>
        <v>-</v>
      </c>
      <c r="D918" s="780"/>
      <c r="E918" s="780"/>
      <c r="F918" s="780"/>
      <c r="G918" s="781"/>
      <c r="H918" s="205"/>
      <c r="I918" s="206" t="s">
        <v>68</v>
      </c>
      <c r="J918" s="207">
        <v>3</v>
      </c>
      <c r="K918" s="208"/>
      <c r="L918" s="209"/>
      <c r="M918" s="210"/>
      <c r="N918" s="211" t="str">
        <f t="shared" si="179"/>
        <v>-</v>
      </c>
      <c r="R918" s="163" t="str">
        <f t="shared" si="180"/>
        <v>-</v>
      </c>
      <c r="S918" s="164" t="str">
        <f t="shared" si="180"/>
        <v>-</v>
      </c>
      <c r="T918" s="164" t="str">
        <f t="shared" si="180"/>
        <v>-</v>
      </c>
      <c r="U918" s="165" t="str">
        <f t="shared" si="180"/>
        <v>-</v>
      </c>
      <c r="V918" s="159"/>
      <c r="W918" s="163" t="str">
        <f t="shared" si="181"/>
        <v>-</v>
      </c>
      <c r="X918" s="164" t="str">
        <f t="shared" si="181"/>
        <v>-</v>
      </c>
      <c r="Y918" s="164" t="str">
        <f t="shared" si="181"/>
        <v>-</v>
      </c>
      <c r="Z918" s="165" t="str">
        <f t="shared" si="181"/>
        <v>-</v>
      </c>
      <c r="AA918" s="159"/>
      <c r="AB918" s="163" t="str">
        <f t="shared" si="182"/>
        <v>-</v>
      </c>
      <c r="AC918" s="164" t="str">
        <f t="shared" si="182"/>
        <v>-</v>
      </c>
      <c r="AD918" s="164" t="str">
        <f t="shared" si="182"/>
        <v>-</v>
      </c>
      <c r="AE918" s="165" t="str">
        <f t="shared" si="182"/>
        <v>-</v>
      </c>
      <c r="AF918" s="159"/>
      <c r="AG918" s="162" t="str">
        <f t="shared" si="186"/>
        <v>-</v>
      </c>
      <c r="AH918" s="159"/>
      <c r="AI918" s="166" t="str">
        <f t="shared" si="187"/>
        <v>ü</v>
      </c>
      <c r="AJ918" s="167" t="str">
        <f t="shared" si="183"/>
        <v>-</v>
      </c>
      <c r="AK918" s="159"/>
      <c r="AL918" s="163" t="str">
        <f t="shared" si="184"/>
        <v>-</v>
      </c>
      <c r="AM918" s="165" t="str">
        <f t="shared" si="185"/>
        <v>-</v>
      </c>
    </row>
    <row r="919" spans="2:39" ht="15" x14ac:dyDescent="0.3">
      <c r="C919" s="779" t="str">
        <f>IF(SUM(C$916:C918)=0,N919,IF(N919="-",C918,N919+C918))</f>
        <v>-</v>
      </c>
      <c r="D919" s="780"/>
      <c r="E919" s="780"/>
      <c r="F919" s="780"/>
      <c r="G919" s="781"/>
      <c r="H919" s="205"/>
      <c r="I919" s="206" t="s">
        <v>69</v>
      </c>
      <c r="J919" s="207">
        <v>4</v>
      </c>
      <c r="K919" s="208"/>
      <c r="L919" s="209"/>
      <c r="M919" s="210"/>
      <c r="N919" s="211" t="str">
        <f t="shared" si="179"/>
        <v>-</v>
      </c>
      <c r="R919" s="163" t="str">
        <f t="shared" si="180"/>
        <v>-</v>
      </c>
      <c r="S919" s="164" t="str">
        <f t="shared" si="180"/>
        <v>-</v>
      </c>
      <c r="T919" s="164" t="str">
        <f t="shared" si="180"/>
        <v>-</v>
      </c>
      <c r="U919" s="165" t="str">
        <f t="shared" si="180"/>
        <v>-</v>
      </c>
      <c r="V919" s="159"/>
      <c r="W919" s="163" t="str">
        <f t="shared" si="181"/>
        <v>-</v>
      </c>
      <c r="X919" s="164" t="str">
        <f t="shared" si="181"/>
        <v>-</v>
      </c>
      <c r="Y919" s="164" t="str">
        <f t="shared" si="181"/>
        <v>-</v>
      </c>
      <c r="Z919" s="165" t="str">
        <f t="shared" si="181"/>
        <v>-</v>
      </c>
      <c r="AA919" s="159"/>
      <c r="AB919" s="163" t="str">
        <f t="shared" si="182"/>
        <v>-</v>
      </c>
      <c r="AC919" s="164" t="str">
        <f t="shared" si="182"/>
        <v>-</v>
      </c>
      <c r="AD919" s="164" t="str">
        <f t="shared" si="182"/>
        <v>-</v>
      </c>
      <c r="AE919" s="165" t="str">
        <f t="shared" si="182"/>
        <v>-</v>
      </c>
      <c r="AF919" s="159"/>
      <c r="AG919" s="162" t="str">
        <f t="shared" si="186"/>
        <v>-</v>
      </c>
      <c r="AH919" s="159"/>
      <c r="AI919" s="166" t="str">
        <f t="shared" si="187"/>
        <v>ü</v>
      </c>
      <c r="AJ919" s="167" t="str">
        <f t="shared" si="183"/>
        <v>-</v>
      </c>
      <c r="AK919" s="159"/>
      <c r="AL919" s="163" t="str">
        <f t="shared" si="184"/>
        <v>-</v>
      </c>
      <c r="AM919" s="165" t="str">
        <f t="shared" si="185"/>
        <v>-</v>
      </c>
    </row>
    <row r="920" spans="2:39" ht="15" x14ac:dyDescent="0.3">
      <c r="C920" s="779" t="str">
        <f>IF(SUM(C$916:C919)=0,N920,IF(N920="-",C919,N920+C919))</f>
        <v>-</v>
      </c>
      <c r="D920" s="780"/>
      <c r="E920" s="780"/>
      <c r="F920" s="780"/>
      <c r="G920" s="781"/>
      <c r="H920" s="205"/>
      <c r="I920" s="206" t="s">
        <v>70</v>
      </c>
      <c r="J920" s="207">
        <v>5</v>
      </c>
      <c r="K920" s="208"/>
      <c r="L920" s="209"/>
      <c r="M920" s="210"/>
      <c r="N920" s="211" t="str">
        <f t="shared" si="179"/>
        <v>-</v>
      </c>
      <c r="R920" s="163" t="str">
        <f t="shared" si="180"/>
        <v>-</v>
      </c>
      <c r="S920" s="164" t="str">
        <f t="shared" si="180"/>
        <v>-</v>
      </c>
      <c r="T920" s="164" t="str">
        <f t="shared" si="180"/>
        <v>-</v>
      </c>
      <c r="U920" s="165" t="str">
        <f t="shared" si="180"/>
        <v>-</v>
      </c>
      <c r="V920" s="159"/>
      <c r="W920" s="163" t="str">
        <f t="shared" si="181"/>
        <v>-</v>
      </c>
      <c r="X920" s="164" t="str">
        <f t="shared" si="181"/>
        <v>-</v>
      </c>
      <c r="Y920" s="164" t="str">
        <f t="shared" si="181"/>
        <v>-</v>
      </c>
      <c r="Z920" s="165" t="str">
        <f t="shared" si="181"/>
        <v>-</v>
      </c>
      <c r="AA920" s="159"/>
      <c r="AB920" s="163" t="str">
        <f t="shared" si="182"/>
        <v>-</v>
      </c>
      <c r="AC920" s="164" t="str">
        <f t="shared" si="182"/>
        <v>-</v>
      </c>
      <c r="AD920" s="164" t="str">
        <f t="shared" si="182"/>
        <v>-</v>
      </c>
      <c r="AE920" s="165" t="str">
        <f t="shared" si="182"/>
        <v>-</v>
      </c>
      <c r="AF920" s="159"/>
      <c r="AG920" s="162" t="str">
        <f t="shared" si="186"/>
        <v>-</v>
      </c>
      <c r="AH920" s="159"/>
      <c r="AI920" s="166" t="str">
        <f t="shared" si="187"/>
        <v>ü</v>
      </c>
      <c r="AJ920" s="167" t="str">
        <f t="shared" si="183"/>
        <v>-</v>
      </c>
      <c r="AK920" s="159"/>
      <c r="AL920" s="163" t="str">
        <f t="shared" si="184"/>
        <v>-</v>
      </c>
      <c r="AM920" s="165" t="str">
        <f t="shared" si="185"/>
        <v>-</v>
      </c>
    </row>
    <row r="921" spans="2:39" ht="15" x14ac:dyDescent="0.3">
      <c r="C921" s="779" t="str">
        <f>IF(SUM(C$916:C920)=0,N921,IF(N921="-",C920,N921+C920))</f>
        <v>-</v>
      </c>
      <c r="D921" s="780"/>
      <c r="E921" s="780"/>
      <c r="F921" s="780"/>
      <c r="G921" s="781"/>
      <c r="H921" s="205"/>
      <c r="I921" s="206" t="s">
        <v>71</v>
      </c>
      <c r="J921" s="207">
        <v>6</v>
      </c>
      <c r="K921" s="208"/>
      <c r="L921" s="209"/>
      <c r="M921" s="210"/>
      <c r="N921" s="211" t="str">
        <f t="shared" si="179"/>
        <v>-</v>
      </c>
      <c r="O921" s="188"/>
      <c r="Q921" s="212"/>
      <c r="R921" s="163" t="str">
        <f t="shared" si="180"/>
        <v>-</v>
      </c>
      <c r="S921" s="164" t="str">
        <f t="shared" si="180"/>
        <v>-</v>
      </c>
      <c r="T921" s="164" t="str">
        <f t="shared" si="180"/>
        <v>-</v>
      </c>
      <c r="U921" s="165" t="str">
        <f t="shared" si="180"/>
        <v>-</v>
      </c>
      <c r="V921" s="159"/>
      <c r="W921" s="163" t="str">
        <f t="shared" si="181"/>
        <v>-</v>
      </c>
      <c r="X921" s="164" t="str">
        <f t="shared" si="181"/>
        <v>-</v>
      </c>
      <c r="Y921" s="164" t="str">
        <f t="shared" si="181"/>
        <v>-</v>
      </c>
      <c r="Z921" s="165" t="str">
        <f t="shared" si="181"/>
        <v>-</v>
      </c>
      <c r="AA921" s="159"/>
      <c r="AB921" s="163" t="str">
        <f t="shared" si="182"/>
        <v>-</v>
      </c>
      <c r="AC921" s="164" t="str">
        <f t="shared" si="182"/>
        <v>-</v>
      </c>
      <c r="AD921" s="164" t="str">
        <f t="shared" si="182"/>
        <v>-</v>
      </c>
      <c r="AE921" s="165" t="str">
        <f t="shared" si="182"/>
        <v>-</v>
      </c>
      <c r="AF921" s="159"/>
      <c r="AG921" s="162" t="str">
        <f t="shared" si="186"/>
        <v>-</v>
      </c>
      <c r="AH921" s="159"/>
      <c r="AI921" s="166" t="str">
        <f t="shared" si="187"/>
        <v>ü</v>
      </c>
      <c r="AJ921" s="167" t="str">
        <f t="shared" si="183"/>
        <v>-</v>
      </c>
      <c r="AK921" s="159"/>
      <c r="AL921" s="163" t="str">
        <f t="shared" si="184"/>
        <v>-</v>
      </c>
      <c r="AM921" s="165" t="str">
        <f t="shared" si="185"/>
        <v>-</v>
      </c>
    </row>
    <row r="922" spans="2:39" ht="15" x14ac:dyDescent="0.3">
      <c r="C922" s="779" t="str">
        <f>IF(SUM(C$916:C921)=0,N922,IF(N922="-",C921,N922+C921))</f>
        <v>-</v>
      </c>
      <c r="D922" s="780"/>
      <c r="E922" s="780"/>
      <c r="F922" s="780"/>
      <c r="G922" s="781"/>
      <c r="H922" s="205"/>
      <c r="I922" s="206" t="s">
        <v>72</v>
      </c>
      <c r="J922" s="207">
        <v>7</v>
      </c>
      <c r="K922" s="208"/>
      <c r="L922" s="209"/>
      <c r="M922" s="210"/>
      <c r="N922" s="211" t="str">
        <f t="shared" si="179"/>
        <v>-</v>
      </c>
      <c r="O922" s="188"/>
      <c r="Q922" s="212"/>
      <c r="R922" s="163" t="str">
        <f t="shared" si="180"/>
        <v>-</v>
      </c>
      <c r="S922" s="164" t="str">
        <f t="shared" si="180"/>
        <v>-</v>
      </c>
      <c r="T922" s="164" t="str">
        <f t="shared" si="180"/>
        <v>-</v>
      </c>
      <c r="U922" s="165" t="str">
        <f t="shared" si="180"/>
        <v>-</v>
      </c>
      <c r="V922" s="159"/>
      <c r="W922" s="163" t="str">
        <f t="shared" si="181"/>
        <v>-</v>
      </c>
      <c r="X922" s="164" t="str">
        <f t="shared" si="181"/>
        <v>-</v>
      </c>
      <c r="Y922" s="164" t="str">
        <f t="shared" si="181"/>
        <v>-</v>
      </c>
      <c r="Z922" s="165" t="str">
        <f t="shared" si="181"/>
        <v>-</v>
      </c>
      <c r="AA922" s="159"/>
      <c r="AB922" s="163" t="str">
        <f t="shared" si="182"/>
        <v>-</v>
      </c>
      <c r="AC922" s="164" t="str">
        <f t="shared" si="182"/>
        <v>-</v>
      </c>
      <c r="AD922" s="164" t="str">
        <f t="shared" si="182"/>
        <v>-</v>
      </c>
      <c r="AE922" s="165" t="str">
        <f t="shared" si="182"/>
        <v>-</v>
      </c>
      <c r="AF922" s="159"/>
      <c r="AG922" s="162" t="str">
        <f t="shared" si="186"/>
        <v>-</v>
      </c>
      <c r="AH922" s="159"/>
      <c r="AI922" s="166" t="str">
        <f t="shared" si="187"/>
        <v>ü</v>
      </c>
      <c r="AJ922" s="167" t="str">
        <f t="shared" si="183"/>
        <v>-</v>
      </c>
      <c r="AK922" s="159"/>
      <c r="AL922" s="163" t="str">
        <f t="shared" si="184"/>
        <v>-</v>
      </c>
      <c r="AM922" s="165" t="str">
        <f t="shared" si="185"/>
        <v>-</v>
      </c>
    </row>
    <row r="923" spans="2:39" ht="15" x14ac:dyDescent="0.3">
      <c r="C923" s="779" t="str">
        <f>IF(SUM(C$916:C922)=0,N923,IF(N923="-",C922,N923+C922))</f>
        <v>-</v>
      </c>
      <c r="D923" s="780"/>
      <c r="E923" s="780"/>
      <c r="F923" s="780"/>
      <c r="G923" s="781"/>
      <c r="H923" s="205"/>
      <c r="I923" s="206" t="s">
        <v>73</v>
      </c>
      <c r="J923" s="207">
        <v>8</v>
      </c>
      <c r="K923" s="208"/>
      <c r="L923" s="209"/>
      <c r="M923" s="210"/>
      <c r="N923" s="211" t="str">
        <f t="shared" si="179"/>
        <v>-</v>
      </c>
      <c r="O923" s="188"/>
      <c r="Q923" s="212"/>
      <c r="R923" s="163" t="str">
        <f t="shared" si="180"/>
        <v>-</v>
      </c>
      <c r="S923" s="164" t="str">
        <f t="shared" si="180"/>
        <v>-</v>
      </c>
      <c r="T923" s="164" t="str">
        <f t="shared" si="180"/>
        <v>-</v>
      </c>
      <c r="U923" s="165" t="str">
        <f t="shared" si="180"/>
        <v>-</v>
      </c>
      <c r="V923" s="159"/>
      <c r="W923" s="163" t="str">
        <f t="shared" si="181"/>
        <v>-</v>
      </c>
      <c r="X923" s="164" t="str">
        <f t="shared" si="181"/>
        <v>-</v>
      </c>
      <c r="Y923" s="164" t="str">
        <f t="shared" si="181"/>
        <v>-</v>
      </c>
      <c r="Z923" s="165" t="str">
        <f t="shared" si="181"/>
        <v>-</v>
      </c>
      <c r="AA923" s="159"/>
      <c r="AB923" s="163" t="str">
        <f t="shared" si="182"/>
        <v>-</v>
      </c>
      <c r="AC923" s="164" t="str">
        <f t="shared" si="182"/>
        <v>-</v>
      </c>
      <c r="AD923" s="164" t="str">
        <f t="shared" si="182"/>
        <v>-</v>
      </c>
      <c r="AE923" s="165" t="str">
        <f t="shared" si="182"/>
        <v>-</v>
      </c>
      <c r="AF923" s="159"/>
      <c r="AG923" s="162" t="str">
        <f t="shared" si="186"/>
        <v>-</v>
      </c>
      <c r="AH923" s="159"/>
      <c r="AI923" s="166" t="str">
        <f t="shared" si="187"/>
        <v>ü</v>
      </c>
      <c r="AJ923" s="167" t="str">
        <f t="shared" si="183"/>
        <v>-</v>
      </c>
      <c r="AK923" s="159"/>
      <c r="AL923" s="163" t="str">
        <f t="shared" si="184"/>
        <v>-</v>
      </c>
      <c r="AM923" s="165" t="str">
        <f t="shared" si="185"/>
        <v>-</v>
      </c>
    </row>
    <row r="924" spans="2:39" ht="15" x14ac:dyDescent="0.3">
      <c r="C924" s="779" t="str">
        <f>IF(SUM(C$916:C923)=0,N924,IF(N924="-",C923,N924+C923))</f>
        <v>-</v>
      </c>
      <c r="D924" s="780"/>
      <c r="E924" s="780"/>
      <c r="F924" s="780"/>
      <c r="G924" s="781"/>
      <c r="H924" s="205"/>
      <c r="I924" s="206" t="s">
        <v>74</v>
      </c>
      <c r="J924" s="207">
        <v>9</v>
      </c>
      <c r="K924" s="208"/>
      <c r="L924" s="209"/>
      <c r="M924" s="210"/>
      <c r="N924" s="211" t="str">
        <f t="shared" si="179"/>
        <v>-</v>
      </c>
      <c r="O924" s="213"/>
      <c r="Q924" s="214"/>
      <c r="R924" s="163" t="str">
        <f t="shared" si="180"/>
        <v>-</v>
      </c>
      <c r="S924" s="164" t="str">
        <f t="shared" si="180"/>
        <v>-</v>
      </c>
      <c r="T924" s="164" t="str">
        <f t="shared" si="180"/>
        <v>-</v>
      </c>
      <c r="U924" s="165" t="str">
        <f t="shared" si="180"/>
        <v>-</v>
      </c>
      <c r="V924" s="159"/>
      <c r="W924" s="163" t="str">
        <f t="shared" si="181"/>
        <v>-</v>
      </c>
      <c r="X924" s="164" t="str">
        <f t="shared" si="181"/>
        <v>-</v>
      </c>
      <c r="Y924" s="164" t="str">
        <f t="shared" si="181"/>
        <v>-</v>
      </c>
      <c r="Z924" s="165" t="str">
        <f t="shared" si="181"/>
        <v>-</v>
      </c>
      <c r="AA924" s="159"/>
      <c r="AB924" s="163" t="str">
        <f t="shared" si="182"/>
        <v>-</v>
      </c>
      <c r="AC924" s="164" t="str">
        <f t="shared" si="182"/>
        <v>-</v>
      </c>
      <c r="AD924" s="164" t="str">
        <f t="shared" si="182"/>
        <v>-</v>
      </c>
      <c r="AE924" s="165" t="str">
        <f t="shared" si="182"/>
        <v>-</v>
      </c>
      <c r="AF924" s="159"/>
      <c r="AG924" s="162" t="str">
        <f t="shared" si="186"/>
        <v>-</v>
      </c>
      <c r="AH924" s="159"/>
      <c r="AI924" s="166" t="str">
        <f t="shared" si="187"/>
        <v>ü</v>
      </c>
      <c r="AJ924" s="167" t="str">
        <f t="shared" si="183"/>
        <v>-</v>
      </c>
      <c r="AK924" s="159"/>
      <c r="AL924" s="163" t="str">
        <f t="shared" si="184"/>
        <v>-</v>
      </c>
      <c r="AM924" s="165" t="str">
        <f t="shared" si="185"/>
        <v>-</v>
      </c>
    </row>
    <row r="925" spans="2:39" ht="15" x14ac:dyDescent="0.3">
      <c r="C925" s="779" t="str">
        <f>IF(SUM(C$916:C924)=0,N925,IF(N925="-",C924,N925+C924))</f>
        <v>-</v>
      </c>
      <c r="D925" s="780"/>
      <c r="E925" s="780"/>
      <c r="F925" s="780"/>
      <c r="G925" s="781"/>
      <c r="H925" s="205"/>
      <c r="I925" s="206" t="s">
        <v>75</v>
      </c>
      <c r="J925" s="207">
        <v>10</v>
      </c>
      <c r="K925" s="208"/>
      <c r="L925" s="209"/>
      <c r="M925" s="210"/>
      <c r="N925" s="211" t="str">
        <f t="shared" si="179"/>
        <v>-</v>
      </c>
      <c r="O925" s="188"/>
      <c r="Q925" s="212"/>
      <c r="R925" s="163" t="str">
        <f t="shared" si="180"/>
        <v>-</v>
      </c>
      <c r="S925" s="164" t="str">
        <f t="shared" si="180"/>
        <v>-</v>
      </c>
      <c r="T925" s="164" t="str">
        <f t="shared" si="180"/>
        <v>-</v>
      </c>
      <c r="U925" s="165" t="str">
        <f t="shared" si="180"/>
        <v>-</v>
      </c>
      <c r="V925" s="159"/>
      <c r="W925" s="163" t="str">
        <f t="shared" si="181"/>
        <v>-</v>
      </c>
      <c r="X925" s="164" t="str">
        <f t="shared" si="181"/>
        <v>-</v>
      </c>
      <c r="Y925" s="164" t="str">
        <f t="shared" si="181"/>
        <v>-</v>
      </c>
      <c r="Z925" s="165" t="str">
        <f t="shared" si="181"/>
        <v>-</v>
      </c>
      <c r="AA925" s="159"/>
      <c r="AB925" s="163" t="str">
        <f t="shared" si="182"/>
        <v>-</v>
      </c>
      <c r="AC925" s="164" t="str">
        <f t="shared" si="182"/>
        <v>-</v>
      </c>
      <c r="AD925" s="164" t="str">
        <f t="shared" si="182"/>
        <v>-</v>
      </c>
      <c r="AE925" s="165" t="str">
        <f t="shared" si="182"/>
        <v>-</v>
      </c>
      <c r="AF925" s="159"/>
      <c r="AG925" s="162" t="str">
        <f t="shared" si="186"/>
        <v>-</v>
      </c>
      <c r="AH925" s="159"/>
      <c r="AI925" s="166" t="str">
        <f t="shared" si="187"/>
        <v>ü</v>
      </c>
      <c r="AJ925" s="167" t="str">
        <f t="shared" si="183"/>
        <v>-</v>
      </c>
      <c r="AK925" s="159"/>
      <c r="AL925" s="163" t="str">
        <f t="shared" si="184"/>
        <v>-</v>
      </c>
      <c r="AM925" s="165" t="str">
        <f t="shared" si="185"/>
        <v>-</v>
      </c>
    </row>
    <row r="926" spans="2:39" ht="15" x14ac:dyDescent="0.3">
      <c r="C926" s="779" t="str">
        <f>IF(SUM(C$916:C925)=0,N926,IF(N926="-",C925,N926+C925))</f>
        <v>-</v>
      </c>
      <c r="D926" s="780"/>
      <c r="E926" s="780"/>
      <c r="F926" s="780"/>
      <c r="G926" s="781"/>
      <c r="H926" s="205"/>
      <c r="I926" s="206" t="s">
        <v>76</v>
      </c>
      <c r="J926" s="207">
        <v>11</v>
      </c>
      <c r="K926" s="208"/>
      <c r="L926" s="209"/>
      <c r="M926" s="210"/>
      <c r="N926" s="211" t="str">
        <f t="shared" si="179"/>
        <v>-</v>
      </c>
      <c r="O926" s="188"/>
      <c r="Q926" s="212"/>
      <c r="R926" s="163" t="str">
        <f t="shared" si="180"/>
        <v>-</v>
      </c>
      <c r="S926" s="164" t="str">
        <f t="shared" si="180"/>
        <v>-</v>
      </c>
      <c r="T926" s="164" t="str">
        <f t="shared" si="180"/>
        <v>-</v>
      </c>
      <c r="U926" s="165" t="str">
        <f t="shared" si="180"/>
        <v>-</v>
      </c>
      <c r="V926" s="159"/>
      <c r="W926" s="163" t="str">
        <f t="shared" si="181"/>
        <v>-</v>
      </c>
      <c r="X926" s="164" t="str">
        <f t="shared" si="181"/>
        <v>-</v>
      </c>
      <c r="Y926" s="164" t="str">
        <f t="shared" si="181"/>
        <v>-</v>
      </c>
      <c r="Z926" s="165" t="str">
        <f t="shared" si="181"/>
        <v>-</v>
      </c>
      <c r="AA926" s="159"/>
      <c r="AB926" s="163" t="str">
        <f t="shared" si="182"/>
        <v>-</v>
      </c>
      <c r="AC926" s="164" t="str">
        <f t="shared" si="182"/>
        <v>-</v>
      </c>
      <c r="AD926" s="164" t="str">
        <f t="shared" si="182"/>
        <v>-</v>
      </c>
      <c r="AE926" s="165" t="str">
        <f t="shared" si="182"/>
        <v>-</v>
      </c>
      <c r="AF926" s="159"/>
      <c r="AG926" s="162" t="str">
        <f t="shared" si="186"/>
        <v>-</v>
      </c>
      <c r="AH926" s="159"/>
      <c r="AI926" s="166" t="str">
        <f t="shared" si="187"/>
        <v>ü</v>
      </c>
      <c r="AJ926" s="167" t="str">
        <f t="shared" si="183"/>
        <v>-</v>
      </c>
      <c r="AK926" s="159"/>
      <c r="AL926" s="163" t="str">
        <f t="shared" si="184"/>
        <v>-</v>
      </c>
      <c r="AM926" s="165" t="str">
        <f t="shared" si="185"/>
        <v>-</v>
      </c>
    </row>
    <row r="927" spans="2:39" ht="15.6" thickBot="1" x14ac:dyDescent="0.35">
      <c r="C927" s="790" t="str">
        <f>IF(SUM(C$916:C926)=0,N927,IF(N927="-",C926,N927+C926))</f>
        <v>-</v>
      </c>
      <c r="D927" s="791"/>
      <c r="E927" s="791"/>
      <c r="F927" s="791"/>
      <c r="G927" s="792"/>
      <c r="H927" s="215"/>
      <c r="I927" s="216" t="s">
        <v>77</v>
      </c>
      <c r="J927" s="217">
        <v>12</v>
      </c>
      <c r="K927" s="218"/>
      <c r="L927" s="219"/>
      <c r="M927" s="220"/>
      <c r="N927" s="221" t="str">
        <f t="shared" si="179"/>
        <v>-</v>
      </c>
      <c r="O927" s="188"/>
      <c r="Q927" s="212"/>
      <c r="R927" s="169" t="str">
        <f t="shared" si="180"/>
        <v>-</v>
      </c>
      <c r="S927" s="170" t="str">
        <f t="shared" si="180"/>
        <v>-</v>
      </c>
      <c r="T927" s="170" t="str">
        <f t="shared" si="180"/>
        <v>-</v>
      </c>
      <c r="U927" s="171" t="str">
        <f t="shared" si="180"/>
        <v>-</v>
      </c>
      <c r="V927" s="159"/>
      <c r="W927" s="169" t="str">
        <f t="shared" si="181"/>
        <v>-</v>
      </c>
      <c r="X927" s="170" t="str">
        <f t="shared" si="181"/>
        <v>-</v>
      </c>
      <c r="Y927" s="170" t="str">
        <f t="shared" si="181"/>
        <v>-</v>
      </c>
      <c r="Z927" s="171" t="str">
        <f t="shared" si="181"/>
        <v>-</v>
      </c>
      <c r="AA927" s="159"/>
      <c r="AB927" s="169" t="str">
        <f t="shared" si="182"/>
        <v>-</v>
      </c>
      <c r="AC927" s="170" t="str">
        <f t="shared" si="182"/>
        <v>-</v>
      </c>
      <c r="AD927" s="170" t="str">
        <f t="shared" si="182"/>
        <v>-</v>
      </c>
      <c r="AE927" s="171" t="str">
        <f t="shared" si="182"/>
        <v>-</v>
      </c>
      <c r="AF927" s="159"/>
      <c r="AG927" s="168" t="str">
        <f t="shared" si="186"/>
        <v>-</v>
      </c>
      <c r="AH927" s="159"/>
      <c r="AI927" s="172" t="str">
        <f t="shared" si="187"/>
        <v>ü</v>
      </c>
      <c r="AJ927" s="173" t="str">
        <f t="shared" si="183"/>
        <v>-</v>
      </c>
      <c r="AK927" s="159"/>
      <c r="AL927" s="169" t="str">
        <f t="shared" si="184"/>
        <v>-</v>
      </c>
      <c r="AM927" s="171" t="str">
        <f t="shared" si="185"/>
        <v>-</v>
      </c>
    </row>
    <row r="928" spans="2:39" ht="15" thickBot="1" x14ac:dyDescent="0.35">
      <c r="I928" s="222" t="s">
        <v>78</v>
      </c>
      <c r="J928" s="223"/>
      <c r="K928" s="224"/>
      <c r="L928" s="225"/>
      <c r="M928" s="226"/>
      <c r="N928" s="227" t="str">
        <f>N915</f>
        <v>-</v>
      </c>
      <c r="Q928" s="228"/>
    </row>
    <row r="929" spans="2:39" ht="15.6" thickBot="1" x14ac:dyDescent="0.35">
      <c r="I929" s="229" t="str">
        <f>"TOTAL "&amp;$C$1&amp;" - "&amp;TEXT($J$1,"2000")</f>
        <v>TOTAL  - 2021</v>
      </c>
      <c r="J929" s="230"/>
      <c r="K929" s="231"/>
      <c r="L929" s="232"/>
      <c r="M929" s="233"/>
      <c r="N929" s="234">
        <f>SUM(N916:N927)</f>
        <v>0</v>
      </c>
      <c r="O929" s="188"/>
      <c r="P929" s="188"/>
      <c r="Q929" s="212"/>
      <c r="R929" s="180" t="str">
        <f>IF(SUM(R916:R927)=0,"-",SUM(R916:R927))</f>
        <v>-</v>
      </c>
      <c r="S929" s="181" t="str">
        <f t="shared" ref="S929:U929" si="188">IF(SUM(S916:S927)=0,"-",SUM(S916:S927))</f>
        <v>-</v>
      </c>
      <c r="T929" s="181" t="str">
        <f t="shared" si="188"/>
        <v>-</v>
      </c>
      <c r="U929" s="182" t="str">
        <f t="shared" si="188"/>
        <v>-</v>
      </c>
      <c r="W929" s="180" t="str">
        <f>IF(SUM(W916:W927)=0,"-",SUM(W916:W927))</f>
        <v>-</v>
      </c>
      <c r="X929" s="181" t="str">
        <f t="shared" ref="X929:Z929" si="189">IF(SUM(X916:X927)=0,"-",SUM(X916:X927))</f>
        <v>-</v>
      </c>
      <c r="Y929" s="181" t="str">
        <f t="shared" si="189"/>
        <v>-</v>
      </c>
      <c r="Z929" s="182" t="str">
        <f t="shared" si="189"/>
        <v>-</v>
      </c>
      <c r="AB929" s="180" t="str">
        <f>IF(SUM(AB916:AB927)=0,"-",SUM(AB916:AB927))</f>
        <v>-</v>
      </c>
      <c r="AC929" s="181" t="str">
        <f t="shared" ref="AC929:AG929" si="190">IF(SUM(AC916:AC927)=0,"-",SUM(AC916:AC927))</f>
        <v>-</v>
      </c>
      <c r="AD929" s="181" t="str">
        <f t="shared" si="190"/>
        <v>-</v>
      </c>
      <c r="AE929" s="182" t="str">
        <f t="shared" si="190"/>
        <v>-</v>
      </c>
      <c r="AG929" s="183" t="str">
        <f t="shared" si="190"/>
        <v>-</v>
      </c>
      <c r="AI929" s="184" t="str">
        <f t="shared" ref="AI929" si="191">IF(AND(N929&lt;&gt;"",AG929&lt;&gt;""),IF(AG929=N929,"ü","û"),IF(OR(N929=0,N929="",N929="-"),"ù","$"))</f>
        <v>û</v>
      </c>
      <c r="AJ929" s="235" t="e">
        <f t="shared" ref="AJ929" si="192">IF(AI929="ü","-",IF(AI929="ù","~",IF(AI929="$","???",AG929-N929)))</f>
        <v>#VALUE!</v>
      </c>
      <c r="AL929" s="180" t="str">
        <f t="shared" ref="AL929:AM929" si="193">IF(SUM(AL916:AL927)=0,"-",SUM(AL916:AL927))</f>
        <v>-</v>
      </c>
      <c r="AM929" s="182" t="str">
        <f t="shared" si="193"/>
        <v>-</v>
      </c>
    </row>
    <row r="930" spans="2:39" ht="15" thickBot="1" x14ac:dyDescent="0.35">
      <c r="I930" s="236" t="s">
        <v>79</v>
      </c>
      <c r="J930" s="237"/>
      <c r="K930" s="238"/>
      <c r="L930" s="239"/>
      <c r="M930" s="240"/>
      <c r="N930" s="241">
        <f>SUM(N928:N929)</f>
        <v>0</v>
      </c>
      <c r="O930" s="188"/>
      <c r="P930" s="188"/>
      <c r="Q930" s="212"/>
      <c r="R930" s="776">
        <f>SUM(R929:U929)</f>
        <v>0</v>
      </c>
      <c r="S930" s="777"/>
      <c r="T930" s="777"/>
      <c r="U930" s="778"/>
      <c r="W930" s="776">
        <f>SUM(W929:Z929)</f>
        <v>0</v>
      </c>
      <c r="X930" s="777"/>
      <c r="Y930" s="777"/>
      <c r="Z930" s="778"/>
      <c r="AB930" s="776">
        <f>SUM(AB929:AE929)</f>
        <v>0</v>
      </c>
      <c r="AC930" s="777"/>
      <c r="AD930" s="777"/>
      <c r="AE930" s="778"/>
      <c r="AL930" s="776">
        <f>SUM(AL929:AM929)</f>
        <v>0</v>
      </c>
      <c r="AM930" s="778"/>
    </row>
    <row r="931" spans="2:39" x14ac:dyDescent="0.3">
      <c r="O931" s="178"/>
      <c r="P931" s="178"/>
      <c r="Q931" s="179"/>
    </row>
    <row r="932" spans="2:39" s="133" customFormat="1" x14ac:dyDescent="0.3">
      <c r="B932" s="132"/>
      <c r="C932" s="139"/>
      <c r="E932" s="139"/>
      <c r="G932" s="140"/>
      <c r="H932" s="140"/>
      <c r="I932" s="141"/>
      <c r="J932" s="142"/>
      <c r="K932" s="142"/>
      <c r="L932" s="142"/>
      <c r="M932" s="142"/>
      <c r="N932" s="132"/>
      <c r="Q932" s="134"/>
      <c r="R932" s="132"/>
      <c r="S932" s="132"/>
      <c r="T932" s="132"/>
      <c r="U932" s="132"/>
      <c r="V932" s="132"/>
      <c r="W932" s="132"/>
      <c r="X932" s="132"/>
      <c r="Y932" s="132"/>
      <c r="Z932" s="132"/>
      <c r="AA932" s="132"/>
      <c r="AB932" s="132"/>
      <c r="AC932" s="132"/>
      <c r="AD932" s="132"/>
      <c r="AE932" s="132"/>
      <c r="AF932" s="132"/>
      <c r="AG932" s="132"/>
      <c r="AH932" s="132"/>
      <c r="AI932" s="132"/>
      <c r="AJ932" s="132"/>
      <c r="AK932" s="132"/>
      <c r="AL932" s="132"/>
      <c r="AM932" s="132"/>
    </row>
    <row r="933" spans="2:39" ht="15" thickBot="1" x14ac:dyDescent="0.35"/>
    <row r="934" spans="2:39" s="188" customFormat="1" ht="15" thickBot="1" x14ac:dyDescent="0.35">
      <c r="B934" s="132"/>
      <c r="C934" s="139"/>
      <c r="D934" s="133"/>
      <c r="E934" s="139"/>
      <c r="F934" s="133"/>
      <c r="G934" s="140"/>
      <c r="H934" s="140"/>
      <c r="I934" s="141"/>
      <c r="J934" s="142"/>
      <c r="K934" s="142"/>
      <c r="L934" s="142"/>
      <c r="M934" s="142"/>
      <c r="N934" s="189"/>
      <c r="O934" s="178"/>
      <c r="P934" s="178"/>
      <c r="Q934" s="179"/>
      <c r="R934" s="758" t="s">
        <v>41</v>
      </c>
      <c r="S934" s="759"/>
      <c r="T934" s="759"/>
      <c r="U934" s="760"/>
      <c r="V934" s="132"/>
      <c r="W934" s="758" t="s">
        <v>14</v>
      </c>
      <c r="X934" s="759"/>
      <c r="Y934" s="759"/>
      <c r="Z934" s="760"/>
      <c r="AA934" s="132"/>
      <c r="AB934" s="758" t="s">
        <v>50</v>
      </c>
      <c r="AC934" s="759"/>
      <c r="AD934" s="759"/>
      <c r="AE934" s="760"/>
      <c r="AF934" s="132"/>
      <c r="AG934" s="774" t="s">
        <v>23</v>
      </c>
      <c r="AH934" s="132"/>
      <c r="AI934" s="761" t="s">
        <v>51</v>
      </c>
      <c r="AJ934" s="762"/>
      <c r="AK934" s="132"/>
      <c r="AL934" s="765" t="s">
        <v>41</v>
      </c>
      <c r="AM934" s="767" t="s">
        <v>14</v>
      </c>
    </row>
    <row r="935" spans="2:39" s="188" customFormat="1" ht="15" thickBot="1" x14ac:dyDescent="0.35">
      <c r="B935" s="132"/>
      <c r="C935" s="139"/>
      <c r="D935" s="133"/>
      <c r="E935" s="139"/>
      <c r="F935" s="133"/>
      <c r="G935" s="140"/>
      <c r="H935" s="140"/>
      <c r="I935" s="782" t="s">
        <v>80</v>
      </c>
      <c r="J935" s="783"/>
      <c r="K935" s="446"/>
      <c r="L935" s="447"/>
      <c r="M935" s="146"/>
      <c r="N935" s="143" t="s">
        <v>49</v>
      </c>
      <c r="O935" s="178"/>
      <c r="P935" s="178"/>
      <c r="Q935" s="179"/>
      <c r="R935" s="135" t="str">
        <f>R934&amp;" - "&amp;TEXT(R$1,"0"&amp;"%")</f>
        <v>Base - 0%</v>
      </c>
      <c r="S935" s="136" t="str">
        <f>R934&amp;" - "&amp;TEXT(S$1,"0"&amp;"%")</f>
        <v>Base - 4%</v>
      </c>
      <c r="T935" s="136" t="str">
        <f>R934&amp;" - "&amp;TEXT(T$1,"0"&amp;"%")</f>
        <v>Base - 10%</v>
      </c>
      <c r="U935" s="137" t="str">
        <f>R934&amp;" - "&amp;TEXT(U$1,"0"&amp;"%")</f>
        <v>Base - 21%</v>
      </c>
      <c r="V935" s="132"/>
      <c r="W935" s="135" t="str">
        <f>W934&amp;" - "&amp;TEXT(W$1,"0"&amp;"%")</f>
        <v>IVA - 0%</v>
      </c>
      <c r="X935" s="136" t="str">
        <f>W934&amp;" - "&amp;TEXT(X$1,"0"&amp;"%")</f>
        <v>IVA - 4%</v>
      </c>
      <c r="Y935" s="136" t="str">
        <f>W934&amp;" - "&amp;TEXT(Y$1,"0"&amp;"%")</f>
        <v>IVA - 10%</v>
      </c>
      <c r="Z935" s="137" t="str">
        <f>W934&amp;" - "&amp;TEXT(Z$1,"0"&amp;"%")</f>
        <v>IVA - 21%</v>
      </c>
      <c r="AA935" s="132"/>
      <c r="AB935" s="135" t="str">
        <f>AB934&amp;" - "&amp;TEXT(AB$1,"0"&amp;"%")</f>
        <v>IMP. - 0%</v>
      </c>
      <c r="AC935" s="136" t="str">
        <f>AB934&amp;" - "&amp;TEXT(AC$1,"0"&amp;"%")</f>
        <v>IMP. - 4%</v>
      </c>
      <c r="AD935" s="136" t="str">
        <f>AB934&amp;" - "&amp;TEXT(AD$1,"0"&amp;"%")</f>
        <v>IMP. - 10%</v>
      </c>
      <c r="AE935" s="137" t="str">
        <f>AB934&amp;" - "&amp;TEXT(AE$1,"0"&amp;"%")</f>
        <v>IMP. - 21%</v>
      </c>
      <c r="AF935" s="132"/>
      <c r="AG935" s="775"/>
      <c r="AH935" s="132"/>
      <c r="AI935" s="763"/>
      <c r="AJ935" s="764"/>
      <c r="AK935" s="132"/>
      <c r="AL935" s="766"/>
      <c r="AM935" s="768"/>
    </row>
    <row r="936" spans="2:39" s="188" customFormat="1" ht="15" thickBot="1" x14ac:dyDescent="0.35">
      <c r="B936" s="132"/>
      <c r="C936" s="784" t="s">
        <v>64</v>
      </c>
      <c r="D936" s="785"/>
      <c r="E936" s="785"/>
      <c r="F936" s="785"/>
      <c r="G936" s="786"/>
      <c r="H936" s="192"/>
      <c r="I936" s="193" t="s">
        <v>65</v>
      </c>
      <c r="J936" s="194"/>
      <c r="K936" s="195"/>
      <c r="L936" s="196"/>
      <c r="M936" s="197"/>
      <c r="N936" s="198" t="s">
        <v>25</v>
      </c>
      <c r="O936" s="133"/>
      <c r="P936" s="133"/>
      <c r="Q936" s="134"/>
    </row>
    <row r="937" spans="2:39" s="188" customFormat="1" ht="15" x14ac:dyDescent="0.3">
      <c r="B937" s="132"/>
      <c r="C937" s="787" t="str">
        <f>N937</f>
        <v>-</v>
      </c>
      <c r="D937" s="788"/>
      <c r="E937" s="788"/>
      <c r="F937" s="788"/>
      <c r="G937" s="789"/>
      <c r="H937" s="199"/>
      <c r="I937" s="242">
        <v>1</v>
      </c>
      <c r="J937" s="201">
        <v>1</v>
      </c>
      <c r="K937" s="202"/>
      <c r="L937" s="203"/>
      <c r="M937" s="154"/>
      <c r="N937" s="204" t="str">
        <f>IF(SUM(N916:N918)=0,"-",SUM(N916:N918))</f>
        <v>-</v>
      </c>
      <c r="O937" s="133"/>
      <c r="Q937" s="134"/>
      <c r="R937" s="156" t="str">
        <f>IF(SUM(R916:R918)=0,"-",SUM(R916:R918))</f>
        <v>-</v>
      </c>
      <c r="S937" s="157" t="str">
        <f>IF(SUM(S916:S918)=0,"-",SUM(S916:S918))</f>
        <v>-</v>
      </c>
      <c r="T937" s="157" t="str">
        <f>IF(SUM(T916:T918)=0,"-",SUM(T916:T918))</f>
        <v>-</v>
      </c>
      <c r="U937" s="158" t="str">
        <f>IF(SUM(U916:U918)=0,"-",SUM(U916:U918))</f>
        <v>-</v>
      </c>
      <c r="V937" s="159"/>
      <c r="W937" s="156" t="str">
        <f>IF(SUM(W916:W918)=0,"-",SUM(W916:W918))</f>
        <v>-</v>
      </c>
      <c r="X937" s="157" t="str">
        <f>IF(SUM(X916:X918)=0,"-",SUM(X916:X918))</f>
        <v>-</v>
      </c>
      <c r="Y937" s="157" t="str">
        <f>IF(SUM(Y916:Y918)=0,"-",SUM(Y916:Y918))</f>
        <v>-</v>
      </c>
      <c r="Z937" s="158" t="str">
        <f>IF(SUM(Z916:Z918)=0,"-",SUM(Z916:Z918))</f>
        <v>-</v>
      </c>
      <c r="AA937" s="159"/>
      <c r="AB937" s="156" t="str">
        <f>IF(SUM(AB916:AB918)=0,"-",SUM(AB916:AB918))</f>
        <v>-</v>
      </c>
      <c r="AC937" s="157" t="str">
        <f>IF(SUM(AC916:AC918)=0,"-",SUM(AC916:AC918))</f>
        <v>-</v>
      </c>
      <c r="AD937" s="157" t="str">
        <f>IF(SUM(AD916:AD918)=0,"-",SUM(AD916:AD918))</f>
        <v>-</v>
      </c>
      <c r="AE937" s="158" t="str">
        <f>IF(SUM(AE916:AE918)=0,"-",SUM(AE916:AE918))</f>
        <v>-</v>
      </c>
      <c r="AF937" s="159"/>
      <c r="AG937" s="155" t="str">
        <f>IF(SUM(AB937:AE937)=0,"-",SUM(AB937:AE937))</f>
        <v>-</v>
      </c>
      <c r="AH937" s="159"/>
      <c r="AI937" s="160" t="str">
        <f>IF(AND(N937&lt;&gt;"",AG937&lt;&gt;""),IF(AG937=N937,"ü","û"),IF(OR(N937=0,N937="",N937="-"),"ù","$"))</f>
        <v>ü</v>
      </c>
      <c r="AJ937" s="161" t="str">
        <f t="shared" ref="AJ937:AJ940" si="194">IF(AI937="ü","-",IF(AI937="ù","~",IF(AI937="$","???",AG937-N937)))</f>
        <v>-</v>
      </c>
      <c r="AK937" s="159"/>
      <c r="AL937" s="156" t="str">
        <f t="shared" ref="AL937:AL940" si="195">IF(SUM(R937:U937)=0,"-",SUM(R937:U937))</f>
        <v>-</v>
      </c>
      <c r="AM937" s="158" t="str">
        <f t="shared" ref="AM937:AM940" si="196">IF(SUM(W937:Z937)=0,"-",SUM(W937:Z937))</f>
        <v>-</v>
      </c>
    </row>
    <row r="938" spans="2:39" ht="15" x14ac:dyDescent="0.3">
      <c r="C938" s="779" t="str">
        <f>IF(SUM(C$937:C937)=0,N938,IF(N938="-",C937,N938+C937))</f>
        <v>-</v>
      </c>
      <c r="D938" s="780"/>
      <c r="E938" s="780"/>
      <c r="F938" s="780"/>
      <c r="G938" s="781"/>
      <c r="H938" s="205"/>
      <c r="I938" s="243">
        <v>2</v>
      </c>
      <c r="J938" s="207">
        <v>2</v>
      </c>
      <c r="K938" s="208"/>
      <c r="L938" s="209"/>
      <c r="M938" s="210"/>
      <c r="N938" s="211" t="str">
        <f>IF(SUM(N919:N921)=0,"-",SUM(N919:N921))</f>
        <v>-</v>
      </c>
      <c r="R938" s="163" t="str">
        <f>IF(SUM(R919:R921)=0,"-",SUM(R919:R921))</f>
        <v>-</v>
      </c>
      <c r="S938" s="164" t="str">
        <f>IF(SUM(S919:S921)=0,"-",SUM(S919:S921))</f>
        <v>-</v>
      </c>
      <c r="T938" s="164" t="str">
        <f>IF(SUM(T919:T921)=0,"-",SUM(T919:T921))</f>
        <v>-</v>
      </c>
      <c r="U938" s="165" t="str">
        <f>IF(SUM(U919:U921)=0,"-",SUM(U919:U921))</f>
        <v>-</v>
      </c>
      <c r="V938" s="159"/>
      <c r="W938" s="163" t="str">
        <f>IF(SUM(W919:W921)=0,"-",SUM(W919:W921))</f>
        <v>-</v>
      </c>
      <c r="X938" s="164" t="str">
        <f>IF(SUM(X919:X921)=0,"-",SUM(X919:X921))</f>
        <v>-</v>
      </c>
      <c r="Y938" s="164" t="str">
        <f>IF(SUM(Y919:Y921)=0,"-",SUM(Y919:Y921))</f>
        <v>-</v>
      </c>
      <c r="Z938" s="165" t="str">
        <f>IF(SUM(Z919:Z921)=0,"-",SUM(Z919:Z921))</f>
        <v>-</v>
      </c>
      <c r="AA938" s="159"/>
      <c r="AB938" s="163" t="str">
        <f>IF(SUM(AB919:AB921)=0,"-",SUM(AB919:AB921))</f>
        <v>-</v>
      </c>
      <c r="AC938" s="164" t="str">
        <f>IF(SUM(AC919:AC921)=0,"-",SUM(AC919:AC921))</f>
        <v>-</v>
      </c>
      <c r="AD938" s="164" t="str">
        <f>IF(SUM(AD919:AD921)=0,"-",SUM(AD919:AD921))</f>
        <v>-</v>
      </c>
      <c r="AE938" s="165" t="str">
        <f>IF(SUM(AE919:AE921)=0,"-",SUM(AE919:AE921))</f>
        <v>-</v>
      </c>
      <c r="AF938" s="159"/>
      <c r="AG938" s="162" t="str">
        <f t="shared" ref="AG938:AG940" si="197">IF(SUM(AB938:AE938)=0,"-",SUM(AB938:AE938))</f>
        <v>-</v>
      </c>
      <c r="AH938" s="159"/>
      <c r="AI938" s="166" t="str">
        <f t="shared" ref="AI938:AI940" si="198">IF(AND(N938&lt;&gt;"",AG938&lt;&gt;""),IF(AG938=N938,"ü","û"),IF(OR(N938=0,N938="",N938="-"),"ù","$"))</f>
        <v>ü</v>
      </c>
      <c r="AJ938" s="167" t="str">
        <f t="shared" si="194"/>
        <v>-</v>
      </c>
      <c r="AK938" s="159"/>
      <c r="AL938" s="163" t="str">
        <f t="shared" si="195"/>
        <v>-</v>
      </c>
      <c r="AM938" s="165" t="str">
        <f t="shared" si="196"/>
        <v>-</v>
      </c>
    </row>
    <row r="939" spans="2:39" ht="15" x14ac:dyDescent="0.3">
      <c r="C939" s="779" t="str">
        <f>IF(SUM(C$937:C938)=0,N939,IF(N939="-",C938,N939+C938))</f>
        <v>-</v>
      </c>
      <c r="D939" s="780"/>
      <c r="E939" s="780"/>
      <c r="F939" s="780"/>
      <c r="G939" s="781"/>
      <c r="H939" s="205"/>
      <c r="I939" s="243">
        <v>3</v>
      </c>
      <c r="J939" s="207">
        <v>3</v>
      </c>
      <c r="K939" s="208"/>
      <c r="L939" s="209"/>
      <c r="M939" s="210"/>
      <c r="N939" s="211" t="str">
        <f>IF(SUM(N922:N924)=0,"-",SUM(N922:N924))</f>
        <v>-</v>
      </c>
      <c r="R939" s="163" t="str">
        <f>IF(SUM(R922:R924)=0,"-",SUM(R922:R924))</f>
        <v>-</v>
      </c>
      <c r="S939" s="164" t="str">
        <f>IF(SUM(S922:S924)=0,"-",SUM(S922:S924))</f>
        <v>-</v>
      </c>
      <c r="T939" s="164" t="str">
        <f>IF(SUM(T922:T924)=0,"-",SUM(T922:T924))</f>
        <v>-</v>
      </c>
      <c r="U939" s="165" t="str">
        <f>IF(SUM(U922:U924)=0,"-",SUM(U922:U924))</f>
        <v>-</v>
      </c>
      <c r="V939" s="159"/>
      <c r="W939" s="163" t="str">
        <f>IF(SUM(W922:W924)=0,"-",SUM(W922:W924))</f>
        <v>-</v>
      </c>
      <c r="X939" s="164" t="str">
        <f>IF(SUM(X922:X924)=0,"-",SUM(X922:X924))</f>
        <v>-</v>
      </c>
      <c r="Y939" s="164" t="str">
        <f>IF(SUM(Y922:Y924)=0,"-",SUM(Y922:Y924))</f>
        <v>-</v>
      </c>
      <c r="Z939" s="165" t="str">
        <f>IF(SUM(Z922:Z924)=0,"-",SUM(Z922:Z924))</f>
        <v>-</v>
      </c>
      <c r="AA939" s="159"/>
      <c r="AB939" s="163" t="str">
        <f>IF(SUM(AB922:AB924)=0,"-",SUM(AB922:AB924))</f>
        <v>-</v>
      </c>
      <c r="AC939" s="164" t="str">
        <f>IF(SUM(AC922:AC924)=0,"-",SUM(AC922:AC924))</f>
        <v>-</v>
      </c>
      <c r="AD939" s="164" t="str">
        <f>IF(SUM(AD922:AD924)=0,"-",SUM(AD922:AD924))</f>
        <v>-</v>
      </c>
      <c r="AE939" s="165" t="str">
        <f>IF(SUM(AE922:AE924)=0,"-",SUM(AE922:AE924))</f>
        <v>-</v>
      </c>
      <c r="AF939" s="159"/>
      <c r="AG939" s="162" t="str">
        <f t="shared" si="197"/>
        <v>-</v>
      </c>
      <c r="AH939" s="159"/>
      <c r="AI939" s="166" t="str">
        <f t="shared" si="198"/>
        <v>ü</v>
      </c>
      <c r="AJ939" s="167" t="str">
        <f t="shared" si="194"/>
        <v>-</v>
      </c>
      <c r="AK939" s="159"/>
      <c r="AL939" s="163" t="str">
        <f t="shared" si="195"/>
        <v>-</v>
      </c>
      <c r="AM939" s="165" t="str">
        <f t="shared" si="196"/>
        <v>-</v>
      </c>
    </row>
    <row r="940" spans="2:39" ht="15.6" thickBot="1" x14ac:dyDescent="0.35">
      <c r="C940" s="790" t="str">
        <f>IF(SUM(C$937:C939)=0,N940,IF(N940="-",C939,N940+C939))</f>
        <v>-</v>
      </c>
      <c r="D940" s="791"/>
      <c r="E940" s="791"/>
      <c r="F940" s="791"/>
      <c r="G940" s="792"/>
      <c r="H940" s="215"/>
      <c r="I940" s="244">
        <v>4</v>
      </c>
      <c r="J940" s="217">
        <v>4</v>
      </c>
      <c r="K940" s="218"/>
      <c r="L940" s="219"/>
      <c r="M940" s="220"/>
      <c r="N940" s="221" t="str">
        <f>IF(SUM(N925:N927)=0,"-",SUM(N925:N927))</f>
        <v>-</v>
      </c>
      <c r="R940" s="169" t="str">
        <f>IF(SUM(R925:R927)=0,"-",SUM(R925:R927))</f>
        <v>-</v>
      </c>
      <c r="S940" s="170" t="str">
        <f>IF(SUM(S925:S927)=0,"-",SUM(S925:S927))</f>
        <v>-</v>
      </c>
      <c r="T940" s="170" t="str">
        <f>IF(SUM(T925:T927)=0,"-",SUM(T925:T927))</f>
        <v>-</v>
      </c>
      <c r="U940" s="171" t="str">
        <f>IF(SUM(U925:U927)=0,"-",SUM(U925:U927))</f>
        <v>-</v>
      </c>
      <c r="V940" s="159"/>
      <c r="W940" s="169" t="str">
        <f>IF(SUM(W925:W927)=0,"-",SUM(W925:W927))</f>
        <v>-</v>
      </c>
      <c r="X940" s="170" t="str">
        <f>IF(SUM(X925:X927)=0,"-",SUM(X925:X927))</f>
        <v>-</v>
      </c>
      <c r="Y940" s="170" t="str">
        <f>IF(SUM(Y925:Y927)=0,"-",SUM(Y925:Y927))</f>
        <v>-</v>
      </c>
      <c r="Z940" s="171" t="str">
        <f>IF(SUM(Z925:Z927)=0,"-",SUM(Z925:Z927))</f>
        <v>-</v>
      </c>
      <c r="AA940" s="159"/>
      <c r="AB940" s="169" t="str">
        <f>IF(SUM(AB925:AB927)=0,"-",SUM(AB925:AB927))</f>
        <v>-</v>
      </c>
      <c r="AC940" s="170" t="str">
        <f>IF(SUM(AC925:AC927)=0,"-",SUM(AC925:AC927))</f>
        <v>-</v>
      </c>
      <c r="AD940" s="170" t="str">
        <f>IF(SUM(AD925:AD927)=0,"-",SUM(AD925:AD927))</f>
        <v>-</v>
      </c>
      <c r="AE940" s="171" t="str">
        <f>IF(SUM(AE925:AE927)=0,"-",SUM(AE925:AE927))</f>
        <v>-</v>
      </c>
      <c r="AF940" s="159"/>
      <c r="AG940" s="168" t="str">
        <f t="shared" si="197"/>
        <v>-</v>
      </c>
      <c r="AH940" s="159"/>
      <c r="AI940" s="172" t="str">
        <f t="shared" si="198"/>
        <v>ü</v>
      </c>
      <c r="AJ940" s="173" t="str">
        <f t="shared" si="194"/>
        <v>-</v>
      </c>
      <c r="AK940" s="159"/>
      <c r="AL940" s="169" t="str">
        <f t="shared" si="195"/>
        <v>-</v>
      </c>
      <c r="AM940" s="171" t="str">
        <f t="shared" si="196"/>
        <v>-</v>
      </c>
    </row>
    <row r="941" spans="2:39" ht="15" thickBot="1" x14ac:dyDescent="0.35">
      <c r="I941" s="222" t="s">
        <v>78</v>
      </c>
      <c r="J941" s="223" t="s">
        <v>25</v>
      </c>
      <c r="K941" s="224"/>
      <c r="L941" s="225"/>
      <c r="M941" s="226"/>
      <c r="N941" s="245" t="s">
        <v>25</v>
      </c>
      <c r="Q941" s="228"/>
    </row>
    <row r="942" spans="2:39" ht="15.6" thickBot="1" x14ac:dyDescent="0.35">
      <c r="I942" s="229" t="str">
        <f>"TOTAL "&amp;$C$1&amp;" - "&amp;TEXT($J$1,"2000")</f>
        <v>TOTAL  - 2021</v>
      </c>
      <c r="J942" s="230" t="s">
        <v>25</v>
      </c>
      <c r="K942" s="231"/>
      <c r="L942" s="232"/>
      <c r="M942" s="233"/>
      <c r="N942" s="234" t="str">
        <f>IF(SUM(N937:N940)=0,"-",SUM(N937:N940))</f>
        <v>-</v>
      </c>
      <c r="O942" s="188"/>
      <c r="P942" s="188"/>
      <c r="Q942" s="212"/>
      <c r="R942" s="180" t="str">
        <f>IF(SUM(R937:R940)=0,"-",SUM(R937:R940))</f>
        <v>-</v>
      </c>
      <c r="S942" s="181" t="str">
        <f>IF(SUM(S937:S940)=0,"-",SUM(S937:S940))</f>
        <v>-</v>
      </c>
      <c r="T942" s="181" t="str">
        <f>IF(SUM(T937:T940)=0,"-",SUM(T937:T940))</f>
        <v>-</v>
      </c>
      <c r="U942" s="182" t="str">
        <f>IF(SUM(U937:U940)=0,"-",SUM(U937:U940))</f>
        <v>-</v>
      </c>
      <c r="W942" s="180" t="str">
        <f>IF(SUM(W937:W940)=0,"-",SUM(W937:W940))</f>
        <v>-</v>
      </c>
      <c r="X942" s="181" t="str">
        <f>IF(SUM(X937:X940)=0,"-",SUM(X937:X940))</f>
        <v>-</v>
      </c>
      <c r="Y942" s="181" t="str">
        <f>IF(SUM(Y937:Y940)=0,"-",SUM(Y937:Y940))</f>
        <v>-</v>
      </c>
      <c r="Z942" s="182" t="str">
        <f>IF(SUM(Z937:Z940)=0,"-",SUM(Z937:Z940))</f>
        <v>-</v>
      </c>
      <c r="AB942" s="180" t="str">
        <f>IF(SUM(AB937:AB940)=0,"-",SUM(AB937:AB940))</f>
        <v>-</v>
      </c>
      <c r="AC942" s="181" t="str">
        <f>IF(SUM(AC937:AC940)=0,"-",SUM(AC937:AC940))</f>
        <v>-</v>
      </c>
      <c r="AD942" s="181" t="str">
        <f>IF(SUM(AD937:AD940)=0,"-",SUM(AD937:AD940))</f>
        <v>-</v>
      </c>
      <c r="AE942" s="182" t="str">
        <f>IF(SUM(AE937:AE940)=0,"-",SUM(AE937:AE940))</f>
        <v>-</v>
      </c>
      <c r="AG942" s="183" t="str">
        <f>IF(SUM(AG937:AG940)=0,"-",SUM(AG937:AG940))</f>
        <v>-</v>
      </c>
      <c r="AI942" s="184" t="str">
        <f t="shared" ref="AI942" si="199">IF(AND(N942&lt;&gt;"",AG942&lt;&gt;""),IF(AG942=N942,"ü","û"),IF(OR(N942=0,N942="",N942="-"),"ù","$"))</f>
        <v>ü</v>
      </c>
      <c r="AJ942" s="235" t="str">
        <f t="shared" ref="AJ942" si="200">IF(AI942="ü","-",IF(AI942="ù","~",IF(AI942="$","???",AG942-N942)))</f>
        <v>-</v>
      </c>
      <c r="AL942" s="180" t="str">
        <f>IF(SUM(AL937:AL940)=0,"-",SUM(AL937:AL940))</f>
        <v>-</v>
      </c>
      <c r="AM942" s="182" t="str">
        <f>IF(SUM(AM937:AM940)=0,"-",SUM(AM937:AM940))</f>
        <v>-</v>
      </c>
    </row>
    <row r="943" spans="2:39" ht="15" thickBot="1" x14ac:dyDescent="0.35">
      <c r="I943" s="236" t="s">
        <v>79</v>
      </c>
      <c r="J943" s="237"/>
      <c r="K943" s="238"/>
      <c r="L943" s="239"/>
      <c r="M943" s="240"/>
      <c r="N943" s="241">
        <f>SUM(N941:N942)</f>
        <v>0</v>
      </c>
      <c r="O943" s="188"/>
      <c r="P943" s="188"/>
      <c r="Q943" s="212"/>
      <c r="R943" s="776">
        <f>SUM(R942:U942)</f>
        <v>0</v>
      </c>
      <c r="S943" s="777"/>
      <c r="T943" s="777"/>
      <c r="U943" s="778"/>
      <c r="W943" s="776">
        <f>SUM(W942:Z942)</f>
        <v>0</v>
      </c>
      <c r="X943" s="777"/>
      <c r="Y943" s="777"/>
      <c r="Z943" s="778"/>
      <c r="AB943" s="776">
        <f>SUM(AB942:AE942)</f>
        <v>0</v>
      </c>
      <c r="AC943" s="777"/>
      <c r="AD943" s="777"/>
      <c r="AE943" s="778"/>
      <c r="AL943" s="776">
        <f>SUM(AL942:AM942)</f>
        <v>0</v>
      </c>
      <c r="AM943" s="778"/>
    </row>
  </sheetData>
  <mergeCells count="58">
    <mergeCell ref="R943:U943"/>
    <mergeCell ref="W943:Z943"/>
    <mergeCell ref="AB943:AE943"/>
    <mergeCell ref="AL943:AM943"/>
    <mergeCell ref="I935:J935"/>
    <mergeCell ref="C936:G936"/>
    <mergeCell ref="C937:G937"/>
    <mergeCell ref="C938:G938"/>
    <mergeCell ref="C939:G939"/>
    <mergeCell ref="C940:G940"/>
    <mergeCell ref="AL930:AM930"/>
    <mergeCell ref="R934:U934"/>
    <mergeCell ref="W934:Z934"/>
    <mergeCell ref="AB934:AE934"/>
    <mergeCell ref="AG934:AG935"/>
    <mergeCell ref="AI934:AJ935"/>
    <mergeCell ref="AL934:AL935"/>
    <mergeCell ref="AM934:AM935"/>
    <mergeCell ref="AB930:AE930"/>
    <mergeCell ref="C925:G925"/>
    <mergeCell ref="C926:G926"/>
    <mergeCell ref="C927:G927"/>
    <mergeCell ref="R930:U930"/>
    <mergeCell ref="W930:Z930"/>
    <mergeCell ref="C924:G924"/>
    <mergeCell ref="AM913:AM914"/>
    <mergeCell ref="I914:J914"/>
    <mergeCell ref="C915:G915"/>
    <mergeCell ref="C916:G916"/>
    <mergeCell ref="C917:G917"/>
    <mergeCell ref="C918:G918"/>
    <mergeCell ref="C919:G919"/>
    <mergeCell ref="C920:G920"/>
    <mergeCell ref="C921:G921"/>
    <mergeCell ref="C922:G922"/>
    <mergeCell ref="C923:G923"/>
    <mergeCell ref="R909:U909"/>
    <mergeCell ref="W909:Z909"/>
    <mergeCell ref="AB909:AE909"/>
    <mergeCell ref="AL909:AM909"/>
    <mergeCell ref="R913:U913"/>
    <mergeCell ref="W913:Z913"/>
    <mergeCell ref="AB913:AE913"/>
    <mergeCell ref="AG913:AG914"/>
    <mergeCell ref="AI913:AJ914"/>
    <mergeCell ref="AL913:AL914"/>
    <mergeCell ref="AI4:AJ5"/>
    <mergeCell ref="AL4:AL5"/>
    <mergeCell ref="AM4:AM5"/>
    <mergeCell ref="C5:G5"/>
    <mergeCell ref="K5:L5"/>
    <mergeCell ref="AB4:AE4"/>
    <mergeCell ref="AG4:AG5"/>
    <mergeCell ref="C907:I907"/>
    <mergeCell ref="C1:I3"/>
    <mergeCell ref="J1:N3"/>
    <mergeCell ref="R4:U4"/>
    <mergeCell ref="W4:Z4"/>
  </mergeCells>
  <conditionalFormatting sqref="P7:P906 C7:N906">
    <cfRule type="expression" dxfId="79" priority="38" stopIfTrue="1">
      <formula>#REF!="SI"</formula>
    </cfRule>
    <cfRule type="expression" dxfId="78" priority="39" stopIfTrue="1">
      <formula>#REF!="NO"</formula>
    </cfRule>
    <cfRule type="expression" dxfId="77" priority="40" stopIfTrue="1">
      <formula>#REF!="NO"</formula>
    </cfRule>
  </conditionalFormatting>
  <conditionalFormatting sqref="AI937:AI940 AI7:AI907">
    <cfRule type="cellIs" dxfId="76" priority="31" operator="equal">
      <formula>"ù"</formula>
    </cfRule>
    <cfRule type="cellIs" dxfId="75" priority="33" operator="equal">
      <formula>"$"</formula>
    </cfRule>
    <cfRule type="cellIs" dxfId="74" priority="36" operator="equal">
      <formula>"ü"</formula>
    </cfRule>
    <cfRule type="cellIs" dxfId="73" priority="37" operator="equal">
      <formula>"û"</formula>
    </cfRule>
  </conditionalFormatting>
  <conditionalFormatting sqref="AJ937:AJ940 AJ7:AJ907">
    <cfRule type="cellIs" dxfId="72" priority="32" operator="equal">
      <formula>"~"</formula>
    </cfRule>
    <cfRule type="cellIs" dxfId="71" priority="34" operator="equal">
      <formula>"???"</formula>
    </cfRule>
    <cfRule type="cellIs" dxfId="70" priority="35" operator="equal">
      <formula>"-"</formula>
    </cfRule>
  </conditionalFormatting>
  <conditionalFormatting sqref="AI916:AI927">
    <cfRule type="cellIs" dxfId="69" priority="24" operator="equal">
      <formula>"ù"</formula>
    </cfRule>
    <cfRule type="cellIs" dxfId="68" priority="26" operator="equal">
      <formula>"$"</formula>
    </cfRule>
    <cfRule type="cellIs" dxfId="67" priority="29" operator="equal">
      <formula>"ü"</formula>
    </cfRule>
    <cfRule type="cellIs" dxfId="66" priority="30" operator="equal">
      <formula>"û"</formula>
    </cfRule>
  </conditionalFormatting>
  <conditionalFormatting sqref="AJ916:AJ927">
    <cfRule type="cellIs" dxfId="65" priority="25" operator="equal">
      <formula>"~"</formula>
    </cfRule>
    <cfRule type="cellIs" dxfId="64" priority="27" operator="equal">
      <formula>"???"</formula>
    </cfRule>
    <cfRule type="cellIs" dxfId="63" priority="28" operator="equal">
      <formula>"-"</formula>
    </cfRule>
  </conditionalFormatting>
  <conditionalFormatting sqref="AI929">
    <cfRule type="cellIs" dxfId="62" priority="17" operator="equal">
      <formula>"ù"</formula>
    </cfRule>
    <cfRule type="cellIs" dxfId="61" priority="19" operator="equal">
      <formula>"$"</formula>
    </cfRule>
    <cfRule type="cellIs" dxfId="60" priority="22" operator="equal">
      <formula>"ü"</formula>
    </cfRule>
    <cfRule type="cellIs" dxfId="59" priority="23" operator="equal">
      <formula>"û"</formula>
    </cfRule>
  </conditionalFormatting>
  <conditionalFormatting sqref="AJ929">
    <cfRule type="cellIs" dxfId="58" priority="18" operator="equal">
      <formula>"~"</formula>
    </cfRule>
    <cfRule type="cellIs" dxfId="57" priority="20" operator="equal">
      <formula>"???"</formula>
    </cfRule>
    <cfRule type="cellIs" dxfId="56" priority="21" operator="equal">
      <formula>"-"</formula>
    </cfRule>
  </conditionalFormatting>
  <conditionalFormatting sqref="AI942">
    <cfRule type="cellIs" dxfId="55" priority="10" operator="equal">
      <formula>"ù"</formula>
    </cfRule>
    <cfRule type="cellIs" dxfId="54" priority="12" operator="equal">
      <formula>"$"</formula>
    </cfRule>
    <cfRule type="cellIs" dxfId="53" priority="15" operator="equal">
      <formula>"ü"</formula>
    </cfRule>
    <cfRule type="cellIs" dxfId="52" priority="16" operator="equal">
      <formula>"û"</formula>
    </cfRule>
  </conditionalFormatting>
  <conditionalFormatting sqref="AJ942">
    <cfRule type="cellIs" dxfId="51" priority="11" operator="equal">
      <formula>"~"</formula>
    </cfRule>
    <cfRule type="cellIs" dxfId="50" priority="13" operator="equal">
      <formula>"???"</formula>
    </cfRule>
    <cfRule type="cellIs" dxfId="49" priority="14" operator="equal">
      <formula>"-"</formula>
    </cfRule>
  </conditionalFormatting>
  <conditionalFormatting sqref="Q7:Q906">
    <cfRule type="cellIs" dxfId="48" priority="7" operator="equal">
      <formula>"ù"</formula>
    </cfRule>
    <cfRule type="cellIs" dxfId="47" priority="8" operator="equal">
      <formula>"ü"</formula>
    </cfRule>
    <cfRule type="cellIs" dxfId="46" priority="9" operator="equal">
      <formula>"û"</formula>
    </cfRule>
  </conditionalFormatting>
  <conditionalFormatting sqref="B7:B906">
    <cfRule type="expression" dxfId="45" priority="4" stopIfTrue="1">
      <formula>#REF!="SI"</formula>
    </cfRule>
    <cfRule type="expression" dxfId="44" priority="5" stopIfTrue="1">
      <formula>#REF!="NO"</formula>
    </cfRule>
    <cfRule type="expression" dxfId="43" priority="6" stopIfTrue="1">
      <formula>#REF!="NO"</formula>
    </cfRule>
  </conditionalFormatting>
  <conditionalFormatting sqref="R7:U906">
    <cfRule type="expression" dxfId="42" priority="1" stopIfTrue="1">
      <formula>#REF!="SI"</formula>
    </cfRule>
    <cfRule type="expression" dxfId="41" priority="2" stopIfTrue="1">
      <formula>#REF!="NO"</formula>
    </cfRule>
    <cfRule type="expression" dxfId="40" priority="3" stopIfTrue="1">
      <formula>#REF!="NO"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3A3CB-4482-4B4C-A4DA-28004701FDAE}">
  <sheetPr>
    <tabColor rgb="FF967300"/>
  </sheetPr>
  <dimension ref="B1:AM943"/>
  <sheetViews>
    <sheetView workbookViewId="0">
      <selection activeCell="M7" sqref="M7:M15"/>
    </sheetView>
  </sheetViews>
  <sheetFormatPr baseColWidth="10" defaultColWidth="11.44140625" defaultRowHeight="14.4" x14ac:dyDescent="0.3"/>
  <cols>
    <col min="1" max="1" width="5.6640625" style="132" customWidth="1"/>
    <col min="2" max="2" width="9.6640625" style="132" customWidth="1"/>
    <col min="3" max="3" width="2.6640625" style="139" customWidth="1"/>
    <col min="4" max="4" width="1.5546875" style="133" customWidth="1"/>
    <col min="5" max="5" width="2.6640625" style="139" customWidth="1"/>
    <col min="6" max="6" width="1.5546875" style="133" customWidth="1"/>
    <col min="7" max="7" width="5.6640625" style="140" customWidth="1"/>
    <col min="8" max="8" width="9.6640625" style="140" customWidth="1"/>
    <col min="9" max="9" width="25.6640625" style="141" customWidth="1"/>
    <col min="10" max="10" width="25.6640625" style="142" customWidth="1"/>
    <col min="11" max="12" width="5.6640625" style="142" customWidth="1"/>
    <col min="13" max="13" width="15.6640625" style="142" customWidth="1"/>
    <col min="14" max="14" width="15.6640625" style="132" customWidth="1"/>
    <col min="15" max="16" width="3.6640625" style="133" customWidth="1"/>
    <col min="17" max="17" width="3.6640625" style="134" customWidth="1"/>
    <col min="18" max="21" width="13.6640625" style="132" customWidth="1"/>
    <col min="22" max="22" width="3.6640625" style="132" customWidth="1"/>
    <col min="23" max="26" width="13.6640625" style="132" customWidth="1"/>
    <col min="27" max="27" width="3.6640625" style="132" customWidth="1"/>
    <col min="28" max="31" width="13.6640625" style="132" customWidth="1"/>
    <col min="32" max="32" width="3.6640625" style="132" customWidth="1"/>
    <col min="33" max="33" width="15.6640625" style="132" customWidth="1"/>
    <col min="34" max="34" width="3.6640625" style="132" customWidth="1"/>
    <col min="35" max="35" width="13.6640625" style="132" customWidth="1"/>
    <col min="36" max="36" width="11.6640625" style="132" customWidth="1"/>
    <col min="37" max="37" width="3.6640625" style="132" customWidth="1"/>
    <col min="38" max="39" width="15.6640625" style="132" customWidth="1"/>
    <col min="40" max="16384" width="11.44140625" style="132"/>
  </cols>
  <sheetData>
    <row r="1" spans="2:39" ht="15" customHeight="1" thickBot="1" x14ac:dyDescent="0.35">
      <c r="C1" s="746"/>
      <c r="D1" s="747"/>
      <c r="E1" s="747"/>
      <c r="F1" s="747"/>
      <c r="G1" s="747"/>
      <c r="H1" s="747"/>
      <c r="I1" s="747"/>
      <c r="J1" s="752">
        <f>Resumen!$H$2-2000</f>
        <v>21</v>
      </c>
      <c r="K1" s="752"/>
      <c r="L1" s="752"/>
      <c r="M1" s="752"/>
      <c r="N1" s="753"/>
      <c r="R1" s="135">
        <v>0</v>
      </c>
      <c r="S1" s="136">
        <v>0.04</v>
      </c>
      <c r="T1" s="136">
        <v>0.1</v>
      </c>
      <c r="U1" s="137">
        <v>0.21</v>
      </c>
      <c r="W1" s="135">
        <v>0</v>
      </c>
      <c r="X1" s="136">
        <v>0.04</v>
      </c>
      <c r="Y1" s="136">
        <v>0.1</v>
      </c>
      <c r="Z1" s="137">
        <v>0.21</v>
      </c>
      <c r="AB1" s="135">
        <v>0</v>
      </c>
      <c r="AC1" s="136">
        <v>0.04</v>
      </c>
      <c r="AD1" s="136">
        <v>0.1</v>
      </c>
      <c r="AE1" s="137">
        <v>0.21</v>
      </c>
      <c r="AG1" s="138"/>
      <c r="AI1" s="138"/>
      <c r="AL1" s="138"/>
      <c r="AM1" s="138"/>
    </row>
    <row r="2" spans="2:39" ht="15" customHeight="1" x14ac:dyDescent="0.3">
      <c r="C2" s="748"/>
      <c r="D2" s="749"/>
      <c r="E2" s="749"/>
      <c r="F2" s="749"/>
      <c r="G2" s="749"/>
      <c r="H2" s="749"/>
      <c r="I2" s="749"/>
      <c r="J2" s="754"/>
      <c r="K2" s="754"/>
      <c r="L2" s="754"/>
      <c r="M2" s="754"/>
      <c r="N2" s="755"/>
    </row>
    <row r="3" spans="2:39" ht="15.75" customHeight="1" thickBot="1" x14ac:dyDescent="0.35">
      <c r="C3" s="750"/>
      <c r="D3" s="751"/>
      <c r="E3" s="751"/>
      <c r="F3" s="751"/>
      <c r="G3" s="751"/>
      <c r="H3" s="751"/>
      <c r="I3" s="751"/>
      <c r="J3" s="756"/>
      <c r="K3" s="756"/>
      <c r="L3" s="756"/>
      <c r="M3" s="756"/>
      <c r="N3" s="757"/>
    </row>
    <row r="4" spans="2:39" ht="15" thickBot="1" x14ac:dyDescent="0.35">
      <c r="R4" s="758" t="s">
        <v>41</v>
      </c>
      <c r="S4" s="759"/>
      <c r="T4" s="759"/>
      <c r="U4" s="760"/>
      <c r="W4" s="758" t="s">
        <v>14</v>
      </c>
      <c r="X4" s="759"/>
      <c r="Y4" s="759"/>
      <c r="Z4" s="760"/>
      <c r="AB4" s="758" t="s">
        <v>50</v>
      </c>
      <c r="AC4" s="759"/>
      <c r="AD4" s="759"/>
      <c r="AE4" s="760"/>
      <c r="AG4" s="774" t="s">
        <v>23</v>
      </c>
      <c r="AI4" s="761" t="s">
        <v>51</v>
      </c>
      <c r="AJ4" s="762"/>
      <c r="AL4" s="765" t="s">
        <v>41</v>
      </c>
      <c r="AM4" s="767" t="s">
        <v>14</v>
      </c>
    </row>
    <row r="5" spans="2:39" ht="15" thickBot="1" x14ac:dyDescent="0.35">
      <c r="B5" s="143" t="s">
        <v>52</v>
      </c>
      <c r="C5" s="769" t="s">
        <v>53</v>
      </c>
      <c r="D5" s="770"/>
      <c r="E5" s="770"/>
      <c r="F5" s="770"/>
      <c r="G5" s="771"/>
      <c r="H5" s="144" t="s">
        <v>54</v>
      </c>
      <c r="I5" s="145" t="s">
        <v>61</v>
      </c>
      <c r="J5" s="146" t="s">
        <v>8</v>
      </c>
      <c r="K5" s="772" t="s">
        <v>55</v>
      </c>
      <c r="L5" s="773"/>
      <c r="M5" s="146" t="s">
        <v>56</v>
      </c>
      <c r="N5" s="143" t="s">
        <v>57</v>
      </c>
      <c r="P5" s="143" t="s">
        <v>58</v>
      </c>
      <c r="R5" s="135" t="str">
        <f>R4&amp;" - "&amp;TEXT(R$1,"0"&amp;"%")</f>
        <v>Base - 0%</v>
      </c>
      <c r="S5" s="136" t="str">
        <f>R4&amp;" - "&amp;TEXT(S$1,"0"&amp;"%")</f>
        <v>Base - 4%</v>
      </c>
      <c r="T5" s="136" t="str">
        <f>R4&amp;" - "&amp;TEXT(T$1,"0"&amp;"%")</f>
        <v>Base - 10%</v>
      </c>
      <c r="U5" s="137" t="str">
        <f>R4&amp;" - "&amp;TEXT(U$1,"0"&amp;"%")</f>
        <v>Base - 21%</v>
      </c>
      <c r="W5" s="135" t="str">
        <f>W4&amp;" - "&amp;TEXT(W$1,"0"&amp;"%")</f>
        <v>IVA - 0%</v>
      </c>
      <c r="X5" s="136" t="str">
        <f>W4&amp;" - "&amp;TEXT(X$1,"0"&amp;"%")</f>
        <v>IVA - 4%</v>
      </c>
      <c r="Y5" s="136" t="str">
        <f>W4&amp;" - "&amp;TEXT(Y$1,"0"&amp;"%")</f>
        <v>IVA - 10%</v>
      </c>
      <c r="Z5" s="137" t="str">
        <f>W4&amp;" - "&amp;TEXT(Z$1,"0"&amp;"%")</f>
        <v>IVA - 21%</v>
      </c>
      <c r="AB5" s="135" t="str">
        <f>AB4&amp;" - "&amp;TEXT(AB$1,"0"&amp;"%")</f>
        <v>IMP. - 0%</v>
      </c>
      <c r="AC5" s="136" t="str">
        <f>AB4&amp;" - "&amp;TEXT(AC$1,"0"&amp;"%")</f>
        <v>IMP. - 4%</v>
      </c>
      <c r="AD5" s="136" t="str">
        <f>AB4&amp;" - "&amp;TEXT(AD$1,"0"&amp;"%")</f>
        <v>IMP. - 10%</v>
      </c>
      <c r="AE5" s="137" t="str">
        <f>AB4&amp;" - "&amp;TEXT(AE$1,"0"&amp;"%")</f>
        <v>IMP. - 21%</v>
      </c>
      <c r="AG5" s="775"/>
      <c r="AI5" s="763"/>
      <c r="AJ5" s="764"/>
      <c r="AL5" s="766"/>
      <c r="AM5" s="768"/>
    </row>
    <row r="6" spans="2:39" ht="15" thickBot="1" x14ac:dyDescent="0.35">
      <c r="B6" s="143"/>
      <c r="C6" s="439" t="s">
        <v>59</v>
      </c>
      <c r="D6" s="440"/>
      <c r="E6" s="440" t="s">
        <v>60</v>
      </c>
      <c r="F6" s="440"/>
      <c r="G6" s="441" t="s">
        <v>36</v>
      </c>
      <c r="H6" s="144"/>
      <c r="I6" s="145"/>
      <c r="J6" s="442" t="s">
        <v>8</v>
      </c>
      <c r="K6" s="190"/>
      <c r="L6" s="443" t="s">
        <v>91</v>
      </c>
      <c r="M6" s="442" t="s">
        <v>27</v>
      </c>
      <c r="N6" s="442" t="s">
        <v>7</v>
      </c>
      <c r="P6" s="147"/>
      <c r="R6" s="344" t="str">
        <f>MID(R4,1,1)&amp;" - "&amp;TEXT(R1,"0%")</f>
        <v>B - 0%</v>
      </c>
      <c r="S6" s="345" t="str">
        <f>MID(R4,1,1)&amp;" - "&amp;TEXT(S1,"0%")</f>
        <v>B - 4%</v>
      </c>
      <c r="T6" s="345" t="str">
        <f>MID(R4,1,1)&amp;" - "&amp;TEXT(T1,"0%")</f>
        <v>B - 10%</v>
      </c>
      <c r="U6" s="346" t="str">
        <f>MID(R4,1,1)&amp;" - "&amp;TEXT(U1,"0%")</f>
        <v>B - 21%</v>
      </c>
      <c r="W6" s="148"/>
      <c r="X6" s="149"/>
      <c r="Y6" s="149"/>
      <c r="Z6" s="150"/>
      <c r="AB6" s="148"/>
      <c r="AC6" s="149"/>
      <c r="AD6" s="149"/>
      <c r="AE6" s="150"/>
      <c r="AG6" s="151"/>
      <c r="AI6" s="152"/>
      <c r="AJ6" s="153"/>
      <c r="AL6" s="152"/>
      <c r="AM6" s="153"/>
    </row>
    <row r="7" spans="2:39" ht="15" x14ac:dyDescent="0.3">
      <c r="B7" s="428" t="str">
        <f>IF(MAX('Res.Aux.'!$Y$23:$Y$722)=0,"-",1)</f>
        <v>-</v>
      </c>
      <c r="C7" s="429" t="str">
        <f>IF($B7="-","",INDEX('Res.Aux.'!$A$12:$AE$722,MATCH($B7,'Res.Aux.'!$Y$12:$Y$722,0),MATCH(C$6,'Res.Aux.'!$A$14:$AE$14,0)))</f>
        <v/>
      </c>
      <c r="D7" s="430" t="str">
        <f>IF(C7="","","/")</f>
        <v/>
      </c>
      <c r="E7" s="431" t="str">
        <f>IF($B7="-","",INDEX('Res.Aux.'!$A$12:$AE$722,MATCH($B7,'Res.Aux.'!$Y$12:$Y$722,0),MATCH(E$6,'Res.Aux.'!$A$14:$AE$14,0)))</f>
        <v/>
      </c>
      <c r="F7" s="430" t="str">
        <f>IF(E7="","","/")</f>
        <v/>
      </c>
      <c r="G7" s="432" t="str">
        <f>IF($B7="-","",INDEX('Res.Aux.'!$A$12:$AE$722,MATCH($B7,'Res.Aux.'!$Y$12:$Y$722,0),MATCH(G$6,'Res.Aux.'!$A$14:$AE$14,0)))</f>
        <v/>
      </c>
      <c r="H7" s="433" t="str">
        <f>IF($B7="-","",Datos!$I$16)</f>
        <v/>
      </c>
      <c r="I7" s="434" t="str">
        <f>IF($C7="","",Datos!$G$16)</f>
        <v/>
      </c>
      <c r="J7" s="435" t="str">
        <f>IF($B7="-","",INDEX('Res.Aux.'!$A$12:$AE$722,MATCH($B7,'Res.Aux.'!$Y$12:$Y$722,0),MATCH(J$6,'Res.Aux.'!$A$14:$AE$14,0)))</f>
        <v/>
      </c>
      <c r="K7" s="436" t="str">
        <f>IF($C7="","",Datos!$H$26)</f>
        <v/>
      </c>
      <c r="L7" s="437" t="str">
        <f>IF($I7="","",INDEX(Datos!$D$25:$I$33,MATCH('G. VAR. MAKRO'!$M7,Datos!$E$25:$E$33,0),MATCH('G. VAR. MAKRO'!$L$6,Datos!$D$26:$I$26,0)))</f>
        <v/>
      </c>
      <c r="M7" s="435" t="str">
        <f>IF($I7="","",INDEX('Res.Aux.'!$A$12:$AE$722,MATCH($B7,'Res.Aux.'!$Y$12:$Y$722,0),MATCH(M$6,'Res.Aux.'!$A$22:$AE$22,0)))</f>
        <v/>
      </c>
      <c r="N7" s="438" t="str">
        <f>IF($B7="-","",INDEX('Res.Aux.'!$A$12:$AE$722,MATCH($B7,'Res.Aux.'!$Y$12:$Y$722,0),MATCH(N$6,'Res.Aux.'!$A$14:$AE$14,0)))</f>
        <v/>
      </c>
      <c r="O7" s="411"/>
      <c r="P7" s="420" t="str">
        <f>IF($B7="-","","C")</f>
        <v/>
      </c>
      <c r="Q7" s="413" t="str">
        <f>AI7</f>
        <v>ù</v>
      </c>
      <c r="R7" s="421" t="str">
        <f>IF($B7="-","",INDEX('Res.Aux.'!$A$12:$AE$722,MATCH($B7,'Res.Aux.'!$Y$12:$Y$722,0),MATCH(R$6,'Res.Aux.'!$A$15:$AE$15,0)))</f>
        <v/>
      </c>
      <c r="S7" s="422" t="str">
        <f>IF($B7="-","",INDEX('Res.Aux.'!$A$12:$AE$722,MATCH($B7,'Res.Aux.'!$Y$12:$Y$722,0),MATCH(S$6,'Res.Aux.'!$A$15:$AE$15,0)))</f>
        <v/>
      </c>
      <c r="T7" s="422" t="str">
        <f>IF($B7="-","",INDEX('Res.Aux.'!$A$12:$AE$722,MATCH($B7,'Res.Aux.'!$Y$12:$Y$722,0),MATCH(T$6,'Res.Aux.'!$A$15:$AE$15,0)))</f>
        <v/>
      </c>
      <c r="U7" s="423" t="str">
        <f>IF($B7="-","",INDEX('Res.Aux.'!$A$12:$AE$722,MATCH($B7,'Res.Aux.'!$Y$12:$Y$722,0),MATCH(U$6,'Res.Aux.'!$A$15:$AE$15,0)))</f>
        <v/>
      </c>
      <c r="V7" s="417"/>
      <c r="W7" s="421" t="str">
        <f>IF(OR(R7="-",R7=0,R7=""),"-",(R7*W$1))</f>
        <v>-</v>
      </c>
      <c r="X7" s="422" t="str">
        <f>IF(OR(S7="-",S7=0,S7=""),"-",(S7*X$1))</f>
        <v>-</v>
      </c>
      <c r="Y7" s="422" t="str">
        <f>IF(OR(T7="-",T7=0,T7=""),"-",(T7*Y$1))</f>
        <v>-</v>
      </c>
      <c r="Z7" s="423" t="str">
        <f>IF(OR(U7="-",U7=0,U7=""),"-",(U7*Z$1))</f>
        <v>-</v>
      </c>
      <c r="AA7" s="417"/>
      <c r="AB7" s="421" t="str">
        <f t="shared" ref="AB7:AE13" si="0">IF(SUM(R7,W7)=0,"-",SUM(R7,W7))</f>
        <v>-</v>
      </c>
      <c r="AC7" s="422" t="str">
        <f t="shared" si="0"/>
        <v>-</v>
      </c>
      <c r="AD7" s="422" t="str">
        <f t="shared" si="0"/>
        <v>-</v>
      </c>
      <c r="AE7" s="423" t="str">
        <f t="shared" si="0"/>
        <v>-</v>
      </c>
      <c r="AF7" s="417"/>
      <c r="AG7" s="424" t="str">
        <f t="shared" ref="AG7:AG13" si="1">IF(SUM(AB7:AE7)=0,"-",SUM(AB7:AE7))</f>
        <v>-</v>
      </c>
      <c r="AH7" s="417"/>
      <c r="AI7" s="425" t="str">
        <f t="shared" ref="AI7:AI13" si="2">IF(AND(N7&lt;&gt;"",AG7&lt;&gt;"-"),IF(AG7=N7,"ü","û"),IF(OR(N7=0,N7="",N7="-"),"ù","$"))</f>
        <v>ù</v>
      </c>
      <c r="AJ7" s="426" t="str">
        <f t="shared" ref="AJ7:AJ13" si="3">IF(AI7="ü","-",IF(AI7="ù","~",IF(AI7="$","???",AG7-N7)))</f>
        <v>~</v>
      </c>
      <c r="AK7" s="417"/>
      <c r="AL7" s="421" t="str">
        <f>IF(SUM(R7:U7)=0,"-",SUM(R7:U7))</f>
        <v>-</v>
      </c>
      <c r="AM7" s="423" t="str">
        <f>IF(SUM(W7:Z7)=0,"-",SUM(W7:Z7))</f>
        <v>-</v>
      </c>
    </row>
    <row r="8" spans="2:39" ht="15" x14ac:dyDescent="0.3">
      <c r="B8" s="400" t="str">
        <f>IF(MAX(B$7:B7)+1&gt;MAX('Res.Aux.'!$Y$23:$Y$722),"-",MAX(B$7:B7)+1)</f>
        <v>-</v>
      </c>
      <c r="C8" s="401" t="str">
        <f>IF($B8="-","",INDEX('Res.Aux.'!$A$12:$AE$722,MATCH($B8,'Res.Aux.'!$Y$12:$Y$722,0),MATCH(C$6,'Res.Aux.'!$A$14:$AE$14,0)))</f>
        <v/>
      </c>
      <c r="D8" s="402" t="str">
        <f t="shared" ref="D8:D13" si="4">IF(C8="","","/")</f>
        <v/>
      </c>
      <c r="E8" s="403" t="str">
        <f>IF($B8="-","",INDEX('Res.Aux.'!$A$12:$AE$722,MATCH($B8,'Res.Aux.'!$Y$12:$Y$722,0),MATCH(E$6,'Res.Aux.'!$A$14:$AE$14,0)))</f>
        <v/>
      </c>
      <c r="F8" s="402" t="str">
        <f t="shared" ref="F8:F13" si="5">IF(E8="","","/")</f>
        <v/>
      </c>
      <c r="G8" s="404" t="str">
        <f>IF($B8="-","",INDEX('Res.Aux.'!$A$12:$AE$722,MATCH($B8,'Res.Aux.'!$Y$12:$Y$722,0),MATCH(G$6,'Res.Aux.'!$A$14:$AE$14,0)))</f>
        <v/>
      </c>
      <c r="H8" s="405" t="str">
        <f>IF($B8="-","",Datos!$I$16)</f>
        <v/>
      </c>
      <c r="I8" s="406" t="str">
        <f>IF($C8="","",Datos!$G$16)</f>
        <v/>
      </c>
      <c r="J8" s="407" t="str">
        <f>IF($B8="-","",INDEX('Res.Aux.'!$A$12:$AE$722,MATCH($B8,'Res.Aux.'!$Y$12:$Y$722,0),MATCH(J$6,'Res.Aux.'!$A$14:$AE$14,0)))</f>
        <v/>
      </c>
      <c r="K8" s="408" t="str">
        <f>IF($C8="","",Datos!$H$26)</f>
        <v/>
      </c>
      <c r="L8" s="409" t="str">
        <f>IF($I8="","",INDEX(Datos!$D$25:$I$33,MATCH('G. VAR. MAKRO'!$M8,Datos!$E$25:$E$33,0),MATCH('G. VAR. MAKRO'!$L$6,Datos!$D$26:$I$26,0)))</f>
        <v/>
      </c>
      <c r="M8" s="407" t="str">
        <f>IF($I8="","",INDEX('Res.Aux.'!$A$12:$AE$722,MATCH($B8,'Res.Aux.'!$Y$12:$Y$722,0),MATCH(M$6,'Res.Aux.'!$A$22:$AE$22,0)))</f>
        <v/>
      </c>
      <c r="N8" s="410" t="str">
        <f>IF($B8="-","",INDEX('Res.Aux.'!$A$12:$AE$722,MATCH($B8,'Res.Aux.'!$Y$12:$Y$722,0),MATCH(N$6,'Res.Aux.'!$A$14:$AE$14,0)))</f>
        <v/>
      </c>
      <c r="O8" s="411"/>
      <c r="P8" s="412" t="str">
        <f t="shared" ref="P8:P71" si="6">IF($B8="-","","C")</f>
        <v/>
      </c>
      <c r="Q8" s="413" t="str">
        <f>AI8</f>
        <v>ù</v>
      </c>
      <c r="R8" s="414" t="str">
        <f>IF($B8="-","",INDEX('Res.Aux.'!$A$12:$AE$722,MATCH($B8,'Res.Aux.'!$Y$12:$Y$722,0),MATCH(R$6,'Res.Aux.'!$A$15:$AE$15,0)))</f>
        <v/>
      </c>
      <c r="S8" s="415" t="str">
        <f>IF($B8="-","",INDEX('Res.Aux.'!$A$12:$AE$722,MATCH($B8,'Res.Aux.'!$Y$12:$Y$722,0),MATCH(S$6,'Res.Aux.'!$A$15:$AE$15,0)))</f>
        <v/>
      </c>
      <c r="T8" s="415" t="str">
        <f>IF($B8="-","",INDEX('Res.Aux.'!$A$12:$AE$722,MATCH($B8,'Res.Aux.'!$Y$12:$Y$722,0),MATCH(T$6,'Res.Aux.'!$A$15:$AE$15,0)))</f>
        <v/>
      </c>
      <c r="U8" s="416" t="str">
        <f>IF($B8="-","",INDEX('Res.Aux.'!$A$12:$AE$722,MATCH($B8,'Res.Aux.'!$Y$12:$Y$722,0),MATCH(U$6,'Res.Aux.'!$A$15:$AE$15,0)))</f>
        <v/>
      </c>
      <c r="V8" s="417"/>
      <c r="W8" s="414" t="str">
        <f t="shared" ref="W8:W13" si="7">IF(OR(R8="-",R8=0,R8=""),"-",(R8*W$1))</f>
        <v>-</v>
      </c>
      <c r="X8" s="415" t="str">
        <f t="shared" ref="X8:X13" si="8">IF(OR(S8="-",S8=0,S8=""),"-",(S8*X$1))</f>
        <v>-</v>
      </c>
      <c r="Y8" s="415" t="str">
        <f t="shared" ref="Y8:Y13" si="9">IF(OR(T8="-",T8=0,T8=""),"-",(T8*Y$1))</f>
        <v>-</v>
      </c>
      <c r="Z8" s="416" t="str">
        <f t="shared" ref="Z8:Z13" si="10">IF(OR(U8="-",U8=0,U8=""),"-",(U8*Z$1))</f>
        <v>-</v>
      </c>
      <c r="AA8" s="417"/>
      <c r="AB8" s="414" t="str">
        <f t="shared" si="0"/>
        <v>-</v>
      </c>
      <c r="AC8" s="415" t="str">
        <f t="shared" si="0"/>
        <v>-</v>
      </c>
      <c r="AD8" s="415" t="str">
        <f t="shared" si="0"/>
        <v>-</v>
      </c>
      <c r="AE8" s="416" t="str">
        <f t="shared" si="0"/>
        <v>-</v>
      </c>
      <c r="AF8" s="417"/>
      <c r="AG8" s="410" t="str">
        <f t="shared" si="1"/>
        <v>-</v>
      </c>
      <c r="AH8" s="417"/>
      <c r="AI8" s="418" t="str">
        <f t="shared" si="2"/>
        <v>ù</v>
      </c>
      <c r="AJ8" s="419" t="str">
        <f t="shared" si="3"/>
        <v>~</v>
      </c>
      <c r="AK8" s="417"/>
      <c r="AL8" s="414" t="str">
        <f t="shared" ref="AL8:AL13" si="11">IF(SUM(R8:U8)=0,"-",SUM(R8:U8))</f>
        <v>-</v>
      </c>
      <c r="AM8" s="416" t="str">
        <f t="shared" ref="AM8:AM13" si="12">IF(SUM(W8:Z8)=0,"-",SUM(W8:Z8))</f>
        <v>-</v>
      </c>
    </row>
    <row r="9" spans="2:39" ht="15" x14ac:dyDescent="0.3">
      <c r="B9" s="400" t="str">
        <f>IF(MAX(B$7:B8)+1&gt;MAX('Res.Aux.'!$Y$23:$Y$722),"-",MAX(B$7:B8)+1)</f>
        <v>-</v>
      </c>
      <c r="C9" s="401" t="str">
        <f>IF($B9="-","",INDEX('Res.Aux.'!$A$12:$AE$722,MATCH($B9,'Res.Aux.'!$Y$12:$Y$722,0),MATCH(C$6,'Res.Aux.'!$A$14:$AE$14,0)))</f>
        <v/>
      </c>
      <c r="D9" s="402" t="str">
        <f t="shared" si="4"/>
        <v/>
      </c>
      <c r="E9" s="403" t="str">
        <f>IF($B9="-","",INDEX('Res.Aux.'!$A$12:$AE$722,MATCH($B9,'Res.Aux.'!$Y$12:$Y$722,0),MATCH(E$6,'Res.Aux.'!$A$14:$AE$14,0)))</f>
        <v/>
      </c>
      <c r="F9" s="402" t="str">
        <f t="shared" si="5"/>
        <v/>
      </c>
      <c r="G9" s="404" t="str">
        <f>IF($B9="-","",INDEX('Res.Aux.'!$A$12:$AE$722,MATCH($B9,'Res.Aux.'!$Y$12:$Y$722,0),MATCH(G$6,'Res.Aux.'!$A$14:$AE$14,0)))</f>
        <v/>
      </c>
      <c r="H9" s="405" t="str">
        <f>IF($B9="-","",Datos!$I$16)</f>
        <v/>
      </c>
      <c r="I9" s="406" t="str">
        <f>IF($C9="","",Datos!$G$16)</f>
        <v/>
      </c>
      <c r="J9" s="407" t="str">
        <f>IF($B9="-","",INDEX('Res.Aux.'!$A$12:$AE$722,MATCH($B9,'Res.Aux.'!$Y$12:$Y$722,0),MATCH(J$6,'Res.Aux.'!$A$14:$AE$14,0)))</f>
        <v/>
      </c>
      <c r="K9" s="408" t="str">
        <f>IF($C9="","",Datos!$H$26)</f>
        <v/>
      </c>
      <c r="L9" s="409" t="str">
        <f>IF($I9="","",INDEX(Datos!$D$25:$I$33,MATCH('G. VAR. MAKRO'!$M9,Datos!$E$25:$E$33,0),MATCH('G. VAR. MAKRO'!$L$6,Datos!$D$26:$I$26,0)))</f>
        <v/>
      </c>
      <c r="M9" s="407" t="str">
        <f>IF($I9="","",INDEX('Res.Aux.'!$A$12:$AE$722,MATCH($B9,'Res.Aux.'!$Y$12:$Y$722,0),MATCH(M$6,'Res.Aux.'!$A$22:$AE$22,0)))</f>
        <v/>
      </c>
      <c r="N9" s="410" t="str">
        <f>IF($B9="-","",INDEX('Res.Aux.'!$A$12:$AE$722,MATCH($B9,'Res.Aux.'!$Y$12:$Y$722,0),MATCH(N$6,'Res.Aux.'!$A$14:$AE$14,0)))</f>
        <v/>
      </c>
      <c r="O9" s="411"/>
      <c r="P9" s="412" t="str">
        <f t="shared" si="6"/>
        <v/>
      </c>
      <c r="Q9" s="413" t="str">
        <f t="shared" ref="Q9:Q13" si="13">AI9</f>
        <v>ù</v>
      </c>
      <c r="R9" s="414" t="str">
        <f>IF($B9="-","",INDEX('Res.Aux.'!$A$12:$AE$722,MATCH($B9,'Res.Aux.'!$Y$12:$Y$722,0),MATCH(R$6,'Res.Aux.'!$A$15:$AE$15,0)))</f>
        <v/>
      </c>
      <c r="S9" s="415" t="str">
        <f>IF($B9="-","",INDEX('Res.Aux.'!$A$12:$AE$722,MATCH($B9,'Res.Aux.'!$Y$12:$Y$722,0),MATCH(S$6,'Res.Aux.'!$A$15:$AE$15,0)))</f>
        <v/>
      </c>
      <c r="T9" s="415" t="str">
        <f>IF($B9="-","",INDEX('Res.Aux.'!$A$12:$AE$722,MATCH($B9,'Res.Aux.'!$Y$12:$Y$722,0),MATCH(T$6,'Res.Aux.'!$A$15:$AE$15,0)))</f>
        <v/>
      </c>
      <c r="U9" s="416" t="str">
        <f>IF($B9="-","",INDEX('Res.Aux.'!$A$12:$AE$722,MATCH($B9,'Res.Aux.'!$Y$12:$Y$722,0),MATCH(U$6,'Res.Aux.'!$A$15:$AE$15,0)))</f>
        <v/>
      </c>
      <c r="V9" s="417"/>
      <c r="W9" s="414" t="str">
        <f t="shared" si="7"/>
        <v>-</v>
      </c>
      <c r="X9" s="415" t="str">
        <f t="shared" si="8"/>
        <v>-</v>
      </c>
      <c r="Y9" s="415" t="str">
        <f t="shared" si="9"/>
        <v>-</v>
      </c>
      <c r="Z9" s="416" t="str">
        <f t="shared" si="10"/>
        <v>-</v>
      </c>
      <c r="AA9" s="417"/>
      <c r="AB9" s="414" t="str">
        <f t="shared" si="0"/>
        <v>-</v>
      </c>
      <c r="AC9" s="415" t="str">
        <f t="shared" si="0"/>
        <v>-</v>
      </c>
      <c r="AD9" s="415" t="str">
        <f t="shared" si="0"/>
        <v>-</v>
      </c>
      <c r="AE9" s="416" t="str">
        <f t="shared" si="0"/>
        <v>-</v>
      </c>
      <c r="AF9" s="417"/>
      <c r="AG9" s="410" t="str">
        <f t="shared" si="1"/>
        <v>-</v>
      </c>
      <c r="AH9" s="417"/>
      <c r="AI9" s="418" t="str">
        <f t="shared" si="2"/>
        <v>ù</v>
      </c>
      <c r="AJ9" s="419" t="str">
        <f t="shared" si="3"/>
        <v>~</v>
      </c>
      <c r="AK9" s="417"/>
      <c r="AL9" s="414" t="str">
        <f t="shared" si="11"/>
        <v>-</v>
      </c>
      <c r="AM9" s="416" t="str">
        <f t="shared" si="12"/>
        <v>-</v>
      </c>
    </row>
    <row r="10" spans="2:39" ht="15" x14ac:dyDescent="0.3">
      <c r="B10" s="400" t="str">
        <f>IF(MAX(B$7:B9)+1&gt;MAX('Res.Aux.'!$Y$23:$Y$722),"-",MAX(B$7:B9)+1)</f>
        <v>-</v>
      </c>
      <c r="C10" s="401" t="str">
        <f>IF($B10="-","",INDEX('Res.Aux.'!$A$12:$AE$722,MATCH($B10,'Res.Aux.'!$Y$12:$Y$722,0),MATCH(C$6,'Res.Aux.'!$A$14:$AE$14,0)))</f>
        <v/>
      </c>
      <c r="D10" s="402" t="str">
        <f t="shared" si="4"/>
        <v/>
      </c>
      <c r="E10" s="403" t="str">
        <f>IF($B10="-","",INDEX('Res.Aux.'!$A$12:$AE$722,MATCH($B10,'Res.Aux.'!$Y$12:$Y$722,0),MATCH(E$6,'Res.Aux.'!$A$14:$AE$14,0)))</f>
        <v/>
      </c>
      <c r="F10" s="402" t="str">
        <f t="shared" si="5"/>
        <v/>
      </c>
      <c r="G10" s="404" t="str">
        <f>IF($B10="-","",INDEX('Res.Aux.'!$A$12:$AE$722,MATCH($B10,'Res.Aux.'!$Y$12:$Y$722,0),MATCH(G$6,'Res.Aux.'!$A$14:$AE$14,0)))</f>
        <v/>
      </c>
      <c r="H10" s="405" t="str">
        <f>IF($B10="-","",Datos!$I$16)</f>
        <v/>
      </c>
      <c r="I10" s="406" t="str">
        <f>IF($C10="","",Datos!$G$16)</f>
        <v/>
      </c>
      <c r="J10" s="407" t="str">
        <f>IF($B10="-","",INDEX('Res.Aux.'!$A$12:$AE$722,MATCH($B10,'Res.Aux.'!$Y$12:$Y$722,0),MATCH(J$6,'Res.Aux.'!$A$14:$AE$14,0)))</f>
        <v/>
      </c>
      <c r="K10" s="408" t="str">
        <f>IF($C10="","",Datos!$H$26)</f>
        <v/>
      </c>
      <c r="L10" s="409" t="str">
        <f>IF($I10="","",INDEX(Datos!$D$25:$I$33,MATCH('G. VAR. MAKRO'!$M10,Datos!$E$25:$E$33,0),MATCH('G. VAR. MAKRO'!$L$6,Datos!$D$26:$I$26,0)))</f>
        <v/>
      </c>
      <c r="M10" s="407" t="str">
        <f>IF($I10="","",INDEX('Res.Aux.'!$A$12:$AE$722,MATCH($B10,'Res.Aux.'!$Y$12:$Y$722,0),MATCH(M$6,'Res.Aux.'!$A$22:$AE$22,0)))</f>
        <v/>
      </c>
      <c r="N10" s="410" t="str">
        <f>IF($B10="-","",INDEX('Res.Aux.'!$A$12:$AE$722,MATCH($B10,'Res.Aux.'!$Y$12:$Y$722,0),MATCH(N$6,'Res.Aux.'!$A$14:$AE$14,0)))</f>
        <v/>
      </c>
      <c r="O10" s="411"/>
      <c r="P10" s="412" t="str">
        <f t="shared" si="6"/>
        <v/>
      </c>
      <c r="Q10" s="413" t="str">
        <f t="shared" si="13"/>
        <v>ù</v>
      </c>
      <c r="R10" s="414" t="str">
        <f>IF($B10="-","",INDEX('Res.Aux.'!$A$12:$AE$722,MATCH($B10,'Res.Aux.'!$Y$12:$Y$722,0),MATCH(R$6,'Res.Aux.'!$A$15:$AE$15,0)))</f>
        <v/>
      </c>
      <c r="S10" s="415" t="str">
        <f>IF($B10="-","",INDEX('Res.Aux.'!$A$12:$AE$722,MATCH($B10,'Res.Aux.'!$Y$12:$Y$722,0),MATCH(S$6,'Res.Aux.'!$A$15:$AE$15,0)))</f>
        <v/>
      </c>
      <c r="T10" s="415" t="str">
        <f>IF($B10="-","",INDEX('Res.Aux.'!$A$12:$AE$722,MATCH($B10,'Res.Aux.'!$Y$12:$Y$722,0),MATCH(T$6,'Res.Aux.'!$A$15:$AE$15,0)))</f>
        <v/>
      </c>
      <c r="U10" s="416" t="str">
        <f>IF($B10="-","",INDEX('Res.Aux.'!$A$12:$AE$722,MATCH($B10,'Res.Aux.'!$Y$12:$Y$722,0),MATCH(U$6,'Res.Aux.'!$A$15:$AE$15,0)))</f>
        <v/>
      </c>
      <c r="V10" s="417"/>
      <c r="W10" s="414" t="str">
        <f t="shared" si="7"/>
        <v>-</v>
      </c>
      <c r="X10" s="415" t="str">
        <f t="shared" si="8"/>
        <v>-</v>
      </c>
      <c r="Y10" s="415" t="str">
        <f t="shared" si="9"/>
        <v>-</v>
      </c>
      <c r="Z10" s="416" t="str">
        <f t="shared" si="10"/>
        <v>-</v>
      </c>
      <c r="AA10" s="417"/>
      <c r="AB10" s="414" t="str">
        <f t="shared" si="0"/>
        <v>-</v>
      </c>
      <c r="AC10" s="415" t="str">
        <f t="shared" si="0"/>
        <v>-</v>
      </c>
      <c r="AD10" s="415" t="str">
        <f t="shared" si="0"/>
        <v>-</v>
      </c>
      <c r="AE10" s="416" t="str">
        <f t="shared" si="0"/>
        <v>-</v>
      </c>
      <c r="AF10" s="417"/>
      <c r="AG10" s="410" t="str">
        <f t="shared" si="1"/>
        <v>-</v>
      </c>
      <c r="AH10" s="417"/>
      <c r="AI10" s="418" t="str">
        <f t="shared" si="2"/>
        <v>ù</v>
      </c>
      <c r="AJ10" s="419" t="str">
        <f t="shared" si="3"/>
        <v>~</v>
      </c>
      <c r="AK10" s="417"/>
      <c r="AL10" s="414" t="str">
        <f t="shared" si="11"/>
        <v>-</v>
      </c>
      <c r="AM10" s="416" t="str">
        <f t="shared" si="12"/>
        <v>-</v>
      </c>
    </row>
    <row r="11" spans="2:39" ht="15" x14ac:dyDescent="0.3">
      <c r="B11" s="400" t="str">
        <f>IF(MAX(B$7:B10)+1&gt;MAX('Res.Aux.'!$Y$23:$Y$722),"-",MAX(B$7:B10)+1)</f>
        <v>-</v>
      </c>
      <c r="C11" s="401" t="str">
        <f>IF($B11="-","",INDEX('Res.Aux.'!$A$12:$AE$722,MATCH($B11,'Res.Aux.'!$Y$12:$Y$722,0),MATCH(C$6,'Res.Aux.'!$A$14:$AE$14,0)))</f>
        <v/>
      </c>
      <c r="D11" s="402" t="str">
        <f t="shared" si="4"/>
        <v/>
      </c>
      <c r="E11" s="403" t="str">
        <f>IF($B11="-","",INDEX('Res.Aux.'!$A$12:$AE$722,MATCH($B11,'Res.Aux.'!$Y$12:$Y$722,0),MATCH(E$6,'Res.Aux.'!$A$14:$AE$14,0)))</f>
        <v/>
      </c>
      <c r="F11" s="402" t="str">
        <f t="shared" si="5"/>
        <v/>
      </c>
      <c r="G11" s="404" t="str">
        <f>IF($B11="-","",INDEX('Res.Aux.'!$A$12:$AE$722,MATCH($B11,'Res.Aux.'!$Y$12:$Y$722,0),MATCH(G$6,'Res.Aux.'!$A$14:$AE$14,0)))</f>
        <v/>
      </c>
      <c r="H11" s="405" t="str">
        <f>IF($B11="-","",Datos!$I$16)</f>
        <v/>
      </c>
      <c r="I11" s="406" t="str">
        <f>IF($C11="","",Datos!$G$16)</f>
        <v/>
      </c>
      <c r="J11" s="407" t="str">
        <f>IF($B11="-","",INDEX('Res.Aux.'!$A$12:$AE$722,MATCH($B11,'Res.Aux.'!$Y$12:$Y$722,0),MATCH(J$6,'Res.Aux.'!$A$14:$AE$14,0)))</f>
        <v/>
      </c>
      <c r="K11" s="408" t="str">
        <f>IF($C11="","",Datos!$H$26)</f>
        <v/>
      </c>
      <c r="L11" s="409" t="str">
        <f>IF($I11="","",INDEX(Datos!$D$25:$I$33,MATCH('G. VAR. MAKRO'!$M11,Datos!$E$25:$E$33,0),MATCH('G. VAR. MAKRO'!$L$6,Datos!$D$26:$I$26,0)))</f>
        <v/>
      </c>
      <c r="M11" s="407" t="str">
        <f>IF($I11="","",INDEX('Res.Aux.'!$A$12:$AE$722,MATCH($B11,'Res.Aux.'!$Y$12:$Y$722,0),MATCH(M$6,'Res.Aux.'!$A$22:$AE$22,0)))</f>
        <v/>
      </c>
      <c r="N11" s="410" t="str">
        <f>IF($B11="-","",INDEX('Res.Aux.'!$A$12:$AE$722,MATCH($B11,'Res.Aux.'!$Y$12:$Y$722,0),MATCH(N$6,'Res.Aux.'!$A$14:$AE$14,0)))</f>
        <v/>
      </c>
      <c r="O11" s="411"/>
      <c r="P11" s="412" t="str">
        <f t="shared" si="6"/>
        <v/>
      </c>
      <c r="Q11" s="413" t="str">
        <f t="shared" si="13"/>
        <v>ù</v>
      </c>
      <c r="R11" s="414" t="str">
        <f>IF($B11="-","",INDEX('Res.Aux.'!$A$12:$AE$722,MATCH($B11,'Res.Aux.'!$Y$12:$Y$722,0),MATCH(R$6,'Res.Aux.'!$A$15:$AE$15,0)))</f>
        <v/>
      </c>
      <c r="S11" s="415" t="str">
        <f>IF($B11="-","",INDEX('Res.Aux.'!$A$12:$AE$722,MATCH($B11,'Res.Aux.'!$Y$12:$Y$722,0),MATCH(S$6,'Res.Aux.'!$A$15:$AE$15,0)))</f>
        <v/>
      </c>
      <c r="T11" s="415" t="str">
        <f>IF($B11="-","",INDEX('Res.Aux.'!$A$12:$AE$722,MATCH($B11,'Res.Aux.'!$Y$12:$Y$722,0),MATCH(T$6,'Res.Aux.'!$A$15:$AE$15,0)))</f>
        <v/>
      </c>
      <c r="U11" s="416" t="str">
        <f>IF($B11="-","",INDEX('Res.Aux.'!$A$12:$AE$722,MATCH($B11,'Res.Aux.'!$Y$12:$Y$722,0),MATCH(U$6,'Res.Aux.'!$A$15:$AE$15,0)))</f>
        <v/>
      </c>
      <c r="V11" s="417"/>
      <c r="W11" s="414" t="str">
        <f t="shared" si="7"/>
        <v>-</v>
      </c>
      <c r="X11" s="415" t="str">
        <f t="shared" si="8"/>
        <v>-</v>
      </c>
      <c r="Y11" s="415" t="str">
        <f t="shared" si="9"/>
        <v>-</v>
      </c>
      <c r="Z11" s="416" t="str">
        <f t="shared" si="10"/>
        <v>-</v>
      </c>
      <c r="AA11" s="417"/>
      <c r="AB11" s="414" t="str">
        <f t="shared" si="0"/>
        <v>-</v>
      </c>
      <c r="AC11" s="415" t="str">
        <f t="shared" si="0"/>
        <v>-</v>
      </c>
      <c r="AD11" s="415" t="str">
        <f t="shared" si="0"/>
        <v>-</v>
      </c>
      <c r="AE11" s="416" t="str">
        <f t="shared" si="0"/>
        <v>-</v>
      </c>
      <c r="AF11" s="417"/>
      <c r="AG11" s="410" t="str">
        <f t="shared" si="1"/>
        <v>-</v>
      </c>
      <c r="AH11" s="417"/>
      <c r="AI11" s="418" t="str">
        <f t="shared" si="2"/>
        <v>ù</v>
      </c>
      <c r="AJ11" s="419" t="str">
        <f t="shared" si="3"/>
        <v>~</v>
      </c>
      <c r="AK11" s="417"/>
      <c r="AL11" s="414" t="str">
        <f t="shared" si="11"/>
        <v>-</v>
      </c>
      <c r="AM11" s="416" t="str">
        <f t="shared" si="12"/>
        <v>-</v>
      </c>
    </row>
    <row r="12" spans="2:39" ht="15" x14ac:dyDescent="0.3">
      <c r="B12" s="400" t="str">
        <f>IF(MAX(B$7:B11)+1&gt;MAX('Res.Aux.'!$Y$23:$Y$722),"-",MAX(B$7:B11)+1)</f>
        <v>-</v>
      </c>
      <c r="C12" s="401" t="str">
        <f>IF($B12="-","",INDEX('Res.Aux.'!$A$12:$AE$722,MATCH($B12,'Res.Aux.'!$Y$12:$Y$722,0),MATCH(C$6,'Res.Aux.'!$A$14:$AE$14,0)))</f>
        <v/>
      </c>
      <c r="D12" s="402" t="str">
        <f t="shared" si="4"/>
        <v/>
      </c>
      <c r="E12" s="403" t="str">
        <f>IF($B12="-","",INDEX('Res.Aux.'!$A$12:$AE$722,MATCH($B12,'Res.Aux.'!$Y$12:$Y$722,0),MATCH(E$6,'Res.Aux.'!$A$14:$AE$14,0)))</f>
        <v/>
      </c>
      <c r="F12" s="402" t="str">
        <f t="shared" si="5"/>
        <v/>
      </c>
      <c r="G12" s="404" t="str">
        <f>IF($B12="-","",INDEX('Res.Aux.'!$A$12:$AE$722,MATCH($B12,'Res.Aux.'!$Y$12:$Y$722,0),MATCH(G$6,'Res.Aux.'!$A$14:$AE$14,0)))</f>
        <v/>
      </c>
      <c r="H12" s="405" t="str">
        <f>IF($B12="-","",Datos!$I$16)</f>
        <v/>
      </c>
      <c r="I12" s="406" t="str">
        <f>IF($C12="","",Datos!$G$16)</f>
        <v/>
      </c>
      <c r="J12" s="407" t="str">
        <f>IF($B12="-","",INDEX('Res.Aux.'!$A$12:$AE$722,MATCH($B12,'Res.Aux.'!$Y$12:$Y$722,0),MATCH(J$6,'Res.Aux.'!$A$14:$AE$14,0)))</f>
        <v/>
      </c>
      <c r="K12" s="408" t="str">
        <f>IF($C12="","",Datos!$H$26)</f>
        <v/>
      </c>
      <c r="L12" s="409" t="str">
        <f>IF($I12="","",INDEX(Datos!$D$25:$I$33,MATCH('G. VAR. MAKRO'!$M12,Datos!$E$25:$E$33,0),MATCH('G. VAR. MAKRO'!$L$6,Datos!$D$26:$I$26,0)))</f>
        <v/>
      </c>
      <c r="M12" s="407" t="str">
        <f>IF($I12="","",INDEX('Res.Aux.'!$A$12:$AE$722,MATCH($B12,'Res.Aux.'!$Y$12:$Y$722,0),MATCH(M$6,'Res.Aux.'!$A$22:$AE$22,0)))</f>
        <v/>
      </c>
      <c r="N12" s="410" t="str">
        <f>IF($B12="-","",INDEX('Res.Aux.'!$A$12:$AE$722,MATCH($B12,'Res.Aux.'!$Y$12:$Y$722,0),MATCH(N$6,'Res.Aux.'!$A$14:$AE$14,0)))</f>
        <v/>
      </c>
      <c r="O12" s="411"/>
      <c r="P12" s="412" t="str">
        <f t="shared" si="6"/>
        <v/>
      </c>
      <c r="Q12" s="413" t="str">
        <f t="shared" si="13"/>
        <v>ù</v>
      </c>
      <c r="R12" s="414" t="str">
        <f>IF($B12="-","",INDEX('Res.Aux.'!$A$12:$AE$722,MATCH($B12,'Res.Aux.'!$Y$12:$Y$722,0),MATCH(R$6,'Res.Aux.'!$A$15:$AE$15,0)))</f>
        <v/>
      </c>
      <c r="S12" s="415" t="str">
        <f>IF($B12="-","",INDEX('Res.Aux.'!$A$12:$AE$722,MATCH($B12,'Res.Aux.'!$Y$12:$Y$722,0),MATCH(S$6,'Res.Aux.'!$A$15:$AE$15,0)))</f>
        <v/>
      </c>
      <c r="T12" s="415" t="str">
        <f>IF($B12="-","",INDEX('Res.Aux.'!$A$12:$AE$722,MATCH($B12,'Res.Aux.'!$Y$12:$Y$722,0),MATCH(T$6,'Res.Aux.'!$A$15:$AE$15,0)))</f>
        <v/>
      </c>
      <c r="U12" s="416" t="str">
        <f>IF($B12="-","",INDEX('Res.Aux.'!$A$12:$AE$722,MATCH($B12,'Res.Aux.'!$Y$12:$Y$722,0),MATCH(U$6,'Res.Aux.'!$A$15:$AE$15,0)))</f>
        <v/>
      </c>
      <c r="V12" s="417"/>
      <c r="W12" s="414" t="str">
        <f t="shared" si="7"/>
        <v>-</v>
      </c>
      <c r="X12" s="415" t="str">
        <f t="shared" si="8"/>
        <v>-</v>
      </c>
      <c r="Y12" s="415" t="str">
        <f t="shared" si="9"/>
        <v>-</v>
      </c>
      <c r="Z12" s="416" t="str">
        <f t="shared" si="10"/>
        <v>-</v>
      </c>
      <c r="AA12" s="417"/>
      <c r="AB12" s="414" t="str">
        <f t="shared" si="0"/>
        <v>-</v>
      </c>
      <c r="AC12" s="415" t="str">
        <f t="shared" si="0"/>
        <v>-</v>
      </c>
      <c r="AD12" s="415" t="str">
        <f t="shared" si="0"/>
        <v>-</v>
      </c>
      <c r="AE12" s="416" t="str">
        <f t="shared" si="0"/>
        <v>-</v>
      </c>
      <c r="AF12" s="417"/>
      <c r="AG12" s="410" t="str">
        <f t="shared" si="1"/>
        <v>-</v>
      </c>
      <c r="AH12" s="417"/>
      <c r="AI12" s="418" t="str">
        <f t="shared" si="2"/>
        <v>ù</v>
      </c>
      <c r="AJ12" s="419" t="str">
        <f t="shared" si="3"/>
        <v>~</v>
      </c>
      <c r="AK12" s="417"/>
      <c r="AL12" s="414" t="str">
        <f t="shared" si="11"/>
        <v>-</v>
      </c>
      <c r="AM12" s="416" t="str">
        <f t="shared" si="12"/>
        <v>-</v>
      </c>
    </row>
    <row r="13" spans="2:39" ht="15" x14ac:dyDescent="0.3">
      <c r="B13" s="400" t="str">
        <f>IF(MAX(B$7:B12)+1&gt;MAX('Res.Aux.'!$Y$23:$Y$722),"-",MAX(B$7:B12)+1)</f>
        <v>-</v>
      </c>
      <c r="C13" s="401" t="str">
        <f>IF($B13="-","",INDEX('Res.Aux.'!$A$12:$AE$722,MATCH($B13,'Res.Aux.'!$Y$12:$Y$722,0),MATCH(C$6,'Res.Aux.'!$A$14:$AE$14,0)))</f>
        <v/>
      </c>
      <c r="D13" s="402" t="str">
        <f t="shared" si="4"/>
        <v/>
      </c>
      <c r="E13" s="403" t="str">
        <f>IF($B13="-","",INDEX('Res.Aux.'!$A$12:$AE$722,MATCH($B13,'Res.Aux.'!$Y$12:$Y$722,0),MATCH(E$6,'Res.Aux.'!$A$14:$AE$14,0)))</f>
        <v/>
      </c>
      <c r="F13" s="402" t="str">
        <f t="shared" si="5"/>
        <v/>
      </c>
      <c r="G13" s="404" t="str">
        <f>IF($B13="-","",INDEX('Res.Aux.'!$A$12:$AE$722,MATCH($B13,'Res.Aux.'!$Y$12:$Y$722,0),MATCH(G$6,'Res.Aux.'!$A$14:$AE$14,0)))</f>
        <v/>
      </c>
      <c r="H13" s="405" t="str">
        <f>IF($B13="-","",Datos!$I$16)</f>
        <v/>
      </c>
      <c r="I13" s="406" t="str">
        <f>IF($C13="","",Datos!$G$16)</f>
        <v/>
      </c>
      <c r="J13" s="407" t="str">
        <f>IF($B13="-","",INDEX('Res.Aux.'!$A$12:$AE$722,MATCH($B13,'Res.Aux.'!$Y$12:$Y$722,0),MATCH(J$6,'Res.Aux.'!$A$14:$AE$14,0)))</f>
        <v/>
      </c>
      <c r="K13" s="408" t="str">
        <f>IF($C13="","",Datos!$H$26)</f>
        <v/>
      </c>
      <c r="L13" s="409" t="str">
        <f>IF($I13="","",INDEX(Datos!$D$25:$I$33,MATCH('G. VAR. MAKRO'!$M13,Datos!$E$25:$E$33,0),MATCH('G. VAR. MAKRO'!$L$6,Datos!$D$26:$I$26,0)))</f>
        <v/>
      </c>
      <c r="M13" s="407" t="str">
        <f>IF($I13="","",INDEX('Res.Aux.'!$A$12:$AE$722,MATCH($B13,'Res.Aux.'!$Y$12:$Y$722,0),MATCH(M$6,'Res.Aux.'!$A$22:$AE$22,0)))</f>
        <v/>
      </c>
      <c r="N13" s="410" t="str">
        <f>IF($B13="-","",INDEX('Res.Aux.'!$A$12:$AE$722,MATCH($B13,'Res.Aux.'!$Y$12:$Y$722,0),MATCH(N$6,'Res.Aux.'!$A$14:$AE$14,0)))</f>
        <v/>
      </c>
      <c r="O13" s="411"/>
      <c r="P13" s="412" t="str">
        <f t="shared" si="6"/>
        <v/>
      </c>
      <c r="Q13" s="413" t="str">
        <f t="shared" si="13"/>
        <v>ù</v>
      </c>
      <c r="R13" s="414" t="str">
        <f>IF($B13="-","",INDEX('Res.Aux.'!$A$12:$AE$722,MATCH($B13,'Res.Aux.'!$Y$12:$Y$722,0),MATCH(R$6,'Res.Aux.'!$A$15:$AE$15,0)))</f>
        <v/>
      </c>
      <c r="S13" s="415" t="str">
        <f>IF($B13="-","",INDEX('Res.Aux.'!$A$12:$AE$722,MATCH($B13,'Res.Aux.'!$Y$12:$Y$722,0),MATCH(S$6,'Res.Aux.'!$A$15:$AE$15,0)))</f>
        <v/>
      </c>
      <c r="T13" s="415" t="str">
        <f>IF($B13="-","",INDEX('Res.Aux.'!$A$12:$AE$722,MATCH($B13,'Res.Aux.'!$Y$12:$Y$722,0),MATCH(T$6,'Res.Aux.'!$A$15:$AE$15,0)))</f>
        <v/>
      </c>
      <c r="U13" s="416" t="str">
        <f>IF($B13="-","",INDEX('Res.Aux.'!$A$12:$AE$722,MATCH($B13,'Res.Aux.'!$Y$12:$Y$722,0),MATCH(U$6,'Res.Aux.'!$A$15:$AE$15,0)))</f>
        <v/>
      </c>
      <c r="V13" s="417"/>
      <c r="W13" s="414" t="str">
        <f t="shared" si="7"/>
        <v>-</v>
      </c>
      <c r="X13" s="415" t="str">
        <f t="shared" si="8"/>
        <v>-</v>
      </c>
      <c r="Y13" s="415" t="str">
        <f t="shared" si="9"/>
        <v>-</v>
      </c>
      <c r="Z13" s="416" t="str">
        <f t="shared" si="10"/>
        <v>-</v>
      </c>
      <c r="AA13" s="417"/>
      <c r="AB13" s="414" t="str">
        <f t="shared" si="0"/>
        <v>-</v>
      </c>
      <c r="AC13" s="415" t="str">
        <f t="shared" si="0"/>
        <v>-</v>
      </c>
      <c r="AD13" s="415" t="str">
        <f t="shared" si="0"/>
        <v>-</v>
      </c>
      <c r="AE13" s="416" t="str">
        <f t="shared" si="0"/>
        <v>-</v>
      </c>
      <c r="AF13" s="417"/>
      <c r="AG13" s="410" t="str">
        <f t="shared" si="1"/>
        <v>-</v>
      </c>
      <c r="AH13" s="417"/>
      <c r="AI13" s="418" t="str">
        <f t="shared" si="2"/>
        <v>ù</v>
      </c>
      <c r="AJ13" s="419" t="str">
        <f t="shared" si="3"/>
        <v>~</v>
      </c>
      <c r="AK13" s="417"/>
      <c r="AL13" s="414" t="str">
        <f t="shared" si="11"/>
        <v>-</v>
      </c>
      <c r="AM13" s="416" t="str">
        <f t="shared" si="12"/>
        <v>-</v>
      </c>
    </row>
    <row r="14" spans="2:39" ht="15" x14ac:dyDescent="0.3">
      <c r="B14" s="400" t="str">
        <f>IF(MAX(B$7:B13)+1&gt;MAX('Res.Aux.'!$Y$23:$Y$722),"-",MAX(B$7:B13)+1)</f>
        <v>-</v>
      </c>
      <c r="C14" s="401" t="str">
        <f>IF($B14="-","",INDEX('Res.Aux.'!$A$12:$AE$722,MATCH($B14,'Res.Aux.'!$Y$12:$Y$722,0),MATCH(C$6,'Res.Aux.'!$A$14:$AE$14,0)))</f>
        <v/>
      </c>
      <c r="D14" s="402" t="str">
        <f t="shared" ref="D14:D77" si="14">IF(C14="","","/")</f>
        <v/>
      </c>
      <c r="E14" s="403" t="str">
        <f>IF($B14="-","",INDEX('Res.Aux.'!$A$12:$AE$722,MATCH($B14,'Res.Aux.'!$Y$12:$Y$722,0),MATCH(E$6,'Res.Aux.'!$A$14:$AE$14,0)))</f>
        <v/>
      </c>
      <c r="F14" s="402" t="str">
        <f t="shared" ref="F14:F77" si="15">IF(E14="","","/")</f>
        <v/>
      </c>
      <c r="G14" s="404" t="str">
        <f>IF($B14="-","",INDEX('Res.Aux.'!$A$12:$AE$722,MATCH($B14,'Res.Aux.'!$Y$12:$Y$722,0),MATCH(G$6,'Res.Aux.'!$A$14:$AE$14,0)))</f>
        <v/>
      </c>
      <c r="H14" s="405" t="str">
        <f>IF($B14="-","",Datos!$I$16)</f>
        <v/>
      </c>
      <c r="I14" s="406" t="str">
        <f>IF($C14="","",Datos!$G$16)</f>
        <v/>
      </c>
      <c r="J14" s="407" t="str">
        <f>IF($B14="-","",INDEX('Res.Aux.'!$A$12:$AE$722,MATCH($B14,'Res.Aux.'!$Y$12:$Y$722,0),MATCH(J$6,'Res.Aux.'!$A$14:$AE$14,0)))</f>
        <v/>
      </c>
      <c r="K14" s="408" t="str">
        <f>IF($C14="","",Datos!$H$26)</f>
        <v/>
      </c>
      <c r="L14" s="409" t="str">
        <f>IF($I14="","",INDEX(Datos!$D$25:$I$33,MATCH('G. VAR. MAKRO'!$M14,Datos!$E$25:$E$33,0),MATCH('G. VAR. MAKRO'!$L$6,Datos!$D$26:$I$26,0)))</f>
        <v/>
      </c>
      <c r="M14" s="407" t="str">
        <f>IF($I14="","",INDEX('Res.Aux.'!$A$12:$AE$722,MATCH($B14,'Res.Aux.'!$Y$12:$Y$722,0),MATCH(M$6,'Res.Aux.'!$A$22:$AE$22,0)))</f>
        <v/>
      </c>
      <c r="N14" s="410" t="str">
        <f>IF($B14="-","",INDEX('Res.Aux.'!$A$12:$AE$722,MATCH($B14,'Res.Aux.'!$Y$12:$Y$722,0),MATCH(N$6,'Res.Aux.'!$A$14:$AE$14,0)))</f>
        <v/>
      </c>
      <c r="O14" s="411"/>
      <c r="P14" s="412" t="str">
        <f t="shared" si="6"/>
        <v/>
      </c>
      <c r="Q14" s="413" t="str">
        <f t="shared" ref="Q14:Q77" si="16">AI14</f>
        <v>ù</v>
      </c>
      <c r="R14" s="414" t="str">
        <f>IF($B14="-","",INDEX('Res.Aux.'!$A$12:$AE$722,MATCH($B14,'Res.Aux.'!$Y$12:$Y$722,0),MATCH(R$6,'Res.Aux.'!$A$15:$AE$15,0)))</f>
        <v/>
      </c>
      <c r="S14" s="415" t="str">
        <f>IF($B14="-","",INDEX('Res.Aux.'!$A$12:$AE$722,MATCH($B14,'Res.Aux.'!$Y$12:$Y$722,0),MATCH(S$6,'Res.Aux.'!$A$15:$AE$15,0)))</f>
        <v/>
      </c>
      <c r="T14" s="415" t="str">
        <f>IF($B14="-","",INDEX('Res.Aux.'!$A$12:$AE$722,MATCH($B14,'Res.Aux.'!$Y$12:$Y$722,0),MATCH(T$6,'Res.Aux.'!$A$15:$AE$15,0)))</f>
        <v/>
      </c>
      <c r="U14" s="416" t="str">
        <f>IF($B14="-","",INDEX('Res.Aux.'!$A$12:$AE$722,MATCH($B14,'Res.Aux.'!$Y$12:$Y$722,0),MATCH(U$6,'Res.Aux.'!$A$15:$AE$15,0)))</f>
        <v/>
      </c>
      <c r="V14" s="417"/>
      <c r="W14" s="414" t="str">
        <f t="shared" ref="W14:W77" si="17">IF(OR(R14="-",R14=0,R14=""),"-",(R14*W$1))</f>
        <v>-</v>
      </c>
      <c r="X14" s="415" t="str">
        <f t="shared" ref="X14:X77" si="18">IF(OR(S14="-",S14=0,S14=""),"-",(S14*X$1))</f>
        <v>-</v>
      </c>
      <c r="Y14" s="415" t="str">
        <f t="shared" ref="Y14:Y77" si="19">IF(OR(T14="-",T14=0,T14=""),"-",(T14*Y$1))</f>
        <v>-</v>
      </c>
      <c r="Z14" s="416" t="str">
        <f t="shared" ref="Z14:Z77" si="20">IF(OR(U14="-",U14=0,U14=""),"-",(U14*Z$1))</f>
        <v>-</v>
      </c>
      <c r="AA14" s="417"/>
      <c r="AB14" s="414" t="str">
        <f t="shared" ref="AB14:AB77" si="21">IF(SUM(R14,W14)=0,"-",SUM(R14,W14))</f>
        <v>-</v>
      </c>
      <c r="AC14" s="415" t="str">
        <f t="shared" ref="AC14:AC77" si="22">IF(SUM(S14,X14)=0,"-",SUM(S14,X14))</f>
        <v>-</v>
      </c>
      <c r="AD14" s="415" t="str">
        <f t="shared" ref="AD14:AD77" si="23">IF(SUM(T14,Y14)=0,"-",SUM(T14,Y14))</f>
        <v>-</v>
      </c>
      <c r="AE14" s="416" t="str">
        <f t="shared" ref="AE14:AE77" si="24">IF(SUM(U14,Z14)=0,"-",SUM(U14,Z14))</f>
        <v>-</v>
      </c>
      <c r="AF14" s="417"/>
      <c r="AG14" s="410" t="str">
        <f t="shared" ref="AG14:AG77" si="25">IF(SUM(AB14:AE14)=0,"-",SUM(AB14:AE14))</f>
        <v>-</v>
      </c>
      <c r="AH14" s="417"/>
      <c r="AI14" s="418" t="str">
        <f t="shared" ref="AI14:AI77" si="26">IF(AND(N14&lt;&gt;"",AG14&lt;&gt;"-"),IF(AG14=N14,"ü","û"),IF(OR(N14=0,N14="",N14="-"),"ù","$"))</f>
        <v>ù</v>
      </c>
      <c r="AJ14" s="419" t="str">
        <f t="shared" ref="AJ14:AJ77" si="27">IF(AI14="ü","-",IF(AI14="ù","~",IF(AI14="$","???",AG14-N14)))</f>
        <v>~</v>
      </c>
      <c r="AK14" s="417"/>
      <c r="AL14" s="414" t="str">
        <f t="shared" ref="AL14:AL77" si="28">IF(SUM(R14:U14)=0,"-",SUM(R14:U14))</f>
        <v>-</v>
      </c>
      <c r="AM14" s="416" t="str">
        <f t="shared" ref="AM14:AM77" si="29">IF(SUM(W14:Z14)=0,"-",SUM(W14:Z14))</f>
        <v>-</v>
      </c>
    </row>
    <row r="15" spans="2:39" ht="15" x14ac:dyDescent="0.3">
      <c r="B15" s="400" t="str">
        <f>IF(MAX(B$7:B14)+1&gt;MAX('Res.Aux.'!$Y$23:$Y$722),"-",MAX(B$7:B14)+1)</f>
        <v>-</v>
      </c>
      <c r="C15" s="401" t="str">
        <f>IF($B15="-","",INDEX('Res.Aux.'!$A$12:$AE$722,MATCH($B15,'Res.Aux.'!$Y$12:$Y$722,0),MATCH(C$6,'Res.Aux.'!$A$14:$AE$14,0)))</f>
        <v/>
      </c>
      <c r="D15" s="402" t="str">
        <f t="shared" si="14"/>
        <v/>
      </c>
      <c r="E15" s="403" t="str">
        <f>IF($B15="-","",INDEX('Res.Aux.'!$A$12:$AE$722,MATCH($B15,'Res.Aux.'!$Y$12:$Y$722,0),MATCH(E$6,'Res.Aux.'!$A$14:$AE$14,0)))</f>
        <v/>
      </c>
      <c r="F15" s="402" t="str">
        <f t="shared" si="15"/>
        <v/>
      </c>
      <c r="G15" s="404" t="str">
        <f>IF($B15="-","",INDEX('Res.Aux.'!$A$12:$AE$722,MATCH($B15,'Res.Aux.'!$Y$12:$Y$722,0),MATCH(G$6,'Res.Aux.'!$A$14:$AE$14,0)))</f>
        <v/>
      </c>
      <c r="H15" s="405" t="str">
        <f>IF($B15="-","",Datos!$I$16)</f>
        <v/>
      </c>
      <c r="I15" s="406" t="str">
        <f>IF($C15="","",Datos!$G$16)</f>
        <v/>
      </c>
      <c r="J15" s="407" t="str">
        <f>IF($B15="-","",INDEX('Res.Aux.'!$A$12:$AE$722,MATCH($B15,'Res.Aux.'!$Y$12:$Y$722,0),MATCH(J$6,'Res.Aux.'!$A$14:$AE$14,0)))</f>
        <v/>
      </c>
      <c r="K15" s="408" t="str">
        <f>IF($C15="","",Datos!$H$26)</f>
        <v/>
      </c>
      <c r="L15" s="409" t="str">
        <f>IF($I15="","",INDEX(Datos!$D$25:$I$33,MATCH('G. VAR. MAKRO'!$M15,Datos!$E$25:$E$33,0),MATCH('G. VAR. MAKRO'!$L$6,Datos!$D$26:$I$26,0)))</f>
        <v/>
      </c>
      <c r="M15" s="407" t="str">
        <f>IF($I15="","",INDEX('Res.Aux.'!$A$12:$AE$722,MATCH($B15,'Res.Aux.'!$Y$12:$Y$722,0),MATCH(M$6,'Res.Aux.'!$A$22:$AE$22,0)))</f>
        <v/>
      </c>
      <c r="N15" s="410" t="str">
        <f>IF($B15="-","",INDEX('Res.Aux.'!$A$12:$AE$722,MATCH($B15,'Res.Aux.'!$Y$12:$Y$722,0),MATCH(N$6,'Res.Aux.'!$A$14:$AE$14,0)))</f>
        <v/>
      </c>
      <c r="O15" s="411"/>
      <c r="P15" s="412" t="str">
        <f t="shared" si="6"/>
        <v/>
      </c>
      <c r="Q15" s="413" t="str">
        <f t="shared" si="16"/>
        <v>ù</v>
      </c>
      <c r="R15" s="414" t="str">
        <f>IF($B15="-","",INDEX('Res.Aux.'!$A$12:$AE$722,MATCH($B15,'Res.Aux.'!$Y$12:$Y$722,0),MATCH(R$6,'Res.Aux.'!$A$15:$AE$15,0)))</f>
        <v/>
      </c>
      <c r="S15" s="415" t="str">
        <f>IF($B15="-","",INDEX('Res.Aux.'!$A$12:$AE$722,MATCH($B15,'Res.Aux.'!$Y$12:$Y$722,0),MATCH(S$6,'Res.Aux.'!$A$15:$AE$15,0)))</f>
        <v/>
      </c>
      <c r="T15" s="415" t="str">
        <f>IF($B15="-","",INDEX('Res.Aux.'!$A$12:$AE$722,MATCH($B15,'Res.Aux.'!$Y$12:$Y$722,0),MATCH(T$6,'Res.Aux.'!$A$15:$AE$15,0)))</f>
        <v/>
      </c>
      <c r="U15" s="416" t="str">
        <f>IF($B15="-","",INDEX('Res.Aux.'!$A$12:$AE$722,MATCH($B15,'Res.Aux.'!$Y$12:$Y$722,0),MATCH(U$6,'Res.Aux.'!$A$15:$AE$15,0)))</f>
        <v/>
      </c>
      <c r="V15" s="417"/>
      <c r="W15" s="414" t="str">
        <f t="shared" si="17"/>
        <v>-</v>
      </c>
      <c r="X15" s="415" t="str">
        <f t="shared" si="18"/>
        <v>-</v>
      </c>
      <c r="Y15" s="415" t="str">
        <f t="shared" si="19"/>
        <v>-</v>
      </c>
      <c r="Z15" s="416" t="str">
        <f t="shared" si="20"/>
        <v>-</v>
      </c>
      <c r="AA15" s="417"/>
      <c r="AB15" s="414" t="str">
        <f t="shared" si="21"/>
        <v>-</v>
      </c>
      <c r="AC15" s="415" t="str">
        <f t="shared" si="22"/>
        <v>-</v>
      </c>
      <c r="AD15" s="415" t="str">
        <f t="shared" si="23"/>
        <v>-</v>
      </c>
      <c r="AE15" s="416" t="str">
        <f t="shared" si="24"/>
        <v>-</v>
      </c>
      <c r="AF15" s="417"/>
      <c r="AG15" s="410" t="str">
        <f t="shared" si="25"/>
        <v>-</v>
      </c>
      <c r="AH15" s="417"/>
      <c r="AI15" s="418" t="str">
        <f t="shared" si="26"/>
        <v>ù</v>
      </c>
      <c r="AJ15" s="419" t="str">
        <f t="shared" si="27"/>
        <v>~</v>
      </c>
      <c r="AK15" s="417"/>
      <c r="AL15" s="414" t="str">
        <f t="shared" si="28"/>
        <v>-</v>
      </c>
      <c r="AM15" s="416" t="str">
        <f t="shared" si="29"/>
        <v>-</v>
      </c>
    </row>
    <row r="16" spans="2:39" ht="15" x14ac:dyDescent="0.3">
      <c r="B16" s="400" t="str">
        <f>IF(MAX(B$7:B15)+1&gt;MAX('Res.Aux.'!$Y$23:$Y$722),"-",MAX(B$7:B15)+1)</f>
        <v>-</v>
      </c>
      <c r="C16" s="401" t="str">
        <f>IF($B16="-","",INDEX('Res.Aux.'!$A$12:$AE$722,MATCH($B16,'Res.Aux.'!$Y$12:$Y$722,0),MATCH(C$6,'Res.Aux.'!$A$14:$AE$14,0)))</f>
        <v/>
      </c>
      <c r="D16" s="402" t="str">
        <f t="shared" si="14"/>
        <v/>
      </c>
      <c r="E16" s="403" t="str">
        <f>IF($B16="-","",INDEX('Res.Aux.'!$A$12:$AE$722,MATCH($B16,'Res.Aux.'!$Y$12:$Y$722,0),MATCH(E$6,'Res.Aux.'!$A$14:$AE$14,0)))</f>
        <v/>
      </c>
      <c r="F16" s="402" t="str">
        <f t="shared" si="15"/>
        <v/>
      </c>
      <c r="G16" s="404" t="str">
        <f>IF($B16="-","",INDEX('Res.Aux.'!$A$12:$AE$722,MATCH($B16,'Res.Aux.'!$Y$12:$Y$722,0),MATCH(G$6,'Res.Aux.'!$A$14:$AE$14,0)))</f>
        <v/>
      </c>
      <c r="H16" s="405" t="str">
        <f>IF($B16="-","",Datos!$I$16)</f>
        <v/>
      </c>
      <c r="I16" s="406" t="str">
        <f>IF($C16="","",Datos!$G$16)</f>
        <v/>
      </c>
      <c r="J16" s="407" t="str">
        <f>IF($B16="-","",INDEX('Res.Aux.'!$A$12:$AE$722,MATCH($B16,'Res.Aux.'!$Y$12:$Y$722,0),MATCH(J$6,'Res.Aux.'!$A$14:$AE$14,0)))</f>
        <v/>
      </c>
      <c r="K16" s="408" t="str">
        <f>IF($C16="","",Datos!$H$26)</f>
        <v/>
      </c>
      <c r="L16" s="409" t="str">
        <f>IF($I16="","",INDEX(Datos!$D$25:$I$33,MATCH('G. VAR. MAKRO'!$M16,Datos!$E$25:$E$33,0),MATCH('G. VAR. MAKRO'!$L$6,Datos!$D$26:$I$26,0)))</f>
        <v/>
      </c>
      <c r="M16" s="407" t="str">
        <f>IF($I16="","",INDEX('Res.Aux.'!$A$12:$AE$722,MATCH($B16,'Res.Aux.'!$Y$12:$Y$722,0),MATCH(M$6,'Res.Aux.'!$A$22:$AE$22,0)))</f>
        <v/>
      </c>
      <c r="N16" s="410" t="str">
        <f>IF($B16="-","",INDEX('Res.Aux.'!$A$12:$AE$722,MATCH($B16,'Res.Aux.'!$Y$12:$Y$722,0),MATCH(N$6,'Res.Aux.'!$A$14:$AE$14,0)))</f>
        <v/>
      </c>
      <c r="O16" s="411"/>
      <c r="P16" s="412" t="str">
        <f t="shared" si="6"/>
        <v/>
      </c>
      <c r="Q16" s="413" t="str">
        <f t="shared" si="16"/>
        <v>ù</v>
      </c>
      <c r="R16" s="414" t="str">
        <f>IF($B16="-","",INDEX('Res.Aux.'!$A$12:$AE$722,MATCH($B16,'Res.Aux.'!$Y$12:$Y$722,0),MATCH(R$6,'Res.Aux.'!$A$15:$AE$15,0)))</f>
        <v/>
      </c>
      <c r="S16" s="415" t="str">
        <f>IF($B16="-","",INDEX('Res.Aux.'!$A$12:$AE$722,MATCH($B16,'Res.Aux.'!$Y$12:$Y$722,0),MATCH(S$6,'Res.Aux.'!$A$15:$AE$15,0)))</f>
        <v/>
      </c>
      <c r="T16" s="415" t="str">
        <f>IF($B16="-","",INDEX('Res.Aux.'!$A$12:$AE$722,MATCH($B16,'Res.Aux.'!$Y$12:$Y$722,0),MATCH(T$6,'Res.Aux.'!$A$15:$AE$15,0)))</f>
        <v/>
      </c>
      <c r="U16" s="416" t="str">
        <f>IF($B16="-","",INDEX('Res.Aux.'!$A$12:$AE$722,MATCH($B16,'Res.Aux.'!$Y$12:$Y$722,0),MATCH(U$6,'Res.Aux.'!$A$15:$AE$15,0)))</f>
        <v/>
      </c>
      <c r="V16" s="417"/>
      <c r="W16" s="414" t="str">
        <f t="shared" si="17"/>
        <v>-</v>
      </c>
      <c r="X16" s="415" t="str">
        <f t="shared" si="18"/>
        <v>-</v>
      </c>
      <c r="Y16" s="415" t="str">
        <f t="shared" si="19"/>
        <v>-</v>
      </c>
      <c r="Z16" s="416" t="str">
        <f t="shared" si="20"/>
        <v>-</v>
      </c>
      <c r="AA16" s="417"/>
      <c r="AB16" s="414" t="str">
        <f t="shared" si="21"/>
        <v>-</v>
      </c>
      <c r="AC16" s="415" t="str">
        <f t="shared" si="22"/>
        <v>-</v>
      </c>
      <c r="AD16" s="415" t="str">
        <f t="shared" si="23"/>
        <v>-</v>
      </c>
      <c r="AE16" s="416" t="str">
        <f t="shared" si="24"/>
        <v>-</v>
      </c>
      <c r="AF16" s="417"/>
      <c r="AG16" s="410" t="str">
        <f t="shared" si="25"/>
        <v>-</v>
      </c>
      <c r="AH16" s="417"/>
      <c r="AI16" s="418" t="str">
        <f t="shared" si="26"/>
        <v>ù</v>
      </c>
      <c r="AJ16" s="419" t="str">
        <f t="shared" si="27"/>
        <v>~</v>
      </c>
      <c r="AK16" s="417"/>
      <c r="AL16" s="414" t="str">
        <f t="shared" si="28"/>
        <v>-</v>
      </c>
      <c r="AM16" s="416" t="str">
        <f t="shared" si="29"/>
        <v>-</v>
      </c>
    </row>
    <row r="17" spans="2:39" ht="15" x14ac:dyDescent="0.3">
      <c r="B17" s="400" t="str">
        <f>IF(MAX(B$7:B16)+1&gt;MAX('Res.Aux.'!$Y$23:$Y$722),"-",MAX(B$7:B16)+1)</f>
        <v>-</v>
      </c>
      <c r="C17" s="401" t="str">
        <f>IF($B17="-","",INDEX('Res.Aux.'!$A$12:$AE$722,MATCH($B17,'Res.Aux.'!$Y$12:$Y$722,0),MATCH(C$6,'Res.Aux.'!$A$14:$AE$14,0)))</f>
        <v/>
      </c>
      <c r="D17" s="402" t="str">
        <f t="shared" si="14"/>
        <v/>
      </c>
      <c r="E17" s="403" t="str">
        <f>IF($B17="-","",INDEX('Res.Aux.'!$A$12:$AE$722,MATCH($B17,'Res.Aux.'!$Y$12:$Y$722,0),MATCH(E$6,'Res.Aux.'!$A$14:$AE$14,0)))</f>
        <v/>
      </c>
      <c r="F17" s="402" t="str">
        <f t="shared" si="15"/>
        <v/>
      </c>
      <c r="G17" s="404" t="str">
        <f>IF($B17="-","",INDEX('Res.Aux.'!$A$12:$AE$722,MATCH($B17,'Res.Aux.'!$Y$12:$Y$722,0),MATCH(G$6,'Res.Aux.'!$A$14:$AE$14,0)))</f>
        <v/>
      </c>
      <c r="H17" s="405" t="str">
        <f>IF($B17="-","",Datos!$I$16)</f>
        <v/>
      </c>
      <c r="I17" s="406" t="str">
        <f>IF($C17="","",Datos!$G$16)</f>
        <v/>
      </c>
      <c r="J17" s="407" t="str">
        <f>IF($B17="-","",INDEX('Res.Aux.'!$A$12:$AE$722,MATCH($B17,'Res.Aux.'!$Y$12:$Y$722,0),MATCH(J$6,'Res.Aux.'!$A$14:$AE$14,0)))</f>
        <v/>
      </c>
      <c r="K17" s="408" t="str">
        <f>IF($C17="","",Datos!$H$26)</f>
        <v/>
      </c>
      <c r="L17" s="409" t="str">
        <f>IF($I17="","",INDEX(Datos!$D$25:$I$33,MATCH('G. VAR. MAKRO'!$M17,Datos!$E$25:$E$33,0),MATCH('G. VAR. MAKRO'!$L$6,Datos!$D$26:$I$26,0)))</f>
        <v/>
      </c>
      <c r="M17" s="407" t="str">
        <f>IF($I17="","",INDEX('Res.Aux.'!$A$12:$AE$722,MATCH($B17,'Res.Aux.'!$Y$12:$Y$722,0),MATCH(M$6,'Res.Aux.'!$A$22:$AE$22,0)))</f>
        <v/>
      </c>
      <c r="N17" s="410" t="str">
        <f>IF($B17="-","",INDEX('Res.Aux.'!$A$12:$AE$722,MATCH($B17,'Res.Aux.'!$Y$12:$Y$722,0),MATCH(N$6,'Res.Aux.'!$A$14:$AE$14,0)))</f>
        <v/>
      </c>
      <c r="O17" s="411"/>
      <c r="P17" s="412" t="str">
        <f t="shared" si="6"/>
        <v/>
      </c>
      <c r="Q17" s="413" t="str">
        <f t="shared" si="16"/>
        <v>ù</v>
      </c>
      <c r="R17" s="414" t="str">
        <f>IF($B17="-","",INDEX('Res.Aux.'!$A$12:$AE$722,MATCH($B17,'Res.Aux.'!$Y$12:$Y$722,0),MATCH(R$6,'Res.Aux.'!$A$15:$AE$15,0)))</f>
        <v/>
      </c>
      <c r="S17" s="415" t="str">
        <f>IF($B17="-","",INDEX('Res.Aux.'!$A$12:$AE$722,MATCH($B17,'Res.Aux.'!$Y$12:$Y$722,0),MATCH(S$6,'Res.Aux.'!$A$15:$AE$15,0)))</f>
        <v/>
      </c>
      <c r="T17" s="415" t="str">
        <f>IF($B17="-","",INDEX('Res.Aux.'!$A$12:$AE$722,MATCH($B17,'Res.Aux.'!$Y$12:$Y$722,0),MATCH(T$6,'Res.Aux.'!$A$15:$AE$15,0)))</f>
        <v/>
      </c>
      <c r="U17" s="416" t="str">
        <f>IF($B17="-","",INDEX('Res.Aux.'!$A$12:$AE$722,MATCH($B17,'Res.Aux.'!$Y$12:$Y$722,0),MATCH(U$6,'Res.Aux.'!$A$15:$AE$15,0)))</f>
        <v/>
      </c>
      <c r="V17" s="417"/>
      <c r="W17" s="414" t="str">
        <f t="shared" si="17"/>
        <v>-</v>
      </c>
      <c r="X17" s="415" t="str">
        <f t="shared" si="18"/>
        <v>-</v>
      </c>
      <c r="Y17" s="415" t="str">
        <f t="shared" si="19"/>
        <v>-</v>
      </c>
      <c r="Z17" s="416" t="str">
        <f t="shared" si="20"/>
        <v>-</v>
      </c>
      <c r="AA17" s="417"/>
      <c r="AB17" s="414" t="str">
        <f t="shared" si="21"/>
        <v>-</v>
      </c>
      <c r="AC17" s="415" t="str">
        <f t="shared" si="22"/>
        <v>-</v>
      </c>
      <c r="AD17" s="415" t="str">
        <f t="shared" si="23"/>
        <v>-</v>
      </c>
      <c r="AE17" s="416" t="str">
        <f t="shared" si="24"/>
        <v>-</v>
      </c>
      <c r="AF17" s="417"/>
      <c r="AG17" s="410" t="str">
        <f t="shared" si="25"/>
        <v>-</v>
      </c>
      <c r="AH17" s="417"/>
      <c r="AI17" s="418" t="str">
        <f t="shared" si="26"/>
        <v>ù</v>
      </c>
      <c r="AJ17" s="419" t="str">
        <f t="shared" si="27"/>
        <v>~</v>
      </c>
      <c r="AK17" s="417"/>
      <c r="AL17" s="414" t="str">
        <f t="shared" si="28"/>
        <v>-</v>
      </c>
      <c r="AM17" s="416" t="str">
        <f t="shared" si="29"/>
        <v>-</v>
      </c>
    </row>
    <row r="18" spans="2:39" ht="15" x14ac:dyDescent="0.3">
      <c r="B18" s="400" t="str">
        <f>IF(MAX(B$7:B17)+1&gt;MAX('Res.Aux.'!$Y$23:$Y$722),"-",MAX(B$7:B17)+1)</f>
        <v>-</v>
      </c>
      <c r="C18" s="401" t="str">
        <f>IF($B18="-","",INDEX('Res.Aux.'!$A$12:$AE$722,MATCH($B18,'Res.Aux.'!$Y$12:$Y$722,0),MATCH(C$6,'Res.Aux.'!$A$14:$AE$14,0)))</f>
        <v/>
      </c>
      <c r="D18" s="402" t="str">
        <f t="shared" si="14"/>
        <v/>
      </c>
      <c r="E18" s="403" t="str">
        <f>IF($B18="-","",INDEX('Res.Aux.'!$A$12:$AE$722,MATCH($B18,'Res.Aux.'!$Y$12:$Y$722,0),MATCH(E$6,'Res.Aux.'!$A$14:$AE$14,0)))</f>
        <v/>
      </c>
      <c r="F18" s="402" t="str">
        <f t="shared" si="15"/>
        <v/>
      </c>
      <c r="G18" s="404" t="str">
        <f>IF($B18="-","",INDEX('Res.Aux.'!$A$12:$AE$722,MATCH($B18,'Res.Aux.'!$Y$12:$Y$722,0),MATCH(G$6,'Res.Aux.'!$A$14:$AE$14,0)))</f>
        <v/>
      </c>
      <c r="H18" s="405" t="str">
        <f>IF($B18="-","",Datos!$I$16)</f>
        <v/>
      </c>
      <c r="I18" s="406" t="str">
        <f>IF($C18="","",Datos!$G$16)</f>
        <v/>
      </c>
      <c r="J18" s="407" t="str">
        <f>IF($B18="-","",INDEX('Res.Aux.'!$A$12:$AE$722,MATCH($B18,'Res.Aux.'!$Y$12:$Y$722,0),MATCH(J$6,'Res.Aux.'!$A$14:$AE$14,0)))</f>
        <v/>
      </c>
      <c r="K18" s="408" t="str">
        <f>IF($C18="","",Datos!$H$26)</f>
        <v/>
      </c>
      <c r="L18" s="409" t="str">
        <f>IF($I18="","",INDEX(Datos!$D$25:$I$33,MATCH('G. VAR. MAKRO'!$M18,Datos!$E$25:$E$33,0),MATCH('G. VAR. MAKRO'!$L$6,Datos!$D$26:$I$26,0)))</f>
        <v/>
      </c>
      <c r="M18" s="407" t="str">
        <f>IF($I18="","",INDEX('Res.Aux.'!$A$12:$AE$722,MATCH($B18,'Res.Aux.'!$Y$12:$Y$722,0),MATCH(M$6,'Res.Aux.'!$A$22:$AE$22,0)))</f>
        <v/>
      </c>
      <c r="N18" s="410" t="str">
        <f>IF($B18="-","",INDEX('Res.Aux.'!$A$12:$AE$722,MATCH($B18,'Res.Aux.'!$Y$12:$Y$722,0),MATCH(N$6,'Res.Aux.'!$A$14:$AE$14,0)))</f>
        <v/>
      </c>
      <c r="O18" s="411"/>
      <c r="P18" s="412" t="str">
        <f t="shared" si="6"/>
        <v/>
      </c>
      <c r="Q18" s="413" t="str">
        <f t="shared" si="16"/>
        <v>ù</v>
      </c>
      <c r="R18" s="414" t="str">
        <f>IF($B18="-","",INDEX('Res.Aux.'!$A$12:$AE$722,MATCH($B18,'Res.Aux.'!$Y$12:$Y$722,0),MATCH(R$6,'Res.Aux.'!$A$15:$AE$15,0)))</f>
        <v/>
      </c>
      <c r="S18" s="415" t="str">
        <f>IF($B18="-","",INDEX('Res.Aux.'!$A$12:$AE$722,MATCH($B18,'Res.Aux.'!$Y$12:$Y$722,0),MATCH(S$6,'Res.Aux.'!$A$15:$AE$15,0)))</f>
        <v/>
      </c>
      <c r="T18" s="415" t="str">
        <f>IF($B18="-","",INDEX('Res.Aux.'!$A$12:$AE$722,MATCH($B18,'Res.Aux.'!$Y$12:$Y$722,0),MATCH(T$6,'Res.Aux.'!$A$15:$AE$15,0)))</f>
        <v/>
      </c>
      <c r="U18" s="416" t="str">
        <f>IF($B18="-","",INDEX('Res.Aux.'!$A$12:$AE$722,MATCH($B18,'Res.Aux.'!$Y$12:$Y$722,0),MATCH(U$6,'Res.Aux.'!$A$15:$AE$15,0)))</f>
        <v/>
      </c>
      <c r="V18" s="417"/>
      <c r="W18" s="414" t="str">
        <f t="shared" si="17"/>
        <v>-</v>
      </c>
      <c r="X18" s="415" t="str">
        <f t="shared" si="18"/>
        <v>-</v>
      </c>
      <c r="Y18" s="415" t="str">
        <f t="shared" si="19"/>
        <v>-</v>
      </c>
      <c r="Z18" s="416" t="str">
        <f t="shared" si="20"/>
        <v>-</v>
      </c>
      <c r="AA18" s="417"/>
      <c r="AB18" s="414" t="str">
        <f t="shared" si="21"/>
        <v>-</v>
      </c>
      <c r="AC18" s="415" t="str">
        <f t="shared" si="22"/>
        <v>-</v>
      </c>
      <c r="AD18" s="415" t="str">
        <f t="shared" si="23"/>
        <v>-</v>
      </c>
      <c r="AE18" s="416" t="str">
        <f t="shared" si="24"/>
        <v>-</v>
      </c>
      <c r="AF18" s="417"/>
      <c r="AG18" s="410" t="str">
        <f t="shared" si="25"/>
        <v>-</v>
      </c>
      <c r="AH18" s="417"/>
      <c r="AI18" s="418" t="str">
        <f t="shared" si="26"/>
        <v>ù</v>
      </c>
      <c r="AJ18" s="419" t="str">
        <f t="shared" si="27"/>
        <v>~</v>
      </c>
      <c r="AK18" s="417"/>
      <c r="AL18" s="414" t="str">
        <f t="shared" si="28"/>
        <v>-</v>
      </c>
      <c r="AM18" s="416" t="str">
        <f t="shared" si="29"/>
        <v>-</v>
      </c>
    </row>
    <row r="19" spans="2:39" ht="15" x14ac:dyDescent="0.3">
      <c r="B19" s="400" t="str">
        <f>IF(MAX(B$7:B18)+1&gt;MAX('Res.Aux.'!$Y$23:$Y$722),"-",MAX(B$7:B18)+1)</f>
        <v>-</v>
      </c>
      <c r="C19" s="401" t="str">
        <f>IF($B19="-","",INDEX('Res.Aux.'!$A$12:$AE$722,MATCH($B19,'Res.Aux.'!$Y$12:$Y$722,0),MATCH(C$6,'Res.Aux.'!$A$14:$AE$14,0)))</f>
        <v/>
      </c>
      <c r="D19" s="402" t="str">
        <f t="shared" si="14"/>
        <v/>
      </c>
      <c r="E19" s="403" t="str">
        <f>IF($B19="-","",INDEX('Res.Aux.'!$A$12:$AE$722,MATCH($B19,'Res.Aux.'!$Y$12:$Y$722,0),MATCH(E$6,'Res.Aux.'!$A$14:$AE$14,0)))</f>
        <v/>
      </c>
      <c r="F19" s="402" t="str">
        <f t="shared" si="15"/>
        <v/>
      </c>
      <c r="G19" s="404" t="str">
        <f>IF($B19="-","",INDEX('Res.Aux.'!$A$12:$AE$722,MATCH($B19,'Res.Aux.'!$Y$12:$Y$722,0),MATCH(G$6,'Res.Aux.'!$A$14:$AE$14,0)))</f>
        <v/>
      </c>
      <c r="H19" s="405" t="str">
        <f>IF($B19="-","",Datos!$I$16)</f>
        <v/>
      </c>
      <c r="I19" s="406" t="str">
        <f>IF($C19="","",Datos!$G$16)</f>
        <v/>
      </c>
      <c r="J19" s="407" t="str">
        <f>IF($B19="-","",INDEX('Res.Aux.'!$A$12:$AE$722,MATCH($B19,'Res.Aux.'!$Y$12:$Y$722,0),MATCH(J$6,'Res.Aux.'!$A$14:$AE$14,0)))</f>
        <v/>
      </c>
      <c r="K19" s="408" t="str">
        <f>IF($C19="","",Datos!$H$26)</f>
        <v/>
      </c>
      <c r="L19" s="409" t="str">
        <f>IF($I19="","",INDEX(Datos!$D$25:$I$33,MATCH('G. VAR. MAKRO'!$M19,Datos!$E$25:$E$33,0),MATCH('G. VAR. MAKRO'!$L$6,Datos!$D$26:$I$26,0)))</f>
        <v/>
      </c>
      <c r="M19" s="407" t="str">
        <f>IF($I19="","",INDEX('Res.Aux.'!$A$12:$AE$722,MATCH($B19,'Res.Aux.'!$Y$12:$Y$722,0),MATCH(M$6,'Res.Aux.'!$A$22:$AE$22,0)))</f>
        <v/>
      </c>
      <c r="N19" s="410" t="str">
        <f>IF($B19="-","",INDEX('Res.Aux.'!$A$12:$AE$722,MATCH($B19,'Res.Aux.'!$Y$12:$Y$722,0),MATCH(N$6,'Res.Aux.'!$A$14:$AE$14,0)))</f>
        <v/>
      </c>
      <c r="O19" s="411"/>
      <c r="P19" s="412" t="str">
        <f t="shared" si="6"/>
        <v/>
      </c>
      <c r="Q19" s="413" t="str">
        <f t="shared" si="16"/>
        <v>ù</v>
      </c>
      <c r="R19" s="414" t="str">
        <f>IF($B19="-","",INDEX('Res.Aux.'!$A$12:$AE$722,MATCH($B19,'Res.Aux.'!$Y$12:$Y$722,0),MATCH(R$6,'Res.Aux.'!$A$15:$AE$15,0)))</f>
        <v/>
      </c>
      <c r="S19" s="415" t="str">
        <f>IF($B19="-","",INDEX('Res.Aux.'!$A$12:$AE$722,MATCH($B19,'Res.Aux.'!$Y$12:$Y$722,0),MATCH(S$6,'Res.Aux.'!$A$15:$AE$15,0)))</f>
        <v/>
      </c>
      <c r="T19" s="415" t="str">
        <f>IF($B19="-","",INDEX('Res.Aux.'!$A$12:$AE$722,MATCH($B19,'Res.Aux.'!$Y$12:$Y$722,0),MATCH(T$6,'Res.Aux.'!$A$15:$AE$15,0)))</f>
        <v/>
      </c>
      <c r="U19" s="416" t="str">
        <f>IF($B19="-","",INDEX('Res.Aux.'!$A$12:$AE$722,MATCH($B19,'Res.Aux.'!$Y$12:$Y$722,0),MATCH(U$6,'Res.Aux.'!$A$15:$AE$15,0)))</f>
        <v/>
      </c>
      <c r="V19" s="417"/>
      <c r="W19" s="414" t="str">
        <f t="shared" si="17"/>
        <v>-</v>
      </c>
      <c r="X19" s="415" t="str">
        <f t="shared" si="18"/>
        <v>-</v>
      </c>
      <c r="Y19" s="415" t="str">
        <f t="shared" si="19"/>
        <v>-</v>
      </c>
      <c r="Z19" s="416" t="str">
        <f t="shared" si="20"/>
        <v>-</v>
      </c>
      <c r="AA19" s="417"/>
      <c r="AB19" s="414" t="str">
        <f t="shared" si="21"/>
        <v>-</v>
      </c>
      <c r="AC19" s="415" t="str">
        <f t="shared" si="22"/>
        <v>-</v>
      </c>
      <c r="AD19" s="415" t="str">
        <f t="shared" si="23"/>
        <v>-</v>
      </c>
      <c r="AE19" s="416" t="str">
        <f t="shared" si="24"/>
        <v>-</v>
      </c>
      <c r="AF19" s="417"/>
      <c r="AG19" s="410" t="str">
        <f t="shared" si="25"/>
        <v>-</v>
      </c>
      <c r="AH19" s="417"/>
      <c r="AI19" s="418" t="str">
        <f t="shared" si="26"/>
        <v>ù</v>
      </c>
      <c r="AJ19" s="419" t="str">
        <f t="shared" si="27"/>
        <v>~</v>
      </c>
      <c r="AK19" s="417"/>
      <c r="AL19" s="414" t="str">
        <f t="shared" si="28"/>
        <v>-</v>
      </c>
      <c r="AM19" s="416" t="str">
        <f t="shared" si="29"/>
        <v>-</v>
      </c>
    </row>
    <row r="20" spans="2:39" ht="15" x14ac:dyDescent="0.3">
      <c r="B20" s="400" t="str">
        <f>IF(MAX(B$7:B19)+1&gt;MAX('Res.Aux.'!$Y$23:$Y$722),"-",MAX(B$7:B19)+1)</f>
        <v>-</v>
      </c>
      <c r="C20" s="401" t="str">
        <f>IF($B20="-","",INDEX('Res.Aux.'!$A$12:$AE$722,MATCH($B20,'Res.Aux.'!$Y$12:$Y$722,0),MATCH(C$6,'Res.Aux.'!$A$14:$AE$14,0)))</f>
        <v/>
      </c>
      <c r="D20" s="402" t="str">
        <f t="shared" si="14"/>
        <v/>
      </c>
      <c r="E20" s="403" t="str">
        <f>IF($B20="-","",INDEX('Res.Aux.'!$A$12:$AE$722,MATCH($B20,'Res.Aux.'!$Y$12:$Y$722,0),MATCH(E$6,'Res.Aux.'!$A$14:$AE$14,0)))</f>
        <v/>
      </c>
      <c r="F20" s="402" t="str">
        <f t="shared" si="15"/>
        <v/>
      </c>
      <c r="G20" s="404" t="str">
        <f>IF($B20="-","",INDEX('Res.Aux.'!$A$12:$AE$722,MATCH($B20,'Res.Aux.'!$Y$12:$Y$722,0),MATCH(G$6,'Res.Aux.'!$A$14:$AE$14,0)))</f>
        <v/>
      </c>
      <c r="H20" s="405" t="str">
        <f>IF($B20="-","",Datos!$I$16)</f>
        <v/>
      </c>
      <c r="I20" s="406" t="str">
        <f>IF($C20="","",Datos!$G$16)</f>
        <v/>
      </c>
      <c r="J20" s="407" t="str">
        <f>IF($B20="-","",INDEX('Res.Aux.'!$A$12:$AE$722,MATCH($B20,'Res.Aux.'!$Y$12:$Y$722,0),MATCH(J$6,'Res.Aux.'!$A$14:$AE$14,0)))</f>
        <v/>
      </c>
      <c r="K20" s="408" t="str">
        <f>IF($C20="","",Datos!$H$26)</f>
        <v/>
      </c>
      <c r="L20" s="409" t="str">
        <f>IF($I20="","",INDEX(Datos!$D$25:$I$33,MATCH('G. VAR. MAKRO'!$M20,Datos!$E$25:$E$33,0),MATCH('G. VAR. MAKRO'!$L$6,Datos!$D$26:$I$26,0)))</f>
        <v/>
      </c>
      <c r="M20" s="407" t="str">
        <f>IF($I20="","",INDEX('Res.Aux.'!$A$12:$AE$722,MATCH($B20,'Res.Aux.'!$Y$12:$Y$722,0),MATCH(M$6,'Res.Aux.'!$A$22:$AE$22,0)))</f>
        <v/>
      </c>
      <c r="N20" s="410" t="str">
        <f>IF($B20="-","",INDEX('Res.Aux.'!$A$12:$AE$722,MATCH($B20,'Res.Aux.'!$Y$12:$Y$722,0),MATCH(N$6,'Res.Aux.'!$A$14:$AE$14,0)))</f>
        <v/>
      </c>
      <c r="O20" s="411"/>
      <c r="P20" s="412" t="str">
        <f t="shared" si="6"/>
        <v/>
      </c>
      <c r="Q20" s="413" t="str">
        <f t="shared" si="16"/>
        <v>ù</v>
      </c>
      <c r="R20" s="414" t="str">
        <f>IF($B20="-","",INDEX('Res.Aux.'!$A$12:$AE$722,MATCH($B20,'Res.Aux.'!$Y$12:$Y$722,0),MATCH(R$6,'Res.Aux.'!$A$15:$AE$15,0)))</f>
        <v/>
      </c>
      <c r="S20" s="415" t="str">
        <f>IF($B20="-","",INDEX('Res.Aux.'!$A$12:$AE$722,MATCH($B20,'Res.Aux.'!$Y$12:$Y$722,0),MATCH(S$6,'Res.Aux.'!$A$15:$AE$15,0)))</f>
        <v/>
      </c>
      <c r="T20" s="415" t="str">
        <f>IF($B20="-","",INDEX('Res.Aux.'!$A$12:$AE$722,MATCH($B20,'Res.Aux.'!$Y$12:$Y$722,0),MATCH(T$6,'Res.Aux.'!$A$15:$AE$15,0)))</f>
        <v/>
      </c>
      <c r="U20" s="416" t="str">
        <f>IF($B20="-","",INDEX('Res.Aux.'!$A$12:$AE$722,MATCH($B20,'Res.Aux.'!$Y$12:$Y$722,0),MATCH(U$6,'Res.Aux.'!$A$15:$AE$15,0)))</f>
        <v/>
      </c>
      <c r="V20" s="417"/>
      <c r="W20" s="414" t="str">
        <f t="shared" si="17"/>
        <v>-</v>
      </c>
      <c r="X20" s="415" t="str">
        <f t="shared" si="18"/>
        <v>-</v>
      </c>
      <c r="Y20" s="415" t="str">
        <f t="shared" si="19"/>
        <v>-</v>
      </c>
      <c r="Z20" s="416" t="str">
        <f t="shared" si="20"/>
        <v>-</v>
      </c>
      <c r="AA20" s="417"/>
      <c r="AB20" s="414" t="str">
        <f t="shared" si="21"/>
        <v>-</v>
      </c>
      <c r="AC20" s="415" t="str">
        <f t="shared" si="22"/>
        <v>-</v>
      </c>
      <c r="AD20" s="415" t="str">
        <f t="shared" si="23"/>
        <v>-</v>
      </c>
      <c r="AE20" s="416" t="str">
        <f t="shared" si="24"/>
        <v>-</v>
      </c>
      <c r="AF20" s="417"/>
      <c r="AG20" s="410" t="str">
        <f t="shared" si="25"/>
        <v>-</v>
      </c>
      <c r="AH20" s="417"/>
      <c r="AI20" s="418" t="str">
        <f t="shared" si="26"/>
        <v>ù</v>
      </c>
      <c r="AJ20" s="419" t="str">
        <f t="shared" si="27"/>
        <v>~</v>
      </c>
      <c r="AK20" s="417"/>
      <c r="AL20" s="414" t="str">
        <f t="shared" si="28"/>
        <v>-</v>
      </c>
      <c r="AM20" s="416" t="str">
        <f t="shared" si="29"/>
        <v>-</v>
      </c>
    </row>
    <row r="21" spans="2:39" ht="15" x14ac:dyDescent="0.3">
      <c r="B21" s="400" t="str">
        <f>IF(MAX(B$7:B20)+1&gt;MAX('Res.Aux.'!$Y$23:$Y$722),"-",MAX(B$7:B20)+1)</f>
        <v>-</v>
      </c>
      <c r="C21" s="401" t="str">
        <f>IF($B21="-","",INDEX('Res.Aux.'!$A$12:$AE$722,MATCH($B21,'Res.Aux.'!$Y$12:$Y$722,0),MATCH(C$6,'Res.Aux.'!$A$14:$AE$14,0)))</f>
        <v/>
      </c>
      <c r="D21" s="402" t="str">
        <f t="shared" si="14"/>
        <v/>
      </c>
      <c r="E21" s="403" t="str">
        <f>IF($B21="-","",INDEX('Res.Aux.'!$A$12:$AE$722,MATCH($B21,'Res.Aux.'!$Y$12:$Y$722,0),MATCH(E$6,'Res.Aux.'!$A$14:$AE$14,0)))</f>
        <v/>
      </c>
      <c r="F21" s="402" t="str">
        <f t="shared" si="15"/>
        <v/>
      </c>
      <c r="G21" s="404" t="str">
        <f>IF($B21="-","",INDEX('Res.Aux.'!$A$12:$AE$722,MATCH($B21,'Res.Aux.'!$Y$12:$Y$722,0),MATCH(G$6,'Res.Aux.'!$A$14:$AE$14,0)))</f>
        <v/>
      </c>
      <c r="H21" s="405" t="str">
        <f>IF($B21="-","",Datos!$I$16)</f>
        <v/>
      </c>
      <c r="I21" s="406" t="str">
        <f>IF($C21="","",Datos!$G$16)</f>
        <v/>
      </c>
      <c r="J21" s="407" t="str">
        <f>IF($B21="-","",INDEX('Res.Aux.'!$A$12:$AE$722,MATCH($B21,'Res.Aux.'!$Y$12:$Y$722,0),MATCH(J$6,'Res.Aux.'!$A$14:$AE$14,0)))</f>
        <v/>
      </c>
      <c r="K21" s="408" t="str">
        <f>IF($C21="","",Datos!$H$26)</f>
        <v/>
      </c>
      <c r="L21" s="409" t="str">
        <f>IF($I21="","",INDEX(Datos!$D$25:$I$33,MATCH('G. VAR. MAKRO'!$M21,Datos!$E$25:$E$33,0),MATCH('G. VAR. MAKRO'!$L$6,Datos!$D$26:$I$26,0)))</f>
        <v/>
      </c>
      <c r="M21" s="407" t="str">
        <f>IF($I21="","",INDEX('Res.Aux.'!$A$12:$AE$722,MATCH($B21,'Res.Aux.'!$Y$12:$Y$722,0),MATCH(M$6,'Res.Aux.'!$A$22:$AE$22,0)))</f>
        <v/>
      </c>
      <c r="N21" s="410" t="str">
        <f>IF($B21="-","",INDEX('Res.Aux.'!$A$12:$AE$722,MATCH($B21,'Res.Aux.'!$Y$12:$Y$722,0),MATCH(N$6,'Res.Aux.'!$A$14:$AE$14,0)))</f>
        <v/>
      </c>
      <c r="O21" s="411"/>
      <c r="P21" s="412" t="str">
        <f t="shared" si="6"/>
        <v/>
      </c>
      <c r="Q21" s="413" t="str">
        <f t="shared" si="16"/>
        <v>ù</v>
      </c>
      <c r="R21" s="414" t="str">
        <f>IF($B21="-","",INDEX('Res.Aux.'!$A$12:$AE$722,MATCH($B21,'Res.Aux.'!$Y$12:$Y$722,0),MATCH(R$6,'Res.Aux.'!$A$15:$AE$15,0)))</f>
        <v/>
      </c>
      <c r="S21" s="415" t="str">
        <f>IF($B21="-","",INDEX('Res.Aux.'!$A$12:$AE$722,MATCH($B21,'Res.Aux.'!$Y$12:$Y$722,0),MATCH(S$6,'Res.Aux.'!$A$15:$AE$15,0)))</f>
        <v/>
      </c>
      <c r="T21" s="415" t="str">
        <f>IF($B21="-","",INDEX('Res.Aux.'!$A$12:$AE$722,MATCH($B21,'Res.Aux.'!$Y$12:$Y$722,0),MATCH(T$6,'Res.Aux.'!$A$15:$AE$15,0)))</f>
        <v/>
      </c>
      <c r="U21" s="416" t="str">
        <f>IF($B21="-","",INDEX('Res.Aux.'!$A$12:$AE$722,MATCH($B21,'Res.Aux.'!$Y$12:$Y$722,0),MATCH(U$6,'Res.Aux.'!$A$15:$AE$15,0)))</f>
        <v/>
      </c>
      <c r="V21" s="417"/>
      <c r="W21" s="414" t="str">
        <f t="shared" si="17"/>
        <v>-</v>
      </c>
      <c r="X21" s="415" t="str">
        <f t="shared" si="18"/>
        <v>-</v>
      </c>
      <c r="Y21" s="415" t="str">
        <f t="shared" si="19"/>
        <v>-</v>
      </c>
      <c r="Z21" s="416" t="str">
        <f t="shared" si="20"/>
        <v>-</v>
      </c>
      <c r="AA21" s="417"/>
      <c r="AB21" s="414" t="str">
        <f t="shared" si="21"/>
        <v>-</v>
      </c>
      <c r="AC21" s="415" t="str">
        <f t="shared" si="22"/>
        <v>-</v>
      </c>
      <c r="AD21" s="415" t="str">
        <f t="shared" si="23"/>
        <v>-</v>
      </c>
      <c r="AE21" s="416" t="str">
        <f t="shared" si="24"/>
        <v>-</v>
      </c>
      <c r="AF21" s="417"/>
      <c r="AG21" s="410" t="str">
        <f t="shared" si="25"/>
        <v>-</v>
      </c>
      <c r="AH21" s="417"/>
      <c r="AI21" s="418" t="str">
        <f t="shared" si="26"/>
        <v>ù</v>
      </c>
      <c r="AJ21" s="419" t="str">
        <f t="shared" si="27"/>
        <v>~</v>
      </c>
      <c r="AK21" s="417"/>
      <c r="AL21" s="414" t="str">
        <f t="shared" si="28"/>
        <v>-</v>
      </c>
      <c r="AM21" s="416" t="str">
        <f t="shared" si="29"/>
        <v>-</v>
      </c>
    </row>
    <row r="22" spans="2:39" ht="15" x14ac:dyDescent="0.3">
      <c r="B22" s="400" t="str">
        <f>IF(MAX(B$7:B21)+1&gt;MAX('Res.Aux.'!$Y$23:$Y$722),"-",MAX(B$7:B21)+1)</f>
        <v>-</v>
      </c>
      <c r="C22" s="401" t="str">
        <f>IF($B22="-","",INDEX('Res.Aux.'!$A$12:$AE$722,MATCH($B22,'Res.Aux.'!$Y$12:$Y$722,0),MATCH(C$6,'Res.Aux.'!$A$14:$AE$14,0)))</f>
        <v/>
      </c>
      <c r="D22" s="402" t="str">
        <f t="shared" si="14"/>
        <v/>
      </c>
      <c r="E22" s="403" t="str">
        <f>IF($B22="-","",INDEX('Res.Aux.'!$A$12:$AE$722,MATCH($B22,'Res.Aux.'!$Y$12:$Y$722,0),MATCH(E$6,'Res.Aux.'!$A$14:$AE$14,0)))</f>
        <v/>
      </c>
      <c r="F22" s="402" t="str">
        <f t="shared" si="15"/>
        <v/>
      </c>
      <c r="G22" s="404" t="str">
        <f>IF($B22="-","",INDEX('Res.Aux.'!$A$12:$AE$722,MATCH($B22,'Res.Aux.'!$Y$12:$Y$722,0),MATCH(G$6,'Res.Aux.'!$A$14:$AE$14,0)))</f>
        <v/>
      </c>
      <c r="H22" s="405" t="str">
        <f>IF($B22="-","",Datos!$I$16)</f>
        <v/>
      </c>
      <c r="I22" s="406" t="str">
        <f>IF($C22="","",Datos!$G$16)</f>
        <v/>
      </c>
      <c r="J22" s="407" t="str">
        <f>IF($B22="-","",INDEX('Res.Aux.'!$A$12:$AE$722,MATCH($B22,'Res.Aux.'!$Y$12:$Y$722,0),MATCH(J$6,'Res.Aux.'!$A$14:$AE$14,0)))</f>
        <v/>
      </c>
      <c r="K22" s="408" t="str">
        <f>IF($C22="","",Datos!$H$26)</f>
        <v/>
      </c>
      <c r="L22" s="409" t="str">
        <f>IF($I22="","",INDEX(Datos!$D$25:$I$33,MATCH('G. VAR. MAKRO'!$M22,Datos!$E$25:$E$33,0),MATCH('G. VAR. MAKRO'!$L$6,Datos!$D$26:$I$26,0)))</f>
        <v/>
      </c>
      <c r="M22" s="407" t="str">
        <f>IF($I22="","",INDEX('Res.Aux.'!$A$12:$AE$722,MATCH($B22,'Res.Aux.'!$Y$12:$Y$722,0),MATCH(M$6,'Res.Aux.'!$A$22:$AE$22,0)))</f>
        <v/>
      </c>
      <c r="N22" s="410" t="str">
        <f>IF($B22="-","",INDEX('Res.Aux.'!$A$12:$AE$722,MATCH($B22,'Res.Aux.'!$Y$12:$Y$722,0),MATCH(N$6,'Res.Aux.'!$A$14:$AE$14,0)))</f>
        <v/>
      </c>
      <c r="O22" s="411"/>
      <c r="P22" s="412" t="str">
        <f t="shared" si="6"/>
        <v/>
      </c>
      <c r="Q22" s="413" t="str">
        <f t="shared" si="16"/>
        <v>ù</v>
      </c>
      <c r="R22" s="414" t="str">
        <f>IF($B22="-","",INDEX('Res.Aux.'!$A$12:$AE$722,MATCH($B22,'Res.Aux.'!$Y$12:$Y$722,0),MATCH(R$6,'Res.Aux.'!$A$15:$AE$15,0)))</f>
        <v/>
      </c>
      <c r="S22" s="415" t="str">
        <f>IF($B22="-","",INDEX('Res.Aux.'!$A$12:$AE$722,MATCH($B22,'Res.Aux.'!$Y$12:$Y$722,0),MATCH(S$6,'Res.Aux.'!$A$15:$AE$15,0)))</f>
        <v/>
      </c>
      <c r="T22" s="415" t="str">
        <f>IF($B22="-","",INDEX('Res.Aux.'!$A$12:$AE$722,MATCH($B22,'Res.Aux.'!$Y$12:$Y$722,0),MATCH(T$6,'Res.Aux.'!$A$15:$AE$15,0)))</f>
        <v/>
      </c>
      <c r="U22" s="416" t="str">
        <f>IF($B22="-","",INDEX('Res.Aux.'!$A$12:$AE$722,MATCH($B22,'Res.Aux.'!$Y$12:$Y$722,0),MATCH(U$6,'Res.Aux.'!$A$15:$AE$15,0)))</f>
        <v/>
      </c>
      <c r="V22" s="417"/>
      <c r="W22" s="414" t="str">
        <f t="shared" si="17"/>
        <v>-</v>
      </c>
      <c r="X22" s="415" t="str">
        <f t="shared" si="18"/>
        <v>-</v>
      </c>
      <c r="Y22" s="415" t="str">
        <f t="shared" si="19"/>
        <v>-</v>
      </c>
      <c r="Z22" s="416" t="str">
        <f t="shared" si="20"/>
        <v>-</v>
      </c>
      <c r="AA22" s="417"/>
      <c r="AB22" s="414" t="str">
        <f t="shared" si="21"/>
        <v>-</v>
      </c>
      <c r="AC22" s="415" t="str">
        <f t="shared" si="22"/>
        <v>-</v>
      </c>
      <c r="AD22" s="415" t="str">
        <f t="shared" si="23"/>
        <v>-</v>
      </c>
      <c r="AE22" s="416" t="str">
        <f t="shared" si="24"/>
        <v>-</v>
      </c>
      <c r="AF22" s="417"/>
      <c r="AG22" s="410" t="str">
        <f t="shared" si="25"/>
        <v>-</v>
      </c>
      <c r="AH22" s="417"/>
      <c r="AI22" s="418" t="str">
        <f t="shared" si="26"/>
        <v>ù</v>
      </c>
      <c r="AJ22" s="419" t="str">
        <f t="shared" si="27"/>
        <v>~</v>
      </c>
      <c r="AK22" s="417"/>
      <c r="AL22" s="414" t="str">
        <f t="shared" si="28"/>
        <v>-</v>
      </c>
      <c r="AM22" s="416" t="str">
        <f t="shared" si="29"/>
        <v>-</v>
      </c>
    </row>
    <row r="23" spans="2:39" ht="15" x14ac:dyDescent="0.3">
      <c r="B23" s="400" t="str">
        <f>IF(MAX(B$7:B22)+1&gt;MAX('Res.Aux.'!$Y$23:$Y$722),"-",MAX(B$7:B22)+1)</f>
        <v>-</v>
      </c>
      <c r="C23" s="401" t="str">
        <f>IF($B23="-","",INDEX('Res.Aux.'!$A$12:$AE$722,MATCH($B23,'Res.Aux.'!$Y$12:$Y$722,0),MATCH(C$6,'Res.Aux.'!$A$14:$AE$14,0)))</f>
        <v/>
      </c>
      <c r="D23" s="402" t="str">
        <f t="shared" si="14"/>
        <v/>
      </c>
      <c r="E23" s="403" t="str">
        <f>IF($B23="-","",INDEX('Res.Aux.'!$A$12:$AE$722,MATCH($B23,'Res.Aux.'!$Y$12:$Y$722,0),MATCH(E$6,'Res.Aux.'!$A$14:$AE$14,0)))</f>
        <v/>
      </c>
      <c r="F23" s="402" t="str">
        <f t="shared" si="15"/>
        <v/>
      </c>
      <c r="G23" s="404" t="str">
        <f>IF($B23="-","",INDEX('Res.Aux.'!$A$12:$AE$722,MATCH($B23,'Res.Aux.'!$Y$12:$Y$722,0),MATCH(G$6,'Res.Aux.'!$A$14:$AE$14,0)))</f>
        <v/>
      </c>
      <c r="H23" s="405" t="str">
        <f>IF($B23="-","",Datos!$I$16)</f>
        <v/>
      </c>
      <c r="I23" s="406" t="str">
        <f>IF($C23="","",Datos!$G$16)</f>
        <v/>
      </c>
      <c r="J23" s="407" t="str">
        <f>IF($B23="-","",INDEX('Res.Aux.'!$A$12:$AE$722,MATCH($B23,'Res.Aux.'!$Y$12:$Y$722,0),MATCH(J$6,'Res.Aux.'!$A$14:$AE$14,0)))</f>
        <v/>
      </c>
      <c r="K23" s="408" t="str">
        <f>IF($C23="","",Datos!$H$26)</f>
        <v/>
      </c>
      <c r="L23" s="409" t="str">
        <f>IF($I23="","",INDEX(Datos!$D$25:$I$33,MATCH('G. VAR. MAKRO'!$M23,Datos!$E$25:$E$33,0),MATCH('G. VAR. MAKRO'!$L$6,Datos!$D$26:$I$26,0)))</f>
        <v/>
      </c>
      <c r="M23" s="407" t="str">
        <f>IF($I23="","",INDEX('Res.Aux.'!$A$12:$AE$722,MATCH($B23,'Res.Aux.'!$Y$12:$Y$722,0),MATCH(M$6,'Res.Aux.'!$A$22:$AE$22,0)))</f>
        <v/>
      </c>
      <c r="N23" s="410" t="str">
        <f>IF($B23="-","",INDEX('Res.Aux.'!$A$12:$AE$722,MATCH($B23,'Res.Aux.'!$Y$12:$Y$722,0),MATCH(N$6,'Res.Aux.'!$A$14:$AE$14,0)))</f>
        <v/>
      </c>
      <c r="O23" s="411"/>
      <c r="P23" s="412" t="str">
        <f t="shared" si="6"/>
        <v/>
      </c>
      <c r="Q23" s="413" t="str">
        <f t="shared" si="16"/>
        <v>ù</v>
      </c>
      <c r="R23" s="414" t="str">
        <f>IF($B23="-","",INDEX('Res.Aux.'!$A$12:$AE$722,MATCH($B23,'Res.Aux.'!$Y$12:$Y$722,0),MATCH(R$6,'Res.Aux.'!$A$15:$AE$15,0)))</f>
        <v/>
      </c>
      <c r="S23" s="415" t="str">
        <f>IF($B23="-","",INDEX('Res.Aux.'!$A$12:$AE$722,MATCH($B23,'Res.Aux.'!$Y$12:$Y$722,0),MATCH(S$6,'Res.Aux.'!$A$15:$AE$15,0)))</f>
        <v/>
      </c>
      <c r="T23" s="415" t="str">
        <f>IF($B23="-","",INDEX('Res.Aux.'!$A$12:$AE$722,MATCH($B23,'Res.Aux.'!$Y$12:$Y$722,0),MATCH(T$6,'Res.Aux.'!$A$15:$AE$15,0)))</f>
        <v/>
      </c>
      <c r="U23" s="416" t="str">
        <f>IF($B23="-","",INDEX('Res.Aux.'!$A$12:$AE$722,MATCH($B23,'Res.Aux.'!$Y$12:$Y$722,0),MATCH(U$6,'Res.Aux.'!$A$15:$AE$15,0)))</f>
        <v/>
      </c>
      <c r="V23" s="417"/>
      <c r="W23" s="414" t="str">
        <f t="shared" si="17"/>
        <v>-</v>
      </c>
      <c r="X23" s="415" t="str">
        <f t="shared" si="18"/>
        <v>-</v>
      </c>
      <c r="Y23" s="415" t="str">
        <f t="shared" si="19"/>
        <v>-</v>
      </c>
      <c r="Z23" s="416" t="str">
        <f t="shared" si="20"/>
        <v>-</v>
      </c>
      <c r="AA23" s="417"/>
      <c r="AB23" s="414" t="str">
        <f t="shared" si="21"/>
        <v>-</v>
      </c>
      <c r="AC23" s="415" t="str">
        <f t="shared" si="22"/>
        <v>-</v>
      </c>
      <c r="AD23" s="415" t="str">
        <f t="shared" si="23"/>
        <v>-</v>
      </c>
      <c r="AE23" s="416" t="str">
        <f t="shared" si="24"/>
        <v>-</v>
      </c>
      <c r="AF23" s="417"/>
      <c r="AG23" s="410" t="str">
        <f t="shared" si="25"/>
        <v>-</v>
      </c>
      <c r="AH23" s="417"/>
      <c r="AI23" s="418" t="str">
        <f t="shared" si="26"/>
        <v>ù</v>
      </c>
      <c r="AJ23" s="419" t="str">
        <f t="shared" si="27"/>
        <v>~</v>
      </c>
      <c r="AK23" s="417"/>
      <c r="AL23" s="414" t="str">
        <f t="shared" si="28"/>
        <v>-</v>
      </c>
      <c r="AM23" s="416" t="str">
        <f t="shared" si="29"/>
        <v>-</v>
      </c>
    </row>
    <row r="24" spans="2:39" ht="15" x14ac:dyDescent="0.3">
      <c r="B24" s="400" t="str">
        <f>IF(MAX(B$7:B23)+1&gt;MAX('Res.Aux.'!$Y$23:$Y$722),"-",MAX(B$7:B23)+1)</f>
        <v>-</v>
      </c>
      <c r="C24" s="401" t="str">
        <f>IF($B24="-","",INDEX('Res.Aux.'!$A$12:$AE$722,MATCH($B24,'Res.Aux.'!$Y$12:$Y$722,0),MATCH(C$6,'Res.Aux.'!$A$14:$AE$14,0)))</f>
        <v/>
      </c>
      <c r="D24" s="402" t="str">
        <f t="shared" si="14"/>
        <v/>
      </c>
      <c r="E24" s="403" t="str">
        <f>IF($B24="-","",INDEX('Res.Aux.'!$A$12:$AE$722,MATCH($B24,'Res.Aux.'!$Y$12:$Y$722,0),MATCH(E$6,'Res.Aux.'!$A$14:$AE$14,0)))</f>
        <v/>
      </c>
      <c r="F24" s="402" t="str">
        <f t="shared" si="15"/>
        <v/>
      </c>
      <c r="G24" s="404" t="str">
        <f>IF($B24="-","",INDEX('Res.Aux.'!$A$12:$AE$722,MATCH($B24,'Res.Aux.'!$Y$12:$Y$722,0),MATCH(G$6,'Res.Aux.'!$A$14:$AE$14,0)))</f>
        <v/>
      </c>
      <c r="H24" s="405" t="str">
        <f>IF($B24="-","",Datos!$I$16)</f>
        <v/>
      </c>
      <c r="I24" s="406" t="str">
        <f>IF($C24="","",Datos!$G$16)</f>
        <v/>
      </c>
      <c r="J24" s="407" t="str">
        <f>IF($B24="-","",INDEX('Res.Aux.'!$A$12:$AE$722,MATCH($B24,'Res.Aux.'!$Y$12:$Y$722,0),MATCH(J$6,'Res.Aux.'!$A$14:$AE$14,0)))</f>
        <v/>
      </c>
      <c r="K24" s="408" t="str">
        <f>IF($C24="","",Datos!$H$26)</f>
        <v/>
      </c>
      <c r="L24" s="409" t="str">
        <f>IF($I24="","",INDEX(Datos!$D$25:$I$33,MATCH('G. VAR. MAKRO'!$M24,Datos!$E$25:$E$33,0),MATCH('G. VAR. MAKRO'!$L$6,Datos!$D$26:$I$26,0)))</f>
        <v/>
      </c>
      <c r="M24" s="407" t="str">
        <f>IF($I24="","",INDEX('Res.Aux.'!$A$12:$AE$722,MATCH($B24,'Res.Aux.'!$Y$12:$Y$722,0),MATCH(M$6,'Res.Aux.'!$A$22:$AE$22,0)))</f>
        <v/>
      </c>
      <c r="N24" s="410" t="str">
        <f>IF($B24="-","",INDEX('Res.Aux.'!$A$12:$AE$722,MATCH($B24,'Res.Aux.'!$Y$12:$Y$722,0),MATCH(N$6,'Res.Aux.'!$A$14:$AE$14,0)))</f>
        <v/>
      </c>
      <c r="O24" s="411"/>
      <c r="P24" s="412" t="str">
        <f t="shared" si="6"/>
        <v/>
      </c>
      <c r="Q24" s="413" t="str">
        <f t="shared" si="16"/>
        <v>ù</v>
      </c>
      <c r="R24" s="414" t="str">
        <f>IF($B24="-","",INDEX('Res.Aux.'!$A$12:$AE$722,MATCH($B24,'Res.Aux.'!$Y$12:$Y$722,0),MATCH(R$6,'Res.Aux.'!$A$15:$AE$15,0)))</f>
        <v/>
      </c>
      <c r="S24" s="415" t="str">
        <f>IF($B24="-","",INDEX('Res.Aux.'!$A$12:$AE$722,MATCH($B24,'Res.Aux.'!$Y$12:$Y$722,0),MATCH(S$6,'Res.Aux.'!$A$15:$AE$15,0)))</f>
        <v/>
      </c>
      <c r="T24" s="415" t="str">
        <f>IF($B24="-","",INDEX('Res.Aux.'!$A$12:$AE$722,MATCH($B24,'Res.Aux.'!$Y$12:$Y$722,0),MATCH(T$6,'Res.Aux.'!$A$15:$AE$15,0)))</f>
        <v/>
      </c>
      <c r="U24" s="416" t="str">
        <f>IF($B24="-","",INDEX('Res.Aux.'!$A$12:$AE$722,MATCH($B24,'Res.Aux.'!$Y$12:$Y$722,0),MATCH(U$6,'Res.Aux.'!$A$15:$AE$15,0)))</f>
        <v/>
      </c>
      <c r="V24" s="417"/>
      <c r="W24" s="414" t="str">
        <f t="shared" si="17"/>
        <v>-</v>
      </c>
      <c r="X24" s="415" t="str">
        <f t="shared" si="18"/>
        <v>-</v>
      </c>
      <c r="Y24" s="415" t="str">
        <f t="shared" si="19"/>
        <v>-</v>
      </c>
      <c r="Z24" s="416" t="str">
        <f t="shared" si="20"/>
        <v>-</v>
      </c>
      <c r="AA24" s="417"/>
      <c r="AB24" s="414" t="str">
        <f t="shared" si="21"/>
        <v>-</v>
      </c>
      <c r="AC24" s="415" t="str">
        <f t="shared" si="22"/>
        <v>-</v>
      </c>
      <c r="AD24" s="415" t="str">
        <f t="shared" si="23"/>
        <v>-</v>
      </c>
      <c r="AE24" s="416" t="str">
        <f t="shared" si="24"/>
        <v>-</v>
      </c>
      <c r="AF24" s="417"/>
      <c r="AG24" s="410" t="str">
        <f t="shared" si="25"/>
        <v>-</v>
      </c>
      <c r="AH24" s="417"/>
      <c r="AI24" s="418" t="str">
        <f t="shared" si="26"/>
        <v>ù</v>
      </c>
      <c r="AJ24" s="419" t="str">
        <f t="shared" si="27"/>
        <v>~</v>
      </c>
      <c r="AK24" s="417"/>
      <c r="AL24" s="414" t="str">
        <f t="shared" si="28"/>
        <v>-</v>
      </c>
      <c r="AM24" s="416" t="str">
        <f t="shared" si="29"/>
        <v>-</v>
      </c>
    </row>
    <row r="25" spans="2:39" ht="15" x14ac:dyDescent="0.3">
      <c r="B25" s="400" t="str">
        <f>IF(MAX(B$7:B24)+1&gt;MAX('Res.Aux.'!$Y$23:$Y$722),"-",MAX(B$7:B24)+1)</f>
        <v>-</v>
      </c>
      <c r="C25" s="401" t="str">
        <f>IF($B25="-","",INDEX('Res.Aux.'!$A$12:$AE$722,MATCH($B25,'Res.Aux.'!$Y$12:$Y$722,0),MATCH(C$6,'Res.Aux.'!$A$14:$AE$14,0)))</f>
        <v/>
      </c>
      <c r="D25" s="402" t="str">
        <f t="shared" si="14"/>
        <v/>
      </c>
      <c r="E25" s="403" t="str">
        <f>IF($B25="-","",INDEX('Res.Aux.'!$A$12:$AE$722,MATCH($B25,'Res.Aux.'!$Y$12:$Y$722,0),MATCH(E$6,'Res.Aux.'!$A$14:$AE$14,0)))</f>
        <v/>
      </c>
      <c r="F25" s="402" t="str">
        <f t="shared" si="15"/>
        <v/>
      </c>
      <c r="G25" s="404" t="str">
        <f>IF($B25="-","",INDEX('Res.Aux.'!$A$12:$AE$722,MATCH($B25,'Res.Aux.'!$Y$12:$Y$722,0),MATCH(G$6,'Res.Aux.'!$A$14:$AE$14,0)))</f>
        <v/>
      </c>
      <c r="H25" s="405" t="str">
        <f>IF($B25="-","",Datos!$I$16)</f>
        <v/>
      </c>
      <c r="I25" s="406" t="str">
        <f>IF($C25="","",Datos!$G$16)</f>
        <v/>
      </c>
      <c r="J25" s="407" t="str">
        <f>IF($B25="-","",INDEX('Res.Aux.'!$A$12:$AE$722,MATCH($B25,'Res.Aux.'!$Y$12:$Y$722,0),MATCH(J$6,'Res.Aux.'!$A$14:$AE$14,0)))</f>
        <v/>
      </c>
      <c r="K25" s="408" t="str">
        <f>IF($C25="","",Datos!$H$26)</f>
        <v/>
      </c>
      <c r="L25" s="409" t="str">
        <f>IF($I25="","",INDEX(Datos!$D$25:$I$33,MATCH('G. VAR. MAKRO'!$M25,Datos!$E$25:$E$33,0),MATCH('G. VAR. MAKRO'!$L$6,Datos!$D$26:$I$26,0)))</f>
        <v/>
      </c>
      <c r="M25" s="407" t="str">
        <f>IF($I25="","",INDEX('Res.Aux.'!$A$12:$AE$722,MATCH($B25,'Res.Aux.'!$Y$12:$Y$722,0),MATCH(M$6,'Res.Aux.'!$A$22:$AE$22,0)))</f>
        <v/>
      </c>
      <c r="N25" s="410" t="str">
        <f>IF($B25="-","",INDEX('Res.Aux.'!$A$12:$AE$722,MATCH($B25,'Res.Aux.'!$Y$12:$Y$722,0),MATCH(N$6,'Res.Aux.'!$A$14:$AE$14,0)))</f>
        <v/>
      </c>
      <c r="O25" s="411"/>
      <c r="P25" s="412" t="str">
        <f t="shared" si="6"/>
        <v/>
      </c>
      <c r="Q25" s="413" t="str">
        <f t="shared" si="16"/>
        <v>ù</v>
      </c>
      <c r="R25" s="414" t="str">
        <f>IF($B25="-","",INDEX('Res.Aux.'!$A$12:$AE$722,MATCH($B25,'Res.Aux.'!$Y$12:$Y$722,0),MATCH(R$6,'Res.Aux.'!$A$15:$AE$15,0)))</f>
        <v/>
      </c>
      <c r="S25" s="415" t="str">
        <f>IF($B25="-","",INDEX('Res.Aux.'!$A$12:$AE$722,MATCH($B25,'Res.Aux.'!$Y$12:$Y$722,0),MATCH(S$6,'Res.Aux.'!$A$15:$AE$15,0)))</f>
        <v/>
      </c>
      <c r="T25" s="415" t="str">
        <f>IF($B25="-","",INDEX('Res.Aux.'!$A$12:$AE$722,MATCH($B25,'Res.Aux.'!$Y$12:$Y$722,0),MATCH(T$6,'Res.Aux.'!$A$15:$AE$15,0)))</f>
        <v/>
      </c>
      <c r="U25" s="416" t="str">
        <f>IF($B25="-","",INDEX('Res.Aux.'!$A$12:$AE$722,MATCH($B25,'Res.Aux.'!$Y$12:$Y$722,0),MATCH(U$6,'Res.Aux.'!$A$15:$AE$15,0)))</f>
        <v/>
      </c>
      <c r="V25" s="417"/>
      <c r="W25" s="414" t="str">
        <f t="shared" si="17"/>
        <v>-</v>
      </c>
      <c r="X25" s="415" t="str">
        <f t="shared" si="18"/>
        <v>-</v>
      </c>
      <c r="Y25" s="415" t="str">
        <f t="shared" si="19"/>
        <v>-</v>
      </c>
      <c r="Z25" s="416" t="str">
        <f t="shared" si="20"/>
        <v>-</v>
      </c>
      <c r="AA25" s="417"/>
      <c r="AB25" s="414" t="str">
        <f t="shared" si="21"/>
        <v>-</v>
      </c>
      <c r="AC25" s="415" t="str">
        <f t="shared" si="22"/>
        <v>-</v>
      </c>
      <c r="AD25" s="415" t="str">
        <f t="shared" si="23"/>
        <v>-</v>
      </c>
      <c r="AE25" s="416" t="str">
        <f t="shared" si="24"/>
        <v>-</v>
      </c>
      <c r="AF25" s="417"/>
      <c r="AG25" s="410" t="str">
        <f t="shared" si="25"/>
        <v>-</v>
      </c>
      <c r="AH25" s="417"/>
      <c r="AI25" s="418" t="str">
        <f t="shared" si="26"/>
        <v>ù</v>
      </c>
      <c r="AJ25" s="419" t="str">
        <f t="shared" si="27"/>
        <v>~</v>
      </c>
      <c r="AK25" s="417"/>
      <c r="AL25" s="414" t="str">
        <f t="shared" si="28"/>
        <v>-</v>
      </c>
      <c r="AM25" s="416" t="str">
        <f t="shared" si="29"/>
        <v>-</v>
      </c>
    </row>
    <row r="26" spans="2:39" ht="15" x14ac:dyDescent="0.3">
      <c r="B26" s="400" t="str">
        <f>IF(MAX(B$7:B25)+1&gt;MAX('Res.Aux.'!$Y$23:$Y$722),"-",MAX(B$7:B25)+1)</f>
        <v>-</v>
      </c>
      <c r="C26" s="401" t="str">
        <f>IF($B26="-","",INDEX('Res.Aux.'!$A$12:$AE$722,MATCH($B26,'Res.Aux.'!$Y$12:$Y$722,0),MATCH(C$6,'Res.Aux.'!$A$14:$AE$14,0)))</f>
        <v/>
      </c>
      <c r="D26" s="402" t="str">
        <f t="shared" si="14"/>
        <v/>
      </c>
      <c r="E26" s="403" t="str">
        <f>IF($B26="-","",INDEX('Res.Aux.'!$A$12:$AE$722,MATCH($B26,'Res.Aux.'!$Y$12:$Y$722,0),MATCH(E$6,'Res.Aux.'!$A$14:$AE$14,0)))</f>
        <v/>
      </c>
      <c r="F26" s="402" t="str">
        <f t="shared" si="15"/>
        <v/>
      </c>
      <c r="G26" s="404" t="str">
        <f>IF($B26="-","",INDEX('Res.Aux.'!$A$12:$AE$722,MATCH($B26,'Res.Aux.'!$Y$12:$Y$722,0),MATCH(G$6,'Res.Aux.'!$A$14:$AE$14,0)))</f>
        <v/>
      </c>
      <c r="H26" s="405" t="str">
        <f>IF($B26="-","",Datos!$I$16)</f>
        <v/>
      </c>
      <c r="I26" s="406" t="str">
        <f>IF($C26="","",Datos!$G$16)</f>
        <v/>
      </c>
      <c r="J26" s="407" t="str">
        <f>IF($B26="-","",INDEX('Res.Aux.'!$A$12:$AE$722,MATCH($B26,'Res.Aux.'!$Y$12:$Y$722,0),MATCH(J$6,'Res.Aux.'!$A$14:$AE$14,0)))</f>
        <v/>
      </c>
      <c r="K26" s="408" t="str">
        <f>IF($C26="","",Datos!$H$26)</f>
        <v/>
      </c>
      <c r="L26" s="409" t="str">
        <f>IF($I26="","",INDEX(Datos!$D$25:$I$33,MATCH('G. VAR. MAKRO'!$M26,Datos!$E$25:$E$33,0),MATCH('G. VAR. MAKRO'!$L$6,Datos!$D$26:$I$26,0)))</f>
        <v/>
      </c>
      <c r="M26" s="407" t="str">
        <f>IF($I26="","",INDEX('Res.Aux.'!$A$12:$AE$722,MATCH($B26,'Res.Aux.'!$Y$12:$Y$722,0),MATCH(M$6,'Res.Aux.'!$A$22:$AE$22,0)))</f>
        <v/>
      </c>
      <c r="N26" s="410" t="str">
        <f>IF($B26="-","",INDEX('Res.Aux.'!$A$12:$AE$722,MATCH($B26,'Res.Aux.'!$Y$12:$Y$722,0),MATCH(N$6,'Res.Aux.'!$A$14:$AE$14,0)))</f>
        <v/>
      </c>
      <c r="O26" s="411"/>
      <c r="P26" s="412" t="str">
        <f t="shared" si="6"/>
        <v/>
      </c>
      <c r="Q26" s="413" t="str">
        <f t="shared" si="16"/>
        <v>ù</v>
      </c>
      <c r="R26" s="414" t="str">
        <f>IF($B26="-","",INDEX('Res.Aux.'!$A$12:$AE$722,MATCH($B26,'Res.Aux.'!$Y$12:$Y$722,0),MATCH(R$6,'Res.Aux.'!$A$15:$AE$15,0)))</f>
        <v/>
      </c>
      <c r="S26" s="415" t="str">
        <f>IF($B26="-","",INDEX('Res.Aux.'!$A$12:$AE$722,MATCH($B26,'Res.Aux.'!$Y$12:$Y$722,0),MATCH(S$6,'Res.Aux.'!$A$15:$AE$15,0)))</f>
        <v/>
      </c>
      <c r="T26" s="415" t="str">
        <f>IF($B26="-","",INDEX('Res.Aux.'!$A$12:$AE$722,MATCH($B26,'Res.Aux.'!$Y$12:$Y$722,0),MATCH(T$6,'Res.Aux.'!$A$15:$AE$15,0)))</f>
        <v/>
      </c>
      <c r="U26" s="416" t="str">
        <f>IF($B26="-","",INDEX('Res.Aux.'!$A$12:$AE$722,MATCH($B26,'Res.Aux.'!$Y$12:$Y$722,0),MATCH(U$6,'Res.Aux.'!$A$15:$AE$15,0)))</f>
        <v/>
      </c>
      <c r="V26" s="417"/>
      <c r="W26" s="414" t="str">
        <f t="shared" si="17"/>
        <v>-</v>
      </c>
      <c r="X26" s="415" t="str">
        <f t="shared" si="18"/>
        <v>-</v>
      </c>
      <c r="Y26" s="415" t="str">
        <f t="shared" si="19"/>
        <v>-</v>
      </c>
      <c r="Z26" s="416" t="str">
        <f t="shared" si="20"/>
        <v>-</v>
      </c>
      <c r="AA26" s="417"/>
      <c r="AB26" s="414" t="str">
        <f t="shared" si="21"/>
        <v>-</v>
      </c>
      <c r="AC26" s="415" t="str">
        <f t="shared" si="22"/>
        <v>-</v>
      </c>
      <c r="AD26" s="415" t="str">
        <f t="shared" si="23"/>
        <v>-</v>
      </c>
      <c r="AE26" s="416" t="str">
        <f t="shared" si="24"/>
        <v>-</v>
      </c>
      <c r="AF26" s="417"/>
      <c r="AG26" s="410" t="str">
        <f t="shared" si="25"/>
        <v>-</v>
      </c>
      <c r="AH26" s="417"/>
      <c r="AI26" s="418" t="str">
        <f t="shared" si="26"/>
        <v>ù</v>
      </c>
      <c r="AJ26" s="419" t="str">
        <f t="shared" si="27"/>
        <v>~</v>
      </c>
      <c r="AK26" s="417"/>
      <c r="AL26" s="414" t="str">
        <f t="shared" si="28"/>
        <v>-</v>
      </c>
      <c r="AM26" s="416" t="str">
        <f t="shared" si="29"/>
        <v>-</v>
      </c>
    </row>
    <row r="27" spans="2:39" ht="15" x14ac:dyDescent="0.3">
      <c r="B27" s="400" t="str">
        <f>IF(MAX(B$7:B26)+1&gt;MAX('Res.Aux.'!$Y$23:$Y$722),"-",MAX(B$7:B26)+1)</f>
        <v>-</v>
      </c>
      <c r="C27" s="401" t="str">
        <f>IF($B27="-","",INDEX('Res.Aux.'!$A$12:$AE$722,MATCH($B27,'Res.Aux.'!$Y$12:$Y$722,0),MATCH(C$6,'Res.Aux.'!$A$14:$AE$14,0)))</f>
        <v/>
      </c>
      <c r="D27" s="402" t="str">
        <f t="shared" si="14"/>
        <v/>
      </c>
      <c r="E27" s="403" t="str">
        <f>IF($B27="-","",INDEX('Res.Aux.'!$A$12:$AE$722,MATCH($B27,'Res.Aux.'!$Y$12:$Y$722,0),MATCH(E$6,'Res.Aux.'!$A$14:$AE$14,0)))</f>
        <v/>
      </c>
      <c r="F27" s="402" t="str">
        <f t="shared" si="15"/>
        <v/>
      </c>
      <c r="G27" s="404" t="str">
        <f>IF($B27="-","",INDEX('Res.Aux.'!$A$12:$AE$722,MATCH($B27,'Res.Aux.'!$Y$12:$Y$722,0),MATCH(G$6,'Res.Aux.'!$A$14:$AE$14,0)))</f>
        <v/>
      </c>
      <c r="H27" s="405" t="str">
        <f>IF($B27="-","",Datos!$I$16)</f>
        <v/>
      </c>
      <c r="I27" s="406" t="str">
        <f>IF($C27="","",Datos!$G$16)</f>
        <v/>
      </c>
      <c r="J27" s="407" t="str">
        <f>IF($B27="-","",INDEX('Res.Aux.'!$A$12:$AE$722,MATCH($B27,'Res.Aux.'!$Y$12:$Y$722,0),MATCH(J$6,'Res.Aux.'!$A$14:$AE$14,0)))</f>
        <v/>
      </c>
      <c r="K27" s="408" t="str">
        <f>IF($C27="","",Datos!$H$26)</f>
        <v/>
      </c>
      <c r="L27" s="409" t="str">
        <f>IF($I27="","",INDEX(Datos!$D$25:$I$33,MATCH('G. VAR. MAKRO'!$M27,Datos!$E$25:$E$33,0),MATCH('G. VAR. MAKRO'!$L$6,Datos!$D$26:$I$26,0)))</f>
        <v/>
      </c>
      <c r="M27" s="407" t="str">
        <f>IF($I27="","",INDEX('Res.Aux.'!$A$12:$AE$722,MATCH($B27,'Res.Aux.'!$Y$12:$Y$722,0),MATCH(M$6,'Res.Aux.'!$A$22:$AE$22,0)))</f>
        <v/>
      </c>
      <c r="N27" s="410" t="str">
        <f>IF($B27="-","",INDEX('Res.Aux.'!$A$12:$AE$722,MATCH($B27,'Res.Aux.'!$Y$12:$Y$722,0),MATCH(N$6,'Res.Aux.'!$A$14:$AE$14,0)))</f>
        <v/>
      </c>
      <c r="O27" s="411"/>
      <c r="P27" s="412" t="str">
        <f t="shared" si="6"/>
        <v/>
      </c>
      <c r="Q27" s="413" t="str">
        <f t="shared" si="16"/>
        <v>ù</v>
      </c>
      <c r="R27" s="414" t="str">
        <f>IF($B27="-","",INDEX('Res.Aux.'!$A$12:$AE$722,MATCH($B27,'Res.Aux.'!$Y$12:$Y$722,0),MATCH(R$6,'Res.Aux.'!$A$15:$AE$15,0)))</f>
        <v/>
      </c>
      <c r="S27" s="415" t="str">
        <f>IF($B27="-","",INDEX('Res.Aux.'!$A$12:$AE$722,MATCH($B27,'Res.Aux.'!$Y$12:$Y$722,0),MATCH(S$6,'Res.Aux.'!$A$15:$AE$15,0)))</f>
        <v/>
      </c>
      <c r="T27" s="415" t="str">
        <f>IF($B27="-","",INDEX('Res.Aux.'!$A$12:$AE$722,MATCH($B27,'Res.Aux.'!$Y$12:$Y$722,0),MATCH(T$6,'Res.Aux.'!$A$15:$AE$15,0)))</f>
        <v/>
      </c>
      <c r="U27" s="416" t="str">
        <f>IF($B27="-","",INDEX('Res.Aux.'!$A$12:$AE$722,MATCH($B27,'Res.Aux.'!$Y$12:$Y$722,0),MATCH(U$6,'Res.Aux.'!$A$15:$AE$15,0)))</f>
        <v/>
      </c>
      <c r="V27" s="417"/>
      <c r="W27" s="414" t="str">
        <f t="shared" si="17"/>
        <v>-</v>
      </c>
      <c r="X27" s="415" t="str">
        <f t="shared" si="18"/>
        <v>-</v>
      </c>
      <c r="Y27" s="415" t="str">
        <f t="shared" si="19"/>
        <v>-</v>
      </c>
      <c r="Z27" s="416" t="str">
        <f t="shared" si="20"/>
        <v>-</v>
      </c>
      <c r="AA27" s="417"/>
      <c r="AB27" s="414" t="str">
        <f t="shared" si="21"/>
        <v>-</v>
      </c>
      <c r="AC27" s="415" t="str">
        <f t="shared" si="22"/>
        <v>-</v>
      </c>
      <c r="AD27" s="415" t="str">
        <f t="shared" si="23"/>
        <v>-</v>
      </c>
      <c r="AE27" s="416" t="str">
        <f t="shared" si="24"/>
        <v>-</v>
      </c>
      <c r="AF27" s="417"/>
      <c r="AG27" s="410" t="str">
        <f t="shared" si="25"/>
        <v>-</v>
      </c>
      <c r="AH27" s="417"/>
      <c r="AI27" s="418" t="str">
        <f t="shared" si="26"/>
        <v>ù</v>
      </c>
      <c r="AJ27" s="419" t="str">
        <f t="shared" si="27"/>
        <v>~</v>
      </c>
      <c r="AK27" s="417"/>
      <c r="AL27" s="414" t="str">
        <f t="shared" si="28"/>
        <v>-</v>
      </c>
      <c r="AM27" s="416" t="str">
        <f t="shared" si="29"/>
        <v>-</v>
      </c>
    </row>
    <row r="28" spans="2:39" ht="15" x14ac:dyDescent="0.3">
      <c r="B28" s="400" t="str">
        <f>IF(MAX(B$7:B27)+1&gt;MAX('Res.Aux.'!$Y$23:$Y$722),"-",MAX(B$7:B27)+1)</f>
        <v>-</v>
      </c>
      <c r="C28" s="401" t="str">
        <f>IF($B28="-","",INDEX('Res.Aux.'!$A$12:$AE$722,MATCH($B28,'Res.Aux.'!$Y$12:$Y$722,0),MATCH(C$6,'Res.Aux.'!$A$14:$AE$14,0)))</f>
        <v/>
      </c>
      <c r="D28" s="402" t="str">
        <f t="shared" si="14"/>
        <v/>
      </c>
      <c r="E28" s="403" t="str">
        <f>IF($B28="-","",INDEX('Res.Aux.'!$A$12:$AE$722,MATCH($B28,'Res.Aux.'!$Y$12:$Y$722,0),MATCH(E$6,'Res.Aux.'!$A$14:$AE$14,0)))</f>
        <v/>
      </c>
      <c r="F28" s="402" t="str">
        <f t="shared" si="15"/>
        <v/>
      </c>
      <c r="G28" s="404" t="str">
        <f>IF($B28="-","",INDEX('Res.Aux.'!$A$12:$AE$722,MATCH($B28,'Res.Aux.'!$Y$12:$Y$722,0),MATCH(G$6,'Res.Aux.'!$A$14:$AE$14,0)))</f>
        <v/>
      </c>
      <c r="H28" s="405" t="str">
        <f>IF($B28="-","",Datos!$I$16)</f>
        <v/>
      </c>
      <c r="I28" s="406" t="str">
        <f>IF($C28="","",Datos!$G$16)</f>
        <v/>
      </c>
      <c r="J28" s="407" t="str">
        <f>IF($B28="-","",INDEX('Res.Aux.'!$A$12:$AE$722,MATCH($B28,'Res.Aux.'!$Y$12:$Y$722,0),MATCH(J$6,'Res.Aux.'!$A$14:$AE$14,0)))</f>
        <v/>
      </c>
      <c r="K28" s="408" t="str">
        <f>IF($C28="","",Datos!$H$26)</f>
        <v/>
      </c>
      <c r="L28" s="409" t="str">
        <f>IF($I28="","",INDEX(Datos!$D$25:$I$33,MATCH('G. VAR. MAKRO'!$M28,Datos!$E$25:$E$33,0),MATCH('G. VAR. MAKRO'!$L$6,Datos!$D$26:$I$26,0)))</f>
        <v/>
      </c>
      <c r="M28" s="407" t="str">
        <f>IF($I28="","",INDEX('Res.Aux.'!$A$12:$AE$722,MATCH($B28,'Res.Aux.'!$Y$12:$Y$722,0),MATCH(M$6,'Res.Aux.'!$A$22:$AE$22,0)))</f>
        <v/>
      </c>
      <c r="N28" s="410" t="str">
        <f>IF($B28="-","",INDEX('Res.Aux.'!$A$12:$AE$722,MATCH($B28,'Res.Aux.'!$Y$12:$Y$722,0),MATCH(N$6,'Res.Aux.'!$A$14:$AE$14,0)))</f>
        <v/>
      </c>
      <c r="O28" s="411"/>
      <c r="P28" s="412" t="str">
        <f t="shared" si="6"/>
        <v/>
      </c>
      <c r="Q28" s="413" t="str">
        <f t="shared" si="16"/>
        <v>ù</v>
      </c>
      <c r="R28" s="414" t="str">
        <f>IF($B28="-","",INDEX('Res.Aux.'!$A$12:$AE$722,MATCH($B28,'Res.Aux.'!$Y$12:$Y$722,0),MATCH(R$6,'Res.Aux.'!$A$15:$AE$15,0)))</f>
        <v/>
      </c>
      <c r="S28" s="415" t="str">
        <f>IF($B28="-","",INDEX('Res.Aux.'!$A$12:$AE$722,MATCH($B28,'Res.Aux.'!$Y$12:$Y$722,0),MATCH(S$6,'Res.Aux.'!$A$15:$AE$15,0)))</f>
        <v/>
      </c>
      <c r="T28" s="415" t="str">
        <f>IF($B28="-","",INDEX('Res.Aux.'!$A$12:$AE$722,MATCH($B28,'Res.Aux.'!$Y$12:$Y$722,0),MATCH(T$6,'Res.Aux.'!$A$15:$AE$15,0)))</f>
        <v/>
      </c>
      <c r="U28" s="416" t="str">
        <f>IF($B28="-","",INDEX('Res.Aux.'!$A$12:$AE$722,MATCH($B28,'Res.Aux.'!$Y$12:$Y$722,0),MATCH(U$6,'Res.Aux.'!$A$15:$AE$15,0)))</f>
        <v/>
      </c>
      <c r="V28" s="417"/>
      <c r="W28" s="414" t="str">
        <f t="shared" si="17"/>
        <v>-</v>
      </c>
      <c r="X28" s="415" t="str">
        <f t="shared" si="18"/>
        <v>-</v>
      </c>
      <c r="Y28" s="415" t="str">
        <f t="shared" si="19"/>
        <v>-</v>
      </c>
      <c r="Z28" s="416" t="str">
        <f t="shared" si="20"/>
        <v>-</v>
      </c>
      <c r="AA28" s="417"/>
      <c r="AB28" s="414" t="str">
        <f t="shared" si="21"/>
        <v>-</v>
      </c>
      <c r="AC28" s="415" t="str">
        <f t="shared" si="22"/>
        <v>-</v>
      </c>
      <c r="AD28" s="415" t="str">
        <f t="shared" si="23"/>
        <v>-</v>
      </c>
      <c r="AE28" s="416" t="str">
        <f t="shared" si="24"/>
        <v>-</v>
      </c>
      <c r="AF28" s="417"/>
      <c r="AG28" s="410" t="str">
        <f t="shared" si="25"/>
        <v>-</v>
      </c>
      <c r="AH28" s="417"/>
      <c r="AI28" s="418" t="str">
        <f t="shared" si="26"/>
        <v>ù</v>
      </c>
      <c r="AJ28" s="419" t="str">
        <f t="shared" si="27"/>
        <v>~</v>
      </c>
      <c r="AK28" s="417"/>
      <c r="AL28" s="414" t="str">
        <f t="shared" si="28"/>
        <v>-</v>
      </c>
      <c r="AM28" s="416" t="str">
        <f t="shared" si="29"/>
        <v>-</v>
      </c>
    </row>
    <row r="29" spans="2:39" ht="15" x14ac:dyDescent="0.3">
      <c r="B29" s="400" t="str">
        <f>IF(MAX(B$7:B28)+1&gt;MAX('Res.Aux.'!$Y$23:$Y$722),"-",MAX(B$7:B28)+1)</f>
        <v>-</v>
      </c>
      <c r="C29" s="401" t="str">
        <f>IF($B29="-","",INDEX('Res.Aux.'!$A$12:$AE$722,MATCH($B29,'Res.Aux.'!$Y$12:$Y$722,0),MATCH(C$6,'Res.Aux.'!$A$14:$AE$14,0)))</f>
        <v/>
      </c>
      <c r="D29" s="402" t="str">
        <f t="shared" si="14"/>
        <v/>
      </c>
      <c r="E29" s="403" t="str">
        <f>IF($B29="-","",INDEX('Res.Aux.'!$A$12:$AE$722,MATCH($B29,'Res.Aux.'!$Y$12:$Y$722,0),MATCH(E$6,'Res.Aux.'!$A$14:$AE$14,0)))</f>
        <v/>
      </c>
      <c r="F29" s="402" t="str">
        <f t="shared" si="15"/>
        <v/>
      </c>
      <c r="G29" s="404" t="str">
        <f>IF($B29="-","",INDEX('Res.Aux.'!$A$12:$AE$722,MATCH($B29,'Res.Aux.'!$Y$12:$Y$722,0),MATCH(G$6,'Res.Aux.'!$A$14:$AE$14,0)))</f>
        <v/>
      </c>
      <c r="H29" s="405" t="str">
        <f>IF($B29="-","",Datos!$I$16)</f>
        <v/>
      </c>
      <c r="I29" s="406" t="str">
        <f>IF($C29="","",Datos!$G$16)</f>
        <v/>
      </c>
      <c r="J29" s="407" t="str">
        <f>IF($B29="-","",INDEX('Res.Aux.'!$A$12:$AE$722,MATCH($B29,'Res.Aux.'!$Y$12:$Y$722,0),MATCH(J$6,'Res.Aux.'!$A$14:$AE$14,0)))</f>
        <v/>
      </c>
      <c r="K29" s="408" t="str">
        <f>IF($C29="","",Datos!$H$26)</f>
        <v/>
      </c>
      <c r="L29" s="409" t="str">
        <f>IF($I29="","",INDEX(Datos!$D$25:$I$33,MATCH('G. VAR. MAKRO'!$M29,Datos!$E$25:$E$33,0),MATCH('G. VAR. MAKRO'!$L$6,Datos!$D$26:$I$26,0)))</f>
        <v/>
      </c>
      <c r="M29" s="407" t="str">
        <f>IF($I29="","",INDEX('Res.Aux.'!$A$12:$AE$722,MATCH($B29,'Res.Aux.'!$Y$12:$Y$722,0),MATCH(M$6,'Res.Aux.'!$A$22:$AE$22,0)))</f>
        <v/>
      </c>
      <c r="N29" s="410" t="str">
        <f>IF($B29="-","",INDEX('Res.Aux.'!$A$12:$AE$722,MATCH($B29,'Res.Aux.'!$Y$12:$Y$722,0),MATCH(N$6,'Res.Aux.'!$A$14:$AE$14,0)))</f>
        <v/>
      </c>
      <c r="O29" s="411"/>
      <c r="P29" s="412" t="str">
        <f t="shared" si="6"/>
        <v/>
      </c>
      <c r="Q29" s="413" t="str">
        <f t="shared" si="16"/>
        <v>ù</v>
      </c>
      <c r="R29" s="414" t="str">
        <f>IF($B29="-","",INDEX('Res.Aux.'!$A$12:$AE$722,MATCH($B29,'Res.Aux.'!$Y$12:$Y$722,0),MATCH(R$6,'Res.Aux.'!$A$15:$AE$15,0)))</f>
        <v/>
      </c>
      <c r="S29" s="415" t="str">
        <f>IF($B29="-","",INDEX('Res.Aux.'!$A$12:$AE$722,MATCH($B29,'Res.Aux.'!$Y$12:$Y$722,0),MATCH(S$6,'Res.Aux.'!$A$15:$AE$15,0)))</f>
        <v/>
      </c>
      <c r="T29" s="415" t="str">
        <f>IF($B29="-","",INDEX('Res.Aux.'!$A$12:$AE$722,MATCH($B29,'Res.Aux.'!$Y$12:$Y$722,0),MATCH(T$6,'Res.Aux.'!$A$15:$AE$15,0)))</f>
        <v/>
      </c>
      <c r="U29" s="416" t="str">
        <f>IF($B29="-","",INDEX('Res.Aux.'!$A$12:$AE$722,MATCH($B29,'Res.Aux.'!$Y$12:$Y$722,0),MATCH(U$6,'Res.Aux.'!$A$15:$AE$15,0)))</f>
        <v/>
      </c>
      <c r="V29" s="417"/>
      <c r="W29" s="414" t="str">
        <f t="shared" si="17"/>
        <v>-</v>
      </c>
      <c r="X29" s="415" t="str">
        <f t="shared" si="18"/>
        <v>-</v>
      </c>
      <c r="Y29" s="415" t="str">
        <f t="shared" si="19"/>
        <v>-</v>
      </c>
      <c r="Z29" s="416" t="str">
        <f t="shared" si="20"/>
        <v>-</v>
      </c>
      <c r="AA29" s="417"/>
      <c r="AB29" s="414" t="str">
        <f t="shared" si="21"/>
        <v>-</v>
      </c>
      <c r="AC29" s="415" t="str">
        <f t="shared" si="22"/>
        <v>-</v>
      </c>
      <c r="AD29" s="415" t="str">
        <f t="shared" si="23"/>
        <v>-</v>
      </c>
      <c r="AE29" s="416" t="str">
        <f t="shared" si="24"/>
        <v>-</v>
      </c>
      <c r="AF29" s="417"/>
      <c r="AG29" s="410" t="str">
        <f t="shared" si="25"/>
        <v>-</v>
      </c>
      <c r="AH29" s="417"/>
      <c r="AI29" s="418" t="str">
        <f t="shared" si="26"/>
        <v>ù</v>
      </c>
      <c r="AJ29" s="419" t="str">
        <f t="shared" si="27"/>
        <v>~</v>
      </c>
      <c r="AK29" s="417"/>
      <c r="AL29" s="414" t="str">
        <f t="shared" si="28"/>
        <v>-</v>
      </c>
      <c r="AM29" s="416" t="str">
        <f t="shared" si="29"/>
        <v>-</v>
      </c>
    </row>
    <row r="30" spans="2:39" ht="15" x14ac:dyDescent="0.3">
      <c r="B30" s="400" t="str">
        <f>IF(MAX(B$7:B29)+1&gt;MAX('Res.Aux.'!$Y$23:$Y$722),"-",MAX(B$7:B29)+1)</f>
        <v>-</v>
      </c>
      <c r="C30" s="401" t="str">
        <f>IF($B30="-","",INDEX('Res.Aux.'!$A$12:$AE$722,MATCH($B30,'Res.Aux.'!$Y$12:$Y$722,0),MATCH(C$6,'Res.Aux.'!$A$14:$AE$14,0)))</f>
        <v/>
      </c>
      <c r="D30" s="402" t="str">
        <f t="shared" si="14"/>
        <v/>
      </c>
      <c r="E30" s="403" t="str">
        <f>IF($B30="-","",INDEX('Res.Aux.'!$A$12:$AE$722,MATCH($B30,'Res.Aux.'!$Y$12:$Y$722,0),MATCH(E$6,'Res.Aux.'!$A$14:$AE$14,0)))</f>
        <v/>
      </c>
      <c r="F30" s="402" t="str">
        <f t="shared" si="15"/>
        <v/>
      </c>
      <c r="G30" s="404" t="str">
        <f>IF($B30="-","",INDEX('Res.Aux.'!$A$12:$AE$722,MATCH($B30,'Res.Aux.'!$Y$12:$Y$722,0),MATCH(G$6,'Res.Aux.'!$A$14:$AE$14,0)))</f>
        <v/>
      </c>
      <c r="H30" s="405" t="str">
        <f>IF($B30="-","",Datos!$I$16)</f>
        <v/>
      </c>
      <c r="I30" s="406" t="str">
        <f>IF($C30="","",Datos!$G$16)</f>
        <v/>
      </c>
      <c r="J30" s="407" t="str">
        <f>IF($B30="-","",INDEX('Res.Aux.'!$A$12:$AE$722,MATCH($B30,'Res.Aux.'!$Y$12:$Y$722,0),MATCH(J$6,'Res.Aux.'!$A$14:$AE$14,0)))</f>
        <v/>
      </c>
      <c r="K30" s="408" t="str">
        <f>IF($C30="","",Datos!$H$26)</f>
        <v/>
      </c>
      <c r="L30" s="409" t="str">
        <f>IF($I30="","",INDEX(Datos!$D$25:$I$33,MATCH('G. VAR. MAKRO'!$M30,Datos!$E$25:$E$33,0),MATCH('G. VAR. MAKRO'!$L$6,Datos!$D$26:$I$26,0)))</f>
        <v/>
      </c>
      <c r="M30" s="407" t="str">
        <f>IF($I30="","",INDEX('Res.Aux.'!$A$12:$AE$722,MATCH($B30,'Res.Aux.'!$Y$12:$Y$722,0),MATCH(M$6,'Res.Aux.'!$A$22:$AE$22,0)))</f>
        <v/>
      </c>
      <c r="N30" s="410" t="str">
        <f>IF($B30="-","",INDEX('Res.Aux.'!$A$12:$AE$722,MATCH($B30,'Res.Aux.'!$Y$12:$Y$722,0),MATCH(N$6,'Res.Aux.'!$A$14:$AE$14,0)))</f>
        <v/>
      </c>
      <c r="O30" s="411"/>
      <c r="P30" s="412" t="str">
        <f t="shared" si="6"/>
        <v/>
      </c>
      <c r="Q30" s="413" t="str">
        <f t="shared" si="16"/>
        <v>ù</v>
      </c>
      <c r="R30" s="414" t="str">
        <f>IF($B30="-","",INDEX('Res.Aux.'!$A$12:$AE$722,MATCH($B30,'Res.Aux.'!$Y$12:$Y$722,0),MATCH(R$6,'Res.Aux.'!$A$15:$AE$15,0)))</f>
        <v/>
      </c>
      <c r="S30" s="415" t="str">
        <f>IF($B30="-","",INDEX('Res.Aux.'!$A$12:$AE$722,MATCH($B30,'Res.Aux.'!$Y$12:$Y$722,0),MATCH(S$6,'Res.Aux.'!$A$15:$AE$15,0)))</f>
        <v/>
      </c>
      <c r="T30" s="415" t="str">
        <f>IF($B30="-","",INDEX('Res.Aux.'!$A$12:$AE$722,MATCH($B30,'Res.Aux.'!$Y$12:$Y$722,0),MATCH(T$6,'Res.Aux.'!$A$15:$AE$15,0)))</f>
        <v/>
      </c>
      <c r="U30" s="416" t="str">
        <f>IF($B30="-","",INDEX('Res.Aux.'!$A$12:$AE$722,MATCH($B30,'Res.Aux.'!$Y$12:$Y$722,0),MATCH(U$6,'Res.Aux.'!$A$15:$AE$15,0)))</f>
        <v/>
      </c>
      <c r="V30" s="417"/>
      <c r="W30" s="414" t="str">
        <f t="shared" si="17"/>
        <v>-</v>
      </c>
      <c r="X30" s="415" t="str">
        <f t="shared" si="18"/>
        <v>-</v>
      </c>
      <c r="Y30" s="415" t="str">
        <f t="shared" si="19"/>
        <v>-</v>
      </c>
      <c r="Z30" s="416" t="str">
        <f t="shared" si="20"/>
        <v>-</v>
      </c>
      <c r="AA30" s="417"/>
      <c r="AB30" s="414" t="str">
        <f t="shared" si="21"/>
        <v>-</v>
      </c>
      <c r="AC30" s="415" t="str">
        <f t="shared" si="22"/>
        <v>-</v>
      </c>
      <c r="AD30" s="415" t="str">
        <f t="shared" si="23"/>
        <v>-</v>
      </c>
      <c r="AE30" s="416" t="str">
        <f t="shared" si="24"/>
        <v>-</v>
      </c>
      <c r="AF30" s="417"/>
      <c r="AG30" s="410" t="str">
        <f t="shared" si="25"/>
        <v>-</v>
      </c>
      <c r="AH30" s="417"/>
      <c r="AI30" s="418" t="str">
        <f t="shared" si="26"/>
        <v>ù</v>
      </c>
      <c r="AJ30" s="419" t="str">
        <f t="shared" si="27"/>
        <v>~</v>
      </c>
      <c r="AK30" s="417"/>
      <c r="AL30" s="414" t="str">
        <f t="shared" si="28"/>
        <v>-</v>
      </c>
      <c r="AM30" s="416" t="str">
        <f t="shared" si="29"/>
        <v>-</v>
      </c>
    </row>
    <row r="31" spans="2:39" ht="15" x14ac:dyDescent="0.3">
      <c r="B31" s="400" t="str">
        <f>IF(MAX(B$7:B30)+1&gt;MAX('Res.Aux.'!$Y$23:$Y$722),"-",MAX(B$7:B30)+1)</f>
        <v>-</v>
      </c>
      <c r="C31" s="401" t="str">
        <f>IF($B31="-","",INDEX('Res.Aux.'!$A$12:$AE$722,MATCH($B31,'Res.Aux.'!$Y$12:$Y$722,0),MATCH(C$6,'Res.Aux.'!$A$14:$AE$14,0)))</f>
        <v/>
      </c>
      <c r="D31" s="402" t="str">
        <f t="shared" si="14"/>
        <v/>
      </c>
      <c r="E31" s="403" t="str">
        <f>IF($B31="-","",INDEX('Res.Aux.'!$A$12:$AE$722,MATCH($B31,'Res.Aux.'!$Y$12:$Y$722,0),MATCH(E$6,'Res.Aux.'!$A$14:$AE$14,0)))</f>
        <v/>
      </c>
      <c r="F31" s="402" t="str">
        <f t="shared" si="15"/>
        <v/>
      </c>
      <c r="G31" s="404" t="str">
        <f>IF($B31="-","",INDEX('Res.Aux.'!$A$12:$AE$722,MATCH($B31,'Res.Aux.'!$Y$12:$Y$722,0),MATCH(G$6,'Res.Aux.'!$A$14:$AE$14,0)))</f>
        <v/>
      </c>
      <c r="H31" s="405" t="str">
        <f>IF($B31="-","",Datos!$I$16)</f>
        <v/>
      </c>
      <c r="I31" s="406" t="str">
        <f>IF($C31="","",Datos!$G$16)</f>
        <v/>
      </c>
      <c r="J31" s="407" t="str">
        <f>IF($B31="-","",INDEX('Res.Aux.'!$A$12:$AE$722,MATCH($B31,'Res.Aux.'!$Y$12:$Y$722,0),MATCH(J$6,'Res.Aux.'!$A$14:$AE$14,0)))</f>
        <v/>
      </c>
      <c r="K31" s="408" t="str">
        <f>IF($C31="","",Datos!$H$26)</f>
        <v/>
      </c>
      <c r="L31" s="409" t="str">
        <f>IF($I31="","",INDEX(Datos!$D$25:$I$33,MATCH('G. VAR. MAKRO'!$M31,Datos!$E$25:$E$33,0),MATCH('G. VAR. MAKRO'!$L$6,Datos!$D$26:$I$26,0)))</f>
        <v/>
      </c>
      <c r="M31" s="407" t="str">
        <f>IF($I31="","",INDEX('Res.Aux.'!$A$12:$AE$722,MATCH($B31,'Res.Aux.'!$Y$12:$Y$722,0),MATCH(M$6,'Res.Aux.'!$A$22:$AE$22,0)))</f>
        <v/>
      </c>
      <c r="N31" s="410" t="str">
        <f>IF($B31="-","",INDEX('Res.Aux.'!$A$12:$AE$722,MATCH($B31,'Res.Aux.'!$Y$12:$Y$722,0),MATCH(N$6,'Res.Aux.'!$A$14:$AE$14,0)))</f>
        <v/>
      </c>
      <c r="O31" s="411"/>
      <c r="P31" s="412" t="str">
        <f t="shared" si="6"/>
        <v/>
      </c>
      <c r="Q31" s="413" t="str">
        <f t="shared" si="16"/>
        <v>ù</v>
      </c>
      <c r="R31" s="414" t="str">
        <f>IF($B31="-","",INDEX('Res.Aux.'!$A$12:$AE$722,MATCH($B31,'Res.Aux.'!$Y$12:$Y$722,0),MATCH(R$6,'Res.Aux.'!$A$15:$AE$15,0)))</f>
        <v/>
      </c>
      <c r="S31" s="415" t="str">
        <f>IF($B31="-","",INDEX('Res.Aux.'!$A$12:$AE$722,MATCH($B31,'Res.Aux.'!$Y$12:$Y$722,0),MATCH(S$6,'Res.Aux.'!$A$15:$AE$15,0)))</f>
        <v/>
      </c>
      <c r="T31" s="415" t="str">
        <f>IF($B31="-","",INDEX('Res.Aux.'!$A$12:$AE$722,MATCH($B31,'Res.Aux.'!$Y$12:$Y$722,0),MATCH(T$6,'Res.Aux.'!$A$15:$AE$15,0)))</f>
        <v/>
      </c>
      <c r="U31" s="416" t="str">
        <f>IF($B31="-","",INDEX('Res.Aux.'!$A$12:$AE$722,MATCH($B31,'Res.Aux.'!$Y$12:$Y$722,0),MATCH(U$6,'Res.Aux.'!$A$15:$AE$15,0)))</f>
        <v/>
      </c>
      <c r="V31" s="417"/>
      <c r="W31" s="414" t="str">
        <f t="shared" si="17"/>
        <v>-</v>
      </c>
      <c r="X31" s="415" t="str">
        <f t="shared" si="18"/>
        <v>-</v>
      </c>
      <c r="Y31" s="415" t="str">
        <f t="shared" si="19"/>
        <v>-</v>
      </c>
      <c r="Z31" s="416" t="str">
        <f t="shared" si="20"/>
        <v>-</v>
      </c>
      <c r="AA31" s="417"/>
      <c r="AB31" s="414" t="str">
        <f t="shared" si="21"/>
        <v>-</v>
      </c>
      <c r="AC31" s="415" t="str">
        <f t="shared" si="22"/>
        <v>-</v>
      </c>
      <c r="AD31" s="415" t="str">
        <f t="shared" si="23"/>
        <v>-</v>
      </c>
      <c r="AE31" s="416" t="str">
        <f t="shared" si="24"/>
        <v>-</v>
      </c>
      <c r="AF31" s="417"/>
      <c r="AG31" s="410" t="str">
        <f t="shared" si="25"/>
        <v>-</v>
      </c>
      <c r="AH31" s="417"/>
      <c r="AI31" s="418" t="str">
        <f t="shared" si="26"/>
        <v>ù</v>
      </c>
      <c r="AJ31" s="419" t="str">
        <f t="shared" si="27"/>
        <v>~</v>
      </c>
      <c r="AK31" s="417"/>
      <c r="AL31" s="414" t="str">
        <f t="shared" si="28"/>
        <v>-</v>
      </c>
      <c r="AM31" s="416" t="str">
        <f t="shared" si="29"/>
        <v>-</v>
      </c>
    </row>
    <row r="32" spans="2:39" ht="15" x14ac:dyDescent="0.3">
      <c r="B32" s="400" t="str">
        <f>IF(MAX(B$7:B31)+1&gt;MAX('Res.Aux.'!$Y$23:$Y$722),"-",MAX(B$7:B31)+1)</f>
        <v>-</v>
      </c>
      <c r="C32" s="401" t="str">
        <f>IF($B32="-","",INDEX('Res.Aux.'!$A$12:$AE$722,MATCH($B32,'Res.Aux.'!$Y$12:$Y$722,0),MATCH(C$6,'Res.Aux.'!$A$14:$AE$14,0)))</f>
        <v/>
      </c>
      <c r="D32" s="402" t="str">
        <f t="shared" si="14"/>
        <v/>
      </c>
      <c r="E32" s="403" t="str">
        <f>IF($B32="-","",INDEX('Res.Aux.'!$A$12:$AE$722,MATCH($B32,'Res.Aux.'!$Y$12:$Y$722,0),MATCH(E$6,'Res.Aux.'!$A$14:$AE$14,0)))</f>
        <v/>
      </c>
      <c r="F32" s="402" t="str">
        <f t="shared" si="15"/>
        <v/>
      </c>
      <c r="G32" s="404" t="str">
        <f>IF($B32="-","",INDEX('Res.Aux.'!$A$12:$AE$722,MATCH($B32,'Res.Aux.'!$Y$12:$Y$722,0),MATCH(G$6,'Res.Aux.'!$A$14:$AE$14,0)))</f>
        <v/>
      </c>
      <c r="H32" s="405" t="str">
        <f>IF($B32="-","",Datos!$I$16)</f>
        <v/>
      </c>
      <c r="I32" s="406" t="str">
        <f>IF($C32="","",Datos!$G$16)</f>
        <v/>
      </c>
      <c r="J32" s="407" t="str">
        <f>IF($B32="-","",INDEX('Res.Aux.'!$A$12:$AE$722,MATCH($B32,'Res.Aux.'!$Y$12:$Y$722,0),MATCH(J$6,'Res.Aux.'!$A$14:$AE$14,0)))</f>
        <v/>
      </c>
      <c r="K32" s="408" t="str">
        <f>IF($C32="","",Datos!$H$26)</f>
        <v/>
      </c>
      <c r="L32" s="409" t="str">
        <f>IF($I32="","",INDEX(Datos!$D$25:$I$33,MATCH('G. VAR. MAKRO'!$M32,Datos!$E$25:$E$33,0),MATCH('G. VAR. MAKRO'!$L$6,Datos!$D$26:$I$26,0)))</f>
        <v/>
      </c>
      <c r="M32" s="407" t="str">
        <f>IF($I32="","",INDEX('Res.Aux.'!$A$12:$AE$722,MATCH($B32,'Res.Aux.'!$Y$12:$Y$722,0),MATCH(M$6,'Res.Aux.'!$A$22:$AE$22,0)))</f>
        <v/>
      </c>
      <c r="N32" s="410" t="str">
        <f>IF($B32="-","",INDEX('Res.Aux.'!$A$12:$AE$722,MATCH($B32,'Res.Aux.'!$Y$12:$Y$722,0),MATCH(N$6,'Res.Aux.'!$A$14:$AE$14,0)))</f>
        <v/>
      </c>
      <c r="O32" s="411"/>
      <c r="P32" s="412" t="str">
        <f t="shared" si="6"/>
        <v/>
      </c>
      <c r="Q32" s="413" t="str">
        <f t="shared" si="16"/>
        <v>ù</v>
      </c>
      <c r="R32" s="414" t="str">
        <f>IF($B32="-","",INDEX('Res.Aux.'!$A$12:$AE$722,MATCH($B32,'Res.Aux.'!$Y$12:$Y$722,0),MATCH(R$6,'Res.Aux.'!$A$15:$AE$15,0)))</f>
        <v/>
      </c>
      <c r="S32" s="415" t="str">
        <f>IF($B32="-","",INDEX('Res.Aux.'!$A$12:$AE$722,MATCH($B32,'Res.Aux.'!$Y$12:$Y$722,0),MATCH(S$6,'Res.Aux.'!$A$15:$AE$15,0)))</f>
        <v/>
      </c>
      <c r="T32" s="415" t="str">
        <f>IF($B32="-","",INDEX('Res.Aux.'!$A$12:$AE$722,MATCH($B32,'Res.Aux.'!$Y$12:$Y$722,0),MATCH(T$6,'Res.Aux.'!$A$15:$AE$15,0)))</f>
        <v/>
      </c>
      <c r="U32" s="416" t="str">
        <f>IF($B32="-","",INDEX('Res.Aux.'!$A$12:$AE$722,MATCH($B32,'Res.Aux.'!$Y$12:$Y$722,0),MATCH(U$6,'Res.Aux.'!$A$15:$AE$15,0)))</f>
        <v/>
      </c>
      <c r="V32" s="417"/>
      <c r="W32" s="414" t="str">
        <f t="shared" si="17"/>
        <v>-</v>
      </c>
      <c r="X32" s="415" t="str">
        <f t="shared" si="18"/>
        <v>-</v>
      </c>
      <c r="Y32" s="415" t="str">
        <f t="shared" si="19"/>
        <v>-</v>
      </c>
      <c r="Z32" s="416" t="str">
        <f t="shared" si="20"/>
        <v>-</v>
      </c>
      <c r="AA32" s="417"/>
      <c r="AB32" s="414" t="str">
        <f t="shared" si="21"/>
        <v>-</v>
      </c>
      <c r="AC32" s="415" t="str">
        <f t="shared" si="22"/>
        <v>-</v>
      </c>
      <c r="AD32" s="415" t="str">
        <f t="shared" si="23"/>
        <v>-</v>
      </c>
      <c r="AE32" s="416" t="str">
        <f t="shared" si="24"/>
        <v>-</v>
      </c>
      <c r="AF32" s="417"/>
      <c r="AG32" s="410" t="str">
        <f t="shared" si="25"/>
        <v>-</v>
      </c>
      <c r="AH32" s="417"/>
      <c r="AI32" s="418" t="str">
        <f t="shared" si="26"/>
        <v>ù</v>
      </c>
      <c r="AJ32" s="419" t="str">
        <f t="shared" si="27"/>
        <v>~</v>
      </c>
      <c r="AK32" s="417"/>
      <c r="AL32" s="414" t="str">
        <f t="shared" si="28"/>
        <v>-</v>
      </c>
      <c r="AM32" s="416" t="str">
        <f t="shared" si="29"/>
        <v>-</v>
      </c>
    </row>
    <row r="33" spans="2:39" ht="15" x14ac:dyDescent="0.3">
      <c r="B33" s="400" t="str">
        <f>IF(MAX(B$7:B32)+1&gt;MAX('Res.Aux.'!$Y$23:$Y$722),"-",MAX(B$7:B32)+1)</f>
        <v>-</v>
      </c>
      <c r="C33" s="401" t="str">
        <f>IF($B33="-","",INDEX('Res.Aux.'!$A$12:$AE$722,MATCH($B33,'Res.Aux.'!$Y$12:$Y$722,0),MATCH(C$6,'Res.Aux.'!$A$14:$AE$14,0)))</f>
        <v/>
      </c>
      <c r="D33" s="402" t="str">
        <f t="shared" si="14"/>
        <v/>
      </c>
      <c r="E33" s="403" t="str">
        <f>IF($B33="-","",INDEX('Res.Aux.'!$A$12:$AE$722,MATCH($B33,'Res.Aux.'!$Y$12:$Y$722,0),MATCH(E$6,'Res.Aux.'!$A$14:$AE$14,0)))</f>
        <v/>
      </c>
      <c r="F33" s="402" t="str">
        <f t="shared" si="15"/>
        <v/>
      </c>
      <c r="G33" s="404" t="str">
        <f>IF($B33="-","",INDEX('Res.Aux.'!$A$12:$AE$722,MATCH($B33,'Res.Aux.'!$Y$12:$Y$722,0),MATCH(G$6,'Res.Aux.'!$A$14:$AE$14,0)))</f>
        <v/>
      </c>
      <c r="H33" s="405" t="str">
        <f>IF($B33="-","",Datos!$I$16)</f>
        <v/>
      </c>
      <c r="I33" s="406" t="str">
        <f>IF($C33="","",Datos!$G$16)</f>
        <v/>
      </c>
      <c r="J33" s="407" t="str">
        <f>IF($B33="-","",INDEX('Res.Aux.'!$A$12:$AE$722,MATCH($B33,'Res.Aux.'!$Y$12:$Y$722,0),MATCH(J$6,'Res.Aux.'!$A$14:$AE$14,0)))</f>
        <v/>
      </c>
      <c r="K33" s="408" t="str">
        <f>IF($C33="","",Datos!$H$26)</f>
        <v/>
      </c>
      <c r="L33" s="409" t="str">
        <f>IF($I33="","",INDEX(Datos!$D$25:$I$33,MATCH('G. VAR. MAKRO'!$M33,Datos!$E$25:$E$33,0),MATCH('G. VAR. MAKRO'!$L$6,Datos!$D$26:$I$26,0)))</f>
        <v/>
      </c>
      <c r="M33" s="407" t="str">
        <f>IF($I33="","",INDEX('Res.Aux.'!$A$12:$AE$722,MATCH($B33,'Res.Aux.'!$Y$12:$Y$722,0),MATCH(M$6,'Res.Aux.'!$A$22:$AE$22,0)))</f>
        <v/>
      </c>
      <c r="N33" s="410" t="str">
        <f>IF($B33="-","",INDEX('Res.Aux.'!$A$12:$AE$722,MATCH($B33,'Res.Aux.'!$Y$12:$Y$722,0),MATCH(N$6,'Res.Aux.'!$A$14:$AE$14,0)))</f>
        <v/>
      </c>
      <c r="O33" s="411"/>
      <c r="P33" s="412" t="str">
        <f t="shared" si="6"/>
        <v/>
      </c>
      <c r="Q33" s="413" t="str">
        <f t="shared" si="16"/>
        <v>ù</v>
      </c>
      <c r="R33" s="414" t="str">
        <f>IF($B33="-","",INDEX('Res.Aux.'!$A$12:$AE$722,MATCH($B33,'Res.Aux.'!$Y$12:$Y$722,0),MATCH(R$6,'Res.Aux.'!$A$15:$AE$15,0)))</f>
        <v/>
      </c>
      <c r="S33" s="415" t="str">
        <f>IF($B33="-","",INDEX('Res.Aux.'!$A$12:$AE$722,MATCH($B33,'Res.Aux.'!$Y$12:$Y$722,0),MATCH(S$6,'Res.Aux.'!$A$15:$AE$15,0)))</f>
        <v/>
      </c>
      <c r="T33" s="415" t="str">
        <f>IF($B33="-","",INDEX('Res.Aux.'!$A$12:$AE$722,MATCH($B33,'Res.Aux.'!$Y$12:$Y$722,0),MATCH(T$6,'Res.Aux.'!$A$15:$AE$15,0)))</f>
        <v/>
      </c>
      <c r="U33" s="416" t="str">
        <f>IF($B33="-","",INDEX('Res.Aux.'!$A$12:$AE$722,MATCH($B33,'Res.Aux.'!$Y$12:$Y$722,0),MATCH(U$6,'Res.Aux.'!$A$15:$AE$15,0)))</f>
        <v/>
      </c>
      <c r="V33" s="417"/>
      <c r="W33" s="414" t="str">
        <f t="shared" si="17"/>
        <v>-</v>
      </c>
      <c r="X33" s="415" t="str">
        <f t="shared" si="18"/>
        <v>-</v>
      </c>
      <c r="Y33" s="415" t="str">
        <f t="shared" si="19"/>
        <v>-</v>
      </c>
      <c r="Z33" s="416" t="str">
        <f t="shared" si="20"/>
        <v>-</v>
      </c>
      <c r="AA33" s="417"/>
      <c r="AB33" s="414" t="str">
        <f t="shared" si="21"/>
        <v>-</v>
      </c>
      <c r="AC33" s="415" t="str">
        <f t="shared" si="22"/>
        <v>-</v>
      </c>
      <c r="AD33" s="415" t="str">
        <f t="shared" si="23"/>
        <v>-</v>
      </c>
      <c r="AE33" s="416" t="str">
        <f t="shared" si="24"/>
        <v>-</v>
      </c>
      <c r="AF33" s="417"/>
      <c r="AG33" s="410" t="str">
        <f t="shared" si="25"/>
        <v>-</v>
      </c>
      <c r="AH33" s="417"/>
      <c r="AI33" s="418" t="str">
        <f t="shared" si="26"/>
        <v>ù</v>
      </c>
      <c r="AJ33" s="419" t="str">
        <f t="shared" si="27"/>
        <v>~</v>
      </c>
      <c r="AK33" s="417"/>
      <c r="AL33" s="414" t="str">
        <f t="shared" si="28"/>
        <v>-</v>
      </c>
      <c r="AM33" s="416" t="str">
        <f t="shared" si="29"/>
        <v>-</v>
      </c>
    </row>
    <row r="34" spans="2:39" ht="15" x14ac:dyDescent="0.3">
      <c r="B34" s="400" t="str">
        <f>IF(MAX(B$7:B33)+1&gt;MAX('Res.Aux.'!$Y$23:$Y$722),"-",MAX(B$7:B33)+1)</f>
        <v>-</v>
      </c>
      <c r="C34" s="401" t="str">
        <f>IF($B34="-","",INDEX('Res.Aux.'!$A$12:$AE$722,MATCH($B34,'Res.Aux.'!$Y$12:$Y$722,0),MATCH(C$6,'Res.Aux.'!$A$14:$AE$14,0)))</f>
        <v/>
      </c>
      <c r="D34" s="402" t="str">
        <f t="shared" si="14"/>
        <v/>
      </c>
      <c r="E34" s="403" t="str">
        <f>IF($B34="-","",INDEX('Res.Aux.'!$A$12:$AE$722,MATCH($B34,'Res.Aux.'!$Y$12:$Y$722,0),MATCH(E$6,'Res.Aux.'!$A$14:$AE$14,0)))</f>
        <v/>
      </c>
      <c r="F34" s="402" t="str">
        <f t="shared" si="15"/>
        <v/>
      </c>
      <c r="G34" s="404" t="str">
        <f>IF($B34="-","",INDEX('Res.Aux.'!$A$12:$AE$722,MATCH($B34,'Res.Aux.'!$Y$12:$Y$722,0),MATCH(G$6,'Res.Aux.'!$A$14:$AE$14,0)))</f>
        <v/>
      </c>
      <c r="H34" s="405" t="str">
        <f>IF($B34="-","",Datos!$I$16)</f>
        <v/>
      </c>
      <c r="I34" s="406" t="str">
        <f>IF($C34="","",Datos!$G$16)</f>
        <v/>
      </c>
      <c r="J34" s="407" t="str">
        <f>IF($B34="-","",INDEX('Res.Aux.'!$A$12:$AE$722,MATCH($B34,'Res.Aux.'!$Y$12:$Y$722,0),MATCH(J$6,'Res.Aux.'!$A$14:$AE$14,0)))</f>
        <v/>
      </c>
      <c r="K34" s="408" t="str">
        <f>IF($C34="","",Datos!$H$26)</f>
        <v/>
      </c>
      <c r="L34" s="409" t="str">
        <f>IF($I34="","",INDEX(Datos!$D$25:$I$33,MATCH('G. VAR. MAKRO'!$M34,Datos!$E$25:$E$33,0),MATCH('G. VAR. MAKRO'!$L$6,Datos!$D$26:$I$26,0)))</f>
        <v/>
      </c>
      <c r="M34" s="407" t="str">
        <f>IF($I34="","",INDEX('Res.Aux.'!$A$12:$AE$722,MATCH($B34,'Res.Aux.'!$Y$12:$Y$722,0),MATCH(M$6,'Res.Aux.'!$A$22:$AE$22,0)))</f>
        <v/>
      </c>
      <c r="N34" s="410" t="str">
        <f>IF($B34="-","",INDEX('Res.Aux.'!$A$12:$AE$722,MATCH($B34,'Res.Aux.'!$Y$12:$Y$722,0),MATCH(N$6,'Res.Aux.'!$A$14:$AE$14,0)))</f>
        <v/>
      </c>
      <c r="O34" s="411"/>
      <c r="P34" s="412" t="str">
        <f t="shared" si="6"/>
        <v/>
      </c>
      <c r="Q34" s="413" t="str">
        <f t="shared" si="16"/>
        <v>ù</v>
      </c>
      <c r="R34" s="414" t="str">
        <f>IF($B34="-","",INDEX('Res.Aux.'!$A$12:$AE$722,MATCH($B34,'Res.Aux.'!$Y$12:$Y$722,0),MATCH(R$6,'Res.Aux.'!$A$15:$AE$15,0)))</f>
        <v/>
      </c>
      <c r="S34" s="415" t="str">
        <f>IF($B34="-","",INDEX('Res.Aux.'!$A$12:$AE$722,MATCH($B34,'Res.Aux.'!$Y$12:$Y$722,0),MATCH(S$6,'Res.Aux.'!$A$15:$AE$15,0)))</f>
        <v/>
      </c>
      <c r="T34" s="415" t="str">
        <f>IF($B34="-","",INDEX('Res.Aux.'!$A$12:$AE$722,MATCH($B34,'Res.Aux.'!$Y$12:$Y$722,0),MATCH(T$6,'Res.Aux.'!$A$15:$AE$15,0)))</f>
        <v/>
      </c>
      <c r="U34" s="416" t="str">
        <f>IF($B34="-","",INDEX('Res.Aux.'!$A$12:$AE$722,MATCH($B34,'Res.Aux.'!$Y$12:$Y$722,0),MATCH(U$6,'Res.Aux.'!$A$15:$AE$15,0)))</f>
        <v/>
      </c>
      <c r="V34" s="417"/>
      <c r="W34" s="414" t="str">
        <f t="shared" si="17"/>
        <v>-</v>
      </c>
      <c r="X34" s="415" t="str">
        <f t="shared" si="18"/>
        <v>-</v>
      </c>
      <c r="Y34" s="415" t="str">
        <f t="shared" si="19"/>
        <v>-</v>
      </c>
      <c r="Z34" s="416" t="str">
        <f t="shared" si="20"/>
        <v>-</v>
      </c>
      <c r="AA34" s="417"/>
      <c r="AB34" s="414" t="str">
        <f t="shared" si="21"/>
        <v>-</v>
      </c>
      <c r="AC34" s="415" t="str">
        <f t="shared" si="22"/>
        <v>-</v>
      </c>
      <c r="AD34" s="415" t="str">
        <f t="shared" si="23"/>
        <v>-</v>
      </c>
      <c r="AE34" s="416" t="str">
        <f t="shared" si="24"/>
        <v>-</v>
      </c>
      <c r="AF34" s="417"/>
      <c r="AG34" s="410" t="str">
        <f t="shared" si="25"/>
        <v>-</v>
      </c>
      <c r="AH34" s="417"/>
      <c r="AI34" s="418" t="str">
        <f t="shared" si="26"/>
        <v>ù</v>
      </c>
      <c r="AJ34" s="419" t="str">
        <f t="shared" si="27"/>
        <v>~</v>
      </c>
      <c r="AK34" s="417"/>
      <c r="AL34" s="414" t="str">
        <f t="shared" si="28"/>
        <v>-</v>
      </c>
      <c r="AM34" s="416" t="str">
        <f t="shared" si="29"/>
        <v>-</v>
      </c>
    </row>
    <row r="35" spans="2:39" ht="15" x14ac:dyDescent="0.3">
      <c r="B35" s="400" t="str">
        <f>IF(MAX(B$7:B34)+1&gt;MAX('Res.Aux.'!$Y$23:$Y$722),"-",MAX(B$7:B34)+1)</f>
        <v>-</v>
      </c>
      <c r="C35" s="401" t="str">
        <f>IF($B35="-","",INDEX('Res.Aux.'!$A$12:$AE$722,MATCH($B35,'Res.Aux.'!$Y$12:$Y$722,0),MATCH(C$6,'Res.Aux.'!$A$14:$AE$14,0)))</f>
        <v/>
      </c>
      <c r="D35" s="402" t="str">
        <f t="shared" si="14"/>
        <v/>
      </c>
      <c r="E35" s="403" t="str">
        <f>IF($B35="-","",INDEX('Res.Aux.'!$A$12:$AE$722,MATCH($B35,'Res.Aux.'!$Y$12:$Y$722,0),MATCH(E$6,'Res.Aux.'!$A$14:$AE$14,0)))</f>
        <v/>
      </c>
      <c r="F35" s="402" t="str">
        <f t="shared" si="15"/>
        <v/>
      </c>
      <c r="G35" s="404" t="str">
        <f>IF($B35="-","",INDEX('Res.Aux.'!$A$12:$AE$722,MATCH($B35,'Res.Aux.'!$Y$12:$Y$722,0),MATCH(G$6,'Res.Aux.'!$A$14:$AE$14,0)))</f>
        <v/>
      </c>
      <c r="H35" s="405" t="str">
        <f>IF($B35="-","",Datos!$I$16)</f>
        <v/>
      </c>
      <c r="I35" s="406" t="str">
        <f>IF($C35="","",Datos!$G$16)</f>
        <v/>
      </c>
      <c r="J35" s="407" t="str">
        <f>IF($B35="-","",INDEX('Res.Aux.'!$A$12:$AE$722,MATCH($B35,'Res.Aux.'!$Y$12:$Y$722,0),MATCH(J$6,'Res.Aux.'!$A$14:$AE$14,0)))</f>
        <v/>
      </c>
      <c r="K35" s="408" t="str">
        <f>IF($C35="","",Datos!$H$26)</f>
        <v/>
      </c>
      <c r="L35" s="409" t="str">
        <f>IF($I35="","",INDEX(Datos!$D$25:$I$33,MATCH('G. VAR. MAKRO'!$M35,Datos!$E$25:$E$33,0),MATCH('G. VAR. MAKRO'!$L$6,Datos!$D$26:$I$26,0)))</f>
        <v/>
      </c>
      <c r="M35" s="407" t="str">
        <f>IF($I35="","",INDEX('Res.Aux.'!$A$12:$AE$722,MATCH($B35,'Res.Aux.'!$Y$12:$Y$722,0),MATCH(M$6,'Res.Aux.'!$A$22:$AE$22,0)))</f>
        <v/>
      </c>
      <c r="N35" s="410" t="str">
        <f>IF($B35="-","",INDEX('Res.Aux.'!$A$12:$AE$722,MATCH($B35,'Res.Aux.'!$Y$12:$Y$722,0),MATCH(N$6,'Res.Aux.'!$A$14:$AE$14,0)))</f>
        <v/>
      </c>
      <c r="O35" s="411"/>
      <c r="P35" s="412" t="str">
        <f t="shared" si="6"/>
        <v/>
      </c>
      <c r="Q35" s="413" t="str">
        <f t="shared" si="16"/>
        <v>ù</v>
      </c>
      <c r="R35" s="414" t="str">
        <f>IF($B35="-","",INDEX('Res.Aux.'!$A$12:$AE$722,MATCH($B35,'Res.Aux.'!$Y$12:$Y$722,0),MATCH(R$6,'Res.Aux.'!$A$15:$AE$15,0)))</f>
        <v/>
      </c>
      <c r="S35" s="415" t="str">
        <f>IF($B35="-","",INDEX('Res.Aux.'!$A$12:$AE$722,MATCH($B35,'Res.Aux.'!$Y$12:$Y$722,0),MATCH(S$6,'Res.Aux.'!$A$15:$AE$15,0)))</f>
        <v/>
      </c>
      <c r="T35" s="415" t="str">
        <f>IF($B35="-","",INDEX('Res.Aux.'!$A$12:$AE$722,MATCH($B35,'Res.Aux.'!$Y$12:$Y$722,0),MATCH(T$6,'Res.Aux.'!$A$15:$AE$15,0)))</f>
        <v/>
      </c>
      <c r="U35" s="416" t="str">
        <f>IF($B35="-","",INDEX('Res.Aux.'!$A$12:$AE$722,MATCH($B35,'Res.Aux.'!$Y$12:$Y$722,0),MATCH(U$6,'Res.Aux.'!$A$15:$AE$15,0)))</f>
        <v/>
      </c>
      <c r="V35" s="417"/>
      <c r="W35" s="414" t="str">
        <f t="shared" si="17"/>
        <v>-</v>
      </c>
      <c r="X35" s="415" t="str">
        <f t="shared" si="18"/>
        <v>-</v>
      </c>
      <c r="Y35" s="415" t="str">
        <f t="shared" si="19"/>
        <v>-</v>
      </c>
      <c r="Z35" s="416" t="str">
        <f t="shared" si="20"/>
        <v>-</v>
      </c>
      <c r="AA35" s="417"/>
      <c r="AB35" s="414" t="str">
        <f t="shared" si="21"/>
        <v>-</v>
      </c>
      <c r="AC35" s="415" t="str">
        <f t="shared" si="22"/>
        <v>-</v>
      </c>
      <c r="AD35" s="415" t="str">
        <f t="shared" si="23"/>
        <v>-</v>
      </c>
      <c r="AE35" s="416" t="str">
        <f t="shared" si="24"/>
        <v>-</v>
      </c>
      <c r="AF35" s="417"/>
      <c r="AG35" s="410" t="str">
        <f t="shared" si="25"/>
        <v>-</v>
      </c>
      <c r="AH35" s="417"/>
      <c r="AI35" s="418" t="str">
        <f t="shared" si="26"/>
        <v>ù</v>
      </c>
      <c r="AJ35" s="419" t="str">
        <f t="shared" si="27"/>
        <v>~</v>
      </c>
      <c r="AK35" s="417"/>
      <c r="AL35" s="414" t="str">
        <f t="shared" si="28"/>
        <v>-</v>
      </c>
      <c r="AM35" s="416" t="str">
        <f t="shared" si="29"/>
        <v>-</v>
      </c>
    </row>
    <row r="36" spans="2:39" ht="15" x14ac:dyDescent="0.3">
      <c r="B36" s="400" t="str">
        <f>IF(MAX(B$7:B35)+1&gt;MAX('Res.Aux.'!$Y$23:$Y$722),"-",MAX(B$7:B35)+1)</f>
        <v>-</v>
      </c>
      <c r="C36" s="401" t="str">
        <f>IF($B36="-","",INDEX('Res.Aux.'!$A$12:$AE$722,MATCH($B36,'Res.Aux.'!$Y$12:$Y$722,0),MATCH(C$6,'Res.Aux.'!$A$14:$AE$14,0)))</f>
        <v/>
      </c>
      <c r="D36" s="402" t="str">
        <f t="shared" si="14"/>
        <v/>
      </c>
      <c r="E36" s="403" t="str">
        <f>IF($B36="-","",INDEX('Res.Aux.'!$A$12:$AE$722,MATCH($B36,'Res.Aux.'!$Y$12:$Y$722,0),MATCH(E$6,'Res.Aux.'!$A$14:$AE$14,0)))</f>
        <v/>
      </c>
      <c r="F36" s="402" t="str">
        <f t="shared" si="15"/>
        <v/>
      </c>
      <c r="G36" s="404" t="str">
        <f>IF($B36="-","",INDEX('Res.Aux.'!$A$12:$AE$722,MATCH($B36,'Res.Aux.'!$Y$12:$Y$722,0),MATCH(G$6,'Res.Aux.'!$A$14:$AE$14,0)))</f>
        <v/>
      </c>
      <c r="H36" s="405" t="str">
        <f>IF($B36="-","",Datos!$I$16)</f>
        <v/>
      </c>
      <c r="I36" s="406" t="str">
        <f>IF($C36="","",Datos!$G$16)</f>
        <v/>
      </c>
      <c r="J36" s="407" t="str">
        <f>IF($B36="-","",INDEX('Res.Aux.'!$A$12:$AE$722,MATCH($B36,'Res.Aux.'!$Y$12:$Y$722,0),MATCH(J$6,'Res.Aux.'!$A$14:$AE$14,0)))</f>
        <v/>
      </c>
      <c r="K36" s="408" t="str">
        <f>IF($C36="","",Datos!$H$26)</f>
        <v/>
      </c>
      <c r="L36" s="409" t="str">
        <f>IF($I36="","",INDEX(Datos!$D$25:$I$33,MATCH('G. VAR. MAKRO'!$M36,Datos!$E$25:$E$33,0),MATCH('G. VAR. MAKRO'!$L$6,Datos!$D$26:$I$26,0)))</f>
        <v/>
      </c>
      <c r="M36" s="407" t="str">
        <f>IF($I36="","",INDEX('Res.Aux.'!$A$12:$AE$722,MATCH($B36,'Res.Aux.'!$Y$12:$Y$722,0),MATCH(M$6,'Res.Aux.'!$A$22:$AE$22,0)))</f>
        <v/>
      </c>
      <c r="N36" s="410" t="str">
        <f>IF($B36="-","",INDEX('Res.Aux.'!$A$12:$AE$722,MATCH($B36,'Res.Aux.'!$Y$12:$Y$722,0),MATCH(N$6,'Res.Aux.'!$A$14:$AE$14,0)))</f>
        <v/>
      </c>
      <c r="O36" s="411"/>
      <c r="P36" s="412" t="str">
        <f t="shared" si="6"/>
        <v/>
      </c>
      <c r="Q36" s="413" t="str">
        <f t="shared" si="16"/>
        <v>ù</v>
      </c>
      <c r="R36" s="414" t="str">
        <f>IF($B36="-","",INDEX('Res.Aux.'!$A$12:$AE$722,MATCH($B36,'Res.Aux.'!$Y$12:$Y$722,0),MATCH(R$6,'Res.Aux.'!$A$15:$AE$15,0)))</f>
        <v/>
      </c>
      <c r="S36" s="415" t="str">
        <f>IF($B36="-","",INDEX('Res.Aux.'!$A$12:$AE$722,MATCH($B36,'Res.Aux.'!$Y$12:$Y$722,0),MATCH(S$6,'Res.Aux.'!$A$15:$AE$15,0)))</f>
        <v/>
      </c>
      <c r="T36" s="415" t="str">
        <f>IF($B36="-","",INDEX('Res.Aux.'!$A$12:$AE$722,MATCH($B36,'Res.Aux.'!$Y$12:$Y$722,0),MATCH(T$6,'Res.Aux.'!$A$15:$AE$15,0)))</f>
        <v/>
      </c>
      <c r="U36" s="416" t="str">
        <f>IF($B36="-","",INDEX('Res.Aux.'!$A$12:$AE$722,MATCH($B36,'Res.Aux.'!$Y$12:$Y$722,0),MATCH(U$6,'Res.Aux.'!$A$15:$AE$15,0)))</f>
        <v/>
      </c>
      <c r="V36" s="417"/>
      <c r="W36" s="414" t="str">
        <f t="shared" si="17"/>
        <v>-</v>
      </c>
      <c r="X36" s="415" t="str">
        <f t="shared" si="18"/>
        <v>-</v>
      </c>
      <c r="Y36" s="415" t="str">
        <f t="shared" si="19"/>
        <v>-</v>
      </c>
      <c r="Z36" s="416" t="str">
        <f t="shared" si="20"/>
        <v>-</v>
      </c>
      <c r="AA36" s="417"/>
      <c r="AB36" s="414" t="str">
        <f t="shared" si="21"/>
        <v>-</v>
      </c>
      <c r="AC36" s="415" t="str">
        <f t="shared" si="22"/>
        <v>-</v>
      </c>
      <c r="AD36" s="415" t="str">
        <f t="shared" si="23"/>
        <v>-</v>
      </c>
      <c r="AE36" s="416" t="str">
        <f t="shared" si="24"/>
        <v>-</v>
      </c>
      <c r="AF36" s="417"/>
      <c r="AG36" s="410" t="str">
        <f t="shared" si="25"/>
        <v>-</v>
      </c>
      <c r="AH36" s="417"/>
      <c r="AI36" s="418" t="str">
        <f t="shared" si="26"/>
        <v>ù</v>
      </c>
      <c r="AJ36" s="419" t="str">
        <f t="shared" si="27"/>
        <v>~</v>
      </c>
      <c r="AK36" s="417"/>
      <c r="AL36" s="414" t="str">
        <f t="shared" si="28"/>
        <v>-</v>
      </c>
      <c r="AM36" s="416" t="str">
        <f t="shared" si="29"/>
        <v>-</v>
      </c>
    </row>
    <row r="37" spans="2:39" ht="15" x14ac:dyDescent="0.3">
      <c r="B37" s="400" t="str">
        <f>IF(MAX(B$7:B36)+1&gt;MAX('Res.Aux.'!$Y$23:$Y$722),"-",MAX(B$7:B36)+1)</f>
        <v>-</v>
      </c>
      <c r="C37" s="401" t="str">
        <f>IF($B37="-","",INDEX('Res.Aux.'!$A$12:$AE$722,MATCH($B37,'Res.Aux.'!$Y$12:$Y$722,0),MATCH(C$6,'Res.Aux.'!$A$14:$AE$14,0)))</f>
        <v/>
      </c>
      <c r="D37" s="402" t="str">
        <f t="shared" si="14"/>
        <v/>
      </c>
      <c r="E37" s="403" t="str">
        <f>IF($B37="-","",INDEX('Res.Aux.'!$A$12:$AE$722,MATCH($B37,'Res.Aux.'!$Y$12:$Y$722,0),MATCH(E$6,'Res.Aux.'!$A$14:$AE$14,0)))</f>
        <v/>
      </c>
      <c r="F37" s="402" t="str">
        <f t="shared" si="15"/>
        <v/>
      </c>
      <c r="G37" s="404" t="str">
        <f>IF($B37="-","",INDEX('Res.Aux.'!$A$12:$AE$722,MATCH($B37,'Res.Aux.'!$Y$12:$Y$722,0),MATCH(G$6,'Res.Aux.'!$A$14:$AE$14,0)))</f>
        <v/>
      </c>
      <c r="H37" s="405" t="str">
        <f>IF($B37="-","",Datos!$I$16)</f>
        <v/>
      </c>
      <c r="I37" s="406" t="str">
        <f>IF($C37="","",Datos!$G$16)</f>
        <v/>
      </c>
      <c r="J37" s="407" t="str">
        <f>IF($B37="-","",INDEX('Res.Aux.'!$A$12:$AE$722,MATCH($B37,'Res.Aux.'!$Y$12:$Y$722,0),MATCH(J$6,'Res.Aux.'!$A$14:$AE$14,0)))</f>
        <v/>
      </c>
      <c r="K37" s="408" t="str">
        <f>IF($C37="","",Datos!$H$26)</f>
        <v/>
      </c>
      <c r="L37" s="409" t="str">
        <f>IF($I37="","",INDEX(Datos!$D$25:$I$33,MATCH('G. VAR. MAKRO'!$M37,Datos!$E$25:$E$33,0),MATCH('G. VAR. MAKRO'!$L$6,Datos!$D$26:$I$26,0)))</f>
        <v/>
      </c>
      <c r="M37" s="407" t="str">
        <f>IF($I37="","",INDEX('Res.Aux.'!$A$12:$AE$722,MATCH($B37,'Res.Aux.'!$Y$12:$Y$722,0),MATCH(M$6,'Res.Aux.'!$A$22:$AE$22,0)))</f>
        <v/>
      </c>
      <c r="N37" s="410" t="str">
        <f>IF($B37="-","",INDEX('Res.Aux.'!$A$12:$AE$722,MATCH($B37,'Res.Aux.'!$Y$12:$Y$722,0),MATCH(N$6,'Res.Aux.'!$A$14:$AE$14,0)))</f>
        <v/>
      </c>
      <c r="O37" s="411"/>
      <c r="P37" s="412" t="str">
        <f t="shared" si="6"/>
        <v/>
      </c>
      <c r="Q37" s="413" t="str">
        <f t="shared" si="16"/>
        <v>ù</v>
      </c>
      <c r="R37" s="414" t="str">
        <f>IF($B37="-","",INDEX('Res.Aux.'!$A$12:$AE$722,MATCH($B37,'Res.Aux.'!$Y$12:$Y$722,0),MATCH(R$6,'Res.Aux.'!$A$15:$AE$15,0)))</f>
        <v/>
      </c>
      <c r="S37" s="415" t="str">
        <f>IF($B37="-","",INDEX('Res.Aux.'!$A$12:$AE$722,MATCH($B37,'Res.Aux.'!$Y$12:$Y$722,0),MATCH(S$6,'Res.Aux.'!$A$15:$AE$15,0)))</f>
        <v/>
      </c>
      <c r="T37" s="415" t="str">
        <f>IF($B37="-","",INDEX('Res.Aux.'!$A$12:$AE$722,MATCH($B37,'Res.Aux.'!$Y$12:$Y$722,0),MATCH(T$6,'Res.Aux.'!$A$15:$AE$15,0)))</f>
        <v/>
      </c>
      <c r="U37" s="416" t="str">
        <f>IF($B37="-","",INDEX('Res.Aux.'!$A$12:$AE$722,MATCH($B37,'Res.Aux.'!$Y$12:$Y$722,0),MATCH(U$6,'Res.Aux.'!$A$15:$AE$15,0)))</f>
        <v/>
      </c>
      <c r="V37" s="417"/>
      <c r="W37" s="414" t="str">
        <f t="shared" si="17"/>
        <v>-</v>
      </c>
      <c r="X37" s="415" t="str">
        <f t="shared" si="18"/>
        <v>-</v>
      </c>
      <c r="Y37" s="415" t="str">
        <f t="shared" si="19"/>
        <v>-</v>
      </c>
      <c r="Z37" s="416" t="str">
        <f t="shared" si="20"/>
        <v>-</v>
      </c>
      <c r="AA37" s="417"/>
      <c r="AB37" s="414" t="str">
        <f t="shared" si="21"/>
        <v>-</v>
      </c>
      <c r="AC37" s="415" t="str">
        <f t="shared" si="22"/>
        <v>-</v>
      </c>
      <c r="AD37" s="415" t="str">
        <f t="shared" si="23"/>
        <v>-</v>
      </c>
      <c r="AE37" s="416" t="str">
        <f t="shared" si="24"/>
        <v>-</v>
      </c>
      <c r="AF37" s="417"/>
      <c r="AG37" s="410" t="str">
        <f t="shared" si="25"/>
        <v>-</v>
      </c>
      <c r="AH37" s="417"/>
      <c r="AI37" s="418" t="str">
        <f t="shared" si="26"/>
        <v>ù</v>
      </c>
      <c r="AJ37" s="419" t="str">
        <f t="shared" si="27"/>
        <v>~</v>
      </c>
      <c r="AK37" s="417"/>
      <c r="AL37" s="414" t="str">
        <f t="shared" si="28"/>
        <v>-</v>
      </c>
      <c r="AM37" s="416" t="str">
        <f t="shared" si="29"/>
        <v>-</v>
      </c>
    </row>
    <row r="38" spans="2:39" ht="15" x14ac:dyDescent="0.3">
      <c r="B38" s="400" t="str">
        <f>IF(MAX(B$7:B37)+1&gt;MAX('Res.Aux.'!$Y$23:$Y$722),"-",MAX(B$7:B37)+1)</f>
        <v>-</v>
      </c>
      <c r="C38" s="401" t="str">
        <f>IF($B38="-","",INDEX('Res.Aux.'!$A$12:$AE$722,MATCH($B38,'Res.Aux.'!$Y$12:$Y$722,0),MATCH(C$6,'Res.Aux.'!$A$14:$AE$14,0)))</f>
        <v/>
      </c>
      <c r="D38" s="402" t="str">
        <f t="shared" si="14"/>
        <v/>
      </c>
      <c r="E38" s="403" t="str">
        <f>IF($B38="-","",INDEX('Res.Aux.'!$A$12:$AE$722,MATCH($B38,'Res.Aux.'!$Y$12:$Y$722,0),MATCH(E$6,'Res.Aux.'!$A$14:$AE$14,0)))</f>
        <v/>
      </c>
      <c r="F38" s="402" t="str">
        <f t="shared" si="15"/>
        <v/>
      </c>
      <c r="G38" s="404" t="str">
        <f>IF($B38="-","",INDEX('Res.Aux.'!$A$12:$AE$722,MATCH($B38,'Res.Aux.'!$Y$12:$Y$722,0),MATCH(G$6,'Res.Aux.'!$A$14:$AE$14,0)))</f>
        <v/>
      </c>
      <c r="H38" s="405" t="str">
        <f>IF($B38="-","",Datos!$I$16)</f>
        <v/>
      </c>
      <c r="I38" s="406" t="str">
        <f>IF($C38="","",Datos!$G$16)</f>
        <v/>
      </c>
      <c r="J38" s="407" t="str">
        <f>IF($B38="-","",INDEX('Res.Aux.'!$A$12:$AE$722,MATCH($B38,'Res.Aux.'!$Y$12:$Y$722,0),MATCH(J$6,'Res.Aux.'!$A$14:$AE$14,0)))</f>
        <v/>
      </c>
      <c r="K38" s="408" t="str">
        <f>IF($C38="","",Datos!$H$26)</f>
        <v/>
      </c>
      <c r="L38" s="409" t="str">
        <f>IF($I38="","",INDEX(Datos!$D$25:$I$33,MATCH('G. VAR. MAKRO'!$M38,Datos!$E$25:$E$33,0),MATCH('G. VAR. MAKRO'!$L$6,Datos!$D$26:$I$26,0)))</f>
        <v/>
      </c>
      <c r="M38" s="407" t="str">
        <f>IF($I38="","",INDEX('Res.Aux.'!$A$12:$AE$722,MATCH($B38,'Res.Aux.'!$Y$12:$Y$722,0),MATCH(M$6,'Res.Aux.'!$A$22:$AE$22,0)))</f>
        <v/>
      </c>
      <c r="N38" s="410" t="str">
        <f>IF($B38="-","",INDEX('Res.Aux.'!$A$12:$AE$722,MATCH($B38,'Res.Aux.'!$Y$12:$Y$722,0),MATCH(N$6,'Res.Aux.'!$A$14:$AE$14,0)))</f>
        <v/>
      </c>
      <c r="O38" s="411"/>
      <c r="P38" s="412" t="str">
        <f t="shared" si="6"/>
        <v/>
      </c>
      <c r="Q38" s="413" t="str">
        <f t="shared" si="16"/>
        <v>ù</v>
      </c>
      <c r="R38" s="414" t="str">
        <f>IF($B38="-","",INDEX('Res.Aux.'!$A$12:$AE$722,MATCH($B38,'Res.Aux.'!$Y$12:$Y$722,0),MATCH(R$6,'Res.Aux.'!$A$15:$AE$15,0)))</f>
        <v/>
      </c>
      <c r="S38" s="415" t="str">
        <f>IF($B38="-","",INDEX('Res.Aux.'!$A$12:$AE$722,MATCH($B38,'Res.Aux.'!$Y$12:$Y$722,0),MATCH(S$6,'Res.Aux.'!$A$15:$AE$15,0)))</f>
        <v/>
      </c>
      <c r="T38" s="415" t="str">
        <f>IF($B38="-","",INDEX('Res.Aux.'!$A$12:$AE$722,MATCH($B38,'Res.Aux.'!$Y$12:$Y$722,0),MATCH(T$6,'Res.Aux.'!$A$15:$AE$15,0)))</f>
        <v/>
      </c>
      <c r="U38" s="416" t="str">
        <f>IF($B38="-","",INDEX('Res.Aux.'!$A$12:$AE$722,MATCH($B38,'Res.Aux.'!$Y$12:$Y$722,0),MATCH(U$6,'Res.Aux.'!$A$15:$AE$15,0)))</f>
        <v/>
      </c>
      <c r="V38" s="417"/>
      <c r="W38" s="414" t="str">
        <f t="shared" si="17"/>
        <v>-</v>
      </c>
      <c r="X38" s="415" t="str">
        <f t="shared" si="18"/>
        <v>-</v>
      </c>
      <c r="Y38" s="415" t="str">
        <f t="shared" si="19"/>
        <v>-</v>
      </c>
      <c r="Z38" s="416" t="str">
        <f t="shared" si="20"/>
        <v>-</v>
      </c>
      <c r="AA38" s="417"/>
      <c r="AB38" s="414" t="str">
        <f t="shared" si="21"/>
        <v>-</v>
      </c>
      <c r="AC38" s="415" t="str">
        <f t="shared" si="22"/>
        <v>-</v>
      </c>
      <c r="AD38" s="415" t="str">
        <f t="shared" si="23"/>
        <v>-</v>
      </c>
      <c r="AE38" s="416" t="str">
        <f t="shared" si="24"/>
        <v>-</v>
      </c>
      <c r="AF38" s="417"/>
      <c r="AG38" s="410" t="str">
        <f t="shared" si="25"/>
        <v>-</v>
      </c>
      <c r="AH38" s="417"/>
      <c r="AI38" s="418" t="str">
        <f t="shared" si="26"/>
        <v>ù</v>
      </c>
      <c r="AJ38" s="419" t="str">
        <f t="shared" si="27"/>
        <v>~</v>
      </c>
      <c r="AK38" s="417"/>
      <c r="AL38" s="414" t="str">
        <f t="shared" si="28"/>
        <v>-</v>
      </c>
      <c r="AM38" s="416" t="str">
        <f t="shared" si="29"/>
        <v>-</v>
      </c>
    </row>
    <row r="39" spans="2:39" ht="15" x14ac:dyDescent="0.3">
      <c r="B39" s="400" t="str">
        <f>IF(MAX(B$7:B38)+1&gt;MAX('Res.Aux.'!$Y$23:$Y$722),"-",MAX(B$7:B38)+1)</f>
        <v>-</v>
      </c>
      <c r="C39" s="401" t="str">
        <f>IF($B39="-","",INDEX('Res.Aux.'!$A$12:$AE$722,MATCH($B39,'Res.Aux.'!$Y$12:$Y$722,0),MATCH(C$6,'Res.Aux.'!$A$14:$AE$14,0)))</f>
        <v/>
      </c>
      <c r="D39" s="402" t="str">
        <f t="shared" si="14"/>
        <v/>
      </c>
      <c r="E39" s="403" t="str">
        <f>IF($B39="-","",INDEX('Res.Aux.'!$A$12:$AE$722,MATCH($B39,'Res.Aux.'!$Y$12:$Y$722,0),MATCH(E$6,'Res.Aux.'!$A$14:$AE$14,0)))</f>
        <v/>
      </c>
      <c r="F39" s="402" t="str">
        <f t="shared" si="15"/>
        <v/>
      </c>
      <c r="G39" s="404" t="str">
        <f>IF($B39="-","",INDEX('Res.Aux.'!$A$12:$AE$722,MATCH($B39,'Res.Aux.'!$Y$12:$Y$722,0),MATCH(G$6,'Res.Aux.'!$A$14:$AE$14,0)))</f>
        <v/>
      </c>
      <c r="H39" s="405" t="str">
        <f>IF($B39="-","",Datos!$I$16)</f>
        <v/>
      </c>
      <c r="I39" s="406" t="str">
        <f>IF($C39="","",Datos!$G$16)</f>
        <v/>
      </c>
      <c r="J39" s="407" t="str">
        <f>IF($B39="-","",INDEX('Res.Aux.'!$A$12:$AE$722,MATCH($B39,'Res.Aux.'!$Y$12:$Y$722,0),MATCH(J$6,'Res.Aux.'!$A$14:$AE$14,0)))</f>
        <v/>
      </c>
      <c r="K39" s="408" t="str">
        <f>IF($C39="","",Datos!$H$26)</f>
        <v/>
      </c>
      <c r="L39" s="409" t="str">
        <f>IF($I39="","",INDEX(Datos!$D$25:$I$33,MATCH('G. VAR. MAKRO'!$M39,Datos!$E$25:$E$33,0),MATCH('G. VAR. MAKRO'!$L$6,Datos!$D$26:$I$26,0)))</f>
        <v/>
      </c>
      <c r="M39" s="407" t="str">
        <f>IF($I39="","",INDEX('Res.Aux.'!$A$12:$AE$722,MATCH($B39,'Res.Aux.'!$Y$12:$Y$722,0),MATCH(M$6,'Res.Aux.'!$A$22:$AE$22,0)))</f>
        <v/>
      </c>
      <c r="N39" s="410" t="str">
        <f>IF($B39="-","",INDEX('Res.Aux.'!$A$12:$AE$722,MATCH($B39,'Res.Aux.'!$Y$12:$Y$722,0),MATCH(N$6,'Res.Aux.'!$A$14:$AE$14,0)))</f>
        <v/>
      </c>
      <c r="O39" s="411"/>
      <c r="P39" s="412" t="str">
        <f t="shared" si="6"/>
        <v/>
      </c>
      <c r="Q39" s="413" t="str">
        <f t="shared" si="16"/>
        <v>ù</v>
      </c>
      <c r="R39" s="414" t="str">
        <f>IF($B39="-","",INDEX('Res.Aux.'!$A$12:$AE$722,MATCH($B39,'Res.Aux.'!$Y$12:$Y$722,0),MATCH(R$6,'Res.Aux.'!$A$15:$AE$15,0)))</f>
        <v/>
      </c>
      <c r="S39" s="415" t="str">
        <f>IF($B39="-","",INDEX('Res.Aux.'!$A$12:$AE$722,MATCH($B39,'Res.Aux.'!$Y$12:$Y$722,0),MATCH(S$6,'Res.Aux.'!$A$15:$AE$15,0)))</f>
        <v/>
      </c>
      <c r="T39" s="415" t="str">
        <f>IF($B39="-","",INDEX('Res.Aux.'!$A$12:$AE$722,MATCH($B39,'Res.Aux.'!$Y$12:$Y$722,0),MATCH(T$6,'Res.Aux.'!$A$15:$AE$15,0)))</f>
        <v/>
      </c>
      <c r="U39" s="416" t="str">
        <f>IF($B39="-","",INDEX('Res.Aux.'!$A$12:$AE$722,MATCH($B39,'Res.Aux.'!$Y$12:$Y$722,0),MATCH(U$6,'Res.Aux.'!$A$15:$AE$15,0)))</f>
        <v/>
      </c>
      <c r="V39" s="417"/>
      <c r="W39" s="414" t="str">
        <f t="shared" si="17"/>
        <v>-</v>
      </c>
      <c r="X39" s="415" t="str">
        <f t="shared" si="18"/>
        <v>-</v>
      </c>
      <c r="Y39" s="415" t="str">
        <f t="shared" si="19"/>
        <v>-</v>
      </c>
      <c r="Z39" s="416" t="str">
        <f t="shared" si="20"/>
        <v>-</v>
      </c>
      <c r="AA39" s="417"/>
      <c r="AB39" s="414" t="str">
        <f t="shared" si="21"/>
        <v>-</v>
      </c>
      <c r="AC39" s="415" t="str">
        <f t="shared" si="22"/>
        <v>-</v>
      </c>
      <c r="AD39" s="415" t="str">
        <f t="shared" si="23"/>
        <v>-</v>
      </c>
      <c r="AE39" s="416" t="str">
        <f t="shared" si="24"/>
        <v>-</v>
      </c>
      <c r="AF39" s="417"/>
      <c r="AG39" s="410" t="str">
        <f t="shared" si="25"/>
        <v>-</v>
      </c>
      <c r="AH39" s="417"/>
      <c r="AI39" s="418" t="str">
        <f t="shared" si="26"/>
        <v>ù</v>
      </c>
      <c r="AJ39" s="419" t="str">
        <f t="shared" si="27"/>
        <v>~</v>
      </c>
      <c r="AK39" s="417"/>
      <c r="AL39" s="414" t="str">
        <f t="shared" si="28"/>
        <v>-</v>
      </c>
      <c r="AM39" s="416" t="str">
        <f t="shared" si="29"/>
        <v>-</v>
      </c>
    </row>
    <row r="40" spans="2:39" ht="15" x14ac:dyDescent="0.3">
      <c r="B40" s="400" t="str">
        <f>IF(MAX(B$7:B39)+1&gt;MAX('Res.Aux.'!$Y$23:$Y$722),"-",MAX(B$7:B39)+1)</f>
        <v>-</v>
      </c>
      <c r="C40" s="401" t="str">
        <f>IF($B40="-","",INDEX('Res.Aux.'!$A$12:$AE$722,MATCH($B40,'Res.Aux.'!$Y$12:$Y$722,0),MATCH(C$6,'Res.Aux.'!$A$14:$AE$14,0)))</f>
        <v/>
      </c>
      <c r="D40" s="402" t="str">
        <f t="shared" si="14"/>
        <v/>
      </c>
      <c r="E40" s="403" t="str">
        <f>IF($B40="-","",INDEX('Res.Aux.'!$A$12:$AE$722,MATCH($B40,'Res.Aux.'!$Y$12:$Y$722,0),MATCH(E$6,'Res.Aux.'!$A$14:$AE$14,0)))</f>
        <v/>
      </c>
      <c r="F40" s="402" t="str">
        <f t="shared" si="15"/>
        <v/>
      </c>
      <c r="G40" s="404" t="str">
        <f>IF($B40="-","",INDEX('Res.Aux.'!$A$12:$AE$722,MATCH($B40,'Res.Aux.'!$Y$12:$Y$722,0),MATCH(G$6,'Res.Aux.'!$A$14:$AE$14,0)))</f>
        <v/>
      </c>
      <c r="H40" s="405" t="str">
        <f>IF($B40="-","",Datos!$I$16)</f>
        <v/>
      </c>
      <c r="I40" s="406" t="str">
        <f>IF($C40="","",Datos!$G$16)</f>
        <v/>
      </c>
      <c r="J40" s="407" t="str">
        <f>IF($B40="-","",INDEX('Res.Aux.'!$A$12:$AE$722,MATCH($B40,'Res.Aux.'!$Y$12:$Y$722,0),MATCH(J$6,'Res.Aux.'!$A$14:$AE$14,0)))</f>
        <v/>
      </c>
      <c r="K40" s="408" t="str">
        <f>IF($C40="","",Datos!$H$26)</f>
        <v/>
      </c>
      <c r="L40" s="409" t="str">
        <f>IF($I40="","",INDEX(Datos!$D$25:$I$33,MATCH('G. VAR. MAKRO'!$M40,Datos!$E$25:$E$33,0),MATCH('G. VAR. MAKRO'!$L$6,Datos!$D$26:$I$26,0)))</f>
        <v/>
      </c>
      <c r="M40" s="407" t="str">
        <f>IF($I40="","",INDEX('Res.Aux.'!$A$12:$AE$722,MATCH($B40,'Res.Aux.'!$Y$12:$Y$722,0),MATCH(M$6,'Res.Aux.'!$A$22:$AE$22,0)))</f>
        <v/>
      </c>
      <c r="N40" s="410" t="str">
        <f>IF($B40="-","",INDEX('Res.Aux.'!$A$12:$AE$722,MATCH($B40,'Res.Aux.'!$Y$12:$Y$722,0),MATCH(N$6,'Res.Aux.'!$A$14:$AE$14,0)))</f>
        <v/>
      </c>
      <c r="O40" s="411"/>
      <c r="P40" s="412" t="str">
        <f t="shared" si="6"/>
        <v/>
      </c>
      <c r="Q40" s="413" t="str">
        <f t="shared" si="16"/>
        <v>ù</v>
      </c>
      <c r="R40" s="414" t="str">
        <f>IF($B40="-","",INDEX('Res.Aux.'!$A$12:$AE$722,MATCH($B40,'Res.Aux.'!$Y$12:$Y$722,0),MATCH(R$6,'Res.Aux.'!$A$15:$AE$15,0)))</f>
        <v/>
      </c>
      <c r="S40" s="415" t="str">
        <f>IF($B40="-","",INDEX('Res.Aux.'!$A$12:$AE$722,MATCH($B40,'Res.Aux.'!$Y$12:$Y$722,0),MATCH(S$6,'Res.Aux.'!$A$15:$AE$15,0)))</f>
        <v/>
      </c>
      <c r="T40" s="415" t="str">
        <f>IF($B40="-","",INDEX('Res.Aux.'!$A$12:$AE$722,MATCH($B40,'Res.Aux.'!$Y$12:$Y$722,0),MATCH(T$6,'Res.Aux.'!$A$15:$AE$15,0)))</f>
        <v/>
      </c>
      <c r="U40" s="416" t="str">
        <f>IF($B40="-","",INDEX('Res.Aux.'!$A$12:$AE$722,MATCH($B40,'Res.Aux.'!$Y$12:$Y$722,0),MATCH(U$6,'Res.Aux.'!$A$15:$AE$15,0)))</f>
        <v/>
      </c>
      <c r="V40" s="417"/>
      <c r="W40" s="414" t="str">
        <f t="shared" si="17"/>
        <v>-</v>
      </c>
      <c r="X40" s="415" t="str">
        <f t="shared" si="18"/>
        <v>-</v>
      </c>
      <c r="Y40" s="415" t="str">
        <f t="shared" si="19"/>
        <v>-</v>
      </c>
      <c r="Z40" s="416" t="str">
        <f t="shared" si="20"/>
        <v>-</v>
      </c>
      <c r="AA40" s="417"/>
      <c r="AB40" s="414" t="str">
        <f t="shared" si="21"/>
        <v>-</v>
      </c>
      <c r="AC40" s="415" t="str">
        <f t="shared" si="22"/>
        <v>-</v>
      </c>
      <c r="AD40" s="415" t="str">
        <f t="shared" si="23"/>
        <v>-</v>
      </c>
      <c r="AE40" s="416" t="str">
        <f t="shared" si="24"/>
        <v>-</v>
      </c>
      <c r="AF40" s="417"/>
      <c r="AG40" s="410" t="str">
        <f t="shared" si="25"/>
        <v>-</v>
      </c>
      <c r="AH40" s="417"/>
      <c r="AI40" s="418" t="str">
        <f t="shared" si="26"/>
        <v>ù</v>
      </c>
      <c r="AJ40" s="419" t="str">
        <f t="shared" si="27"/>
        <v>~</v>
      </c>
      <c r="AK40" s="417"/>
      <c r="AL40" s="414" t="str">
        <f t="shared" si="28"/>
        <v>-</v>
      </c>
      <c r="AM40" s="416" t="str">
        <f t="shared" si="29"/>
        <v>-</v>
      </c>
    </row>
    <row r="41" spans="2:39" ht="15" x14ac:dyDescent="0.3">
      <c r="B41" s="400" t="str">
        <f>IF(MAX(B$7:B40)+1&gt;MAX('Res.Aux.'!$Y$23:$Y$722),"-",MAX(B$7:B40)+1)</f>
        <v>-</v>
      </c>
      <c r="C41" s="401" t="str">
        <f>IF($B41="-","",INDEX('Res.Aux.'!$A$12:$AE$722,MATCH($B41,'Res.Aux.'!$Y$12:$Y$722,0),MATCH(C$6,'Res.Aux.'!$A$14:$AE$14,0)))</f>
        <v/>
      </c>
      <c r="D41" s="402" t="str">
        <f t="shared" si="14"/>
        <v/>
      </c>
      <c r="E41" s="403" t="str">
        <f>IF($B41="-","",INDEX('Res.Aux.'!$A$12:$AE$722,MATCH($B41,'Res.Aux.'!$Y$12:$Y$722,0),MATCH(E$6,'Res.Aux.'!$A$14:$AE$14,0)))</f>
        <v/>
      </c>
      <c r="F41" s="402" t="str">
        <f t="shared" si="15"/>
        <v/>
      </c>
      <c r="G41" s="404" t="str">
        <f>IF($B41="-","",INDEX('Res.Aux.'!$A$12:$AE$722,MATCH($B41,'Res.Aux.'!$Y$12:$Y$722,0),MATCH(G$6,'Res.Aux.'!$A$14:$AE$14,0)))</f>
        <v/>
      </c>
      <c r="H41" s="405" t="str">
        <f>IF($B41="-","",Datos!$I$16)</f>
        <v/>
      </c>
      <c r="I41" s="406" t="str">
        <f>IF($C41="","",Datos!$G$16)</f>
        <v/>
      </c>
      <c r="J41" s="407" t="str">
        <f>IF($B41="-","",INDEX('Res.Aux.'!$A$12:$AE$722,MATCH($B41,'Res.Aux.'!$Y$12:$Y$722,0),MATCH(J$6,'Res.Aux.'!$A$14:$AE$14,0)))</f>
        <v/>
      </c>
      <c r="K41" s="408" t="str">
        <f>IF($C41="","",Datos!$H$26)</f>
        <v/>
      </c>
      <c r="L41" s="409" t="str">
        <f>IF($I41="","",INDEX(Datos!$D$25:$I$33,MATCH('G. VAR. MAKRO'!$M41,Datos!$E$25:$E$33,0),MATCH('G. VAR. MAKRO'!$L$6,Datos!$D$26:$I$26,0)))</f>
        <v/>
      </c>
      <c r="M41" s="407" t="str">
        <f>IF($I41="","",INDEX('Res.Aux.'!$A$12:$AE$722,MATCH($B41,'Res.Aux.'!$Y$12:$Y$722,0),MATCH(M$6,'Res.Aux.'!$A$22:$AE$22,0)))</f>
        <v/>
      </c>
      <c r="N41" s="410" t="str">
        <f>IF($B41="-","",INDEX('Res.Aux.'!$A$12:$AE$722,MATCH($B41,'Res.Aux.'!$Y$12:$Y$722,0),MATCH(N$6,'Res.Aux.'!$A$14:$AE$14,0)))</f>
        <v/>
      </c>
      <c r="O41" s="411"/>
      <c r="P41" s="412" t="str">
        <f t="shared" si="6"/>
        <v/>
      </c>
      <c r="Q41" s="413" t="str">
        <f t="shared" si="16"/>
        <v>ù</v>
      </c>
      <c r="R41" s="414" t="str">
        <f>IF($B41="-","",INDEX('Res.Aux.'!$A$12:$AE$722,MATCH($B41,'Res.Aux.'!$Y$12:$Y$722,0),MATCH(R$6,'Res.Aux.'!$A$15:$AE$15,0)))</f>
        <v/>
      </c>
      <c r="S41" s="415" t="str">
        <f>IF($B41="-","",INDEX('Res.Aux.'!$A$12:$AE$722,MATCH($B41,'Res.Aux.'!$Y$12:$Y$722,0),MATCH(S$6,'Res.Aux.'!$A$15:$AE$15,0)))</f>
        <v/>
      </c>
      <c r="T41" s="415" t="str">
        <f>IF($B41="-","",INDEX('Res.Aux.'!$A$12:$AE$722,MATCH($B41,'Res.Aux.'!$Y$12:$Y$722,0),MATCH(T$6,'Res.Aux.'!$A$15:$AE$15,0)))</f>
        <v/>
      </c>
      <c r="U41" s="416" t="str">
        <f>IF($B41="-","",INDEX('Res.Aux.'!$A$12:$AE$722,MATCH($B41,'Res.Aux.'!$Y$12:$Y$722,0),MATCH(U$6,'Res.Aux.'!$A$15:$AE$15,0)))</f>
        <v/>
      </c>
      <c r="V41" s="417"/>
      <c r="W41" s="414" t="str">
        <f t="shared" si="17"/>
        <v>-</v>
      </c>
      <c r="X41" s="415" t="str">
        <f t="shared" si="18"/>
        <v>-</v>
      </c>
      <c r="Y41" s="415" t="str">
        <f t="shared" si="19"/>
        <v>-</v>
      </c>
      <c r="Z41" s="416" t="str">
        <f t="shared" si="20"/>
        <v>-</v>
      </c>
      <c r="AA41" s="417"/>
      <c r="AB41" s="414" t="str">
        <f t="shared" si="21"/>
        <v>-</v>
      </c>
      <c r="AC41" s="415" t="str">
        <f t="shared" si="22"/>
        <v>-</v>
      </c>
      <c r="AD41" s="415" t="str">
        <f t="shared" si="23"/>
        <v>-</v>
      </c>
      <c r="AE41" s="416" t="str">
        <f t="shared" si="24"/>
        <v>-</v>
      </c>
      <c r="AF41" s="417"/>
      <c r="AG41" s="410" t="str">
        <f t="shared" si="25"/>
        <v>-</v>
      </c>
      <c r="AH41" s="417"/>
      <c r="AI41" s="418" t="str">
        <f t="shared" si="26"/>
        <v>ù</v>
      </c>
      <c r="AJ41" s="419" t="str">
        <f t="shared" si="27"/>
        <v>~</v>
      </c>
      <c r="AK41" s="417"/>
      <c r="AL41" s="414" t="str">
        <f t="shared" si="28"/>
        <v>-</v>
      </c>
      <c r="AM41" s="416" t="str">
        <f t="shared" si="29"/>
        <v>-</v>
      </c>
    </row>
    <row r="42" spans="2:39" ht="15" x14ac:dyDescent="0.3">
      <c r="B42" s="400" t="str">
        <f>IF(MAX(B$7:B41)+1&gt;MAX('Res.Aux.'!$Y$23:$Y$722),"-",MAX(B$7:B41)+1)</f>
        <v>-</v>
      </c>
      <c r="C42" s="401" t="str">
        <f>IF($B42="-","",INDEX('Res.Aux.'!$A$12:$AE$722,MATCH($B42,'Res.Aux.'!$Y$12:$Y$722,0),MATCH(C$6,'Res.Aux.'!$A$14:$AE$14,0)))</f>
        <v/>
      </c>
      <c r="D42" s="402" t="str">
        <f t="shared" si="14"/>
        <v/>
      </c>
      <c r="E42" s="403" t="str">
        <f>IF($B42="-","",INDEX('Res.Aux.'!$A$12:$AE$722,MATCH($B42,'Res.Aux.'!$Y$12:$Y$722,0),MATCH(E$6,'Res.Aux.'!$A$14:$AE$14,0)))</f>
        <v/>
      </c>
      <c r="F42" s="402" t="str">
        <f t="shared" si="15"/>
        <v/>
      </c>
      <c r="G42" s="404" t="str">
        <f>IF($B42="-","",INDEX('Res.Aux.'!$A$12:$AE$722,MATCH($B42,'Res.Aux.'!$Y$12:$Y$722,0),MATCH(G$6,'Res.Aux.'!$A$14:$AE$14,0)))</f>
        <v/>
      </c>
      <c r="H42" s="405" t="str">
        <f>IF($B42="-","",Datos!$I$16)</f>
        <v/>
      </c>
      <c r="I42" s="406" t="str">
        <f>IF($C42="","",Datos!$G$16)</f>
        <v/>
      </c>
      <c r="J42" s="407" t="str">
        <f>IF($B42="-","",INDEX('Res.Aux.'!$A$12:$AE$722,MATCH($B42,'Res.Aux.'!$Y$12:$Y$722,0),MATCH(J$6,'Res.Aux.'!$A$14:$AE$14,0)))</f>
        <v/>
      </c>
      <c r="K42" s="408" t="str">
        <f>IF($C42="","",Datos!$H$26)</f>
        <v/>
      </c>
      <c r="L42" s="409" t="str">
        <f>IF($I42="","",INDEX(Datos!$D$25:$I$33,MATCH('G. VAR. MAKRO'!$M42,Datos!$E$25:$E$33,0),MATCH('G. VAR. MAKRO'!$L$6,Datos!$D$26:$I$26,0)))</f>
        <v/>
      </c>
      <c r="M42" s="407" t="str">
        <f>IF($I42="","",INDEX('Res.Aux.'!$A$12:$AE$722,MATCH($B42,'Res.Aux.'!$Y$12:$Y$722,0),MATCH(M$6,'Res.Aux.'!$A$22:$AE$22,0)))</f>
        <v/>
      </c>
      <c r="N42" s="410" t="str">
        <f>IF($B42="-","",INDEX('Res.Aux.'!$A$12:$AE$722,MATCH($B42,'Res.Aux.'!$Y$12:$Y$722,0),MATCH(N$6,'Res.Aux.'!$A$14:$AE$14,0)))</f>
        <v/>
      </c>
      <c r="O42" s="411"/>
      <c r="P42" s="412" t="str">
        <f t="shared" si="6"/>
        <v/>
      </c>
      <c r="Q42" s="413" t="str">
        <f t="shared" si="16"/>
        <v>ù</v>
      </c>
      <c r="R42" s="414" t="str">
        <f>IF($B42="-","",INDEX('Res.Aux.'!$A$12:$AE$722,MATCH($B42,'Res.Aux.'!$Y$12:$Y$722,0),MATCH(R$6,'Res.Aux.'!$A$15:$AE$15,0)))</f>
        <v/>
      </c>
      <c r="S42" s="415" t="str">
        <f>IF($B42="-","",INDEX('Res.Aux.'!$A$12:$AE$722,MATCH($B42,'Res.Aux.'!$Y$12:$Y$722,0),MATCH(S$6,'Res.Aux.'!$A$15:$AE$15,0)))</f>
        <v/>
      </c>
      <c r="T42" s="415" t="str">
        <f>IF($B42="-","",INDEX('Res.Aux.'!$A$12:$AE$722,MATCH($B42,'Res.Aux.'!$Y$12:$Y$722,0),MATCH(T$6,'Res.Aux.'!$A$15:$AE$15,0)))</f>
        <v/>
      </c>
      <c r="U42" s="416" t="str">
        <f>IF($B42="-","",INDEX('Res.Aux.'!$A$12:$AE$722,MATCH($B42,'Res.Aux.'!$Y$12:$Y$722,0),MATCH(U$6,'Res.Aux.'!$A$15:$AE$15,0)))</f>
        <v/>
      </c>
      <c r="V42" s="417"/>
      <c r="W42" s="414" t="str">
        <f t="shared" si="17"/>
        <v>-</v>
      </c>
      <c r="X42" s="415" t="str">
        <f t="shared" si="18"/>
        <v>-</v>
      </c>
      <c r="Y42" s="415" t="str">
        <f t="shared" si="19"/>
        <v>-</v>
      </c>
      <c r="Z42" s="416" t="str">
        <f t="shared" si="20"/>
        <v>-</v>
      </c>
      <c r="AA42" s="417"/>
      <c r="AB42" s="414" t="str">
        <f t="shared" si="21"/>
        <v>-</v>
      </c>
      <c r="AC42" s="415" t="str">
        <f t="shared" si="22"/>
        <v>-</v>
      </c>
      <c r="AD42" s="415" t="str">
        <f t="shared" si="23"/>
        <v>-</v>
      </c>
      <c r="AE42" s="416" t="str">
        <f t="shared" si="24"/>
        <v>-</v>
      </c>
      <c r="AF42" s="417"/>
      <c r="AG42" s="410" t="str">
        <f t="shared" si="25"/>
        <v>-</v>
      </c>
      <c r="AH42" s="417"/>
      <c r="AI42" s="418" t="str">
        <f t="shared" si="26"/>
        <v>ù</v>
      </c>
      <c r="AJ42" s="419" t="str">
        <f t="shared" si="27"/>
        <v>~</v>
      </c>
      <c r="AK42" s="417"/>
      <c r="AL42" s="414" t="str">
        <f t="shared" si="28"/>
        <v>-</v>
      </c>
      <c r="AM42" s="416" t="str">
        <f t="shared" si="29"/>
        <v>-</v>
      </c>
    </row>
    <row r="43" spans="2:39" ht="15" x14ac:dyDescent="0.3">
      <c r="B43" s="400" t="str">
        <f>IF(MAX(B$7:B42)+1&gt;MAX('Res.Aux.'!$Y$23:$Y$722),"-",MAX(B$7:B42)+1)</f>
        <v>-</v>
      </c>
      <c r="C43" s="401" t="str">
        <f>IF($B43="-","",INDEX('Res.Aux.'!$A$12:$AE$722,MATCH($B43,'Res.Aux.'!$Y$12:$Y$722,0),MATCH(C$6,'Res.Aux.'!$A$14:$AE$14,0)))</f>
        <v/>
      </c>
      <c r="D43" s="402" t="str">
        <f t="shared" si="14"/>
        <v/>
      </c>
      <c r="E43" s="403" t="str">
        <f>IF($B43="-","",INDEX('Res.Aux.'!$A$12:$AE$722,MATCH($B43,'Res.Aux.'!$Y$12:$Y$722,0),MATCH(E$6,'Res.Aux.'!$A$14:$AE$14,0)))</f>
        <v/>
      </c>
      <c r="F43" s="402" t="str">
        <f t="shared" si="15"/>
        <v/>
      </c>
      <c r="G43" s="404" t="str">
        <f>IF($B43="-","",INDEX('Res.Aux.'!$A$12:$AE$722,MATCH($B43,'Res.Aux.'!$Y$12:$Y$722,0),MATCH(G$6,'Res.Aux.'!$A$14:$AE$14,0)))</f>
        <v/>
      </c>
      <c r="H43" s="405" t="str">
        <f>IF($B43="-","",Datos!$I$16)</f>
        <v/>
      </c>
      <c r="I43" s="406" t="str">
        <f>IF($C43="","",Datos!$G$16)</f>
        <v/>
      </c>
      <c r="J43" s="407" t="str">
        <f>IF($B43="-","",INDEX('Res.Aux.'!$A$12:$AE$722,MATCH($B43,'Res.Aux.'!$Y$12:$Y$722,0),MATCH(J$6,'Res.Aux.'!$A$14:$AE$14,0)))</f>
        <v/>
      </c>
      <c r="K43" s="408" t="str">
        <f>IF($C43="","",Datos!$H$26)</f>
        <v/>
      </c>
      <c r="L43" s="409" t="str">
        <f>IF($I43="","",INDEX(Datos!$D$25:$I$33,MATCH('G. VAR. MAKRO'!$M43,Datos!$E$25:$E$33,0),MATCH('G. VAR. MAKRO'!$L$6,Datos!$D$26:$I$26,0)))</f>
        <v/>
      </c>
      <c r="M43" s="407" t="str">
        <f>IF($I43="","",INDEX('Res.Aux.'!$A$12:$AE$722,MATCH($B43,'Res.Aux.'!$Y$12:$Y$722,0),MATCH(M$6,'Res.Aux.'!$A$22:$AE$22,0)))</f>
        <v/>
      </c>
      <c r="N43" s="410" t="str">
        <f>IF($B43="-","",INDEX('Res.Aux.'!$A$12:$AE$722,MATCH($B43,'Res.Aux.'!$Y$12:$Y$722,0),MATCH(N$6,'Res.Aux.'!$A$14:$AE$14,0)))</f>
        <v/>
      </c>
      <c r="O43" s="411"/>
      <c r="P43" s="412" t="str">
        <f t="shared" si="6"/>
        <v/>
      </c>
      <c r="Q43" s="413" t="str">
        <f t="shared" si="16"/>
        <v>ù</v>
      </c>
      <c r="R43" s="414" t="str">
        <f>IF($B43="-","",INDEX('Res.Aux.'!$A$12:$AE$722,MATCH($B43,'Res.Aux.'!$Y$12:$Y$722,0),MATCH(R$6,'Res.Aux.'!$A$15:$AE$15,0)))</f>
        <v/>
      </c>
      <c r="S43" s="415" t="str">
        <f>IF($B43="-","",INDEX('Res.Aux.'!$A$12:$AE$722,MATCH($B43,'Res.Aux.'!$Y$12:$Y$722,0),MATCH(S$6,'Res.Aux.'!$A$15:$AE$15,0)))</f>
        <v/>
      </c>
      <c r="T43" s="415" t="str">
        <f>IF($B43="-","",INDEX('Res.Aux.'!$A$12:$AE$722,MATCH($B43,'Res.Aux.'!$Y$12:$Y$722,0),MATCH(T$6,'Res.Aux.'!$A$15:$AE$15,0)))</f>
        <v/>
      </c>
      <c r="U43" s="416" t="str">
        <f>IF($B43="-","",INDEX('Res.Aux.'!$A$12:$AE$722,MATCH($B43,'Res.Aux.'!$Y$12:$Y$722,0),MATCH(U$6,'Res.Aux.'!$A$15:$AE$15,0)))</f>
        <v/>
      </c>
      <c r="V43" s="417"/>
      <c r="W43" s="414" t="str">
        <f t="shared" si="17"/>
        <v>-</v>
      </c>
      <c r="X43" s="415" t="str">
        <f t="shared" si="18"/>
        <v>-</v>
      </c>
      <c r="Y43" s="415" t="str">
        <f t="shared" si="19"/>
        <v>-</v>
      </c>
      <c r="Z43" s="416" t="str">
        <f t="shared" si="20"/>
        <v>-</v>
      </c>
      <c r="AA43" s="417"/>
      <c r="AB43" s="414" t="str">
        <f t="shared" si="21"/>
        <v>-</v>
      </c>
      <c r="AC43" s="415" t="str">
        <f t="shared" si="22"/>
        <v>-</v>
      </c>
      <c r="AD43" s="415" t="str">
        <f t="shared" si="23"/>
        <v>-</v>
      </c>
      <c r="AE43" s="416" t="str">
        <f t="shared" si="24"/>
        <v>-</v>
      </c>
      <c r="AF43" s="417"/>
      <c r="AG43" s="410" t="str">
        <f t="shared" si="25"/>
        <v>-</v>
      </c>
      <c r="AH43" s="417"/>
      <c r="AI43" s="418" t="str">
        <f t="shared" si="26"/>
        <v>ù</v>
      </c>
      <c r="AJ43" s="419" t="str">
        <f t="shared" si="27"/>
        <v>~</v>
      </c>
      <c r="AK43" s="417"/>
      <c r="AL43" s="414" t="str">
        <f t="shared" si="28"/>
        <v>-</v>
      </c>
      <c r="AM43" s="416" t="str">
        <f t="shared" si="29"/>
        <v>-</v>
      </c>
    </row>
    <row r="44" spans="2:39" ht="15" x14ac:dyDescent="0.3">
      <c r="B44" s="400" t="str">
        <f>IF(MAX(B$7:B43)+1&gt;MAX('Res.Aux.'!$Y$23:$Y$722),"-",MAX(B$7:B43)+1)</f>
        <v>-</v>
      </c>
      <c r="C44" s="401" t="str">
        <f>IF($B44="-","",INDEX('Res.Aux.'!$A$12:$AE$722,MATCH($B44,'Res.Aux.'!$Y$12:$Y$722,0),MATCH(C$6,'Res.Aux.'!$A$14:$AE$14,0)))</f>
        <v/>
      </c>
      <c r="D44" s="402" t="str">
        <f t="shared" si="14"/>
        <v/>
      </c>
      <c r="E44" s="403" t="str">
        <f>IF($B44="-","",INDEX('Res.Aux.'!$A$12:$AE$722,MATCH($B44,'Res.Aux.'!$Y$12:$Y$722,0),MATCH(E$6,'Res.Aux.'!$A$14:$AE$14,0)))</f>
        <v/>
      </c>
      <c r="F44" s="402" t="str">
        <f t="shared" si="15"/>
        <v/>
      </c>
      <c r="G44" s="404" t="str">
        <f>IF($B44="-","",INDEX('Res.Aux.'!$A$12:$AE$722,MATCH($B44,'Res.Aux.'!$Y$12:$Y$722,0),MATCH(G$6,'Res.Aux.'!$A$14:$AE$14,0)))</f>
        <v/>
      </c>
      <c r="H44" s="405" t="str">
        <f>IF($B44="-","",Datos!$I$16)</f>
        <v/>
      </c>
      <c r="I44" s="406" t="str">
        <f>IF($C44="","",Datos!$G$16)</f>
        <v/>
      </c>
      <c r="J44" s="407" t="str">
        <f>IF($B44="-","",INDEX('Res.Aux.'!$A$12:$AE$722,MATCH($B44,'Res.Aux.'!$Y$12:$Y$722,0),MATCH(J$6,'Res.Aux.'!$A$14:$AE$14,0)))</f>
        <v/>
      </c>
      <c r="K44" s="408" t="str">
        <f>IF($C44="","",Datos!$H$26)</f>
        <v/>
      </c>
      <c r="L44" s="409" t="str">
        <f>IF($I44="","",INDEX(Datos!$D$25:$I$33,MATCH('G. VAR. MAKRO'!$M44,Datos!$E$25:$E$33,0),MATCH('G. VAR. MAKRO'!$L$6,Datos!$D$26:$I$26,0)))</f>
        <v/>
      </c>
      <c r="M44" s="407" t="str">
        <f>IF($I44="","",INDEX('Res.Aux.'!$A$12:$AE$722,MATCH($B44,'Res.Aux.'!$Y$12:$Y$722,0),MATCH(M$6,'Res.Aux.'!$A$22:$AE$22,0)))</f>
        <v/>
      </c>
      <c r="N44" s="410" t="str">
        <f>IF($B44="-","",INDEX('Res.Aux.'!$A$12:$AE$722,MATCH($B44,'Res.Aux.'!$Y$12:$Y$722,0),MATCH(N$6,'Res.Aux.'!$A$14:$AE$14,0)))</f>
        <v/>
      </c>
      <c r="O44" s="411"/>
      <c r="P44" s="412" t="str">
        <f t="shared" si="6"/>
        <v/>
      </c>
      <c r="Q44" s="413" t="str">
        <f t="shared" si="16"/>
        <v>ù</v>
      </c>
      <c r="R44" s="414" t="str">
        <f>IF($B44="-","",INDEX('Res.Aux.'!$A$12:$AE$722,MATCH($B44,'Res.Aux.'!$Y$12:$Y$722,0),MATCH(R$6,'Res.Aux.'!$A$15:$AE$15,0)))</f>
        <v/>
      </c>
      <c r="S44" s="415" t="str">
        <f>IF($B44="-","",INDEX('Res.Aux.'!$A$12:$AE$722,MATCH($B44,'Res.Aux.'!$Y$12:$Y$722,0),MATCH(S$6,'Res.Aux.'!$A$15:$AE$15,0)))</f>
        <v/>
      </c>
      <c r="T44" s="415" t="str">
        <f>IF($B44="-","",INDEX('Res.Aux.'!$A$12:$AE$722,MATCH($B44,'Res.Aux.'!$Y$12:$Y$722,0),MATCH(T$6,'Res.Aux.'!$A$15:$AE$15,0)))</f>
        <v/>
      </c>
      <c r="U44" s="416" t="str">
        <f>IF($B44="-","",INDEX('Res.Aux.'!$A$12:$AE$722,MATCH($B44,'Res.Aux.'!$Y$12:$Y$722,0),MATCH(U$6,'Res.Aux.'!$A$15:$AE$15,0)))</f>
        <v/>
      </c>
      <c r="V44" s="417"/>
      <c r="W44" s="414" t="str">
        <f t="shared" si="17"/>
        <v>-</v>
      </c>
      <c r="X44" s="415" t="str">
        <f t="shared" si="18"/>
        <v>-</v>
      </c>
      <c r="Y44" s="415" t="str">
        <f t="shared" si="19"/>
        <v>-</v>
      </c>
      <c r="Z44" s="416" t="str">
        <f t="shared" si="20"/>
        <v>-</v>
      </c>
      <c r="AA44" s="417"/>
      <c r="AB44" s="414" t="str">
        <f t="shared" si="21"/>
        <v>-</v>
      </c>
      <c r="AC44" s="415" t="str">
        <f t="shared" si="22"/>
        <v>-</v>
      </c>
      <c r="AD44" s="415" t="str">
        <f t="shared" si="23"/>
        <v>-</v>
      </c>
      <c r="AE44" s="416" t="str">
        <f t="shared" si="24"/>
        <v>-</v>
      </c>
      <c r="AF44" s="417"/>
      <c r="AG44" s="410" t="str">
        <f t="shared" si="25"/>
        <v>-</v>
      </c>
      <c r="AH44" s="417"/>
      <c r="AI44" s="418" t="str">
        <f t="shared" si="26"/>
        <v>ù</v>
      </c>
      <c r="AJ44" s="419" t="str">
        <f t="shared" si="27"/>
        <v>~</v>
      </c>
      <c r="AK44" s="417"/>
      <c r="AL44" s="414" t="str">
        <f t="shared" si="28"/>
        <v>-</v>
      </c>
      <c r="AM44" s="416" t="str">
        <f t="shared" si="29"/>
        <v>-</v>
      </c>
    </row>
    <row r="45" spans="2:39" ht="15" x14ac:dyDescent="0.3">
      <c r="B45" s="400" t="str">
        <f>IF(MAX(B$7:B44)+1&gt;MAX('Res.Aux.'!$Y$23:$Y$722),"-",MAX(B$7:B44)+1)</f>
        <v>-</v>
      </c>
      <c r="C45" s="401" t="str">
        <f>IF($B45="-","",INDEX('Res.Aux.'!$A$12:$AE$722,MATCH($B45,'Res.Aux.'!$Y$12:$Y$722,0),MATCH(C$6,'Res.Aux.'!$A$14:$AE$14,0)))</f>
        <v/>
      </c>
      <c r="D45" s="402" t="str">
        <f t="shared" si="14"/>
        <v/>
      </c>
      <c r="E45" s="403" t="str">
        <f>IF($B45="-","",INDEX('Res.Aux.'!$A$12:$AE$722,MATCH($B45,'Res.Aux.'!$Y$12:$Y$722,0),MATCH(E$6,'Res.Aux.'!$A$14:$AE$14,0)))</f>
        <v/>
      </c>
      <c r="F45" s="402" t="str">
        <f t="shared" si="15"/>
        <v/>
      </c>
      <c r="G45" s="404" t="str">
        <f>IF($B45="-","",INDEX('Res.Aux.'!$A$12:$AE$722,MATCH($B45,'Res.Aux.'!$Y$12:$Y$722,0),MATCH(G$6,'Res.Aux.'!$A$14:$AE$14,0)))</f>
        <v/>
      </c>
      <c r="H45" s="405" t="str">
        <f>IF($B45="-","",Datos!$I$16)</f>
        <v/>
      </c>
      <c r="I45" s="406" t="str">
        <f>IF($C45="","",Datos!$G$16)</f>
        <v/>
      </c>
      <c r="J45" s="407" t="str">
        <f>IF($B45="-","",INDEX('Res.Aux.'!$A$12:$AE$722,MATCH($B45,'Res.Aux.'!$Y$12:$Y$722,0),MATCH(J$6,'Res.Aux.'!$A$14:$AE$14,0)))</f>
        <v/>
      </c>
      <c r="K45" s="408" t="str">
        <f>IF($C45="","",Datos!$H$26)</f>
        <v/>
      </c>
      <c r="L45" s="409" t="str">
        <f>IF($I45="","",INDEX(Datos!$D$25:$I$33,MATCH('G. VAR. MAKRO'!$M45,Datos!$E$25:$E$33,0),MATCH('G. VAR. MAKRO'!$L$6,Datos!$D$26:$I$26,0)))</f>
        <v/>
      </c>
      <c r="M45" s="407" t="str">
        <f>IF($I45="","",INDEX('Res.Aux.'!$A$12:$AE$722,MATCH($B45,'Res.Aux.'!$Y$12:$Y$722,0),MATCH(M$6,'Res.Aux.'!$A$22:$AE$22,0)))</f>
        <v/>
      </c>
      <c r="N45" s="410" t="str">
        <f>IF($B45="-","",INDEX('Res.Aux.'!$A$12:$AE$722,MATCH($B45,'Res.Aux.'!$Y$12:$Y$722,0),MATCH(N$6,'Res.Aux.'!$A$14:$AE$14,0)))</f>
        <v/>
      </c>
      <c r="O45" s="411"/>
      <c r="P45" s="412" t="str">
        <f t="shared" si="6"/>
        <v/>
      </c>
      <c r="Q45" s="413" t="str">
        <f t="shared" si="16"/>
        <v>ù</v>
      </c>
      <c r="R45" s="414" t="str">
        <f>IF($B45="-","",INDEX('Res.Aux.'!$A$12:$AE$722,MATCH($B45,'Res.Aux.'!$Y$12:$Y$722,0),MATCH(R$6,'Res.Aux.'!$A$15:$AE$15,0)))</f>
        <v/>
      </c>
      <c r="S45" s="415" t="str">
        <f>IF($B45="-","",INDEX('Res.Aux.'!$A$12:$AE$722,MATCH($B45,'Res.Aux.'!$Y$12:$Y$722,0),MATCH(S$6,'Res.Aux.'!$A$15:$AE$15,0)))</f>
        <v/>
      </c>
      <c r="T45" s="415" t="str">
        <f>IF($B45="-","",INDEX('Res.Aux.'!$A$12:$AE$722,MATCH($B45,'Res.Aux.'!$Y$12:$Y$722,0),MATCH(T$6,'Res.Aux.'!$A$15:$AE$15,0)))</f>
        <v/>
      </c>
      <c r="U45" s="416" t="str">
        <f>IF($B45="-","",INDEX('Res.Aux.'!$A$12:$AE$722,MATCH($B45,'Res.Aux.'!$Y$12:$Y$722,0),MATCH(U$6,'Res.Aux.'!$A$15:$AE$15,0)))</f>
        <v/>
      </c>
      <c r="V45" s="417"/>
      <c r="W45" s="414" t="str">
        <f t="shared" si="17"/>
        <v>-</v>
      </c>
      <c r="X45" s="415" t="str">
        <f t="shared" si="18"/>
        <v>-</v>
      </c>
      <c r="Y45" s="415" t="str">
        <f t="shared" si="19"/>
        <v>-</v>
      </c>
      <c r="Z45" s="416" t="str">
        <f t="shared" si="20"/>
        <v>-</v>
      </c>
      <c r="AA45" s="417"/>
      <c r="AB45" s="414" t="str">
        <f t="shared" si="21"/>
        <v>-</v>
      </c>
      <c r="AC45" s="415" t="str">
        <f t="shared" si="22"/>
        <v>-</v>
      </c>
      <c r="AD45" s="415" t="str">
        <f t="shared" si="23"/>
        <v>-</v>
      </c>
      <c r="AE45" s="416" t="str">
        <f t="shared" si="24"/>
        <v>-</v>
      </c>
      <c r="AF45" s="417"/>
      <c r="AG45" s="410" t="str">
        <f t="shared" si="25"/>
        <v>-</v>
      </c>
      <c r="AH45" s="417"/>
      <c r="AI45" s="418" t="str">
        <f t="shared" si="26"/>
        <v>ù</v>
      </c>
      <c r="AJ45" s="419" t="str">
        <f t="shared" si="27"/>
        <v>~</v>
      </c>
      <c r="AK45" s="417"/>
      <c r="AL45" s="414" t="str">
        <f t="shared" si="28"/>
        <v>-</v>
      </c>
      <c r="AM45" s="416" t="str">
        <f t="shared" si="29"/>
        <v>-</v>
      </c>
    </row>
    <row r="46" spans="2:39" ht="15" x14ac:dyDescent="0.3">
      <c r="B46" s="400" t="str">
        <f>IF(MAX(B$7:B45)+1&gt;MAX('Res.Aux.'!$Y$23:$Y$722),"-",MAX(B$7:B45)+1)</f>
        <v>-</v>
      </c>
      <c r="C46" s="401" t="str">
        <f>IF($B46="-","",INDEX('Res.Aux.'!$A$12:$AE$722,MATCH($B46,'Res.Aux.'!$Y$12:$Y$722,0),MATCH(C$6,'Res.Aux.'!$A$14:$AE$14,0)))</f>
        <v/>
      </c>
      <c r="D46" s="402" t="str">
        <f t="shared" si="14"/>
        <v/>
      </c>
      <c r="E46" s="403" t="str">
        <f>IF($B46="-","",INDEX('Res.Aux.'!$A$12:$AE$722,MATCH($B46,'Res.Aux.'!$Y$12:$Y$722,0),MATCH(E$6,'Res.Aux.'!$A$14:$AE$14,0)))</f>
        <v/>
      </c>
      <c r="F46" s="402" t="str">
        <f t="shared" si="15"/>
        <v/>
      </c>
      <c r="G46" s="404" t="str">
        <f>IF($B46="-","",INDEX('Res.Aux.'!$A$12:$AE$722,MATCH($B46,'Res.Aux.'!$Y$12:$Y$722,0),MATCH(G$6,'Res.Aux.'!$A$14:$AE$14,0)))</f>
        <v/>
      </c>
      <c r="H46" s="405" t="str">
        <f>IF($B46="-","",Datos!$I$16)</f>
        <v/>
      </c>
      <c r="I46" s="406" t="str">
        <f>IF($C46="","",Datos!$G$16)</f>
        <v/>
      </c>
      <c r="J46" s="407" t="str">
        <f>IF($B46="-","",INDEX('Res.Aux.'!$A$12:$AE$722,MATCH($B46,'Res.Aux.'!$Y$12:$Y$722,0),MATCH(J$6,'Res.Aux.'!$A$14:$AE$14,0)))</f>
        <v/>
      </c>
      <c r="K46" s="408" t="str">
        <f>IF($C46="","",Datos!$H$26)</f>
        <v/>
      </c>
      <c r="L46" s="409" t="str">
        <f>IF($I46="","",INDEX(Datos!$D$25:$I$33,MATCH('G. VAR. MAKRO'!$M46,Datos!$E$25:$E$33,0),MATCH('G. VAR. MAKRO'!$L$6,Datos!$D$26:$I$26,0)))</f>
        <v/>
      </c>
      <c r="M46" s="407" t="str">
        <f>IF($I46="","",INDEX('Res.Aux.'!$A$12:$AE$722,MATCH($B46,'Res.Aux.'!$Y$12:$Y$722,0),MATCH(M$6,'Res.Aux.'!$A$22:$AE$22,0)))</f>
        <v/>
      </c>
      <c r="N46" s="410" t="str">
        <f>IF($B46="-","",INDEX('Res.Aux.'!$A$12:$AE$722,MATCH($B46,'Res.Aux.'!$Y$12:$Y$722,0),MATCH(N$6,'Res.Aux.'!$A$14:$AE$14,0)))</f>
        <v/>
      </c>
      <c r="O46" s="411"/>
      <c r="P46" s="412" t="str">
        <f t="shared" si="6"/>
        <v/>
      </c>
      <c r="Q46" s="413" t="str">
        <f t="shared" si="16"/>
        <v>ù</v>
      </c>
      <c r="R46" s="414" t="str">
        <f>IF($B46="-","",INDEX('Res.Aux.'!$A$12:$AE$722,MATCH($B46,'Res.Aux.'!$Y$12:$Y$722,0),MATCH(R$6,'Res.Aux.'!$A$15:$AE$15,0)))</f>
        <v/>
      </c>
      <c r="S46" s="415" t="str">
        <f>IF($B46="-","",INDEX('Res.Aux.'!$A$12:$AE$722,MATCH($B46,'Res.Aux.'!$Y$12:$Y$722,0),MATCH(S$6,'Res.Aux.'!$A$15:$AE$15,0)))</f>
        <v/>
      </c>
      <c r="T46" s="415" t="str">
        <f>IF($B46="-","",INDEX('Res.Aux.'!$A$12:$AE$722,MATCH($B46,'Res.Aux.'!$Y$12:$Y$722,0),MATCH(T$6,'Res.Aux.'!$A$15:$AE$15,0)))</f>
        <v/>
      </c>
      <c r="U46" s="416" t="str">
        <f>IF($B46="-","",INDEX('Res.Aux.'!$A$12:$AE$722,MATCH($B46,'Res.Aux.'!$Y$12:$Y$722,0),MATCH(U$6,'Res.Aux.'!$A$15:$AE$15,0)))</f>
        <v/>
      </c>
      <c r="V46" s="417"/>
      <c r="W46" s="414" t="str">
        <f t="shared" si="17"/>
        <v>-</v>
      </c>
      <c r="X46" s="415" t="str">
        <f t="shared" si="18"/>
        <v>-</v>
      </c>
      <c r="Y46" s="415" t="str">
        <f t="shared" si="19"/>
        <v>-</v>
      </c>
      <c r="Z46" s="416" t="str">
        <f t="shared" si="20"/>
        <v>-</v>
      </c>
      <c r="AA46" s="417"/>
      <c r="AB46" s="414" t="str">
        <f t="shared" si="21"/>
        <v>-</v>
      </c>
      <c r="AC46" s="415" t="str">
        <f t="shared" si="22"/>
        <v>-</v>
      </c>
      <c r="AD46" s="415" t="str">
        <f t="shared" si="23"/>
        <v>-</v>
      </c>
      <c r="AE46" s="416" t="str">
        <f t="shared" si="24"/>
        <v>-</v>
      </c>
      <c r="AF46" s="417"/>
      <c r="AG46" s="410" t="str">
        <f t="shared" si="25"/>
        <v>-</v>
      </c>
      <c r="AH46" s="417"/>
      <c r="AI46" s="418" t="str">
        <f t="shared" si="26"/>
        <v>ù</v>
      </c>
      <c r="AJ46" s="419" t="str">
        <f t="shared" si="27"/>
        <v>~</v>
      </c>
      <c r="AK46" s="417"/>
      <c r="AL46" s="414" t="str">
        <f t="shared" si="28"/>
        <v>-</v>
      </c>
      <c r="AM46" s="416" t="str">
        <f t="shared" si="29"/>
        <v>-</v>
      </c>
    </row>
    <row r="47" spans="2:39" ht="15" x14ac:dyDescent="0.3">
      <c r="B47" s="400" t="str">
        <f>IF(MAX(B$7:B46)+1&gt;MAX('Res.Aux.'!$Y$23:$Y$722),"-",MAX(B$7:B46)+1)</f>
        <v>-</v>
      </c>
      <c r="C47" s="401" t="str">
        <f>IF($B47="-","",INDEX('Res.Aux.'!$A$12:$AE$722,MATCH($B47,'Res.Aux.'!$Y$12:$Y$722,0),MATCH(C$6,'Res.Aux.'!$A$14:$AE$14,0)))</f>
        <v/>
      </c>
      <c r="D47" s="402" t="str">
        <f t="shared" si="14"/>
        <v/>
      </c>
      <c r="E47" s="403" t="str">
        <f>IF($B47="-","",INDEX('Res.Aux.'!$A$12:$AE$722,MATCH($B47,'Res.Aux.'!$Y$12:$Y$722,0),MATCH(E$6,'Res.Aux.'!$A$14:$AE$14,0)))</f>
        <v/>
      </c>
      <c r="F47" s="402" t="str">
        <f t="shared" si="15"/>
        <v/>
      </c>
      <c r="G47" s="404" t="str">
        <f>IF($B47="-","",INDEX('Res.Aux.'!$A$12:$AE$722,MATCH($B47,'Res.Aux.'!$Y$12:$Y$722,0),MATCH(G$6,'Res.Aux.'!$A$14:$AE$14,0)))</f>
        <v/>
      </c>
      <c r="H47" s="405" t="str">
        <f>IF($B47="-","",Datos!$I$16)</f>
        <v/>
      </c>
      <c r="I47" s="406" t="str">
        <f>IF($C47="","",Datos!$G$16)</f>
        <v/>
      </c>
      <c r="J47" s="407" t="str">
        <f>IF($B47="-","",INDEX('Res.Aux.'!$A$12:$AE$722,MATCH($B47,'Res.Aux.'!$Y$12:$Y$722,0),MATCH(J$6,'Res.Aux.'!$A$14:$AE$14,0)))</f>
        <v/>
      </c>
      <c r="K47" s="408" t="str">
        <f>IF($C47="","",Datos!$H$26)</f>
        <v/>
      </c>
      <c r="L47" s="409" t="str">
        <f>IF($I47="","",INDEX(Datos!$D$25:$I$33,MATCH('G. VAR. MAKRO'!$M47,Datos!$E$25:$E$33,0),MATCH('G. VAR. MAKRO'!$L$6,Datos!$D$26:$I$26,0)))</f>
        <v/>
      </c>
      <c r="M47" s="407" t="str">
        <f>IF($I47="","",INDEX('Res.Aux.'!$A$12:$AE$722,MATCH($B47,'Res.Aux.'!$Y$12:$Y$722,0),MATCH(M$6,'Res.Aux.'!$A$22:$AE$22,0)))</f>
        <v/>
      </c>
      <c r="N47" s="410" t="str">
        <f>IF($B47="-","",INDEX('Res.Aux.'!$A$12:$AE$722,MATCH($B47,'Res.Aux.'!$Y$12:$Y$722,0),MATCH(N$6,'Res.Aux.'!$A$14:$AE$14,0)))</f>
        <v/>
      </c>
      <c r="O47" s="411"/>
      <c r="P47" s="412" t="str">
        <f t="shared" si="6"/>
        <v/>
      </c>
      <c r="Q47" s="413" t="str">
        <f t="shared" si="16"/>
        <v>ù</v>
      </c>
      <c r="R47" s="414" t="str">
        <f>IF($B47="-","",INDEX('Res.Aux.'!$A$12:$AE$722,MATCH($B47,'Res.Aux.'!$Y$12:$Y$722,0),MATCH(R$6,'Res.Aux.'!$A$15:$AE$15,0)))</f>
        <v/>
      </c>
      <c r="S47" s="415" t="str">
        <f>IF($B47="-","",INDEX('Res.Aux.'!$A$12:$AE$722,MATCH($B47,'Res.Aux.'!$Y$12:$Y$722,0),MATCH(S$6,'Res.Aux.'!$A$15:$AE$15,0)))</f>
        <v/>
      </c>
      <c r="T47" s="415" t="str">
        <f>IF($B47="-","",INDEX('Res.Aux.'!$A$12:$AE$722,MATCH($B47,'Res.Aux.'!$Y$12:$Y$722,0),MATCH(T$6,'Res.Aux.'!$A$15:$AE$15,0)))</f>
        <v/>
      </c>
      <c r="U47" s="416" t="str">
        <f>IF($B47="-","",INDEX('Res.Aux.'!$A$12:$AE$722,MATCH($B47,'Res.Aux.'!$Y$12:$Y$722,0),MATCH(U$6,'Res.Aux.'!$A$15:$AE$15,0)))</f>
        <v/>
      </c>
      <c r="V47" s="417"/>
      <c r="W47" s="414" t="str">
        <f t="shared" si="17"/>
        <v>-</v>
      </c>
      <c r="X47" s="415" t="str">
        <f t="shared" si="18"/>
        <v>-</v>
      </c>
      <c r="Y47" s="415" t="str">
        <f t="shared" si="19"/>
        <v>-</v>
      </c>
      <c r="Z47" s="416" t="str">
        <f t="shared" si="20"/>
        <v>-</v>
      </c>
      <c r="AA47" s="417"/>
      <c r="AB47" s="414" t="str">
        <f t="shared" si="21"/>
        <v>-</v>
      </c>
      <c r="AC47" s="415" t="str">
        <f t="shared" si="22"/>
        <v>-</v>
      </c>
      <c r="AD47" s="415" t="str">
        <f t="shared" si="23"/>
        <v>-</v>
      </c>
      <c r="AE47" s="416" t="str">
        <f t="shared" si="24"/>
        <v>-</v>
      </c>
      <c r="AF47" s="417"/>
      <c r="AG47" s="410" t="str">
        <f t="shared" si="25"/>
        <v>-</v>
      </c>
      <c r="AH47" s="417"/>
      <c r="AI47" s="418" t="str">
        <f t="shared" si="26"/>
        <v>ù</v>
      </c>
      <c r="AJ47" s="419" t="str">
        <f t="shared" si="27"/>
        <v>~</v>
      </c>
      <c r="AK47" s="417"/>
      <c r="AL47" s="414" t="str">
        <f t="shared" si="28"/>
        <v>-</v>
      </c>
      <c r="AM47" s="416" t="str">
        <f t="shared" si="29"/>
        <v>-</v>
      </c>
    </row>
    <row r="48" spans="2:39" ht="15" x14ac:dyDescent="0.3">
      <c r="B48" s="400" t="str">
        <f>IF(MAX(B$7:B47)+1&gt;MAX('Res.Aux.'!$Y$23:$Y$722),"-",MAX(B$7:B47)+1)</f>
        <v>-</v>
      </c>
      <c r="C48" s="401" t="str">
        <f>IF($B48="-","",INDEX('Res.Aux.'!$A$12:$AE$722,MATCH($B48,'Res.Aux.'!$Y$12:$Y$722,0),MATCH(C$6,'Res.Aux.'!$A$14:$AE$14,0)))</f>
        <v/>
      </c>
      <c r="D48" s="402" t="str">
        <f t="shared" si="14"/>
        <v/>
      </c>
      <c r="E48" s="403" t="str">
        <f>IF($B48="-","",INDEX('Res.Aux.'!$A$12:$AE$722,MATCH($B48,'Res.Aux.'!$Y$12:$Y$722,0),MATCH(E$6,'Res.Aux.'!$A$14:$AE$14,0)))</f>
        <v/>
      </c>
      <c r="F48" s="402" t="str">
        <f t="shared" si="15"/>
        <v/>
      </c>
      <c r="G48" s="404" t="str">
        <f>IF($B48="-","",INDEX('Res.Aux.'!$A$12:$AE$722,MATCH($B48,'Res.Aux.'!$Y$12:$Y$722,0),MATCH(G$6,'Res.Aux.'!$A$14:$AE$14,0)))</f>
        <v/>
      </c>
      <c r="H48" s="405" t="str">
        <f>IF($B48="-","",Datos!$I$16)</f>
        <v/>
      </c>
      <c r="I48" s="406" t="str">
        <f>IF($C48="","",Datos!$G$16)</f>
        <v/>
      </c>
      <c r="J48" s="407" t="str">
        <f>IF($B48="-","",INDEX('Res.Aux.'!$A$12:$AE$722,MATCH($B48,'Res.Aux.'!$Y$12:$Y$722,0),MATCH(J$6,'Res.Aux.'!$A$14:$AE$14,0)))</f>
        <v/>
      </c>
      <c r="K48" s="408" t="str">
        <f>IF($C48="","",Datos!$H$26)</f>
        <v/>
      </c>
      <c r="L48" s="409" t="str">
        <f>IF($I48="","",INDEX(Datos!$D$25:$I$33,MATCH('G. VAR. MAKRO'!$M48,Datos!$E$25:$E$33,0),MATCH('G. VAR. MAKRO'!$L$6,Datos!$D$26:$I$26,0)))</f>
        <v/>
      </c>
      <c r="M48" s="407" t="str">
        <f>IF($I48="","",INDEX('Res.Aux.'!$A$12:$AE$722,MATCH($B48,'Res.Aux.'!$Y$12:$Y$722,0),MATCH(M$6,'Res.Aux.'!$A$22:$AE$22,0)))</f>
        <v/>
      </c>
      <c r="N48" s="410" t="str">
        <f>IF($B48="-","",INDEX('Res.Aux.'!$A$12:$AE$722,MATCH($B48,'Res.Aux.'!$Y$12:$Y$722,0),MATCH(N$6,'Res.Aux.'!$A$14:$AE$14,0)))</f>
        <v/>
      </c>
      <c r="O48" s="411"/>
      <c r="P48" s="412" t="str">
        <f t="shared" si="6"/>
        <v/>
      </c>
      <c r="Q48" s="413" t="str">
        <f t="shared" si="16"/>
        <v>ù</v>
      </c>
      <c r="R48" s="414" t="str">
        <f>IF($B48="-","",INDEX('Res.Aux.'!$A$12:$AE$722,MATCH($B48,'Res.Aux.'!$Y$12:$Y$722,0),MATCH(R$6,'Res.Aux.'!$A$15:$AE$15,0)))</f>
        <v/>
      </c>
      <c r="S48" s="415" t="str">
        <f>IF($B48="-","",INDEX('Res.Aux.'!$A$12:$AE$722,MATCH($B48,'Res.Aux.'!$Y$12:$Y$722,0),MATCH(S$6,'Res.Aux.'!$A$15:$AE$15,0)))</f>
        <v/>
      </c>
      <c r="T48" s="415" t="str">
        <f>IF($B48="-","",INDEX('Res.Aux.'!$A$12:$AE$722,MATCH($B48,'Res.Aux.'!$Y$12:$Y$722,0),MATCH(T$6,'Res.Aux.'!$A$15:$AE$15,0)))</f>
        <v/>
      </c>
      <c r="U48" s="416" t="str">
        <f>IF($B48="-","",INDEX('Res.Aux.'!$A$12:$AE$722,MATCH($B48,'Res.Aux.'!$Y$12:$Y$722,0),MATCH(U$6,'Res.Aux.'!$A$15:$AE$15,0)))</f>
        <v/>
      </c>
      <c r="V48" s="417"/>
      <c r="W48" s="414" t="str">
        <f t="shared" si="17"/>
        <v>-</v>
      </c>
      <c r="X48" s="415" t="str">
        <f t="shared" si="18"/>
        <v>-</v>
      </c>
      <c r="Y48" s="415" t="str">
        <f t="shared" si="19"/>
        <v>-</v>
      </c>
      <c r="Z48" s="416" t="str">
        <f t="shared" si="20"/>
        <v>-</v>
      </c>
      <c r="AA48" s="417"/>
      <c r="AB48" s="414" t="str">
        <f t="shared" si="21"/>
        <v>-</v>
      </c>
      <c r="AC48" s="415" t="str">
        <f t="shared" si="22"/>
        <v>-</v>
      </c>
      <c r="AD48" s="415" t="str">
        <f t="shared" si="23"/>
        <v>-</v>
      </c>
      <c r="AE48" s="416" t="str">
        <f t="shared" si="24"/>
        <v>-</v>
      </c>
      <c r="AF48" s="417"/>
      <c r="AG48" s="410" t="str">
        <f t="shared" si="25"/>
        <v>-</v>
      </c>
      <c r="AH48" s="417"/>
      <c r="AI48" s="418" t="str">
        <f t="shared" si="26"/>
        <v>ù</v>
      </c>
      <c r="AJ48" s="419" t="str">
        <f t="shared" si="27"/>
        <v>~</v>
      </c>
      <c r="AK48" s="417"/>
      <c r="AL48" s="414" t="str">
        <f t="shared" si="28"/>
        <v>-</v>
      </c>
      <c r="AM48" s="416" t="str">
        <f t="shared" si="29"/>
        <v>-</v>
      </c>
    </row>
    <row r="49" spans="2:39" ht="15" x14ac:dyDescent="0.3">
      <c r="B49" s="400" t="str">
        <f>IF(MAX(B$7:B48)+1&gt;MAX('Res.Aux.'!$Y$23:$Y$722),"-",MAX(B$7:B48)+1)</f>
        <v>-</v>
      </c>
      <c r="C49" s="401" t="str">
        <f>IF($B49="-","",INDEX('Res.Aux.'!$A$12:$AE$722,MATCH($B49,'Res.Aux.'!$Y$12:$Y$722,0),MATCH(C$6,'Res.Aux.'!$A$14:$AE$14,0)))</f>
        <v/>
      </c>
      <c r="D49" s="402" t="str">
        <f t="shared" si="14"/>
        <v/>
      </c>
      <c r="E49" s="403" t="str">
        <f>IF($B49="-","",INDEX('Res.Aux.'!$A$12:$AE$722,MATCH($B49,'Res.Aux.'!$Y$12:$Y$722,0),MATCH(E$6,'Res.Aux.'!$A$14:$AE$14,0)))</f>
        <v/>
      </c>
      <c r="F49" s="402" t="str">
        <f t="shared" si="15"/>
        <v/>
      </c>
      <c r="G49" s="404" t="str">
        <f>IF($B49="-","",INDEX('Res.Aux.'!$A$12:$AE$722,MATCH($B49,'Res.Aux.'!$Y$12:$Y$722,0),MATCH(G$6,'Res.Aux.'!$A$14:$AE$14,0)))</f>
        <v/>
      </c>
      <c r="H49" s="405" t="str">
        <f>IF($B49="-","",Datos!$I$16)</f>
        <v/>
      </c>
      <c r="I49" s="406" t="str">
        <f>IF($C49="","",Datos!$G$16)</f>
        <v/>
      </c>
      <c r="J49" s="407" t="str">
        <f>IF($B49="-","",INDEX('Res.Aux.'!$A$12:$AE$722,MATCH($B49,'Res.Aux.'!$Y$12:$Y$722,0),MATCH(J$6,'Res.Aux.'!$A$14:$AE$14,0)))</f>
        <v/>
      </c>
      <c r="K49" s="408" t="str">
        <f>IF($C49="","",Datos!$H$26)</f>
        <v/>
      </c>
      <c r="L49" s="409" t="str">
        <f>IF($I49="","",INDEX(Datos!$D$25:$I$33,MATCH('G. VAR. MAKRO'!$M49,Datos!$E$25:$E$33,0),MATCH('G. VAR. MAKRO'!$L$6,Datos!$D$26:$I$26,0)))</f>
        <v/>
      </c>
      <c r="M49" s="407" t="str">
        <f>IF($I49="","",INDEX('Res.Aux.'!$A$12:$AE$722,MATCH($B49,'Res.Aux.'!$Y$12:$Y$722,0),MATCH(M$6,'Res.Aux.'!$A$22:$AE$22,0)))</f>
        <v/>
      </c>
      <c r="N49" s="410" t="str">
        <f>IF($B49="-","",INDEX('Res.Aux.'!$A$12:$AE$722,MATCH($B49,'Res.Aux.'!$Y$12:$Y$722,0),MATCH(N$6,'Res.Aux.'!$A$14:$AE$14,0)))</f>
        <v/>
      </c>
      <c r="O49" s="411"/>
      <c r="P49" s="412" t="str">
        <f t="shared" si="6"/>
        <v/>
      </c>
      <c r="Q49" s="413" t="str">
        <f t="shared" si="16"/>
        <v>ù</v>
      </c>
      <c r="R49" s="414" t="str">
        <f>IF($B49="-","",INDEX('Res.Aux.'!$A$12:$AE$722,MATCH($B49,'Res.Aux.'!$Y$12:$Y$722,0),MATCH(R$6,'Res.Aux.'!$A$15:$AE$15,0)))</f>
        <v/>
      </c>
      <c r="S49" s="415" t="str">
        <f>IF($B49="-","",INDEX('Res.Aux.'!$A$12:$AE$722,MATCH($B49,'Res.Aux.'!$Y$12:$Y$722,0),MATCH(S$6,'Res.Aux.'!$A$15:$AE$15,0)))</f>
        <v/>
      </c>
      <c r="T49" s="415" t="str">
        <f>IF($B49="-","",INDEX('Res.Aux.'!$A$12:$AE$722,MATCH($B49,'Res.Aux.'!$Y$12:$Y$722,0),MATCH(T$6,'Res.Aux.'!$A$15:$AE$15,0)))</f>
        <v/>
      </c>
      <c r="U49" s="416" t="str">
        <f>IF($B49="-","",INDEX('Res.Aux.'!$A$12:$AE$722,MATCH($B49,'Res.Aux.'!$Y$12:$Y$722,0),MATCH(U$6,'Res.Aux.'!$A$15:$AE$15,0)))</f>
        <v/>
      </c>
      <c r="V49" s="417"/>
      <c r="W49" s="414" t="str">
        <f t="shared" si="17"/>
        <v>-</v>
      </c>
      <c r="X49" s="415" t="str">
        <f t="shared" si="18"/>
        <v>-</v>
      </c>
      <c r="Y49" s="415" t="str">
        <f t="shared" si="19"/>
        <v>-</v>
      </c>
      <c r="Z49" s="416" t="str">
        <f t="shared" si="20"/>
        <v>-</v>
      </c>
      <c r="AA49" s="417"/>
      <c r="AB49" s="414" t="str">
        <f t="shared" si="21"/>
        <v>-</v>
      </c>
      <c r="AC49" s="415" t="str">
        <f t="shared" si="22"/>
        <v>-</v>
      </c>
      <c r="AD49" s="415" t="str">
        <f t="shared" si="23"/>
        <v>-</v>
      </c>
      <c r="AE49" s="416" t="str">
        <f t="shared" si="24"/>
        <v>-</v>
      </c>
      <c r="AF49" s="417"/>
      <c r="AG49" s="410" t="str">
        <f t="shared" si="25"/>
        <v>-</v>
      </c>
      <c r="AH49" s="417"/>
      <c r="AI49" s="418" t="str">
        <f t="shared" si="26"/>
        <v>ù</v>
      </c>
      <c r="AJ49" s="419" t="str">
        <f t="shared" si="27"/>
        <v>~</v>
      </c>
      <c r="AK49" s="417"/>
      <c r="AL49" s="414" t="str">
        <f t="shared" si="28"/>
        <v>-</v>
      </c>
      <c r="AM49" s="416" t="str">
        <f t="shared" si="29"/>
        <v>-</v>
      </c>
    </row>
    <row r="50" spans="2:39" ht="15" x14ac:dyDescent="0.3">
      <c r="B50" s="400" t="str">
        <f>IF(MAX(B$7:B49)+1&gt;MAX('Res.Aux.'!$Y$23:$Y$722),"-",MAX(B$7:B49)+1)</f>
        <v>-</v>
      </c>
      <c r="C50" s="401" t="str">
        <f>IF($B50="-","",INDEX('Res.Aux.'!$A$12:$AE$722,MATCH($B50,'Res.Aux.'!$Y$12:$Y$722,0),MATCH(C$6,'Res.Aux.'!$A$14:$AE$14,0)))</f>
        <v/>
      </c>
      <c r="D50" s="402" t="str">
        <f t="shared" si="14"/>
        <v/>
      </c>
      <c r="E50" s="403" t="str">
        <f>IF($B50="-","",INDEX('Res.Aux.'!$A$12:$AE$722,MATCH($B50,'Res.Aux.'!$Y$12:$Y$722,0),MATCH(E$6,'Res.Aux.'!$A$14:$AE$14,0)))</f>
        <v/>
      </c>
      <c r="F50" s="402" t="str">
        <f t="shared" si="15"/>
        <v/>
      </c>
      <c r="G50" s="404" t="str">
        <f>IF($B50="-","",INDEX('Res.Aux.'!$A$12:$AE$722,MATCH($B50,'Res.Aux.'!$Y$12:$Y$722,0),MATCH(G$6,'Res.Aux.'!$A$14:$AE$14,0)))</f>
        <v/>
      </c>
      <c r="H50" s="405" t="str">
        <f>IF($B50="-","",Datos!$I$16)</f>
        <v/>
      </c>
      <c r="I50" s="406" t="str">
        <f>IF($C50="","",Datos!$G$16)</f>
        <v/>
      </c>
      <c r="J50" s="407" t="str">
        <f>IF($B50="-","",INDEX('Res.Aux.'!$A$12:$AE$722,MATCH($B50,'Res.Aux.'!$Y$12:$Y$722,0),MATCH(J$6,'Res.Aux.'!$A$14:$AE$14,0)))</f>
        <v/>
      </c>
      <c r="K50" s="408" t="str">
        <f>IF($C50="","",Datos!$H$26)</f>
        <v/>
      </c>
      <c r="L50" s="409" t="str">
        <f>IF($I50="","",INDEX(Datos!$D$25:$I$33,MATCH('G. VAR. MAKRO'!$M50,Datos!$E$25:$E$33,0),MATCH('G. VAR. MAKRO'!$L$6,Datos!$D$26:$I$26,0)))</f>
        <v/>
      </c>
      <c r="M50" s="407" t="str">
        <f>IF($I50="","",INDEX('Res.Aux.'!$A$12:$AE$722,MATCH($B50,'Res.Aux.'!$Y$12:$Y$722,0),MATCH(M$6,'Res.Aux.'!$A$22:$AE$22,0)))</f>
        <v/>
      </c>
      <c r="N50" s="410" t="str">
        <f>IF($B50="-","",INDEX('Res.Aux.'!$A$12:$AE$722,MATCH($B50,'Res.Aux.'!$Y$12:$Y$722,0),MATCH(N$6,'Res.Aux.'!$A$14:$AE$14,0)))</f>
        <v/>
      </c>
      <c r="O50" s="411"/>
      <c r="P50" s="412" t="str">
        <f t="shared" si="6"/>
        <v/>
      </c>
      <c r="Q50" s="413" t="str">
        <f t="shared" si="16"/>
        <v>ù</v>
      </c>
      <c r="R50" s="414" t="str">
        <f>IF($B50="-","",INDEX('Res.Aux.'!$A$12:$AE$722,MATCH($B50,'Res.Aux.'!$Y$12:$Y$722,0),MATCH(R$6,'Res.Aux.'!$A$15:$AE$15,0)))</f>
        <v/>
      </c>
      <c r="S50" s="415" t="str">
        <f>IF($B50="-","",INDEX('Res.Aux.'!$A$12:$AE$722,MATCH($B50,'Res.Aux.'!$Y$12:$Y$722,0),MATCH(S$6,'Res.Aux.'!$A$15:$AE$15,0)))</f>
        <v/>
      </c>
      <c r="T50" s="415" t="str">
        <f>IF($B50="-","",INDEX('Res.Aux.'!$A$12:$AE$722,MATCH($B50,'Res.Aux.'!$Y$12:$Y$722,0),MATCH(T$6,'Res.Aux.'!$A$15:$AE$15,0)))</f>
        <v/>
      </c>
      <c r="U50" s="416" t="str">
        <f>IF($B50="-","",INDEX('Res.Aux.'!$A$12:$AE$722,MATCH($B50,'Res.Aux.'!$Y$12:$Y$722,0),MATCH(U$6,'Res.Aux.'!$A$15:$AE$15,0)))</f>
        <v/>
      </c>
      <c r="V50" s="417"/>
      <c r="W50" s="414" t="str">
        <f t="shared" si="17"/>
        <v>-</v>
      </c>
      <c r="X50" s="415" t="str">
        <f t="shared" si="18"/>
        <v>-</v>
      </c>
      <c r="Y50" s="415" t="str">
        <f t="shared" si="19"/>
        <v>-</v>
      </c>
      <c r="Z50" s="416" t="str">
        <f t="shared" si="20"/>
        <v>-</v>
      </c>
      <c r="AA50" s="417"/>
      <c r="AB50" s="414" t="str">
        <f t="shared" si="21"/>
        <v>-</v>
      </c>
      <c r="AC50" s="415" t="str">
        <f t="shared" si="22"/>
        <v>-</v>
      </c>
      <c r="AD50" s="415" t="str">
        <f t="shared" si="23"/>
        <v>-</v>
      </c>
      <c r="AE50" s="416" t="str">
        <f t="shared" si="24"/>
        <v>-</v>
      </c>
      <c r="AF50" s="417"/>
      <c r="AG50" s="410" t="str">
        <f t="shared" si="25"/>
        <v>-</v>
      </c>
      <c r="AH50" s="417"/>
      <c r="AI50" s="418" t="str">
        <f t="shared" si="26"/>
        <v>ù</v>
      </c>
      <c r="AJ50" s="419" t="str">
        <f t="shared" si="27"/>
        <v>~</v>
      </c>
      <c r="AK50" s="417"/>
      <c r="AL50" s="414" t="str">
        <f t="shared" si="28"/>
        <v>-</v>
      </c>
      <c r="AM50" s="416" t="str">
        <f t="shared" si="29"/>
        <v>-</v>
      </c>
    </row>
    <row r="51" spans="2:39" ht="15" x14ac:dyDescent="0.3">
      <c r="B51" s="400" t="str">
        <f>IF(MAX(B$7:B50)+1&gt;MAX('Res.Aux.'!$Y$23:$Y$722),"-",MAX(B$7:B50)+1)</f>
        <v>-</v>
      </c>
      <c r="C51" s="401" t="str">
        <f>IF($B51="-","",INDEX('Res.Aux.'!$A$12:$AE$722,MATCH($B51,'Res.Aux.'!$Y$12:$Y$722,0),MATCH(C$6,'Res.Aux.'!$A$14:$AE$14,0)))</f>
        <v/>
      </c>
      <c r="D51" s="402" t="str">
        <f t="shared" si="14"/>
        <v/>
      </c>
      <c r="E51" s="403" t="str">
        <f>IF($B51="-","",INDEX('Res.Aux.'!$A$12:$AE$722,MATCH($B51,'Res.Aux.'!$Y$12:$Y$722,0),MATCH(E$6,'Res.Aux.'!$A$14:$AE$14,0)))</f>
        <v/>
      </c>
      <c r="F51" s="402" t="str">
        <f t="shared" si="15"/>
        <v/>
      </c>
      <c r="G51" s="404" t="str">
        <f>IF($B51="-","",INDEX('Res.Aux.'!$A$12:$AE$722,MATCH($B51,'Res.Aux.'!$Y$12:$Y$722,0),MATCH(G$6,'Res.Aux.'!$A$14:$AE$14,0)))</f>
        <v/>
      </c>
      <c r="H51" s="405" t="str">
        <f>IF($B51="-","",Datos!$I$16)</f>
        <v/>
      </c>
      <c r="I51" s="406" t="str">
        <f>IF($C51="","",Datos!$G$16)</f>
        <v/>
      </c>
      <c r="J51" s="407" t="str">
        <f>IF($B51="-","",INDEX('Res.Aux.'!$A$12:$AE$722,MATCH($B51,'Res.Aux.'!$Y$12:$Y$722,0),MATCH(J$6,'Res.Aux.'!$A$14:$AE$14,0)))</f>
        <v/>
      </c>
      <c r="K51" s="408" t="str">
        <f>IF($C51="","",Datos!$H$26)</f>
        <v/>
      </c>
      <c r="L51" s="409" t="str">
        <f>IF($I51="","",INDEX(Datos!$D$25:$I$33,MATCH('G. VAR. MAKRO'!$M51,Datos!$E$25:$E$33,0),MATCH('G. VAR. MAKRO'!$L$6,Datos!$D$26:$I$26,0)))</f>
        <v/>
      </c>
      <c r="M51" s="407" t="str">
        <f>IF($I51="","",INDEX('Res.Aux.'!$A$12:$AE$722,MATCH($B51,'Res.Aux.'!$Y$12:$Y$722,0),MATCH(M$6,'Res.Aux.'!$A$22:$AE$22,0)))</f>
        <v/>
      </c>
      <c r="N51" s="410" t="str">
        <f>IF($B51="-","",INDEX('Res.Aux.'!$A$12:$AE$722,MATCH($B51,'Res.Aux.'!$Y$12:$Y$722,0),MATCH(N$6,'Res.Aux.'!$A$14:$AE$14,0)))</f>
        <v/>
      </c>
      <c r="O51" s="411"/>
      <c r="P51" s="412" t="str">
        <f t="shared" si="6"/>
        <v/>
      </c>
      <c r="Q51" s="413" t="str">
        <f t="shared" si="16"/>
        <v>ù</v>
      </c>
      <c r="R51" s="414" t="str">
        <f>IF($B51="-","",INDEX('Res.Aux.'!$A$12:$AE$722,MATCH($B51,'Res.Aux.'!$Y$12:$Y$722,0),MATCH(R$6,'Res.Aux.'!$A$15:$AE$15,0)))</f>
        <v/>
      </c>
      <c r="S51" s="415" t="str">
        <f>IF($B51="-","",INDEX('Res.Aux.'!$A$12:$AE$722,MATCH($B51,'Res.Aux.'!$Y$12:$Y$722,0),MATCH(S$6,'Res.Aux.'!$A$15:$AE$15,0)))</f>
        <v/>
      </c>
      <c r="T51" s="415" t="str">
        <f>IF($B51="-","",INDEX('Res.Aux.'!$A$12:$AE$722,MATCH($B51,'Res.Aux.'!$Y$12:$Y$722,0),MATCH(T$6,'Res.Aux.'!$A$15:$AE$15,0)))</f>
        <v/>
      </c>
      <c r="U51" s="416" t="str">
        <f>IF($B51="-","",INDEX('Res.Aux.'!$A$12:$AE$722,MATCH($B51,'Res.Aux.'!$Y$12:$Y$722,0),MATCH(U$6,'Res.Aux.'!$A$15:$AE$15,0)))</f>
        <v/>
      </c>
      <c r="V51" s="417"/>
      <c r="W51" s="414" t="str">
        <f t="shared" si="17"/>
        <v>-</v>
      </c>
      <c r="X51" s="415" t="str">
        <f t="shared" si="18"/>
        <v>-</v>
      </c>
      <c r="Y51" s="415" t="str">
        <f t="shared" si="19"/>
        <v>-</v>
      </c>
      <c r="Z51" s="416" t="str">
        <f t="shared" si="20"/>
        <v>-</v>
      </c>
      <c r="AA51" s="417"/>
      <c r="AB51" s="414" t="str">
        <f t="shared" si="21"/>
        <v>-</v>
      </c>
      <c r="AC51" s="415" t="str">
        <f t="shared" si="22"/>
        <v>-</v>
      </c>
      <c r="AD51" s="415" t="str">
        <f t="shared" si="23"/>
        <v>-</v>
      </c>
      <c r="AE51" s="416" t="str">
        <f t="shared" si="24"/>
        <v>-</v>
      </c>
      <c r="AF51" s="417"/>
      <c r="AG51" s="410" t="str">
        <f t="shared" si="25"/>
        <v>-</v>
      </c>
      <c r="AH51" s="417"/>
      <c r="AI51" s="418" t="str">
        <f t="shared" si="26"/>
        <v>ù</v>
      </c>
      <c r="AJ51" s="419" t="str">
        <f t="shared" si="27"/>
        <v>~</v>
      </c>
      <c r="AK51" s="417"/>
      <c r="AL51" s="414" t="str">
        <f t="shared" si="28"/>
        <v>-</v>
      </c>
      <c r="AM51" s="416" t="str">
        <f t="shared" si="29"/>
        <v>-</v>
      </c>
    </row>
    <row r="52" spans="2:39" ht="15" x14ac:dyDescent="0.3">
      <c r="B52" s="400" t="str">
        <f>IF(MAX(B$7:B51)+1&gt;MAX('Res.Aux.'!$Y$23:$Y$722),"-",MAX(B$7:B51)+1)</f>
        <v>-</v>
      </c>
      <c r="C52" s="401" t="str">
        <f>IF($B52="-","",INDEX('Res.Aux.'!$A$12:$AE$722,MATCH($B52,'Res.Aux.'!$Y$12:$Y$722,0),MATCH(C$6,'Res.Aux.'!$A$14:$AE$14,0)))</f>
        <v/>
      </c>
      <c r="D52" s="402" t="str">
        <f t="shared" si="14"/>
        <v/>
      </c>
      <c r="E52" s="403" t="str">
        <f>IF($B52="-","",INDEX('Res.Aux.'!$A$12:$AE$722,MATCH($B52,'Res.Aux.'!$Y$12:$Y$722,0),MATCH(E$6,'Res.Aux.'!$A$14:$AE$14,0)))</f>
        <v/>
      </c>
      <c r="F52" s="402" t="str">
        <f t="shared" si="15"/>
        <v/>
      </c>
      <c r="G52" s="404" t="str">
        <f>IF($B52="-","",INDEX('Res.Aux.'!$A$12:$AE$722,MATCH($B52,'Res.Aux.'!$Y$12:$Y$722,0),MATCH(G$6,'Res.Aux.'!$A$14:$AE$14,0)))</f>
        <v/>
      </c>
      <c r="H52" s="405" t="str">
        <f>IF($B52="-","",Datos!$I$16)</f>
        <v/>
      </c>
      <c r="I52" s="406" t="str">
        <f>IF($C52="","",Datos!$G$16)</f>
        <v/>
      </c>
      <c r="J52" s="407" t="str">
        <f>IF($B52="-","",INDEX('Res.Aux.'!$A$12:$AE$722,MATCH($B52,'Res.Aux.'!$Y$12:$Y$722,0),MATCH(J$6,'Res.Aux.'!$A$14:$AE$14,0)))</f>
        <v/>
      </c>
      <c r="K52" s="408" t="str">
        <f>IF($C52="","",Datos!$H$26)</f>
        <v/>
      </c>
      <c r="L52" s="409" t="str">
        <f>IF($I52="","",INDEX(Datos!$D$25:$I$33,MATCH('G. VAR. MAKRO'!$M52,Datos!$E$25:$E$33,0),MATCH('G. VAR. MAKRO'!$L$6,Datos!$D$26:$I$26,0)))</f>
        <v/>
      </c>
      <c r="M52" s="407" t="str">
        <f>IF($I52="","",INDEX('Res.Aux.'!$A$12:$AE$722,MATCH($B52,'Res.Aux.'!$Y$12:$Y$722,0),MATCH(M$6,'Res.Aux.'!$A$22:$AE$22,0)))</f>
        <v/>
      </c>
      <c r="N52" s="410" t="str">
        <f>IF($B52="-","",INDEX('Res.Aux.'!$A$12:$AE$722,MATCH($B52,'Res.Aux.'!$Y$12:$Y$722,0),MATCH(N$6,'Res.Aux.'!$A$14:$AE$14,0)))</f>
        <v/>
      </c>
      <c r="O52" s="411"/>
      <c r="P52" s="412" t="str">
        <f t="shared" si="6"/>
        <v/>
      </c>
      <c r="Q52" s="413" t="str">
        <f t="shared" si="16"/>
        <v>ù</v>
      </c>
      <c r="R52" s="414" t="str">
        <f>IF($B52="-","",INDEX('Res.Aux.'!$A$12:$AE$722,MATCH($B52,'Res.Aux.'!$Y$12:$Y$722,0),MATCH(R$6,'Res.Aux.'!$A$15:$AE$15,0)))</f>
        <v/>
      </c>
      <c r="S52" s="415" t="str">
        <f>IF($B52="-","",INDEX('Res.Aux.'!$A$12:$AE$722,MATCH($B52,'Res.Aux.'!$Y$12:$Y$722,0),MATCH(S$6,'Res.Aux.'!$A$15:$AE$15,0)))</f>
        <v/>
      </c>
      <c r="T52" s="415" t="str">
        <f>IF($B52="-","",INDEX('Res.Aux.'!$A$12:$AE$722,MATCH($B52,'Res.Aux.'!$Y$12:$Y$722,0),MATCH(T$6,'Res.Aux.'!$A$15:$AE$15,0)))</f>
        <v/>
      </c>
      <c r="U52" s="416" t="str">
        <f>IF($B52="-","",INDEX('Res.Aux.'!$A$12:$AE$722,MATCH($B52,'Res.Aux.'!$Y$12:$Y$722,0),MATCH(U$6,'Res.Aux.'!$A$15:$AE$15,0)))</f>
        <v/>
      </c>
      <c r="V52" s="417"/>
      <c r="W52" s="414" t="str">
        <f t="shared" si="17"/>
        <v>-</v>
      </c>
      <c r="X52" s="415" t="str">
        <f t="shared" si="18"/>
        <v>-</v>
      </c>
      <c r="Y52" s="415" t="str">
        <f t="shared" si="19"/>
        <v>-</v>
      </c>
      <c r="Z52" s="416" t="str">
        <f t="shared" si="20"/>
        <v>-</v>
      </c>
      <c r="AA52" s="417"/>
      <c r="AB52" s="414" t="str">
        <f t="shared" si="21"/>
        <v>-</v>
      </c>
      <c r="AC52" s="415" t="str">
        <f t="shared" si="22"/>
        <v>-</v>
      </c>
      <c r="AD52" s="415" t="str">
        <f t="shared" si="23"/>
        <v>-</v>
      </c>
      <c r="AE52" s="416" t="str">
        <f t="shared" si="24"/>
        <v>-</v>
      </c>
      <c r="AF52" s="417"/>
      <c r="AG52" s="410" t="str">
        <f t="shared" si="25"/>
        <v>-</v>
      </c>
      <c r="AH52" s="417"/>
      <c r="AI52" s="418" t="str">
        <f t="shared" si="26"/>
        <v>ù</v>
      </c>
      <c r="AJ52" s="419" t="str">
        <f t="shared" si="27"/>
        <v>~</v>
      </c>
      <c r="AK52" s="417"/>
      <c r="AL52" s="414" t="str">
        <f t="shared" si="28"/>
        <v>-</v>
      </c>
      <c r="AM52" s="416" t="str">
        <f t="shared" si="29"/>
        <v>-</v>
      </c>
    </row>
    <row r="53" spans="2:39" ht="15" x14ac:dyDescent="0.3">
      <c r="B53" s="400" t="str">
        <f>IF(MAX(B$7:B52)+1&gt;MAX('Res.Aux.'!$Y$23:$Y$722),"-",MAX(B$7:B52)+1)</f>
        <v>-</v>
      </c>
      <c r="C53" s="401" t="str">
        <f>IF($B53="-","",INDEX('Res.Aux.'!$A$12:$AE$722,MATCH($B53,'Res.Aux.'!$Y$12:$Y$722,0),MATCH(C$6,'Res.Aux.'!$A$14:$AE$14,0)))</f>
        <v/>
      </c>
      <c r="D53" s="402" t="str">
        <f t="shared" si="14"/>
        <v/>
      </c>
      <c r="E53" s="403" t="str">
        <f>IF($B53="-","",INDEX('Res.Aux.'!$A$12:$AE$722,MATCH($B53,'Res.Aux.'!$Y$12:$Y$722,0),MATCH(E$6,'Res.Aux.'!$A$14:$AE$14,0)))</f>
        <v/>
      </c>
      <c r="F53" s="402" t="str">
        <f t="shared" si="15"/>
        <v/>
      </c>
      <c r="G53" s="404" t="str">
        <f>IF($B53="-","",INDEX('Res.Aux.'!$A$12:$AE$722,MATCH($B53,'Res.Aux.'!$Y$12:$Y$722,0),MATCH(G$6,'Res.Aux.'!$A$14:$AE$14,0)))</f>
        <v/>
      </c>
      <c r="H53" s="405" t="str">
        <f>IF($B53="-","",Datos!$I$16)</f>
        <v/>
      </c>
      <c r="I53" s="406" t="str">
        <f>IF($C53="","",Datos!$G$16)</f>
        <v/>
      </c>
      <c r="J53" s="407" t="str">
        <f>IF($B53="-","",INDEX('Res.Aux.'!$A$12:$AE$722,MATCH($B53,'Res.Aux.'!$Y$12:$Y$722,0),MATCH(J$6,'Res.Aux.'!$A$14:$AE$14,0)))</f>
        <v/>
      </c>
      <c r="K53" s="408" t="str">
        <f>IF($C53="","",Datos!$H$26)</f>
        <v/>
      </c>
      <c r="L53" s="409" t="str">
        <f>IF($I53="","",INDEX(Datos!$D$25:$I$33,MATCH('G. VAR. MAKRO'!$M53,Datos!$E$25:$E$33,0),MATCH('G. VAR. MAKRO'!$L$6,Datos!$D$26:$I$26,0)))</f>
        <v/>
      </c>
      <c r="M53" s="407" t="str">
        <f>IF($I53="","",INDEX('Res.Aux.'!$A$12:$AE$722,MATCH($B53,'Res.Aux.'!$Y$12:$Y$722,0),MATCH(M$6,'Res.Aux.'!$A$22:$AE$22,0)))</f>
        <v/>
      </c>
      <c r="N53" s="410" t="str">
        <f>IF($B53="-","",INDEX('Res.Aux.'!$A$12:$AE$722,MATCH($B53,'Res.Aux.'!$Y$12:$Y$722,0),MATCH(N$6,'Res.Aux.'!$A$14:$AE$14,0)))</f>
        <v/>
      </c>
      <c r="O53" s="411"/>
      <c r="P53" s="412" t="str">
        <f t="shared" si="6"/>
        <v/>
      </c>
      <c r="Q53" s="413" t="str">
        <f t="shared" si="16"/>
        <v>ù</v>
      </c>
      <c r="R53" s="414" t="str">
        <f>IF($B53="-","",INDEX('Res.Aux.'!$A$12:$AE$722,MATCH($B53,'Res.Aux.'!$Y$12:$Y$722,0),MATCH(R$6,'Res.Aux.'!$A$15:$AE$15,0)))</f>
        <v/>
      </c>
      <c r="S53" s="415" t="str">
        <f>IF($B53="-","",INDEX('Res.Aux.'!$A$12:$AE$722,MATCH($B53,'Res.Aux.'!$Y$12:$Y$722,0),MATCH(S$6,'Res.Aux.'!$A$15:$AE$15,0)))</f>
        <v/>
      </c>
      <c r="T53" s="415" t="str">
        <f>IF($B53="-","",INDEX('Res.Aux.'!$A$12:$AE$722,MATCH($B53,'Res.Aux.'!$Y$12:$Y$722,0),MATCH(T$6,'Res.Aux.'!$A$15:$AE$15,0)))</f>
        <v/>
      </c>
      <c r="U53" s="416" t="str">
        <f>IF($B53="-","",INDEX('Res.Aux.'!$A$12:$AE$722,MATCH($B53,'Res.Aux.'!$Y$12:$Y$722,0),MATCH(U$6,'Res.Aux.'!$A$15:$AE$15,0)))</f>
        <v/>
      </c>
      <c r="V53" s="417"/>
      <c r="W53" s="414" t="str">
        <f t="shared" si="17"/>
        <v>-</v>
      </c>
      <c r="X53" s="415" t="str">
        <f t="shared" si="18"/>
        <v>-</v>
      </c>
      <c r="Y53" s="415" t="str">
        <f t="shared" si="19"/>
        <v>-</v>
      </c>
      <c r="Z53" s="416" t="str">
        <f t="shared" si="20"/>
        <v>-</v>
      </c>
      <c r="AA53" s="417"/>
      <c r="AB53" s="414" t="str">
        <f t="shared" si="21"/>
        <v>-</v>
      </c>
      <c r="AC53" s="415" t="str">
        <f t="shared" si="22"/>
        <v>-</v>
      </c>
      <c r="AD53" s="415" t="str">
        <f t="shared" si="23"/>
        <v>-</v>
      </c>
      <c r="AE53" s="416" t="str">
        <f t="shared" si="24"/>
        <v>-</v>
      </c>
      <c r="AF53" s="417"/>
      <c r="AG53" s="410" t="str">
        <f t="shared" si="25"/>
        <v>-</v>
      </c>
      <c r="AH53" s="417"/>
      <c r="AI53" s="418" t="str">
        <f t="shared" si="26"/>
        <v>ù</v>
      </c>
      <c r="AJ53" s="419" t="str">
        <f t="shared" si="27"/>
        <v>~</v>
      </c>
      <c r="AK53" s="417"/>
      <c r="AL53" s="414" t="str">
        <f t="shared" si="28"/>
        <v>-</v>
      </c>
      <c r="AM53" s="416" t="str">
        <f t="shared" si="29"/>
        <v>-</v>
      </c>
    </row>
    <row r="54" spans="2:39" ht="15" x14ac:dyDescent="0.3">
      <c r="B54" s="400" t="str">
        <f>IF(MAX(B$7:B53)+1&gt;MAX('Res.Aux.'!$Y$23:$Y$722),"-",MAX(B$7:B53)+1)</f>
        <v>-</v>
      </c>
      <c r="C54" s="401" t="str">
        <f>IF($B54="-","",INDEX('Res.Aux.'!$A$12:$AE$722,MATCH($B54,'Res.Aux.'!$Y$12:$Y$722,0),MATCH(C$6,'Res.Aux.'!$A$14:$AE$14,0)))</f>
        <v/>
      </c>
      <c r="D54" s="402" t="str">
        <f t="shared" si="14"/>
        <v/>
      </c>
      <c r="E54" s="403" t="str">
        <f>IF($B54="-","",INDEX('Res.Aux.'!$A$12:$AE$722,MATCH($B54,'Res.Aux.'!$Y$12:$Y$722,0),MATCH(E$6,'Res.Aux.'!$A$14:$AE$14,0)))</f>
        <v/>
      </c>
      <c r="F54" s="402" t="str">
        <f t="shared" si="15"/>
        <v/>
      </c>
      <c r="G54" s="404" t="str">
        <f>IF($B54="-","",INDEX('Res.Aux.'!$A$12:$AE$722,MATCH($B54,'Res.Aux.'!$Y$12:$Y$722,0),MATCH(G$6,'Res.Aux.'!$A$14:$AE$14,0)))</f>
        <v/>
      </c>
      <c r="H54" s="405" t="str">
        <f>IF($B54="-","",Datos!$I$16)</f>
        <v/>
      </c>
      <c r="I54" s="406" t="str">
        <f>IF($C54="","",Datos!$G$16)</f>
        <v/>
      </c>
      <c r="J54" s="407" t="str">
        <f>IF($B54="-","",INDEX('Res.Aux.'!$A$12:$AE$722,MATCH($B54,'Res.Aux.'!$Y$12:$Y$722,0),MATCH(J$6,'Res.Aux.'!$A$14:$AE$14,0)))</f>
        <v/>
      </c>
      <c r="K54" s="408" t="str">
        <f>IF($C54="","",Datos!$H$26)</f>
        <v/>
      </c>
      <c r="L54" s="409" t="str">
        <f>IF($I54="","",INDEX(Datos!$D$25:$I$33,MATCH('G. VAR. MAKRO'!$M54,Datos!$E$25:$E$33,0),MATCH('G. VAR. MAKRO'!$L$6,Datos!$D$26:$I$26,0)))</f>
        <v/>
      </c>
      <c r="M54" s="407" t="str">
        <f>IF($I54="","",INDEX('Res.Aux.'!$A$12:$AE$722,MATCH($B54,'Res.Aux.'!$Y$12:$Y$722,0),MATCH(M$6,'Res.Aux.'!$A$22:$AE$22,0)))</f>
        <v/>
      </c>
      <c r="N54" s="410" t="str">
        <f>IF($B54="-","",INDEX('Res.Aux.'!$A$12:$AE$722,MATCH($B54,'Res.Aux.'!$Y$12:$Y$722,0),MATCH(N$6,'Res.Aux.'!$A$14:$AE$14,0)))</f>
        <v/>
      </c>
      <c r="O54" s="411"/>
      <c r="P54" s="412" t="str">
        <f t="shared" si="6"/>
        <v/>
      </c>
      <c r="Q54" s="413" t="str">
        <f t="shared" si="16"/>
        <v>ù</v>
      </c>
      <c r="R54" s="414" t="str">
        <f>IF($B54="-","",INDEX('Res.Aux.'!$A$12:$AE$722,MATCH($B54,'Res.Aux.'!$Y$12:$Y$722,0),MATCH(R$6,'Res.Aux.'!$A$15:$AE$15,0)))</f>
        <v/>
      </c>
      <c r="S54" s="415" t="str">
        <f>IF($B54="-","",INDEX('Res.Aux.'!$A$12:$AE$722,MATCH($B54,'Res.Aux.'!$Y$12:$Y$722,0),MATCH(S$6,'Res.Aux.'!$A$15:$AE$15,0)))</f>
        <v/>
      </c>
      <c r="T54" s="415" t="str">
        <f>IF($B54="-","",INDEX('Res.Aux.'!$A$12:$AE$722,MATCH($B54,'Res.Aux.'!$Y$12:$Y$722,0),MATCH(T$6,'Res.Aux.'!$A$15:$AE$15,0)))</f>
        <v/>
      </c>
      <c r="U54" s="416" t="str">
        <f>IF($B54="-","",INDEX('Res.Aux.'!$A$12:$AE$722,MATCH($B54,'Res.Aux.'!$Y$12:$Y$722,0),MATCH(U$6,'Res.Aux.'!$A$15:$AE$15,0)))</f>
        <v/>
      </c>
      <c r="V54" s="417"/>
      <c r="W54" s="414" t="str">
        <f t="shared" si="17"/>
        <v>-</v>
      </c>
      <c r="X54" s="415" t="str">
        <f t="shared" si="18"/>
        <v>-</v>
      </c>
      <c r="Y54" s="415" t="str">
        <f t="shared" si="19"/>
        <v>-</v>
      </c>
      <c r="Z54" s="416" t="str">
        <f t="shared" si="20"/>
        <v>-</v>
      </c>
      <c r="AA54" s="417"/>
      <c r="AB54" s="414" t="str">
        <f t="shared" si="21"/>
        <v>-</v>
      </c>
      <c r="AC54" s="415" t="str">
        <f t="shared" si="22"/>
        <v>-</v>
      </c>
      <c r="AD54" s="415" t="str">
        <f t="shared" si="23"/>
        <v>-</v>
      </c>
      <c r="AE54" s="416" t="str">
        <f t="shared" si="24"/>
        <v>-</v>
      </c>
      <c r="AF54" s="417"/>
      <c r="AG54" s="410" t="str">
        <f t="shared" si="25"/>
        <v>-</v>
      </c>
      <c r="AH54" s="417"/>
      <c r="AI54" s="418" t="str">
        <f t="shared" si="26"/>
        <v>ù</v>
      </c>
      <c r="AJ54" s="419" t="str">
        <f t="shared" si="27"/>
        <v>~</v>
      </c>
      <c r="AK54" s="417"/>
      <c r="AL54" s="414" t="str">
        <f t="shared" si="28"/>
        <v>-</v>
      </c>
      <c r="AM54" s="416" t="str">
        <f t="shared" si="29"/>
        <v>-</v>
      </c>
    </row>
    <row r="55" spans="2:39" ht="15" x14ac:dyDescent="0.3">
      <c r="B55" s="400" t="str">
        <f>IF(MAX(B$7:B54)+1&gt;MAX('Res.Aux.'!$Y$23:$Y$722),"-",MAX(B$7:B54)+1)</f>
        <v>-</v>
      </c>
      <c r="C55" s="401" t="str">
        <f>IF($B55="-","",INDEX('Res.Aux.'!$A$12:$AE$722,MATCH($B55,'Res.Aux.'!$Y$12:$Y$722,0),MATCH(C$6,'Res.Aux.'!$A$14:$AE$14,0)))</f>
        <v/>
      </c>
      <c r="D55" s="402" t="str">
        <f t="shared" si="14"/>
        <v/>
      </c>
      <c r="E55" s="403" t="str">
        <f>IF($B55="-","",INDEX('Res.Aux.'!$A$12:$AE$722,MATCH($B55,'Res.Aux.'!$Y$12:$Y$722,0),MATCH(E$6,'Res.Aux.'!$A$14:$AE$14,0)))</f>
        <v/>
      </c>
      <c r="F55" s="402" t="str">
        <f t="shared" si="15"/>
        <v/>
      </c>
      <c r="G55" s="404" t="str">
        <f>IF($B55="-","",INDEX('Res.Aux.'!$A$12:$AE$722,MATCH($B55,'Res.Aux.'!$Y$12:$Y$722,0),MATCH(G$6,'Res.Aux.'!$A$14:$AE$14,0)))</f>
        <v/>
      </c>
      <c r="H55" s="405" t="str">
        <f>IF($B55="-","",Datos!$I$16)</f>
        <v/>
      </c>
      <c r="I55" s="406" t="str">
        <f>IF($C55="","",Datos!$G$16)</f>
        <v/>
      </c>
      <c r="J55" s="407" t="str">
        <f>IF($B55="-","",INDEX('Res.Aux.'!$A$12:$AE$722,MATCH($B55,'Res.Aux.'!$Y$12:$Y$722,0),MATCH(J$6,'Res.Aux.'!$A$14:$AE$14,0)))</f>
        <v/>
      </c>
      <c r="K55" s="408" t="str">
        <f>IF($C55="","",Datos!$H$26)</f>
        <v/>
      </c>
      <c r="L55" s="409" t="str">
        <f>IF($I55="","",INDEX(Datos!$D$25:$I$33,MATCH('G. VAR. MAKRO'!$M55,Datos!$E$25:$E$33,0),MATCH('G. VAR. MAKRO'!$L$6,Datos!$D$26:$I$26,0)))</f>
        <v/>
      </c>
      <c r="M55" s="407" t="str">
        <f>IF($I55="","",INDEX('Res.Aux.'!$A$12:$AE$722,MATCH($B55,'Res.Aux.'!$Y$12:$Y$722,0),MATCH(M$6,'Res.Aux.'!$A$22:$AE$22,0)))</f>
        <v/>
      </c>
      <c r="N55" s="410" t="str">
        <f>IF($B55="-","",INDEX('Res.Aux.'!$A$12:$AE$722,MATCH($B55,'Res.Aux.'!$Y$12:$Y$722,0),MATCH(N$6,'Res.Aux.'!$A$14:$AE$14,0)))</f>
        <v/>
      </c>
      <c r="O55" s="411"/>
      <c r="P55" s="412" t="str">
        <f t="shared" si="6"/>
        <v/>
      </c>
      <c r="Q55" s="413" t="str">
        <f t="shared" si="16"/>
        <v>ù</v>
      </c>
      <c r="R55" s="414" t="str">
        <f>IF($B55="-","",INDEX('Res.Aux.'!$A$12:$AE$722,MATCH($B55,'Res.Aux.'!$Y$12:$Y$722,0),MATCH(R$6,'Res.Aux.'!$A$15:$AE$15,0)))</f>
        <v/>
      </c>
      <c r="S55" s="415" t="str">
        <f>IF($B55="-","",INDEX('Res.Aux.'!$A$12:$AE$722,MATCH($B55,'Res.Aux.'!$Y$12:$Y$722,0),MATCH(S$6,'Res.Aux.'!$A$15:$AE$15,0)))</f>
        <v/>
      </c>
      <c r="T55" s="415" t="str">
        <f>IF($B55="-","",INDEX('Res.Aux.'!$A$12:$AE$722,MATCH($B55,'Res.Aux.'!$Y$12:$Y$722,0),MATCH(T$6,'Res.Aux.'!$A$15:$AE$15,0)))</f>
        <v/>
      </c>
      <c r="U55" s="416" t="str">
        <f>IF($B55="-","",INDEX('Res.Aux.'!$A$12:$AE$722,MATCH($B55,'Res.Aux.'!$Y$12:$Y$722,0),MATCH(U$6,'Res.Aux.'!$A$15:$AE$15,0)))</f>
        <v/>
      </c>
      <c r="V55" s="417"/>
      <c r="W55" s="414" t="str">
        <f t="shared" si="17"/>
        <v>-</v>
      </c>
      <c r="X55" s="415" t="str">
        <f t="shared" si="18"/>
        <v>-</v>
      </c>
      <c r="Y55" s="415" t="str">
        <f t="shared" si="19"/>
        <v>-</v>
      </c>
      <c r="Z55" s="416" t="str">
        <f t="shared" si="20"/>
        <v>-</v>
      </c>
      <c r="AA55" s="417"/>
      <c r="AB55" s="414" t="str">
        <f t="shared" si="21"/>
        <v>-</v>
      </c>
      <c r="AC55" s="415" t="str">
        <f t="shared" si="22"/>
        <v>-</v>
      </c>
      <c r="AD55" s="415" t="str">
        <f t="shared" si="23"/>
        <v>-</v>
      </c>
      <c r="AE55" s="416" t="str">
        <f t="shared" si="24"/>
        <v>-</v>
      </c>
      <c r="AF55" s="417"/>
      <c r="AG55" s="410" t="str">
        <f t="shared" si="25"/>
        <v>-</v>
      </c>
      <c r="AH55" s="417"/>
      <c r="AI55" s="418" t="str">
        <f t="shared" si="26"/>
        <v>ù</v>
      </c>
      <c r="AJ55" s="419" t="str">
        <f t="shared" si="27"/>
        <v>~</v>
      </c>
      <c r="AK55" s="417"/>
      <c r="AL55" s="414" t="str">
        <f t="shared" si="28"/>
        <v>-</v>
      </c>
      <c r="AM55" s="416" t="str">
        <f t="shared" si="29"/>
        <v>-</v>
      </c>
    </row>
    <row r="56" spans="2:39" ht="15" x14ac:dyDescent="0.3">
      <c r="B56" s="400" t="str">
        <f>IF(MAX(B$7:B55)+1&gt;MAX('Res.Aux.'!$Y$23:$Y$722),"-",MAX(B$7:B55)+1)</f>
        <v>-</v>
      </c>
      <c r="C56" s="401" t="str">
        <f>IF($B56="-","",INDEX('Res.Aux.'!$A$12:$AE$722,MATCH($B56,'Res.Aux.'!$Y$12:$Y$722,0),MATCH(C$6,'Res.Aux.'!$A$14:$AE$14,0)))</f>
        <v/>
      </c>
      <c r="D56" s="402" t="str">
        <f t="shared" si="14"/>
        <v/>
      </c>
      <c r="E56" s="403" t="str">
        <f>IF($B56="-","",INDEX('Res.Aux.'!$A$12:$AE$722,MATCH($B56,'Res.Aux.'!$Y$12:$Y$722,0),MATCH(E$6,'Res.Aux.'!$A$14:$AE$14,0)))</f>
        <v/>
      </c>
      <c r="F56" s="402" t="str">
        <f t="shared" si="15"/>
        <v/>
      </c>
      <c r="G56" s="404" t="str">
        <f>IF($B56="-","",INDEX('Res.Aux.'!$A$12:$AE$722,MATCH($B56,'Res.Aux.'!$Y$12:$Y$722,0),MATCH(G$6,'Res.Aux.'!$A$14:$AE$14,0)))</f>
        <v/>
      </c>
      <c r="H56" s="405" t="str">
        <f>IF($B56="-","",Datos!$I$16)</f>
        <v/>
      </c>
      <c r="I56" s="406" t="str">
        <f>IF($C56="","",Datos!$G$16)</f>
        <v/>
      </c>
      <c r="J56" s="407" t="str">
        <f>IF($B56="-","",INDEX('Res.Aux.'!$A$12:$AE$722,MATCH($B56,'Res.Aux.'!$Y$12:$Y$722,0),MATCH(J$6,'Res.Aux.'!$A$14:$AE$14,0)))</f>
        <v/>
      </c>
      <c r="K56" s="408" t="str">
        <f>IF($C56="","",Datos!$H$26)</f>
        <v/>
      </c>
      <c r="L56" s="409" t="str">
        <f>IF($I56="","",INDEX(Datos!$D$25:$I$33,MATCH('G. VAR. MAKRO'!$M56,Datos!$E$25:$E$33,0),MATCH('G. VAR. MAKRO'!$L$6,Datos!$D$26:$I$26,0)))</f>
        <v/>
      </c>
      <c r="M56" s="407" t="str">
        <f>IF($I56="","",INDEX('Res.Aux.'!$A$12:$AE$722,MATCH($B56,'Res.Aux.'!$Y$12:$Y$722,0),MATCH(M$6,'Res.Aux.'!$A$22:$AE$22,0)))</f>
        <v/>
      </c>
      <c r="N56" s="410" t="str">
        <f>IF($B56="-","",INDEX('Res.Aux.'!$A$12:$AE$722,MATCH($B56,'Res.Aux.'!$Y$12:$Y$722,0),MATCH(N$6,'Res.Aux.'!$A$14:$AE$14,0)))</f>
        <v/>
      </c>
      <c r="O56" s="411"/>
      <c r="P56" s="412" t="str">
        <f t="shared" si="6"/>
        <v/>
      </c>
      <c r="Q56" s="413" t="str">
        <f t="shared" si="16"/>
        <v>ù</v>
      </c>
      <c r="R56" s="414" t="str">
        <f>IF($B56="-","",INDEX('Res.Aux.'!$A$12:$AE$722,MATCH($B56,'Res.Aux.'!$Y$12:$Y$722,0),MATCH(R$6,'Res.Aux.'!$A$15:$AE$15,0)))</f>
        <v/>
      </c>
      <c r="S56" s="415" t="str">
        <f>IF($B56="-","",INDEX('Res.Aux.'!$A$12:$AE$722,MATCH($B56,'Res.Aux.'!$Y$12:$Y$722,0),MATCH(S$6,'Res.Aux.'!$A$15:$AE$15,0)))</f>
        <v/>
      </c>
      <c r="T56" s="415" t="str">
        <f>IF($B56="-","",INDEX('Res.Aux.'!$A$12:$AE$722,MATCH($B56,'Res.Aux.'!$Y$12:$Y$722,0),MATCH(T$6,'Res.Aux.'!$A$15:$AE$15,0)))</f>
        <v/>
      </c>
      <c r="U56" s="416" t="str">
        <f>IF($B56="-","",INDEX('Res.Aux.'!$A$12:$AE$722,MATCH($B56,'Res.Aux.'!$Y$12:$Y$722,0),MATCH(U$6,'Res.Aux.'!$A$15:$AE$15,0)))</f>
        <v/>
      </c>
      <c r="V56" s="417"/>
      <c r="W56" s="414" t="str">
        <f t="shared" si="17"/>
        <v>-</v>
      </c>
      <c r="X56" s="415" t="str">
        <f t="shared" si="18"/>
        <v>-</v>
      </c>
      <c r="Y56" s="415" t="str">
        <f t="shared" si="19"/>
        <v>-</v>
      </c>
      <c r="Z56" s="416" t="str">
        <f t="shared" si="20"/>
        <v>-</v>
      </c>
      <c r="AA56" s="417"/>
      <c r="AB56" s="414" t="str">
        <f t="shared" si="21"/>
        <v>-</v>
      </c>
      <c r="AC56" s="415" t="str">
        <f t="shared" si="22"/>
        <v>-</v>
      </c>
      <c r="AD56" s="415" t="str">
        <f t="shared" si="23"/>
        <v>-</v>
      </c>
      <c r="AE56" s="416" t="str">
        <f t="shared" si="24"/>
        <v>-</v>
      </c>
      <c r="AF56" s="417"/>
      <c r="AG56" s="410" t="str">
        <f t="shared" si="25"/>
        <v>-</v>
      </c>
      <c r="AH56" s="417"/>
      <c r="AI56" s="418" t="str">
        <f t="shared" si="26"/>
        <v>ù</v>
      </c>
      <c r="AJ56" s="419" t="str">
        <f t="shared" si="27"/>
        <v>~</v>
      </c>
      <c r="AK56" s="417"/>
      <c r="AL56" s="414" t="str">
        <f t="shared" si="28"/>
        <v>-</v>
      </c>
      <c r="AM56" s="416" t="str">
        <f t="shared" si="29"/>
        <v>-</v>
      </c>
    </row>
    <row r="57" spans="2:39" ht="15" x14ac:dyDescent="0.3">
      <c r="B57" s="400" t="str">
        <f>IF(MAX(B$7:B56)+1&gt;MAX('Res.Aux.'!$Y$23:$Y$722),"-",MAX(B$7:B56)+1)</f>
        <v>-</v>
      </c>
      <c r="C57" s="401" t="str">
        <f>IF($B57="-","",INDEX('Res.Aux.'!$A$12:$AE$722,MATCH($B57,'Res.Aux.'!$Y$12:$Y$722,0),MATCH(C$6,'Res.Aux.'!$A$14:$AE$14,0)))</f>
        <v/>
      </c>
      <c r="D57" s="402" t="str">
        <f t="shared" si="14"/>
        <v/>
      </c>
      <c r="E57" s="403" t="str">
        <f>IF($B57="-","",INDEX('Res.Aux.'!$A$12:$AE$722,MATCH($B57,'Res.Aux.'!$Y$12:$Y$722,0),MATCH(E$6,'Res.Aux.'!$A$14:$AE$14,0)))</f>
        <v/>
      </c>
      <c r="F57" s="402" t="str">
        <f t="shared" si="15"/>
        <v/>
      </c>
      <c r="G57" s="404" t="str">
        <f>IF($B57="-","",INDEX('Res.Aux.'!$A$12:$AE$722,MATCH($B57,'Res.Aux.'!$Y$12:$Y$722,0),MATCH(G$6,'Res.Aux.'!$A$14:$AE$14,0)))</f>
        <v/>
      </c>
      <c r="H57" s="405" t="str">
        <f>IF($B57="-","",Datos!$I$16)</f>
        <v/>
      </c>
      <c r="I57" s="406" t="str">
        <f>IF($C57="","",Datos!$G$16)</f>
        <v/>
      </c>
      <c r="J57" s="407" t="str">
        <f>IF($B57="-","",INDEX('Res.Aux.'!$A$12:$AE$722,MATCH($B57,'Res.Aux.'!$Y$12:$Y$722,0),MATCH(J$6,'Res.Aux.'!$A$14:$AE$14,0)))</f>
        <v/>
      </c>
      <c r="K57" s="408" t="str">
        <f>IF($C57="","",Datos!$H$26)</f>
        <v/>
      </c>
      <c r="L57" s="409" t="str">
        <f>IF($I57="","",INDEX(Datos!$D$25:$I$33,MATCH('G. VAR. MAKRO'!$M57,Datos!$E$25:$E$33,0),MATCH('G. VAR. MAKRO'!$L$6,Datos!$D$26:$I$26,0)))</f>
        <v/>
      </c>
      <c r="M57" s="407" t="str">
        <f>IF($I57="","",INDEX('Res.Aux.'!$A$12:$AE$722,MATCH($B57,'Res.Aux.'!$Y$12:$Y$722,0),MATCH(M$6,'Res.Aux.'!$A$22:$AE$22,0)))</f>
        <v/>
      </c>
      <c r="N57" s="410" t="str">
        <f>IF($B57="-","",INDEX('Res.Aux.'!$A$12:$AE$722,MATCH($B57,'Res.Aux.'!$Y$12:$Y$722,0),MATCH(N$6,'Res.Aux.'!$A$14:$AE$14,0)))</f>
        <v/>
      </c>
      <c r="O57" s="411"/>
      <c r="P57" s="412" t="str">
        <f t="shared" si="6"/>
        <v/>
      </c>
      <c r="Q57" s="413" t="str">
        <f t="shared" si="16"/>
        <v>ù</v>
      </c>
      <c r="R57" s="414" t="str">
        <f>IF($B57="-","",INDEX('Res.Aux.'!$A$12:$AE$722,MATCH($B57,'Res.Aux.'!$Y$12:$Y$722,0),MATCH(R$6,'Res.Aux.'!$A$15:$AE$15,0)))</f>
        <v/>
      </c>
      <c r="S57" s="415" t="str">
        <f>IF($B57="-","",INDEX('Res.Aux.'!$A$12:$AE$722,MATCH($B57,'Res.Aux.'!$Y$12:$Y$722,0),MATCH(S$6,'Res.Aux.'!$A$15:$AE$15,0)))</f>
        <v/>
      </c>
      <c r="T57" s="415" t="str">
        <f>IF($B57="-","",INDEX('Res.Aux.'!$A$12:$AE$722,MATCH($B57,'Res.Aux.'!$Y$12:$Y$722,0),MATCH(T$6,'Res.Aux.'!$A$15:$AE$15,0)))</f>
        <v/>
      </c>
      <c r="U57" s="416" t="str">
        <f>IF($B57="-","",INDEX('Res.Aux.'!$A$12:$AE$722,MATCH($B57,'Res.Aux.'!$Y$12:$Y$722,0),MATCH(U$6,'Res.Aux.'!$A$15:$AE$15,0)))</f>
        <v/>
      </c>
      <c r="V57" s="417"/>
      <c r="W57" s="414" t="str">
        <f t="shared" si="17"/>
        <v>-</v>
      </c>
      <c r="X57" s="415" t="str">
        <f t="shared" si="18"/>
        <v>-</v>
      </c>
      <c r="Y57" s="415" t="str">
        <f t="shared" si="19"/>
        <v>-</v>
      </c>
      <c r="Z57" s="416" t="str">
        <f t="shared" si="20"/>
        <v>-</v>
      </c>
      <c r="AA57" s="417"/>
      <c r="AB57" s="414" t="str">
        <f t="shared" si="21"/>
        <v>-</v>
      </c>
      <c r="AC57" s="415" t="str">
        <f t="shared" si="22"/>
        <v>-</v>
      </c>
      <c r="AD57" s="415" t="str">
        <f t="shared" si="23"/>
        <v>-</v>
      </c>
      <c r="AE57" s="416" t="str">
        <f t="shared" si="24"/>
        <v>-</v>
      </c>
      <c r="AF57" s="417"/>
      <c r="AG57" s="410" t="str">
        <f t="shared" si="25"/>
        <v>-</v>
      </c>
      <c r="AH57" s="417"/>
      <c r="AI57" s="418" t="str">
        <f t="shared" si="26"/>
        <v>ù</v>
      </c>
      <c r="AJ57" s="419" t="str">
        <f t="shared" si="27"/>
        <v>~</v>
      </c>
      <c r="AK57" s="417"/>
      <c r="AL57" s="414" t="str">
        <f t="shared" si="28"/>
        <v>-</v>
      </c>
      <c r="AM57" s="416" t="str">
        <f t="shared" si="29"/>
        <v>-</v>
      </c>
    </row>
    <row r="58" spans="2:39" ht="15" x14ac:dyDescent="0.3">
      <c r="B58" s="400" t="str">
        <f>IF(MAX(B$7:B57)+1&gt;MAX('Res.Aux.'!$Y$23:$Y$722),"-",MAX(B$7:B57)+1)</f>
        <v>-</v>
      </c>
      <c r="C58" s="401" t="str">
        <f>IF($B58="-","",INDEX('Res.Aux.'!$A$12:$AE$722,MATCH($B58,'Res.Aux.'!$Y$12:$Y$722,0),MATCH(C$6,'Res.Aux.'!$A$14:$AE$14,0)))</f>
        <v/>
      </c>
      <c r="D58" s="402" t="str">
        <f t="shared" si="14"/>
        <v/>
      </c>
      <c r="E58" s="403" t="str">
        <f>IF($B58="-","",INDEX('Res.Aux.'!$A$12:$AE$722,MATCH($B58,'Res.Aux.'!$Y$12:$Y$722,0),MATCH(E$6,'Res.Aux.'!$A$14:$AE$14,0)))</f>
        <v/>
      </c>
      <c r="F58" s="402" t="str">
        <f t="shared" si="15"/>
        <v/>
      </c>
      <c r="G58" s="404" t="str">
        <f>IF($B58="-","",INDEX('Res.Aux.'!$A$12:$AE$722,MATCH($B58,'Res.Aux.'!$Y$12:$Y$722,0),MATCH(G$6,'Res.Aux.'!$A$14:$AE$14,0)))</f>
        <v/>
      </c>
      <c r="H58" s="405" t="str">
        <f>IF($B58="-","",Datos!$I$16)</f>
        <v/>
      </c>
      <c r="I58" s="406" t="str">
        <f>IF($C58="","",Datos!$G$16)</f>
        <v/>
      </c>
      <c r="J58" s="407" t="str">
        <f>IF($B58="-","",INDEX('Res.Aux.'!$A$12:$AE$722,MATCH($B58,'Res.Aux.'!$Y$12:$Y$722,0),MATCH(J$6,'Res.Aux.'!$A$14:$AE$14,0)))</f>
        <v/>
      </c>
      <c r="K58" s="408" t="str">
        <f>IF($C58="","",Datos!$H$26)</f>
        <v/>
      </c>
      <c r="L58" s="409" t="str">
        <f>IF($I58="","",INDEX(Datos!$D$25:$I$33,MATCH('G. VAR. MAKRO'!$M58,Datos!$E$25:$E$33,0),MATCH('G. VAR. MAKRO'!$L$6,Datos!$D$26:$I$26,0)))</f>
        <v/>
      </c>
      <c r="M58" s="407" t="str">
        <f>IF($I58="","",INDEX('Res.Aux.'!$A$12:$AE$722,MATCH($B58,'Res.Aux.'!$Y$12:$Y$722,0),MATCH(M$6,'Res.Aux.'!$A$22:$AE$22,0)))</f>
        <v/>
      </c>
      <c r="N58" s="410" t="str">
        <f>IF($B58="-","",INDEX('Res.Aux.'!$A$12:$AE$722,MATCH($B58,'Res.Aux.'!$Y$12:$Y$722,0),MATCH(N$6,'Res.Aux.'!$A$14:$AE$14,0)))</f>
        <v/>
      </c>
      <c r="O58" s="411"/>
      <c r="P58" s="412" t="str">
        <f t="shared" si="6"/>
        <v/>
      </c>
      <c r="Q58" s="413" t="str">
        <f t="shared" si="16"/>
        <v>ù</v>
      </c>
      <c r="R58" s="414" t="str">
        <f>IF($B58="-","",INDEX('Res.Aux.'!$A$12:$AE$722,MATCH($B58,'Res.Aux.'!$Y$12:$Y$722,0),MATCH(R$6,'Res.Aux.'!$A$15:$AE$15,0)))</f>
        <v/>
      </c>
      <c r="S58" s="415" t="str">
        <f>IF($B58="-","",INDEX('Res.Aux.'!$A$12:$AE$722,MATCH($B58,'Res.Aux.'!$Y$12:$Y$722,0),MATCH(S$6,'Res.Aux.'!$A$15:$AE$15,0)))</f>
        <v/>
      </c>
      <c r="T58" s="415" t="str">
        <f>IF($B58="-","",INDEX('Res.Aux.'!$A$12:$AE$722,MATCH($B58,'Res.Aux.'!$Y$12:$Y$722,0),MATCH(T$6,'Res.Aux.'!$A$15:$AE$15,0)))</f>
        <v/>
      </c>
      <c r="U58" s="416" t="str">
        <f>IF($B58="-","",INDEX('Res.Aux.'!$A$12:$AE$722,MATCH($B58,'Res.Aux.'!$Y$12:$Y$722,0),MATCH(U$6,'Res.Aux.'!$A$15:$AE$15,0)))</f>
        <v/>
      </c>
      <c r="V58" s="417"/>
      <c r="W58" s="414" t="str">
        <f t="shared" si="17"/>
        <v>-</v>
      </c>
      <c r="X58" s="415" t="str">
        <f t="shared" si="18"/>
        <v>-</v>
      </c>
      <c r="Y58" s="415" t="str">
        <f t="shared" si="19"/>
        <v>-</v>
      </c>
      <c r="Z58" s="416" t="str">
        <f t="shared" si="20"/>
        <v>-</v>
      </c>
      <c r="AA58" s="417"/>
      <c r="AB58" s="414" t="str">
        <f t="shared" si="21"/>
        <v>-</v>
      </c>
      <c r="AC58" s="415" t="str">
        <f t="shared" si="22"/>
        <v>-</v>
      </c>
      <c r="AD58" s="415" t="str">
        <f t="shared" si="23"/>
        <v>-</v>
      </c>
      <c r="AE58" s="416" t="str">
        <f t="shared" si="24"/>
        <v>-</v>
      </c>
      <c r="AF58" s="417"/>
      <c r="AG58" s="410" t="str">
        <f t="shared" si="25"/>
        <v>-</v>
      </c>
      <c r="AH58" s="417"/>
      <c r="AI58" s="418" t="str">
        <f t="shared" si="26"/>
        <v>ù</v>
      </c>
      <c r="AJ58" s="419" t="str">
        <f t="shared" si="27"/>
        <v>~</v>
      </c>
      <c r="AK58" s="417"/>
      <c r="AL58" s="414" t="str">
        <f t="shared" si="28"/>
        <v>-</v>
      </c>
      <c r="AM58" s="416" t="str">
        <f t="shared" si="29"/>
        <v>-</v>
      </c>
    </row>
    <row r="59" spans="2:39" ht="15" x14ac:dyDescent="0.3">
      <c r="B59" s="400" t="str">
        <f>IF(MAX(B$7:B58)+1&gt;MAX('Res.Aux.'!$Y$23:$Y$722),"-",MAX(B$7:B58)+1)</f>
        <v>-</v>
      </c>
      <c r="C59" s="401" t="str">
        <f>IF($B59="-","",INDEX('Res.Aux.'!$A$12:$AE$722,MATCH($B59,'Res.Aux.'!$Y$12:$Y$722,0),MATCH(C$6,'Res.Aux.'!$A$14:$AE$14,0)))</f>
        <v/>
      </c>
      <c r="D59" s="402" t="str">
        <f t="shared" si="14"/>
        <v/>
      </c>
      <c r="E59" s="403" t="str">
        <f>IF($B59="-","",INDEX('Res.Aux.'!$A$12:$AE$722,MATCH($B59,'Res.Aux.'!$Y$12:$Y$722,0),MATCH(E$6,'Res.Aux.'!$A$14:$AE$14,0)))</f>
        <v/>
      </c>
      <c r="F59" s="402" t="str">
        <f t="shared" si="15"/>
        <v/>
      </c>
      <c r="G59" s="404" t="str">
        <f>IF($B59="-","",INDEX('Res.Aux.'!$A$12:$AE$722,MATCH($B59,'Res.Aux.'!$Y$12:$Y$722,0),MATCH(G$6,'Res.Aux.'!$A$14:$AE$14,0)))</f>
        <v/>
      </c>
      <c r="H59" s="405" t="str">
        <f>IF($B59="-","",Datos!$I$16)</f>
        <v/>
      </c>
      <c r="I59" s="406" t="str">
        <f>IF($C59="","",Datos!$G$16)</f>
        <v/>
      </c>
      <c r="J59" s="407" t="str">
        <f>IF($B59="-","",INDEX('Res.Aux.'!$A$12:$AE$722,MATCH($B59,'Res.Aux.'!$Y$12:$Y$722,0),MATCH(J$6,'Res.Aux.'!$A$14:$AE$14,0)))</f>
        <v/>
      </c>
      <c r="K59" s="408" t="str">
        <f>IF($C59="","",Datos!$H$26)</f>
        <v/>
      </c>
      <c r="L59" s="409" t="str">
        <f>IF($I59="","",INDEX(Datos!$D$25:$I$33,MATCH('G. VAR. MAKRO'!$M59,Datos!$E$25:$E$33,0),MATCH('G. VAR. MAKRO'!$L$6,Datos!$D$26:$I$26,0)))</f>
        <v/>
      </c>
      <c r="M59" s="407" t="str">
        <f>IF($I59="","",INDEX('Res.Aux.'!$A$12:$AE$722,MATCH($B59,'Res.Aux.'!$Y$12:$Y$722,0),MATCH(M$6,'Res.Aux.'!$A$22:$AE$22,0)))</f>
        <v/>
      </c>
      <c r="N59" s="410" t="str">
        <f>IF($B59="-","",INDEX('Res.Aux.'!$A$12:$AE$722,MATCH($B59,'Res.Aux.'!$Y$12:$Y$722,0),MATCH(N$6,'Res.Aux.'!$A$14:$AE$14,0)))</f>
        <v/>
      </c>
      <c r="O59" s="411"/>
      <c r="P59" s="412" t="str">
        <f t="shared" si="6"/>
        <v/>
      </c>
      <c r="Q59" s="413" t="str">
        <f t="shared" si="16"/>
        <v>ù</v>
      </c>
      <c r="R59" s="414" t="str">
        <f>IF($B59="-","",INDEX('Res.Aux.'!$A$12:$AE$722,MATCH($B59,'Res.Aux.'!$Y$12:$Y$722,0),MATCH(R$6,'Res.Aux.'!$A$15:$AE$15,0)))</f>
        <v/>
      </c>
      <c r="S59" s="415" t="str">
        <f>IF($B59="-","",INDEX('Res.Aux.'!$A$12:$AE$722,MATCH($B59,'Res.Aux.'!$Y$12:$Y$722,0),MATCH(S$6,'Res.Aux.'!$A$15:$AE$15,0)))</f>
        <v/>
      </c>
      <c r="T59" s="415" t="str">
        <f>IF($B59="-","",INDEX('Res.Aux.'!$A$12:$AE$722,MATCH($B59,'Res.Aux.'!$Y$12:$Y$722,0),MATCH(T$6,'Res.Aux.'!$A$15:$AE$15,0)))</f>
        <v/>
      </c>
      <c r="U59" s="416" t="str">
        <f>IF($B59="-","",INDEX('Res.Aux.'!$A$12:$AE$722,MATCH($B59,'Res.Aux.'!$Y$12:$Y$722,0),MATCH(U$6,'Res.Aux.'!$A$15:$AE$15,0)))</f>
        <v/>
      </c>
      <c r="V59" s="417"/>
      <c r="W59" s="414" t="str">
        <f t="shared" si="17"/>
        <v>-</v>
      </c>
      <c r="X59" s="415" t="str">
        <f t="shared" si="18"/>
        <v>-</v>
      </c>
      <c r="Y59" s="415" t="str">
        <f t="shared" si="19"/>
        <v>-</v>
      </c>
      <c r="Z59" s="416" t="str">
        <f t="shared" si="20"/>
        <v>-</v>
      </c>
      <c r="AA59" s="417"/>
      <c r="AB59" s="414" t="str">
        <f t="shared" si="21"/>
        <v>-</v>
      </c>
      <c r="AC59" s="415" t="str">
        <f t="shared" si="22"/>
        <v>-</v>
      </c>
      <c r="AD59" s="415" t="str">
        <f t="shared" si="23"/>
        <v>-</v>
      </c>
      <c r="AE59" s="416" t="str">
        <f t="shared" si="24"/>
        <v>-</v>
      </c>
      <c r="AF59" s="417"/>
      <c r="AG59" s="410" t="str">
        <f t="shared" si="25"/>
        <v>-</v>
      </c>
      <c r="AH59" s="417"/>
      <c r="AI59" s="418" t="str">
        <f t="shared" si="26"/>
        <v>ù</v>
      </c>
      <c r="AJ59" s="419" t="str">
        <f t="shared" si="27"/>
        <v>~</v>
      </c>
      <c r="AK59" s="417"/>
      <c r="AL59" s="414" t="str">
        <f t="shared" si="28"/>
        <v>-</v>
      </c>
      <c r="AM59" s="416" t="str">
        <f t="shared" si="29"/>
        <v>-</v>
      </c>
    </row>
    <row r="60" spans="2:39" ht="15" x14ac:dyDescent="0.3">
      <c r="B60" s="400" t="str">
        <f>IF(MAX(B$7:B59)+1&gt;MAX('Res.Aux.'!$Y$23:$Y$722),"-",MAX(B$7:B59)+1)</f>
        <v>-</v>
      </c>
      <c r="C60" s="401" t="str">
        <f>IF($B60="-","",INDEX('Res.Aux.'!$A$12:$AE$722,MATCH($B60,'Res.Aux.'!$Y$12:$Y$722,0),MATCH(C$6,'Res.Aux.'!$A$14:$AE$14,0)))</f>
        <v/>
      </c>
      <c r="D60" s="402" t="str">
        <f t="shared" si="14"/>
        <v/>
      </c>
      <c r="E60" s="403" t="str">
        <f>IF($B60="-","",INDEX('Res.Aux.'!$A$12:$AE$722,MATCH($B60,'Res.Aux.'!$Y$12:$Y$722,0),MATCH(E$6,'Res.Aux.'!$A$14:$AE$14,0)))</f>
        <v/>
      </c>
      <c r="F60" s="402" t="str">
        <f t="shared" si="15"/>
        <v/>
      </c>
      <c r="G60" s="404" t="str">
        <f>IF($B60="-","",INDEX('Res.Aux.'!$A$12:$AE$722,MATCH($B60,'Res.Aux.'!$Y$12:$Y$722,0),MATCH(G$6,'Res.Aux.'!$A$14:$AE$14,0)))</f>
        <v/>
      </c>
      <c r="H60" s="405" t="str">
        <f>IF($B60="-","",Datos!$I$16)</f>
        <v/>
      </c>
      <c r="I60" s="406" t="str">
        <f>IF($C60="","",Datos!$G$16)</f>
        <v/>
      </c>
      <c r="J60" s="407" t="str">
        <f>IF($B60="-","",INDEX('Res.Aux.'!$A$12:$AE$722,MATCH($B60,'Res.Aux.'!$Y$12:$Y$722,0),MATCH(J$6,'Res.Aux.'!$A$14:$AE$14,0)))</f>
        <v/>
      </c>
      <c r="K60" s="408" t="str">
        <f>IF($C60="","",Datos!$H$26)</f>
        <v/>
      </c>
      <c r="L60" s="409" t="str">
        <f>IF($I60="","",INDEX(Datos!$D$25:$I$33,MATCH('G. VAR. MAKRO'!$M60,Datos!$E$25:$E$33,0),MATCH('G. VAR. MAKRO'!$L$6,Datos!$D$26:$I$26,0)))</f>
        <v/>
      </c>
      <c r="M60" s="407" t="str">
        <f>IF($I60="","",INDEX('Res.Aux.'!$A$12:$AE$722,MATCH($B60,'Res.Aux.'!$Y$12:$Y$722,0),MATCH(M$6,'Res.Aux.'!$A$22:$AE$22,0)))</f>
        <v/>
      </c>
      <c r="N60" s="410" t="str">
        <f>IF($B60="-","",INDEX('Res.Aux.'!$A$12:$AE$722,MATCH($B60,'Res.Aux.'!$Y$12:$Y$722,0),MATCH(N$6,'Res.Aux.'!$A$14:$AE$14,0)))</f>
        <v/>
      </c>
      <c r="O60" s="411"/>
      <c r="P60" s="412" t="str">
        <f t="shared" si="6"/>
        <v/>
      </c>
      <c r="Q60" s="413" t="str">
        <f t="shared" si="16"/>
        <v>ù</v>
      </c>
      <c r="R60" s="414" t="str">
        <f>IF($B60="-","",INDEX('Res.Aux.'!$A$12:$AE$722,MATCH($B60,'Res.Aux.'!$Y$12:$Y$722,0),MATCH(R$6,'Res.Aux.'!$A$15:$AE$15,0)))</f>
        <v/>
      </c>
      <c r="S60" s="415" t="str">
        <f>IF($B60="-","",INDEX('Res.Aux.'!$A$12:$AE$722,MATCH($B60,'Res.Aux.'!$Y$12:$Y$722,0),MATCH(S$6,'Res.Aux.'!$A$15:$AE$15,0)))</f>
        <v/>
      </c>
      <c r="T60" s="415" t="str">
        <f>IF($B60="-","",INDEX('Res.Aux.'!$A$12:$AE$722,MATCH($B60,'Res.Aux.'!$Y$12:$Y$722,0),MATCH(T$6,'Res.Aux.'!$A$15:$AE$15,0)))</f>
        <v/>
      </c>
      <c r="U60" s="416" t="str">
        <f>IF($B60="-","",INDEX('Res.Aux.'!$A$12:$AE$722,MATCH($B60,'Res.Aux.'!$Y$12:$Y$722,0),MATCH(U$6,'Res.Aux.'!$A$15:$AE$15,0)))</f>
        <v/>
      </c>
      <c r="V60" s="417"/>
      <c r="W60" s="414" t="str">
        <f t="shared" si="17"/>
        <v>-</v>
      </c>
      <c r="X60" s="415" t="str">
        <f t="shared" si="18"/>
        <v>-</v>
      </c>
      <c r="Y60" s="415" t="str">
        <f t="shared" si="19"/>
        <v>-</v>
      </c>
      <c r="Z60" s="416" t="str">
        <f t="shared" si="20"/>
        <v>-</v>
      </c>
      <c r="AA60" s="417"/>
      <c r="AB60" s="414" t="str">
        <f t="shared" si="21"/>
        <v>-</v>
      </c>
      <c r="AC60" s="415" t="str">
        <f t="shared" si="22"/>
        <v>-</v>
      </c>
      <c r="AD60" s="415" t="str">
        <f t="shared" si="23"/>
        <v>-</v>
      </c>
      <c r="AE60" s="416" t="str">
        <f t="shared" si="24"/>
        <v>-</v>
      </c>
      <c r="AF60" s="417"/>
      <c r="AG60" s="410" t="str">
        <f t="shared" si="25"/>
        <v>-</v>
      </c>
      <c r="AH60" s="417"/>
      <c r="AI60" s="418" t="str">
        <f t="shared" si="26"/>
        <v>ù</v>
      </c>
      <c r="AJ60" s="419" t="str">
        <f t="shared" si="27"/>
        <v>~</v>
      </c>
      <c r="AK60" s="417"/>
      <c r="AL60" s="414" t="str">
        <f t="shared" si="28"/>
        <v>-</v>
      </c>
      <c r="AM60" s="416" t="str">
        <f t="shared" si="29"/>
        <v>-</v>
      </c>
    </row>
    <row r="61" spans="2:39" ht="15" x14ac:dyDescent="0.3">
      <c r="B61" s="400" t="str">
        <f>IF(MAX(B$7:B60)+1&gt;MAX('Res.Aux.'!$Y$23:$Y$722),"-",MAX(B$7:B60)+1)</f>
        <v>-</v>
      </c>
      <c r="C61" s="401" t="str">
        <f>IF($B61="-","",INDEX('Res.Aux.'!$A$12:$AE$722,MATCH($B61,'Res.Aux.'!$Y$12:$Y$722,0),MATCH(C$6,'Res.Aux.'!$A$14:$AE$14,0)))</f>
        <v/>
      </c>
      <c r="D61" s="402" t="str">
        <f t="shared" si="14"/>
        <v/>
      </c>
      <c r="E61" s="403" t="str">
        <f>IF($B61="-","",INDEX('Res.Aux.'!$A$12:$AE$722,MATCH($B61,'Res.Aux.'!$Y$12:$Y$722,0),MATCH(E$6,'Res.Aux.'!$A$14:$AE$14,0)))</f>
        <v/>
      </c>
      <c r="F61" s="402" t="str">
        <f t="shared" si="15"/>
        <v/>
      </c>
      <c r="G61" s="404" t="str">
        <f>IF($B61="-","",INDEX('Res.Aux.'!$A$12:$AE$722,MATCH($B61,'Res.Aux.'!$Y$12:$Y$722,0),MATCH(G$6,'Res.Aux.'!$A$14:$AE$14,0)))</f>
        <v/>
      </c>
      <c r="H61" s="405" t="str">
        <f>IF($B61="-","",Datos!$I$16)</f>
        <v/>
      </c>
      <c r="I61" s="406" t="str">
        <f>IF($C61="","",Datos!$G$16)</f>
        <v/>
      </c>
      <c r="J61" s="407" t="str">
        <f>IF($B61="-","",INDEX('Res.Aux.'!$A$12:$AE$722,MATCH($B61,'Res.Aux.'!$Y$12:$Y$722,0),MATCH(J$6,'Res.Aux.'!$A$14:$AE$14,0)))</f>
        <v/>
      </c>
      <c r="K61" s="408" t="str">
        <f>IF($C61="","",Datos!$H$26)</f>
        <v/>
      </c>
      <c r="L61" s="409" t="str">
        <f>IF($I61="","",INDEX(Datos!$D$25:$I$33,MATCH('G. VAR. MAKRO'!$M61,Datos!$E$25:$E$33,0),MATCH('G. VAR. MAKRO'!$L$6,Datos!$D$26:$I$26,0)))</f>
        <v/>
      </c>
      <c r="M61" s="407" t="str">
        <f>IF($I61="","",INDEX('Res.Aux.'!$A$12:$AE$722,MATCH($B61,'Res.Aux.'!$Y$12:$Y$722,0),MATCH(M$6,'Res.Aux.'!$A$22:$AE$22,0)))</f>
        <v/>
      </c>
      <c r="N61" s="410" t="str">
        <f>IF($B61="-","",INDEX('Res.Aux.'!$A$12:$AE$722,MATCH($B61,'Res.Aux.'!$Y$12:$Y$722,0),MATCH(N$6,'Res.Aux.'!$A$14:$AE$14,0)))</f>
        <v/>
      </c>
      <c r="O61" s="411"/>
      <c r="P61" s="412" t="str">
        <f t="shared" si="6"/>
        <v/>
      </c>
      <c r="Q61" s="413" t="str">
        <f t="shared" si="16"/>
        <v>ù</v>
      </c>
      <c r="R61" s="414" t="str">
        <f>IF($B61="-","",INDEX('Res.Aux.'!$A$12:$AE$722,MATCH($B61,'Res.Aux.'!$Y$12:$Y$722,0),MATCH(R$6,'Res.Aux.'!$A$15:$AE$15,0)))</f>
        <v/>
      </c>
      <c r="S61" s="415" t="str">
        <f>IF($B61="-","",INDEX('Res.Aux.'!$A$12:$AE$722,MATCH($B61,'Res.Aux.'!$Y$12:$Y$722,0),MATCH(S$6,'Res.Aux.'!$A$15:$AE$15,0)))</f>
        <v/>
      </c>
      <c r="T61" s="415" t="str">
        <f>IF($B61="-","",INDEX('Res.Aux.'!$A$12:$AE$722,MATCH($B61,'Res.Aux.'!$Y$12:$Y$722,0),MATCH(T$6,'Res.Aux.'!$A$15:$AE$15,0)))</f>
        <v/>
      </c>
      <c r="U61" s="416" t="str">
        <f>IF($B61="-","",INDEX('Res.Aux.'!$A$12:$AE$722,MATCH($B61,'Res.Aux.'!$Y$12:$Y$722,0),MATCH(U$6,'Res.Aux.'!$A$15:$AE$15,0)))</f>
        <v/>
      </c>
      <c r="V61" s="417"/>
      <c r="W61" s="414" t="str">
        <f t="shared" si="17"/>
        <v>-</v>
      </c>
      <c r="X61" s="415" t="str">
        <f t="shared" si="18"/>
        <v>-</v>
      </c>
      <c r="Y61" s="415" t="str">
        <f t="shared" si="19"/>
        <v>-</v>
      </c>
      <c r="Z61" s="416" t="str">
        <f t="shared" si="20"/>
        <v>-</v>
      </c>
      <c r="AA61" s="417"/>
      <c r="AB61" s="414" t="str">
        <f t="shared" si="21"/>
        <v>-</v>
      </c>
      <c r="AC61" s="415" t="str">
        <f t="shared" si="22"/>
        <v>-</v>
      </c>
      <c r="AD61" s="415" t="str">
        <f t="shared" si="23"/>
        <v>-</v>
      </c>
      <c r="AE61" s="416" t="str">
        <f t="shared" si="24"/>
        <v>-</v>
      </c>
      <c r="AF61" s="417"/>
      <c r="AG61" s="410" t="str">
        <f t="shared" si="25"/>
        <v>-</v>
      </c>
      <c r="AH61" s="417"/>
      <c r="AI61" s="418" t="str">
        <f t="shared" si="26"/>
        <v>ù</v>
      </c>
      <c r="AJ61" s="419" t="str">
        <f t="shared" si="27"/>
        <v>~</v>
      </c>
      <c r="AK61" s="417"/>
      <c r="AL61" s="414" t="str">
        <f t="shared" si="28"/>
        <v>-</v>
      </c>
      <c r="AM61" s="416" t="str">
        <f t="shared" si="29"/>
        <v>-</v>
      </c>
    </row>
    <row r="62" spans="2:39" ht="15" x14ac:dyDescent="0.3">
      <c r="B62" s="400" t="str">
        <f>IF(MAX(B$7:B61)+1&gt;MAX('Res.Aux.'!$Y$23:$Y$722),"-",MAX(B$7:B61)+1)</f>
        <v>-</v>
      </c>
      <c r="C62" s="401" t="str">
        <f>IF($B62="-","",INDEX('Res.Aux.'!$A$12:$AE$722,MATCH($B62,'Res.Aux.'!$Y$12:$Y$722,0),MATCH(C$6,'Res.Aux.'!$A$14:$AE$14,0)))</f>
        <v/>
      </c>
      <c r="D62" s="402" t="str">
        <f t="shared" si="14"/>
        <v/>
      </c>
      <c r="E62" s="403" t="str">
        <f>IF($B62="-","",INDEX('Res.Aux.'!$A$12:$AE$722,MATCH($B62,'Res.Aux.'!$Y$12:$Y$722,0),MATCH(E$6,'Res.Aux.'!$A$14:$AE$14,0)))</f>
        <v/>
      </c>
      <c r="F62" s="402" t="str">
        <f t="shared" si="15"/>
        <v/>
      </c>
      <c r="G62" s="404" t="str">
        <f>IF($B62="-","",INDEX('Res.Aux.'!$A$12:$AE$722,MATCH($B62,'Res.Aux.'!$Y$12:$Y$722,0),MATCH(G$6,'Res.Aux.'!$A$14:$AE$14,0)))</f>
        <v/>
      </c>
      <c r="H62" s="405" t="str">
        <f>IF($B62="-","",Datos!$I$16)</f>
        <v/>
      </c>
      <c r="I62" s="406" t="str">
        <f>IF($C62="","",Datos!$G$16)</f>
        <v/>
      </c>
      <c r="J62" s="407" t="str">
        <f>IF($B62="-","",INDEX('Res.Aux.'!$A$12:$AE$722,MATCH($B62,'Res.Aux.'!$Y$12:$Y$722,0),MATCH(J$6,'Res.Aux.'!$A$14:$AE$14,0)))</f>
        <v/>
      </c>
      <c r="K62" s="408" t="str">
        <f>IF($C62="","",Datos!$H$26)</f>
        <v/>
      </c>
      <c r="L62" s="409" t="str">
        <f>IF($I62="","",INDEX(Datos!$D$25:$I$33,MATCH('G. VAR. MAKRO'!$M62,Datos!$E$25:$E$33,0),MATCH('G. VAR. MAKRO'!$L$6,Datos!$D$26:$I$26,0)))</f>
        <v/>
      </c>
      <c r="M62" s="407" t="str">
        <f>IF($I62="","",INDEX('Res.Aux.'!$A$12:$AE$722,MATCH($B62,'Res.Aux.'!$Y$12:$Y$722,0),MATCH(M$6,'Res.Aux.'!$A$22:$AE$22,0)))</f>
        <v/>
      </c>
      <c r="N62" s="410" t="str">
        <f>IF($B62="-","",INDEX('Res.Aux.'!$A$12:$AE$722,MATCH($B62,'Res.Aux.'!$Y$12:$Y$722,0),MATCH(N$6,'Res.Aux.'!$A$14:$AE$14,0)))</f>
        <v/>
      </c>
      <c r="O62" s="411"/>
      <c r="P62" s="412" t="str">
        <f t="shared" si="6"/>
        <v/>
      </c>
      <c r="Q62" s="413" t="str">
        <f t="shared" si="16"/>
        <v>ù</v>
      </c>
      <c r="R62" s="414" t="str">
        <f>IF($B62="-","",INDEX('Res.Aux.'!$A$12:$AE$722,MATCH($B62,'Res.Aux.'!$Y$12:$Y$722,0),MATCH(R$6,'Res.Aux.'!$A$15:$AE$15,0)))</f>
        <v/>
      </c>
      <c r="S62" s="415" t="str">
        <f>IF($B62="-","",INDEX('Res.Aux.'!$A$12:$AE$722,MATCH($B62,'Res.Aux.'!$Y$12:$Y$722,0),MATCH(S$6,'Res.Aux.'!$A$15:$AE$15,0)))</f>
        <v/>
      </c>
      <c r="T62" s="415" t="str">
        <f>IF($B62="-","",INDEX('Res.Aux.'!$A$12:$AE$722,MATCH($B62,'Res.Aux.'!$Y$12:$Y$722,0),MATCH(T$6,'Res.Aux.'!$A$15:$AE$15,0)))</f>
        <v/>
      </c>
      <c r="U62" s="416" t="str">
        <f>IF($B62="-","",INDEX('Res.Aux.'!$A$12:$AE$722,MATCH($B62,'Res.Aux.'!$Y$12:$Y$722,0),MATCH(U$6,'Res.Aux.'!$A$15:$AE$15,0)))</f>
        <v/>
      </c>
      <c r="V62" s="417"/>
      <c r="W62" s="414" t="str">
        <f t="shared" si="17"/>
        <v>-</v>
      </c>
      <c r="X62" s="415" t="str">
        <f t="shared" si="18"/>
        <v>-</v>
      </c>
      <c r="Y62" s="415" t="str">
        <f t="shared" si="19"/>
        <v>-</v>
      </c>
      <c r="Z62" s="416" t="str">
        <f t="shared" si="20"/>
        <v>-</v>
      </c>
      <c r="AA62" s="417"/>
      <c r="AB62" s="414" t="str">
        <f t="shared" si="21"/>
        <v>-</v>
      </c>
      <c r="AC62" s="415" t="str">
        <f t="shared" si="22"/>
        <v>-</v>
      </c>
      <c r="AD62" s="415" t="str">
        <f t="shared" si="23"/>
        <v>-</v>
      </c>
      <c r="AE62" s="416" t="str">
        <f t="shared" si="24"/>
        <v>-</v>
      </c>
      <c r="AF62" s="417"/>
      <c r="AG62" s="410" t="str">
        <f t="shared" si="25"/>
        <v>-</v>
      </c>
      <c r="AH62" s="417"/>
      <c r="AI62" s="418" t="str">
        <f t="shared" si="26"/>
        <v>ù</v>
      </c>
      <c r="AJ62" s="419" t="str">
        <f t="shared" si="27"/>
        <v>~</v>
      </c>
      <c r="AK62" s="417"/>
      <c r="AL62" s="414" t="str">
        <f t="shared" si="28"/>
        <v>-</v>
      </c>
      <c r="AM62" s="416" t="str">
        <f t="shared" si="29"/>
        <v>-</v>
      </c>
    </row>
    <row r="63" spans="2:39" ht="15" x14ac:dyDescent="0.3">
      <c r="B63" s="400" t="str">
        <f>IF(MAX(B$7:B62)+1&gt;MAX('Res.Aux.'!$Y$23:$Y$722),"-",MAX(B$7:B62)+1)</f>
        <v>-</v>
      </c>
      <c r="C63" s="401" t="str">
        <f>IF($B63="-","",INDEX('Res.Aux.'!$A$12:$AE$722,MATCH($B63,'Res.Aux.'!$Y$12:$Y$722,0),MATCH(C$6,'Res.Aux.'!$A$14:$AE$14,0)))</f>
        <v/>
      </c>
      <c r="D63" s="402" t="str">
        <f t="shared" si="14"/>
        <v/>
      </c>
      <c r="E63" s="403" t="str">
        <f>IF($B63="-","",INDEX('Res.Aux.'!$A$12:$AE$722,MATCH($B63,'Res.Aux.'!$Y$12:$Y$722,0),MATCH(E$6,'Res.Aux.'!$A$14:$AE$14,0)))</f>
        <v/>
      </c>
      <c r="F63" s="402" t="str">
        <f t="shared" si="15"/>
        <v/>
      </c>
      <c r="G63" s="404" t="str">
        <f>IF($B63="-","",INDEX('Res.Aux.'!$A$12:$AE$722,MATCH($B63,'Res.Aux.'!$Y$12:$Y$722,0),MATCH(G$6,'Res.Aux.'!$A$14:$AE$14,0)))</f>
        <v/>
      </c>
      <c r="H63" s="405" t="str">
        <f>IF($B63="-","",Datos!$I$16)</f>
        <v/>
      </c>
      <c r="I63" s="406" t="str">
        <f>IF($C63="","",Datos!$G$16)</f>
        <v/>
      </c>
      <c r="J63" s="407" t="str">
        <f>IF($B63="-","",INDEX('Res.Aux.'!$A$12:$AE$722,MATCH($B63,'Res.Aux.'!$Y$12:$Y$722,0),MATCH(J$6,'Res.Aux.'!$A$14:$AE$14,0)))</f>
        <v/>
      </c>
      <c r="K63" s="408" t="str">
        <f>IF($C63="","",Datos!$H$26)</f>
        <v/>
      </c>
      <c r="L63" s="409" t="str">
        <f>IF($I63="","",INDEX(Datos!$D$25:$I$33,MATCH('G. VAR. MAKRO'!$M63,Datos!$E$25:$E$33,0),MATCH('G. VAR. MAKRO'!$L$6,Datos!$D$26:$I$26,0)))</f>
        <v/>
      </c>
      <c r="M63" s="407" t="str">
        <f>IF($I63="","",INDEX('Res.Aux.'!$A$12:$AE$722,MATCH($B63,'Res.Aux.'!$Y$12:$Y$722,0),MATCH(M$6,'Res.Aux.'!$A$22:$AE$22,0)))</f>
        <v/>
      </c>
      <c r="N63" s="410" t="str">
        <f>IF($B63="-","",INDEX('Res.Aux.'!$A$12:$AE$722,MATCH($B63,'Res.Aux.'!$Y$12:$Y$722,0),MATCH(N$6,'Res.Aux.'!$A$14:$AE$14,0)))</f>
        <v/>
      </c>
      <c r="O63" s="411"/>
      <c r="P63" s="412" t="str">
        <f t="shared" si="6"/>
        <v/>
      </c>
      <c r="Q63" s="413" t="str">
        <f t="shared" si="16"/>
        <v>ù</v>
      </c>
      <c r="R63" s="414" t="str">
        <f>IF($B63="-","",INDEX('Res.Aux.'!$A$12:$AE$722,MATCH($B63,'Res.Aux.'!$Y$12:$Y$722,0),MATCH(R$6,'Res.Aux.'!$A$15:$AE$15,0)))</f>
        <v/>
      </c>
      <c r="S63" s="415" t="str">
        <f>IF($B63="-","",INDEX('Res.Aux.'!$A$12:$AE$722,MATCH($B63,'Res.Aux.'!$Y$12:$Y$722,0),MATCH(S$6,'Res.Aux.'!$A$15:$AE$15,0)))</f>
        <v/>
      </c>
      <c r="T63" s="415" t="str">
        <f>IF($B63="-","",INDEX('Res.Aux.'!$A$12:$AE$722,MATCH($B63,'Res.Aux.'!$Y$12:$Y$722,0),MATCH(T$6,'Res.Aux.'!$A$15:$AE$15,0)))</f>
        <v/>
      </c>
      <c r="U63" s="416" t="str">
        <f>IF($B63="-","",INDEX('Res.Aux.'!$A$12:$AE$722,MATCH($B63,'Res.Aux.'!$Y$12:$Y$722,0),MATCH(U$6,'Res.Aux.'!$A$15:$AE$15,0)))</f>
        <v/>
      </c>
      <c r="V63" s="417"/>
      <c r="W63" s="414" t="str">
        <f t="shared" si="17"/>
        <v>-</v>
      </c>
      <c r="X63" s="415" t="str">
        <f t="shared" si="18"/>
        <v>-</v>
      </c>
      <c r="Y63" s="415" t="str">
        <f t="shared" si="19"/>
        <v>-</v>
      </c>
      <c r="Z63" s="416" t="str">
        <f t="shared" si="20"/>
        <v>-</v>
      </c>
      <c r="AA63" s="417"/>
      <c r="AB63" s="414" t="str">
        <f t="shared" si="21"/>
        <v>-</v>
      </c>
      <c r="AC63" s="415" t="str">
        <f t="shared" si="22"/>
        <v>-</v>
      </c>
      <c r="AD63" s="415" t="str">
        <f t="shared" si="23"/>
        <v>-</v>
      </c>
      <c r="AE63" s="416" t="str">
        <f t="shared" si="24"/>
        <v>-</v>
      </c>
      <c r="AF63" s="417"/>
      <c r="AG63" s="410" t="str">
        <f t="shared" si="25"/>
        <v>-</v>
      </c>
      <c r="AH63" s="417"/>
      <c r="AI63" s="418" t="str">
        <f t="shared" si="26"/>
        <v>ù</v>
      </c>
      <c r="AJ63" s="419" t="str">
        <f t="shared" si="27"/>
        <v>~</v>
      </c>
      <c r="AK63" s="417"/>
      <c r="AL63" s="414" t="str">
        <f t="shared" si="28"/>
        <v>-</v>
      </c>
      <c r="AM63" s="416" t="str">
        <f t="shared" si="29"/>
        <v>-</v>
      </c>
    </row>
    <row r="64" spans="2:39" ht="15" x14ac:dyDescent="0.3">
      <c r="B64" s="400" t="str">
        <f>IF(MAX(B$7:B63)+1&gt;MAX('Res.Aux.'!$Y$23:$Y$722),"-",MAX(B$7:B63)+1)</f>
        <v>-</v>
      </c>
      <c r="C64" s="401" t="str">
        <f>IF($B64="-","",INDEX('Res.Aux.'!$A$12:$AE$722,MATCH($B64,'Res.Aux.'!$Y$12:$Y$722,0),MATCH(C$6,'Res.Aux.'!$A$14:$AE$14,0)))</f>
        <v/>
      </c>
      <c r="D64" s="402" t="str">
        <f t="shared" si="14"/>
        <v/>
      </c>
      <c r="E64" s="403" t="str">
        <f>IF($B64="-","",INDEX('Res.Aux.'!$A$12:$AE$722,MATCH($B64,'Res.Aux.'!$Y$12:$Y$722,0),MATCH(E$6,'Res.Aux.'!$A$14:$AE$14,0)))</f>
        <v/>
      </c>
      <c r="F64" s="402" t="str">
        <f t="shared" si="15"/>
        <v/>
      </c>
      <c r="G64" s="404" t="str">
        <f>IF($B64="-","",INDEX('Res.Aux.'!$A$12:$AE$722,MATCH($B64,'Res.Aux.'!$Y$12:$Y$722,0),MATCH(G$6,'Res.Aux.'!$A$14:$AE$14,0)))</f>
        <v/>
      </c>
      <c r="H64" s="405" t="str">
        <f>IF($B64="-","",Datos!$I$16)</f>
        <v/>
      </c>
      <c r="I64" s="406" t="str">
        <f>IF($C64="","",Datos!$G$16)</f>
        <v/>
      </c>
      <c r="J64" s="407" t="str">
        <f>IF($B64="-","",INDEX('Res.Aux.'!$A$12:$AE$722,MATCH($B64,'Res.Aux.'!$Y$12:$Y$722,0),MATCH(J$6,'Res.Aux.'!$A$14:$AE$14,0)))</f>
        <v/>
      </c>
      <c r="K64" s="408" t="str">
        <f>IF($C64="","",Datos!$H$26)</f>
        <v/>
      </c>
      <c r="L64" s="409" t="str">
        <f>IF($I64="","",INDEX(Datos!$D$25:$I$33,MATCH('G. VAR. MAKRO'!$M64,Datos!$E$25:$E$33,0),MATCH('G. VAR. MAKRO'!$L$6,Datos!$D$26:$I$26,0)))</f>
        <v/>
      </c>
      <c r="M64" s="407" t="str">
        <f>IF($I64="","",INDEX('Res.Aux.'!$A$12:$AE$722,MATCH($B64,'Res.Aux.'!$Y$12:$Y$722,0),MATCH(M$6,'Res.Aux.'!$A$22:$AE$22,0)))</f>
        <v/>
      </c>
      <c r="N64" s="410" t="str">
        <f>IF($B64="-","",INDEX('Res.Aux.'!$A$12:$AE$722,MATCH($B64,'Res.Aux.'!$Y$12:$Y$722,0),MATCH(N$6,'Res.Aux.'!$A$14:$AE$14,0)))</f>
        <v/>
      </c>
      <c r="O64" s="411"/>
      <c r="P64" s="412" t="str">
        <f t="shared" si="6"/>
        <v/>
      </c>
      <c r="Q64" s="413" t="str">
        <f t="shared" si="16"/>
        <v>ù</v>
      </c>
      <c r="R64" s="414" t="str">
        <f>IF($B64="-","",INDEX('Res.Aux.'!$A$12:$AE$722,MATCH($B64,'Res.Aux.'!$Y$12:$Y$722,0),MATCH(R$6,'Res.Aux.'!$A$15:$AE$15,0)))</f>
        <v/>
      </c>
      <c r="S64" s="415" t="str">
        <f>IF($B64="-","",INDEX('Res.Aux.'!$A$12:$AE$722,MATCH($B64,'Res.Aux.'!$Y$12:$Y$722,0),MATCH(S$6,'Res.Aux.'!$A$15:$AE$15,0)))</f>
        <v/>
      </c>
      <c r="T64" s="415" t="str">
        <f>IF($B64="-","",INDEX('Res.Aux.'!$A$12:$AE$722,MATCH($B64,'Res.Aux.'!$Y$12:$Y$722,0),MATCH(T$6,'Res.Aux.'!$A$15:$AE$15,0)))</f>
        <v/>
      </c>
      <c r="U64" s="416" t="str">
        <f>IF($B64="-","",INDEX('Res.Aux.'!$A$12:$AE$722,MATCH($B64,'Res.Aux.'!$Y$12:$Y$722,0),MATCH(U$6,'Res.Aux.'!$A$15:$AE$15,0)))</f>
        <v/>
      </c>
      <c r="V64" s="417"/>
      <c r="W64" s="414" t="str">
        <f t="shared" si="17"/>
        <v>-</v>
      </c>
      <c r="X64" s="415" t="str">
        <f t="shared" si="18"/>
        <v>-</v>
      </c>
      <c r="Y64" s="415" t="str">
        <f t="shared" si="19"/>
        <v>-</v>
      </c>
      <c r="Z64" s="416" t="str">
        <f t="shared" si="20"/>
        <v>-</v>
      </c>
      <c r="AA64" s="417"/>
      <c r="AB64" s="414" t="str">
        <f t="shared" si="21"/>
        <v>-</v>
      </c>
      <c r="AC64" s="415" t="str">
        <f t="shared" si="22"/>
        <v>-</v>
      </c>
      <c r="AD64" s="415" t="str">
        <f t="shared" si="23"/>
        <v>-</v>
      </c>
      <c r="AE64" s="416" t="str">
        <f t="shared" si="24"/>
        <v>-</v>
      </c>
      <c r="AF64" s="417"/>
      <c r="AG64" s="410" t="str">
        <f t="shared" si="25"/>
        <v>-</v>
      </c>
      <c r="AH64" s="417"/>
      <c r="AI64" s="418" t="str">
        <f t="shared" si="26"/>
        <v>ù</v>
      </c>
      <c r="AJ64" s="419" t="str">
        <f t="shared" si="27"/>
        <v>~</v>
      </c>
      <c r="AK64" s="417"/>
      <c r="AL64" s="414" t="str">
        <f t="shared" si="28"/>
        <v>-</v>
      </c>
      <c r="AM64" s="416" t="str">
        <f t="shared" si="29"/>
        <v>-</v>
      </c>
    </row>
    <row r="65" spans="2:39" ht="15" x14ac:dyDescent="0.3">
      <c r="B65" s="400" t="str">
        <f>IF(MAX(B$7:B64)+1&gt;MAX('Res.Aux.'!$Y$23:$Y$722),"-",MAX(B$7:B64)+1)</f>
        <v>-</v>
      </c>
      <c r="C65" s="401" t="str">
        <f>IF($B65="-","",INDEX('Res.Aux.'!$A$12:$AE$722,MATCH($B65,'Res.Aux.'!$Y$12:$Y$722,0),MATCH(C$6,'Res.Aux.'!$A$14:$AE$14,0)))</f>
        <v/>
      </c>
      <c r="D65" s="402" t="str">
        <f t="shared" si="14"/>
        <v/>
      </c>
      <c r="E65" s="403" t="str">
        <f>IF($B65="-","",INDEX('Res.Aux.'!$A$12:$AE$722,MATCH($B65,'Res.Aux.'!$Y$12:$Y$722,0),MATCH(E$6,'Res.Aux.'!$A$14:$AE$14,0)))</f>
        <v/>
      </c>
      <c r="F65" s="402" t="str">
        <f t="shared" si="15"/>
        <v/>
      </c>
      <c r="G65" s="404" t="str">
        <f>IF($B65="-","",INDEX('Res.Aux.'!$A$12:$AE$722,MATCH($B65,'Res.Aux.'!$Y$12:$Y$722,0),MATCH(G$6,'Res.Aux.'!$A$14:$AE$14,0)))</f>
        <v/>
      </c>
      <c r="H65" s="405" t="str">
        <f>IF($B65="-","",Datos!$I$16)</f>
        <v/>
      </c>
      <c r="I65" s="406" t="str">
        <f>IF($C65="","",Datos!$G$16)</f>
        <v/>
      </c>
      <c r="J65" s="407" t="str">
        <f>IF($B65="-","",INDEX('Res.Aux.'!$A$12:$AE$722,MATCH($B65,'Res.Aux.'!$Y$12:$Y$722,0),MATCH(J$6,'Res.Aux.'!$A$14:$AE$14,0)))</f>
        <v/>
      </c>
      <c r="K65" s="408" t="str">
        <f>IF($C65="","",Datos!$H$26)</f>
        <v/>
      </c>
      <c r="L65" s="409" t="str">
        <f>IF($I65="","",INDEX(Datos!$D$25:$I$33,MATCH('G. VAR. MAKRO'!$M65,Datos!$E$25:$E$33,0),MATCH('G. VAR. MAKRO'!$L$6,Datos!$D$26:$I$26,0)))</f>
        <v/>
      </c>
      <c r="M65" s="407" t="str">
        <f>IF($I65="","",INDEX('Res.Aux.'!$A$12:$AE$722,MATCH($B65,'Res.Aux.'!$Y$12:$Y$722,0),MATCH(M$6,'Res.Aux.'!$A$22:$AE$22,0)))</f>
        <v/>
      </c>
      <c r="N65" s="410" t="str">
        <f>IF($B65="-","",INDEX('Res.Aux.'!$A$12:$AE$722,MATCH($B65,'Res.Aux.'!$Y$12:$Y$722,0),MATCH(N$6,'Res.Aux.'!$A$14:$AE$14,0)))</f>
        <v/>
      </c>
      <c r="O65" s="411"/>
      <c r="P65" s="412" t="str">
        <f t="shared" si="6"/>
        <v/>
      </c>
      <c r="Q65" s="413" t="str">
        <f t="shared" si="16"/>
        <v>ù</v>
      </c>
      <c r="R65" s="414" t="str">
        <f>IF($B65="-","",INDEX('Res.Aux.'!$A$12:$AE$722,MATCH($B65,'Res.Aux.'!$Y$12:$Y$722,0),MATCH(R$6,'Res.Aux.'!$A$15:$AE$15,0)))</f>
        <v/>
      </c>
      <c r="S65" s="415" t="str">
        <f>IF($B65="-","",INDEX('Res.Aux.'!$A$12:$AE$722,MATCH($B65,'Res.Aux.'!$Y$12:$Y$722,0),MATCH(S$6,'Res.Aux.'!$A$15:$AE$15,0)))</f>
        <v/>
      </c>
      <c r="T65" s="415" t="str">
        <f>IF($B65="-","",INDEX('Res.Aux.'!$A$12:$AE$722,MATCH($B65,'Res.Aux.'!$Y$12:$Y$722,0),MATCH(T$6,'Res.Aux.'!$A$15:$AE$15,0)))</f>
        <v/>
      </c>
      <c r="U65" s="416" t="str">
        <f>IF($B65="-","",INDEX('Res.Aux.'!$A$12:$AE$722,MATCH($B65,'Res.Aux.'!$Y$12:$Y$722,0),MATCH(U$6,'Res.Aux.'!$A$15:$AE$15,0)))</f>
        <v/>
      </c>
      <c r="V65" s="417"/>
      <c r="W65" s="414" t="str">
        <f t="shared" si="17"/>
        <v>-</v>
      </c>
      <c r="X65" s="415" t="str">
        <f t="shared" si="18"/>
        <v>-</v>
      </c>
      <c r="Y65" s="415" t="str">
        <f t="shared" si="19"/>
        <v>-</v>
      </c>
      <c r="Z65" s="416" t="str">
        <f t="shared" si="20"/>
        <v>-</v>
      </c>
      <c r="AA65" s="417"/>
      <c r="AB65" s="414" t="str">
        <f t="shared" si="21"/>
        <v>-</v>
      </c>
      <c r="AC65" s="415" t="str">
        <f t="shared" si="22"/>
        <v>-</v>
      </c>
      <c r="AD65" s="415" t="str">
        <f t="shared" si="23"/>
        <v>-</v>
      </c>
      <c r="AE65" s="416" t="str">
        <f t="shared" si="24"/>
        <v>-</v>
      </c>
      <c r="AF65" s="417"/>
      <c r="AG65" s="410" t="str">
        <f t="shared" si="25"/>
        <v>-</v>
      </c>
      <c r="AH65" s="417"/>
      <c r="AI65" s="418" t="str">
        <f t="shared" si="26"/>
        <v>ù</v>
      </c>
      <c r="AJ65" s="419" t="str">
        <f t="shared" si="27"/>
        <v>~</v>
      </c>
      <c r="AK65" s="417"/>
      <c r="AL65" s="414" t="str">
        <f t="shared" si="28"/>
        <v>-</v>
      </c>
      <c r="AM65" s="416" t="str">
        <f t="shared" si="29"/>
        <v>-</v>
      </c>
    </row>
    <row r="66" spans="2:39" ht="15" x14ac:dyDescent="0.3">
      <c r="B66" s="400" t="str">
        <f>IF(MAX(B$7:B65)+1&gt;MAX('Res.Aux.'!$Y$23:$Y$722),"-",MAX(B$7:B65)+1)</f>
        <v>-</v>
      </c>
      <c r="C66" s="401" t="str">
        <f>IF($B66="-","",INDEX('Res.Aux.'!$A$12:$AE$722,MATCH($B66,'Res.Aux.'!$Y$12:$Y$722,0),MATCH(C$6,'Res.Aux.'!$A$14:$AE$14,0)))</f>
        <v/>
      </c>
      <c r="D66" s="402" t="str">
        <f t="shared" si="14"/>
        <v/>
      </c>
      <c r="E66" s="403" t="str">
        <f>IF($B66="-","",INDEX('Res.Aux.'!$A$12:$AE$722,MATCH($B66,'Res.Aux.'!$Y$12:$Y$722,0),MATCH(E$6,'Res.Aux.'!$A$14:$AE$14,0)))</f>
        <v/>
      </c>
      <c r="F66" s="402" t="str">
        <f t="shared" si="15"/>
        <v/>
      </c>
      <c r="G66" s="404" t="str">
        <f>IF($B66="-","",INDEX('Res.Aux.'!$A$12:$AE$722,MATCH($B66,'Res.Aux.'!$Y$12:$Y$722,0),MATCH(G$6,'Res.Aux.'!$A$14:$AE$14,0)))</f>
        <v/>
      </c>
      <c r="H66" s="405" t="str">
        <f>IF($B66="-","",Datos!$I$16)</f>
        <v/>
      </c>
      <c r="I66" s="406" t="str">
        <f>IF($C66="","",Datos!$G$16)</f>
        <v/>
      </c>
      <c r="J66" s="407" t="str">
        <f>IF($B66="-","",INDEX('Res.Aux.'!$A$12:$AE$722,MATCH($B66,'Res.Aux.'!$Y$12:$Y$722,0),MATCH(J$6,'Res.Aux.'!$A$14:$AE$14,0)))</f>
        <v/>
      </c>
      <c r="K66" s="408" t="str">
        <f>IF($C66="","",Datos!$H$26)</f>
        <v/>
      </c>
      <c r="L66" s="409" t="str">
        <f>IF($I66="","",INDEX(Datos!$D$25:$I$33,MATCH('G. VAR. MAKRO'!$M66,Datos!$E$25:$E$33,0),MATCH('G. VAR. MAKRO'!$L$6,Datos!$D$26:$I$26,0)))</f>
        <v/>
      </c>
      <c r="M66" s="407" t="str">
        <f>IF($I66="","",INDEX('Res.Aux.'!$A$12:$AE$722,MATCH($B66,'Res.Aux.'!$Y$12:$Y$722,0),MATCH(M$6,'Res.Aux.'!$A$22:$AE$22,0)))</f>
        <v/>
      </c>
      <c r="N66" s="410" t="str">
        <f>IF($B66="-","",INDEX('Res.Aux.'!$A$12:$AE$722,MATCH($B66,'Res.Aux.'!$Y$12:$Y$722,0),MATCH(N$6,'Res.Aux.'!$A$14:$AE$14,0)))</f>
        <v/>
      </c>
      <c r="O66" s="411"/>
      <c r="P66" s="412" t="str">
        <f t="shared" si="6"/>
        <v/>
      </c>
      <c r="Q66" s="413" t="str">
        <f t="shared" si="16"/>
        <v>ù</v>
      </c>
      <c r="R66" s="414" t="str">
        <f>IF($B66="-","",INDEX('Res.Aux.'!$A$12:$AE$722,MATCH($B66,'Res.Aux.'!$Y$12:$Y$722,0),MATCH(R$6,'Res.Aux.'!$A$15:$AE$15,0)))</f>
        <v/>
      </c>
      <c r="S66" s="415" t="str">
        <f>IF($B66="-","",INDEX('Res.Aux.'!$A$12:$AE$722,MATCH($B66,'Res.Aux.'!$Y$12:$Y$722,0),MATCH(S$6,'Res.Aux.'!$A$15:$AE$15,0)))</f>
        <v/>
      </c>
      <c r="T66" s="415" t="str">
        <f>IF($B66="-","",INDEX('Res.Aux.'!$A$12:$AE$722,MATCH($B66,'Res.Aux.'!$Y$12:$Y$722,0),MATCH(T$6,'Res.Aux.'!$A$15:$AE$15,0)))</f>
        <v/>
      </c>
      <c r="U66" s="416" t="str">
        <f>IF($B66="-","",INDEX('Res.Aux.'!$A$12:$AE$722,MATCH($B66,'Res.Aux.'!$Y$12:$Y$722,0),MATCH(U$6,'Res.Aux.'!$A$15:$AE$15,0)))</f>
        <v/>
      </c>
      <c r="V66" s="417"/>
      <c r="W66" s="414" t="str">
        <f t="shared" si="17"/>
        <v>-</v>
      </c>
      <c r="X66" s="415" t="str">
        <f t="shared" si="18"/>
        <v>-</v>
      </c>
      <c r="Y66" s="415" t="str">
        <f t="shared" si="19"/>
        <v>-</v>
      </c>
      <c r="Z66" s="416" t="str">
        <f t="shared" si="20"/>
        <v>-</v>
      </c>
      <c r="AA66" s="417"/>
      <c r="AB66" s="414" t="str">
        <f t="shared" si="21"/>
        <v>-</v>
      </c>
      <c r="AC66" s="415" t="str">
        <f t="shared" si="22"/>
        <v>-</v>
      </c>
      <c r="AD66" s="415" t="str">
        <f t="shared" si="23"/>
        <v>-</v>
      </c>
      <c r="AE66" s="416" t="str">
        <f t="shared" si="24"/>
        <v>-</v>
      </c>
      <c r="AF66" s="417"/>
      <c r="AG66" s="410" t="str">
        <f t="shared" si="25"/>
        <v>-</v>
      </c>
      <c r="AH66" s="417"/>
      <c r="AI66" s="418" t="str">
        <f t="shared" si="26"/>
        <v>ù</v>
      </c>
      <c r="AJ66" s="419" t="str">
        <f t="shared" si="27"/>
        <v>~</v>
      </c>
      <c r="AK66" s="417"/>
      <c r="AL66" s="414" t="str">
        <f t="shared" si="28"/>
        <v>-</v>
      </c>
      <c r="AM66" s="416" t="str">
        <f t="shared" si="29"/>
        <v>-</v>
      </c>
    </row>
    <row r="67" spans="2:39" ht="15" x14ac:dyDescent="0.3">
      <c r="B67" s="400" t="str">
        <f>IF(MAX(B$7:B66)+1&gt;MAX('Res.Aux.'!$Y$23:$Y$722),"-",MAX(B$7:B66)+1)</f>
        <v>-</v>
      </c>
      <c r="C67" s="401" t="str">
        <f>IF($B67="-","",INDEX('Res.Aux.'!$A$12:$AE$722,MATCH($B67,'Res.Aux.'!$Y$12:$Y$722,0),MATCH(C$6,'Res.Aux.'!$A$14:$AE$14,0)))</f>
        <v/>
      </c>
      <c r="D67" s="402" t="str">
        <f t="shared" si="14"/>
        <v/>
      </c>
      <c r="E67" s="403" t="str">
        <f>IF($B67="-","",INDEX('Res.Aux.'!$A$12:$AE$722,MATCH($B67,'Res.Aux.'!$Y$12:$Y$722,0),MATCH(E$6,'Res.Aux.'!$A$14:$AE$14,0)))</f>
        <v/>
      </c>
      <c r="F67" s="402" t="str">
        <f t="shared" si="15"/>
        <v/>
      </c>
      <c r="G67" s="404" t="str">
        <f>IF($B67="-","",INDEX('Res.Aux.'!$A$12:$AE$722,MATCH($B67,'Res.Aux.'!$Y$12:$Y$722,0),MATCH(G$6,'Res.Aux.'!$A$14:$AE$14,0)))</f>
        <v/>
      </c>
      <c r="H67" s="405" t="str">
        <f>IF($B67="-","",Datos!$I$16)</f>
        <v/>
      </c>
      <c r="I67" s="406" t="str">
        <f>IF($C67="","",Datos!$G$16)</f>
        <v/>
      </c>
      <c r="J67" s="407" t="str">
        <f>IF($B67="-","",INDEX('Res.Aux.'!$A$12:$AE$722,MATCH($B67,'Res.Aux.'!$Y$12:$Y$722,0),MATCH(J$6,'Res.Aux.'!$A$14:$AE$14,0)))</f>
        <v/>
      </c>
      <c r="K67" s="408" t="str">
        <f>IF($C67="","",Datos!$H$26)</f>
        <v/>
      </c>
      <c r="L67" s="409" t="str">
        <f>IF($I67="","",INDEX(Datos!$D$25:$I$33,MATCH('G. VAR. MAKRO'!$M67,Datos!$E$25:$E$33,0),MATCH('G. VAR. MAKRO'!$L$6,Datos!$D$26:$I$26,0)))</f>
        <v/>
      </c>
      <c r="M67" s="407" t="str">
        <f>IF($I67="","",INDEX('Res.Aux.'!$A$12:$AE$722,MATCH($B67,'Res.Aux.'!$Y$12:$Y$722,0),MATCH(M$6,'Res.Aux.'!$A$22:$AE$22,0)))</f>
        <v/>
      </c>
      <c r="N67" s="410" t="str">
        <f>IF($B67="-","",INDEX('Res.Aux.'!$A$12:$AE$722,MATCH($B67,'Res.Aux.'!$Y$12:$Y$722,0),MATCH(N$6,'Res.Aux.'!$A$14:$AE$14,0)))</f>
        <v/>
      </c>
      <c r="O67" s="411"/>
      <c r="P67" s="412" t="str">
        <f t="shared" si="6"/>
        <v/>
      </c>
      <c r="Q67" s="413" t="str">
        <f t="shared" si="16"/>
        <v>ù</v>
      </c>
      <c r="R67" s="414" t="str">
        <f>IF($B67="-","",INDEX('Res.Aux.'!$A$12:$AE$722,MATCH($B67,'Res.Aux.'!$Y$12:$Y$722,0),MATCH(R$6,'Res.Aux.'!$A$15:$AE$15,0)))</f>
        <v/>
      </c>
      <c r="S67" s="415" t="str">
        <f>IF($B67="-","",INDEX('Res.Aux.'!$A$12:$AE$722,MATCH($B67,'Res.Aux.'!$Y$12:$Y$722,0),MATCH(S$6,'Res.Aux.'!$A$15:$AE$15,0)))</f>
        <v/>
      </c>
      <c r="T67" s="415" t="str">
        <f>IF($B67="-","",INDEX('Res.Aux.'!$A$12:$AE$722,MATCH($B67,'Res.Aux.'!$Y$12:$Y$722,0),MATCH(T$6,'Res.Aux.'!$A$15:$AE$15,0)))</f>
        <v/>
      </c>
      <c r="U67" s="416" t="str">
        <f>IF($B67="-","",INDEX('Res.Aux.'!$A$12:$AE$722,MATCH($B67,'Res.Aux.'!$Y$12:$Y$722,0),MATCH(U$6,'Res.Aux.'!$A$15:$AE$15,0)))</f>
        <v/>
      </c>
      <c r="V67" s="417"/>
      <c r="W67" s="414" t="str">
        <f t="shared" si="17"/>
        <v>-</v>
      </c>
      <c r="X67" s="415" t="str">
        <f t="shared" si="18"/>
        <v>-</v>
      </c>
      <c r="Y67" s="415" t="str">
        <f t="shared" si="19"/>
        <v>-</v>
      </c>
      <c r="Z67" s="416" t="str">
        <f t="shared" si="20"/>
        <v>-</v>
      </c>
      <c r="AA67" s="417"/>
      <c r="AB67" s="414" t="str">
        <f t="shared" si="21"/>
        <v>-</v>
      </c>
      <c r="AC67" s="415" t="str">
        <f t="shared" si="22"/>
        <v>-</v>
      </c>
      <c r="AD67" s="415" t="str">
        <f t="shared" si="23"/>
        <v>-</v>
      </c>
      <c r="AE67" s="416" t="str">
        <f t="shared" si="24"/>
        <v>-</v>
      </c>
      <c r="AF67" s="417"/>
      <c r="AG67" s="410" t="str">
        <f t="shared" si="25"/>
        <v>-</v>
      </c>
      <c r="AH67" s="417"/>
      <c r="AI67" s="418" t="str">
        <f t="shared" si="26"/>
        <v>ù</v>
      </c>
      <c r="AJ67" s="419" t="str">
        <f t="shared" si="27"/>
        <v>~</v>
      </c>
      <c r="AK67" s="417"/>
      <c r="AL67" s="414" t="str">
        <f t="shared" si="28"/>
        <v>-</v>
      </c>
      <c r="AM67" s="416" t="str">
        <f t="shared" si="29"/>
        <v>-</v>
      </c>
    </row>
    <row r="68" spans="2:39" ht="15" x14ac:dyDescent="0.3">
      <c r="B68" s="400" t="str">
        <f>IF(MAX(B$7:B67)+1&gt;MAX('Res.Aux.'!$Y$23:$Y$722),"-",MAX(B$7:B67)+1)</f>
        <v>-</v>
      </c>
      <c r="C68" s="401" t="str">
        <f>IF($B68="-","",INDEX('Res.Aux.'!$A$12:$AE$722,MATCH($B68,'Res.Aux.'!$Y$12:$Y$722,0),MATCH(C$6,'Res.Aux.'!$A$14:$AE$14,0)))</f>
        <v/>
      </c>
      <c r="D68" s="402" t="str">
        <f t="shared" si="14"/>
        <v/>
      </c>
      <c r="E68" s="403" t="str">
        <f>IF($B68="-","",INDEX('Res.Aux.'!$A$12:$AE$722,MATCH($B68,'Res.Aux.'!$Y$12:$Y$722,0),MATCH(E$6,'Res.Aux.'!$A$14:$AE$14,0)))</f>
        <v/>
      </c>
      <c r="F68" s="402" t="str">
        <f t="shared" si="15"/>
        <v/>
      </c>
      <c r="G68" s="404" t="str">
        <f>IF($B68="-","",INDEX('Res.Aux.'!$A$12:$AE$722,MATCH($B68,'Res.Aux.'!$Y$12:$Y$722,0),MATCH(G$6,'Res.Aux.'!$A$14:$AE$14,0)))</f>
        <v/>
      </c>
      <c r="H68" s="405" t="str">
        <f>IF($B68="-","",Datos!$I$16)</f>
        <v/>
      </c>
      <c r="I68" s="406" t="str">
        <f>IF($C68="","",Datos!$G$16)</f>
        <v/>
      </c>
      <c r="J68" s="407" t="str">
        <f>IF($B68="-","",INDEX('Res.Aux.'!$A$12:$AE$722,MATCH($B68,'Res.Aux.'!$Y$12:$Y$722,0),MATCH(J$6,'Res.Aux.'!$A$14:$AE$14,0)))</f>
        <v/>
      </c>
      <c r="K68" s="408" t="str">
        <f>IF($C68="","",Datos!$H$26)</f>
        <v/>
      </c>
      <c r="L68" s="409" t="str">
        <f>IF($I68="","",INDEX(Datos!$D$25:$I$33,MATCH('G. VAR. MAKRO'!$M68,Datos!$E$25:$E$33,0),MATCH('G. VAR. MAKRO'!$L$6,Datos!$D$26:$I$26,0)))</f>
        <v/>
      </c>
      <c r="M68" s="407" t="str">
        <f>IF($I68="","",INDEX('Res.Aux.'!$A$12:$AE$722,MATCH($B68,'Res.Aux.'!$Y$12:$Y$722,0),MATCH(M$6,'Res.Aux.'!$A$22:$AE$22,0)))</f>
        <v/>
      </c>
      <c r="N68" s="410" t="str">
        <f>IF($B68="-","",INDEX('Res.Aux.'!$A$12:$AE$722,MATCH($B68,'Res.Aux.'!$Y$12:$Y$722,0),MATCH(N$6,'Res.Aux.'!$A$14:$AE$14,0)))</f>
        <v/>
      </c>
      <c r="O68" s="411"/>
      <c r="P68" s="412" t="str">
        <f t="shared" si="6"/>
        <v/>
      </c>
      <c r="Q68" s="413" t="str">
        <f t="shared" si="16"/>
        <v>ù</v>
      </c>
      <c r="R68" s="414" t="str">
        <f>IF($B68="-","",INDEX('Res.Aux.'!$A$12:$AE$722,MATCH($B68,'Res.Aux.'!$Y$12:$Y$722,0),MATCH(R$6,'Res.Aux.'!$A$15:$AE$15,0)))</f>
        <v/>
      </c>
      <c r="S68" s="415" t="str">
        <f>IF($B68="-","",INDEX('Res.Aux.'!$A$12:$AE$722,MATCH($B68,'Res.Aux.'!$Y$12:$Y$722,0),MATCH(S$6,'Res.Aux.'!$A$15:$AE$15,0)))</f>
        <v/>
      </c>
      <c r="T68" s="415" t="str">
        <f>IF($B68="-","",INDEX('Res.Aux.'!$A$12:$AE$722,MATCH($B68,'Res.Aux.'!$Y$12:$Y$722,0),MATCH(T$6,'Res.Aux.'!$A$15:$AE$15,0)))</f>
        <v/>
      </c>
      <c r="U68" s="416" t="str">
        <f>IF($B68="-","",INDEX('Res.Aux.'!$A$12:$AE$722,MATCH($B68,'Res.Aux.'!$Y$12:$Y$722,0),MATCH(U$6,'Res.Aux.'!$A$15:$AE$15,0)))</f>
        <v/>
      </c>
      <c r="V68" s="417"/>
      <c r="W68" s="414" t="str">
        <f t="shared" si="17"/>
        <v>-</v>
      </c>
      <c r="X68" s="415" t="str">
        <f t="shared" si="18"/>
        <v>-</v>
      </c>
      <c r="Y68" s="415" t="str">
        <f t="shared" si="19"/>
        <v>-</v>
      </c>
      <c r="Z68" s="416" t="str">
        <f t="shared" si="20"/>
        <v>-</v>
      </c>
      <c r="AA68" s="417"/>
      <c r="AB68" s="414" t="str">
        <f t="shared" si="21"/>
        <v>-</v>
      </c>
      <c r="AC68" s="415" t="str">
        <f t="shared" si="22"/>
        <v>-</v>
      </c>
      <c r="AD68" s="415" t="str">
        <f t="shared" si="23"/>
        <v>-</v>
      </c>
      <c r="AE68" s="416" t="str">
        <f t="shared" si="24"/>
        <v>-</v>
      </c>
      <c r="AF68" s="417"/>
      <c r="AG68" s="410" t="str">
        <f t="shared" si="25"/>
        <v>-</v>
      </c>
      <c r="AH68" s="417"/>
      <c r="AI68" s="418" t="str">
        <f t="shared" si="26"/>
        <v>ù</v>
      </c>
      <c r="AJ68" s="419" t="str">
        <f t="shared" si="27"/>
        <v>~</v>
      </c>
      <c r="AK68" s="417"/>
      <c r="AL68" s="414" t="str">
        <f t="shared" si="28"/>
        <v>-</v>
      </c>
      <c r="AM68" s="416" t="str">
        <f t="shared" si="29"/>
        <v>-</v>
      </c>
    </row>
    <row r="69" spans="2:39" ht="15" x14ac:dyDescent="0.3">
      <c r="B69" s="400" t="str">
        <f>IF(MAX(B$7:B68)+1&gt;MAX('Res.Aux.'!$Y$23:$Y$722),"-",MAX(B$7:B68)+1)</f>
        <v>-</v>
      </c>
      <c r="C69" s="401" t="str">
        <f>IF($B69="-","",INDEX('Res.Aux.'!$A$12:$AE$722,MATCH($B69,'Res.Aux.'!$Y$12:$Y$722,0),MATCH(C$6,'Res.Aux.'!$A$14:$AE$14,0)))</f>
        <v/>
      </c>
      <c r="D69" s="402" t="str">
        <f t="shared" si="14"/>
        <v/>
      </c>
      <c r="E69" s="403" t="str">
        <f>IF($B69="-","",INDEX('Res.Aux.'!$A$12:$AE$722,MATCH($B69,'Res.Aux.'!$Y$12:$Y$722,0),MATCH(E$6,'Res.Aux.'!$A$14:$AE$14,0)))</f>
        <v/>
      </c>
      <c r="F69" s="402" t="str">
        <f t="shared" si="15"/>
        <v/>
      </c>
      <c r="G69" s="404" t="str">
        <f>IF($B69="-","",INDEX('Res.Aux.'!$A$12:$AE$722,MATCH($B69,'Res.Aux.'!$Y$12:$Y$722,0),MATCH(G$6,'Res.Aux.'!$A$14:$AE$14,0)))</f>
        <v/>
      </c>
      <c r="H69" s="405" t="str">
        <f>IF($B69="-","",Datos!$I$16)</f>
        <v/>
      </c>
      <c r="I69" s="406" t="str">
        <f>IF($C69="","",Datos!$G$16)</f>
        <v/>
      </c>
      <c r="J69" s="407" t="str">
        <f>IF($B69="-","",INDEX('Res.Aux.'!$A$12:$AE$722,MATCH($B69,'Res.Aux.'!$Y$12:$Y$722,0),MATCH(J$6,'Res.Aux.'!$A$14:$AE$14,0)))</f>
        <v/>
      </c>
      <c r="K69" s="408" t="str">
        <f>IF($C69="","",Datos!$H$26)</f>
        <v/>
      </c>
      <c r="L69" s="409" t="str">
        <f>IF($I69="","",INDEX(Datos!$D$25:$I$33,MATCH('G. VAR. MAKRO'!$M69,Datos!$E$25:$E$33,0),MATCH('G. VAR. MAKRO'!$L$6,Datos!$D$26:$I$26,0)))</f>
        <v/>
      </c>
      <c r="M69" s="407" t="str">
        <f>IF($I69="","",INDEX('Res.Aux.'!$A$12:$AE$722,MATCH($B69,'Res.Aux.'!$Y$12:$Y$722,0),MATCH(M$6,'Res.Aux.'!$A$22:$AE$22,0)))</f>
        <v/>
      </c>
      <c r="N69" s="410" t="str">
        <f>IF($B69="-","",INDEX('Res.Aux.'!$A$12:$AE$722,MATCH($B69,'Res.Aux.'!$Y$12:$Y$722,0),MATCH(N$6,'Res.Aux.'!$A$14:$AE$14,0)))</f>
        <v/>
      </c>
      <c r="O69" s="411"/>
      <c r="P69" s="412" t="str">
        <f t="shared" si="6"/>
        <v/>
      </c>
      <c r="Q69" s="413" t="str">
        <f t="shared" si="16"/>
        <v>ù</v>
      </c>
      <c r="R69" s="414" t="str">
        <f>IF($B69="-","",INDEX('Res.Aux.'!$A$12:$AE$722,MATCH($B69,'Res.Aux.'!$Y$12:$Y$722,0),MATCH(R$6,'Res.Aux.'!$A$15:$AE$15,0)))</f>
        <v/>
      </c>
      <c r="S69" s="415" t="str">
        <f>IF($B69="-","",INDEX('Res.Aux.'!$A$12:$AE$722,MATCH($B69,'Res.Aux.'!$Y$12:$Y$722,0),MATCH(S$6,'Res.Aux.'!$A$15:$AE$15,0)))</f>
        <v/>
      </c>
      <c r="T69" s="415" t="str">
        <f>IF($B69="-","",INDEX('Res.Aux.'!$A$12:$AE$722,MATCH($B69,'Res.Aux.'!$Y$12:$Y$722,0),MATCH(T$6,'Res.Aux.'!$A$15:$AE$15,0)))</f>
        <v/>
      </c>
      <c r="U69" s="416" t="str">
        <f>IF($B69="-","",INDEX('Res.Aux.'!$A$12:$AE$722,MATCH($B69,'Res.Aux.'!$Y$12:$Y$722,0),MATCH(U$6,'Res.Aux.'!$A$15:$AE$15,0)))</f>
        <v/>
      </c>
      <c r="V69" s="417"/>
      <c r="W69" s="414" t="str">
        <f t="shared" si="17"/>
        <v>-</v>
      </c>
      <c r="X69" s="415" t="str">
        <f t="shared" si="18"/>
        <v>-</v>
      </c>
      <c r="Y69" s="415" t="str">
        <f t="shared" si="19"/>
        <v>-</v>
      </c>
      <c r="Z69" s="416" t="str">
        <f t="shared" si="20"/>
        <v>-</v>
      </c>
      <c r="AA69" s="417"/>
      <c r="AB69" s="414" t="str">
        <f t="shared" si="21"/>
        <v>-</v>
      </c>
      <c r="AC69" s="415" t="str">
        <f t="shared" si="22"/>
        <v>-</v>
      </c>
      <c r="AD69" s="415" t="str">
        <f t="shared" si="23"/>
        <v>-</v>
      </c>
      <c r="AE69" s="416" t="str">
        <f t="shared" si="24"/>
        <v>-</v>
      </c>
      <c r="AF69" s="417"/>
      <c r="AG69" s="410" t="str">
        <f t="shared" si="25"/>
        <v>-</v>
      </c>
      <c r="AH69" s="417"/>
      <c r="AI69" s="418" t="str">
        <f t="shared" si="26"/>
        <v>ù</v>
      </c>
      <c r="AJ69" s="419" t="str">
        <f t="shared" si="27"/>
        <v>~</v>
      </c>
      <c r="AK69" s="417"/>
      <c r="AL69" s="414" t="str">
        <f t="shared" si="28"/>
        <v>-</v>
      </c>
      <c r="AM69" s="416" t="str">
        <f t="shared" si="29"/>
        <v>-</v>
      </c>
    </row>
    <row r="70" spans="2:39" ht="15" x14ac:dyDescent="0.3">
      <c r="B70" s="400" t="str">
        <f>IF(MAX(B$7:B69)+1&gt;MAX('Res.Aux.'!$Y$23:$Y$722),"-",MAX(B$7:B69)+1)</f>
        <v>-</v>
      </c>
      <c r="C70" s="401" t="str">
        <f>IF($B70="-","",INDEX('Res.Aux.'!$A$12:$AE$722,MATCH($B70,'Res.Aux.'!$Y$12:$Y$722,0),MATCH(C$6,'Res.Aux.'!$A$14:$AE$14,0)))</f>
        <v/>
      </c>
      <c r="D70" s="402" t="str">
        <f t="shared" si="14"/>
        <v/>
      </c>
      <c r="E70" s="403" t="str">
        <f>IF($B70="-","",INDEX('Res.Aux.'!$A$12:$AE$722,MATCH($B70,'Res.Aux.'!$Y$12:$Y$722,0),MATCH(E$6,'Res.Aux.'!$A$14:$AE$14,0)))</f>
        <v/>
      </c>
      <c r="F70" s="402" t="str">
        <f t="shared" si="15"/>
        <v/>
      </c>
      <c r="G70" s="404" t="str">
        <f>IF($B70="-","",INDEX('Res.Aux.'!$A$12:$AE$722,MATCH($B70,'Res.Aux.'!$Y$12:$Y$722,0),MATCH(G$6,'Res.Aux.'!$A$14:$AE$14,0)))</f>
        <v/>
      </c>
      <c r="H70" s="405" t="str">
        <f>IF($B70="-","",Datos!$I$16)</f>
        <v/>
      </c>
      <c r="I70" s="406" t="str">
        <f>IF($C70="","",Datos!$G$16)</f>
        <v/>
      </c>
      <c r="J70" s="407" t="str">
        <f>IF($B70="-","",INDEX('Res.Aux.'!$A$12:$AE$722,MATCH($B70,'Res.Aux.'!$Y$12:$Y$722,0),MATCH(J$6,'Res.Aux.'!$A$14:$AE$14,0)))</f>
        <v/>
      </c>
      <c r="K70" s="408" t="str">
        <f>IF($C70="","",Datos!$H$26)</f>
        <v/>
      </c>
      <c r="L70" s="409" t="str">
        <f>IF($I70="","",INDEX(Datos!$D$25:$I$33,MATCH('G. VAR. MAKRO'!$M70,Datos!$E$25:$E$33,0),MATCH('G. VAR. MAKRO'!$L$6,Datos!$D$26:$I$26,0)))</f>
        <v/>
      </c>
      <c r="M70" s="407" t="str">
        <f>IF($I70="","",INDEX('Res.Aux.'!$A$12:$AE$722,MATCH($B70,'Res.Aux.'!$Y$12:$Y$722,0),MATCH(M$6,'Res.Aux.'!$A$22:$AE$22,0)))</f>
        <v/>
      </c>
      <c r="N70" s="410" t="str">
        <f>IF($B70="-","",INDEX('Res.Aux.'!$A$12:$AE$722,MATCH($B70,'Res.Aux.'!$Y$12:$Y$722,0),MATCH(N$6,'Res.Aux.'!$A$14:$AE$14,0)))</f>
        <v/>
      </c>
      <c r="O70" s="411"/>
      <c r="P70" s="412" t="str">
        <f t="shared" si="6"/>
        <v/>
      </c>
      <c r="Q70" s="413" t="str">
        <f t="shared" si="16"/>
        <v>ù</v>
      </c>
      <c r="R70" s="414" t="str">
        <f>IF($B70="-","",INDEX('Res.Aux.'!$A$12:$AE$722,MATCH($B70,'Res.Aux.'!$Y$12:$Y$722,0),MATCH(R$6,'Res.Aux.'!$A$15:$AE$15,0)))</f>
        <v/>
      </c>
      <c r="S70" s="415" t="str">
        <f>IF($B70="-","",INDEX('Res.Aux.'!$A$12:$AE$722,MATCH($B70,'Res.Aux.'!$Y$12:$Y$722,0),MATCH(S$6,'Res.Aux.'!$A$15:$AE$15,0)))</f>
        <v/>
      </c>
      <c r="T70" s="415" t="str">
        <f>IF($B70="-","",INDEX('Res.Aux.'!$A$12:$AE$722,MATCH($B70,'Res.Aux.'!$Y$12:$Y$722,0),MATCH(T$6,'Res.Aux.'!$A$15:$AE$15,0)))</f>
        <v/>
      </c>
      <c r="U70" s="416" t="str">
        <f>IF($B70="-","",INDEX('Res.Aux.'!$A$12:$AE$722,MATCH($B70,'Res.Aux.'!$Y$12:$Y$722,0),MATCH(U$6,'Res.Aux.'!$A$15:$AE$15,0)))</f>
        <v/>
      </c>
      <c r="V70" s="417"/>
      <c r="W70" s="414" t="str">
        <f t="shared" si="17"/>
        <v>-</v>
      </c>
      <c r="X70" s="415" t="str">
        <f t="shared" si="18"/>
        <v>-</v>
      </c>
      <c r="Y70" s="415" t="str">
        <f t="shared" si="19"/>
        <v>-</v>
      </c>
      <c r="Z70" s="416" t="str">
        <f t="shared" si="20"/>
        <v>-</v>
      </c>
      <c r="AA70" s="417"/>
      <c r="AB70" s="414" t="str">
        <f t="shared" si="21"/>
        <v>-</v>
      </c>
      <c r="AC70" s="415" t="str">
        <f t="shared" si="22"/>
        <v>-</v>
      </c>
      <c r="AD70" s="415" t="str">
        <f t="shared" si="23"/>
        <v>-</v>
      </c>
      <c r="AE70" s="416" t="str">
        <f t="shared" si="24"/>
        <v>-</v>
      </c>
      <c r="AF70" s="417"/>
      <c r="AG70" s="410" t="str">
        <f t="shared" si="25"/>
        <v>-</v>
      </c>
      <c r="AH70" s="417"/>
      <c r="AI70" s="418" t="str">
        <f t="shared" si="26"/>
        <v>ù</v>
      </c>
      <c r="AJ70" s="419" t="str">
        <f t="shared" si="27"/>
        <v>~</v>
      </c>
      <c r="AK70" s="417"/>
      <c r="AL70" s="414" t="str">
        <f t="shared" si="28"/>
        <v>-</v>
      </c>
      <c r="AM70" s="416" t="str">
        <f t="shared" si="29"/>
        <v>-</v>
      </c>
    </row>
    <row r="71" spans="2:39" ht="15" x14ac:dyDescent="0.3">
      <c r="B71" s="400" t="str">
        <f>IF(MAX(B$7:B70)+1&gt;MAX('Res.Aux.'!$Y$23:$Y$722),"-",MAX(B$7:B70)+1)</f>
        <v>-</v>
      </c>
      <c r="C71" s="401" t="str">
        <f>IF($B71="-","",INDEX('Res.Aux.'!$A$12:$AE$722,MATCH($B71,'Res.Aux.'!$Y$12:$Y$722,0),MATCH(C$6,'Res.Aux.'!$A$14:$AE$14,0)))</f>
        <v/>
      </c>
      <c r="D71" s="402" t="str">
        <f t="shared" si="14"/>
        <v/>
      </c>
      <c r="E71" s="403" t="str">
        <f>IF($B71="-","",INDEX('Res.Aux.'!$A$12:$AE$722,MATCH($B71,'Res.Aux.'!$Y$12:$Y$722,0),MATCH(E$6,'Res.Aux.'!$A$14:$AE$14,0)))</f>
        <v/>
      </c>
      <c r="F71" s="402" t="str">
        <f t="shared" si="15"/>
        <v/>
      </c>
      <c r="G71" s="404" t="str">
        <f>IF($B71="-","",INDEX('Res.Aux.'!$A$12:$AE$722,MATCH($B71,'Res.Aux.'!$Y$12:$Y$722,0),MATCH(G$6,'Res.Aux.'!$A$14:$AE$14,0)))</f>
        <v/>
      </c>
      <c r="H71" s="405" t="str">
        <f>IF($B71="-","",Datos!$I$16)</f>
        <v/>
      </c>
      <c r="I71" s="406" t="str">
        <f>IF($C71="","",Datos!$G$16)</f>
        <v/>
      </c>
      <c r="J71" s="407" t="str">
        <f>IF($B71="-","",INDEX('Res.Aux.'!$A$12:$AE$722,MATCH($B71,'Res.Aux.'!$Y$12:$Y$722,0),MATCH(J$6,'Res.Aux.'!$A$14:$AE$14,0)))</f>
        <v/>
      </c>
      <c r="K71" s="408" t="str">
        <f>IF($C71="","",Datos!$H$26)</f>
        <v/>
      </c>
      <c r="L71" s="409" t="str">
        <f>IF($I71="","",INDEX(Datos!$D$25:$I$33,MATCH('G. VAR. MAKRO'!$M71,Datos!$E$25:$E$33,0),MATCH('G. VAR. MAKRO'!$L$6,Datos!$D$26:$I$26,0)))</f>
        <v/>
      </c>
      <c r="M71" s="407" t="str">
        <f>IF($I71="","",INDEX('Res.Aux.'!$A$12:$AE$722,MATCH($B71,'Res.Aux.'!$Y$12:$Y$722,0),MATCH(M$6,'Res.Aux.'!$A$22:$AE$22,0)))</f>
        <v/>
      </c>
      <c r="N71" s="410" t="str">
        <f>IF($B71="-","",INDEX('Res.Aux.'!$A$12:$AE$722,MATCH($B71,'Res.Aux.'!$Y$12:$Y$722,0),MATCH(N$6,'Res.Aux.'!$A$14:$AE$14,0)))</f>
        <v/>
      </c>
      <c r="O71" s="411"/>
      <c r="P71" s="412" t="str">
        <f t="shared" si="6"/>
        <v/>
      </c>
      <c r="Q71" s="413" t="str">
        <f t="shared" si="16"/>
        <v>ù</v>
      </c>
      <c r="R71" s="414" t="str">
        <f>IF($B71="-","",INDEX('Res.Aux.'!$A$12:$AE$722,MATCH($B71,'Res.Aux.'!$Y$12:$Y$722,0),MATCH(R$6,'Res.Aux.'!$A$15:$AE$15,0)))</f>
        <v/>
      </c>
      <c r="S71" s="415" t="str">
        <f>IF($B71="-","",INDEX('Res.Aux.'!$A$12:$AE$722,MATCH($B71,'Res.Aux.'!$Y$12:$Y$722,0),MATCH(S$6,'Res.Aux.'!$A$15:$AE$15,0)))</f>
        <v/>
      </c>
      <c r="T71" s="415" t="str">
        <f>IF($B71="-","",INDEX('Res.Aux.'!$A$12:$AE$722,MATCH($B71,'Res.Aux.'!$Y$12:$Y$722,0),MATCH(T$6,'Res.Aux.'!$A$15:$AE$15,0)))</f>
        <v/>
      </c>
      <c r="U71" s="416" t="str">
        <f>IF($B71="-","",INDEX('Res.Aux.'!$A$12:$AE$722,MATCH($B71,'Res.Aux.'!$Y$12:$Y$722,0),MATCH(U$6,'Res.Aux.'!$A$15:$AE$15,0)))</f>
        <v/>
      </c>
      <c r="V71" s="417"/>
      <c r="W71" s="414" t="str">
        <f t="shared" si="17"/>
        <v>-</v>
      </c>
      <c r="X71" s="415" t="str">
        <f t="shared" si="18"/>
        <v>-</v>
      </c>
      <c r="Y71" s="415" t="str">
        <f t="shared" si="19"/>
        <v>-</v>
      </c>
      <c r="Z71" s="416" t="str">
        <f t="shared" si="20"/>
        <v>-</v>
      </c>
      <c r="AA71" s="417"/>
      <c r="AB71" s="414" t="str">
        <f t="shared" si="21"/>
        <v>-</v>
      </c>
      <c r="AC71" s="415" t="str">
        <f t="shared" si="22"/>
        <v>-</v>
      </c>
      <c r="AD71" s="415" t="str">
        <f t="shared" si="23"/>
        <v>-</v>
      </c>
      <c r="AE71" s="416" t="str">
        <f t="shared" si="24"/>
        <v>-</v>
      </c>
      <c r="AF71" s="417"/>
      <c r="AG71" s="410" t="str">
        <f t="shared" si="25"/>
        <v>-</v>
      </c>
      <c r="AH71" s="417"/>
      <c r="AI71" s="418" t="str">
        <f t="shared" si="26"/>
        <v>ù</v>
      </c>
      <c r="AJ71" s="419" t="str">
        <f t="shared" si="27"/>
        <v>~</v>
      </c>
      <c r="AK71" s="417"/>
      <c r="AL71" s="414" t="str">
        <f t="shared" si="28"/>
        <v>-</v>
      </c>
      <c r="AM71" s="416" t="str">
        <f t="shared" si="29"/>
        <v>-</v>
      </c>
    </row>
    <row r="72" spans="2:39" ht="15" x14ac:dyDescent="0.3">
      <c r="B72" s="400" t="str">
        <f>IF(MAX(B$7:B71)+1&gt;MAX('Res.Aux.'!$Y$23:$Y$722),"-",MAX(B$7:B71)+1)</f>
        <v>-</v>
      </c>
      <c r="C72" s="401" t="str">
        <f>IF($B72="-","",INDEX('Res.Aux.'!$A$12:$AE$722,MATCH($B72,'Res.Aux.'!$Y$12:$Y$722,0),MATCH(C$6,'Res.Aux.'!$A$14:$AE$14,0)))</f>
        <v/>
      </c>
      <c r="D72" s="402" t="str">
        <f t="shared" si="14"/>
        <v/>
      </c>
      <c r="E72" s="403" t="str">
        <f>IF($B72="-","",INDEX('Res.Aux.'!$A$12:$AE$722,MATCH($B72,'Res.Aux.'!$Y$12:$Y$722,0),MATCH(E$6,'Res.Aux.'!$A$14:$AE$14,0)))</f>
        <v/>
      </c>
      <c r="F72" s="402" t="str">
        <f t="shared" si="15"/>
        <v/>
      </c>
      <c r="G72" s="404" t="str">
        <f>IF($B72="-","",INDEX('Res.Aux.'!$A$12:$AE$722,MATCH($B72,'Res.Aux.'!$Y$12:$Y$722,0),MATCH(G$6,'Res.Aux.'!$A$14:$AE$14,0)))</f>
        <v/>
      </c>
      <c r="H72" s="405" t="str">
        <f>IF($B72="-","",Datos!$I$16)</f>
        <v/>
      </c>
      <c r="I72" s="406" t="str">
        <f>IF($C72="","",Datos!$G$16)</f>
        <v/>
      </c>
      <c r="J72" s="407" t="str">
        <f>IF($B72="-","",INDEX('Res.Aux.'!$A$12:$AE$722,MATCH($B72,'Res.Aux.'!$Y$12:$Y$722,0),MATCH(J$6,'Res.Aux.'!$A$14:$AE$14,0)))</f>
        <v/>
      </c>
      <c r="K72" s="408" t="str">
        <f>IF($C72="","",Datos!$H$26)</f>
        <v/>
      </c>
      <c r="L72" s="409" t="str">
        <f>IF($I72="","",INDEX(Datos!$D$25:$I$33,MATCH('G. VAR. MAKRO'!$M72,Datos!$E$25:$E$33,0),MATCH('G. VAR. MAKRO'!$L$6,Datos!$D$26:$I$26,0)))</f>
        <v/>
      </c>
      <c r="M72" s="407" t="str">
        <f>IF($I72="","",INDEX('Res.Aux.'!$A$12:$AE$722,MATCH($B72,'Res.Aux.'!$Y$12:$Y$722,0),MATCH(M$6,'Res.Aux.'!$A$22:$AE$22,0)))</f>
        <v/>
      </c>
      <c r="N72" s="410" t="str">
        <f>IF($B72="-","",INDEX('Res.Aux.'!$A$12:$AE$722,MATCH($B72,'Res.Aux.'!$Y$12:$Y$722,0),MATCH(N$6,'Res.Aux.'!$A$14:$AE$14,0)))</f>
        <v/>
      </c>
      <c r="O72" s="411"/>
      <c r="P72" s="412" t="str">
        <f t="shared" ref="P72:P135" si="30">IF($B72="-","","C")</f>
        <v/>
      </c>
      <c r="Q72" s="413" t="str">
        <f t="shared" si="16"/>
        <v>ù</v>
      </c>
      <c r="R72" s="414" t="str">
        <f>IF($B72="-","",INDEX('Res.Aux.'!$A$12:$AE$722,MATCH($B72,'Res.Aux.'!$Y$12:$Y$722,0),MATCH(R$6,'Res.Aux.'!$A$15:$AE$15,0)))</f>
        <v/>
      </c>
      <c r="S72" s="415" t="str">
        <f>IF($B72="-","",INDEX('Res.Aux.'!$A$12:$AE$722,MATCH($B72,'Res.Aux.'!$Y$12:$Y$722,0),MATCH(S$6,'Res.Aux.'!$A$15:$AE$15,0)))</f>
        <v/>
      </c>
      <c r="T72" s="415" t="str">
        <f>IF($B72="-","",INDEX('Res.Aux.'!$A$12:$AE$722,MATCH($B72,'Res.Aux.'!$Y$12:$Y$722,0),MATCH(T$6,'Res.Aux.'!$A$15:$AE$15,0)))</f>
        <v/>
      </c>
      <c r="U72" s="416" t="str">
        <f>IF($B72="-","",INDEX('Res.Aux.'!$A$12:$AE$722,MATCH($B72,'Res.Aux.'!$Y$12:$Y$722,0),MATCH(U$6,'Res.Aux.'!$A$15:$AE$15,0)))</f>
        <v/>
      </c>
      <c r="V72" s="417"/>
      <c r="W72" s="414" t="str">
        <f t="shared" si="17"/>
        <v>-</v>
      </c>
      <c r="X72" s="415" t="str">
        <f t="shared" si="18"/>
        <v>-</v>
      </c>
      <c r="Y72" s="415" t="str">
        <f t="shared" si="19"/>
        <v>-</v>
      </c>
      <c r="Z72" s="416" t="str">
        <f t="shared" si="20"/>
        <v>-</v>
      </c>
      <c r="AA72" s="417"/>
      <c r="AB72" s="414" t="str">
        <f t="shared" si="21"/>
        <v>-</v>
      </c>
      <c r="AC72" s="415" t="str">
        <f t="shared" si="22"/>
        <v>-</v>
      </c>
      <c r="AD72" s="415" t="str">
        <f t="shared" si="23"/>
        <v>-</v>
      </c>
      <c r="AE72" s="416" t="str">
        <f t="shared" si="24"/>
        <v>-</v>
      </c>
      <c r="AF72" s="417"/>
      <c r="AG72" s="410" t="str">
        <f t="shared" si="25"/>
        <v>-</v>
      </c>
      <c r="AH72" s="417"/>
      <c r="AI72" s="418" t="str">
        <f t="shared" si="26"/>
        <v>ù</v>
      </c>
      <c r="AJ72" s="419" t="str">
        <f t="shared" si="27"/>
        <v>~</v>
      </c>
      <c r="AK72" s="417"/>
      <c r="AL72" s="414" t="str">
        <f t="shared" si="28"/>
        <v>-</v>
      </c>
      <c r="AM72" s="416" t="str">
        <f t="shared" si="29"/>
        <v>-</v>
      </c>
    </row>
    <row r="73" spans="2:39" ht="15" x14ac:dyDescent="0.3">
      <c r="B73" s="400" t="str">
        <f>IF(MAX(B$7:B72)+1&gt;MAX('Res.Aux.'!$Y$23:$Y$722),"-",MAX(B$7:B72)+1)</f>
        <v>-</v>
      </c>
      <c r="C73" s="401" t="str">
        <f>IF($B73="-","",INDEX('Res.Aux.'!$A$12:$AE$722,MATCH($B73,'Res.Aux.'!$Y$12:$Y$722,0),MATCH(C$6,'Res.Aux.'!$A$14:$AE$14,0)))</f>
        <v/>
      </c>
      <c r="D73" s="402" t="str">
        <f t="shared" si="14"/>
        <v/>
      </c>
      <c r="E73" s="403" t="str">
        <f>IF($B73="-","",INDEX('Res.Aux.'!$A$12:$AE$722,MATCH($B73,'Res.Aux.'!$Y$12:$Y$722,0),MATCH(E$6,'Res.Aux.'!$A$14:$AE$14,0)))</f>
        <v/>
      </c>
      <c r="F73" s="402" t="str">
        <f t="shared" si="15"/>
        <v/>
      </c>
      <c r="G73" s="404" t="str">
        <f>IF($B73="-","",INDEX('Res.Aux.'!$A$12:$AE$722,MATCH($B73,'Res.Aux.'!$Y$12:$Y$722,0),MATCH(G$6,'Res.Aux.'!$A$14:$AE$14,0)))</f>
        <v/>
      </c>
      <c r="H73" s="405" t="str">
        <f>IF($B73="-","",Datos!$I$16)</f>
        <v/>
      </c>
      <c r="I73" s="406" t="str">
        <f>IF($C73="","",Datos!$G$16)</f>
        <v/>
      </c>
      <c r="J73" s="407" t="str">
        <f>IF($B73="-","",INDEX('Res.Aux.'!$A$12:$AE$722,MATCH($B73,'Res.Aux.'!$Y$12:$Y$722,0),MATCH(J$6,'Res.Aux.'!$A$14:$AE$14,0)))</f>
        <v/>
      </c>
      <c r="K73" s="408" t="str">
        <f>IF($C73="","",Datos!$H$26)</f>
        <v/>
      </c>
      <c r="L73" s="409" t="str">
        <f>IF($I73="","",INDEX(Datos!$D$25:$I$33,MATCH('G. VAR. MAKRO'!$M73,Datos!$E$25:$E$33,0),MATCH('G. VAR. MAKRO'!$L$6,Datos!$D$26:$I$26,0)))</f>
        <v/>
      </c>
      <c r="M73" s="407" t="str">
        <f>IF($I73="","",INDEX('Res.Aux.'!$A$12:$AE$722,MATCH($B73,'Res.Aux.'!$Y$12:$Y$722,0),MATCH(M$6,'Res.Aux.'!$A$22:$AE$22,0)))</f>
        <v/>
      </c>
      <c r="N73" s="410" t="str">
        <f>IF($B73="-","",INDEX('Res.Aux.'!$A$12:$AE$722,MATCH($B73,'Res.Aux.'!$Y$12:$Y$722,0),MATCH(N$6,'Res.Aux.'!$A$14:$AE$14,0)))</f>
        <v/>
      </c>
      <c r="O73" s="411"/>
      <c r="P73" s="412" t="str">
        <f t="shared" si="30"/>
        <v/>
      </c>
      <c r="Q73" s="413" t="str">
        <f t="shared" si="16"/>
        <v>ù</v>
      </c>
      <c r="R73" s="414" t="str">
        <f>IF($B73="-","",INDEX('Res.Aux.'!$A$12:$AE$722,MATCH($B73,'Res.Aux.'!$Y$12:$Y$722,0),MATCH(R$6,'Res.Aux.'!$A$15:$AE$15,0)))</f>
        <v/>
      </c>
      <c r="S73" s="415" t="str">
        <f>IF($B73="-","",INDEX('Res.Aux.'!$A$12:$AE$722,MATCH($B73,'Res.Aux.'!$Y$12:$Y$722,0),MATCH(S$6,'Res.Aux.'!$A$15:$AE$15,0)))</f>
        <v/>
      </c>
      <c r="T73" s="415" t="str">
        <f>IF($B73="-","",INDEX('Res.Aux.'!$A$12:$AE$722,MATCH($B73,'Res.Aux.'!$Y$12:$Y$722,0),MATCH(T$6,'Res.Aux.'!$A$15:$AE$15,0)))</f>
        <v/>
      </c>
      <c r="U73" s="416" t="str">
        <f>IF($B73="-","",INDEX('Res.Aux.'!$A$12:$AE$722,MATCH($B73,'Res.Aux.'!$Y$12:$Y$722,0),MATCH(U$6,'Res.Aux.'!$A$15:$AE$15,0)))</f>
        <v/>
      </c>
      <c r="V73" s="417"/>
      <c r="W73" s="414" t="str">
        <f t="shared" si="17"/>
        <v>-</v>
      </c>
      <c r="X73" s="415" t="str">
        <f t="shared" si="18"/>
        <v>-</v>
      </c>
      <c r="Y73" s="415" t="str">
        <f t="shared" si="19"/>
        <v>-</v>
      </c>
      <c r="Z73" s="416" t="str">
        <f t="shared" si="20"/>
        <v>-</v>
      </c>
      <c r="AA73" s="417"/>
      <c r="AB73" s="414" t="str">
        <f t="shared" si="21"/>
        <v>-</v>
      </c>
      <c r="AC73" s="415" t="str">
        <f t="shared" si="22"/>
        <v>-</v>
      </c>
      <c r="AD73" s="415" t="str">
        <f t="shared" si="23"/>
        <v>-</v>
      </c>
      <c r="AE73" s="416" t="str">
        <f t="shared" si="24"/>
        <v>-</v>
      </c>
      <c r="AF73" s="417"/>
      <c r="AG73" s="410" t="str">
        <f t="shared" si="25"/>
        <v>-</v>
      </c>
      <c r="AH73" s="417"/>
      <c r="AI73" s="418" t="str">
        <f t="shared" si="26"/>
        <v>ù</v>
      </c>
      <c r="AJ73" s="419" t="str">
        <f t="shared" si="27"/>
        <v>~</v>
      </c>
      <c r="AK73" s="417"/>
      <c r="AL73" s="414" t="str">
        <f t="shared" si="28"/>
        <v>-</v>
      </c>
      <c r="AM73" s="416" t="str">
        <f t="shared" si="29"/>
        <v>-</v>
      </c>
    </row>
    <row r="74" spans="2:39" ht="15" x14ac:dyDescent="0.3">
      <c r="B74" s="400" t="str">
        <f>IF(MAX(B$7:B73)+1&gt;MAX('Res.Aux.'!$Y$23:$Y$722),"-",MAX(B$7:B73)+1)</f>
        <v>-</v>
      </c>
      <c r="C74" s="401" t="str">
        <f>IF($B74="-","",INDEX('Res.Aux.'!$A$12:$AE$722,MATCH($B74,'Res.Aux.'!$Y$12:$Y$722,0),MATCH(C$6,'Res.Aux.'!$A$14:$AE$14,0)))</f>
        <v/>
      </c>
      <c r="D74" s="402" t="str">
        <f t="shared" si="14"/>
        <v/>
      </c>
      <c r="E74" s="403" t="str">
        <f>IF($B74="-","",INDEX('Res.Aux.'!$A$12:$AE$722,MATCH($B74,'Res.Aux.'!$Y$12:$Y$722,0),MATCH(E$6,'Res.Aux.'!$A$14:$AE$14,0)))</f>
        <v/>
      </c>
      <c r="F74" s="402" t="str">
        <f t="shared" si="15"/>
        <v/>
      </c>
      <c r="G74" s="404" t="str">
        <f>IF($B74="-","",INDEX('Res.Aux.'!$A$12:$AE$722,MATCH($B74,'Res.Aux.'!$Y$12:$Y$722,0),MATCH(G$6,'Res.Aux.'!$A$14:$AE$14,0)))</f>
        <v/>
      </c>
      <c r="H74" s="405" t="str">
        <f>IF($B74="-","",Datos!$I$16)</f>
        <v/>
      </c>
      <c r="I74" s="406" t="str">
        <f>IF($C74="","",Datos!$G$16)</f>
        <v/>
      </c>
      <c r="J74" s="407" t="str">
        <f>IF($B74="-","",INDEX('Res.Aux.'!$A$12:$AE$722,MATCH($B74,'Res.Aux.'!$Y$12:$Y$722,0),MATCH(J$6,'Res.Aux.'!$A$14:$AE$14,0)))</f>
        <v/>
      </c>
      <c r="K74" s="408" t="str">
        <f>IF($C74="","",Datos!$H$26)</f>
        <v/>
      </c>
      <c r="L74" s="409" t="str">
        <f>IF($I74="","",INDEX(Datos!$D$25:$I$33,MATCH('G. VAR. MAKRO'!$M74,Datos!$E$25:$E$33,0),MATCH('G. VAR. MAKRO'!$L$6,Datos!$D$26:$I$26,0)))</f>
        <v/>
      </c>
      <c r="M74" s="407" t="str">
        <f>IF($I74="","",INDEX('Res.Aux.'!$A$12:$AE$722,MATCH($B74,'Res.Aux.'!$Y$12:$Y$722,0),MATCH(M$6,'Res.Aux.'!$A$22:$AE$22,0)))</f>
        <v/>
      </c>
      <c r="N74" s="410" t="str">
        <f>IF($B74="-","",INDEX('Res.Aux.'!$A$12:$AE$722,MATCH($B74,'Res.Aux.'!$Y$12:$Y$722,0),MATCH(N$6,'Res.Aux.'!$A$14:$AE$14,0)))</f>
        <v/>
      </c>
      <c r="O74" s="411"/>
      <c r="P74" s="412" t="str">
        <f t="shared" si="30"/>
        <v/>
      </c>
      <c r="Q74" s="413" t="str">
        <f t="shared" si="16"/>
        <v>ù</v>
      </c>
      <c r="R74" s="414" t="str">
        <f>IF($B74="-","",INDEX('Res.Aux.'!$A$12:$AE$722,MATCH($B74,'Res.Aux.'!$Y$12:$Y$722,0),MATCH(R$6,'Res.Aux.'!$A$15:$AE$15,0)))</f>
        <v/>
      </c>
      <c r="S74" s="415" t="str">
        <f>IF($B74="-","",INDEX('Res.Aux.'!$A$12:$AE$722,MATCH($B74,'Res.Aux.'!$Y$12:$Y$722,0),MATCH(S$6,'Res.Aux.'!$A$15:$AE$15,0)))</f>
        <v/>
      </c>
      <c r="T74" s="415" t="str">
        <f>IF($B74="-","",INDEX('Res.Aux.'!$A$12:$AE$722,MATCH($B74,'Res.Aux.'!$Y$12:$Y$722,0),MATCH(T$6,'Res.Aux.'!$A$15:$AE$15,0)))</f>
        <v/>
      </c>
      <c r="U74" s="416" t="str">
        <f>IF($B74="-","",INDEX('Res.Aux.'!$A$12:$AE$722,MATCH($B74,'Res.Aux.'!$Y$12:$Y$722,0),MATCH(U$6,'Res.Aux.'!$A$15:$AE$15,0)))</f>
        <v/>
      </c>
      <c r="V74" s="417"/>
      <c r="W74" s="414" t="str">
        <f t="shared" si="17"/>
        <v>-</v>
      </c>
      <c r="X74" s="415" t="str">
        <f t="shared" si="18"/>
        <v>-</v>
      </c>
      <c r="Y74" s="415" t="str">
        <f t="shared" si="19"/>
        <v>-</v>
      </c>
      <c r="Z74" s="416" t="str">
        <f t="shared" si="20"/>
        <v>-</v>
      </c>
      <c r="AA74" s="417"/>
      <c r="AB74" s="414" t="str">
        <f t="shared" si="21"/>
        <v>-</v>
      </c>
      <c r="AC74" s="415" t="str">
        <f t="shared" si="22"/>
        <v>-</v>
      </c>
      <c r="AD74" s="415" t="str">
        <f t="shared" si="23"/>
        <v>-</v>
      </c>
      <c r="AE74" s="416" t="str">
        <f t="shared" si="24"/>
        <v>-</v>
      </c>
      <c r="AF74" s="417"/>
      <c r="AG74" s="410" t="str">
        <f t="shared" si="25"/>
        <v>-</v>
      </c>
      <c r="AH74" s="417"/>
      <c r="AI74" s="418" t="str">
        <f t="shared" si="26"/>
        <v>ù</v>
      </c>
      <c r="AJ74" s="419" t="str">
        <f t="shared" si="27"/>
        <v>~</v>
      </c>
      <c r="AK74" s="417"/>
      <c r="AL74" s="414" t="str">
        <f t="shared" si="28"/>
        <v>-</v>
      </c>
      <c r="AM74" s="416" t="str">
        <f t="shared" si="29"/>
        <v>-</v>
      </c>
    </row>
    <row r="75" spans="2:39" ht="15" x14ac:dyDescent="0.3">
      <c r="B75" s="400" t="str">
        <f>IF(MAX(B$7:B74)+1&gt;MAX('Res.Aux.'!$Y$23:$Y$722),"-",MAX(B$7:B74)+1)</f>
        <v>-</v>
      </c>
      <c r="C75" s="401" t="str">
        <f>IF($B75="-","",INDEX('Res.Aux.'!$A$12:$AE$722,MATCH($B75,'Res.Aux.'!$Y$12:$Y$722,0),MATCH(C$6,'Res.Aux.'!$A$14:$AE$14,0)))</f>
        <v/>
      </c>
      <c r="D75" s="402" t="str">
        <f t="shared" si="14"/>
        <v/>
      </c>
      <c r="E75" s="403" t="str">
        <f>IF($B75="-","",INDEX('Res.Aux.'!$A$12:$AE$722,MATCH($B75,'Res.Aux.'!$Y$12:$Y$722,0),MATCH(E$6,'Res.Aux.'!$A$14:$AE$14,0)))</f>
        <v/>
      </c>
      <c r="F75" s="402" t="str">
        <f t="shared" si="15"/>
        <v/>
      </c>
      <c r="G75" s="404" t="str">
        <f>IF($B75="-","",INDEX('Res.Aux.'!$A$12:$AE$722,MATCH($B75,'Res.Aux.'!$Y$12:$Y$722,0),MATCH(G$6,'Res.Aux.'!$A$14:$AE$14,0)))</f>
        <v/>
      </c>
      <c r="H75" s="405" t="str">
        <f>IF($B75="-","",Datos!$I$16)</f>
        <v/>
      </c>
      <c r="I75" s="406" t="str">
        <f>IF($C75="","",Datos!$G$16)</f>
        <v/>
      </c>
      <c r="J75" s="407" t="str">
        <f>IF($B75="-","",INDEX('Res.Aux.'!$A$12:$AE$722,MATCH($B75,'Res.Aux.'!$Y$12:$Y$722,0),MATCH(J$6,'Res.Aux.'!$A$14:$AE$14,0)))</f>
        <v/>
      </c>
      <c r="K75" s="408" t="str">
        <f>IF($C75="","",Datos!$H$26)</f>
        <v/>
      </c>
      <c r="L75" s="409" t="str">
        <f>IF($I75="","",INDEX(Datos!$D$25:$I$33,MATCH('G. VAR. MAKRO'!$M75,Datos!$E$25:$E$33,0),MATCH('G. VAR. MAKRO'!$L$6,Datos!$D$26:$I$26,0)))</f>
        <v/>
      </c>
      <c r="M75" s="407" t="str">
        <f>IF($I75="","",INDEX('Res.Aux.'!$A$12:$AE$722,MATCH($B75,'Res.Aux.'!$Y$12:$Y$722,0),MATCH(M$6,'Res.Aux.'!$A$22:$AE$22,0)))</f>
        <v/>
      </c>
      <c r="N75" s="410" t="str">
        <f>IF($B75="-","",INDEX('Res.Aux.'!$A$12:$AE$722,MATCH($B75,'Res.Aux.'!$Y$12:$Y$722,0),MATCH(N$6,'Res.Aux.'!$A$14:$AE$14,0)))</f>
        <v/>
      </c>
      <c r="O75" s="411"/>
      <c r="P75" s="412" t="str">
        <f t="shared" si="30"/>
        <v/>
      </c>
      <c r="Q75" s="413" t="str">
        <f t="shared" si="16"/>
        <v>ù</v>
      </c>
      <c r="R75" s="414" t="str">
        <f>IF($B75="-","",INDEX('Res.Aux.'!$A$12:$AE$722,MATCH($B75,'Res.Aux.'!$Y$12:$Y$722,0),MATCH(R$6,'Res.Aux.'!$A$15:$AE$15,0)))</f>
        <v/>
      </c>
      <c r="S75" s="415" t="str">
        <f>IF($B75="-","",INDEX('Res.Aux.'!$A$12:$AE$722,MATCH($B75,'Res.Aux.'!$Y$12:$Y$722,0),MATCH(S$6,'Res.Aux.'!$A$15:$AE$15,0)))</f>
        <v/>
      </c>
      <c r="T75" s="415" t="str">
        <f>IF($B75="-","",INDEX('Res.Aux.'!$A$12:$AE$722,MATCH($B75,'Res.Aux.'!$Y$12:$Y$722,0),MATCH(T$6,'Res.Aux.'!$A$15:$AE$15,0)))</f>
        <v/>
      </c>
      <c r="U75" s="416" t="str">
        <f>IF($B75="-","",INDEX('Res.Aux.'!$A$12:$AE$722,MATCH($B75,'Res.Aux.'!$Y$12:$Y$722,0),MATCH(U$6,'Res.Aux.'!$A$15:$AE$15,0)))</f>
        <v/>
      </c>
      <c r="V75" s="417"/>
      <c r="W75" s="414" t="str">
        <f t="shared" si="17"/>
        <v>-</v>
      </c>
      <c r="X75" s="415" t="str">
        <f t="shared" si="18"/>
        <v>-</v>
      </c>
      <c r="Y75" s="415" t="str">
        <f t="shared" si="19"/>
        <v>-</v>
      </c>
      <c r="Z75" s="416" t="str">
        <f t="shared" si="20"/>
        <v>-</v>
      </c>
      <c r="AA75" s="417"/>
      <c r="AB75" s="414" t="str">
        <f t="shared" si="21"/>
        <v>-</v>
      </c>
      <c r="AC75" s="415" t="str">
        <f t="shared" si="22"/>
        <v>-</v>
      </c>
      <c r="AD75" s="415" t="str">
        <f t="shared" si="23"/>
        <v>-</v>
      </c>
      <c r="AE75" s="416" t="str">
        <f t="shared" si="24"/>
        <v>-</v>
      </c>
      <c r="AF75" s="417"/>
      <c r="AG75" s="410" t="str">
        <f t="shared" si="25"/>
        <v>-</v>
      </c>
      <c r="AH75" s="417"/>
      <c r="AI75" s="418" t="str">
        <f t="shared" si="26"/>
        <v>ù</v>
      </c>
      <c r="AJ75" s="419" t="str">
        <f t="shared" si="27"/>
        <v>~</v>
      </c>
      <c r="AK75" s="417"/>
      <c r="AL75" s="414" t="str">
        <f t="shared" si="28"/>
        <v>-</v>
      </c>
      <c r="AM75" s="416" t="str">
        <f t="shared" si="29"/>
        <v>-</v>
      </c>
    </row>
    <row r="76" spans="2:39" ht="15" x14ac:dyDescent="0.3">
      <c r="B76" s="400" t="str">
        <f>IF(MAX(B$7:B75)+1&gt;MAX('Res.Aux.'!$Y$23:$Y$722),"-",MAX(B$7:B75)+1)</f>
        <v>-</v>
      </c>
      <c r="C76" s="401" t="str">
        <f>IF($B76="-","",INDEX('Res.Aux.'!$A$12:$AE$722,MATCH($B76,'Res.Aux.'!$Y$12:$Y$722,0),MATCH(C$6,'Res.Aux.'!$A$14:$AE$14,0)))</f>
        <v/>
      </c>
      <c r="D76" s="402" t="str">
        <f t="shared" si="14"/>
        <v/>
      </c>
      <c r="E76" s="403" t="str">
        <f>IF($B76="-","",INDEX('Res.Aux.'!$A$12:$AE$722,MATCH($B76,'Res.Aux.'!$Y$12:$Y$722,0),MATCH(E$6,'Res.Aux.'!$A$14:$AE$14,0)))</f>
        <v/>
      </c>
      <c r="F76" s="402" t="str">
        <f t="shared" si="15"/>
        <v/>
      </c>
      <c r="G76" s="404" t="str">
        <f>IF($B76="-","",INDEX('Res.Aux.'!$A$12:$AE$722,MATCH($B76,'Res.Aux.'!$Y$12:$Y$722,0),MATCH(G$6,'Res.Aux.'!$A$14:$AE$14,0)))</f>
        <v/>
      </c>
      <c r="H76" s="405" t="str">
        <f>IF($B76="-","",Datos!$I$16)</f>
        <v/>
      </c>
      <c r="I76" s="406" t="str">
        <f>IF($C76="","",Datos!$G$16)</f>
        <v/>
      </c>
      <c r="J76" s="407" t="str">
        <f>IF($B76="-","",INDEX('Res.Aux.'!$A$12:$AE$722,MATCH($B76,'Res.Aux.'!$Y$12:$Y$722,0),MATCH(J$6,'Res.Aux.'!$A$14:$AE$14,0)))</f>
        <v/>
      </c>
      <c r="K76" s="408" t="str">
        <f>IF($C76="","",Datos!$H$26)</f>
        <v/>
      </c>
      <c r="L76" s="409" t="str">
        <f>IF($I76="","",INDEX(Datos!$D$25:$I$33,MATCH('G. VAR. MAKRO'!$M76,Datos!$E$25:$E$33,0),MATCH('G. VAR. MAKRO'!$L$6,Datos!$D$26:$I$26,0)))</f>
        <v/>
      </c>
      <c r="M76" s="407" t="str">
        <f>IF($I76="","",INDEX('Res.Aux.'!$A$12:$AE$722,MATCH($B76,'Res.Aux.'!$Y$12:$Y$722,0),MATCH(M$6,'Res.Aux.'!$A$22:$AE$22,0)))</f>
        <v/>
      </c>
      <c r="N76" s="410" t="str">
        <f>IF($B76="-","",INDEX('Res.Aux.'!$A$12:$AE$722,MATCH($B76,'Res.Aux.'!$Y$12:$Y$722,0),MATCH(N$6,'Res.Aux.'!$A$14:$AE$14,0)))</f>
        <v/>
      </c>
      <c r="O76" s="411"/>
      <c r="P76" s="412" t="str">
        <f t="shared" si="30"/>
        <v/>
      </c>
      <c r="Q76" s="413" t="str">
        <f t="shared" si="16"/>
        <v>ù</v>
      </c>
      <c r="R76" s="414" t="str">
        <f>IF($B76="-","",INDEX('Res.Aux.'!$A$12:$AE$722,MATCH($B76,'Res.Aux.'!$Y$12:$Y$722,0),MATCH(R$6,'Res.Aux.'!$A$15:$AE$15,0)))</f>
        <v/>
      </c>
      <c r="S76" s="415" t="str">
        <f>IF($B76="-","",INDEX('Res.Aux.'!$A$12:$AE$722,MATCH($B76,'Res.Aux.'!$Y$12:$Y$722,0),MATCH(S$6,'Res.Aux.'!$A$15:$AE$15,0)))</f>
        <v/>
      </c>
      <c r="T76" s="415" t="str">
        <f>IF($B76="-","",INDEX('Res.Aux.'!$A$12:$AE$722,MATCH($B76,'Res.Aux.'!$Y$12:$Y$722,0),MATCH(T$6,'Res.Aux.'!$A$15:$AE$15,0)))</f>
        <v/>
      </c>
      <c r="U76" s="416" t="str">
        <f>IF($B76="-","",INDEX('Res.Aux.'!$A$12:$AE$722,MATCH($B76,'Res.Aux.'!$Y$12:$Y$722,0),MATCH(U$6,'Res.Aux.'!$A$15:$AE$15,0)))</f>
        <v/>
      </c>
      <c r="V76" s="417"/>
      <c r="W76" s="414" t="str">
        <f t="shared" si="17"/>
        <v>-</v>
      </c>
      <c r="X76" s="415" t="str">
        <f t="shared" si="18"/>
        <v>-</v>
      </c>
      <c r="Y76" s="415" t="str">
        <f t="shared" si="19"/>
        <v>-</v>
      </c>
      <c r="Z76" s="416" t="str">
        <f t="shared" si="20"/>
        <v>-</v>
      </c>
      <c r="AA76" s="417"/>
      <c r="AB76" s="414" t="str">
        <f t="shared" si="21"/>
        <v>-</v>
      </c>
      <c r="AC76" s="415" t="str">
        <f t="shared" si="22"/>
        <v>-</v>
      </c>
      <c r="AD76" s="415" t="str">
        <f t="shared" si="23"/>
        <v>-</v>
      </c>
      <c r="AE76" s="416" t="str">
        <f t="shared" si="24"/>
        <v>-</v>
      </c>
      <c r="AF76" s="417"/>
      <c r="AG76" s="410" t="str">
        <f t="shared" si="25"/>
        <v>-</v>
      </c>
      <c r="AH76" s="417"/>
      <c r="AI76" s="418" t="str">
        <f t="shared" si="26"/>
        <v>ù</v>
      </c>
      <c r="AJ76" s="419" t="str">
        <f t="shared" si="27"/>
        <v>~</v>
      </c>
      <c r="AK76" s="417"/>
      <c r="AL76" s="414" t="str">
        <f t="shared" si="28"/>
        <v>-</v>
      </c>
      <c r="AM76" s="416" t="str">
        <f t="shared" si="29"/>
        <v>-</v>
      </c>
    </row>
    <row r="77" spans="2:39" ht="15" x14ac:dyDescent="0.3">
      <c r="B77" s="400" t="str">
        <f>IF(MAX(B$7:B76)+1&gt;MAX('Res.Aux.'!$Y$23:$Y$722),"-",MAX(B$7:B76)+1)</f>
        <v>-</v>
      </c>
      <c r="C77" s="401" t="str">
        <f>IF($B77="-","",INDEX('Res.Aux.'!$A$12:$AE$722,MATCH($B77,'Res.Aux.'!$Y$12:$Y$722,0),MATCH(C$6,'Res.Aux.'!$A$14:$AE$14,0)))</f>
        <v/>
      </c>
      <c r="D77" s="402" t="str">
        <f t="shared" si="14"/>
        <v/>
      </c>
      <c r="E77" s="403" t="str">
        <f>IF($B77="-","",INDEX('Res.Aux.'!$A$12:$AE$722,MATCH($B77,'Res.Aux.'!$Y$12:$Y$722,0),MATCH(E$6,'Res.Aux.'!$A$14:$AE$14,0)))</f>
        <v/>
      </c>
      <c r="F77" s="402" t="str">
        <f t="shared" si="15"/>
        <v/>
      </c>
      <c r="G77" s="404" t="str">
        <f>IF($B77="-","",INDEX('Res.Aux.'!$A$12:$AE$722,MATCH($B77,'Res.Aux.'!$Y$12:$Y$722,0),MATCH(G$6,'Res.Aux.'!$A$14:$AE$14,0)))</f>
        <v/>
      </c>
      <c r="H77" s="405" t="str">
        <f>IF($B77="-","",Datos!$I$16)</f>
        <v/>
      </c>
      <c r="I77" s="406" t="str">
        <f>IF($C77="","",Datos!$G$16)</f>
        <v/>
      </c>
      <c r="J77" s="407" t="str">
        <f>IF($B77="-","",INDEX('Res.Aux.'!$A$12:$AE$722,MATCH($B77,'Res.Aux.'!$Y$12:$Y$722,0),MATCH(J$6,'Res.Aux.'!$A$14:$AE$14,0)))</f>
        <v/>
      </c>
      <c r="K77" s="408" t="str">
        <f>IF($C77="","",Datos!$H$26)</f>
        <v/>
      </c>
      <c r="L77" s="409" t="str">
        <f>IF($I77="","",INDEX(Datos!$D$25:$I$33,MATCH('G. VAR. MAKRO'!$M77,Datos!$E$25:$E$33,0),MATCH('G. VAR. MAKRO'!$L$6,Datos!$D$26:$I$26,0)))</f>
        <v/>
      </c>
      <c r="M77" s="407" t="str">
        <f>IF($I77="","",INDEX('Res.Aux.'!$A$12:$AE$722,MATCH($B77,'Res.Aux.'!$Y$12:$Y$722,0),MATCH(M$6,'Res.Aux.'!$A$22:$AE$22,0)))</f>
        <v/>
      </c>
      <c r="N77" s="410" t="str">
        <f>IF($B77="-","",INDEX('Res.Aux.'!$A$12:$AE$722,MATCH($B77,'Res.Aux.'!$Y$12:$Y$722,0),MATCH(N$6,'Res.Aux.'!$A$14:$AE$14,0)))</f>
        <v/>
      </c>
      <c r="O77" s="411"/>
      <c r="P77" s="412" t="str">
        <f t="shared" si="30"/>
        <v/>
      </c>
      <c r="Q77" s="413" t="str">
        <f t="shared" si="16"/>
        <v>ù</v>
      </c>
      <c r="R77" s="414" t="str">
        <f>IF($B77="-","",INDEX('Res.Aux.'!$A$12:$AE$722,MATCH($B77,'Res.Aux.'!$Y$12:$Y$722,0),MATCH(R$6,'Res.Aux.'!$A$15:$AE$15,0)))</f>
        <v/>
      </c>
      <c r="S77" s="415" t="str">
        <f>IF($B77="-","",INDEX('Res.Aux.'!$A$12:$AE$722,MATCH($B77,'Res.Aux.'!$Y$12:$Y$722,0),MATCH(S$6,'Res.Aux.'!$A$15:$AE$15,0)))</f>
        <v/>
      </c>
      <c r="T77" s="415" t="str">
        <f>IF($B77="-","",INDEX('Res.Aux.'!$A$12:$AE$722,MATCH($B77,'Res.Aux.'!$Y$12:$Y$722,0),MATCH(T$6,'Res.Aux.'!$A$15:$AE$15,0)))</f>
        <v/>
      </c>
      <c r="U77" s="416" t="str">
        <f>IF($B77="-","",INDEX('Res.Aux.'!$A$12:$AE$722,MATCH($B77,'Res.Aux.'!$Y$12:$Y$722,0),MATCH(U$6,'Res.Aux.'!$A$15:$AE$15,0)))</f>
        <v/>
      </c>
      <c r="V77" s="417"/>
      <c r="W77" s="414" t="str">
        <f t="shared" si="17"/>
        <v>-</v>
      </c>
      <c r="X77" s="415" t="str">
        <f t="shared" si="18"/>
        <v>-</v>
      </c>
      <c r="Y77" s="415" t="str">
        <f t="shared" si="19"/>
        <v>-</v>
      </c>
      <c r="Z77" s="416" t="str">
        <f t="shared" si="20"/>
        <v>-</v>
      </c>
      <c r="AA77" s="417"/>
      <c r="AB77" s="414" t="str">
        <f t="shared" si="21"/>
        <v>-</v>
      </c>
      <c r="AC77" s="415" t="str">
        <f t="shared" si="22"/>
        <v>-</v>
      </c>
      <c r="AD77" s="415" t="str">
        <f t="shared" si="23"/>
        <v>-</v>
      </c>
      <c r="AE77" s="416" t="str">
        <f t="shared" si="24"/>
        <v>-</v>
      </c>
      <c r="AF77" s="417"/>
      <c r="AG77" s="410" t="str">
        <f t="shared" si="25"/>
        <v>-</v>
      </c>
      <c r="AH77" s="417"/>
      <c r="AI77" s="418" t="str">
        <f t="shared" si="26"/>
        <v>ù</v>
      </c>
      <c r="AJ77" s="419" t="str">
        <f t="shared" si="27"/>
        <v>~</v>
      </c>
      <c r="AK77" s="417"/>
      <c r="AL77" s="414" t="str">
        <f t="shared" si="28"/>
        <v>-</v>
      </c>
      <c r="AM77" s="416" t="str">
        <f t="shared" si="29"/>
        <v>-</v>
      </c>
    </row>
    <row r="78" spans="2:39" ht="15" x14ac:dyDescent="0.3">
      <c r="B78" s="400" t="str">
        <f>IF(MAX(B$7:B77)+1&gt;MAX('Res.Aux.'!$Y$23:$Y$722),"-",MAX(B$7:B77)+1)</f>
        <v>-</v>
      </c>
      <c r="C78" s="401" t="str">
        <f>IF($B78="-","",INDEX('Res.Aux.'!$A$12:$AE$722,MATCH($B78,'Res.Aux.'!$Y$12:$Y$722,0),MATCH(C$6,'Res.Aux.'!$A$14:$AE$14,0)))</f>
        <v/>
      </c>
      <c r="D78" s="402" t="str">
        <f t="shared" ref="D78:D141" si="31">IF(C78="","","/")</f>
        <v/>
      </c>
      <c r="E78" s="403" t="str">
        <f>IF($B78="-","",INDEX('Res.Aux.'!$A$12:$AE$722,MATCH($B78,'Res.Aux.'!$Y$12:$Y$722,0),MATCH(E$6,'Res.Aux.'!$A$14:$AE$14,0)))</f>
        <v/>
      </c>
      <c r="F78" s="402" t="str">
        <f t="shared" ref="F78:F141" si="32">IF(E78="","","/")</f>
        <v/>
      </c>
      <c r="G78" s="404" t="str">
        <f>IF($B78="-","",INDEX('Res.Aux.'!$A$12:$AE$722,MATCH($B78,'Res.Aux.'!$Y$12:$Y$722,0),MATCH(G$6,'Res.Aux.'!$A$14:$AE$14,0)))</f>
        <v/>
      </c>
      <c r="H78" s="405" t="str">
        <f>IF($B78="-","",Datos!$I$16)</f>
        <v/>
      </c>
      <c r="I78" s="406" t="str">
        <f>IF($C78="","",Datos!$G$16)</f>
        <v/>
      </c>
      <c r="J78" s="407" t="str">
        <f>IF($B78="-","",INDEX('Res.Aux.'!$A$12:$AE$722,MATCH($B78,'Res.Aux.'!$Y$12:$Y$722,0),MATCH(J$6,'Res.Aux.'!$A$14:$AE$14,0)))</f>
        <v/>
      </c>
      <c r="K78" s="408" t="str">
        <f>IF($C78="","",Datos!$H$26)</f>
        <v/>
      </c>
      <c r="L78" s="409" t="str">
        <f>IF($I78="","",INDEX(Datos!$D$25:$I$33,MATCH('G. VAR. MAKRO'!$M78,Datos!$E$25:$E$33,0),MATCH('G. VAR. MAKRO'!$L$6,Datos!$D$26:$I$26,0)))</f>
        <v/>
      </c>
      <c r="M78" s="407" t="str">
        <f>IF($I78="","",INDEX('Res.Aux.'!$A$12:$AE$722,MATCH($B78,'Res.Aux.'!$Y$12:$Y$722,0),MATCH(M$6,'Res.Aux.'!$A$22:$AE$22,0)))</f>
        <v/>
      </c>
      <c r="N78" s="410" t="str">
        <f>IF($B78="-","",INDEX('Res.Aux.'!$A$12:$AE$722,MATCH($B78,'Res.Aux.'!$Y$12:$Y$722,0),MATCH(N$6,'Res.Aux.'!$A$14:$AE$14,0)))</f>
        <v/>
      </c>
      <c r="O78" s="411"/>
      <c r="P78" s="412" t="str">
        <f t="shared" si="30"/>
        <v/>
      </c>
      <c r="Q78" s="413" t="str">
        <f t="shared" ref="Q78:Q141" si="33">AI78</f>
        <v>ù</v>
      </c>
      <c r="R78" s="414" t="str">
        <f>IF($B78="-","",INDEX('Res.Aux.'!$A$12:$AE$722,MATCH($B78,'Res.Aux.'!$Y$12:$Y$722,0),MATCH(R$6,'Res.Aux.'!$A$15:$AE$15,0)))</f>
        <v/>
      </c>
      <c r="S78" s="415" t="str">
        <f>IF($B78="-","",INDEX('Res.Aux.'!$A$12:$AE$722,MATCH($B78,'Res.Aux.'!$Y$12:$Y$722,0),MATCH(S$6,'Res.Aux.'!$A$15:$AE$15,0)))</f>
        <v/>
      </c>
      <c r="T78" s="415" t="str">
        <f>IF($B78="-","",INDEX('Res.Aux.'!$A$12:$AE$722,MATCH($B78,'Res.Aux.'!$Y$12:$Y$722,0),MATCH(T$6,'Res.Aux.'!$A$15:$AE$15,0)))</f>
        <v/>
      </c>
      <c r="U78" s="416" t="str">
        <f>IF($B78="-","",INDEX('Res.Aux.'!$A$12:$AE$722,MATCH($B78,'Res.Aux.'!$Y$12:$Y$722,0),MATCH(U$6,'Res.Aux.'!$A$15:$AE$15,0)))</f>
        <v/>
      </c>
      <c r="V78" s="417"/>
      <c r="W78" s="414" t="str">
        <f t="shared" ref="W78:W141" si="34">IF(OR(R78="-",R78=0,R78=""),"-",(R78*W$1))</f>
        <v>-</v>
      </c>
      <c r="X78" s="415" t="str">
        <f t="shared" ref="X78:X141" si="35">IF(OR(S78="-",S78=0,S78=""),"-",(S78*X$1))</f>
        <v>-</v>
      </c>
      <c r="Y78" s="415" t="str">
        <f t="shared" ref="Y78:Y141" si="36">IF(OR(T78="-",T78=0,T78=""),"-",(T78*Y$1))</f>
        <v>-</v>
      </c>
      <c r="Z78" s="416" t="str">
        <f t="shared" ref="Z78:Z141" si="37">IF(OR(U78="-",U78=0,U78=""),"-",(U78*Z$1))</f>
        <v>-</v>
      </c>
      <c r="AA78" s="417"/>
      <c r="AB78" s="414" t="str">
        <f t="shared" ref="AB78:AB141" si="38">IF(SUM(R78,W78)=0,"-",SUM(R78,W78))</f>
        <v>-</v>
      </c>
      <c r="AC78" s="415" t="str">
        <f t="shared" ref="AC78:AC141" si="39">IF(SUM(S78,X78)=0,"-",SUM(S78,X78))</f>
        <v>-</v>
      </c>
      <c r="AD78" s="415" t="str">
        <f t="shared" ref="AD78:AD141" si="40">IF(SUM(T78,Y78)=0,"-",SUM(T78,Y78))</f>
        <v>-</v>
      </c>
      <c r="AE78" s="416" t="str">
        <f t="shared" ref="AE78:AE141" si="41">IF(SUM(U78,Z78)=0,"-",SUM(U78,Z78))</f>
        <v>-</v>
      </c>
      <c r="AF78" s="417"/>
      <c r="AG78" s="410" t="str">
        <f t="shared" ref="AG78:AG141" si="42">IF(SUM(AB78:AE78)=0,"-",SUM(AB78:AE78))</f>
        <v>-</v>
      </c>
      <c r="AH78" s="417"/>
      <c r="AI78" s="418" t="str">
        <f t="shared" ref="AI78:AI141" si="43">IF(AND(N78&lt;&gt;"",AG78&lt;&gt;"-"),IF(AG78=N78,"ü","û"),IF(OR(N78=0,N78="",N78="-"),"ù","$"))</f>
        <v>ù</v>
      </c>
      <c r="AJ78" s="419" t="str">
        <f t="shared" ref="AJ78:AJ141" si="44">IF(AI78="ü","-",IF(AI78="ù","~",IF(AI78="$","???",AG78-N78)))</f>
        <v>~</v>
      </c>
      <c r="AK78" s="417"/>
      <c r="AL78" s="414" t="str">
        <f t="shared" ref="AL78:AL141" si="45">IF(SUM(R78:U78)=0,"-",SUM(R78:U78))</f>
        <v>-</v>
      </c>
      <c r="AM78" s="416" t="str">
        <f t="shared" ref="AM78:AM141" si="46">IF(SUM(W78:Z78)=0,"-",SUM(W78:Z78))</f>
        <v>-</v>
      </c>
    </row>
    <row r="79" spans="2:39" ht="15" x14ac:dyDescent="0.3">
      <c r="B79" s="400" t="str">
        <f>IF(MAX(B$7:B78)+1&gt;MAX('Res.Aux.'!$Y$23:$Y$722),"-",MAX(B$7:B78)+1)</f>
        <v>-</v>
      </c>
      <c r="C79" s="401" t="str">
        <f>IF($B79="-","",INDEX('Res.Aux.'!$A$12:$AE$722,MATCH($B79,'Res.Aux.'!$Y$12:$Y$722,0),MATCH(C$6,'Res.Aux.'!$A$14:$AE$14,0)))</f>
        <v/>
      </c>
      <c r="D79" s="402" t="str">
        <f t="shared" si="31"/>
        <v/>
      </c>
      <c r="E79" s="403" t="str">
        <f>IF($B79="-","",INDEX('Res.Aux.'!$A$12:$AE$722,MATCH($B79,'Res.Aux.'!$Y$12:$Y$722,0),MATCH(E$6,'Res.Aux.'!$A$14:$AE$14,0)))</f>
        <v/>
      </c>
      <c r="F79" s="402" t="str">
        <f t="shared" si="32"/>
        <v/>
      </c>
      <c r="G79" s="404" t="str">
        <f>IF($B79="-","",INDEX('Res.Aux.'!$A$12:$AE$722,MATCH($B79,'Res.Aux.'!$Y$12:$Y$722,0),MATCH(G$6,'Res.Aux.'!$A$14:$AE$14,0)))</f>
        <v/>
      </c>
      <c r="H79" s="405" t="str">
        <f>IF($B79="-","",Datos!$I$16)</f>
        <v/>
      </c>
      <c r="I79" s="406" t="str">
        <f>IF($C79="","",Datos!$G$16)</f>
        <v/>
      </c>
      <c r="J79" s="407" t="str">
        <f>IF($B79="-","",INDEX('Res.Aux.'!$A$12:$AE$722,MATCH($B79,'Res.Aux.'!$Y$12:$Y$722,0),MATCH(J$6,'Res.Aux.'!$A$14:$AE$14,0)))</f>
        <v/>
      </c>
      <c r="K79" s="408" t="str">
        <f>IF($C79="","",Datos!$H$26)</f>
        <v/>
      </c>
      <c r="L79" s="409" t="str">
        <f>IF($I79="","",INDEX(Datos!$D$25:$I$33,MATCH('G. VAR. MAKRO'!$M79,Datos!$E$25:$E$33,0),MATCH('G. VAR. MAKRO'!$L$6,Datos!$D$26:$I$26,0)))</f>
        <v/>
      </c>
      <c r="M79" s="407" t="str">
        <f>IF($I79="","",INDEX('Res.Aux.'!$A$12:$AE$722,MATCH($B79,'Res.Aux.'!$Y$12:$Y$722,0),MATCH(M$6,'Res.Aux.'!$A$22:$AE$22,0)))</f>
        <v/>
      </c>
      <c r="N79" s="410" t="str">
        <f>IF($B79="-","",INDEX('Res.Aux.'!$A$12:$AE$722,MATCH($B79,'Res.Aux.'!$Y$12:$Y$722,0),MATCH(N$6,'Res.Aux.'!$A$14:$AE$14,0)))</f>
        <v/>
      </c>
      <c r="O79" s="411"/>
      <c r="P79" s="412" t="str">
        <f t="shared" si="30"/>
        <v/>
      </c>
      <c r="Q79" s="413" t="str">
        <f t="shared" si="33"/>
        <v>ù</v>
      </c>
      <c r="R79" s="414" t="str">
        <f>IF($B79="-","",INDEX('Res.Aux.'!$A$12:$AE$722,MATCH($B79,'Res.Aux.'!$Y$12:$Y$722,0),MATCH(R$6,'Res.Aux.'!$A$15:$AE$15,0)))</f>
        <v/>
      </c>
      <c r="S79" s="415" t="str">
        <f>IF($B79="-","",INDEX('Res.Aux.'!$A$12:$AE$722,MATCH($B79,'Res.Aux.'!$Y$12:$Y$722,0),MATCH(S$6,'Res.Aux.'!$A$15:$AE$15,0)))</f>
        <v/>
      </c>
      <c r="T79" s="415" t="str">
        <f>IF($B79="-","",INDEX('Res.Aux.'!$A$12:$AE$722,MATCH($B79,'Res.Aux.'!$Y$12:$Y$722,0),MATCH(T$6,'Res.Aux.'!$A$15:$AE$15,0)))</f>
        <v/>
      </c>
      <c r="U79" s="416" t="str">
        <f>IF($B79="-","",INDEX('Res.Aux.'!$A$12:$AE$722,MATCH($B79,'Res.Aux.'!$Y$12:$Y$722,0),MATCH(U$6,'Res.Aux.'!$A$15:$AE$15,0)))</f>
        <v/>
      </c>
      <c r="V79" s="417"/>
      <c r="W79" s="414" t="str">
        <f t="shared" si="34"/>
        <v>-</v>
      </c>
      <c r="X79" s="415" t="str">
        <f t="shared" si="35"/>
        <v>-</v>
      </c>
      <c r="Y79" s="415" t="str">
        <f t="shared" si="36"/>
        <v>-</v>
      </c>
      <c r="Z79" s="416" t="str">
        <f t="shared" si="37"/>
        <v>-</v>
      </c>
      <c r="AA79" s="417"/>
      <c r="AB79" s="414" t="str">
        <f t="shared" si="38"/>
        <v>-</v>
      </c>
      <c r="AC79" s="415" t="str">
        <f t="shared" si="39"/>
        <v>-</v>
      </c>
      <c r="AD79" s="415" t="str">
        <f t="shared" si="40"/>
        <v>-</v>
      </c>
      <c r="AE79" s="416" t="str">
        <f t="shared" si="41"/>
        <v>-</v>
      </c>
      <c r="AF79" s="417"/>
      <c r="AG79" s="410" t="str">
        <f t="shared" si="42"/>
        <v>-</v>
      </c>
      <c r="AH79" s="417"/>
      <c r="AI79" s="418" t="str">
        <f t="shared" si="43"/>
        <v>ù</v>
      </c>
      <c r="AJ79" s="419" t="str">
        <f t="shared" si="44"/>
        <v>~</v>
      </c>
      <c r="AK79" s="417"/>
      <c r="AL79" s="414" t="str">
        <f t="shared" si="45"/>
        <v>-</v>
      </c>
      <c r="AM79" s="416" t="str">
        <f t="shared" si="46"/>
        <v>-</v>
      </c>
    </row>
    <row r="80" spans="2:39" ht="15" x14ac:dyDescent="0.3">
      <c r="B80" s="400" t="str">
        <f>IF(MAX(B$7:B79)+1&gt;MAX('Res.Aux.'!$Y$23:$Y$722),"-",MAX(B$7:B79)+1)</f>
        <v>-</v>
      </c>
      <c r="C80" s="401" t="str">
        <f>IF($B80="-","",INDEX('Res.Aux.'!$A$12:$AE$722,MATCH($B80,'Res.Aux.'!$Y$12:$Y$722,0),MATCH(C$6,'Res.Aux.'!$A$14:$AE$14,0)))</f>
        <v/>
      </c>
      <c r="D80" s="402" t="str">
        <f t="shared" si="31"/>
        <v/>
      </c>
      <c r="E80" s="403" t="str">
        <f>IF($B80="-","",INDEX('Res.Aux.'!$A$12:$AE$722,MATCH($B80,'Res.Aux.'!$Y$12:$Y$722,0),MATCH(E$6,'Res.Aux.'!$A$14:$AE$14,0)))</f>
        <v/>
      </c>
      <c r="F80" s="402" t="str">
        <f t="shared" si="32"/>
        <v/>
      </c>
      <c r="G80" s="404" t="str">
        <f>IF($B80="-","",INDEX('Res.Aux.'!$A$12:$AE$722,MATCH($B80,'Res.Aux.'!$Y$12:$Y$722,0),MATCH(G$6,'Res.Aux.'!$A$14:$AE$14,0)))</f>
        <v/>
      </c>
      <c r="H80" s="405" t="str">
        <f>IF($B80="-","",Datos!$I$16)</f>
        <v/>
      </c>
      <c r="I80" s="406" t="str">
        <f>IF($C80="","",Datos!$G$16)</f>
        <v/>
      </c>
      <c r="J80" s="407" t="str">
        <f>IF($B80="-","",INDEX('Res.Aux.'!$A$12:$AE$722,MATCH($B80,'Res.Aux.'!$Y$12:$Y$722,0),MATCH(J$6,'Res.Aux.'!$A$14:$AE$14,0)))</f>
        <v/>
      </c>
      <c r="K80" s="408" t="str">
        <f>IF($C80="","",Datos!$H$26)</f>
        <v/>
      </c>
      <c r="L80" s="409" t="str">
        <f>IF($I80="","",INDEX(Datos!$D$25:$I$33,MATCH('G. VAR. MAKRO'!$M80,Datos!$E$25:$E$33,0),MATCH('G. VAR. MAKRO'!$L$6,Datos!$D$26:$I$26,0)))</f>
        <v/>
      </c>
      <c r="M80" s="407" t="str">
        <f>IF($I80="","",INDEX('Res.Aux.'!$A$12:$AE$722,MATCH($B80,'Res.Aux.'!$Y$12:$Y$722,0),MATCH(M$6,'Res.Aux.'!$A$22:$AE$22,0)))</f>
        <v/>
      </c>
      <c r="N80" s="410" t="str">
        <f>IF($B80="-","",INDEX('Res.Aux.'!$A$12:$AE$722,MATCH($B80,'Res.Aux.'!$Y$12:$Y$722,0),MATCH(N$6,'Res.Aux.'!$A$14:$AE$14,0)))</f>
        <v/>
      </c>
      <c r="O80" s="411"/>
      <c r="P80" s="412" t="str">
        <f t="shared" si="30"/>
        <v/>
      </c>
      <c r="Q80" s="413" t="str">
        <f t="shared" si="33"/>
        <v>ù</v>
      </c>
      <c r="R80" s="414" t="str">
        <f>IF($B80="-","",INDEX('Res.Aux.'!$A$12:$AE$722,MATCH($B80,'Res.Aux.'!$Y$12:$Y$722,0),MATCH(R$6,'Res.Aux.'!$A$15:$AE$15,0)))</f>
        <v/>
      </c>
      <c r="S80" s="415" t="str">
        <f>IF($B80="-","",INDEX('Res.Aux.'!$A$12:$AE$722,MATCH($B80,'Res.Aux.'!$Y$12:$Y$722,0),MATCH(S$6,'Res.Aux.'!$A$15:$AE$15,0)))</f>
        <v/>
      </c>
      <c r="T80" s="415" t="str">
        <f>IF($B80="-","",INDEX('Res.Aux.'!$A$12:$AE$722,MATCH($B80,'Res.Aux.'!$Y$12:$Y$722,0),MATCH(T$6,'Res.Aux.'!$A$15:$AE$15,0)))</f>
        <v/>
      </c>
      <c r="U80" s="416" t="str">
        <f>IF($B80="-","",INDEX('Res.Aux.'!$A$12:$AE$722,MATCH($B80,'Res.Aux.'!$Y$12:$Y$722,0),MATCH(U$6,'Res.Aux.'!$A$15:$AE$15,0)))</f>
        <v/>
      </c>
      <c r="V80" s="417"/>
      <c r="W80" s="414" t="str">
        <f t="shared" si="34"/>
        <v>-</v>
      </c>
      <c r="X80" s="415" t="str">
        <f t="shared" si="35"/>
        <v>-</v>
      </c>
      <c r="Y80" s="415" t="str">
        <f t="shared" si="36"/>
        <v>-</v>
      </c>
      <c r="Z80" s="416" t="str">
        <f t="shared" si="37"/>
        <v>-</v>
      </c>
      <c r="AA80" s="417"/>
      <c r="AB80" s="414" t="str">
        <f t="shared" si="38"/>
        <v>-</v>
      </c>
      <c r="AC80" s="415" t="str">
        <f t="shared" si="39"/>
        <v>-</v>
      </c>
      <c r="AD80" s="415" t="str">
        <f t="shared" si="40"/>
        <v>-</v>
      </c>
      <c r="AE80" s="416" t="str">
        <f t="shared" si="41"/>
        <v>-</v>
      </c>
      <c r="AF80" s="417"/>
      <c r="AG80" s="410" t="str">
        <f t="shared" si="42"/>
        <v>-</v>
      </c>
      <c r="AH80" s="417"/>
      <c r="AI80" s="418" t="str">
        <f t="shared" si="43"/>
        <v>ù</v>
      </c>
      <c r="AJ80" s="419" t="str">
        <f t="shared" si="44"/>
        <v>~</v>
      </c>
      <c r="AK80" s="417"/>
      <c r="AL80" s="414" t="str">
        <f t="shared" si="45"/>
        <v>-</v>
      </c>
      <c r="AM80" s="416" t="str">
        <f t="shared" si="46"/>
        <v>-</v>
      </c>
    </row>
    <row r="81" spans="2:39" ht="15" x14ac:dyDescent="0.3">
      <c r="B81" s="400" t="str">
        <f>IF(MAX(B$7:B80)+1&gt;MAX('Res.Aux.'!$Y$23:$Y$722),"-",MAX(B$7:B80)+1)</f>
        <v>-</v>
      </c>
      <c r="C81" s="401" t="str">
        <f>IF($B81="-","",INDEX('Res.Aux.'!$A$12:$AE$722,MATCH($B81,'Res.Aux.'!$Y$12:$Y$722,0),MATCH(C$6,'Res.Aux.'!$A$14:$AE$14,0)))</f>
        <v/>
      </c>
      <c r="D81" s="402" t="str">
        <f t="shared" si="31"/>
        <v/>
      </c>
      <c r="E81" s="403" t="str">
        <f>IF($B81="-","",INDEX('Res.Aux.'!$A$12:$AE$722,MATCH($B81,'Res.Aux.'!$Y$12:$Y$722,0),MATCH(E$6,'Res.Aux.'!$A$14:$AE$14,0)))</f>
        <v/>
      </c>
      <c r="F81" s="402" t="str">
        <f t="shared" si="32"/>
        <v/>
      </c>
      <c r="G81" s="404" t="str">
        <f>IF($B81="-","",INDEX('Res.Aux.'!$A$12:$AE$722,MATCH($B81,'Res.Aux.'!$Y$12:$Y$722,0),MATCH(G$6,'Res.Aux.'!$A$14:$AE$14,0)))</f>
        <v/>
      </c>
      <c r="H81" s="405" t="str">
        <f>IF($B81="-","",Datos!$I$16)</f>
        <v/>
      </c>
      <c r="I81" s="406" t="str">
        <f>IF($C81="","",Datos!$G$16)</f>
        <v/>
      </c>
      <c r="J81" s="407" t="str">
        <f>IF($B81="-","",INDEX('Res.Aux.'!$A$12:$AE$722,MATCH($B81,'Res.Aux.'!$Y$12:$Y$722,0),MATCH(J$6,'Res.Aux.'!$A$14:$AE$14,0)))</f>
        <v/>
      </c>
      <c r="K81" s="408" t="str">
        <f>IF($C81="","",Datos!$H$26)</f>
        <v/>
      </c>
      <c r="L81" s="409" t="str">
        <f>IF($I81="","",INDEX(Datos!$D$25:$I$33,MATCH('G. VAR. MAKRO'!$M81,Datos!$E$25:$E$33,0),MATCH('G. VAR. MAKRO'!$L$6,Datos!$D$26:$I$26,0)))</f>
        <v/>
      </c>
      <c r="M81" s="407" t="str">
        <f>IF($I81="","",INDEX('Res.Aux.'!$A$12:$AE$722,MATCH($B81,'Res.Aux.'!$Y$12:$Y$722,0),MATCH(M$6,'Res.Aux.'!$A$22:$AE$22,0)))</f>
        <v/>
      </c>
      <c r="N81" s="410" t="str">
        <f>IF($B81="-","",INDEX('Res.Aux.'!$A$12:$AE$722,MATCH($B81,'Res.Aux.'!$Y$12:$Y$722,0),MATCH(N$6,'Res.Aux.'!$A$14:$AE$14,0)))</f>
        <v/>
      </c>
      <c r="O81" s="411"/>
      <c r="P81" s="412" t="str">
        <f t="shared" si="30"/>
        <v/>
      </c>
      <c r="Q81" s="413" t="str">
        <f t="shared" si="33"/>
        <v>ù</v>
      </c>
      <c r="R81" s="414" t="str">
        <f>IF($B81="-","",INDEX('Res.Aux.'!$A$12:$AE$722,MATCH($B81,'Res.Aux.'!$Y$12:$Y$722,0),MATCH(R$6,'Res.Aux.'!$A$15:$AE$15,0)))</f>
        <v/>
      </c>
      <c r="S81" s="415" t="str">
        <f>IF($B81="-","",INDEX('Res.Aux.'!$A$12:$AE$722,MATCH($B81,'Res.Aux.'!$Y$12:$Y$722,0),MATCH(S$6,'Res.Aux.'!$A$15:$AE$15,0)))</f>
        <v/>
      </c>
      <c r="T81" s="415" t="str">
        <f>IF($B81="-","",INDEX('Res.Aux.'!$A$12:$AE$722,MATCH($B81,'Res.Aux.'!$Y$12:$Y$722,0),MATCH(T$6,'Res.Aux.'!$A$15:$AE$15,0)))</f>
        <v/>
      </c>
      <c r="U81" s="416" t="str">
        <f>IF($B81="-","",INDEX('Res.Aux.'!$A$12:$AE$722,MATCH($B81,'Res.Aux.'!$Y$12:$Y$722,0),MATCH(U$6,'Res.Aux.'!$A$15:$AE$15,0)))</f>
        <v/>
      </c>
      <c r="V81" s="417"/>
      <c r="W81" s="414" t="str">
        <f t="shared" si="34"/>
        <v>-</v>
      </c>
      <c r="X81" s="415" t="str">
        <f t="shared" si="35"/>
        <v>-</v>
      </c>
      <c r="Y81" s="415" t="str">
        <f t="shared" si="36"/>
        <v>-</v>
      </c>
      <c r="Z81" s="416" t="str">
        <f t="shared" si="37"/>
        <v>-</v>
      </c>
      <c r="AA81" s="417"/>
      <c r="AB81" s="414" t="str">
        <f t="shared" si="38"/>
        <v>-</v>
      </c>
      <c r="AC81" s="415" t="str">
        <f t="shared" si="39"/>
        <v>-</v>
      </c>
      <c r="AD81" s="415" t="str">
        <f t="shared" si="40"/>
        <v>-</v>
      </c>
      <c r="AE81" s="416" t="str">
        <f t="shared" si="41"/>
        <v>-</v>
      </c>
      <c r="AF81" s="417"/>
      <c r="AG81" s="410" t="str">
        <f t="shared" si="42"/>
        <v>-</v>
      </c>
      <c r="AH81" s="417"/>
      <c r="AI81" s="418" t="str">
        <f t="shared" si="43"/>
        <v>ù</v>
      </c>
      <c r="AJ81" s="419" t="str">
        <f t="shared" si="44"/>
        <v>~</v>
      </c>
      <c r="AK81" s="417"/>
      <c r="AL81" s="414" t="str">
        <f t="shared" si="45"/>
        <v>-</v>
      </c>
      <c r="AM81" s="416" t="str">
        <f t="shared" si="46"/>
        <v>-</v>
      </c>
    </row>
    <row r="82" spans="2:39" ht="15" x14ac:dyDescent="0.3">
      <c r="B82" s="400" t="str">
        <f>IF(MAX(B$7:B81)+1&gt;MAX('Res.Aux.'!$Y$23:$Y$722),"-",MAX(B$7:B81)+1)</f>
        <v>-</v>
      </c>
      <c r="C82" s="401" t="str">
        <f>IF($B82="-","",INDEX('Res.Aux.'!$A$12:$AE$722,MATCH($B82,'Res.Aux.'!$Y$12:$Y$722,0),MATCH(C$6,'Res.Aux.'!$A$14:$AE$14,0)))</f>
        <v/>
      </c>
      <c r="D82" s="402" t="str">
        <f t="shared" si="31"/>
        <v/>
      </c>
      <c r="E82" s="403" t="str">
        <f>IF($B82="-","",INDEX('Res.Aux.'!$A$12:$AE$722,MATCH($B82,'Res.Aux.'!$Y$12:$Y$722,0),MATCH(E$6,'Res.Aux.'!$A$14:$AE$14,0)))</f>
        <v/>
      </c>
      <c r="F82" s="402" t="str">
        <f t="shared" si="32"/>
        <v/>
      </c>
      <c r="G82" s="404" t="str">
        <f>IF($B82="-","",INDEX('Res.Aux.'!$A$12:$AE$722,MATCH($B82,'Res.Aux.'!$Y$12:$Y$722,0),MATCH(G$6,'Res.Aux.'!$A$14:$AE$14,0)))</f>
        <v/>
      </c>
      <c r="H82" s="405" t="str">
        <f>IF($B82="-","",Datos!$I$16)</f>
        <v/>
      </c>
      <c r="I82" s="406" t="str">
        <f>IF($C82="","",Datos!$G$16)</f>
        <v/>
      </c>
      <c r="J82" s="407" t="str">
        <f>IF($B82="-","",INDEX('Res.Aux.'!$A$12:$AE$722,MATCH($B82,'Res.Aux.'!$Y$12:$Y$722,0),MATCH(J$6,'Res.Aux.'!$A$14:$AE$14,0)))</f>
        <v/>
      </c>
      <c r="K82" s="408" t="str">
        <f>IF($C82="","",Datos!$H$26)</f>
        <v/>
      </c>
      <c r="L82" s="409" t="str">
        <f>IF($I82="","",INDEX(Datos!$D$25:$I$33,MATCH('G. VAR. MAKRO'!$M82,Datos!$E$25:$E$33,0),MATCH('G. VAR. MAKRO'!$L$6,Datos!$D$26:$I$26,0)))</f>
        <v/>
      </c>
      <c r="M82" s="407" t="str">
        <f>IF($I82="","",INDEX('Res.Aux.'!$A$12:$AE$722,MATCH($B82,'Res.Aux.'!$Y$12:$Y$722,0),MATCH(M$6,'Res.Aux.'!$A$22:$AE$22,0)))</f>
        <v/>
      </c>
      <c r="N82" s="410" t="str">
        <f>IF($B82="-","",INDEX('Res.Aux.'!$A$12:$AE$722,MATCH($B82,'Res.Aux.'!$Y$12:$Y$722,0),MATCH(N$6,'Res.Aux.'!$A$14:$AE$14,0)))</f>
        <v/>
      </c>
      <c r="O82" s="411"/>
      <c r="P82" s="412" t="str">
        <f t="shared" si="30"/>
        <v/>
      </c>
      <c r="Q82" s="413" t="str">
        <f t="shared" si="33"/>
        <v>ù</v>
      </c>
      <c r="R82" s="414" t="str">
        <f>IF($B82="-","",INDEX('Res.Aux.'!$A$12:$AE$722,MATCH($B82,'Res.Aux.'!$Y$12:$Y$722,0),MATCH(R$6,'Res.Aux.'!$A$15:$AE$15,0)))</f>
        <v/>
      </c>
      <c r="S82" s="415" t="str">
        <f>IF($B82="-","",INDEX('Res.Aux.'!$A$12:$AE$722,MATCH($B82,'Res.Aux.'!$Y$12:$Y$722,0),MATCH(S$6,'Res.Aux.'!$A$15:$AE$15,0)))</f>
        <v/>
      </c>
      <c r="T82" s="415" t="str">
        <f>IF($B82="-","",INDEX('Res.Aux.'!$A$12:$AE$722,MATCH($B82,'Res.Aux.'!$Y$12:$Y$722,0),MATCH(T$6,'Res.Aux.'!$A$15:$AE$15,0)))</f>
        <v/>
      </c>
      <c r="U82" s="416" t="str">
        <f>IF($B82="-","",INDEX('Res.Aux.'!$A$12:$AE$722,MATCH($B82,'Res.Aux.'!$Y$12:$Y$722,0),MATCH(U$6,'Res.Aux.'!$A$15:$AE$15,0)))</f>
        <v/>
      </c>
      <c r="V82" s="417"/>
      <c r="W82" s="414" t="str">
        <f t="shared" si="34"/>
        <v>-</v>
      </c>
      <c r="X82" s="415" t="str">
        <f t="shared" si="35"/>
        <v>-</v>
      </c>
      <c r="Y82" s="415" t="str">
        <f t="shared" si="36"/>
        <v>-</v>
      </c>
      <c r="Z82" s="416" t="str">
        <f t="shared" si="37"/>
        <v>-</v>
      </c>
      <c r="AA82" s="417"/>
      <c r="AB82" s="414" t="str">
        <f t="shared" si="38"/>
        <v>-</v>
      </c>
      <c r="AC82" s="415" t="str">
        <f t="shared" si="39"/>
        <v>-</v>
      </c>
      <c r="AD82" s="415" t="str">
        <f t="shared" si="40"/>
        <v>-</v>
      </c>
      <c r="AE82" s="416" t="str">
        <f t="shared" si="41"/>
        <v>-</v>
      </c>
      <c r="AF82" s="417"/>
      <c r="AG82" s="410" t="str">
        <f t="shared" si="42"/>
        <v>-</v>
      </c>
      <c r="AH82" s="417"/>
      <c r="AI82" s="418" t="str">
        <f t="shared" si="43"/>
        <v>ù</v>
      </c>
      <c r="AJ82" s="419" t="str">
        <f t="shared" si="44"/>
        <v>~</v>
      </c>
      <c r="AK82" s="417"/>
      <c r="AL82" s="414" t="str">
        <f t="shared" si="45"/>
        <v>-</v>
      </c>
      <c r="AM82" s="416" t="str">
        <f t="shared" si="46"/>
        <v>-</v>
      </c>
    </row>
    <row r="83" spans="2:39" ht="15" x14ac:dyDescent="0.3">
      <c r="B83" s="400" t="str">
        <f>IF(MAX(B$7:B82)+1&gt;MAX('Res.Aux.'!$Y$23:$Y$722),"-",MAX(B$7:B82)+1)</f>
        <v>-</v>
      </c>
      <c r="C83" s="401" t="str">
        <f>IF($B83="-","",INDEX('Res.Aux.'!$A$12:$AE$722,MATCH($B83,'Res.Aux.'!$Y$12:$Y$722,0),MATCH(C$6,'Res.Aux.'!$A$14:$AE$14,0)))</f>
        <v/>
      </c>
      <c r="D83" s="402" t="str">
        <f t="shared" si="31"/>
        <v/>
      </c>
      <c r="E83" s="403" t="str">
        <f>IF($B83="-","",INDEX('Res.Aux.'!$A$12:$AE$722,MATCH($B83,'Res.Aux.'!$Y$12:$Y$722,0),MATCH(E$6,'Res.Aux.'!$A$14:$AE$14,0)))</f>
        <v/>
      </c>
      <c r="F83" s="402" t="str">
        <f t="shared" si="32"/>
        <v/>
      </c>
      <c r="G83" s="404" t="str">
        <f>IF($B83="-","",INDEX('Res.Aux.'!$A$12:$AE$722,MATCH($B83,'Res.Aux.'!$Y$12:$Y$722,0),MATCH(G$6,'Res.Aux.'!$A$14:$AE$14,0)))</f>
        <v/>
      </c>
      <c r="H83" s="405" t="str">
        <f>IF($B83="-","",Datos!$I$16)</f>
        <v/>
      </c>
      <c r="I83" s="406" t="str">
        <f>IF($C83="","",Datos!$G$16)</f>
        <v/>
      </c>
      <c r="J83" s="407" t="str">
        <f>IF($B83="-","",INDEX('Res.Aux.'!$A$12:$AE$722,MATCH($B83,'Res.Aux.'!$Y$12:$Y$722,0),MATCH(J$6,'Res.Aux.'!$A$14:$AE$14,0)))</f>
        <v/>
      </c>
      <c r="K83" s="408" t="str">
        <f>IF($C83="","",Datos!$H$26)</f>
        <v/>
      </c>
      <c r="L83" s="409" t="str">
        <f>IF($I83="","",INDEX(Datos!$D$25:$I$33,MATCH('G. VAR. MAKRO'!$M83,Datos!$E$25:$E$33,0),MATCH('G. VAR. MAKRO'!$L$6,Datos!$D$26:$I$26,0)))</f>
        <v/>
      </c>
      <c r="M83" s="407" t="str">
        <f>IF($I83="","",INDEX('Res.Aux.'!$A$12:$AE$722,MATCH($B83,'Res.Aux.'!$Y$12:$Y$722,0),MATCH(M$6,'Res.Aux.'!$A$22:$AE$22,0)))</f>
        <v/>
      </c>
      <c r="N83" s="410" t="str">
        <f>IF($B83="-","",INDEX('Res.Aux.'!$A$12:$AE$722,MATCH($B83,'Res.Aux.'!$Y$12:$Y$722,0),MATCH(N$6,'Res.Aux.'!$A$14:$AE$14,0)))</f>
        <v/>
      </c>
      <c r="O83" s="411"/>
      <c r="P83" s="412" t="str">
        <f t="shared" si="30"/>
        <v/>
      </c>
      <c r="Q83" s="413" t="str">
        <f t="shared" si="33"/>
        <v>ù</v>
      </c>
      <c r="R83" s="414" t="str">
        <f>IF($B83="-","",INDEX('Res.Aux.'!$A$12:$AE$722,MATCH($B83,'Res.Aux.'!$Y$12:$Y$722,0),MATCH(R$6,'Res.Aux.'!$A$15:$AE$15,0)))</f>
        <v/>
      </c>
      <c r="S83" s="415" t="str">
        <f>IF($B83="-","",INDEX('Res.Aux.'!$A$12:$AE$722,MATCH($B83,'Res.Aux.'!$Y$12:$Y$722,0),MATCH(S$6,'Res.Aux.'!$A$15:$AE$15,0)))</f>
        <v/>
      </c>
      <c r="T83" s="415" t="str">
        <f>IF($B83="-","",INDEX('Res.Aux.'!$A$12:$AE$722,MATCH($B83,'Res.Aux.'!$Y$12:$Y$722,0),MATCH(T$6,'Res.Aux.'!$A$15:$AE$15,0)))</f>
        <v/>
      </c>
      <c r="U83" s="416" t="str">
        <f>IF($B83="-","",INDEX('Res.Aux.'!$A$12:$AE$722,MATCH($B83,'Res.Aux.'!$Y$12:$Y$722,0),MATCH(U$6,'Res.Aux.'!$A$15:$AE$15,0)))</f>
        <v/>
      </c>
      <c r="V83" s="417"/>
      <c r="W83" s="414" t="str">
        <f t="shared" si="34"/>
        <v>-</v>
      </c>
      <c r="X83" s="415" t="str">
        <f t="shared" si="35"/>
        <v>-</v>
      </c>
      <c r="Y83" s="415" t="str">
        <f t="shared" si="36"/>
        <v>-</v>
      </c>
      <c r="Z83" s="416" t="str">
        <f t="shared" si="37"/>
        <v>-</v>
      </c>
      <c r="AA83" s="417"/>
      <c r="AB83" s="414" t="str">
        <f t="shared" si="38"/>
        <v>-</v>
      </c>
      <c r="AC83" s="415" t="str">
        <f t="shared" si="39"/>
        <v>-</v>
      </c>
      <c r="AD83" s="415" t="str">
        <f t="shared" si="40"/>
        <v>-</v>
      </c>
      <c r="AE83" s="416" t="str">
        <f t="shared" si="41"/>
        <v>-</v>
      </c>
      <c r="AF83" s="417"/>
      <c r="AG83" s="410" t="str">
        <f t="shared" si="42"/>
        <v>-</v>
      </c>
      <c r="AH83" s="417"/>
      <c r="AI83" s="418" t="str">
        <f t="shared" si="43"/>
        <v>ù</v>
      </c>
      <c r="AJ83" s="419" t="str">
        <f t="shared" si="44"/>
        <v>~</v>
      </c>
      <c r="AK83" s="417"/>
      <c r="AL83" s="414" t="str">
        <f t="shared" si="45"/>
        <v>-</v>
      </c>
      <c r="AM83" s="416" t="str">
        <f t="shared" si="46"/>
        <v>-</v>
      </c>
    </row>
    <row r="84" spans="2:39" ht="15" x14ac:dyDescent="0.3">
      <c r="B84" s="400" t="str">
        <f>IF(MAX(B$7:B83)+1&gt;MAX('Res.Aux.'!$Y$23:$Y$722),"-",MAX(B$7:B83)+1)</f>
        <v>-</v>
      </c>
      <c r="C84" s="401" t="str">
        <f>IF($B84="-","",INDEX('Res.Aux.'!$A$12:$AE$722,MATCH($B84,'Res.Aux.'!$Y$12:$Y$722,0),MATCH(C$6,'Res.Aux.'!$A$14:$AE$14,0)))</f>
        <v/>
      </c>
      <c r="D84" s="402" t="str">
        <f t="shared" si="31"/>
        <v/>
      </c>
      <c r="E84" s="403" t="str">
        <f>IF($B84="-","",INDEX('Res.Aux.'!$A$12:$AE$722,MATCH($B84,'Res.Aux.'!$Y$12:$Y$722,0),MATCH(E$6,'Res.Aux.'!$A$14:$AE$14,0)))</f>
        <v/>
      </c>
      <c r="F84" s="402" t="str">
        <f t="shared" si="32"/>
        <v/>
      </c>
      <c r="G84" s="404" t="str">
        <f>IF($B84="-","",INDEX('Res.Aux.'!$A$12:$AE$722,MATCH($B84,'Res.Aux.'!$Y$12:$Y$722,0),MATCH(G$6,'Res.Aux.'!$A$14:$AE$14,0)))</f>
        <v/>
      </c>
      <c r="H84" s="405" t="str">
        <f>IF($B84="-","",Datos!$I$16)</f>
        <v/>
      </c>
      <c r="I84" s="406" t="str">
        <f>IF($C84="","",Datos!$G$16)</f>
        <v/>
      </c>
      <c r="J84" s="407" t="str">
        <f>IF($B84="-","",INDEX('Res.Aux.'!$A$12:$AE$722,MATCH($B84,'Res.Aux.'!$Y$12:$Y$722,0),MATCH(J$6,'Res.Aux.'!$A$14:$AE$14,0)))</f>
        <v/>
      </c>
      <c r="K84" s="408" t="str">
        <f>IF($C84="","",Datos!$H$26)</f>
        <v/>
      </c>
      <c r="L84" s="409" t="str">
        <f>IF($I84="","",INDEX(Datos!$D$25:$I$33,MATCH('G. VAR. MAKRO'!$M84,Datos!$E$25:$E$33,0),MATCH('G. VAR. MAKRO'!$L$6,Datos!$D$26:$I$26,0)))</f>
        <v/>
      </c>
      <c r="M84" s="407" t="str">
        <f>IF($I84="","",INDEX('Res.Aux.'!$A$12:$AE$722,MATCH($B84,'Res.Aux.'!$Y$12:$Y$722,0),MATCH(M$6,'Res.Aux.'!$A$22:$AE$22,0)))</f>
        <v/>
      </c>
      <c r="N84" s="410" t="str">
        <f>IF($B84="-","",INDEX('Res.Aux.'!$A$12:$AE$722,MATCH($B84,'Res.Aux.'!$Y$12:$Y$722,0),MATCH(N$6,'Res.Aux.'!$A$14:$AE$14,0)))</f>
        <v/>
      </c>
      <c r="O84" s="411"/>
      <c r="P84" s="412" t="str">
        <f t="shared" si="30"/>
        <v/>
      </c>
      <c r="Q84" s="413" t="str">
        <f t="shared" si="33"/>
        <v>ù</v>
      </c>
      <c r="R84" s="414" t="str">
        <f>IF($B84="-","",INDEX('Res.Aux.'!$A$12:$AE$722,MATCH($B84,'Res.Aux.'!$Y$12:$Y$722,0),MATCH(R$6,'Res.Aux.'!$A$15:$AE$15,0)))</f>
        <v/>
      </c>
      <c r="S84" s="415" t="str">
        <f>IF($B84="-","",INDEX('Res.Aux.'!$A$12:$AE$722,MATCH($B84,'Res.Aux.'!$Y$12:$Y$722,0),MATCH(S$6,'Res.Aux.'!$A$15:$AE$15,0)))</f>
        <v/>
      </c>
      <c r="T84" s="415" t="str">
        <f>IF($B84="-","",INDEX('Res.Aux.'!$A$12:$AE$722,MATCH($B84,'Res.Aux.'!$Y$12:$Y$722,0),MATCH(T$6,'Res.Aux.'!$A$15:$AE$15,0)))</f>
        <v/>
      </c>
      <c r="U84" s="416" t="str">
        <f>IF($B84="-","",INDEX('Res.Aux.'!$A$12:$AE$722,MATCH($B84,'Res.Aux.'!$Y$12:$Y$722,0),MATCH(U$6,'Res.Aux.'!$A$15:$AE$15,0)))</f>
        <v/>
      </c>
      <c r="V84" s="417"/>
      <c r="W84" s="414" t="str">
        <f t="shared" si="34"/>
        <v>-</v>
      </c>
      <c r="X84" s="415" t="str">
        <f t="shared" si="35"/>
        <v>-</v>
      </c>
      <c r="Y84" s="415" t="str">
        <f t="shared" si="36"/>
        <v>-</v>
      </c>
      <c r="Z84" s="416" t="str">
        <f t="shared" si="37"/>
        <v>-</v>
      </c>
      <c r="AA84" s="417"/>
      <c r="AB84" s="414" t="str">
        <f t="shared" si="38"/>
        <v>-</v>
      </c>
      <c r="AC84" s="415" t="str">
        <f t="shared" si="39"/>
        <v>-</v>
      </c>
      <c r="AD84" s="415" t="str">
        <f t="shared" si="40"/>
        <v>-</v>
      </c>
      <c r="AE84" s="416" t="str">
        <f t="shared" si="41"/>
        <v>-</v>
      </c>
      <c r="AF84" s="417"/>
      <c r="AG84" s="410" t="str">
        <f t="shared" si="42"/>
        <v>-</v>
      </c>
      <c r="AH84" s="417"/>
      <c r="AI84" s="418" t="str">
        <f t="shared" si="43"/>
        <v>ù</v>
      </c>
      <c r="AJ84" s="419" t="str">
        <f t="shared" si="44"/>
        <v>~</v>
      </c>
      <c r="AK84" s="417"/>
      <c r="AL84" s="414" t="str">
        <f t="shared" si="45"/>
        <v>-</v>
      </c>
      <c r="AM84" s="416" t="str">
        <f t="shared" si="46"/>
        <v>-</v>
      </c>
    </row>
    <row r="85" spans="2:39" ht="15" x14ac:dyDescent="0.3">
      <c r="B85" s="400" t="str">
        <f>IF(MAX(B$7:B84)+1&gt;MAX('Res.Aux.'!$Y$23:$Y$722),"-",MAX(B$7:B84)+1)</f>
        <v>-</v>
      </c>
      <c r="C85" s="401" t="str">
        <f>IF($B85="-","",INDEX('Res.Aux.'!$A$12:$AE$722,MATCH($B85,'Res.Aux.'!$Y$12:$Y$722,0),MATCH(C$6,'Res.Aux.'!$A$14:$AE$14,0)))</f>
        <v/>
      </c>
      <c r="D85" s="402" t="str">
        <f t="shared" si="31"/>
        <v/>
      </c>
      <c r="E85" s="403" t="str">
        <f>IF($B85="-","",INDEX('Res.Aux.'!$A$12:$AE$722,MATCH($B85,'Res.Aux.'!$Y$12:$Y$722,0),MATCH(E$6,'Res.Aux.'!$A$14:$AE$14,0)))</f>
        <v/>
      </c>
      <c r="F85" s="402" t="str">
        <f t="shared" si="32"/>
        <v/>
      </c>
      <c r="G85" s="404" t="str">
        <f>IF($B85="-","",INDEX('Res.Aux.'!$A$12:$AE$722,MATCH($B85,'Res.Aux.'!$Y$12:$Y$722,0),MATCH(G$6,'Res.Aux.'!$A$14:$AE$14,0)))</f>
        <v/>
      </c>
      <c r="H85" s="405" t="str">
        <f>IF($B85="-","",Datos!$I$16)</f>
        <v/>
      </c>
      <c r="I85" s="406" t="str">
        <f>IF($C85="","",Datos!$G$16)</f>
        <v/>
      </c>
      <c r="J85" s="407" t="str">
        <f>IF($B85="-","",INDEX('Res.Aux.'!$A$12:$AE$722,MATCH($B85,'Res.Aux.'!$Y$12:$Y$722,0),MATCH(J$6,'Res.Aux.'!$A$14:$AE$14,0)))</f>
        <v/>
      </c>
      <c r="K85" s="408" t="str">
        <f>IF($C85="","",Datos!$H$26)</f>
        <v/>
      </c>
      <c r="L85" s="409" t="str">
        <f>IF($I85="","",INDEX(Datos!$D$25:$I$33,MATCH('G. VAR. MAKRO'!$M85,Datos!$E$25:$E$33,0),MATCH('G. VAR. MAKRO'!$L$6,Datos!$D$26:$I$26,0)))</f>
        <v/>
      </c>
      <c r="M85" s="407" t="str">
        <f>IF($I85="","",INDEX('Res.Aux.'!$A$12:$AE$722,MATCH($B85,'Res.Aux.'!$Y$12:$Y$722,0),MATCH(M$6,'Res.Aux.'!$A$22:$AE$22,0)))</f>
        <v/>
      </c>
      <c r="N85" s="410" t="str">
        <f>IF($B85="-","",INDEX('Res.Aux.'!$A$12:$AE$722,MATCH($B85,'Res.Aux.'!$Y$12:$Y$722,0),MATCH(N$6,'Res.Aux.'!$A$14:$AE$14,0)))</f>
        <v/>
      </c>
      <c r="O85" s="411"/>
      <c r="P85" s="412" t="str">
        <f t="shared" si="30"/>
        <v/>
      </c>
      <c r="Q85" s="413" t="str">
        <f t="shared" si="33"/>
        <v>ù</v>
      </c>
      <c r="R85" s="414" t="str">
        <f>IF($B85="-","",INDEX('Res.Aux.'!$A$12:$AE$722,MATCH($B85,'Res.Aux.'!$Y$12:$Y$722,0),MATCH(R$6,'Res.Aux.'!$A$15:$AE$15,0)))</f>
        <v/>
      </c>
      <c r="S85" s="415" t="str">
        <f>IF($B85="-","",INDEX('Res.Aux.'!$A$12:$AE$722,MATCH($B85,'Res.Aux.'!$Y$12:$Y$722,0),MATCH(S$6,'Res.Aux.'!$A$15:$AE$15,0)))</f>
        <v/>
      </c>
      <c r="T85" s="415" t="str">
        <f>IF($B85="-","",INDEX('Res.Aux.'!$A$12:$AE$722,MATCH($B85,'Res.Aux.'!$Y$12:$Y$722,0),MATCH(T$6,'Res.Aux.'!$A$15:$AE$15,0)))</f>
        <v/>
      </c>
      <c r="U85" s="416" t="str">
        <f>IF($B85="-","",INDEX('Res.Aux.'!$A$12:$AE$722,MATCH($B85,'Res.Aux.'!$Y$12:$Y$722,0),MATCH(U$6,'Res.Aux.'!$A$15:$AE$15,0)))</f>
        <v/>
      </c>
      <c r="V85" s="417"/>
      <c r="W85" s="414" t="str">
        <f t="shared" si="34"/>
        <v>-</v>
      </c>
      <c r="X85" s="415" t="str">
        <f t="shared" si="35"/>
        <v>-</v>
      </c>
      <c r="Y85" s="415" t="str">
        <f t="shared" si="36"/>
        <v>-</v>
      </c>
      <c r="Z85" s="416" t="str">
        <f t="shared" si="37"/>
        <v>-</v>
      </c>
      <c r="AA85" s="417"/>
      <c r="AB85" s="414" t="str">
        <f t="shared" si="38"/>
        <v>-</v>
      </c>
      <c r="AC85" s="415" t="str">
        <f t="shared" si="39"/>
        <v>-</v>
      </c>
      <c r="AD85" s="415" t="str">
        <f t="shared" si="40"/>
        <v>-</v>
      </c>
      <c r="AE85" s="416" t="str">
        <f t="shared" si="41"/>
        <v>-</v>
      </c>
      <c r="AF85" s="417"/>
      <c r="AG85" s="410" t="str">
        <f t="shared" si="42"/>
        <v>-</v>
      </c>
      <c r="AH85" s="417"/>
      <c r="AI85" s="418" t="str">
        <f t="shared" si="43"/>
        <v>ù</v>
      </c>
      <c r="AJ85" s="419" t="str">
        <f t="shared" si="44"/>
        <v>~</v>
      </c>
      <c r="AK85" s="417"/>
      <c r="AL85" s="414" t="str">
        <f t="shared" si="45"/>
        <v>-</v>
      </c>
      <c r="AM85" s="416" t="str">
        <f t="shared" si="46"/>
        <v>-</v>
      </c>
    </row>
    <row r="86" spans="2:39" ht="15" x14ac:dyDescent="0.3">
      <c r="B86" s="400" t="str">
        <f>IF(MAX(B$7:B85)+1&gt;MAX('Res.Aux.'!$Y$23:$Y$722),"-",MAX(B$7:B85)+1)</f>
        <v>-</v>
      </c>
      <c r="C86" s="401" t="str">
        <f>IF($B86="-","",INDEX('Res.Aux.'!$A$12:$AE$722,MATCH($B86,'Res.Aux.'!$Y$12:$Y$722,0),MATCH(C$6,'Res.Aux.'!$A$14:$AE$14,0)))</f>
        <v/>
      </c>
      <c r="D86" s="402" t="str">
        <f t="shared" si="31"/>
        <v/>
      </c>
      <c r="E86" s="403" t="str">
        <f>IF($B86="-","",INDEX('Res.Aux.'!$A$12:$AE$722,MATCH($B86,'Res.Aux.'!$Y$12:$Y$722,0),MATCH(E$6,'Res.Aux.'!$A$14:$AE$14,0)))</f>
        <v/>
      </c>
      <c r="F86" s="402" t="str">
        <f t="shared" si="32"/>
        <v/>
      </c>
      <c r="G86" s="404" t="str">
        <f>IF($B86="-","",INDEX('Res.Aux.'!$A$12:$AE$722,MATCH($B86,'Res.Aux.'!$Y$12:$Y$722,0),MATCH(G$6,'Res.Aux.'!$A$14:$AE$14,0)))</f>
        <v/>
      </c>
      <c r="H86" s="405" t="str">
        <f>IF($B86="-","",Datos!$I$16)</f>
        <v/>
      </c>
      <c r="I86" s="406" t="str">
        <f>IF($C86="","",Datos!$G$16)</f>
        <v/>
      </c>
      <c r="J86" s="407" t="str">
        <f>IF($B86="-","",INDEX('Res.Aux.'!$A$12:$AE$722,MATCH($B86,'Res.Aux.'!$Y$12:$Y$722,0),MATCH(J$6,'Res.Aux.'!$A$14:$AE$14,0)))</f>
        <v/>
      </c>
      <c r="K86" s="408" t="str">
        <f>IF($C86="","",Datos!$H$26)</f>
        <v/>
      </c>
      <c r="L86" s="409" t="str">
        <f>IF($I86="","",INDEX(Datos!$D$25:$I$33,MATCH('G. VAR. MAKRO'!$M86,Datos!$E$25:$E$33,0),MATCH('G. VAR. MAKRO'!$L$6,Datos!$D$26:$I$26,0)))</f>
        <v/>
      </c>
      <c r="M86" s="407" t="str">
        <f>IF($I86="","",INDEX('Res.Aux.'!$A$12:$AE$722,MATCH($B86,'Res.Aux.'!$Y$12:$Y$722,0),MATCH(M$6,'Res.Aux.'!$A$22:$AE$22,0)))</f>
        <v/>
      </c>
      <c r="N86" s="410" t="str">
        <f>IF($B86="-","",INDEX('Res.Aux.'!$A$12:$AE$722,MATCH($B86,'Res.Aux.'!$Y$12:$Y$722,0),MATCH(N$6,'Res.Aux.'!$A$14:$AE$14,0)))</f>
        <v/>
      </c>
      <c r="O86" s="411"/>
      <c r="P86" s="412" t="str">
        <f t="shared" si="30"/>
        <v/>
      </c>
      <c r="Q86" s="413" t="str">
        <f t="shared" si="33"/>
        <v>ù</v>
      </c>
      <c r="R86" s="414" t="str">
        <f>IF($B86="-","",INDEX('Res.Aux.'!$A$12:$AE$722,MATCH($B86,'Res.Aux.'!$Y$12:$Y$722,0),MATCH(R$6,'Res.Aux.'!$A$15:$AE$15,0)))</f>
        <v/>
      </c>
      <c r="S86" s="415" t="str">
        <f>IF($B86="-","",INDEX('Res.Aux.'!$A$12:$AE$722,MATCH($B86,'Res.Aux.'!$Y$12:$Y$722,0),MATCH(S$6,'Res.Aux.'!$A$15:$AE$15,0)))</f>
        <v/>
      </c>
      <c r="T86" s="415" t="str">
        <f>IF($B86="-","",INDEX('Res.Aux.'!$A$12:$AE$722,MATCH($B86,'Res.Aux.'!$Y$12:$Y$722,0),MATCH(T$6,'Res.Aux.'!$A$15:$AE$15,0)))</f>
        <v/>
      </c>
      <c r="U86" s="416" t="str">
        <f>IF($B86="-","",INDEX('Res.Aux.'!$A$12:$AE$722,MATCH($B86,'Res.Aux.'!$Y$12:$Y$722,0),MATCH(U$6,'Res.Aux.'!$A$15:$AE$15,0)))</f>
        <v/>
      </c>
      <c r="V86" s="417"/>
      <c r="W86" s="414" t="str">
        <f t="shared" si="34"/>
        <v>-</v>
      </c>
      <c r="X86" s="415" t="str">
        <f t="shared" si="35"/>
        <v>-</v>
      </c>
      <c r="Y86" s="415" t="str">
        <f t="shared" si="36"/>
        <v>-</v>
      </c>
      <c r="Z86" s="416" t="str">
        <f t="shared" si="37"/>
        <v>-</v>
      </c>
      <c r="AA86" s="417"/>
      <c r="AB86" s="414" t="str">
        <f t="shared" si="38"/>
        <v>-</v>
      </c>
      <c r="AC86" s="415" t="str">
        <f t="shared" si="39"/>
        <v>-</v>
      </c>
      <c r="AD86" s="415" t="str">
        <f t="shared" si="40"/>
        <v>-</v>
      </c>
      <c r="AE86" s="416" t="str">
        <f t="shared" si="41"/>
        <v>-</v>
      </c>
      <c r="AF86" s="417"/>
      <c r="AG86" s="410" t="str">
        <f t="shared" si="42"/>
        <v>-</v>
      </c>
      <c r="AH86" s="417"/>
      <c r="AI86" s="418" t="str">
        <f t="shared" si="43"/>
        <v>ù</v>
      </c>
      <c r="AJ86" s="419" t="str">
        <f t="shared" si="44"/>
        <v>~</v>
      </c>
      <c r="AK86" s="417"/>
      <c r="AL86" s="414" t="str">
        <f t="shared" si="45"/>
        <v>-</v>
      </c>
      <c r="AM86" s="416" t="str">
        <f t="shared" si="46"/>
        <v>-</v>
      </c>
    </row>
    <row r="87" spans="2:39" ht="15" x14ac:dyDescent="0.3">
      <c r="B87" s="400" t="str">
        <f>IF(MAX(B$7:B86)+1&gt;MAX('Res.Aux.'!$Y$23:$Y$722),"-",MAX(B$7:B86)+1)</f>
        <v>-</v>
      </c>
      <c r="C87" s="401" t="str">
        <f>IF($B87="-","",INDEX('Res.Aux.'!$A$12:$AE$722,MATCH($B87,'Res.Aux.'!$Y$12:$Y$722,0),MATCH(C$6,'Res.Aux.'!$A$14:$AE$14,0)))</f>
        <v/>
      </c>
      <c r="D87" s="402" t="str">
        <f t="shared" si="31"/>
        <v/>
      </c>
      <c r="E87" s="403" t="str">
        <f>IF($B87="-","",INDEX('Res.Aux.'!$A$12:$AE$722,MATCH($B87,'Res.Aux.'!$Y$12:$Y$722,0),MATCH(E$6,'Res.Aux.'!$A$14:$AE$14,0)))</f>
        <v/>
      </c>
      <c r="F87" s="402" t="str">
        <f t="shared" si="32"/>
        <v/>
      </c>
      <c r="G87" s="404" t="str">
        <f>IF($B87="-","",INDEX('Res.Aux.'!$A$12:$AE$722,MATCH($B87,'Res.Aux.'!$Y$12:$Y$722,0),MATCH(G$6,'Res.Aux.'!$A$14:$AE$14,0)))</f>
        <v/>
      </c>
      <c r="H87" s="405" t="str">
        <f>IF($B87="-","",Datos!$I$16)</f>
        <v/>
      </c>
      <c r="I87" s="406" t="str">
        <f>IF($C87="","",Datos!$G$16)</f>
        <v/>
      </c>
      <c r="J87" s="407" t="str">
        <f>IF($B87="-","",INDEX('Res.Aux.'!$A$12:$AE$722,MATCH($B87,'Res.Aux.'!$Y$12:$Y$722,0),MATCH(J$6,'Res.Aux.'!$A$14:$AE$14,0)))</f>
        <v/>
      </c>
      <c r="K87" s="408" t="str">
        <f>IF($C87="","",Datos!$H$26)</f>
        <v/>
      </c>
      <c r="L87" s="409" t="str">
        <f>IF($I87="","",INDEX(Datos!$D$25:$I$33,MATCH('G. VAR. MAKRO'!$M87,Datos!$E$25:$E$33,0),MATCH('G. VAR. MAKRO'!$L$6,Datos!$D$26:$I$26,0)))</f>
        <v/>
      </c>
      <c r="M87" s="407" t="str">
        <f>IF($I87="","",INDEX('Res.Aux.'!$A$12:$AE$722,MATCH($B87,'Res.Aux.'!$Y$12:$Y$722,0),MATCH(M$6,'Res.Aux.'!$A$22:$AE$22,0)))</f>
        <v/>
      </c>
      <c r="N87" s="410" t="str">
        <f>IF($B87="-","",INDEX('Res.Aux.'!$A$12:$AE$722,MATCH($B87,'Res.Aux.'!$Y$12:$Y$722,0),MATCH(N$6,'Res.Aux.'!$A$14:$AE$14,0)))</f>
        <v/>
      </c>
      <c r="O87" s="411"/>
      <c r="P87" s="412" t="str">
        <f t="shared" si="30"/>
        <v/>
      </c>
      <c r="Q87" s="413" t="str">
        <f t="shared" si="33"/>
        <v>ù</v>
      </c>
      <c r="R87" s="414" t="str">
        <f>IF($B87="-","",INDEX('Res.Aux.'!$A$12:$AE$722,MATCH($B87,'Res.Aux.'!$Y$12:$Y$722,0),MATCH(R$6,'Res.Aux.'!$A$15:$AE$15,0)))</f>
        <v/>
      </c>
      <c r="S87" s="415" t="str">
        <f>IF($B87="-","",INDEX('Res.Aux.'!$A$12:$AE$722,MATCH($B87,'Res.Aux.'!$Y$12:$Y$722,0),MATCH(S$6,'Res.Aux.'!$A$15:$AE$15,0)))</f>
        <v/>
      </c>
      <c r="T87" s="415" t="str">
        <f>IF($B87="-","",INDEX('Res.Aux.'!$A$12:$AE$722,MATCH($B87,'Res.Aux.'!$Y$12:$Y$722,0),MATCH(T$6,'Res.Aux.'!$A$15:$AE$15,0)))</f>
        <v/>
      </c>
      <c r="U87" s="416" t="str">
        <f>IF($B87="-","",INDEX('Res.Aux.'!$A$12:$AE$722,MATCH($B87,'Res.Aux.'!$Y$12:$Y$722,0),MATCH(U$6,'Res.Aux.'!$A$15:$AE$15,0)))</f>
        <v/>
      </c>
      <c r="V87" s="417"/>
      <c r="W87" s="414" t="str">
        <f t="shared" si="34"/>
        <v>-</v>
      </c>
      <c r="X87" s="415" t="str">
        <f t="shared" si="35"/>
        <v>-</v>
      </c>
      <c r="Y87" s="415" t="str">
        <f t="shared" si="36"/>
        <v>-</v>
      </c>
      <c r="Z87" s="416" t="str">
        <f t="shared" si="37"/>
        <v>-</v>
      </c>
      <c r="AA87" s="417"/>
      <c r="AB87" s="414" t="str">
        <f t="shared" si="38"/>
        <v>-</v>
      </c>
      <c r="AC87" s="415" t="str">
        <f t="shared" si="39"/>
        <v>-</v>
      </c>
      <c r="AD87" s="415" t="str">
        <f t="shared" si="40"/>
        <v>-</v>
      </c>
      <c r="AE87" s="416" t="str">
        <f t="shared" si="41"/>
        <v>-</v>
      </c>
      <c r="AF87" s="417"/>
      <c r="AG87" s="410" t="str">
        <f t="shared" si="42"/>
        <v>-</v>
      </c>
      <c r="AH87" s="417"/>
      <c r="AI87" s="418" t="str">
        <f t="shared" si="43"/>
        <v>ù</v>
      </c>
      <c r="AJ87" s="419" t="str">
        <f t="shared" si="44"/>
        <v>~</v>
      </c>
      <c r="AK87" s="417"/>
      <c r="AL87" s="414" t="str">
        <f t="shared" si="45"/>
        <v>-</v>
      </c>
      <c r="AM87" s="416" t="str">
        <f t="shared" si="46"/>
        <v>-</v>
      </c>
    </row>
    <row r="88" spans="2:39" ht="15" x14ac:dyDescent="0.3">
      <c r="B88" s="400" t="str">
        <f>IF(MAX(B$7:B87)+1&gt;MAX('Res.Aux.'!$Y$23:$Y$722),"-",MAX(B$7:B87)+1)</f>
        <v>-</v>
      </c>
      <c r="C88" s="401" t="str">
        <f>IF($B88="-","",INDEX('Res.Aux.'!$A$12:$AE$722,MATCH($B88,'Res.Aux.'!$Y$12:$Y$722,0),MATCH(C$6,'Res.Aux.'!$A$14:$AE$14,0)))</f>
        <v/>
      </c>
      <c r="D88" s="402" t="str">
        <f t="shared" si="31"/>
        <v/>
      </c>
      <c r="E88" s="403" t="str">
        <f>IF($B88="-","",INDEX('Res.Aux.'!$A$12:$AE$722,MATCH($B88,'Res.Aux.'!$Y$12:$Y$722,0),MATCH(E$6,'Res.Aux.'!$A$14:$AE$14,0)))</f>
        <v/>
      </c>
      <c r="F88" s="402" t="str">
        <f t="shared" si="32"/>
        <v/>
      </c>
      <c r="G88" s="404" t="str">
        <f>IF($B88="-","",INDEX('Res.Aux.'!$A$12:$AE$722,MATCH($B88,'Res.Aux.'!$Y$12:$Y$722,0),MATCH(G$6,'Res.Aux.'!$A$14:$AE$14,0)))</f>
        <v/>
      </c>
      <c r="H88" s="405" t="str">
        <f>IF($B88="-","",Datos!$I$16)</f>
        <v/>
      </c>
      <c r="I88" s="406" t="str">
        <f>IF($C88="","",Datos!$G$16)</f>
        <v/>
      </c>
      <c r="J88" s="407" t="str">
        <f>IF($B88="-","",INDEX('Res.Aux.'!$A$12:$AE$722,MATCH($B88,'Res.Aux.'!$Y$12:$Y$722,0),MATCH(J$6,'Res.Aux.'!$A$14:$AE$14,0)))</f>
        <v/>
      </c>
      <c r="K88" s="408" t="str">
        <f>IF($C88="","",Datos!$H$26)</f>
        <v/>
      </c>
      <c r="L88" s="409" t="str">
        <f>IF($I88="","",INDEX(Datos!$D$25:$I$33,MATCH('G. VAR. MAKRO'!$M88,Datos!$E$25:$E$33,0),MATCH('G. VAR. MAKRO'!$L$6,Datos!$D$26:$I$26,0)))</f>
        <v/>
      </c>
      <c r="M88" s="407" t="str">
        <f>IF($I88="","",INDEX('Res.Aux.'!$A$12:$AE$722,MATCH($B88,'Res.Aux.'!$Y$12:$Y$722,0),MATCH(M$6,'Res.Aux.'!$A$22:$AE$22,0)))</f>
        <v/>
      </c>
      <c r="N88" s="410" t="str">
        <f>IF($B88="-","",INDEX('Res.Aux.'!$A$12:$AE$722,MATCH($B88,'Res.Aux.'!$Y$12:$Y$722,0),MATCH(N$6,'Res.Aux.'!$A$14:$AE$14,0)))</f>
        <v/>
      </c>
      <c r="O88" s="411"/>
      <c r="P88" s="412" t="str">
        <f t="shared" si="30"/>
        <v/>
      </c>
      <c r="Q88" s="413" t="str">
        <f t="shared" si="33"/>
        <v>ù</v>
      </c>
      <c r="R88" s="414" t="str">
        <f>IF($B88="-","",INDEX('Res.Aux.'!$A$12:$AE$722,MATCH($B88,'Res.Aux.'!$Y$12:$Y$722,0),MATCH(R$6,'Res.Aux.'!$A$15:$AE$15,0)))</f>
        <v/>
      </c>
      <c r="S88" s="415" t="str">
        <f>IF($B88="-","",INDEX('Res.Aux.'!$A$12:$AE$722,MATCH($B88,'Res.Aux.'!$Y$12:$Y$722,0),MATCH(S$6,'Res.Aux.'!$A$15:$AE$15,0)))</f>
        <v/>
      </c>
      <c r="T88" s="415" t="str">
        <f>IF($B88="-","",INDEX('Res.Aux.'!$A$12:$AE$722,MATCH($B88,'Res.Aux.'!$Y$12:$Y$722,0),MATCH(T$6,'Res.Aux.'!$A$15:$AE$15,0)))</f>
        <v/>
      </c>
      <c r="U88" s="416" t="str">
        <f>IF($B88="-","",INDEX('Res.Aux.'!$A$12:$AE$722,MATCH($B88,'Res.Aux.'!$Y$12:$Y$722,0),MATCH(U$6,'Res.Aux.'!$A$15:$AE$15,0)))</f>
        <v/>
      </c>
      <c r="V88" s="417"/>
      <c r="W88" s="414" t="str">
        <f t="shared" si="34"/>
        <v>-</v>
      </c>
      <c r="X88" s="415" t="str">
        <f t="shared" si="35"/>
        <v>-</v>
      </c>
      <c r="Y88" s="415" t="str">
        <f t="shared" si="36"/>
        <v>-</v>
      </c>
      <c r="Z88" s="416" t="str">
        <f t="shared" si="37"/>
        <v>-</v>
      </c>
      <c r="AA88" s="417"/>
      <c r="AB88" s="414" t="str">
        <f t="shared" si="38"/>
        <v>-</v>
      </c>
      <c r="AC88" s="415" t="str">
        <f t="shared" si="39"/>
        <v>-</v>
      </c>
      <c r="AD88" s="415" t="str">
        <f t="shared" si="40"/>
        <v>-</v>
      </c>
      <c r="AE88" s="416" t="str">
        <f t="shared" si="41"/>
        <v>-</v>
      </c>
      <c r="AF88" s="417"/>
      <c r="AG88" s="410" t="str">
        <f t="shared" si="42"/>
        <v>-</v>
      </c>
      <c r="AH88" s="417"/>
      <c r="AI88" s="418" t="str">
        <f t="shared" si="43"/>
        <v>ù</v>
      </c>
      <c r="AJ88" s="419" t="str">
        <f t="shared" si="44"/>
        <v>~</v>
      </c>
      <c r="AK88" s="417"/>
      <c r="AL88" s="414" t="str">
        <f t="shared" si="45"/>
        <v>-</v>
      </c>
      <c r="AM88" s="416" t="str">
        <f t="shared" si="46"/>
        <v>-</v>
      </c>
    </row>
    <row r="89" spans="2:39" ht="15" x14ac:dyDescent="0.3">
      <c r="B89" s="400" t="str">
        <f>IF(MAX(B$7:B88)+1&gt;MAX('Res.Aux.'!$Y$23:$Y$722),"-",MAX(B$7:B88)+1)</f>
        <v>-</v>
      </c>
      <c r="C89" s="401" t="str">
        <f>IF($B89="-","",INDEX('Res.Aux.'!$A$12:$AE$722,MATCH($B89,'Res.Aux.'!$Y$12:$Y$722,0),MATCH(C$6,'Res.Aux.'!$A$14:$AE$14,0)))</f>
        <v/>
      </c>
      <c r="D89" s="402" t="str">
        <f t="shared" si="31"/>
        <v/>
      </c>
      <c r="E89" s="403" t="str">
        <f>IF($B89="-","",INDEX('Res.Aux.'!$A$12:$AE$722,MATCH($B89,'Res.Aux.'!$Y$12:$Y$722,0),MATCH(E$6,'Res.Aux.'!$A$14:$AE$14,0)))</f>
        <v/>
      </c>
      <c r="F89" s="402" t="str">
        <f t="shared" si="32"/>
        <v/>
      </c>
      <c r="G89" s="404" t="str">
        <f>IF($B89="-","",INDEX('Res.Aux.'!$A$12:$AE$722,MATCH($B89,'Res.Aux.'!$Y$12:$Y$722,0),MATCH(G$6,'Res.Aux.'!$A$14:$AE$14,0)))</f>
        <v/>
      </c>
      <c r="H89" s="405" t="str">
        <f>IF($B89="-","",Datos!$I$16)</f>
        <v/>
      </c>
      <c r="I89" s="406" t="str">
        <f>IF($C89="","",Datos!$G$16)</f>
        <v/>
      </c>
      <c r="J89" s="407" t="str">
        <f>IF($B89="-","",INDEX('Res.Aux.'!$A$12:$AE$722,MATCH($B89,'Res.Aux.'!$Y$12:$Y$722,0),MATCH(J$6,'Res.Aux.'!$A$14:$AE$14,0)))</f>
        <v/>
      </c>
      <c r="K89" s="408" t="str">
        <f>IF($C89="","",Datos!$H$26)</f>
        <v/>
      </c>
      <c r="L89" s="409" t="str">
        <f>IF($I89="","",INDEX(Datos!$D$25:$I$33,MATCH('G. VAR. MAKRO'!$M89,Datos!$E$25:$E$33,0),MATCH('G. VAR. MAKRO'!$L$6,Datos!$D$26:$I$26,0)))</f>
        <v/>
      </c>
      <c r="M89" s="407" t="str">
        <f>IF($I89="","",INDEX('Res.Aux.'!$A$12:$AE$722,MATCH($B89,'Res.Aux.'!$Y$12:$Y$722,0),MATCH(M$6,'Res.Aux.'!$A$22:$AE$22,0)))</f>
        <v/>
      </c>
      <c r="N89" s="410" t="str">
        <f>IF($B89="-","",INDEX('Res.Aux.'!$A$12:$AE$722,MATCH($B89,'Res.Aux.'!$Y$12:$Y$722,0),MATCH(N$6,'Res.Aux.'!$A$14:$AE$14,0)))</f>
        <v/>
      </c>
      <c r="O89" s="411"/>
      <c r="P89" s="412" t="str">
        <f t="shared" si="30"/>
        <v/>
      </c>
      <c r="Q89" s="413" t="str">
        <f t="shared" si="33"/>
        <v>ù</v>
      </c>
      <c r="R89" s="414" t="str">
        <f>IF($B89="-","",INDEX('Res.Aux.'!$A$12:$AE$722,MATCH($B89,'Res.Aux.'!$Y$12:$Y$722,0),MATCH(R$6,'Res.Aux.'!$A$15:$AE$15,0)))</f>
        <v/>
      </c>
      <c r="S89" s="415" t="str">
        <f>IF($B89="-","",INDEX('Res.Aux.'!$A$12:$AE$722,MATCH($B89,'Res.Aux.'!$Y$12:$Y$722,0),MATCH(S$6,'Res.Aux.'!$A$15:$AE$15,0)))</f>
        <v/>
      </c>
      <c r="T89" s="415" t="str">
        <f>IF($B89="-","",INDEX('Res.Aux.'!$A$12:$AE$722,MATCH($B89,'Res.Aux.'!$Y$12:$Y$722,0),MATCH(T$6,'Res.Aux.'!$A$15:$AE$15,0)))</f>
        <v/>
      </c>
      <c r="U89" s="416" t="str">
        <f>IF($B89="-","",INDEX('Res.Aux.'!$A$12:$AE$722,MATCH($B89,'Res.Aux.'!$Y$12:$Y$722,0),MATCH(U$6,'Res.Aux.'!$A$15:$AE$15,0)))</f>
        <v/>
      </c>
      <c r="V89" s="417"/>
      <c r="W89" s="414" t="str">
        <f t="shared" si="34"/>
        <v>-</v>
      </c>
      <c r="X89" s="415" t="str">
        <f t="shared" si="35"/>
        <v>-</v>
      </c>
      <c r="Y89" s="415" t="str">
        <f t="shared" si="36"/>
        <v>-</v>
      </c>
      <c r="Z89" s="416" t="str">
        <f t="shared" si="37"/>
        <v>-</v>
      </c>
      <c r="AA89" s="417"/>
      <c r="AB89" s="414" t="str">
        <f t="shared" si="38"/>
        <v>-</v>
      </c>
      <c r="AC89" s="415" t="str">
        <f t="shared" si="39"/>
        <v>-</v>
      </c>
      <c r="AD89" s="415" t="str">
        <f t="shared" si="40"/>
        <v>-</v>
      </c>
      <c r="AE89" s="416" t="str">
        <f t="shared" si="41"/>
        <v>-</v>
      </c>
      <c r="AF89" s="417"/>
      <c r="AG89" s="410" t="str">
        <f t="shared" si="42"/>
        <v>-</v>
      </c>
      <c r="AH89" s="417"/>
      <c r="AI89" s="418" t="str">
        <f t="shared" si="43"/>
        <v>ù</v>
      </c>
      <c r="AJ89" s="419" t="str">
        <f t="shared" si="44"/>
        <v>~</v>
      </c>
      <c r="AK89" s="417"/>
      <c r="AL89" s="414" t="str">
        <f t="shared" si="45"/>
        <v>-</v>
      </c>
      <c r="AM89" s="416" t="str">
        <f t="shared" si="46"/>
        <v>-</v>
      </c>
    </row>
    <row r="90" spans="2:39" ht="15" x14ac:dyDescent="0.3">
      <c r="B90" s="400" t="str">
        <f>IF(MAX(B$7:B89)+1&gt;MAX('Res.Aux.'!$Y$23:$Y$722),"-",MAX(B$7:B89)+1)</f>
        <v>-</v>
      </c>
      <c r="C90" s="401" t="str">
        <f>IF($B90="-","",INDEX('Res.Aux.'!$A$12:$AE$722,MATCH($B90,'Res.Aux.'!$Y$12:$Y$722,0),MATCH(C$6,'Res.Aux.'!$A$14:$AE$14,0)))</f>
        <v/>
      </c>
      <c r="D90" s="402" t="str">
        <f t="shared" si="31"/>
        <v/>
      </c>
      <c r="E90" s="403" t="str">
        <f>IF($B90="-","",INDEX('Res.Aux.'!$A$12:$AE$722,MATCH($B90,'Res.Aux.'!$Y$12:$Y$722,0),MATCH(E$6,'Res.Aux.'!$A$14:$AE$14,0)))</f>
        <v/>
      </c>
      <c r="F90" s="402" t="str">
        <f t="shared" si="32"/>
        <v/>
      </c>
      <c r="G90" s="404" t="str">
        <f>IF($B90="-","",INDEX('Res.Aux.'!$A$12:$AE$722,MATCH($B90,'Res.Aux.'!$Y$12:$Y$722,0),MATCH(G$6,'Res.Aux.'!$A$14:$AE$14,0)))</f>
        <v/>
      </c>
      <c r="H90" s="405" t="str">
        <f>IF($B90="-","",Datos!$I$16)</f>
        <v/>
      </c>
      <c r="I90" s="406" t="str">
        <f>IF($C90="","",Datos!$G$16)</f>
        <v/>
      </c>
      <c r="J90" s="407" t="str">
        <f>IF($B90="-","",INDEX('Res.Aux.'!$A$12:$AE$722,MATCH($B90,'Res.Aux.'!$Y$12:$Y$722,0),MATCH(J$6,'Res.Aux.'!$A$14:$AE$14,0)))</f>
        <v/>
      </c>
      <c r="K90" s="408" t="str">
        <f>IF($C90="","",Datos!$H$26)</f>
        <v/>
      </c>
      <c r="L90" s="409" t="str">
        <f>IF($I90="","",INDEX(Datos!$D$25:$I$33,MATCH('G. VAR. MAKRO'!$M90,Datos!$E$25:$E$33,0),MATCH('G. VAR. MAKRO'!$L$6,Datos!$D$26:$I$26,0)))</f>
        <v/>
      </c>
      <c r="M90" s="407" t="str">
        <f>IF($I90="","",INDEX('Res.Aux.'!$A$12:$AE$722,MATCH($B90,'Res.Aux.'!$Y$12:$Y$722,0),MATCH(M$6,'Res.Aux.'!$A$22:$AE$22,0)))</f>
        <v/>
      </c>
      <c r="N90" s="410" t="str">
        <f>IF($B90="-","",INDEX('Res.Aux.'!$A$12:$AE$722,MATCH($B90,'Res.Aux.'!$Y$12:$Y$722,0),MATCH(N$6,'Res.Aux.'!$A$14:$AE$14,0)))</f>
        <v/>
      </c>
      <c r="O90" s="411"/>
      <c r="P90" s="412" t="str">
        <f t="shared" si="30"/>
        <v/>
      </c>
      <c r="Q90" s="413" t="str">
        <f t="shared" si="33"/>
        <v>ù</v>
      </c>
      <c r="R90" s="414" t="str">
        <f>IF($B90="-","",INDEX('Res.Aux.'!$A$12:$AE$722,MATCH($B90,'Res.Aux.'!$Y$12:$Y$722,0),MATCH(R$6,'Res.Aux.'!$A$15:$AE$15,0)))</f>
        <v/>
      </c>
      <c r="S90" s="415" t="str">
        <f>IF($B90="-","",INDEX('Res.Aux.'!$A$12:$AE$722,MATCH($B90,'Res.Aux.'!$Y$12:$Y$722,0),MATCH(S$6,'Res.Aux.'!$A$15:$AE$15,0)))</f>
        <v/>
      </c>
      <c r="T90" s="415" t="str">
        <f>IF($B90="-","",INDEX('Res.Aux.'!$A$12:$AE$722,MATCH($B90,'Res.Aux.'!$Y$12:$Y$722,0),MATCH(T$6,'Res.Aux.'!$A$15:$AE$15,0)))</f>
        <v/>
      </c>
      <c r="U90" s="416" t="str">
        <f>IF($B90="-","",INDEX('Res.Aux.'!$A$12:$AE$722,MATCH($B90,'Res.Aux.'!$Y$12:$Y$722,0),MATCH(U$6,'Res.Aux.'!$A$15:$AE$15,0)))</f>
        <v/>
      </c>
      <c r="V90" s="417"/>
      <c r="W90" s="414" t="str">
        <f t="shared" si="34"/>
        <v>-</v>
      </c>
      <c r="X90" s="415" t="str">
        <f t="shared" si="35"/>
        <v>-</v>
      </c>
      <c r="Y90" s="415" t="str">
        <f t="shared" si="36"/>
        <v>-</v>
      </c>
      <c r="Z90" s="416" t="str">
        <f t="shared" si="37"/>
        <v>-</v>
      </c>
      <c r="AA90" s="417"/>
      <c r="AB90" s="414" t="str">
        <f t="shared" si="38"/>
        <v>-</v>
      </c>
      <c r="AC90" s="415" t="str">
        <f t="shared" si="39"/>
        <v>-</v>
      </c>
      <c r="AD90" s="415" t="str">
        <f t="shared" si="40"/>
        <v>-</v>
      </c>
      <c r="AE90" s="416" t="str">
        <f t="shared" si="41"/>
        <v>-</v>
      </c>
      <c r="AF90" s="417"/>
      <c r="AG90" s="410" t="str">
        <f t="shared" si="42"/>
        <v>-</v>
      </c>
      <c r="AH90" s="417"/>
      <c r="AI90" s="418" t="str">
        <f t="shared" si="43"/>
        <v>ù</v>
      </c>
      <c r="AJ90" s="419" t="str">
        <f t="shared" si="44"/>
        <v>~</v>
      </c>
      <c r="AK90" s="417"/>
      <c r="AL90" s="414" t="str">
        <f t="shared" si="45"/>
        <v>-</v>
      </c>
      <c r="AM90" s="416" t="str">
        <f t="shared" si="46"/>
        <v>-</v>
      </c>
    </row>
    <row r="91" spans="2:39" ht="15" x14ac:dyDescent="0.3">
      <c r="B91" s="400" t="str">
        <f>IF(MAX(B$7:B90)+1&gt;MAX('Res.Aux.'!$Y$23:$Y$722),"-",MAX(B$7:B90)+1)</f>
        <v>-</v>
      </c>
      <c r="C91" s="401" t="str">
        <f>IF($B91="-","",INDEX('Res.Aux.'!$A$12:$AE$722,MATCH($B91,'Res.Aux.'!$Y$12:$Y$722,0),MATCH(C$6,'Res.Aux.'!$A$14:$AE$14,0)))</f>
        <v/>
      </c>
      <c r="D91" s="402" t="str">
        <f t="shared" si="31"/>
        <v/>
      </c>
      <c r="E91" s="403" t="str">
        <f>IF($B91="-","",INDEX('Res.Aux.'!$A$12:$AE$722,MATCH($B91,'Res.Aux.'!$Y$12:$Y$722,0),MATCH(E$6,'Res.Aux.'!$A$14:$AE$14,0)))</f>
        <v/>
      </c>
      <c r="F91" s="402" t="str">
        <f t="shared" si="32"/>
        <v/>
      </c>
      <c r="G91" s="404" t="str">
        <f>IF($B91="-","",INDEX('Res.Aux.'!$A$12:$AE$722,MATCH($B91,'Res.Aux.'!$Y$12:$Y$722,0),MATCH(G$6,'Res.Aux.'!$A$14:$AE$14,0)))</f>
        <v/>
      </c>
      <c r="H91" s="405" t="str">
        <f>IF($B91="-","",Datos!$I$16)</f>
        <v/>
      </c>
      <c r="I91" s="406" t="str">
        <f>IF($C91="","",Datos!$G$16)</f>
        <v/>
      </c>
      <c r="J91" s="407" t="str">
        <f>IF($B91="-","",INDEX('Res.Aux.'!$A$12:$AE$722,MATCH($B91,'Res.Aux.'!$Y$12:$Y$722,0),MATCH(J$6,'Res.Aux.'!$A$14:$AE$14,0)))</f>
        <v/>
      </c>
      <c r="K91" s="408" t="str">
        <f>IF($C91="","",Datos!$H$26)</f>
        <v/>
      </c>
      <c r="L91" s="409" t="str">
        <f>IF($I91="","",INDEX(Datos!$D$25:$I$33,MATCH('G. VAR. MAKRO'!$M91,Datos!$E$25:$E$33,0),MATCH('G. VAR. MAKRO'!$L$6,Datos!$D$26:$I$26,0)))</f>
        <v/>
      </c>
      <c r="M91" s="407" t="str">
        <f>IF($I91="","",INDEX('Res.Aux.'!$A$12:$AE$722,MATCH($B91,'Res.Aux.'!$Y$12:$Y$722,0),MATCH(M$6,'Res.Aux.'!$A$22:$AE$22,0)))</f>
        <v/>
      </c>
      <c r="N91" s="410" t="str">
        <f>IF($B91="-","",INDEX('Res.Aux.'!$A$12:$AE$722,MATCH($B91,'Res.Aux.'!$Y$12:$Y$722,0),MATCH(N$6,'Res.Aux.'!$A$14:$AE$14,0)))</f>
        <v/>
      </c>
      <c r="O91" s="411"/>
      <c r="P91" s="412" t="str">
        <f t="shared" si="30"/>
        <v/>
      </c>
      <c r="Q91" s="413" t="str">
        <f t="shared" si="33"/>
        <v>ù</v>
      </c>
      <c r="R91" s="414" t="str">
        <f>IF($B91="-","",INDEX('Res.Aux.'!$A$12:$AE$722,MATCH($B91,'Res.Aux.'!$Y$12:$Y$722,0),MATCH(R$6,'Res.Aux.'!$A$15:$AE$15,0)))</f>
        <v/>
      </c>
      <c r="S91" s="415" t="str">
        <f>IF($B91="-","",INDEX('Res.Aux.'!$A$12:$AE$722,MATCH($B91,'Res.Aux.'!$Y$12:$Y$722,0),MATCH(S$6,'Res.Aux.'!$A$15:$AE$15,0)))</f>
        <v/>
      </c>
      <c r="T91" s="415" t="str">
        <f>IF($B91="-","",INDEX('Res.Aux.'!$A$12:$AE$722,MATCH($B91,'Res.Aux.'!$Y$12:$Y$722,0),MATCH(T$6,'Res.Aux.'!$A$15:$AE$15,0)))</f>
        <v/>
      </c>
      <c r="U91" s="416" t="str">
        <f>IF($B91="-","",INDEX('Res.Aux.'!$A$12:$AE$722,MATCH($B91,'Res.Aux.'!$Y$12:$Y$722,0),MATCH(U$6,'Res.Aux.'!$A$15:$AE$15,0)))</f>
        <v/>
      </c>
      <c r="V91" s="417"/>
      <c r="W91" s="414" t="str">
        <f t="shared" si="34"/>
        <v>-</v>
      </c>
      <c r="X91" s="415" t="str">
        <f t="shared" si="35"/>
        <v>-</v>
      </c>
      <c r="Y91" s="415" t="str">
        <f t="shared" si="36"/>
        <v>-</v>
      </c>
      <c r="Z91" s="416" t="str">
        <f t="shared" si="37"/>
        <v>-</v>
      </c>
      <c r="AA91" s="417"/>
      <c r="AB91" s="414" t="str">
        <f t="shared" si="38"/>
        <v>-</v>
      </c>
      <c r="AC91" s="415" t="str">
        <f t="shared" si="39"/>
        <v>-</v>
      </c>
      <c r="AD91" s="415" t="str">
        <f t="shared" si="40"/>
        <v>-</v>
      </c>
      <c r="AE91" s="416" t="str">
        <f t="shared" si="41"/>
        <v>-</v>
      </c>
      <c r="AF91" s="417"/>
      <c r="AG91" s="410" t="str">
        <f t="shared" si="42"/>
        <v>-</v>
      </c>
      <c r="AH91" s="417"/>
      <c r="AI91" s="418" t="str">
        <f t="shared" si="43"/>
        <v>ù</v>
      </c>
      <c r="AJ91" s="419" t="str">
        <f t="shared" si="44"/>
        <v>~</v>
      </c>
      <c r="AK91" s="417"/>
      <c r="AL91" s="414" t="str">
        <f t="shared" si="45"/>
        <v>-</v>
      </c>
      <c r="AM91" s="416" t="str">
        <f t="shared" si="46"/>
        <v>-</v>
      </c>
    </row>
    <row r="92" spans="2:39" ht="15" x14ac:dyDescent="0.3">
      <c r="B92" s="400" t="str">
        <f>IF(MAX(B$7:B91)+1&gt;MAX('Res.Aux.'!$Y$23:$Y$722),"-",MAX(B$7:B91)+1)</f>
        <v>-</v>
      </c>
      <c r="C92" s="401" t="str">
        <f>IF($B92="-","",INDEX('Res.Aux.'!$A$12:$AE$722,MATCH($B92,'Res.Aux.'!$Y$12:$Y$722,0),MATCH(C$6,'Res.Aux.'!$A$14:$AE$14,0)))</f>
        <v/>
      </c>
      <c r="D92" s="402" t="str">
        <f t="shared" si="31"/>
        <v/>
      </c>
      <c r="E92" s="403" t="str">
        <f>IF($B92="-","",INDEX('Res.Aux.'!$A$12:$AE$722,MATCH($B92,'Res.Aux.'!$Y$12:$Y$722,0),MATCH(E$6,'Res.Aux.'!$A$14:$AE$14,0)))</f>
        <v/>
      </c>
      <c r="F92" s="402" t="str">
        <f t="shared" si="32"/>
        <v/>
      </c>
      <c r="G92" s="404" t="str">
        <f>IF($B92="-","",INDEX('Res.Aux.'!$A$12:$AE$722,MATCH($B92,'Res.Aux.'!$Y$12:$Y$722,0),MATCH(G$6,'Res.Aux.'!$A$14:$AE$14,0)))</f>
        <v/>
      </c>
      <c r="H92" s="405" t="str">
        <f>IF($B92="-","",Datos!$I$16)</f>
        <v/>
      </c>
      <c r="I92" s="406" t="str">
        <f>IF($C92="","",Datos!$G$16)</f>
        <v/>
      </c>
      <c r="J92" s="407" t="str">
        <f>IF($B92="-","",INDEX('Res.Aux.'!$A$12:$AE$722,MATCH($B92,'Res.Aux.'!$Y$12:$Y$722,0),MATCH(J$6,'Res.Aux.'!$A$14:$AE$14,0)))</f>
        <v/>
      </c>
      <c r="K92" s="408" t="str">
        <f>IF($C92="","",Datos!$H$26)</f>
        <v/>
      </c>
      <c r="L92" s="409" t="str">
        <f>IF($I92="","",INDEX(Datos!$D$25:$I$33,MATCH('G. VAR. MAKRO'!$M92,Datos!$E$25:$E$33,0),MATCH('G. VAR. MAKRO'!$L$6,Datos!$D$26:$I$26,0)))</f>
        <v/>
      </c>
      <c r="M92" s="407" t="str">
        <f>IF($I92="","",INDEX('Res.Aux.'!$A$12:$AE$722,MATCH($B92,'Res.Aux.'!$Y$12:$Y$722,0),MATCH(M$6,'Res.Aux.'!$A$22:$AE$22,0)))</f>
        <v/>
      </c>
      <c r="N92" s="410" t="str">
        <f>IF($B92="-","",INDEX('Res.Aux.'!$A$12:$AE$722,MATCH($B92,'Res.Aux.'!$Y$12:$Y$722,0),MATCH(N$6,'Res.Aux.'!$A$14:$AE$14,0)))</f>
        <v/>
      </c>
      <c r="O92" s="411"/>
      <c r="P92" s="412" t="str">
        <f t="shared" si="30"/>
        <v/>
      </c>
      <c r="Q92" s="413" t="str">
        <f t="shared" si="33"/>
        <v>ù</v>
      </c>
      <c r="R92" s="414" t="str">
        <f>IF($B92="-","",INDEX('Res.Aux.'!$A$12:$AE$722,MATCH($B92,'Res.Aux.'!$Y$12:$Y$722,0),MATCH(R$6,'Res.Aux.'!$A$15:$AE$15,0)))</f>
        <v/>
      </c>
      <c r="S92" s="415" t="str">
        <f>IF($B92="-","",INDEX('Res.Aux.'!$A$12:$AE$722,MATCH($B92,'Res.Aux.'!$Y$12:$Y$722,0),MATCH(S$6,'Res.Aux.'!$A$15:$AE$15,0)))</f>
        <v/>
      </c>
      <c r="T92" s="415" t="str">
        <f>IF($B92="-","",INDEX('Res.Aux.'!$A$12:$AE$722,MATCH($B92,'Res.Aux.'!$Y$12:$Y$722,0),MATCH(T$6,'Res.Aux.'!$A$15:$AE$15,0)))</f>
        <v/>
      </c>
      <c r="U92" s="416" t="str">
        <f>IF($B92="-","",INDEX('Res.Aux.'!$A$12:$AE$722,MATCH($B92,'Res.Aux.'!$Y$12:$Y$722,0),MATCH(U$6,'Res.Aux.'!$A$15:$AE$15,0)))</f>
        <v/>
      </c>
      <c r="V92" s="417"/>
      <c r="W92" s="414" t="str">
        <f t="shared" si="34"/>
        <v>-</v>
      </c>
      <c r="X92" s="415" t="str">
        <f t="shared" si="35"/>
        <v>-</v>
      </c>
      <c r="Y92" s="415" t="str">
        <f t="shared" si="36"/>
        <v>-</v>
      </c>
      <c r="Z92" s="416" t="str">
        <f t="shared" si="37"/>
        <v>-</v>
      </c>
      <c r="AA92" s="417"/>
      <c r="AB92" s="414" t="str">
        <f t="shared" si="38"/>
        <v>-</v>
      </c>
      <c r="AC92" s="415" t="str">
        <f t="shared" si="39"/>
        <v>-</v>
      </c>
      <c r="AD92" s="415" t="str">
        <f t="shared" si="40"/>
        <v>-</v>
      </c>
      <c r="AE92" s="416" t="str">
        <f t="shared" si="41"/>
        <v>-</v>
      </c>
      <c r="AF92" s="417"/>
      <c r="AG92" s="410" t="str">
        <f t="shared" si="42"/>
        <v>-</v>
      </c>
      <c r="AH92" s="417"/>
      <c r="AI92" s="418" t="str">
        <f t="shared" si="43"/>
        <v>ù</v>
      </c>
      <c r="AJ92" s="419" t="str">
        <f t="shared" si="44"/>
        <v>~</v>
      </c>
      <c r="AK92" s="417"/>
      <c r="AL92" s="414" t="str">
        <f t="shared" si="45"/>
        <v>-</v>
      </c>
      <c r="AM92" s="416" t="str">
        <f t="shared" si="46"/>
        <v>-</v>
      </c>
    </row>
    <row r="93" spans="2:39" ht="15" x14ac:dyDescent="0.3">
      <c r="B93" s="400" t="str">
        <f>IF(MAX(B$7:B92)+1&gt;MAX('Res.Aux.'!$Y$23:$Y$722),"-",MAX(B$7:B92)+1)</f>
        <v>-</v>
      </c>
      <c r="C93" s="401" t="str">
        <f>IF($B93="-","",INDEX('Res.Aux.'!$A$12:$AE$722,MATCH($B93,'Res.Aux.'!$Y$12:$Y$722,0),MATCH(C$6,'Res.Aux.'!$A$14:$AE$14,0)))</f>
        <v/>
      </c>
      <c r="D93" s="402" t="str">
        <f t="shared" si="31"/>
        <v/>
      </c>
      <c r="E93" s="403" t="str">
        <f>IF($B93="-","",INDEX('Res.Aux.'!$A$12:$AE$722,MATCH($B93,'Res.Aux.'!$Y$12:$Y$722,0),MATCH(E$6,'Res.Aux.'!$A$14:$AE$14,0)))</f>
        <v/>
      </c>
      <c r="F93" s="402" t="str">
        <f t="shared" si="32"/>
        <v/>
      </c>
      <c r="G93" s="404" t="str">
        <f>IF($B93="-","",INDEX('Res.Aux.'!$A$12:$AE$722,MATCH($B93,'Res.Aux.'!$Y$12:$Y$722,0),MATCH(G$6,'Res.Aux.'!$A$14:$AE$14,0)))</f>
        <v/>
      </c>
      <c r="H93" s="405" t="str">
        <f>IF($B93="-","",Datos!$I$16)</f>
        <v/>
      </c>
      <c r="I93" s="406" t="str">
        <f>IF($C93="","",Datos!$G$16)</f>
        <v/>
      </c>
      <c r="J93" s="407" t="str">
        <f>IF($B93="-","",INDEX('Res.Aux.'!$A$12:$AE$722,MATCH($B93,'Res.Aux.'!$Y$12:$Y$722,0),MATCH(J$6,'Res.Aux.'!$A$14:$AE$14,0)))</f>
        <v/>
      </c>
      <c r="K93" s="408" t="str">
        <f>IF($C93="","",Datos!$H$26)</f>
        <v/>
      </c>
      <c r="L93" s="409" t="str">
        <f>IF($I93="","",INDEX(Datos!$D$25:$I$33,MATCH('G. VAR. MAKRO'!$M93,Datos!$E$25:$E$33,0),MATCH('G. VAR. MAKRO'!$L$6,Datos!$D$26:$I$26,0)))</f>
        <v/>
      </c>
      <c r="M93" s="407" t="str">
        <f>IF($I93="","",INDEX('Res.Aux.'!$A$12:$AE$722,MATCH($B93,'Res.Aux.'!$Y$12:$Y$722,0),MATCH(M$6,'Res.Aux.'!$A$22:$AE$22,0)))</f>
        <v/>
      </c>
      <c r="N93" s="410" t="str">
        <f>IF($B93="-","",INDEX('Res.Aux.'!$A$12:$AE$722,MATCH($B93,'Res.Aux.'!$Y$12:$Y$722,0),MATCH(N$6,'Res.Aux.'!$A$14:$AE$14,0)))</f>
        <v/>
      </c>
      <c r="O93" s="411"/>
      <c r="P93" s="412" t="str">
        <f t="shared" si="30"/>
        <v/>
      </c>
      <c r="Q93" s="413" t="str">
        <f t="shared" si="33"/>
        <v>ù</v>
      </c>
      <c r="R93" s="414" t="str">
        <f>IF($B93="-","",INDEX('Res.Aux.'!$A$12:$AE$722,MATCH($B93,'Res.Aux.'!$Y$12:$Y$722,0),MATCH(R$6,'Res.Aux.'!$A$15:$AE$15,0)))</f>
        <v/>
      </c>
      <c r="S93" s="415" t="str">
        <f>IF($B93="-","",INDEX('Res.Aux.'!$A$12:$AE$722,MATCH($B93,'Res.Aux.'!$Y$12:$Y$722,0),MATCH(S$6,'Res.Aux.'!$A$15:$AE$15,0)))</f>
        <v/>
      </c>
      <c r="T93" s="415" t="str">
        <f>IF($B93="-","",INDEX('Res.Aux.'!$A$12:$AE$722,MATCH($B93,'Res.Aux.'!$Y$12:$Y$722,0),MATCH(T$6,'Res.Aux.'!$A$15:$AE$15,0)))</f>
        <v/>
      </c>
      <c r="U93" s="416" t="str">
        <f>IF($B93="-","",INDEX('Res.Aux.'!$A$12:$AE$722,MATCH($B93,'Res.Aux.'!$Y$12:$Y$722,0),MATCH(U$6,'Res.Aux.'!$A$15:$AE$15,0)))</f>
        <v/>
      </c>
      <c r="V93" s="417"/>
      <c r="W93" s="414" t="str">
        <f t="shared" si="34"/>
        <v>-</v>
      </c>
      <c r="X93" s="415" t="str">
        <f t="shared" si="35"/>
        <v>-</v>
      </c>
      <c r="Y93" s="415" t="str">
        <f t="shared" si="36"/>
        <v>-</v>
      </c>
      <c r="Z93" s="416" t="str">
        <f t="shared" si="37"/>
        <v>-</v>
      </c>
      <c r="AA93" s="417"/>
      <c r="AB93" s="414" t="str">
        <f t="shared" si="38"/>
        <v>-</v>
      </c>
      <c r="AC93" s="415" t="str">
        <f t="shared" si="39"/>
        <v>-</v>
      </c>
      <c r="AD93" s="415" t="str">
        <f t="shared" si="40"/>
        <v>-</v>
      </c>
      <c r="AE93" s="416" t="str">
        <f t="shared" si="41"/>
        <v>-</v>
      </c>
      <c r="AF93" s="417"/>
      <c r="AG93" s="410" t="str">
        <f t="shared" si="42"/>
        <v>-</v>
      </c>
      <c r="AH93" s="417"/>
      <c r="AI93" s="418" t="str">
        <f t="shared" si="43"/>
        <v>ù</v>
      </c>
      <c r="AJ93" s="419" t="str">
        <f t="shared" si="44"/>
        <v>~</v>
      </c>
      <c r="AK93" s="417"/>
      <c r="AL93" s="414" t="str">
        <f t="shared" si="45"/>
        <v>-</v>
      </c>
      <c r="AM93" s="416" t="str">
        <f t="shared" si="46"/>
        <v>-</v>
      </c>
    </row>
    <row r="94" spans="2:39" ht="15" x14ac:dyDescent="0.3">
      <c r="B94" s="400" t="str">
        <f>IF(MAX(B$7:B93)+1&gt;MAX('Res.Aux.'!$Y$23:$Y$722),"-",MAX(B$7:B93)+1)</f>
        <v>-</v>
      </c>
      <c r="C94" s="401" t="str">
        <f>IF($B94="-","",INDEX('Res.Aux.'!$A$12:$AE$722,MATCH($B94,'Res.Aux.'!$Y$12:$Y$722,0),MATCH(C$6,'Res.Aux.'!$A$14:$AE$14,0)))</f>
        <v/>
      </c>
      <c r="D94" s="402" t="str">
        <f t="shared" si="31"/>
        <v/>
      </c>
      <c r="E94" s="403" t="str">
        <f>IF($B94="-","",INDEX('Res.Aux.'!$A$12:$AE$722,MATCH($B94,'Res.Aux.'!$Y$12:$Y$722,0),MATCH(E$6,'Res.Aux.'!$A$14:$AE$14,0)))</f>
        <v/>
      </c>
      <c r="F94" s="402" t="str">
        <f t="shared" si="32"/>
        <v/>
      </c>
      <c r="G94" s="404" t="str">
        <f>IF($B94="-","",INDEX('Res.Aux.'!$A$12:$AE$722,MATCH($B94,'Res.Aux.'!$Y$12:$Y$722,0),MATCH(G$6,'Res.Aux.'!$A$14:$AE$14,0)))</f>
        <v/>
      </c>
      <c r="H94" s="405" t="str">
        <f>IF($B94="-","",Datos!$I$16)</f>
        <v/>
      </c>
      <c r="I94" s="406" t="str">
        <f>IF($C94="","",Datos!$G$16)</f>
        <v/>
      </c>
      <c r="J94" s="407" t="str">
        <f>IF($B94="-","",INDEX('Res.Aux.'!$A$12:$AE$722,MATCH($B94,'Res.Aux.'!$Y$12:$Y$722,0),MATCH(J$6,'Res.Aux.'!$A$14:$AE$14,0)))</f>
        <v/>
      </c>
      <c r="K94" s="408" t="str">
        <f>IF($C94="","",Datos!$H$26)</f>
        <v/>
      </c>
      <c r="L94" s="409" t="str">
        <f>IF($I94="","",INDEX(Datos!$D$25:$I$33,MATCH('G. VAR. MAKRO'!$M94,Datos!$E$25:$E$33,0),MATCH('G. VAR. MAKRO'!$L$6,Datos!$D$26:$I$26,0)))</f>
        <v/>
      </c>
      <c r="M94" s="407" t="str">
        <f>IF($I94="","",INDEX('Res.Aux.'!$A$12:$AE$722,MATCH($B94,'Res.Aux.'!$Y$12:$Y$722,0),MATCH(M$6,'Res.Aux.'!$A$22:$AE$22,0)))</f>
        <v/>
      </c>
      <c r="N94" s="410" t="str">
        <f>IF($B94="-","",INDEX('Res.Aux.'!$A$12:$AE$722,MATCH($B94,'Res.Aux.'!$Y$12:$Y$722,0),MATCH(N$6,'Res.Aux.'!$A$14:$AE$14,0)))</f>
        <v/>
      </c>
      <c r="O94" s="411"/>
      <c r="P94" s="412" t="str">
        <f t="shared" si="30"/>
        <v/>
      </c>
      <c r="Q94" s="413" t="str">
        <f t="shared" si="33"/>
        <v>ù</v>
      </c>
      <c r="R94" s="414" t="str">
        <f>IF($B94="-","",INDEX('Res.Aux.'!$A$12:$AE$722,MATCH($B94,'Res.Aux.'!$Y$12:$Y$722,0),MATCH(R$6,'Res.Aux.'!$A$15:$AE$15,0)))</f>
        <v/>
      </c>
      <c r="S94" s="415" t="str">
        <f>IF($B94="-","",INDEX('Res.Aux.'!$A$12:$AE$722,MATCH($B94,'Res.Aux.'!$Y$12:$Y$722,0),MATCH(S$6,'Res.Aux.'!$A$15:$AE$15,0)))</f>
        <v/>
      </c>
      <c r="T94" s="415" t="str">
        <f>IF($B94="-","",INDEX('Res.Aux.'!$A$12:$AE$722,MATCH($B94,'Res.Aux.'!$Y$12:$Y$722,0),MATCH(T$6,'Res.Aux.'!$A$15:$AE$15,0)))</f>
        <v/>
      </c>
      <c r="U94" s="416" t="str">
        <f>IF($B94="-","",INDEX('Res.Aux.'!$A$12:$AE$722,MATCH($B94,'Res.Aux.'!$Y$12:$Y$722,0),MATCH(U$6,'Res.Aux.'!$A$15:$AE$15,0)))</f>
        <v/>
      </c>
      <c r="V94" s="417"/>
      <c r="W94" s="414" t="str">
        <f t="shared" si="34"/>
        <v>-</v>
      </c>
      <c r="X94" s="415" t="str">
        <f t="shared" si="35"/>
        <v>-</v>
      </c>
      <c r="Y94" s="415" t="str">
        <f t="shared" si="36"/>
        <v>-</v>
      </c>
      <c r="Z94" s="416" t="str">
        <f t="shared" si="37"/>
        <v>-</v>
      </c>
      <c r="AA94" s="417"/>
      <c r="AB94" s="414" t="str">
        <f t="shared" si="38"/>
        <v>-</v>
      </c>
      <c r="AC94" s="415" t="str">
        <f t="shared" si="39"/>
        <v>-</v>
      </c>
      <c r="AD94" s="415" t="str">
        <f t="shared" si="40"/>
        <v>-</v>
      </c>
      <c r="AE94" s="416" t="str">
        <f t="shared" si="41"/>
        <v>-</v>
      </c>
      <c r="AF94" s="417"/>
      <c r="AG94" s="410" t="str">
        <f t="shared" si="42"/>
        <v>-</v>
      </c>
      <c r="AH94" s="417"/>
      <c r="AI94" s="418" t="str">
        <f t="shared" si="43"/>
        <v>ù</v>
      </c>
      <c r="AJ94" s="419" t="str">
        <f t="shared" si="44"/>
        <v>~</v>
      </c>
      <c r="AK94" s="417"/>
      <c r="AL94" s="414" t="str">
        <f t="shared" si="45"/>
        <v>-</v>
      </c>
      <c r="AM94" s="416" t="str">
        <f t="shared" si="46"/>
        <v>-</v>
      </c>
    </row>
    <row r="95" spans="2:39" ht="15" x14ac:dyDescent="0.3">
      <c r="B95" s="400" t="str">
        <f>IF(MAX(B$7:B94)+1&gt;MAX('Res.Aux.'!$Y$23:$Y$722),"-",MAX(B$7:B94)+1)</f>
        <v>-</v>
      </c>
      <c r="C95" s="401" t="str">
        <f>IF($B95="-","",INDEX('Res.Aux.'!$A$12:$AE$722,MATCH($B95,'Res.Aux.'!$Y$12:$Y$722,0),MATCH(C$6,'Res.Aux.'!$A$14:$AE$14,0)))</f>
        <v/>
      </c>
      <c r="D95" s="402" t="str">
        <f t="shared" si="31"/>
        <v/>
      </c>
      <c r="E95" s="403" t="str">
        <f>IF($B95="-","",INDEX('Res.Aux.'!$A$12:$AE$722,MATCH($B95,'Res.Aux.'!$Y$12:$Y$722,0),MATCH(E$6,'Res.Aux.'!$A$14:$AE$14,0)))</f>
        <v/>
      </c>
      <c r="F95" s="402" t="str">
        <f t="shared" si="32"/>
        <v/>
      </c>
      <c r="G95" s="404" t="str">
        <f>IF($B95="-","",INDEX('Res.Aux.'!$A$12:$AE$722,MATCH($B95,'Res.Aux.'!$Y$12:$Y$722,0),MATCH(G$6,'Res.Aux.'!$A$14:$AE$14,0)))</f>
        <v/>
      </c>
      <c r="H95" s="405" t="str">
        <f>IF($B95="-","",Datos!$I$16)</f>
        <v/>
      </c>
      <c r="I95" s="406" t="str">
        <f>IF($C95="","",Datos!$G$16)</f>
        <v/>
      </c>
      <c r="J95" s="407" t="str">
        <f>IF($B95="-","",INDEX('Res.Aux.'!$A$12:$AE$722,MATCH($B95,'Res.Aux.'!$Y$12:$Y$722,0),MATCH(J$6,'Res.Aux.'!$A$14:$AE$14,0)))</f>
        <v/>
      </c>
      <c r="K95" s="408" t="str">
        <f>IF($C95="","",Datos!$H$26)</f>
        <v/>
      </c>
      <c r="L95" s="409" t="str">
        <f>IF($I95="","",INDEX(Datos!$D$25:$I$33,MATCH('G. VAR. MAKRO'!$M95,Datos!$E$25:$E$33,0),MATCH('G. VAR. MAKRO'!$L$6,Datos!$D$26:$I$26,0)))</f>
        <v/>
      </c>
      <c r="M95" s="407" t="str">
        <f>IF($I95="","",INDEX('Res.Aux.'!$A$12:$AE$722,MATCH($B95,'Res.Aux.'!$Y$12:$Y$722,0),MATCH(M$6,'Res.Aux.'!$A$22:$AE$22,0)))</f>
        <v/>
      </c>
      <c r="N95" s="410" t="str">
        <f>IF($B95="-","",INDEX('Res.Aux.'!$A$12:$AE$722,MATCH($B95,'Res.Aux.'!$Y$12:$Y$722,0),MATCH(N$6,'Res.Aux.'!$A$14:$AE$14,0)))</f>
        <v/>
      </c>
      <c r="O95" s="411"/>
      <c r="P95" s="412" t="str">
        <f t="shared" si="30"/>
        <v/>
      </c>
      <c r="Q95" s="413" t="str">
        <f t="shared" si="33"/>
        <v>ù</v>
      </c>
      <c r="R95" s="414" t="str">
        <f>IF($B95="-","",INDEX('Res.Aux.'!$A$12:$AE$722,MATCH($B95,'Res.Aux.'!$Y$12:$Y$722,0),MATCH(R$6,'Res.Aux.'!$A$15:$AE$15,0)))</f>
        <v/>
      </c>
      <c r="S95" s="415" t="str">
        <f>IF($B95="-","",INDEX('Res.Aux.'!$A$12:$AE$722,MATCH($B95,'Res.Aux.'!$Y$12:$Y$722,0),MATCH(S$6,'Res.Aux.'!$A$15:$AE$15,0)))</f>
        <v/>
      </c>
      <c r="T95" s="415" t="str">
        <f>IF($B95="-","",INDEX('Res.Aux.'!$A$12:$AE$722,MATCH($B95,'Res.Aux.'!$Y$12:$Y$722,0),MATCH(T$6,'Res.Aux.'!$A$15:$AE$15,0)))</f>
        <v/>
      </c>
      <c r="U95" s="416" t="str">
        <f>IF($B95="-","",INDEX('Res.Aux.'!$A$12:$AE$722,MATCH($B95,'Res.Aux.'!$Y$12:$Y$722,0),MATCH(U$6,'Res.Aux.'!$A$15:$AE$15,0)))</f>
        <v/>
      </c>
      <c r="V95" s="417"/>
      <c r="W95" s="414" t="str">
        <f t="shared" si="34"/>
        <v>-</v>
      </c>
      <c r="X95" s="415" t="str">
        <f t="shared" si="35"/>
        <v>-</v>
      </c>
      <c r="Y95" s="415" t="str">
        <f t="shared" si="36"/>
        <v>-</v>
      </c>
      <c r="Z95" s="416" t="str">
        <f t="shared" si="37"/>
        <v>-</v>
      </c>
      <c r="AA95" s="417"/>
      <c r="AB95" s="414" t="str">
        <f t="shared" si="38"/>
        <v>-</v>
      </c>
      <c r="AC95" s="415" t="str">
        <f t="shared" si="39"/>
        <v>-</v>
      </c>
      <c r="AD95" s="415" t="str">
        <f t="shared" si="40"/>
        <v>-</v>
      </c>
      <c r="AE95" s="416" t="str">
        <f t="shared" si="41"/>
        <v>-</v>
      </c>
      <c r="AF95" s="417"/>
      <c r="AG95" s="410" t="str">
        <f t="shared" si="42"/>
        <v>-</v>
      </c>
      <c r="AH95" s="417"/>
      <c r="AI95" s="418" t="str">
        <f t="shared" si="43"/>
        <v>ù</v>
      </c>
      <c r="AJ95" s="419" t="str">
        <f t="shared" si="44"/>
        <v>~</v>
      </c>
      <c r="AK95" s="417"/>
      <c r="AL95" s="414" t="str">
        <f t="shared" si="45"/>
        <v>-</v>
      </c>
      <c r="AM95" s="416" t="str">
        <f t="shared" si="46"/>
        <v>-</v>
      </c>
    </row>
    <row r="96" spans="2:39" ht="15" x14ac:dyDescent="0.3">
      <c r="B96" s="400" t="str">
        <f>IF(MAX(B$7:B95)+1&gt;MAX('Res.Aux.'!$Y$23:$Y$722),"-",MAX(B$7:B95)+1)</f>
        <v>-</v>
      </c>
      <c r="C96" s="401" t="str">
        <f>IF($B96="-","",INDEX('Res.Aux.'!$A$12:$AE$722,MATCH($B96,'Res.Aux.'!$Y$12:$Y$722,0),MATCH(C$6,'Res.Aux.'!$A$14:$AE$14,0)))</f>
        <v/>
      </c>
      <c r="D96" s="402" t="str">
        <f t="shared" si="31"/>
        <v/>
      </c>
      <c r="E96" s="403" t="str">
        <f>IF($B96="-","",INDEX('Res.Aux.'!$A$12:$AE$722,MATCH($B96,'Res.Aux.'!$Y$12:$Y$722,0),MATCH(E$6,'Res.Aux.'!$A$14:$AE$14,0)))</f>
        <v/>
      </c>
      <c r="F96" s="402" t="str">
        <f t="shared" si="32"/>
        <v/>
      </c>
      <c r="G96" s="404" t="str">
        <f>IF($B96="-","",INDEX('Res.Aux.'!$A$12:$AE$722,MATCH($B96,'Res.Aux.'!$Y$12:$Y$722,0),MATCH(G$6,'Res.Aux.'!$A$14:$AE$14,0)))</f>
        <v/>
      </c>
      <c r="H96" s="405" t="str">
        <f>IF($B96="-","",Datos!$I$16)</f>
        <v/>
      </c>
      <c r="I96" s="406" t="str">
        <f>IF($C96="","",Datos!$G$16)</f>
        <v/>
      </c>
      <c r="J96" s="407" t="str">
        <f>IF($B96="-","",INDEX('Res.Aux.'!$A$12:$AE$722,MATCH($B96,'Res.Aux.'!$Y$12:$Y$722,0),MATCH(J$6,'Res.Aux.'!$A$14:$AE$14,0)))</f>
        <v/>
      </c>
      <c r="K96" s="408" t="str">
        <f>IF($C96="","",Datos!$H$26)</f>
        <v/>
      </c>
      <c r="L96" s="409" t="str">
        <f>IF($I96="","",INDEX(Datos!$D$25:$I$33,MATCH('G. VAR. MAKRO'!$M96,Datos!$E$25:$E$33,0),MATCH('G. VAR. MAKRO'!$L$6,Datos!$D$26:$I$26,0)))</f>
        <v/>
      </c>
      <c r="M96" s="407" t="str">
        <f>IF($I96="","",INDEX('Res.Aux.'!$A$12:$AE$722,MATCH($B96,'Res.Aux.'!$Y$12:$Y$722,0),MATCH(M$6,'Res.Aux.'!$A$22:$AE$22,0)))</f>
        <v/>
      </c>
      <c r="N96" s="410" t="str">
        <f>IF($B96="-","",INDEX('Res.Aux.'!$A$12:$AE$722,MATCH($B96,'Res.Aux.'!$Y$12:$Y$722,0),MATCH(N$6,'Res.Aux.'!$A$14:$AE$14,0)))</f>
        <v/>
      </c>
      <c r="O96" s="411"/>
      <c r="P96" s="412" t="str">
        <f t="shared" si="30"/>
        <v/>
      </c>
      <c r="Q96" s="413" t="str">
        <f t="shared" si="33"/>
        <v>ù</v>
      </c>
      <c r="R96" s="414" t="str">
        <f>IF($B96="-","",INDEX('Res.Aux.'!$A$12:$AE$722,MATCH($B96,'Res.Aux.'!$Y$12:$Y$722,0),MATCH(R$6,'Res.Aux.'!$A$15:$AE$15,0)))</f>
        <v/>
      </c>
      <c r="S96" s="415" t="str">
        <f>IF($B96="-","",INDEX('Res.Aux.'!$A$12:$AE$722,MATCH($B96,'Res.Aux.'!$Y$12:$Y$722,0),MATCH(S$6,'Res.Aux.'!$A$15:$AE$15,0)))</f>
        <v/>
      </c>
      <c r="T96" s="415" t="str">
        <f>IF($B96="-","",INDEX('Res.Aux.'!$A$12:$AE$722,MATCH($B96,'Res.Aux.'!$Y$12:$Y$722,0),MATCH(T$6,'Res.Aux.'!$A$15:$AE$15,0)))</f>
        <v/>
      </c>
      <c r="U96" s="416" t="str">
        <f>IF($B96="-","",INDEX('Res.Aux.'!$A$12:$AE$722,MATCH($B96,'Res.Aux.'!$Y$12:$Y$722,0),MATCH(U$6,'Res.Aux.'!$A$15:$AE$15,0)))</f>
        <v/>
      </c>
      <c r="V96" s="417"/>
      <c r="W96" s="414" t="str">
        <f t="shared" si="34"/>
        <v>-</v>
      </c>
      <c r="X96" s="415" t="str">
        <f t="shared" si="35"/>
        <v>-</v>
      </c>
      <c r="Y96" s="415" t="str">
        <f t="shared" si="36"/>
        <v>-</v>
      </c>
      <c r="Z96" s="416" t="str">
        <f t="shared" si="37"/>
        <v>-</v>
      </c>
      <c r="AA96" s="417"/>
      <c r="AB96" s="414" t="str">
        <f t="shared" si="38"/>
        <v>-</v>
      </c>
      <c r="AC96" s="415" t="str">
        <f t="shared" si="39"/>
        <v>-</v>
      </c>
      <c r="AD96" s="415" t="str">
        <f t="shared" si="40"/>
        <v>-</v>
      </c>
      <c r="AE96" s="416" t="str">
        <f t="shared" si="41"/>
        <v>-</v>
      </c>
      <c r="AF96" s="417"/>
      <c r="AG96" s="410" t="str">
        <f t="shared" si="42"/>
        <v>-</v>
      </c>
      <c r="AH96" s="417"/>
      <c r="AI96" s="418" t="str">
        <f t="shared" si="43"/>
        <v>ù</v>
      </c>
      <c r="AJ96" s="419" t="str">
        <f t="shared" si="44"/>
        <v>~</v>
      </c>
      <c r="AK96" s="417"/>
      <c r="AL96" s="414" t="str">
        <f t="shared" si="45"/>
        <v>-</v>
      </c>
      <c r="AM96" s="416" t="str">
        <f t="shared" si="46"/>
        <v>-</v>
      </c>
    </row>
    <row r="97" spans="2:39" ht="15" x14ac:dyDescent="0.3">
      <c r="B97" s="400" t="str">
        <f>IF(MAX(B$7:B96)+1&gt;MAX('Res.Aux.'!$Y$23:$Y$722),"-",MAX(B$7:B96)+1)</f>
        <v>-</v>
      </c>
      <c r="C97" s="401" t="str">
        <f>IF($B97="-","",INDEX('Res.Aux.'!$A$12:$AE$722,MATCH($B97,'Res.Aux.'!$Y$12:$Y$722,0),MATCH(C$6,'Res.Aux.'!$A$14:$AE$14,0)))</f>
        <v/>
      </c>
      <c r="D97" s="402" t="str">
        <f t="shared" si="31"/>
        <v/>
      </c>
      <c r="E97" s="403" t="str">
        <f>IF($B97="-","",INDEX('Res.Aux.'!$A$12:$AE$722,MATCH($B97,'Res.Aux.'!$Y$12:$Y$722,0),MATCH(E$6,'Res.Aux.'!$A$14:$AE$14,0)))</f>
        <v/>
      </c>
      <c r="F97" s="402" t="str">
        <f t="shared" si="32"/>
        <v/>
      </c>
      <c r="G97" s="404" t="str">
        <f>IF($B97="-","",INDEX('Res.Aux.'!$A$12:$AE$722,MATCH($B97,'Res.Aux.'!$Y$12:$Y$722,0),MATCH(G$6,'Res.Aux.'!$A$14:$AE$14,0)))</f>
        <v/>
      </c>
      <c r="H97" s="405" t="str">
        <f>IF($B97="-","",Datos!$I$16)</f>
        <v/>
      </c>
      <c r="I97" s="406" t="str">
        <f>IF($C97="","",Datos!$G$16)</f>
        <v/>
      </c>
      <c r="J97" s="407" t="str">
        <f>IF($B97="-","",INDEX('Res.Aux.'!$A$12:$AE$722,MATCH($B97,'Res.Aux.'!$Y$12:$Y$722,0),MATCH(J$6,'Res.Aux.'!$A$14:$AE$14,0)))</f>
        <v/>
      </c>
      <c r="K97" s="408" t="str">
        <f>IF($C97="","",Datos!$H$26)</f>
        <v/>
      </c>
      <c r="L97" s="409" t="str">
        <f>IF($I97="","",INDEX(Datos!$D$25:$I$33,MATCH('G. VAR. MAKRO'!$M97,Datos!$E$25:$E$33,0),MATCH('G. VAR. MAKRO'!$L$6,Datos!$D$26:$I$26,0)))</f>
        <v/>
      </c>
      <c r="M97" s="407" t="str">
        <f>IF($I97="","",INDEX('Res.Aux.'!$A$12:$AE$722,MATCH($B97,'Res.Aux.'!$Y$12:$Y$722,0),MATCH(M$6,'Res.Aux.'!$A$22:$AE$22,0)))</f>
        <v/>
      </c>
      <c r="N97" s="410" t="str">
        <f>IF($B97="-","",INDEX('Res.Aux.'!$A$12:$AE$722,MATCH($B97,'Res.Aux.'!$Y$12:$Y$722,0),MATCH(N$6,'Res.Aux.'!$A$14:$AE$14,0)))</f>
        <v/>
      </c>
      <c r="O97" s="411"/>
      <c r="P97" s="412" t="str">
        <f t="shared" si="30"/>
        <v/>
      </c>
      <c r="Q97" s="413" t="str">
        <f t="shared" si="33"/>
        <v>ù</v>
      </c>
      <c r="R97" s="414" t="str">
        <f>IF($B97="-","",INDEX('Res.Aux.'!$A$12:$AE$722,MATCH($B97,'Res.Aux.'!$Y$12:$Y$722,0),MATCH(R$6,'Res.Aux.'!$A$15:$AE$15,0)))</f>
        <v/>
      </c>
      <c r="S97" s="415" t="str">
        <f>IF($B97="-","",INDEX('Res.Aux.'!$A$12:$AE$722,MATCH($B97,'Res.Aux.'!$Y$12:$Y$722,0),MATCH(S$6,'Res.Aux.'!$A$15:$AE$15,0)))</f>
        <v/>
      </c>
      <c r="T97" s="415" t="str">
        <f>IF($B97="-","",INDEX('Res.Aux.'!$A$12:$AE$722,MATCH($B97,'Res.Aux.'!$Y$12:$Y$722,0),MATCH(T$6,'Res.Aux.'!$A$15:$AE$15,0)))</f>
        <v/>
      </c>
      <c r="U97" s="416" t="str">
        <f>IF($B97="-","",INDEX('Res.Aux.'!$A$12:$AE$722,MATCH($B97,'Res.Aux.'!$Y$12:$Y$722,0),MATCH(U$6,'Res.Aux.'!$A$15:$AE$15,0)))</f>
        <v/>
      </c>
      <c r="V97" s="417"/>
      <c r="W97" s="414" t="str">
        <f t="shared" si="34"/>
        <v>-</v>
      </c>
      <c r="X97" s="415" t="str">
        <f t="shared" si="35"/>
        <v>-</v>
      </c>
      <c r="Y97" s="415" t="str">
        <f t="shared" si="36"/>
        <v>-</v>
      </c>
      <c r="Z97" s="416" t="str">
        <f t="shared" si="37"/>
        <v>-</v>
      </c>
      <c r="AA97" s="417"/>
      <c r="AB97" s="414" t="str">
        <f t="shared" si="38"/>
        <v>-</v>
      </c>
      <c r="AC97" s="415" t="str">
        <f t="shared" si="39"/>
        <v>-</v>
      </c>
      <c r="AD97" s="415" t="str">
        <f t="shared" si="40"/>
        <v>-</v>
      </c>
      <c r="AE97" s="416" t="str">
        <f t="shared" si="41"/>
        <v>-</v>
      </c>
      <c r="AF97" s="417"/>
      <c r="AG97" s="410" t="str">
        <f t="shared" si="42"/>
        <v>-</v>
      </c>
      <c r="AH97" s="417"/>
      <c r="AI97" s="418" t="str">
        <f t="shared" si="43"/>
        <v>ù</v>
      </c>
      <c r="AJ97" s="419" t="str">
        <f t="shared" si="44"/>
        <v>~</v>
      </c>
      <c r="AK97" s="417"/>
      <c r="AL97" s="414" t="str">
        <f t="shared" si="45"/>
        <v>-</v>
      </c>
      <c r="AM97" s="416" t="str">
        <f t="shared" si="46"/>
        <v>-</v>
      </c>
    </row>
    <row r="98" spans="2:39" ht="15" x14ac:dyDescent="0.3">
      <c r="B98" s="400" t="str">
        <f>IF(MAX(B$7:B97)+1&gt;MAX('Res.Aux.'!$Y$23:$Y$722),"-",MAX(B$7:B97)+1)</f>
        <v>-</v>
      </c>
      <c r="C98" s="401" t="str">
        <f>IF($B98="-","",INDEX('Res.Aux.'!$A$12:$AE$722,MATCH($B98,'Res.Aux.'!$Y$12:$Y$722,0),MATCH(C$6,'Res.Aux.'!$A$14:$AE$14,0)))</f>
        <v/>
      </c>
      <c r="D98" s="402" t="str">
        <f t="shared" si="31"/>
        <v/>
      </c>
      <c r="E98" s="403" t="str">
        <f>IF($B98="-","",INDEX('Res.Aux.'!$A$12:$AE$722,MATCH($B98,'Res.Aux.'!$Y$12:$Y$722,0),MATCH(E$6,'Res.Aux.'!$A$14:$AE$14,0)))</f>
        <v/>
      </c>
      <c r="F98" s="402" t="str">
        <f t="shared" si="32"/>
        <v/>
      </c>
      <c r="G98" s="404" t="str">
        <f>IF($B98="-","",INDEX('Res.Aux.'!$A$12:$AE$722,MATCH($B98,'Res.Aux.'!$Y$12:$Y$722,0),MATCH(G$6,'Res.Aux.'!$A$14:$AE$14,0)))</f>
        <v/>
      </c>
      <c r="H98" s="405" t="str">
        <f>IF($B98="-","",Datos!$I$16)</f>
        <v/>
      </c>
      <c r="I98" s="406" t="str">
        <f>IF($C98="","",Datos!$G$16)</f>
        <v/>
      </c>
      <c r="J98" s="407" t="str">
        <f>IF($B98="-","",INDEX('Res.Aux.'!$A$12:$AE$722,MATCH($B98,'Res.Aux.'!$Y$12:$Y$722,0),MATCH(J$6,'Res.Aux.'!$A$14:$AE$14,0)))</f>
        <v/>
      </c>
      <c r="K98" s="408" t="str">
        <f>IF($C98="","",Datos!$H$26)</f>
        <v/>
      </c>
      <c r="L98" s="409" t="str">
        <f>IF($I98="","",INDEX(Datos!$D$25:$I$33,MATCH('G. VAR. MAKRO'!$M98,Datos!$E$25:$E$33,0),MATCH('G. VAR. MAKRO'!$L$6,Datos!$D$26:$I$26,0)))</f>
        <v/>
      </c>
      <c r="M98" s="407" t="str">
        <f>IF($I98="","",INDEX('Res.Aux.'!$A$12:$AE$722,MATCH($B98,'Res.Aux.'!$Y$12:$Y$722,0),MATCH(M$6,'Res.Aux.'!$A$22:$AE$22,0)))</f>
        <v/>
      </c>
      <c r="N98" s="410" t="str">
        <f>IF($B98="-","",INDEX('Res.Aux.'!$A$12:$AE$722,MATCH($B98,'Res.Aux.'!$Y$12:$Y$722,0),MATCH(N$6,'Res.Aux.'!$A$14:$AE$14,0)))</f>
        <v/>
      </c>
      <c r="O98" s="411"/>
      <c r="P98" s="412" t="str">
        <f t="shared" si="30"/>
        <v/>
      </c>
      <c r="Q98" s="413" t="str">
        <f t="shared" si="33"/>
        <v>ù</v>
      </c>
      <c r="R98" s="414" t="str">
        <f>IF($B98="-","",INDEX('Res.Aux.'!$A$12:$AE$722,MATCH($B98,'Res.Aux.'!$Y$12:$Y$722,0),MATCH(R$6,'Res.Aux.'!$A$15:$AE$15,0)))</f>
        <v/>
      </c>
      <c r="S98" s="415" t="str">
        <f>IF($B98="-","",INDEX('Res.Aux.'!$A$12:$AE$722,MATCH($B98,'Res.Aux.'!$Y$12:$Y$722,0),MATCH(S$6,'Res.Aux.'!$A$15:$AE$15,0)))</f>
        <v/>
      </c>
      <c r="T98" s="415" t="str">
        <f>IF($B98="-","",INDEX('Res.Aux.'!$A$12:$AE$722,MATCH($B98,'Res.Aux.'!$Y$12:$Y$722,0),MATCH(T$6,'Res.Aux.'!$A$15:$AE$15,0)))</f>
        <v/>
      </c>
      <c r="U98" s="416" t="str">
        <f>IF($B98="-","",INDEX('Res.Aux.'!$A$12:$AE$722,MATCH($B98,'Res.Aux.'!$Y$12:$Y$722,0),MATCH(U$6,'Res.Aux.'!$A$15:$AE$15,0)))</f>
        <v/>
      </c>
      <c r="V98" s="417"/>
      <c r="W98" s="414" t="str">
        <f t="shared" si="34"/>
        <v>-</v>
      </c>
      <c r="X98" s="415" t="str">
        <f t="shared" si="35"/>
        <v>-</v>
      </c>
      <c r="Y98" s="415" t="str">
        <f t="shared" si="36"/>
        <v>-</v>
      </c>
      <c r="Z98" s="416" t="str">
        <f t="shared" si="37"/>
        <v>-</v>
      </c>
      <c r="AA98" s="417"/>
      <c r="AB98" s="414" t="str">
        <f t="shared" si="38"/>
        <v>-</v>
      </c>
      <c r="AC98" s="415" t="str">
        <f t="shared" si="39"/>
        <v>-</v>
      </c>
      <c r="AD98" s="415" t="str">
        <f t="shared" si="40"/>
        <v>-</v>
      </c>
      <c r="AE98" s="416" t="str">
        <f t="shared" si="41"/>
        <v>-</v>
      </c>
      <c r="AF98" s="417"/>
      <c r="AG98" s="410" t="str">
        <f t="shared" si="42"/>
        <v>-</v>
      </c>
      <c r="AH98" s="417"/>
      <c r="AI98" s="418" t="str">
        <f t="shared" si="43"/>
        <v>ù</v>
      </c>
      <c r="AJ98" s="419" t="str">
        <f t="shared" si="44"/>
        <v>~</v>
      </c>
      <c r="AK98" s="417"/>
      <c r="AL98" s="414" t="str">
        <f t="shared" si="45"/>
        <v>-</v>
      </c>
      <c r="AM98" s="416" t="str">
        <f t="shared" si="46"/>
        <v>-</v>
      </c>
    </row>
    <row r="99" spans="2:39" ht="15" x14ac:dyDescent="0.3">
      <c r="B99" s="400" t="str">
        <f>IF(MAX(B$7:B98)+1&gt;MAX('Res.Aux.'!$Y$23:$Y$722),"-",MAX(B$7:B98)+1)</f>
        <v>-</v>
      </c>
      <c r="C99" s="401" t="str">
        <f>IF($B99="-","",INDEX('Res.Aux.'!$A$12:$AE$722,MATCH($B99,'Res.Aux.'!$Y$12:$Y$722,0),MATCH(C$6,'Res.Aux.'!$A$14:$AE$14,0)))</f>
        <v/>
      </c>
      <c r="D99" s="402" t="str">
        <f t="shared" si="31"/>
        <v/>
      </c>
      <c r="E99" s="403" t="str">
        <f>IF($B99="-","",INDEX('Res.Aux.'!$A$12:$AE$722,MATCH($B99,'Res.Aux.'!$Y$12:$Y$722,0),MATCH(E$6,'Res.Aux.'!$A$14:$AE$14,0)))</f>
        <v/>
      </c>
      <c r="F99" s="402" t="str">
        <f t="shared" si="32"/>
        <v/>
      </c>
      <c r="G99" s="404" t="str">
        <f>IF($B99="-","",INDEX('Res.Aux.'!$A$12:$AE$722,MATCH($B99,'Res.Aux.'!$Y$12:$Y$722,0),MATCH(G$6,'Res.Aux.'!$A$14:$AE$14,0)))</f>
        <v/>
      </c>
      <c r="H99" s="405" t="str">
        <f>IF($B99="-","",Datos!$I$16)</f>
        <v/>
      </c>
      <c r="I99" s="406" t="str">
        <f>IF($C99="","",Datos!$G$16)</f>
        <v/>
      </c>
      <c r="J99" s="407" t="str">
        <f>IF($B99="-","",INDEX('Res.Aux.'!$A$12:$AE$722,MATCH($B99,'Res.Aux.'!$Y$12:$Y$722,0),MATCH(J$6,'Res.Aux.'!$A$14:$AE$14,0)))</f>
        <v/>
      </c>
      <c r="K99" s="408" t="str">
        <f>IF($C99="","",Datos!$H$26)</f>
        <v/>
      </c>
      <c r="L99" s="409" t="str">
        <f>IF($I99="","",INDEX(Datos!$D$25:$I$33,MATCH('G. VAR. MAKRO'!$M99,Datos!$E$25:$E$33,0),MATCH('G. VAR. MAKRO'!$L$6,Datos!$D$26:$I$26,0)))</f>
        <v/>
      </c>
      <c r="M99" s="407" t="str">
        <f>IF($I99="","",INDEX('Res.Aux.'!$A$12:$AE$722,MATCH($B99,'Res.Aux.'!$Y$12:$Y$722,0),MATCH(M$6,'Res.Aux.'!$A$22:$AE$22,0)))</f>
        <v/>
      </c>
      <c r="N99" s="410" t="str">
        <f>IF($B99="-","",INDEX('Res.Aux.'!$A$12:$AE$722,MATCH($B99,'Res.Aux.'!$Y$12:$Y$722,0),MATCH(N$6,'Res.Aux.'!$A$14:$AE$14,0)))</f>
        <v/>
      </c>
      <c r="O99" s="411"/>
      <c r="P99" s="412" t="str">
        <f t="shared" si="30"/>
        <v/>
      </c>
      <c r="Q99" s="413" t="str">
        <f t="shared" si="33"/>
        <v>ù</v>
      </c>
      <c r="R99" s="414" t="str">
        <f>IF($B99="-","",INDEX('Res.Aux.'!$A$12:$AE$722,MATCH($B99,'Res.Aux.'!$Y$12:$Y$722,0),MATCH(R$6,'Res.Aux.'!$A$15:$AE$15,0)))</f>
        <v/>
      </c>
      <c r="S99" s="415" t="str">
        <f>IF($B99="-","",INDEX('Res.Aux.'!$A$12:$AE$722,MATCH($B99,'Res.Aux.'!$Y$12:$Y$722,0),MATCH(S$6,'Res.Aux.'!$A$15:$AE$15,0)))</f>
        <v/>
      </c>
      <c r="T99" s="415" t="str">
        <f>IF($B99="-","",INDEX('Res.Aux.'!$A$12:$AE$722,MATCH($B99,'Res.Aux.'!$Y$12:$Y$722,0),MATCH(T$6,'Res.Aux.'!$A$15:$AE$15,0)))</f>
        <v/>
      </c>
      <c r="U99" s="416" t="str">
        <f>IF($B99="-","",INDEX('Res.Aux.'!$A$12:$AE$722,MATCH($B99,'Res.Aux.'!$Y$12:$Y$722,0),MATCH(U$6,'Res.Aux.'!$A$15:$AE$15,0)))</f>
        <v/>
      </c>
      <c r="V99" s="417"/>
      <c r="W99" s="414" t="str">
        <f t="shared" si="34"/>
        <v>-</v>
      </c>
      <c r="X99" s="415" t="str">
        <f t="shared" si="35"/>
        <v>-</v>
      </c>
      <c r="Y99" s="415" t="str">
        <f t="shared" si="36"/>
        <v>-</v>
      </c>
      <c r="Z99" s="416" t="str">
        <f t="shared" si="37"/>
        <v>-</v>
      </c>
      <c r="AA99" s="417"/>
      <c r="AB99" s="414" t="str">
        <f t="shared" si="38"/>
        <v>-</v>
      </c>
      <c r="AC99" s="415" t="str">
        <f t="shared" si="39"/>
        <v>-</v>
      </c>
      <c r="AD99" s="415" t="str">
        <f t="shared" si="40"/>
        <v>-</v>
      </c>
      <c r="AE99" s="416" t="str">
        <f t="shared" si="41"/>
        <v>-</v>
      </c>
      <c r="AF99" s="417"/>
      <c r="AG99" s="410" t="str">
        <f t="shared" si="42"/>
        <v>-</v>
      </c>
      <c r="AH99" s="417"/>
      <c r="AI99" s="418" t="str">
        <f t="shared" si="43"/>
        <v>ù</v>
      </c>
      <c r="AJ99" s="419" t="str">
        <f t="shared" si="44"/>
        <v>~</v>
      </c>
      <c r="AK99" s="417"/>
      <c r="AL99" s="414" t="str">
        <f t="shared" si="45"/>
        <v>-</v>
      </c>
      <c r="AM99" s="416" t="str">
        <f t="shared" si="46"/>
        <v>-</v>
      </c>
    </row>
    <row r="100" spans="2:39" ht="15" x14ac:dyDescent="0.3">
      <c r="B100" s="400" t="str">
        <f>IF(MAX(B$7:B99)+1&gt;MAX('Res.Aux.'!$Y$23:$Y$722),"-",MAX(B$7:B99)+1)</f>
        <v>-</v>
      </c>
      <c r="C100" s="401" t="str">
        <f>IF($B100="-","",INDEX('Res.Aux.'!$A$12:$AE$722,MATCH($B100,'Res.Aux.'!$Y$12:$Y$722,0),MATCH(C$6,'Res.Aux.'!$A$14:$AE$14,0)))</f>
        <v/>
      </c>
      <c r="D100" s="402" t="str">
        <f t="shared" si="31"/>
        <v/>
      </c>
      <c r="E100" s="403" t="str">
        <f>IF($B100="-","",INDEX('Res.Aux.'!$A$12:$AE$722,MATCH($B100,'Res.Aux.'!$Y$12:$Y$722,0),MATCH(E$6,'Res.Aux.'!$A$14:$AE$14,0)))</f>
        <v/>
      </c>
      <c r="F100" s="402" t="str">
        <f t="shared" si="32"/>
        <v/>
      </c>
      <c r="G100" s="404" t="str">
        <f>IF($B100="-","",INDEX('Res.Aux.'!$A$12:$AE$722,MATCH($B100,'Res.Aux.'!$Y$12:$Y$722,0),MATCH(G$6,'Res.Aux.'!$A$14:$AE$14,0)))</f>
        <v/>
      </c>
      <c r="H100" s="405" t="str">
        <f>IF($B100="-","",Datos!$I$16)</f>
        <v/>
      </c>
      <c r="I100" s="406" t="str">
        <f>IF($C100="","",Datos!$G$16)</f>
        <v/>
      </c>
      <c r="J100" s="407" t="str">
        <f>IF($B100="-","",INDEX('Res.Aux.'!$A$12:$AE$722,MATCH($B100,'Res.Aux.'!$Y$12:$Y$722,0),MATCH(J$6,'Res.Aux.'!$A$14:$AE$14,0)))</f>
        <v/>
      </c>
      <c r="K100" s="408" t="str">
        <f>IF($C100="","",Datos!$H$26)</f>
        <v/>
      </c>
      <c r="L100" s="409" t="str">
        <f>IF($I100="","",INDEX(Datos!$D$25:$I$33,MATCH('G. VAR. MAKRO'!$M100,Datos!$E$25:$E$33,0),MATCH('G. VAR. MAKRO'!$L$6,Datos!$D$26:$I$26,0)))</f>
        <v/>
      </c>
      <c r="M100" s="407" t="str">
        <f>IF($I100="","",INDEX('Res.Aux.'!$A$12:$AE$722,MATCH($B100,'Res.Aux.'!$Y$12:$Y$722,0),MATCH(M$6,'Res.Aux.'!$A$22:$AE$22,0)))</f>
        <v/>
      </c>
      <c r="N100" s="410" t="str">
        <f>IF($B100="-","",INDEX('Res.Aux.'!$A$12:$AE$722,MATCH($B100,'Res.Aux.'!$Y$12:$Y$722,0),MATCH(N$6,'Res.Aux.'!$A$14:$AE$14,0)))</f>
        <v/>
      </c>
      <c r="O100" s="411"/>
      <c r="P100" s="412" t="str">
        <f t="shared" si="30"/>
        <v/>
      </c>
      <c r="Q100" s="413" t="str">
        <f t="shared" si="33"/>
        <v>ù</v>
      </c>
      <c r="R100" s="414" t="str">
        <f>IF($B100="-","",INDEX('Res.Aux.'!$A$12:$AE$722,MATCH($B100,'Res.Aux.'!$Y$12:$Y$722,0),MATCH(R$6,'Res.Aux.'!$A$15:$AE$15,0)))</f>
        <v/>
      </c>
      <c r="S100" s="415" t="str">
        <f>IF($B100="-","",INDEX('Res.Aux.'!$A$12:$AE$722,MATCH($B100,'Res.Aux.'!$Y$12:$Y$722,0),MATCH(S$6,'Res.Aux.'!$A$15:$AE$15,0)))</f>
        <v/>
      </c>
      <c r="T100" s="415" t="str">
        <f>IF($B100="-","",INDEX('Res.Aux.'!$A$12:$AE$722,MATCH($B100,'Res.Aux.'!$Y$12:$Y$722,0),MATCH(T$6,'Res.Aux.'!$A$15:$AE$15,0)))</f>
        <v/>
      </c>
      <c r="U100" s="416" t="str">
        <f>IF($B100="-","",INDEX('Res.Aux.'!$A$12:$AE$722,MATCH($B100,'Res.Aux.'!$Y$12:$Y$722,0),MATCH(U$6,'Res.Aux.'!$A$15:$AE$15,0)))</f>
        <v/>
      </c>
      <c r="V100" s="417"/>
      <c r="W100" s="414" t="str">
        <f t="shared" si="34"/>
        <v>-</v>
      </c>
      <c r="X100" s="415" t="str">
        <f t="shared" si="35"/>
        <v>-</v>
      </c>
      <c r="Y100" s="415" t="str">
        <f t="shared" si="36"/>
        <v>-</v>
      </c>
      <c r="Z100" s="416" t="str">
        <f t="shared" si="37"/>
        <v>-</v>
      </c>
      <c r="AA100" s="417"/>
      <c r="AB100" s="414" t="str">
        <f t="shared" si="38"/>
        <v>-</v>
      </c>
      <c r="AC100" s="415" t="str">
        <f t="shared" si="39"/>
        <v>-</v>
      </c>
      <c r="AD100" s="415" t="str">
        <f t="shared" si="40"/>
        <v>-</v>
      </c>
      <c r="AE100" s="416" t="str">
        <f t="shared" si="41"/>
        <v>-</v>
      </c>
      <c r="AF100" s="417"/>
      <c r="AG100" s="410" t="str">
        <f t="shared" si="42"/>
        <v>-</v>
      </c>
      <c r="AH100" s="417"/>
      <c r="AI100" s="418" t="str">
        <f t="shared" si="43"/>
        <v>ù</v>
      </c>
      <c r="AJ100" s="419" t="str">
        <f t="shared" si="44"/>
        <v>~</v>
      </c>
      <c r="AK100" s="417"/>
      <c r="AL100" s="414" t="str">
        <f t="shared" si="45"/>
        <v>-</v>
      </c>
      <c r="AM100" s="416" t="str">
        <f t="shared" si="46"/>
        <v>-</v>
      </c>
    </row>
    <row r="101" spans="2:39" ht="15" x14ac:dyDescent="0.3">
      <c r="B101" s="400" t="str">
        <f>IF(MAX(B$7:B100)+1&gt;MAX('Res.Aux.'!$Y$23:$Y$722),"-",MAX(B$7:B100)+1)</f>
        <v>-</v>
      </c>
      <c r="C101" s="401" t="str">
        <f>IF($B101="-","",INDEX('Res.Aux.'!$A$12:$AE$722,MATCH($B101,'Res.Aux.'!$Y$12:$Y$722,0),MATCH(C$6,'Res.Aux.'!$A$14:$AE$14,0)))</f>
        <v/>
      </c>
      <c r="D101" s="402" t="str">
        <f t="shared" si="31"/>
        <v/>
      </c>
      <c r="E101" s="403" t="str">
        <f>IF($B101="-","",INDEX('Res.Aux.'!$A$12:$AE$722,MATCH($B101,'Res.Aux.'!$Y$12:$Y$722,0),MATCH(E$6,'Res.Aux.'!$A$14:$AE$14,0)))</f>
        <v/>
      </c>
      <c r="F101" s="402" t="str">
        <f t="shared" si="32"/>
        <v/>
      </c>
      <c r="G101" s="404" t="str">
        <f>IF($B101="-","",INDEX('Res.Aux.'!$A$12:$AE$722,MATCH($B101,'Res.Aux.'!$Y$12:$Y$722,0),MATCH(G$6,'Res.Aux.'!$A$14:$AE$14,0)))</f>
        <v/>
      </c>
      <c r="H101" s="405" t="str">
        <f>IF($B101="-","",Datos!$I$16)</f>
        <v/>
      </c>
      <c r="I101" s="406" t="str">
        <f>IF($C101="","",Datos!$G$16)</f>
        <v/>
      </c>
      <c r="J101" s="407" t="str">
        <f>IF($B101="-","",INDEX('Res.Aux.'!$A$12:$AE$722,MATCH($B101,'Res.Aux.'!$Y$12:$Y$722,0),MATCH(J$6,'Res.Aux.'!$A$14:$AE$14,0)))</f>
        <v/>
      </c>
      <c r="K101" s="408" t="str">
        <f>IF($C101="","",Datos!$H$26)</f>
        <v/>
      </c>
      <c r="L101" s="409" t="str">
        <f>IF($I101="","",INDEX(Datos!$D$25:$I$33,MATCH('G. VAR. MAKRO'!$M101,Datos!$E$25:$E$33,0),MATCH('G. VAR. MAKRO'!$L$6,Datos!$D$26:$I$26,0)))</f>
        <v/>
      </c>
      <c r="M101" s="407" t="str">
        <f>IF($I101="","",INDEX('Res.Aux.'!$A$12:$AE$722,MATCH($B101,'Res.Aux.'!$Y$12:$Y$722,0),MATCH(M$6,'Res.Aux.'!$A$22:$AE$22,0)))</f>
        <v/>
      </c>
      <c r="N101" s="410" t="str">
        <f>IF($B101="-","",INDEX('Res.Aux.'!$A$12:$AE$722,MATCH($B101,'Res.Aux.'!$Y$12:$Y$722,0),MATCH(N$6,'Res.Aux.'!$A$14:$AE$14,0)))</f>
        <v/>
      </c>
      <c r="O101" s="411"/>
      <c r="P101" s="412" t="str">
        <f t="shared" si="30"/>
        <v/>
      </c>
      <c r="Q101" s="413" t="str">
        <f t="shared" si="33"/>
        <v>ù</v>
      </c>
      <c r="R101" s="414" t="str">
        <f>IF($B101="-","",INDEX('Res.Aux.'!$A$12:$AE$722,MATCH($B101,'Res.Aux.'!$Y$12:$Y$722,0),MATCH(R$6,'Res.Aux.'!$A$15:$AE$15,0)))</f>
        <v/>
      </c>
      <c r="S101" s="415" t="str">
        <f>IF($B101="-","",INDEX('Res.Aux.'!$A$12:$AE$722,MATCH($B101,'Res.Aux.'!$Y$12:$Y$722,0),MATCH(S$6,'Res.Aux.'!$A$15:$AE$15,0)))</f>
        <v/>
      </c>
      <c r="T101" s="415" t="str">
        <f>IF($B101="-","",INDEX('Res.Aux.'!$A$12:$AE$722,MATCH($B101,'Res.Aux.'!$Y$12:$Y$722,0),MATCH(T$6,'Res.Aux.'!$A$15:$AE$15,0)))</f>
        <v/>
      </c>
      <c r="U101" s="416" t="str">
        <f>IF($B101="-","",INDEX('Res.Aux.'!$A$12:$AE$722,MATCH($B101,'Res.Aux.'!$Y$12:$Y$722,0),MATCH(U$6,'Res.Aux.'!$A$15:$AE$15,0)))</f>
        <v/>
      </c>
      <c r="V101" s="417"/>
      <c r="W101" s="414" t="str">
        <f t="shared" si="34"/>
        <v>-</v>
      </c>
      <c r="X101" s="415" t="str">
        <f t="shared" si="35"/>
        <v>-</v>
      </c>
      <c r="Y101" s="415" t="str">
        <f t="shared" si="36"/>
        <v>-</v>
      </c>
      <c r="Z101" s="416" t="str">
        <f t="shared" si="37"/>
        <v>-</v>
      </c>
      <c r="AA101" s="417"/>
      <c r="AB101" s="414" t="str">
        <f t="shared" si="38"/>
        <v>-</v>
      </c>
      <c r="AC101" s="415" t="str">
        <f t="shared" si="39"/>
        <v>-</v>
      </c>
      <c r="AD101" s="415" t="str">
        <f t="shared" si="40"/>
        <v>-</v>
      </c>
      <c r="AE101" s="416" t="str">
        <f t="shared" si="41"/>
        <v>-</v>
      </c>
      <c r="AF101" s="417"/>
      <c r="AG101" s="410" t="str">
        <f t="shared" si="42"/>
        <v>-</v>
      </c>
      <c r="AH101" s="417"/>
      <c r="AI101" s="418" t="str">
        <f t="shared" si="43"/>
        <v>ù</v>
      </c>
      <c r="AJ101" s="419" t="str">
        <f t="shared" si="44"/>
        <v>~</v>
      </c>
      <c r="AK101" s="417"/>
      <c r="AL101" s="414" t="str">
        <f t="shared" si="45"/>
        <v>-</v>
      </c>
      <c r="AM101" s="416" t="str">
        <f t="shared" si="46"/>
        <v>-</v>
      </c>
    </row>
    <row r="102" spans="2:39" ht="15" x14ac:dyDescent="0.3">
      <c r="B102" s="400" t="str">
        <f>IF(MAX(B$7:B101)+1&gt;MAX('Res.Aux.'!$Y$23:$Y$722),"-",MAX(B$7:B101)+1)</f>
        <v>-</v>
      </c>
      <c r="C102" s="401" t="str">
        <f>IF($B102="-","",INDEX('Res.Aux.'!$A$12:$AE$722,MATCH($B102,'Res.Aux.'!$Y$12:$Y$722,0),MATCH(C$6,'Res.Aux.'!$A$14:$AE$14,0)))</f>
        <v/>
      </c>
      <c r="D102" s="402" t="str">
        <f t="shared" si="31"/>
        <v/>
      </c>
      <c r="E102" s="403" t="str">
        <f>IF($B102="-","",INDEX('Res.Aux.'!$A$12:$AE$722,MATCH($B102,'Res.Aux.'!$Y$12:$Y$722,0),MATCH(E$6,'Res.Aux.'!$A$14:$AE$14,0)))</f>
        <v/>
      </c>
      <c r="F102" s="402" t="str">
        <f t="shared" si="32"/>
        <v/>
      </c>
      <c r="G102" s="404" t="str">
        <f>IF($B102="-","",INDEX('Res.Aux.'!$A$12:$AE$722,MATCH($B102,'Res.Aux.'!$Y$12:$Y$722,0),MATCH(G$6,'Res.Aux.'!$A$14:$AE$14,0)))</f>
        <v/>
      </c>
      <c r="H102" s="405" t="str">
        <f>IF($B102="-","",Datos!$I$16)</f>
        <v/>
      </c>
      <c r="I102" s="406" t="str">
        <f>IF($C102="","",Datos!$G$16)</f>
        <v/>
      </c>
      <c r="J102" s="407" t="str">
        <f>IF($B102="-","",INDEX('Res.Aux.'!$A$12:$AE$722,MATCH($B102,'Res.Aux.'!$Y$12:$Y$722,0),MATCH(J$6,'Res.Aux.'!$A$14:$AE$14,0)))</f>
        <v/>
      </c>
      <c r="K102" s="408" t="str">
        <f>IF($C102="","",Datos!$H$26)</f>
        <v/>
      </c>
      <c r="L102" s="409" t="str">
        <f>IF($I102="","",INDEX(Datos!$D$25:$I$33,MATCH('G. VAR. MAKRO'!$M102,Datos!$E$25:$E$33,0),MATCH('G. VAR. MAKRO'!$L$6,Datos!$D$26:$I$26,0)))</f>
        <v/>
      </c>
      <c r="M102" s="407" t="str">
        <f>IF($I102="","",INDEX('Res.Aux.'!$A$12:$AE$722,MATCH($B102,'Res.Aux.'!$Y$12:$Y$722,0),MATCH(M$6,'Res.Aux.'!$A$22:$AE$22,0)))</f>
        <v/>
      </c>
      <c r="N102" s="410" t="str">
        <f>IF($B102="-","",INDEX('Res.Aux.'!$A$12:$AE$722,MATCH($B102,'Res.Aux.'!$Y$12:$Y$722,0),MATCH(N$6,'Res.Aux.'!$A$14:$AE$14,0)))</f>
        <v/>
      </c>
      <c r="O102" s="411"/>
      <c r="P102" s="412" t="str">
        <f t="shared" si="30"/>
        <v/>
      </c>
      <c r="Q102" s="413" t="str">
        <f t="shared" si="33"/>
        <v>ù</v>
      </c>
      <c r="R102" s="414" t="str">
        <f>IF($B102="-","",INDEX('Res.Aux.'!$A$12:$AE$722,MATCH($B102,'Res.Aux.'!$Y$12:$Y$722,0),MATCH(R$6,'Res.Aux.'!$A$15:$AE$15,0)))</f>
        <v/>
      </c>
      <c r="S102" s="415" t="str">
        <f>IF($B102="-","",INDEX('Res.Aux.'!$A$12:$AE$722,MATCH($B102,'Res.Aux.'!$Y$12:$Y$722,0),MATCH(S$6,'Res.Aux.'!$A$15:$AE$15,0)))</f>
        <v/>
      </c>
      <c r="T102" s="415" t="str">
        <f>IF($B102="-","",INDEX('Res.Aux.'!$A$12:$AE$722,MATCH($B102,'Res.Aux.'!$Y$12:$Y$722,0),MATCH(T$6,'Res.Aux.'!$A$15:$AE$15,0)))</f>
        <v/>
      </c>
      <c r="U102" s="416" t="str">
        <f>IF($B102="-","",INDEX('Res.Aux.'!$A$12:$AE$722,MATCH($B102,'Res.Aux.'!$Y$12:$Y$722,0),MATCH(U$6,'Res.Aux.'!$A$15:$AE$15,0)))</f>
        <v/>
      </c>
      <c r="V102" s="417"/>
      <c r="W102" s="414" t="str">
        <f t="shared" si="34"/>
        <v>-</v>
      </c>
      <c r="X102" s="415" t="str">
        <f t="shared" si="35"/>
        <v>-</v>
      </c>
      <c r="Y102" s="415" t="str">
        <f t="shared" si="36"/>
        <v>-</v>
      </c>
      <c r="Z102" s="416" t="str">
        <f t="shared" si="37"/>
        <v>-</v>
      </c>
      <c r="AA102" s="417"/>
      <c r="AB102" s="414" t="str">
        <f t="shared" si="38"/>
        <v>-</v>
      </c>
      <c r="AC102" s="415" t="str">
        <f t="shared" si="39"/>
        <v>-</v>
      </c>
      <c r="AD102" s="415" t="str">
        <f t="shared" si="40"/>
        <v>-</v>
      </c>
      <c r="AE102" s="416" t="str">
        <f t="shared" si="41"/>
        <v>-</v>
      </c>
      <c r="AF102" s="417"/>
      <c r="AG102" s="410" t="str">
        <f t="shared" si="42"/>
        <v>-</v>
      </c>
      <c r="AH102" s="417"/>
      <c r="AI102" s="418" t="str">
        <f t="shared" si="43"/>
        <v>ù</v>
      </c>
      <c r="AJ102" s="419" t="str">
        <f t="shared" si="44"/>
        <v>~</v>
      </c>
      <c r="AK102" s="417"/>
      <c r="AL102" s="414" t="str">
        <f t="shared" si="45"/>
        <v>-</v>
      </c>
      <c r="AM102" s="416" t="str">
        <f t="shared" si="46"/>
        <v>-</v>
      </c>
    </row>
    <row r="103" spans="2:39" ht="15" x14ac:dyDescent="0.3">
      <c r="B103" s="400" t="str">
        <f>IF(MAX(B$7:B102)+1&gt;MAX('Res.Aux.'!$Y$23:$Y$722),"-",MAX(B$7:B102)+1)</f>
        <v>-</v>
      </c>
      <c r="C103" s="401" t="str">
        <f>IF($B103="-","",INDEX('Res.Aux.'!$A$12:$AE$722,MATCH($B103,'Res.Aux.'!$Y$12:$Y$722,0),MATCH(C$6,'Res.Aux.'!$A$14:$AE$14,0)))</f>
        <v/>
      </c>
      <c r="D103" s="402" t="str">
        <f t="shared" si="31"/>
        <v/>
      </c>
      <c r="E103" s="403" t="str">
        <f>IF($B103="-","",INDEX('Res.Aux.'!$A$12:$AE$722,MATCH($B103,'Res.Aux.'!$Y$12:$Y$722,0),MATCH(E$6,'Res.Aux.'!$A$14:$AE$14,0)))</f>
        <v/>
      </c>
      <c r="F103" s="402" t="str">
        <f t="shared" si="32"/>
        <v/>
      </c>
      <c r="G103" s="404" t="str">
        <f>IF($B103="-","",INDEX('Res.Aux.'!$A$12:$AE$722,MATCH($B103,'Res.Aux.'!$Y$12:$Y$722,0),MATCH(G$6,'Res.Aux.'!$A$14:$AE$14,0)))</f>
        <v/>
      </c>
      <c r="H103" s="405" t="str">
        <f>IF($B103="-","",Datos!$I$16)</f>
        <v/>
      </c>
      <c r="I103" s="406" t="str">
        <f>IF($C103="","",Datos!$G$16)</f>
        <v/>
      </c>
      <c r="J103" s="407" t="str">
        <f>IF($B103="-","",INDEX('Res.Aux.'!$A$12:$AE$722,MATCH($B103,'Res.Aux.'!$Y$12:$Y$722,0),MATCH(J$6,'Res.Aux.'!$A$14:$AE$14,0)))</f>
        <v/>
      </c>
      <c r="K103" s="408" t="str">
        <f>IF($C103="","",Datos!$H$26)</f>
        <v/>
      </c>
      <c r="L103" s="409" t="str">
        <f>IF($I103="","",INDEX(Datos!$D$25:$I$33,MATCH('G. VAR. MAKRO'!$M103,Datos!$E$25:$E$33,0),MATCH('G. VAR. MAKRO'!$L$6,Datos!$D$26:$I$26,0)))</f>
        <v/>
      </c>
      <c r="M103" s="407" t="str">
        <f>IF($I103="","",INDEX('Res.Aux.'!$A$12:$AE$722,MATCH($B103,'Res.Aux.'!$Y$12:$Y$722,0),MATCH(M$6,'Res.Aux.'!$A$22:$AE$22,0)))</f>
        <v/>
      </c>
      <c r="N103" s="410" t="str">
        <f>IF($B103="-","",INDEX('Res.Aux.'!$A$12:$AE$722,MATCH($B103,'Res.Aux.'!$Y$12:$Y$722,0),MATCH(N$6,'Res.Aux.'!$A$14:$AE$14,0)))</f>
        <v/>
      </c>
      <c r="O103" s="411"/>
      <c r="P103" s="412" t="str">
        <f t="shared" si="30"/>
        <v/>
      </c>
      <c r="Q103" s="413" t="str">
        <f t="shared" si="33"/>
        <v>ù</v>
      </c>
      <c r="R103" s="414" t="str">
        <f>IF($B103="-","",INDEX('Res.Aux.'!$A$12:$AE$722,MATCH($B103,'Res.Aux.'!$Y$12:$Y$722,0),MATCH(R$6,'Res.Aux.'!$A$15:$AE$15,0)))</f>
        <v/>
      </c>
      <c r="S103" s="415" t="str">
        <f>IF($B103="-","",INDEX('Res.Aux.'!$A$12:$AE$722,MATCH($B103,'Res.Aux.'!$Y$12:$Y$722,0),MATCH(S$6,'Res.Aux.'!$A$15:$AE$15,0)))</f>
        <v/>
      </c>
      <c r="T103" s="415" t="str">
        <f>IF($B103="-","",INDEX('Res.Aux.'!$A$12:$AE$722,MATCH($B103,'Res.Aux.'!$Y$12:$Y$722,0),MATCH(T$6,'Res.Aux.'!$A$15:$AE$15,0)))</f>
        <v/>
      </c>
      <c r="U103" s="416" t="str">
        <f>IF($B103="-","",INDEX('Res.Aux.'!$A$12:$AE$722,MATCH($B103,'Res.Aux.'!$Y$12:$Y$722,0),MATCH(U$6,'Res.Aux.'!$A$15:$AE$15,0)))</f>
        <v/>
      </c>
      <c r="V103" s="417"/>
      <c r="W103" s="414" t="str">
        <f t="shared" si="34"/>
        <v>-</v>
      </c>
      <c r="X103" s="415" t="str">
        <f t="shared" si="35"/>
        <v>-</v>
      </c>
      <c r="Y103" s="415" t="str">
        <f t="shared" si="36"/>
        <v>-</v>
      </c>
      <c r="Z103" s="416" t="str">
        <f t="shared" si="37"/>
        <v>-</v>
      </c>
      <c r="AA103" s="417"/>
      <c r="AB103" s="414" t="str">
        <f t="shared" si="38"/>
        <v>-</v>
      </c>
      <c r="AC103" s="415" t="str">
        <f t="shared" si="39"/>
        <v>-</v>
      </c>
      <c r="AD103" s="415" t="str">
        <f t="shared" si="40"/>
        <v>-</v>
      </c>
      <c r="AE103" s="416" t="str">
        <f t="shared" si="41"/>
        <v>-</v>
      </c>
      <c r="AF103" s="417"/>
      <c r="AG103" s="410" t="str">
        <f t="shared" si="42"/>
        <v>-</v>
      </c>
      <c r="AH103" s="417"/>
      <c r="AI103" s="418" t="str">
        <f t="shared" si="43"/>
        <v>ù</v>
      </c>
      <c r="AJ103" s="419" t="str">
        <f t="shared" si="44"/>
        <v>~</v>
      </c>
      <c r="AK103" s="417"/>
      <c r="AL103" s="414" t="str">
        <f t="shared" si="45"/>
        <v>-</v>
      </c>
      <c r="AM103" s="416" t="str">
        <f t="shared" si="46"/>
        <v>-</v>
      </c>
    </row>
    <row r="104" spans="2:39" ht="15" x14ac:dyDescent="0.3">
      <c r="B104" s="400" t="str">
        <f>IF(MAX(B$7:B103)+1&gt;MAX('Res.Aux.'!$Y$23:$Y$722),"-",MAX(B$7:B103)+1)</f>
        <v>-</v>
      </c>
      <c r="C104" s="401" t="str">
        <f>IF($B104="-","",INDEX('Res.Aux.'!$A$12:$AE$722,MATCH($B104,'Res.Aux.'!$Y$12:$Y$722,0),MATCH(C$6,'Res.Aux.'!$A$14:$AE$14,0)))</f>
        <v/>
      </c>
      <c r="D104" s="402" t="str">
        <f t="shared" si="31"/>
        <v/>
      </c>
      <c r="E104" s="403" t="str">
        <f>IF($B104="-","",INDEX('Res.Aux.'!$A$12:$AE$722,MATCH($B104,'Res.Aux.'!$Y$12:$Y$722,0),MATCH(E$6,'Res.Aux.'!$A$14:$AE$14,0)))</f>
        <v/>
      </c>
      <c r="F104" s="402" t="str">
        <f t="shared" si="32"/>
        <v/>
      </c>
      <c r="G104" s="404" t="str">
        <f>IF($B104="-","",INDEX('Res.Aux.'!$A$12:$AE$722,MATCH($B104,'Res.Aux.'!$Y$12:$Y$722,0),MATCH(G$6,'Res.Aux.'!$A$14:$AE$14,0)))</f>
        <v/>
      </c>
      <c r="H104" s="405" t="str">
        <f>IF($B104="-","",Datos!$I$16)</f>
        <v/>
      </c>
      <c r="I104" s="406" t="str">
        <f>IF($C104="","",Datos!$G$16)</f>
        <v/>
      </c>
      <c r="J104" s="407" t="str">
        <f>IF($B104="-","",INDEX('Res.Aux.'!$A$12:$AE$722,MATCH($B104,'Res.Aux.'!$Y$12:$Y$722,0),MATCH(J$6,'Res.Aux.'!$A$14:$AE$14,0)))</f>
        <v/>
      </c>
      <c r="K104" s="408" t="str">
        <f>IF($C104="","",Datos!$H$26)</f>
        <v/>
      </c>
      <c r="L104" s="409" t="str">
        <f>IF($I104="","",INDEX(Datos!$D$25:$I$33,MATCH('G. VAR. MAKRO'!$M104,Datos!$E$25:$E$33,0),MATCH('G. VAR. MAKRO'!$L$6,Datos!$D$26:$I$26,0)))</f>
        <v/>
      </c>
      <c r="M104" s="407" t="str">
        <f>IF($I104="","",INDEX('Res.Aux.'!$A$12:$AE$722,MATCH($B104,'Res.Aux.'!$Y$12:$Y$722,0),MATCH(M$6,'Res.Aux.'!$A$22:$AE$22,0)))</f>
        <v/>
      </c>
      <c r="N104" s="410" t="str">
        <f>IF($B104="-","",INDEX('Res.Aux.'!$A$12:$AE$722,MATCH($B104,'Res.Aux.'!$Y$12:$Y$722,0),MATCH(N$6,'Res.Aux.'!$A$14:$AE$14,0)))</f>
        <v/>
      </c>
      <c r="O104" s="411"/>
      <c r="P104" s="412" t="str">
        <f t="shared" si="30"/>
        <v/>
      </c>
      <c r="Q104" s="413" t="str">
        <f t="shared" si="33"/>
        <v>ù</v>
      </c>
      <c r="R104" s="414" t="str">
        <f>IF($B104="-","",INDEX('Res.Aux.'!$A$12:$AE$722,MATCH($B104,'Res.Aux.'!$Y$12:$Y$722,0),MATCH(R$6,'Res.Aux.'!$A$15:$AE$15,0)))</f>
        <v/>
      </c>
      <c r="S104" s="415" t="str">
        <f>IF($B104="-","",INDEX('Res.Aux.'!$A$12:$AE$722,MATCH($B104,'Res.Aux.'!$Y$12:$Y$722,0),MATCH(S$6,'Res.Aux.'!$A$15:$AE$15,0)))</f>
        <v/>
      </c>
      <c r="T104" s="415" t="str">
        <f>IF($B104="-","",INDEX('Res.Aux.'!$A$12:$AE$722,MATCH($B104,'Res.Aux.'!$Y$12:$Y$722,0),MATCH(T$6,'Res.Aux.'!$A$15:$AE$15,0)))</f>
        <v/>
      </c>
      <c r="U104" s="416" t="str">
        <f>IF($B104="-","",INDEX('Res.Aux.'!$A$12:$AE$722,MATCH($B104,'Res.Aux.'!$Y$12:$Y$722,0),MATCH(U$6,'Res.Aux.'!$A$15:$AE$15,0)))</f>
        <v/>
      </c>
      <c r="V104" s="417"/>
      <c r="W104" s="414" t="str">
        <f t="shared" si="34"/>
        <v>-</v>
      </c>
      <c r="X104" s="415" t="str">
        <f t="shared" si="35"/>
        <v>-</v>
      </c>
      <c r="Y104" s="415" t="str">
        <f t="shared" si="36"/>
        <v>-</v>
      </c>
      <c r="Z104" s="416" t="str">
        <f t="shared" si="37"/>
        <v>-</v>
      </c>
      <c r="AA104" s="417"/>
      <c r="AB104" s="414" t="str">
        <f t="shared" si="38"/>
        <v>-</v>
      </c>
      <c r="AC104" s="415" t="str">
        <f t="shared" si="39"/>
        <v>-</v>
      </c>
      <c r="AD104" s="415" t="str">
        <f t="shared" si="40"/>
        <v>-</v>
      </c>
      <c r="AE104" s="416" t="str">
        <f t="shared" si="41"/>
        <v>-</v>
      </c>
      <c r="AF104" s="417"/>
      <c r="AG104" s="410" t="str">
        <f t="shared" si="42"/>
        <v>-</v>
      </c>
      <c r="AH104" s="417"/>
      <c r="AI104" s="418" t="str">
        <f t="shared" si="43"/>
        <v>ù</v>
      </c>
      <c r="AJ104" s="419" t="str">
        <f t="shared" si="44"/>
        <v>~</v>
      </c>
      <c r="AK104" s="417"/>
      <c r="AL104" s="414" t="str">
        <f t="shared" si="45"/>
        <v>-</v>
      </c>
      <c r="AM104" s="416" t="str">
        <f t="shared" si="46"/>
        <v>-</v>
      </c>
    </row>
    <row r="105" spans="2:39" ht="15" x14ac:dyDescent="0.3">
      <c r="B105" s="400" t="str">
        <f>IF(MAX(B$7:B104)+1&gt;MAX('Res.Aux.'!$Y$23:$Y$722),"-",MAX(B$7:B104)+1)</f>
        <v>-</v>
      </c>
      <c r="C105" s="401" t="str">
        <f>IF($B105="-","",INDEX('Res.Aux.'!$A$12:$AE$722,MATCH($B105,'Res.Aux.'!$Y$12:$Y$722,0),MATCH(C$6,'Res.Aux.'!$A$14:$AE$14,0)))</f>
        <v/>
      </c>
      <c r="D105" s="402" t="str">
        <f t="shared" si="31"/>
        <v/>
      </c>
      <c r="E105" s="403" t="str">
        <f>IF($B105="-","",INDEX('Res.Aux.'!$A$12:$AE$722,MATCH($B105,'Res.Aux.'!$Y$12:$Y$722,0),MATCH(E$6,'Res.Aux.'!$A$14:$AE$14,0)))</f>
        <v/>
      </c>
      <c r="F105" s="402" t="str">
        <f t="shared" si="32"/>
        <v/>
      </c>
      <c r="G105" s="404" t="str">
        <f>IF($B105="-","",INDEX('Res.Aux.'!$A$12:$AE$722,MATCH($B105,'Res.Aux.'!$Y$12:$Y$722,0),MATCH(G$6,'Res.Aux.'!$A$14:$AE$14,0)))</f>
        <v/>
      </c>
      <c r="H105" s="405" t="str">
        <f>IF($B105="-","",Datos!$I$16)</f>
        <v/>
      </c>
      <c r="I105" s="406" t="str">
        <f>IF($C105="","",Datos!$G$16)</f>
        <v/>
      </c>
      <c r="J105" s="407" t="str">
        <f>IF($B105="-","",INDEX('Res.Aux.'!$A$12:$AE$722,MATCH($B105,'Res.Aux.'!$Y$12:$Y$722,0),MATCH(J$6,'Res.Aux.'!$A$14:$AE$14,0)))</f>
        <v/>
      </c>
      <c r="K105" s="408" t="str">
        <f>IF($C105="","",Datos!$H$26)</f>
        <v/>
      </c>
      <c r="L105" s="409" t="str">
        <f>IF($I105="","",INDEX(Datos!$D$25:$I$33,MATCH('G. VAR. MAKRO'!$M105,Datos!$E$25:$E$33,0),MATCH('G. VAR. MAKRO'!$L$6,Datos!$D$26:$I$26,0)))</f>
        <v/>
      </c>
      <c r="M105" s="407" t="str">
        <f>IF($I105="","",INDEX('Res.Aux.'!$A$12:$AE$722,MATCH($B105,'Res.Aux.'!$Y$12:$Y$722,0),MATCH(M$6,'Res.Aux.'!$A$22:$AE$22,0)))</f>
        <v/>
      </c>
      <c r="N105" s="410" t="str">
        <f>IF($B105="-","",INDEX('Res.Aux.'!$A$12:$AE$722,MATCH($B105,'Res.Aux.'!$Y$12:$Y$722,0),MATCH(N$6,'Res.Aux.'!$A$14:$AE$14,0)))</f>
        <v/>
      </c>
      <c r="O105" s="411"/>
      <c r="P105" s="412" t="str">
        <f t="shared" si="30"/>
        <v/>
      </c>
      <c r="Q105" s="413" t="str">
        <f t="shared" si="33"/>
        <v>ù</v>
      </c>
      <c r="R105" s="414" t="str">
        <f>IF($B105="-","",INDEX('Res.Aux.'!$A$12:$AE$722,MATCH($B105,'Res.Aux.'!$Y$12:$Y$722,0),MATCH(R$6,'Res.Aux.'!$A$15:$AE$15,0)))</f>
        <v/>
      </c>
      <c r="S105" s="415" t="str">
        <f>IF($B105="-","",INDEX('Res.Aux.'!$A$12:$AE$722,MATCH($B105,'Res.Aux.'!$Y$12:$Y$722,0),MATCH(S$6,'Res.Aux.'!$A$15:$AE$15,0)))</f>
        <v/>
      </c>
      <c r="T105" s="415" t="str">
        <f>IF($B105="-","",INDEX('Res.Aux.'!$A$12:$AE$722,MATCH($B105,'Res.Aux.'!$Y$12:$Y$722,0),MATCH(T$6,'Res.Aux.'!$A$15:$AE$15,0)))</f>
        <v/>
      </c>
      <c r="U105" s="416" t="str">
        <f>IF($B105="-","",INDEX('Res.Aux.'!$A$12:$AE$722,MATCH($B105,'Res.Aux.'!$Y$12:$Y$722,0),MATCH(U$6,'Res.Aux.'!$A$15:$AE$15,0)))</f>
        <v/>
      </c>
      <c r="V105" s="417"/>
      <c r="W105" s="414" t="str">
        <f t="shared" si="34"/>
        <v>-</v>
      </c>
      <c r="X105" s="415" t="str">
        <f t="shared" si="35"/>
        <v>-</v>
      </c>
      <c r="Y105" s="415" t="str">
        <f t="shared" si="36"/>
        <v>-</v>
      </c>
      <c r="Z105" s="416" t="str">
        <f t="shared" si="37"/>
        <v>-</v>
      </c>
      <c r="AA105" s="417"/>
      <c r="AB105" s="414" t="str">
        <f t="shared" si="38"/>
        <v>-</v>
      </c>
      <c r="AC105" s="415" t="str">
        <f t="shared" si="39"/>
        <v>-</v>
      </c>
      <c r="AD105" s="415" t="str">
        <f t="shared" si="40"/>
        <v>-</v>
      </c>
      <c r="AE105" s="416" t="str">
        <f t="shared" si="41"/>
        <v>-</v>
      </c>
      <c r="AF105" s="417"/>
      <c r="AG105" s="410" t="str">
        <f t="shared" si="42"/>
        <v>-</v>
      </c>
      <c r="AH105" s="417"/>
      <c r="AI105" s="418" t="str">
        <f t="shared" si="43"/>
        <v>ù</v>
      </c>
      <c r="AJ105" s="419" t="str">
        <f t="shared" si="44"/>
        <v>~</v>
      </c>
      <c r="AK105" s="417"/>
      <c r="AL105" s="414" t="str">
        <f t="shared" si="45"/>
        <v>-</v>
      </c>
      <c r="AM105" s="416" t="str">
        <f t="shared" si="46"/>
        <v>-</v>
      </c>
    </row>
    <row r="106" spans="2:39" ht="15" x14ac:dyDescent="0.3">
      <c r="B106" s="400" t="str">
        <f>IF(MAX(B$7:B105)+1&gt;MAX('Res.Aux.'!$Y$23:$Y$722),"-",MAX(B$7:B105)+1)</f>
        <v>-</v>
      </c>
      <c r="C106" s="401" t="str">
        <f>IF($B106="-","",INDEX('Res.Aux.'!$A$12:$AE$722,MATCH($B106,'Res.Aux.'!$Y$12:$Y$722,0),MATCH(C$6,'Res.Aux.'!$A$14:$AE$14,0)))</f>
        <v/>
      </c>
      <c r="D106" s="402" t="str">
        <f t="shared" si="31"/>
        <v/>
      </c>
      <c r="E106" s="403" t="str">
        <f>IF($B106="-","",INDEX('Res.Aux.'!$A$12:$AE$722,MATCH($B106,'Res.Aux.'!$Y$12:$Y$722,0),MATCH(E$6,'Res.Aux.'!$A$14:$AE$14,0)))</f>
        <v/>
      </c>
      <c r="F106" s="402" t="str">
        <f t="shared" si="32"/>
        <v/>
      </c>
      <c r="G106" s="404" t="str">
        <f>IF($B106="-","",INDEX('Res.Aux.'!$A$12:$AE$722,MATCH($B106,'Res.Aux.'!$Y$12:$Y$722,0),MATCH(G$6,'Res.Aux.'!$A$14:$AE$14,0)))</f>
        <v/>
      </c>
      <c r="H106" s="405" t="str">
        <f>IF($B106="-","",Datos!$I$16)</f>
        <v/>
      </c>
      <c r="I106" s="406" t="str">
        <f>IF($C106="","",Datos!$G$16)</f>
        <v/>
      </c>
      <c r="J106" s="407" t="str">
        <f>IF($B106="-","",INDEX('Res.Aux.'!$A$12:$AE$722,MATCH($B106,'Res.Aux.'!$Y$12:$Y$722,0),MATCH(J$6,'Res.Aux.'!$A$14:$AE$14,0)))</f>
        <v/>
      </c>
      <c r="K106" s="408" t="str">
        <f>IF($C106="","",Datos!$H$26)</f>
        <v/>
      </c>
      <c r="L106" s="409" t="str">
        <f>IF($I106="","",INDEX(Datos!$D$25:$I$33,MATCH('G. VAR. MAKRO'!$M106,Datos!$E$25:$E$33,0),MATCH('G. VAR. MAKRO'!$L$6,Datos!$D$26:$I$26,0)))</f>
        <v/>
      </c>
      <c r="M106" s="407" t="str">
        <f>IF($I106="","",INDEX('Res.Aux.'!$A$12:$AE$722,MATCH($B106,'Res.Aux.'!$Y$12:$Y$722,0),MATCH(M$6,'Res.Aux.'!$A$22:$AE$22,0)))</f>
        <v/>
      </c>
      <c r="N106" s="410" t="str">
        <f>IF($B106="-","",INDEX('Res.Aux.'!$A$12:$AE$722,MATCH($B106,'Res.Aux.'!$Y$12:$Y$722,0),MATCH(N$6,'Res.Aux.'!$A$14:$AE$14,0)))</f>
        <v/>
      </c>
      <c r="O106" s="411"/>
      <c r="P106" s="412" t="str">
        <f t="shared" si="30"/>
        <v/>
      </c>
      <c r="Q106" s="413" t="str">
        <f t="shared" si="33"/>
        <v>ù</v>
      </c>
      <c r="R106" s="414" t="str">
        <f>IF($B106="-","",INDEX('Res.Aux.'!$A$12:$AE$722,MATCH($B106,'Res.Aux.'!$Y$12:$Y$722,0),MATCH(R$6,'Res.Aux.'!$A$15:$AE$15,0)))</f>
        <v/>
      </c>
      <c r="S106" s="415" t="str">
        <f>IF($B106="-","",INDEX('Res.Aux.'!$A$12:$AE$722,MATCH($B106,'Res.Aux.'!$Y$12:$Y$722,0),MATCH(S$6,'Res.Aux.'!$A$15:$AE$15,0)))</f>
        <v/>
      </c>
      <c r="T106" s="415" t="str">
        <f>IF($B106="-","",INDEX('Res.Aux.'!$A$12:$AE$722,MATCH($B106,'Res.Aux.'!$Y$12:$Y$722,0),MATCH(T$6,'Res.Aux.'!$A$15:$AE$15,0)))</f>
        <v/>
      </c>
      <c r="U106" s="416" t="str">
        <f>IF($B106="-","",INDEX('Res.Aux.'!$A$12:$AE$722,MATCH($B106,'Res.Aux.'!$Y$12:$Y$722,0),MATCH(U$6,'Res.Aux.'!$A$15:$AE$15,0)))</f>
        <v/>
      </c>
      <c r="V106" s="417"/>
      <c r="W106" s="414" t="str">
        <f t="shared" si="34"/>
        <v>-</v>
      </c>
      <c r="X106" s="415" t="str">
        <f t="shared" si="35"/>
        <v>-</v>
      </c>
      <c r="Y106" s="415" t="str">
        <f t="shared" si="36"/>
        <v>-</v>
      </c>
      <c r="Z106" s="416" t="str">
        <f t="shared" si="37"/>
        <v>-</v>
      </c>
      <c r="AA106" s="417"/>
      <c r="AB106" s="414" t="str">
        <f t="shared" si="38"/>
        <v>-</v>
      </c>
      <c r="AC106" s="415" t="str">
        <f t="shared" si="39"/>
        <v>-</v>
      </c>
      <c r="AD106" s="415" t="str">
        <f t="shared" si="40"/>
        <v>-</v>
      </c>
      <c r="AE106" s="416" t="str">
        <f t="shared" si="41"/>
        <v>-</v>
      </c>
      <c r="AF106" s="417"/>
      <c r="AG106" s="410" t="str">
        <f t="shared" si="42"/>
        <v>-</v>
      </c>
      <c r="AH106" s="417"/>
      <c r="AI106" s="418" t="str">
        <f t="shared" si="43"/>
        <v>ù</v>
      </c>
      <c r="AJ106" s="419" t="str">
        <f t="shared" si="44"/>
        <v>~</v>
      </c>
      <c r="AK106" s="417"/>
      <c r="AL106" s="414" t="str">
        <f t="shared" si="45"/>
        <v>-</v>
      </c>
      <c r="AM106" s="416" t="str">
        <f t="shared" si="46"/>
        <v>-</v>
      </c>
    </row>
    <row r="107" spans="2:39" ht="15" x14ac:dyDescent="0.3">
      <c r="B107" s="400" t="str">
        <f>IF(MAX(B$7:B106)+1&gt;MAX('Res.Aux.'!$Y$23:$Y$722),"-",MAX(B$7:B106)+1)</f>
        <v>-</v>
      </c>
      <c r="C107" s="401" t="str">
        <f>IF($B107="-","",INDEX('Res.Aux.'!$A$12:$AE$722,MATCH($B107,'Res.Aux.'!$Y$12:$Y$722,0),MATCH(C$6,'Res.Aux.'!$A$14:$AE$14,0)))</f>
        <v/>
      </c>
      <c r="D107" s="402" t="str">
        <f t="shared" si="31"/>
        <v/>
      </c>
      <c r="E107" s="403" t="str">
        <f>IF($B107="-","",INDEX('Res.Aux.'!$A$12:$AE$722,MATCH($B107,'Res.Aux.'!$Y$12:$Y$722,0),MATCH(E$6,'Res.Aux.'!$A$14:$AE$14,0)))</f>
        <v/>
      </c>
      <c r="F107" s="402" t="str">
        <f t="shared" si="32"/>
        <v/>
      </c>
      <c r="G107" s="404" t="str">
        <f>IF($B107="-","",INDEX('Res.Aux.'!$A$12:$AE$722,MATCH($B107,'Res.Aux.'!$Y$12:$Y$722,0),MATCH(G$6,'Res.Aux.'!$A$14:$AE$14,0)))</f>
        <v/>
      </c>
      <c r="H107" s="405" t="str">
        <f>IF($B107="-","",Datos!$I$16)</f>
        <v/>
      </c>
      <c r="I107" s="406" t="str">
        <f>IF($C107="","",Datos!$G$16)</f>
        <v/>
      </c>
      <c r="J107" s="407" t="str">
        <f>IF($B107="-","",INDEX('Res.Aux.'!$A$12:$AE$722,MATCH($B107,'Res.Aux.'!$Y$12:$Y$722,0),MATCH(J$6,'Res.Aux.'!$A$14:$AE$14,0)))</f>
        <v/>
      </c>
      <c r="K107" s="408" t="str">
        <f>IF($C107="","",Datos!$H$26)</f>
        <v/>
      </c>
      <c r="L107" s="409" t="str">
        <f>IF($I107="","",INDEX(Datos!$D$25:$I$33,MATCH('G. VAR. MAKRO'!$M107,Datos!$E$25:$E$33,0),MATCH('G. VAR. MAKRO'!$L$6,Datos!$D$26:$I$26,0)))</f>
        <v/>
      </c>
      <c r="M107" s="407" t="str">
        <f>IF($I107="","",INDEX('Res.Aux.'!$A$12:$AE$722,MATCH($B107,'Res.Aux.'!$Y$12:$Y$722,0),MATCH(M$6,'Res.Aux.'!$A$22:$AE$22,0)))</f>
        <v/>
      </c>
      <c r="N107" s="410" t="str">
        <f>IF($B107="-","",INDEX('Res.Aux.'!$A$12:$AE$722,MATCH($B107,'Res.Aux.'!$Y$12:$Y$722,0),MATCH(N$6,'Res.Aux.'!$A$14:$AE$14,0)))</f>
        <v/>
      </c>
      <c r="O107" s="411"/>
      <c r="P107" s="412" t="str">
        <f t="shared" si="30"/>
        <v/>
      </c>
      <c r="Q107" s="413" t="str">
        <f t="shared" si="33"/>
        <v>ù</v>
      </c>
      <c r="R107" s="414" t="str">
        <f>IF($B107="-","",INDEX('Res.Aux.'!$A$12:$AE$722,MATCH($B107,'Res.Aux.'!$Y$12:$Y$722,0),MATCH(R$6,'Res.Aux.'!$A$15:$AE$15,0)))</f>
        <v/>
      </c>
      <c r="S107" s="415" t="str">
        <f>IF($B107="-","",INDEX('Res.Aux.'!$A$12:$AE$722,MATCH($B107,'Res.Aux.'!$Y$12:$Y$722,0),MATCH(S$6,'Res.Aux.'!$A$15:$AE$15,0)))</f>
        <v/>
      </c>
      <c r="T107" s="415" t="str">
        <f>IF($B107="-","",INDEX('Res.Aux.'!$A$12:$AE$722,MATCH($B107,'Res.Aux.'!$Y$12:$Y$722,0),MATCH(T$6,'Res.Aux.'!$A$15:$AE$15,0)))</f>
        <v/>
      </c>
      <c r="U107" s="416" t="str">
        <f>IF($B107="-","",INDEX('Res.Aux.'!$A$12:$AE$722,MATCH($B107,'Res.Aux.'!$Y$12:$Y$722,0),MATCH(U$6,'Res.Aux.'!$A$15:$AE$15,0)))</f>
        <v/>
      </c>
      <c r="V107" s="417"/>
      <c r="W107" s="414" t="str">
        <f t="shared" si="34"/>
        <v>-</v>
      </c>
      <c r="X107" s="415" t="str">
        <f t="shared" si="35"/>
        <v>-</v>
      </c>
      <c r="Y107" s="415" t="str">
        <f t="shared" si="36"/>
        <v>-</v>
      </c>
      <c r="Z107" s="416" t="str">
        <f t="shared" si="37"/>
        <v>-</v>
      </c>
      <c r="AA107" s="417"/>
      <c r="AB107" s="414" t="str">
        <f t="shared" si="38"/>
        <v>-</v>
      </c>
      <c r="AC107" s="415" t="str">
        <f t="shared" si="39"/>
        <v>-</v>
      </c>
      <c r="AD107" s="415" t="str">
        <f t="shared" si="40"/>
        <v>-</v>
      </c>
      <c r="AE107" s="416" t="str">
        <f t="shared" si="41"/>
        <v>-</v>
      </c>
      <c r="AF107" s="417"/>
      <c r="AG107" s="410" t="str">
        <f t="shared" si="42"/>
        <v>-</v>
      </c>
      <c r="AH107" s="417"/>
      <c r="AI107" s="418" t="str">
        <f t="shared" si="43"/>
        <v>ù</v>
      </c>
      <c r="AJ107" s="419" t="str">
        <f t="shared" si="44"/>
        <v>~</v>
      </c>
      <c r="AK107" s="417"/>
      <c r="AL107" s="414" t="str">
        <f t="shared" si="45"/>
        <v>-</v>
      </c>
      <c r="AM107" s="416" t="str">
        <f t="shared" si="46"/>
        <v>-</v>
      </c>
    </row>
    <row r="108" spans="2:39" ht="15" x14ac:dyDescent="0.3">
      <c r="B108" s="400" t="str">
        <f>IF(MAX(B$7:B107)+1&gt;MAX('Res.Aux.'!$Y$23:$Y$722),"-",MAX(B$7:B107)+1)</f>
        <v>-</v>
      </c>
      <c r="C108" s="401" t="str">
        <f>IF($B108="-","",INDEX('Res.Aux.'!$A$12:$AE$722,MATCH($B108,'Res.Aux.'!$Y$12:$Y$722,0),MATCH(C$6,'Res.Aux.'!$A$14:$AE$14,0)))</f>
        <v/>
      </c>
      <c r="D108" s="402" t="str">
        <f t="shared" si="31"/>
        <v/>
      </c>
      <c r="E108" s="403" t="str">
        <f>IF($B108="-","",INDEX('Res.Aux.'!$A$12:$AE$722,MATCH($B108,'Res.Aux.'!$Y$12:$Y$722,0),MATCH(E$6,'Res.Aux.'!$A$14:$AE$14,0)))</f>
        <v/>
      </c>
      <c r="F108" s="402" t="str">
        <f t="shared" si="32"/>
        <v/>
      </c>
      <c r="G108" s="404" t="str">
        <f>IF($B108="-","",INDEX('Res.Aux.'!$A$12:$AE$722,MATCH($B108,'Res.Aux.'!$Y$12:$Y$722,0),MATCH(G$6,'Res.Aux.'!$A$14:$AE$14,0)))</f>
        <v/>
      </c>
      <c r="H108" s="405" t="str">
        <f>IF($B108="-","",Datos!$I$16)</f>
        <v/>
      </c>
      <c r="I108" s="406" t="str">
        <f>IF($C108="","",Datos!$G$16)</f>
        <v/>
      </c>
      <c r="J108" s="407" t="str">
        <f>IF($B108="-","",INDEX('Res.Aux.'!$A$12:$AE$722,MATCH($B108,'Res.Aux.'!$Y$12:$Y$722,0),MATCH(J$6,'Res.Aux.'!$A$14:$AE$14,0)))</f>
        <v/>
      </c>
      <c r="K108" s="408" t="str">
        <f>IF($C108="","",Datos!$H$26)</f>
        <v/>
      </c>
      <c r="L108" s="409" t="str">
        <f>IF($I108="","",INDEX(Datos!$D$25:$I$33,MATCH('G. VAR. MAKRO'!$M108,Datos!$E$25:$E$33,0),MATCH('G. VAR. MAKRO'!$L$6,Datos!$D$26:$I$26,0)))</f>
        <v/>
      </c>
      <c r="M108" s="407" t="str">
        <f>IF($I108="","",INDEX('Res.Aux.'!$A$12:$AE$722,MATCH($B108,'Res.Aux.'!$Y$12:$Y$722,0),MATCH(M$6,'Res.Aux.'!$A$22:$AE$22,0)))</f>
        <v/>
      </c>
      <c r="N108" s="410" t="str">
        <f>IF($B108="-","",INDEX('Res.Aux.'!$A$12:$AE$722,MATCH($B108,'Res.Aux.'!$Y$12:$Y$722,0),MATCH(N$6,'Res.Aux.'!$A$14:$AE$14,0)))</f>
        <v/>
      </c>
      <c r="O108" s="411"/>
      <c r="P108" s="412" t="str">
        <f t="shared" si="30"/>
        <v/>
      </c>
      <c r="Q108" s="413" t="str">
        <f t="shared" si="33"/>
        <v>ù</v>
      </c>
      <c r="R108" s="414" t="str">
        <f>IF($B108="-","",INDEX('Res.Aux.'!$A$12:$AE$722,MATCH($B108,'Res.Aux.'!$Y$12:$Y$722,0),MATCH(R$6,'Res.Aux.'!$A$15:$AE$15,0)))</f>
        <v/>
      </c>
      <c r="S108" s="415" t="str">
        <f>IF($B108="-","",INDEX('Res.Aux.'!$A$12:$AE$722,MATCH($B108,'Res.Aux.'!$Y$12:$Y$722,0),MATCH(S$6,'Res.Aux.'!$A$15:$AE$15,0)))</f>
        <v/>
      </c>
      <c r="T108" s="415" t="str">
        <f>IF($B108="-","",INDEX('Res.Aux.'!$A$12:$AE$722,MATCH($B108,'Res.Aux.'!$Y$12:$Y$722,0),MATCH(T$6,'Res.Aux.'!$A$15:$AE$15,0)))</f>
        <v/>
      </c>
      <c r="U108" s="416" t="str">
        <f>IF($B108="-","",INDEX('Res.Aux.'!$A$12:$AE$722,MATCH($B108,'Res.Aux.'!$Y$12:$Y$722,0),MATCH(U$6,'Res.Aux.'!$A$15:$AE$15,0)))</f>
        <v/>
      </c>
      <c r="V108" s="417"/>
      <c r="W108" s="414" t="str">
        <f t="shared" si="34"/>
        <v>-</v>
      </c>
      <c r="X108" s="415" t="str">
        <f t="shared" si="35"/>
        <v>-</v>
      </c>
      <c r="Y108" s="415" t="str">
        <f t="shared" si="36"/>
        <v>-</v>
      </c>
      <c r="Z108" s="416" t="str">
        <f t="shared" si="37"/>
        <v>-</v>
      </c>
      <c r="AA108" s="417"/>
      <c r="AB108" s="414" t="str">
        <f t="shared" si="38"/>
        <v>-</v>
      </c>
      <c r="AC108" s="415" t="str">
        <f t="shared" si="39"/>
        <v>-</v>
      </c>
      <c r="AD108" s="415" t="str">
        <f t="shared" si="40"/>
        <v>-</v>
      </c>
      <c r="AE108" s="416" t="str">
        <f t="shared" si="41"/>
        <v>-</v>
      </c>
      <c r="AF108" s="417"/>
      <c r="AG108" s="410" t="str">
        <f t="shared" si="42"/>
        <v>-</v>
      </c>
      <c r="AH108" s="417"/>
      <c r="AI108" s="418" t="str">
        <f t="shared" si="43"/>
        <v>ù</v>
      </c>
      <c r="AJ108" s="419" t="str">
        <f t="shared" si="44"/>
        <v>~</v>
      </c>
      <c r="AK108" s="417"/>
      <c r="AL108" s="414" t="str">
        <f t="shared" si="45"/>
        <v>-</v>
      </c>
      <c r="AM108" s="416" t="str">
        <f t="shared" si="46"/>
        <v>-</v>
      </c>
    </row>
    <row r="109" spans="2:39" ht="15" x14ac:dyDescent="0.3">
      <c r="B109" s="400" t="str">
        <f>IF(MAX(B$7:B108)+1&gt;MAX('Res.Aux.'!$Y$23:$Y$722),"-",MAX(B$7:B108)+1)</f>
        <v>-</v>
      </c>
      <c r="C109" s="401" t="str">
        <f>IF($B109="-","",INDEX('Res.Aux.'!$A$12:$AE$722,MATCH($B109,'Res.Aux.'!$Y$12:$Y$722,0),MATCH(C$6,'Res.Aux.'!$A$14:$AE$14,0)))</f>
        <v/>
      </c>
      <c r="D109" s="402" t="str">
        <f t="shared" si="31"/>
        <v/>
      </c>
      <c r="E109" s="403" t="str">
        <f>IF($B109="-","",INDEX('Res.Aux.'!$A$12:$AE$722,MATCH($B109,'Res.Aux.'!$Y$12:$Y$722,0),MATCH(E$6,'Res.Aux.'!$A$14:$AE$14,0)))</f>
        <v/>
      </c>
      <c r="F109" s="402" t="str">
        <f t="shared" si="32"/>
        <v/>
      </c>
      <c r="G109" s="404" t="str">
        <f>IF($B109="-","",INDEX('Res.Aux.'!$A$12:$AE$722,MATCH($B109,'Res.Aux.'!$Y$12:$Y$722,0),MATCH(G$6,'Res.Aux.'!$A$14:$AE$14,0)))</f>
        <v/>
      </c>
      <c r="H109" s="405" t="str">
        <f>IF($B109="-","",Datos!$I$16)</f>
        <v/>
      </c>
      <c r="I109" s="406" t="str">
        <f>IF($C109="","",Datos!$G$16)</f>
        <v/>
      </c>
      <c r="J109" s="407" t="str">
        <f>IF($B109="-","",INDEX('Res.Aux.'!$A$12:$AE$722,MATCH($B109,'Res.Aux.'!$Y$12:$Y$722,0),MATCH(J$6,'Res.Aux.'!$A$14:$AE$14,0)))</f>
        <v/>
      </c>
      <c r="K109" s="408" t="str">
        <f>IF($C109="","",Datos!$H$26)</f>
        <v/>
      </c>
      <c r="L109" s="409" t="str">
        <f>IF($I109="","",INDEX(Datos!$D$25:$I$33,MATCH('G. VAR. MAKRO'!$M109,Datos!$E$25:$E$33,0),MATCH('G. VAR. MAKRO'!$L$6,Datos!$D$26:$I$26,0)))</f>
        <v/>
      </c>
      <c r="M109" s="407" t="str">
        <f>IF($I109="","",INDEX('Res.Aux.'!$A$12:$AE$722,MATCH($B109,'Res.Aux.'!$Y$12:$Y$722,0),MATCH(M$6,'Res.Aux.'!$A$22:$AE$22,0)))</f>
        <v/>
      </c>
      <c r="N109" s="410" t="str">
        <f>IF($B109="-","",INDEX('Res.Aux.'!$A$12:$AE$722,MATCH($B109,'Res.Aux.'!$Y$12:$Y$722,0),MATCH(N$6,'Res.Aux.'!$A$14:$AE$14,0)))</f>
        <v/>
      </c>
      <c r="O109" s="411"/>
      <c r="P109" s="412" t="str">
        <f t="shared" si="30"/>
        <v/>
      </c>
      <c r="Q109" s="413" t="str">
        <f t="shared" si="33"/>
        <v>ù</v>
      </c>
      <c r="R109" s="414" t="str">
        <f>IF($B109="-","",INDEX('Res.Aux.'!$A$12:$AE$722,MATCH($B109,'Res.Aux.'!$Y$12:$Y$722,0),MATCH(R$6,'Res.Aux.'!$A$15:$AE$15,0)))</f>
        <v/>
      </c>
      <c r="S109" s="415" t="str">
        <f>IF($B109="-","",INDEX('Res.Aux.'!$A$12:$AE$722,MATCH($B109,'Res.Aux.'!$Y$12:$Y$722,0),MATCH(S$6,'Res.Aux.'!$A$15:$AE$15,0)))</f>
        <v/>
      </c>
      <c r="T109" s="415" t="str">
        <f>IF($B109="-","",INDEX('Res.Aux.'!$A$12:$AE$722,MATCH($B109,'Res.Aux.'!$Y$12:$Y$722,0),MATCH(T$6,'Res.Aux.'!$A$15:$AE$15,0)))</f>
        <v/>
      </c>
      <c r="U109" s="416" t="str">
        <f>IF($B109="-","",INDEX('Res.Aux.'!$A$12:$AE$722,MATCH($B109,'Res.Aux.'!$Y$12:$Y$722,0),MATCH(U$6,'Res.Aux.'!$A$15:$AE$15,0)))</f>
        <v/>
      </c>
      <c r="V109" s="417"/>
      <c r="W109" s="414" t="str">
        <f t="shared" si="34"/>
        <v>-</v>
      </c>
      <c r="X109" s="415" t="str">
        <f t="shared" si="35"/>
        <v>-</v>
      </c>
      <c r="Y109" s="415" t="str">
        <f t="shared" si="36"/>
        <v>-</v>
      </c>
      <c r="Z109" s="416" t="str">
        <f t="shared" si="37"/>
        <v>-</v>
      </c>
      <c r="AA109" s="417"/>
      <c r="AB109" s="414" t="str">
        <f t="shared" si="38"/>
        <v>-</v>
      </c>
      <c r="AC109" s="415" t="str">
        <f t="shared" si="39"/>
        <v>-</v>
      </c>
      <c r="AD109" s="415" t="str">
        <f t="shared" si="40"/>
        <v>-</v>
      </c>
      <c r="AE109" s="416" t="str">
        <f t="shared" si="41"/>
        <v>-</v>
      </c>
      <c r="AF109" s="417"/>
      <c r="AG109" s="410" t="str">
        <f t="shared" si="42"/>
        <v>-</v>
      </c>
      <c r="AH109" s="417"/>
      <c r="AI109" s="418" t="str">
        <f t="shared" si="43"/>
        <v>ù</v>
      </c>
      <c r="AJ109" s="419" t="str">
        <f t="shared" si="44"/>
        <v>~</v>
      </c>
      <c r="AK109" s="417"/>
      <c r="AL109" s="414" t="str">
        <f t="shared" si="45"/>
        <v>-</v>
      </c>
      <c r="AM109" s="416" t="str">
        <f t="shared" si="46"/>
        <v>-</v>
      </c>
    </row>
    <row r="110" spans="2:39" ht="15" x14ac:dyDescent="0.3">
      <c r="B110" s="400" t="str">
        <f>IF(MAX(B$7:B109)+1&gt;MAX('Res.Aux.'!$Y$23:$Y$722),"-",MAX(B$7:B109)+1)</f>
        <v>-</v>
      </c>
      <c r="C110" s="401" t="str">
        <f>IF($B110="-","",INDEX('Res.Aux.'!$A$12:$AE$722,MATCH($B110,'Res.Aux.'!$Y$12:$Y$722,0),MATCH(C$6,'Res.Aux.'!$A$14:$AE$14,0)))</f>
        <v/>
      </c>
      <c r="D110" s="402" t="str">
        <f t="shared" si="31"/>
        <v/>
      </c>
      <c r="E110" s="403" t="str">
        <f>IF($B110="-","",INDEX('Res.Aux.'!$A$12:$AE$722,MATCH($B110,'Res.Aux.'!$Y$12:$Y$722,0),MATCH(E$6,'Res.Aux.'!$A$14:$AE$14,0)))</f>
        <v/>
      </c>
      <c r="F110" s="402" t="str">
        <f t="shared" si="32"/>
        <v/>
      </c>
      <c r="G110" s="404" t="str">
        <f>IF($B110="-","",INDEX('Res.Aux.'!$A$12:$AE$722,MATCH($B110,'Res.Aux.'!$Y$12:$Y$722,0),MATCH(G$6,'Res.Aux.'!$A$14:$AE$14,0)))</f>
        <v/>
      </c>
      <c r="H110" s="405" t="str">
        <f>IF($B110="-","",Datos!$I$16)</f>
        <v/>
      </c>
      <c r="I110" s="406" t="str">
        <f>IF($C110="","",Datos!$G$16)</f>
        <v/>
      </c>
      <c r="J110" s="407" t="str">
        <f>IF($B110="-","",INDEX('Res.Aux.'!$A$12:$AE$722,MATCH($B110,'Res.Aux.'!$Y$12:$Y$722,0),MATCH(J$6,'Res.Aux.'!$A$14:$AE$14,0)))</f>
        <v/>
      </c>
      <c r="K110" s="408" t="str">
        <f>IF($C110="","",Datos!$H$26)</f>
        <v/>
      </c>
      <c r="L110" s="409" t="str">
        <f>IF($I110="","",INDEX(Datos!$D$25:$I$33,MATCH('G. VAR. MAKRO'!$M110,Datos!$E$25:$E$33,0),MATCH('G. VAR. MAKRO'!$L$6,Datos!$D$26:$I$26,0)))</f>
        <v/>
      </c>
      <c r="M110" s="407" t="str">
        <f>IF($I110="","",INDEX('Res.Aux.'!$A$12:$AE$722,MATCH($B110,'Res.Aux.'!$Y$12:$Y$722,0),MATCH(M$6,'Res.Aux.'!$A$22:$AE$22,0)))</f>
        <v/>
      </c>
      <c r="N110" s="410" t="str">
        <f>IF($B110="-","",INDEX('Res.Aux.'!$A$12:$AE$722,MATCH($B110,'Res.Aux.'!$Y$12:$Y$722,0),MATCH(N$6,'Res.Aux.'!$A$14:$AE$14,0)))</f>
        <v/>
      </c>
      <c r="O110" s="411"/>
      <c r="P110" s="412" t="str">
        <f t="shared" si="30"/>
        <v/>
      </c>
      <c r="Q110" s="413" t="str">
        <f t="shared" si="33"/>
        <v>ù</v>
      </c>
      <c r="R110" s="414" t="str">
        <f>IF($B110="-","",INDEX('Res.Aux.'!$A$12:$AE$722,MATCH($B110,'Res.Aux.'!$Y$12:$Y$722,0),MATCH(R$6,'Res.Aux.'!$A$15:$AE$15,0)))</f>
        <v/>
      </c>
      <c r="S110" s="415" t="str">
        <f>IF($B110="-","",INDEX('Res.Aux.'!$A$12:$AE$722,MATCH($B110,'Res.Aux.'!$Y$12:$Y$722,0),MATCH(S$6,'Res.Aux.'!$A$15:$AE$15,0)))</f>
        <v/>
      </c>
      <c r="T110" s="415" t="str">
        <f>IF($B110="-","",INDEX('Res.Aux.'!$A$12:$AE$722,MATCH($B110,'Res.Aux.'!$Y$12:$Y$722,0),MATCH(T$6,'Res.Aux.'!$A$15:$AE$15,0)))</f>
        <v/>
      </c>
      <c r="U110" s="416" t="str">
        <f>IF($B110="-","",INDEX('Res.Aux.'!$A$12:$AE$722,MATCH($B110,'Res.Aux.'!$Y$12:$Y$722,0),MATCH(U$6,'Res.Aux.'!$A$15:$AE$15,0)))</f>
        <v/>
      </c>
      <c r="V110" s="417"/>
      <c r="W110" s="414" t="str">
        <f t="shared" si="34"/>
        <v>-</v>
      </c>
      <c r="X110" s="415" t="str">
        <f t="shared" si="35"/>
        <v>-</v>
      </c>
      <c r="Y110" s="415" t="str">
        <f t="shared" si="36"/>
        <v>-</v>
      </c>
      <c r="Z110" s="416" t="str">
        <f t="shared" si="37"/>
        <v>-</v>
      </c>
      <c r="AA110" s="417"/>
      <c r="AB110" s="414" t="str">
        <f t="shared" si="38"/>
        <v>-</v>
      </c>
      <c r="AC110" s="415" t="str">
        <f t="shared" si="39"/>
        <v>-</v>
      </c>
      <c r="AD110" s="415" t="str">
        <f t="shared" si="40"/>
        <v>-</v>
      </c>
      <c r="AE110" s="416" t="str">
        <f t="shared" si="41"/>
        <v>-</v>
      </c>
      <c r="AF110" s="417"/>
      <c r="AG110" s="410" t="str">
        <f t="shared" si="42"/>
        <v>-</v>
      </c>
      <c r="AH110" s="417"/>
      <c r="AI110" s="418" t="str">
        <f t="shared" si="43"/>
        <v>ù</v>
      </c>
      <c r="AJ110" s="419" t="str">
        <f t="shared" si="44"/>
        <v>~</v>
      </c>
      <c r="AK110" s="417"/>
      <c r="AL110" s="414" t="str">
        <f t="shared" si="45"/>
        <v>-</v>
      </c>
      <c r="AM110" s="416" t="str">
        <f t="shared" si="46"/>
        <v>-</v>
      </c>
    </row>
    <row r="111" spans="2:39" ht="15" x14ac:dyDescent="0.3">
      <c r="B111" s="400" t="str">
        <f>IF(MAX(B$7:B110)+1&gt;MAX('Res.Aux.'!$Y$23:$Y$722),"-",MAX(B$7:B110)+1)</f>
        <v>-</v>
      </c>
      <c r="C111" s="401" t="str">
        <f>IF($B111="-","",INDEX('Res.Aux.'!$A$12:$AE$722,MATCH($B111,'Res.Aux.'!$Y$12:$Y$722,0),MATCH(C$6,'Res.Aux.'!$A$14:$AE$14,0)))</f>
        <v/>
      </c>
      <c r="D111" s="402" t="str">
        <f t="shared" si="31"/>
        <v/>
      </c>
      <c r="E111" s="403" t="str">
        <f>IF($B111="-","",INDEX('Res.Aux.'!$A$12:$AE$722,MATCH($B111,'Res.Aux.'!$Y$12:$Y$722,0),MATCH(E$6,'Res.Aux.'!$A$14:$AE$14,0)))</f>
        <v/>
      </c>
      <c r="F111" s="402" t="str">
        <f t="shared" si="32"/>
        <v/>
      </c>
      <c r="G111" s="404" t="str">
        <f>IF($B111="-","",INDEX('Res.Aux.'!$A$12:$AE$722,MATCH($B111,'Res.Aux.'!$Y$12:$Y$722,0),MATCH(G$6,'Res.Aux.'!$A$14:$AE$14,0)))</f>
        <v/>
      </c>
      <c r="H111" s="405" t="str">
        <f>IF($B111="-","",Datos!$I$16)</f>
        <v/>
      </c>
      <c r="I111" s="406" t="str">
        <f>IF($C111="","",Datos!$G$16)</f>
        <v/>
      </c>
      <c r="J111" s="407" t="str">
        <f>IF($B111="-","",INDEX('Res.Aux.'!$A$12:$AE$722,MATCH($B111,'Res.Aux.'!$Y$12:$Y$722,0),MATCH(J$6,'Res.Aux.'!$A$14:$AE$14,0)))</f>
        <v/>
      </c>
      <c r="K111" s="408" t="str">
        <f>IF($C111="","",Datos!$H$26)</f>
        <v/>
      </c>
      <c r="L111" s="409" t="str">
        <f>IF($I111="","",INDEX(Datos!$D$25:$I$33,MATCH('G. VAR. MAKRO'!$M111,Datos!$E$25:$E$33,0),MATCH('G. VAR. MAKRO'!$L$6,Datos!$D$26:$I$26,0)))</f>
        <v/>
      </c>
      <c r="M111" s="407" t="str">
        <f>IF($I111="","",INDEX('Res.Aux.'!$A$12:$AE$722,MATCH($B111,'Res.Aux.'!$Y$12:$Y$722,0),MATCH(M$6,'Res.Aux.'!$A$22:$AE$22,0)))</f>
        <v/>
      </c>
      <c r="N111" s="410" t="str">
        <f>IF($B111="-","",INDEX('Res.Aux.'!$A$12:$AE$722,MATCH($B111,'Res.Aux.'!$Y$12:$Y$722,0),MATCH(N$6,'Res.Aux.'!$A$14:$AE$14,0)))</f>
        <v/>
      </c>
      <c r="O111" s="411"/>
      <c r="P111" s="412" t="str">
        <f t="shared" si="30"/>
        <v/>
      </c>
      <c r="Q111" s="413" t="str">
        <f t="shared" si="33"/>
        <v>ù</v>
      </c>
      <c r="R111" s="414" t="str">
        <f>IF($B111="-","",INDEX('Res.Aux.'!$A$12:$AE$722,MATCH($B111,'Res.Aux.'!$Y$12:$Y$722,0),MATCH(R$6,'Res.Aux.'!$A$15:$AE$15,0)))</f>
        <v/>
      </c>
      <c r="S111" s="415" t="str">
        <f>IF($B111="-","",INDEX('Res.Aux.'!$A$12:$AE$722,MATCH($B111,'Res.Aux.'!$Y$12:$Y$722,0),MATCH(S$6,'Res.Aux.'!$A$15:$AE$15,0)))</f>
        <v/>
      </c>
      <c r="T111" s="415" t="str">
        <f>IF($B111="-","",INDEX('Res.Aux.'!$A$12:$AE$722,MATCH($B111,'Res.Aux.'!$Y$12:$Y$722,0),MATCH(T$6,'Res.Aux.'!$A$15:$AE$15,0)))</f>
        <v/>
      </c>
      <c r="U111" s="416" t="str">
        <f>IF($B111="-","",INDEX('Res.Aux.'!$A$12:$AE$722,MATCH($B111,'Res.Aux.'!$Y$12:$Y$722,0),MATCH(U$6,'Res.Aux.'!$A$15:$AE$15,0)))</f>
        <v/>
      </c>
      <c r="V111" s="417"/>
      <c r="W111" s="414" t="str">
        <f t="shared" si="34"/>
        <v>-</v>
      </c>
      <c r="X111" s="415" t="str">
        <f t="shared" si="35"/>
        <v>-</v>
      </c>
      <c r="Y111" s="415" t="str">
        <f t="shared" si="36"/>
        <v>-</v>
      </c>
      <c r="Z111" s="416" t="str">
        <f t="shared" si="37"/>
        <v>-</v>
      </c>
      <c r="AA111" s="417"/>
      <c r="AB111" s="414" t="str">
        <f t="shared" si="38"/>
        <v>-</v>
      </c>
      <c r="AC111" s="415" t="str">
        <f t="shared" si="39"/>
        <v>-</v>
      </c>
      <c r="AD111" s="415" t="str">
        <f t="shared" si="40"/>
        <v>-</v>
      </c>
      <c r="AE111" s="416" t="str">
        <f t="shared" si="41"/>
        <v>-</v>
      </c>
      <c r="AF111" s="417"/>
      <c r="AG111" s="410" t="str">
        <f t="shared" si="42"/>
        <v>-</v>
      </c>
      <c r="AH111" s="417"/>
      <c r="AI111" s="418" t="str">
        <f t="shared" si="43"/>
        <v>ù</v>
      </c>
      <c r="AJ111" s="419" t="str">
        <f t="shared" si="44"/>
        <v>~</v>
      </c>
      <c r="AK111" s="417"/>
      <c r="AL111" s="414" t="str">
        <f t="shared" si="45"/>
        <v>-</v>
      </c>
      <c r="AM111" s="416" t="str">
        <f t="shared" si="46"/>
        <v>-</v>
      </c>
    </row>
    <row r="112" spans="2:39" ht="15" x14ac:dyDescent="0.3">
      <c r="B112" s="400" t="str">
        <f>IF(MAX(B$7:B111)+1&gt;MAX('Res.Aux.'!$Y$23:$Y$722),"-",MAX(B$7:B111)+1)</f>
        <v>-</v>
      </c>
      <c r="C112" s="401" t="str">
        <f>IF($B112="-","",INDEX('Res.Aux.'!$A$12:$AE$722,MATCH($B112,'Res.Aux.'!$Y$12:$Y$722,0),MATCH(C$6,'Res.Aux.'!$A$14:$AE$14,0)))</f>
        <v/>
      </c>
      <c r="D112" s="402" t="str">
        <f t="shared" si="31"/>
        <v/>
      </c>
      <c r="E112" s="403" t="str">
        <f>IF($B112="-","",INDEX('Res.Aux.'!$A$12:$AE$722,MATCH($B112,'Res.Aux.'!$Y$12:$Y$722,0),MATCH(E$6,'Res.Aux.'!$A$14:$AE$14,0)))</f>
        <v/>
      </c>
      <c r="F112" s="402" t="str">
        <f t="shared" si="32"/>
        <v/>
      </c>
      <c r="G112" s="404" t="str">
        <f>IF($B112="-","",INDEX('Res.Aux.'!$A$12:$AE$722,MATCH($B112,'Res.Aux.'!$Y$12:$Y$722,0),MATCH(G$6,'Res.Aux.'!$A$14:$AE$14,0)))</f>
        <v/>
      </c>
      <c r="H112" s="405" t="str">
        <f>IF($B112="-","",Datos!$I$16)</f>
        <v/>
      </c>
      <c r="I112" s="406" t="str">
        <f>IF($C112="","",Datos!$G$16)</f>
        <v/>
      </c>
      <c r="J112" s="407" t="str">
        <f>IF($B112="-","",INDEX('Res.Aux.'!$A$12:$AE$722,MATCH($B112,'Res.Aux.'!$Y$12:$Y$722,0),MATCH(J$6,'Res.Aux.'!$A$14:$AE$14,0)))</f>
        <v/>
      </c>
      <c r="K112" s="408" t="str">
        <f>IF($C112="","",Datos!$H$26)</f>
        <v/>
      </c>
      <c r="L112" s="409" t="str">
        <f>IF($I112="","",INDEX(Datos!$D$25:$I$33,MATCH('G. VAR. MAKRO'!$M112,Datos!$E$25:$E$33,0),MATCH('G. VAR. MAKRO'!$L$6,Datos!$D$26:$I$26,0)))</f>
        <v/>
      </c>
      <c r="M112" s="407" t="str">
        <f>IF($I112="","",INDEX('Res.Aux.'!$A$12:$AE$722,MATCH($B112,'Res.Aux.'!$Y$12:$Y$722,0),MATCH(M$6,'Res.Aux.'!$A$22:$AE$22,0)))</f>
        <v/>
      </c>
      <c r="N112" s="410" t="str">
        <f>IF($B112="-","",INDEX('Res.Aux.'!$A$12:$AE$722,MATCH($B112,'Res.Aux.'!$Y$12:$Y$722,0),MATCH(N$6,'Res.Aux.'!$A$14:$AE$14,0)))</f>
        <v/>
      </c>
      <c r="O112" s="411"/>
      <c r="P112" s="412" t="str">
        <f t="shared" si="30"/>
        <v/>
      </c>
      <c r="Q112" s="413" t="str">
        <f t="shared" si="33"/>
        <v>ù</v>
      </c>
      <c r="R112" s="414" t="str">
        <f>IF($B112="-","",INDEX('Res.Aux.'!$A$12:$AE$722,MATCH($B112,'Res.Aux.'!$Y$12:$Y$722,0),MATCH(R$6,'Res.Aux.'!$A$15:$AE$15,0)))</f>
        <v/>
      </c>
      <c r="S112" s="415" t="str">
        <f>IF($B112="-","",INDEX('Res.Aux.'!$A$12:$AE$722,MATCH($B112,'Res.Aux.'!$Y$12:$Y$722,0),MATCH(S$6,'Res.Aux.'!$A$15:$AE$15,0)))</f>
        <v/>
      </c>
      <c r="T112" s="415" t="str">
        <f>IF($B112="-","",INDEX('Res.Aux.'!$A$12:$AE$722,MATCH($B112,'Res.Aux.'!$Y$12:$Y$722,0),MATCH(T$6,'Res.Aux.'!$A$15:$AE$15,0)))</f>
        <v/>
      </c>
      <c r="U112" s="416" t="str">
        <f>IF($B112="-","",INDEX('Res.Aux.'!$A$12:$AE$722,MATCH($B112,'Res.Aux.'!$Y$12:$Y$722,0),MATCH(U$6,'Res.Aux.'!$A$15:$AE$15,0)))</f>
        <v/>
      </c>
      <c r="V112" s="417"/>
      <c r="W112" s="414" t="str">
        <f t="shared" si="34"/>
        <v>-</v>
      </c>
      <c r="X112" s="415" t="str">
        <f t="shared" si="35"/>
        <v>-</v>
      </c>
      <c r="Y112" s="415" t="str">
        <f t="shared" si="36"/>
        <v>-</v>
      </c>
      <c r="Z112" s="416" t="str">
        <f t="shared" si="37"/>
        <v>-</v>
      </c>
      <c r="AA112" s="417"/>
      <c r="AB112" s="414" t="str">
        <f t="shared" si="38"/>
        <v>-</v>
      </c>
      <c r="AC112" s="415" t="str">
        <f t="shared" si="39"/>
        <v>-</v>
      </c>
      <c r="AD112" s="415" t="str">
        <f t="shared" si="40"/>
        <v>-</v>
      </c>
      <c r="AE112" s="416" t="str">
        <f t="shared" si="41"/>
        <v>-</v>
      </c>
      <c r="AF112" s="417"/>
      <c r="AG112" s="410" t="str">
        <f t="shared" si="42"/>
        <v>-</v>
      </c>
      <c r="AH112" s="417"/>
      <c r="AI112" s="418" t="str">
        <f t="shared" si="43"/>
        <v>ù</v>
      </c>
      <c r="AJ112" s="419" t="str">
        <f t="shared" si="44"/>
        <v>~</v>
      </c>
      <c r="AK112" s="417"/>
      <c r="AL112" s="414" t="str">
        <f t="shared" si="45"/>
        <v>-</v>
      </c>
      <c r="AM112" s="416" t="str">
        <f t="shared" si="46"/>
        <v>-</v>
      </c>
    </row>
    <row r="113" spans="2:39" ht="15" x14ac:dyDescent="0.3">
      <c r="B113" s="400" t="str">
        <f>IF(MAX(B$7:B112)+1&gt;MAX('Res.Aux.'!$Y$23:$Y$722),"-",MAX(B$7:B112)+1)</f>
        <v>-</v>
      </c>
      <c r="C113" s="401" t="str">
        <f>IF($B113="-","",INDEX('Res.Aux.'!$A$12:$AE$722,MATCH($B113,'Res.Aux.'!$Y$12:$Y$722,0),MATCH(C$6,'Res.Aux.'!$A$14:$AE$14,0)))</f>
        <v/>
      </c>
      <c r="D113" s="402" t="str">
        <f t="shared" si="31"/>
        <v/>
      </c>
      <c r="E113" s="403" t="str">
        <f>IF($B113="-","",INDEX('Res.Aux.'!$A$12:$AE$722,MATCH($B113,'Res.Aux.'!$Y$12:$Y$722,0),MATCH(E$6,'Res.Aux.'!$A$14:$AE$14,0)))</f>
        <v/>
      </c>
      <c r="F113" s="402" t="str">
        <f t="shared" si="32"/>
        <v/>
      </c>
      <c r="G113" s="404" t="str">
        <f>IF($B113="-","",INDEX('Res.Aux.'!$A$12:$AE$722,MATCH($B113,'Res.Aux.'!$Y$12:$Y$722,0),MATCH(G$6,'Res.Aux.'!$A$14:$AE$14,0)))</f>
        <v/>
      </c>
      <c r="H113" s="405" t="str">
        <f>IF($B113="-","",Datos!$I$16)</f>
        <v/>
      </c>
      <c r="I113" s="406" t="str">
        <f>IF($C113="","",Datos!$G$16)</f>
        <v/>
      </c>
      <c r="J113" s="407" t="str">
        <f>IF($B113="-","",INDEX('Res.Aux.'!$A$12:$AE$722,MATCH($B113,'Res.Aux.'!$Y$12:$Y$722,0),MATCH(J$6,'Res.Aux.'!$A$14:$AE$14,0)))</f>
        <v/>
      </c>
      <c r="K113" s="408" t="str">
        <f>IF($C113="","",Datos!$H$26)</f>
        <v/>
      </c>
      <c r="L113" s="409" t="str">
        <f>IF($I113="","",INDEX(Datos!$D$25:$I$33,MATCH('G. VAR. MAKRO'!$M113,Datos!$E$25:$E$33,0),MATCH('G. VAR. MAKRO'!$L$6,Datos!$D$26:$I$26,0)))</f>
        <v/>
      </c>
      <c r="M113" s="407" t="str">
        <f>IF($I113="","",INDEX('Res.Aux.'!$A$12:$AE$722,MATCH($B113,'Res.Aux.'!$Y$12:$Y$722,0),MATCH(M$6,'Res.Aux.'!$A$22:$AE$22,0)))</f>
        <v/>
      </c>
      <c r="N113" s="410" t="str">
        <f>IF($B113="-","",INDEX('Res.Aux.'!$A$12:$AE$722,MATCH($B113,'Res.Aux.'!$Y$12:$Y$722,0),MATCH(N$6,'Res.Aux.'!$A$14:$AE$14,0)))</f>
        <v/>
      </c>
      <c r="O113" s="411"/>
      <c r="P113" s="412" t="str">
        <f t="shared" si="30"/>
        <v/>
      </c>
      <c r="Q113" s="413" t="str">
        <f t="shared" si="33"/>
        <v>ù</v>
      </c>
      <c r="R113" s="414" t="str">
        <f>IF($B113="-","",INDEX('Res.Aux.'!$A$12:$AE$722,MATCH($B113,'Res.Aux.'!$Y$12:$Y$722,0),MATCH(R$6,'Res.Aux.'!$A$15:$AE$15,0)))</f>
        <v/>
      </c>
      <c r="S113" s="415" t="str">
        <f>IF($B113="-","",INDEX('Res.Aux.'!$A$12:$AE$722,MATCH($B113,'Res.Aux.'!$Y$12:$Y$722,0),MATCH(S$6,'Res.Aux.'!$A$15:$AE$15,0)))</f>
        <v/>
      </c>
      <c r="T113" s="415" t="str">
        <f>IF($B113="-","",INDEX('Res.Aux.'!$A$12:$AE$722,MATCH($B113,'Res.Aux.'!$Y$12:$Y$722,0),MATCH(T$6,'Res.Aux.'!$A$15:$AE$15,0)))</f>
        <v/>
      </c>
      <c r="U113" s="416" t="str">
        <f>IF($B113="-","",INDEX('Res.Aux.'!$A$12:$AE$722,MATCH($B113,'Res.Aux.'!$Y$12:$Y$722,0),MATCH(U$6,'Res.Aux.'!$A$15:$AE$15,0)))</f>
        <v/>
      </c>
      <c r="V113" s="417"/>
      <c r="W113" s="414" t="str">
        <f t="shared" si="34"/>
        <v>-</v>
      </c>
      <c r="X113" s="415" t="str">
        <f t="shared" si="35"/>
        <v>-</v>
      </c>
      <c r="Y113" s="415" t="str">
        <f t="shared" si="36"/>
        <v>-</v>
      </c>
      <c r="Z113" s="416" t="str">
        <f t="shared" si="37"/>
        <v>-</v>
      </c>
      <c r="AA113" s="417"/>
      <c r="AB113" s="414" t="str">
        <f t="shared" si="38"/>
        <v>-</v>
      </c>
      <c r="AC113" s="415" t="str">
        <f t="shared" si="39"/>
        <v>-</v>
      </c>
      <c r="AD113" s="415" t="str">
        <f t="shared" si="40"/>
        <v>-</v>
      </c>
      <c r="AE113" s="416" t="str">
        <f t="shared" si="41"/>
        <v>-</v>
      </c>
      <c r="AF113" s="417"/>
      <c r="AG113" s="410" t="str">
        <f t="shared" si="42"/>
        <v>-</v>
      </c>
      <c r="AH113" s="417"/>
      <c r="AI113" s="418" t="str">
        <f t="shared" si="43"/>
        <v>ù</v>
      </c>
      <c r="AJ113" s="419" t="str">
        <f t="shared" si="44"/>
        <v>~</v>
      </c>
      <c r="AK113" s="417"/>
      <c r="AL113" s="414" t="str">
        <f t="shared" si="45"/>
        <v>-</v>
      </c>
      <c r="AM113" s="416" t="str">
        <f t="shared" si="46"/>
        <v>-</v>
      </c>
    </row>
    <row r="114" spans="2:39" ht="15" x14ac:dyDescent="0.3">
      <c r="B114" s="400" t="str">
        <f>IF(MAX(B$7:B113)+1&gt;MAX('Res.Aux.'!$Y$23:$Y$722),"-",MAX(B$7:B113)+1)</f>
        <v>-</v>
      </c>
      <c r="C114" s="401" t="str">
        <f>IF($B114="-","",INDEX('Res.Aux.'!$A$12:$AE$722,MATCH($B114,'Res.Aux.'!$Y$12:$Y$722,0),MATCH(C$6,'Res.Aux.'!$A$14:$AE$14,0)))</f>
        <v/>
      </c>
      <c r="D114" s="402" t="str">
        <f t="shared" si="31"/>
        <v/>
      </c>
      <c r="E114" s="403" t="str">
        <f>IF($B114="-","",INDEX('Res.Aux.'!$A$12:$AE$722,MATCH($B114,'Res.Aux.'!$Y$12:$Y$722,0),MATCH(E$6,'Res.Aux.'!$A$14:$AE$14,0)))</f>
        <v/>
      </c>
      <c r="F114" s="402" t="str">
        <f t="shared" si="32"/>
        <v/>
      </c>
      <c r="G114" s="404" t="str">
        <f>IF($B114="-","",INDEX('Res.Aux.'!$A$12:$AE$722,MATCH($B114,'Res.Aux.'!$Y$12:$Y$722,0),MATCH(G$6,'Res.Aux.'!$A$14:$AE$14,0)))</f>
        <v/>
      </c>
      <c r="H114" s="405" t="str">
        <f>IF($B114="-","",Datos!$I$16)</f>
        <v/>
      </c>
      <c r="I114" s="406" t="str">
        <f>IF($C114="","",Datos!$G$16)</f>
        <v/>
      </c>
      <c r="J114" s="407" t="str">
        <f>IF($B114="-","",INDEX('Res.Aux.'!$A$12:$AE$722,MATCH($B114,'Res.Aux.'!$Y$12:$Y$722,0),MATCH(J$6,'Res.Aux.'!$A$14:$AE$14,0)))</f>
        <v/>
      </c>
      <c r="K114" s="408" t="str">
        <f>IF($C114="","",Datos!$H$26)</f>
        <v/>
      </c>
      <c r="L114" s="409" t="str">
        <f>IF($I114="","",INDEX(Datos!$D$25:$I$33,MATCH('G. VAR. MAKRO'!$M114,Datos!$E$25:$E$33,0),MATCH('G. VAR. MAKRO'!$L$6,Datos!$D$26:$I$26,0)))</f>
        <v/>
      </c>
      <c r="M114" s="407" t="str">
        <f>IF($I114="","",INDEX('Res.Aux.'!$A$12:$AE$722,MATCH($B114,'Res.Aux.'!$Y$12:$Y$722,0),MATCH(M$6,'Res.Aux.'!$A$22:$AE$22,0)))</f>
        <v/>
      </c>
      <c r="N114" s="410" t="str">
        <f>IF($B114="-","",INDEX('Res.Aux.'!$A$12:$AE$722,MATCH($B114,'Res.Aux.'!$Y$12:$Y$722,0),MATCH(N$6,'Res.Aux.'!$A$14:$AE$14,0)))</f>
        <v/>
      </c>
      <c r="O114" s="411"/>
      <c r="P114" s="412" t="str">
        <f t="shared" si="30"/>
        <v/>
      </c>
      <c r="Q114" s="413" t="str">
        <f t="shared" si="33"/>
        <v>ù</v>
      </c>
      <c r="R114" s="414" t="str">
        <f>IF($B114="-","",INDEX('Res.Aux.'!$A$12:$AE$722,MATCH($B114,'Res.Aux.'!$Y$12:$Y$722,0),MATCH(R$6,'Res.Aux.'!$A$15:$AE$15,0)))</f>
        <v/>
      </c>
      <c r="S114" s="415" t="str">
        <f>IF($B114="-","",INDEX('Res.Aux.'!$A$12:$AE$722,MATCH($B114,'Res.Aux.'!$Y$12:$Y$722,0),MATCH(S$6,'Res.Aux.'!$A$15:$AE$15,0)))</f>
        <v/>
      </c>
      <c r="T114" s="415" t="str">
        <f>IF($B114="-","",INDEX('Res.Aux.'!$A$12:$AE$722,MATCH($B114,'Res.Aux.'!$Y$12:$Y$722,0),MATCH(T$6,'Res.Aux.'!$A$15:$AE$15,0)))</f>
        <v/>
      </c>
      <c r="U114" s="416" t="str">
        <f>IF($B114="-","",INDEX('Res.Aux.'!$A$12:$AE$722,MATCH($B114,'Res.Aux.'!$Y$12:$Y$722,0),MATCH(U$6,'Res.Aux.'!$A$15:$AE$15,0)))</f>
        <v/>
      </c>
      <c r="V114" s="417"/>
      <c r="W114" s="414" t="str">
        <f t="shared" si="34"/>
        <v>-</v>
      </c>
      <c r="X114" s="415" t="str">
        <f t="shared" si="35"/>
        <v>-</v>
      </c>
      <c r="Y114" s="415" t="str">
        <f t="shared" si="36"/>
        <v>-</v>
      </c>
      <c r="Z114" s="416" t="str">
        <f t="shared" si="37"/>
        <v>-</v>
      </c>
      <c r="AA114" s="417"/>
      <c r="AB114" s="414" t="str">
        <f t="shared" si="38"/>
        <v>-</v>
      </c>
      <c r="AC114" s="415" t="str">
        <f t="shared" si="39"/>
        <v>-</v>
      </c>
      <c r="AD114" s="415" t="str">
        <f t="shared" si="40"/>
        <v>-</v>
      </c>
      <c r="AE114" s="416" t="str">
        <f t="shared" si="41"/>
        <v>-</v>
      </c>
      <c r="AF114" s="417"/>
      <c r="AG114" s="410" t="str">
        <f t="shared" si="42"/>
        <v>-</v>
      </c>
      <c r="AH114" s="417"/>
      <c r="AI114" s="418" t="str">
        <f t="shared" si="43"/>
        <v>ù</v>
      </c>
      <c r="AJ114" s="419" t="str">
        <f t="shared" si="44"/>
        <v>~</v>
      </c>
      <c r="AK114" s="417"/>
      <c r="AL114" s="414" t="str">
        <f t="shared" si="45"/>
        <v>-</v>
      </c>
      <c r="AM114" s="416" t="str">
        <f t="shared" si="46"/>
        <v>-</v>
      </c>
    </row>
    <row r="115" spans="2:39" ht="15" x14ac:dyDescent="0.3">
      <c r="B115" s="400" t="str">
        <f>IF(MAX(B$7:B114)+1&gt;MAX('Res.Aux.'!$Y$23:$Y$722),"-",MAX(B$7:B114)+1)</f>
        <v>-</v>
      </c>
      <c r="C115" s="401" t="str">
        <f>IF($B115="-","",INDEX('Res.Aux.'!$A$12:$AE$722,MATCH($B115,'Res.Aux.'!$Y$12:$Y$722,0),MATCH(C$6,'Res.Aux.'!$A$14:$AE$14,0)))</f>
        <v/>
      </c>
      <c r="D115" s="402" t="str">
        <f t="shared" si="31"/>
        <v/>
      </c>
      <c r="E115" s="403" t="str">
        <f>IF($B115="-","",INDEX('Res.Aux.'!$A$12:$AE$722,MATCH($B115,'Res.Aux.'!$Y$12:$Y$722,0),MATCH(E$6,'Res.Aux.'!$A$14:$AE$14,0)))</f>
        <v/>
      </c>
      <c r="F115" s="402" t="str">
        <f t="shared" si="32"/>
        <v/>
      </c>
      <c r="G115" s="404" t="str">
        <f>IF($B115="-","",INDEX('Res.Aux.'!$A$12:$AE$722,MATCH($B115,'Res.Aux.'!$Y$12:$Y$722,0),MATCH(G$6,'Res.Aux.'!$A$14:$AE$14,0)))</f>
        <v/>
      </c>
      <c r="H115" s="405" t="str">
        <f>IF($B115="-","",Datos!$I$16)</f>
        <v/>
      </c>
      <c r="I115" s="406" t="str">
        <f>IF($C115="","",Datos!$G$16)</f>
        <v/>
      </c>
      <c r="J115" s="407" t="str">
        <f>IF($B115="-","",INDEX('Res.Aux.'!$A$12:$AE$722,MATCH($B115,'Res.Aux.'!$Y$12:$Y$722,0),MATCH(J$6,'Res.Aux.'!$A$14:$AE$14,0)))</f>
        <v/>
      </c>
      <c r="K115" s="408" t="str">
        <f>IF($C115="","",Datos!$H$26)</f>
        <v/>
      </c>
      <c r="L115" s="409" t="str">
        <f>IF($I115="","",INDEX(Datos!$D$25:$I$33,MATCH('G. VAR. MAKRO'!$M115,Datos!$E$25:$E$33,0),MATCH('G. VAR. MAKRO'!$L$6,Datos!$D$26:$I$26,0)))</f>
        <v/>
      </c>
      <c r="M115" s="407" t="str">
        <f>IF($I115="","",INDEX('Res.Aux.'!$A$12:$AE$722,MATCH($B115,'Res.Aux.'!$Y$12:$Y$722,0),MATCH(M$6,'Res.Aux.'!$A$22:$AE$22,0)))</f>
        <v/>
      </c>
      <c r="N115" s="410" t="str">
        <f>IF($B115="-","",INDEX('Res.Aux.'!$A$12:$AE$722,MATCH($B115,'Res.Aux.'!$Y$12:$Y$722,0),MATCH(N$6,'Res.Aux.'!$A$14:$AE$14,0)))</f>
        <v/>
      </c>
      <c r="O115" s="411"/>
      <c r="P115" s="412" t="str">
        <f t="shared" si="30"/>
        <v/>
      </c>
      <c r="Q115" s="413" t="str">
        <f t="shared" si="33"/>
        <v>ù</v>
      </c>
      <c r="R115" s="414" t="str">
        <f>IF($B115="-","",INDEX('Res.Aux.'!$A$12:$AE$722,MATCH($B115,'Res.Aux.'!$Y$12:$Y$722,0),MATCH(R$6,'Res.Aux.'!$A$15:$AE$15,0)))</f>
        <v/>
      </c>
      <c r="S115" s="415" t="str">
        <f>IF($B115="-","",INDEX('Res.Aux.'!$A$12:$AE$722,MATCH($B115,'Res.Aux.'!$Y$12:$Y$722,0),MATCH(S$6,'Res.Aux.'!$A$15:$AE$15,0)))</f>
        <v/>
      </c>
      <c r="T115" s="415" t="str">
        <f>IF($B115="-","",INDEX('Res.Aux.'!$A$12:$AE$722,MATCH($B115,'Res.Aux.'!$Y$12:$Y$722,0),MATCH(T$6,'Res.Aux.'!$A$15:$AE$15,0)))</f>
        <v/>
      </c>
      <c r="U115" s="416" t="str">
        <f>IF($B115="-","",INDEX('Res.Aux.'!$A$12:$AE$722,MATCH($B115,'Res.Aux.'!$Y$12:$Y$722,0),MATCH(U$6,'Res.Aux.'!$A$15:$AE$15,0)))</f>
        <v/>
      </c>
      <c r="V115" s="417"/>
      <c r="W115" s="414" t="str">
        <f t="shared" si="34"/>
        <v>-</v>
      </c>
      <c r="X115" s="415" t="str">
        <f t="shared" si="35"/>
        <v>-</v>
      </c>
      <c r="Y115" s="415" t="str">
        <f t="shared" si="36"/>
        <v>-</v>
      </c>
      <c r="Z115" s="416" t="str">
        <f t="shared" si="37"/>
        <v>-</v>
      </c>
      <c r="AA115" s="417"/>
      <c r="AB115" s="414" t="str">
        <f t="shared" si="38"/>
        <v>-</v>
      </c>
      <c r="AC115" s="415" t="str">
        <f t="shared" si="39"/>
        <v>-</v>
      </c>
      <c r="AD115" s="415" t="str">
        <f t="shared" si="40"/>
        <v>-</v>
      </c>
      <c r="AE115" s="416" t="str">
        <f t="shared" si="41"/>
        <v>-</v>
      </c>
      <c r="AF115" s="417"/>
      <c r="AG115" s="410" t="str">
        <f t="shared" si="42"/>
        <v>-</v>
      </c>
      <c r="AH115" s="417"/>
      <c r="AI115" s="418" t="str">
        <f t="shared" si="43"/>
        <v>ù</v>
      </c>
      <c r="AJ115" s="419" t="str">
        <f t="shared" si="44"/>
        <v>~</v>
      </c>
      <c r="AK115" s="417"/>
      <c r="AL115" s="414" t="str">
        <f t="shared" si="45"/>
        <v>-</v>
      </c>
      <c r="AM115" s="416" t="str">
        <f t="shared" si="46"/>
        <v>-</v>
      </c>
    </row>
    <row r="116" spans="2:39" ht="15" x14ac:dyDescent="0.3">
      <c r="B116" s="400" t="str">
        <f>IF(MAX(B$7:B115)+1&gt;MAX('Res.Aux.'!$Y$23:$Y$722),"-",MAX(B$7:B115)+1)</f>
        <v>-</v>
      </c>
      <c r="C116" s="401" t="str">
        <f>IF($B116="-","",INDEX('Res.Aux.'!$A$12:$AE$722,MATCH($B116,'Res.Aux.'!$Y$12:$Y$722,0),MATCH(C$6,'Res.Aux.'!$A$14:$AE$14,0)))</f>
        <v/>
      </c>
      <c r="D116" s="402" t="str">
        <f t="shared" si="31"/>
        <v/>
      </c>
      <c r="E116" s="403" t="str">
        <f>IF($B116="-","",INDEX('Res.Aux.'!$A$12:$AE$722,MATCH($B116,'Res.Aux.'!$Y$12:$Y$722,0),MATCH(E$6,'Res.Aux.'!$A$14:$AE$14,0)))</f>
        <v/>
      </c>
      <c r="F116" s="402" t="str">
        <f t="shared" si="32"/>
        <v/>
      </c>
      <c r="G116" s="404" t="str">
        <f>IF($B116="-","",INDEX('Res.Aux.'!$A$12:$AE$722,MATCH($B116,'Res.Aux.'!$Y$12:$Y$722,0),MATCH(G$6,'Res.Aux.'!$A$14:$AE$14,0)))</f>
        <v/>
      </c>
      <c r="H116" s="405" t="str">
        <f>IF($B116="-","",Datos!$I$16)</f>
        <v/>
      </c>
      <c r="I116" s="406" t="str">
        <f>IF($C116="","",Datos!$G$16)</f>
        <v/>
      </c>
      <c r="J116" s="407" t="str">
        <f>IF($B116="-","",INDEX('Res.Aux.'!$A$12:$AE$722,MATCH($B116,'Res.Aux.'!$Y$12:$Y$722,0),MATCH(J$6,'Res.Aux.'!$A$14:$AE$14,0)))</f>
        <v/>
      </c>
      <c r="K116" s="408" t="str">
        <f>IF($C116="","",Datos!$H$26)</f>
        <v/>
      </c>
      <c r="L116" s="409" t="str">
        <f>IF($I116="","",INDEX(Datos!$D$25:$I$33,MATCH('G. VAR. MAKRO'!$M116,Datos!$E$25:$E$33,0),MATCH('G. VAR. MAKRO'!$L$6,Datos!$D$26:$I$26,0)))</f>
        <v/>
      </c>
      <c r="M116" s="407" t="str">
        <f>IF($I116="","",INDEX('Res.Aux.'!$A$12:$AE$722,MATCH($B116,'Res.Aux.'!$Y$12:$Y$722,0),MATCH(M$6,'Res.Aux.'!$A$22:$AE$22,0)))</f>
        <v/>
      </c>
      <c r="N116" s="410" t="str">
        <f>IF($B116="-","",INDEX('Res.Aux.'!$A$12:$AE$722,MATCH($B116,'Res.Aux.'!$Y$12:$Y$722,0),MATCH(N$6,'Res.Aux.'!$A$14:$AE$14,0)))</f>
        <v/>
      </c>
      <c r="O116" s="411"/>
      <c r="P116" s="412" t="str">
        <f t="shared" si="30"/>
        <v/>
      </c>
      <c r="Q116" s="413" t="str">
        <f t="shared" si="33"/>
        <v>ù</v>
      </c>
      <c r="R116" s="414" t="str">
        <f>IF($B116="-","",INDEX('Res.Aux.'!$A$12:$AE$722,MATCH($B116,'Res.Aux.'!$Y$12:$Y$722,0),MATCH(R$6,'Res.Aux.'!$A$15:$AE$15,0)))</f>
        <v/>
      </c>
      <c r="S116" s="415" t="str">
        <f>IF($B116="-","",INDEX('Res.Aux.'!$A$12:$AE$722,MATCH($B116,'Res.Aux.'!$Y$12:$Y$722,0),MATCH(S$6,'Res.Aux.'!$A$15:$AE$15,0)))</f>
        <v/>
      </c>
      <c r="T116" s="415" t="str">
        <f>IF($B116="-","",INDEX('Res.Aux.'!$A$12:$AE$722,MATCH($B116,'Res.Aux.'!$Y$12:$Y$722,0),MATCH(T$6,'Res.Aux.'!$A$15:$AE$15,0)))</f>
        <v/>
      </c>
      <c r="U116" s="416" t="str">
        <f>IF($B116="-","",INDEX('Res.Aux.'!$A$12:$AE$722,MATCH($B116,'Res.Aux.'!$Y$12:$Y$722,0),MATCH(U$6,'Res.Aux.'!$A$15:$AE$15,0)))</f>
        <v/>
      </c>
      <c r="V116" s="417"/>
      <c r="W116" s="414" t="str">
        <f t="shared" si="34"/>
        <v>-</v>
      </c>
      <c r="X116" s="415" t="str">
        <f t="shared" si="35"/>
        <v>-</v>
      </c>
      <c r="Y116" s="415" t="str">
        <f t="shared" si="36"/>
        <v>-</v>
      </c>
      <c r="Z116" s="416" t="str">
        <f t="shared" si="37"/>
        <v>-</v>
      </c>
      <c r="AA116" s="417"/>
      <c r="AB116" s="414" t="str">
        <f t="shared" si="38"/>
        <v>-</v>
      </c>
      <c r="AC116" s="415" t="str">
        <f t="shared" si="39"/>
        <v>-</v>
      </c>
      <c r="AD116" s="415" t="str">
        <f t="shared" si="40"/>
        <v>-</v>
      </c>
      <c r="AE116" s="416" t="str">
        <f t="shared" si="41"/>
        <v>-</v>
      </c>
      <c r="AF116" s="417"/>
      <c r="AG116" s="410" t="str">
        <f t="shared" si="42"/>
        <v>-</v>
      </c>
      <c r="AH116" s="417"/>
      <c r="AI116" s="418" t="str">
        <f t="shared" si="43"/>
        <v>ù</v>
      </c>
      <c r="AJ116" s="419" t="str">
        <f t="shared" si="44"/>
        <v>~</v>
      </c>
      <c r="AK116" s="417"/>
      <c r="AL116" s="414" t="str">
        <f t="shared" si="45"/>
        <v>-</v>
      </c>
      <c r="AM116" s="416" t="str">
        <f t="shared" si="46"/>
        <v>-</v>
      </c>
    </row>
    <row r="117" spans="2:39" ht="15" x14ac:dyDescent="0.3">
      <c r="B117" s="400" t="str">
        <f>IF(MAX(B$7:B116)+1&gt;MAX('Res.Aux.'!$Y$23:$Y$722),"-",MAX(B$7:B116)+1)</f>
        <v>-</v>
      </c>
      <c r="C117" s="401" t="str">
        <f>IF($B117="-","",INDEX('Res.Aux.'!$A$12:$AE$722,MATCH($B117,'Res.Aux.'!$Y$12:$Y$722,0),MATCH(C$6,'Res.Aux.'!$A$14:$AE$14,0)))</f>
        <v/>
      </c>
      <c r="D117" s="402" t="str">
        <f t="shared" si="31"/>
        <v/>
      </c>
      <c r="E117" s="403" t="str">
        <f>IF($B117="-","",INDEX('Res.Aux.'!$A$12:$AE$722,MATCH($B117,'Res.Aux.'!$Y$12:$Y$722,0),MATCH(E$6,'Res.Aux.'!$A$14:$AE$14,0)))</f>
        <v/>
      </c>
      <c r="F117" s="402" t="str">
        <f t="shared" si="32"/>
        <v/>
      </c>
      <c r="G117" s="404" t="str">
        <f>IF($B117="-","",INDEX('Res.Aux.'!$A$12:$AE$722,MATCH($B117,'Res.Aux.'!$Y$12:$Y$722,0),MATCH(G$6,'Res.Aux.'!$A$14:$AE$14,0)))</f>
        <v/>
      </c>
      <c r="H117" s="405" t="str">
        <f>IF($B117="-","",Datos!$I$16)</f>
        <v/>
      </c>
      <c r="I117" s="406" t="str">
        <f>IF($C117="","",Datos!$G$16)</f>
        <v/>
      </c>
      <c r="J117" s="407" t="str">
        <f>IF($B117="-","",INDEX('Res.Aux.'!$A$12:$AE$722,MATCH($B117,'Res.Aux.'!$Y$12:$Y$722,0),MATCH(J$6,'Res.Aux.'!$A$14:$AE$14,0)))</f>
        <v/>
      </c>
      <c r="K117" s="408" t="str">
        <f>IF($C117="","",Datos!$H$26)</f>
        <v/>
      </c>
      <c r="L117" s="409" t="str">
        <f>IF($I117="","",INDEX(Datos!$D$25:$I$33,MATCH('G. VAR. MAKRO'!$M117,Datos!$E$25:$E$33,0),MATCH('G. VAR. MAKRO'!$L$6,Datos!$D$26:$I$26,0)))</f>
        <v/>
      </c>
      <c r="M117" s="407" t="str">
        <f>IF($I117="","",INDEX('Res.Aux.'!$A$12:$AE$722,MATCH($B117,'Res.Aux.'!$Y$12:$Y$722,0),MATCH(M$6,'Res.Aux.'!$A$22:$AE$22,0)))</f>
        <v/>
      </c>
      <c r="N117" s="410" t="str">
        <f>IF($B117="-","",INDEX('Res.Aux.'!$A$12:$AE$722,MATCH($B117,'Res.Aux.'!$Y$12:$Y$722,0),MATCH(N$6,'Res.Aux.'!$A$14:$AE$14,0)))</f>
        <v/>
      </c>
      <c r="O117" s="411"/>
      <c r="P117" s="412" t="str">
        <f t="shared" si="30"/>
        <v/>
      </c>
      <c r="Q117" s="413" t="str">
        <f t="shared" si="33"/>
        <v>ù</v>
      </c>
      <c r="R117" s="414" t="str">
        <f>IF($B117="-","",INDEX('Res.Aux.'!$A$12:$AE$722,MATCH($B117,'Res.Aux.'!$Y$12:$Y$722,0),MATCH(R$6,'Res.Aux.'!$A$15:$AE$15,0)))</f>
        <v/>
      </c>
      <c r="S117" s="415" t="str">
        <f>IF($B117="-","",INDEX('Res.Aux.'!$A$12:$AE$722,MATCH($B117,'Res.Aux.'!$Y$12:$Y$722,0),MATCH(S$6,'Res.Aux.'!$A$15:$AE$15,0)))</f>
        <v/>
      </c>
      <c r="T117" s="415" t="str">
        <f>IF($B117="-","",INDEX('Res.Aux.'!$A$12:$AE$722,MATCH($B117,'Res.Aux.'!$Y$12:$Y$722,0),MATCH(T$6,'Res.Aux.'!$A$15:$AE$15,0)))</f>
        <v/>
      </c>
      <c r="U117" s="416" t="str">
        <f>IF($B117="-","",INDEX('Res.Aux.'!$A$12:$AE$722,MATCH($B117,'Res.Aux.'!$Y$12:$Y$722,0),MATCH(U$6,'Res.Aux.'!$A$15:$AE$15,0)))</f>
        <v/>
      </c>
      <c r="V117" s="417"/>
      <c r="W117" s="414" t="str">
        <f t="shared" si="34"/>
        <v>-</v>
      </c>
      <c r="X117" s="415" t="str">
        <f t="shared" si="35"/>
        <v>-</v>
      </c>
      <c r="Y117" s="415" t="str">
        <f t="shared" si="36"/>
        <v>-</v>
      </c>
      <c r="Z117" s="416" t="str">
        <f t="shared" si="37"/>
        <v>-</v>
      </c>
      <c r="AA117" s="417"/>
      <c r="AB117" s="414" t="str">
        <f t="shared" si="38"/>
        <v>-</v>
      </c>
      <c r="AC117" s="415" t="str">
        <f t="shared" si="39"/>
        <v>-</v>
      </c>
      <c r="AD117" s="415" t="str">
        <f t="shared" si="40"/>
        <v>-</v>
      </c>
      <c r="AE117" s="416" t="str">
        <f t="shared" si="41"/>
        <v>-</v>
      </c>
      <c r="AF117" s="417"/>
      <c r="AG117" s="410" t="str">
        <f t="shared" si="42"/>
        <v>-</v>
      </c>
      <c r="AH117" s="417"/>
      <c r="AI117" s="418" t="str">
        <f t="shared" si="43"/>
        <v>ù</v>
      </c>
      <c r="AJ117" s="419" t="str">
        <f t="shared" si="44"/>
        <v>~</v>
      </c>
      <c r="AK117" s="417"/>
      <c r="AL117" s="414" t="str">
        <f t="shared" si="45"/>
        <v>-</v>
      </c>
      <c r="AM117" s="416" t="str">
        <f t="shared" si="46"/>
        <v>-</v>
      </c>
    </row>
    <row r="118" spans="2:39" ht="15" x14ac:dyDescent="0.3">
      <c r="B118" s="400" t="str">
        <f>IF(MAX(B$7:B117)+1&gt;MAX('Res.Aux.'!$Y$23:$Y$722),"-",MAX(B$7:B117)+1)</f>
        <v>-</v>
      </c>
      <c r="C118" s="401" t="str">
        <f>IF($B118="-","",INDEX('Res.Aux.'!$A$12:$AE$722,MATCH($B118,'Res.Aux.'!$Y$12:$Y$722,0),MATCH(C$6,'Res.Aux.'!$A$14:$AE$14,0)))</f>
        <v/>
      </c>
      <c r="D118" s="402" t="str">
        <f t="shared" si="31"/>
        <v/>
      </c>
      <c r="E118" s="403" t="str">
        <f>IF($B118="-","",INDEX('Res.Aux.'!$A$12:$AE$722,MATCH($B118,'Res.Aux.'!$Y$12:$Y$722,0),MATCH(E$6,'Res.Aux.'!$A$14:$AE$14,0)))</f>
        <v/>
      </c>
      <c r="F118" s="402" t="str">
        <f t="shared" si="32"/>
        <v/>
      </c>
      <c r="G118" s="404" t="str">
        <f>IF($B118="-","",INDEX('Res.Aux.'!$A$12:$AE$722,MATCH($B118,'Res.Aux.'!$Y$12:$Y$722,0),MATCH(G$6,'Res.Aux.'!$A$14:$AE$14,0)))</f>
        <v/>
      </c>
      <c r="H118" s="405" t="str">
        <f>IF($B118="-","",Datos!$I$16)</f>
        <v/>
      </c>
      <c r="I118" s="406" t="str">
        <f>IF($C118="","",Datos!$G$16)</f>
        <v/>
      </c>
      <c r="J118" s="407" t="str">
        <f>IF($B118="-","",INDEX('Res.Aux.'!$A$12:$AE$722,MATCH($B118,'Res.Aux.'!$Y$12:$Y$722,0),MATCH(J$6,'Res.Aux.'!$A$14:$AE$14,0)))</f>
        <v/>
      </c>
      <c r="K118" s="408" t="str">
        <f>IF($C118="","",Datos!$H$26)</f>
        <v/>
      </c>
      <c r="L118" s="409" t="str">
        <f>IF($I118="","",INDEX(Datos!$D$25:$I$33,MATCH('G. VAR. MAKRO'!$M118,Datos!$E$25:$E$33,0),MATCH('G. VAR. MAKRO'!$L$6,Datos!$D$26:$I$26,0)))</f>
        <v/>
      </c>
      <c r="M118" s="407" t="str">
        <f>IF($I118="","",INDEX('Res.Aux.'!$A$12:$AE$722,MATCH($B118,'Res.Aux.'!$Y$12:$Y$722,0),MATCH(M$6,'Res.Aux.'!$A$22:$AE$22,0)))</f>
        <v/>
      </c>
      <c r="N118" s="410" t="str">
        <f>IF($B118="-","",INDEX('Res.Aux.'!$A$12:$AE$722,MATCH($B118,'Res.Aux.'!$Y$12:$Y$722,0),MATCH(N$6,'Res.Aux.'!$A$14:$AE$14,0)))</f>
        <v/>
      </c>
      <c r="O118" s="411"/>
      <c r="P118" s="412" t="str">
        <f t="shared" si="30"/>
        <v/>
      </c>
      <c r="Q118" s="413" t="str">
        <f t="shared" si="33"/>
        <v>ù</v>
      </c>
      <c r="R118" s="414" t="str">
        <f>IF($B118="-","",INDEX('Res.Aux.'!$A$12:$AE$722,MATCH($B118,'Res.Aux.'!$Y$12:$Y$722,0),MATCH(R$6,'Res.Aux.'!$A$15:$AE$15,0)))</f>
        <v/>
      </c>
      <c r="S118" s="415" t="str">
        <f>IF($B118="-","",INDEX('Res.Aux.'!$A$12:$AE$722,MATCH($B118,'Res.Aux.'!$Y$12:$Y$722,0),MATCH(S$6,'Res.Aux.'!$A$15:$AE$15,0)))</f>
        <v/>
      </c>
      <c r="T118" s="415" t="str">
        <f>IF($B118="-","",INDEX('Res.Aux.'!$A$12:$AE$722,MATCH($B118,'Res.Aux.'!$Y$12:$Y$722,0),MATCH(T$6,'Res.Aux.'!$A$15:$AE$15,0)))</f>
        <v/>
      </c>
      <c r="U118" s="416" t="str">
        <f>IF($B118="-","",INDEX('Res.Aux.'!$A$12:$AE$722,MATCH($B118,'Res.Aux.'!$Y$12:$Y$722,0),MATCH(U$6,'Res.Aux.'!$A$15:$AE$15,0)))</f>
        <v/>
      </c>
      <c r="V118" s="417"/>
      <c r="W118" s="414" t="str">
        <f t="shared" si="34"/>
        <v>-</v>
      </c>
      <c r="X118" s="415" t="str">
        <f t="shared" si="35"/>
        <v>-</v>
      </c>
      <c r="Y118" s="415" t="str">
        <f t="shared" si="36"/>
        <v>-</v>
      </c>
      <c r="Z118" s="416" t="str">
        <f t="shared" si="37"/>
        <v>-</v>
      </c>
      <c r="AA118" s="417"/>
      <c r="AB118" s="414" t="str">
        <f t="shared" si="38"/>
        <v>-</v>
      </c>
      <c r="AC118" s="415" t="str">
        <f t="shared" si="39"/>
        <v>-</v>
      </c>
      <c r="AD118" s="415" t="str">
        <f t="shared" si="40"/>
        <v>-</v>
      </c>
      <c r="AE118" s="416" t="str">
        <f t="shared" si="41"/>
        <v>-</v>
      </c>
      <c r="AF118" s="417"/>
      <c r="AG118" s="410" t="str">
        <f t="shared" si="42"/>
        <v>-</v>
      </c>
      <c r="AH118" s="417"/>
      <c r="AI118" s="418" t="str">
        <f t="shared" si="43"/>
        <v>ù</v>
      </c>
      <c r="AJ118" s="419" t="str">
        <f t="shared" si="44"/>
        <v>~</v>
      </c>
      <c r="AK118" s="417"/>
      <c r="AL118" s="414" t="str">
        <f t="shared" si="45"/>
        <v>-</v>
      </c>
      <c r="AM118" s="416" t="str">
        <f t="shared" si="46"/>
        <v>-</v>
      </c>
    </row>
    <row r="119" spans="2:39" ht="15" x14ac:dyDescent="0.3">
      <c r="B119" s="400" t="str">
        <f>IF(MAX(B$7:B118)+1&gt;MAX('Res.Aux.'!$Y$23:$Y$722),"-",MAX(B$7:B118)+1)</f>
        <v>-</v>
      </c>
      <c r="C119" s="401" t="str">
        <f>IF($B119="-","",INDEX('Res.Aux.'!$A$12:$AE$722,MATCH($B119,'Res.Aux.'!$Y$12:$Y$722,0),MATCH(C$6,'Res.Aux.'!$A$14:$AE$14,0)))</f>
        <v/>
      </c>
      <c r="D119" s="402" t="str">
        <f t="shared" si="31"/>
        <v/>
      </c>
      <c r="E119" s="403" t="str">
        <f>IF($B119="-","",INDEX('Res.Aux.'!$A$12:$AE$722,MATCH($B119,'Res.Aux.'!$Y$12:$Y$722,0),MATCH(E$6,'Res.Aux.'!$A$14:$AE$14,0)))</f>
        <v/>
      </c>
      <c r="F119" s="402" t="str">
        <f t="shared" si="32"/>
        <v/>
      </c>
      <c r="G119" s="404" t="str">
        <f>IF($B119="-","",INDEX('Res.Aux.'!$A$12:$AE$722,MATCH($B119,'Res.Aux.'!$Y$12:$Y$722,0),MATCH(G$6,'Res.Aux.'!$A$14:$AE$14,0)))</f>
        <v/>
      </c>
      <c r="H119" s="405" t="str">
        <f>IF($B119="-","",Datos!$I$16)</f>
        <v/>
      </c>
      <c r="I119" s="406" t="str">
        <f>IF($C119="","",Datos!$G$16)</f>
        <v/>
      </c>
      <c r="J119" s="407" t="str">
        <f>IF($B119="-","",INDEX('Res.Aux.'!$A$12:$AE$722,MATCH($B119,'Res.Aux.'!$Y$12:$Y$722,0),MATCH(J$6,'Res.Aux.'!$A$14:$AE$14,0)))</f>
        <v/>
      </c>
      <c r="K119" s="408" t="str">
        <f>IF($C119="","",Datos!$H$26)</f>
        <v/>
      </c>
      <c r="L119" s="409" t="str">
        <f>IF($I119="","",INDEX(Datos!$D$25:$I$33,MATCH('G. VAR. MAKRO'!$M119,Datos!$E$25:$E$33,0),MATCH('G. VAR. MAKRO'!$L$6,Datos!$D$26:$I$26,0)))</f>
        <v/>
      </c>
      <c r="M119" s="407" t="str">
        <f>IF($I119="","",INDEX('Res.Aux.'!$A$12:$AE$722,MATCH($B119,'Res.Aux.'!$Y$12:$Y$722,0),MATCH(M$6,'Res.Aux.'!$A$22:$AE$22,0)))</f>
        <v/>
      </c>
      <c r="N119" s="410" t="str">
        <f>IF($B119="-","",INDEX('Res.Aux.'!$A$12:$AE$722,MATCH($B119,'Res.Aux.'!$Y$12:$Y$722,0),MATCH(N$6,'Res.Aux.'!$A$14:$AE$14,0)))</f>
        <v/>
      </c>
      <c r="O119" s="411"/>
      <c r="P119" s="412" t="str">
        <f t="shared" si="30"/>
        <v/>
      </c>
      <c r="Q119" s="413" t="str">
        <f t="shared" si="33"/>
        <v>ù</v>
      </c>
      <c r="R119" s="414" t="str">
        <f>IF($B119="-","",INDEX('Res.Aux.'!$A$12:$AE$722,MATCH($B119,'Res.Aux.'!$Y$12:$Y$722,0),MATCH(R$6,'Res.Aux.'!$A$15:$AE$15,0)))</f>
        <v/>
      </c>
      <c r="S119" s="415" t="str">
        <f>IF($B119="-","",INDEX('Res.Aux.'!$A$12:$AE$722,MATCH($B119,'Res.Aux.'!$Y$12:$Y$722,0),MATCH(S$6,'Res.Aux.'!$A$15:$AE$15,0)))</f>
        <v/>
      </c>
      <c r="T119" s="415" t="str">
        <f>IF($B119="-","",INDEX('Res.Aux.'!$A$12:$AE$722,MATCH($B119,'Res.Aux.'!$Y$12:$Y$722,0),MATCH(T$6,'Res.Aux.'!$A$15:$AE$15,0)))</f>
        <v/>
      </c>
      <c r="U119" s="416" t="str">
        <f>IF($B119="-","",INDEX('Res.Aux.'!$A$12:$AE$722,MATCH($B119,'Res.Aux.'!$Y$12:$Y$722,0),MATCH(U$6,'Res.Aux.'!$A$15:$AE$15,0)))</f>
        <v/>
      </c>
      <c r="V119" s="417"/>
      <c r="W119" s="414" t="str">
        <f t="shared" si="34"/>
        <v>-</v>
      </c>
      <c r="X119" s="415" t="str">
        <f t="shared" si="35"/>
        <v>-</v>
      </c>
      <c r="Y119" s="415" t="str">
        <f t="shared" si="36"/>
        <v>-</v>
      </c>
      <c r="Z119" s="416" t="str">
        <f t="shared" si="37"/>
        <v>-</v>
      </c>
      <c r="AA119" s="417"/>
      <c r="AB119" s="414" t="str">
        <f t="shared" si="38"/>
        <v>-</v>
      </c>
      <c r="AC119" s="415" t="str">
        <f t="shared" si="39"/>
        <v>-</v>
      </c>
      <c r="AD119" s="415" t="str">
        <f t="shared" si="40"/>
        <v>-</v>
      </c>
      <c r="AE119" s="416" t="str">
        <f t="shared" si="41"/>
        <v>-</v>
      </c>
      <c r="AF119" s="417"/>
      <c r="AG119" s="410" t="str">
        <f t="shared" si="42"/>
        <v>-</v>
      </c>
      <c r="AH119" s="417"/>
      <c r="AI119" s="418" t="str">
        <f t="shared" si="43"/>
        <v>ù</v>
      </c>
      <c r="AJ119" s="419" t="str">
        <f t="shared" si="44"/>
        <v>~</v>
      </c>
      <c r="AK119" s="417"/>
      <c r="AL119" s="414" t="str">
        <f t="shared" si="45"/>
        <v>-</v>
      </c>
      <c r="AM119" s="416" t="str">
        <f t="shared" si="46"/>
        <v>-</v>
      </c>
    </row>
    <row r="120" spans="2:39" ht="15" x14ac:dyDescent="0.3">
      <c r="B120" s="400" t="str">
        <f>IF(MAX(B$7:B119)+1&gt;MAX('Res.Aux.'!$Y$23:$Y$722),"-",MAX(B$7:B119)+1)</f>
        <v>-</v>
      </c>
      <c r="C120" s="401" t="str">
        <f>IF($B120="-","",INDEX('Res.Aux.'!$A$12:$AE$722,MATCH($B120,'Res.Aux.'!$Y$12:$Y$722,0),MATCH(C$6,'Res.Aux.'!$A$14:$AE$14,0)))</f>
        <v/>
      </c>
      <c r="D120" s="402" t="str">
        <f t="shared" si="31"/>
        <v/>
      </c>
      <c r="E120" s="403" t="str">
        <f>IF($B120="-","",INDEX('Res.Aux.'!$A$12:$AE$722,MATCH($B120,'Res.Aux.'!$Y$12:$Y$722,0),MATCH(E$6,'Res.Aux.'!$A$14:$AE$14,0)))</f>
        <v/>
      </c>
      <c r="F120" s="402" t="str">
        <f t="shared" si="32"/>
        <v/>
      </c>
      <c r="G120" s="404" t="str">
        <f>IF($B120="-","",INDEX('Res.Aux.'!$A$12:$AE$722,MATCH($B120,'Res.Aux.'!$Y$12:$Y$722,0),MATCH(G$6,'Res.Aux.'!$A$14:$AE$14,0)))</f>
        <v/>
      </c>
      <c r="H120" s="405" t="str">
        <f>IF($B120="-","",Datos!$I$16)</f>
        <v/>
      </c>
      <c r="I120" s="406" t="str">
        <f>IF($C120="","",Datos!$G$16)</f>
        <v/>
      </c>
      <c r="J120" s="407" t="str">
        <f>IF($B120="-","",INDEX('Res.Aux.'!$A$12:$AE$722,MATCH($B120,'Res.Aux.'!$Y$12:$Y$722,0),MATCH(J$6,'Res.Aux.'!$A$14:$AE$14,0)))</f>
        <v/>
      </c>
      <c r="K120" s="408" t="str">
        <f>IF($C120="","",Datos!$H$26)</f>
        <v/>
      </c>
      <c r="L120" s="409" t="str">
        <f>IF($I120="","",INDEX(Datos!$D$25:$I$33,MATCH('G. VAR. MAKRO'!$M120,Datos!$E$25:$E$33,0),MATCH('G. VAR. MAKRO'!$L$6,Datos!$D$26:$I$26,0)))</f>
        <v/>
      </c>
      <c r="M120" s="407" t="str">
        <f>IF($I120="","",INDEX('Res.Aux.'!$A$12:$AE$722,MATCH($B120,'Res.Aux.'!$Y$12:$Y$722,0),MATCH(M$6,'Res.Aux.'!$A$22:$AE$22,0)))</f>
        <v/>
      </c>
      <c r="N120" s="410" t="str">
        <f>IF($B120="-","",INDEX('Res.Aux.'!$A$12:$AE$722,MATCH($B120,'Res.Aux.'!$Y$12:$Y$722,0),MATCH(N$6,'Res.Aux.'!$A$14:$AE$14,0)))</f>
        <v/>
      </c>
      <c r="O120" s="411"/>
      <c r="P120" s="412" t="str">
        <f t="shared" si="30"/>
        <v/>
      </c>
      <c r="Q120" s="413" t="str">
        <f t="shared" si="33"/>
        <v>ù</v>
      </c>
      <c r="R120" s="414" t="str">
        <f>IF($B120="-","",INDEX('Res.Aux.'!$A$12:$AE$722,MATCH($B120,'Res.Aux.'!$Y$12:$Y$722,0),MATCH(R$6,'Res.Aux.'!$A$15:$AE$15,0)))</f>
        <v/>
      </c>
      <c r="S120" s="415" t="str">
        <f>IF($B120="-","",INDEX('Res.Aux.'!$A$12:$AE$722,MATCH($B120,'Res.Aux.'!$Y$12:$Y$722,0),MATCH(S$6,'Res.Aux.'!$A$15:$AE$15,0)))</f>
        <v/>
      </c>
      <c r="T120" s="415" t="str">
        <f>IF($B120="-","",INDEX('Res.Aux.'!$A$12:$AE$722,MATCH($B120,'Res.Aux.'!$Y$12:$Y$722,0),MATCH(T$6,'Res.Aux.'!$A$15:$AE$15,0)))</f>
        <v/>
      </c>
      <c r="U120" s="416" t="str">
        <f>IF($B120="-","",INDEX('Res.Aux.'!$A$12:$AE$722,MATCH($B120,'Res.Aux.'!$Y$12:$Y$722,0),MATCH(U$6,'Res.Aux.'!$A$15:$AE$15,0)))</f>
        <v/>
      </c>
      <c r="V120" s="417"/>
      <c r="W120" s="414" t="str">
        <f t="shared" si="34"/>
        <v>-</v>
      </c>
      <c r="X120" s="415" t="str">
        <f t="shared" si="35"/>
        <v>-</v>
      </c>
      <c r="Y120" s="415" t="str">
        <f t="shared" si="36"/>
        <v>-</v>
      </c>
      <c r="Z120" s="416" t="str">
        <f t="shared" si="37"/>
        <v>-</v>
      </c>
      <c r="AA120" s="417"/>
      <c r="AB120" s="414" t="str">
        <f t="shared" si="38"/>
        <v>-</v>
      </c>
      <c r="AC120" s="415" t="str">
        <f t="shared" si="39"/>
        <v>-</v>
      </c>
      <c r="AD120" s="415" t="str">
        <f t="shared" si="40"/>
        <v>-</v>
      </c>
      <c r="AE120" s="416" t="str">
        <f t="shared" si="41"/>
        <v>-</v>
      </c>
      <c r="AF120" s="417"/>
      <c r="AG120" s="410" t="str">
        <f t="shared" si="42"/>
        <v>-</v>
      </c>
      <c r="AH120" s="417"/>
      <c r="AI120" s="418" t="str">
        <f t="shared" si="43"/>
        <v>ù</v>
      </c>
      <c r="AJ120" s="419" t="str">
        <f t="shared" si="44"/>
        <v>~</v>
      </c>
      <c r="AK120" s="417"/>
      <c r="AL120" s="414" t="str">
        <f t="shared" si="45"/>
        <v>-</v>
      </c>
      <c r="AM120" s="416" t="str">
        <f t="shared" si="46"/>
        <v>-</v>
      </c>
    </row>
    <row r="121" spans="2:39" ht="15" x14ac:dyDescent="0.3">
      <c r="B121" s="400" t="str">
        <f>IF(MAX(B$7:B120)+1&gt;MAX('Res.Aux.'!$Y$23:$Y$722),"-",MAX(B$7:B120)+1)</f>
        <v>-</v>
      </c>
      <c r="C121" s="401" t="str">
        <f>IF($B121="-","",INDEX('Res.Aux.'!$A$12:$AE$722,MATCH($B121,'Res.Aux.'!$Y$12:$Y$722,0),MATCH(C$6,'Res.Aux.'!$A$14:$AE$14,0)))</f>
        <v/>
      </c>
      <c r="D121" s="402" t="str">
        <f t="shared" si="31"/>
        <v/>
      </c>
      <c r="E121" s="403" t="str">
        <f>IF($B121="-","",INDEX('Res.Aux.'!$A$12:$AE$722,MATCH($B121,'Res.Aux.'!$Y$12:$Y$722,0),MATCH(E$6,'Res.Aux.'!$A$14:$AE$14,0)))</f>
        <v/>
      </c>
      <c r="F121" s="402" t="str">
        <f t="shared" si="32"/>
        <v/>
      </c>
      <c r="G121" s="404" t="str">
        <f>IF($B121="-","",INDEX('Res.Aux.'!$A$12:$AE$722,MATCH($B121,'Res.Aux.'!$Y$12:$Y$722,0),MATCH(G$6,'Res.Aux.'!$A$14:$AE$14,0)))</f>
        <v/>
      </c>
      <c r="H121" s="405" t="str">
        <f>IF($B121="-","",Datos!$I$16)</f>
        <v/>
      </c>
      <c r="I121" s="406" t="str">
        <f>IF($C121="","",Datos!$G$16)</f>
        <v/>
      </c>
      <c r="J121" s="407" t="str">
        <f>IF($B121="-","",INDEX('Res.Aux.'!$A$12:$AE$722,MATCH($B121,'Res.Aux.'!$Y$12:$Y$722,0),MATCH(J$6,'Res.Aux.'!$A$14:$AE$14,0)))</f>
        <v/>
      </c>
      <c r="K121" s="408" t="str">
        <f>IF($C121="","",Datos!$H$26)</f>
        <v/>
      </c>
      <c r="L121" s="409" t="str">
        <f>IF($I121="","",INDEX(Datos!$D$25:$I$33,MATCH('G. VAR. MAKRO'!$M121,Datos!$E$25:$E$33,0),MATCH('G. VAR. MAKRO'!$L$6,Datos!$D$26:$I$26,0)))</f>
        <v/>
      </c>
      <c r="M121" s="407" t="str">
        <f>IF($I121="","",INDEX('Res.Aux.'!$A$12:$AE$722,MATCH($B121,'Res.Aux.'!$Y$12:$Y$722,0),MATCH(M$6,'Res.Aux.'!$A$22:$AE$22,0)))</f>
        <v/>
      </c>
      <c r="N121" s="410" t="str">
        <f>IF($B121="-","",INDEX('Res.Aux.'!$A$12:$AE$722,MATCH($B121,'Res.Aux.'!$Y$12:$Y$722,0),MATCH(N$6,'Res.Aux.'!$A$14:$AE$14,0)))</f>
        <v/>
      </c>
      <c r="O121" s="411"/>
      <c r="P121" s="412" t="str">
        <f t="shared" si="30"/>
        <v/>
      </c>
      <c r="Q121" s="413" t="str">
        <f t="shared" si="33"/>
        <v>ù</v>
      </c>
      <c r="R121" s="414" t="str">
        <f>IF($B121="-","",INDEX('Res.Aux.'!$A$12:$AE$722,MATCH($B121,'Res.Aux.'!$Y$12:$Y$722,0),MATCH(R$6,'Res.Aux.'!$A$15:$AE$15,0)))</f>
        <v/>
      </c>
      <c r="S121" s="415" t="str">
        <f>IF($B121="-","",INDEX('Res.Aux.'!$A$12:$AE$722,MATCH($B121,'Res.Aux.'!$Y$12:$Y$722,0),MATCH(S$6,'Res.Aux.'!$A$15:$AE$15,0)))</f>
        <v/>
      </c>
      <c r="T121" s="415" t="str">
        <f>IF($B121="-","",INDEX('Res.Aux.'!$A$12:$AE$722,MATCH($B121,'Res.Aux.'!$Y$12:$Y$722,0),MATCH(T$6,'Res.Aux.'!$A$15:$AE$15,0)))</f>
        <v/>
      </c>
      <c r="U121" s="416" t="str">
        <f>IF($B121="-","",INDEX('Res.Aux.'!$A$12:$AE$722,MATCH($B121,'Res.Aux.'!$Y$12:$Y$722,0),MATCH(U$6,'Res.Aux.'!$A$15:$AE$15,0)))</f>
        <v/>
      </c>
      <c r="V121" s="417"/>
      <c r="W121" s="414" t="str">
        <f t="shared" si="34"/>
        <v>-</v>
      </c>
      <c r="X121" s="415" t="str">
        <f t="shared" si="35"/>
        <v>-</v>
      </c>
      <c r="Y121" s="415" t="str">
        <f t="shared" si="36"/>
        <v>-</v>
      </c>
      <c r="Z121" s="416" t="str">
        <f t="shared" si="37"/>
        <v>-</v>
      </c>
      <c r="AA121" s="417"/>
      <c r="AB121" s="414" t="str">
        <f t="shared" si="38"/>
        <v>-</v>
      </c>
      <c r="AC121" s="415" t="str">
        <f t="shared" si="39"/>
        <v>-</v>
      </c>
      <c r="AD121" s="415" t="str">
        <f t="shared" si="40"/>
        <v>-</v>
      </c>
      <c r="AE121" s="416" t="str">
        <f t="shared" si="41"/>
        <v>-</v>
      </c>
      <c r="AF121" s="417"/>
      <c r="AG121" s="410" t="str">
        <f t="shared" si="42"/>
        <v>-</v>
      </c>
      <c r="AH121" s="417"/>
      <c r="AI121" s="418" t="str">
        <f t="shared" si="43"/>
        <v>ù</v>
      </c>
      <c r="AJ121" s="419" t="str">
        <f t="shared" si="44"/>
        <v>~</v>
      </c>
      <c r="AK121" s="417"/>
      <c r="AL121" s="414" t="str">
        <f t="shared" si="45"/>
        <v>-</v>
      </c>
      <c r="AM121" s="416" t="str">
        <f t="shared" si="46"/>
        <v>-</v>
      </c>
    </row>
    <row r="122" spans="2:39" ht="15" x14ac:dyDescent="0.3">
      <c r="B122" s="400" t="str">
        <f>IF(MAX(B$7:B121)+1&gt;MAX('Res.Aux.'!$Y$23:$Y$722),"-",MAX(B$7:B121)+1)</f>
        <v>-</v>
      </c>
      <c r="C122" s="401" t="str">
        <f>IF($B122="-","",INDEX('Res.Aux.'!$A$12:$AE$722,MATCH($B122,'Res.Aux.'!$Y$12:$Y$722,0),MATCH(C$6,'Res.Aux.'!$A$14:$AE$14,0)))</f>
        <v/>
      </c>
      <c r="D122" s="402" t="str">
        <f t="shared" si="31"/>
        <v/>
      </c>
      <c r="E122" s="403" t="str">
        <f>IF($B122="-","",INDEX('Res.Aux.'!$A$12:$AE$722,MATCH($B122,'Res.Aux.'!$Y$12:$Y$722,0),MATCH(E$6,'Res.Aux.'!$A$14:$AE$14,0)))</f>
        <v/>
      </c>
      <c r="F122" s="402" t="str">
        <f t="shared" si="32"/>
        <v/>
      </c>
      <c r="G122" s="404" t="str">
        <f>IF($B122="-","",INDEX('Res.Aux.'!$A$12:$AE$722,MATCH($B122,'Res.Aux.'!$Y$12:$Y$722,0),MATCH(G$6,'Res.Aux.'!$A$14:$AE$14,0)))</f>
        <v/>
      </c>
      <c r="H122" s="405" t="str">
        <f>IF($B122="-","",Datos!$I$16)</f>
        <v/>
      </c>
      <c r="I122" s="406" t="str">
        <f>IF($C122="","",Datos!$G$16)</f>
        <v/>
      </c>
      <c r="J122" s="407" t="str">
        <f>IF($B122="-","",INDEX('Res.Aux.'!$A$12:$AE$722,MATCH($B122,'Res.Aux.'!$Y$12:$Y$722,0),MATCH(J$6,'Res.Aux.'!$A$14:$AE$14,0)))</f>
        <v/>
      </c>
      <c r="K122" s="408" t="str">
        <f>IF($C122="","",Datos!$H$26)</f>
        <v/>
      </c>
      <c r="L122" s="409" t="str">
        <f>IF($I122="","",INDEX(Datos!$D$25:$I$33,MATCH('G. VAR. MAKRO'!$M122,Datos!$E$25:$E$33,0),MATCH('G. VAR. MAKRO'!$L$6,Datos!$D$26:$I$26,0)))</f>
        <v/>
      </c>
      <c r="M122" s="407" t="str">
        <f>IF($I122="","",INDEX('Res.Aux.'!$A$12:$AE$722,MATCH($B122,'Res.Aux.'!$Y$12:$Y$722,0),MATCH(M$6,'Res.Aux.'!$A$22:$AE$22,0)))</f>
        <v/>
      </c>
      <c r="N122" s="410" t="str">
        <f>IF($B122="-","",INDEX('Res.Aux.'!$A$12:$AE$722,MATCH($B122,'Res.Aux.'!$Y$12:$Y$722,0),MATCH(N$6,'Res.Aux.'!$A$14:$AE$14,0)))</f>
        <v/>
      </c>
      <c r="O122" s="411"/>
      <c r="P122" s="412" t="str">
        <f t="shared" si="30"/>
        <v/>
      </c>
      <c r="Q122" s="413" t="str">
        <f t="shared" si="33"/>
        <v>ù</v>
      </c>
      <c r="R122" s="414" t="str">
        <f>IF($B122="-","",INDEX('Res.Aux.'!$A$12:$AE$722,MATCH($B122,'Res.Aux.'!$Y$12:$Y$722,0),MATCH(R$6,'Res.Aux.'!$A$15:$AE$15,0)))</f>
        <v/>
      </c>
      <c r="S122" s="415" t="str">
        <f>IF($B122="-","",INDEX('Res.Aux.'!$A$12:$AE$722,MATCH($B122,'Res.Aux.'!$Y$12:$Y$722,0),MATCH(S$6,'Res.Aux.'!$A$15:$AE$15,0)))</f>
        <v/>
      </c>
      <c r="T122" s="415" t="str">
        <f>IF($B122="-","",INDEX('Res.Aux.'!$A$12:$AE$722,MATCH($B122,'Res.Aux.'!$Y$12:$Y$722,0),MATCH(T$6,'Res.Aux.'!$A$15:$AE$15,0)))</f>
        <v/>
      </c>
      <c r="U122" s="416" t="str">
        <f>IF($B122="-","",INDEX('Res.Aux.'!$A$12:$AE$722,MATCH($B122,'Res.Aux.'!$Y$12:$Y$722,0),MATCH(U$6,'Res.Aux.'!$A$15:$AE$15,0)))</f>
        <v/>
      </c>
      <c r="V122" s="417"/>
      <c r="W122" s="414" t="str">
        <f t="shared" si="34"/>
        <v>-</v>
      </c>
      <c r="X122" s="415" t="str">
        <f t="shared" si="35"/>
        <v>-</v>
      </c>
      <c r="Y122" s="415" t="str">
        <f t="shared" si="36"/>
        <v>-</v>
      </c>
      <c r="Z122" s="416" t="str">
        <f t="shared" si="37"/>
        <v>-</v>
      </c>
      <c r="AA122" s="417"/>
      <c r="AB122" s="414" t="str">
        <f t="shared" si="38"/>
        <v>-</v>
      </c>
      <c r="AC122" s="415" t="str">
        <f t="shared" si="39"/>
        <v>-</v>
      </c>
      <c r="AD122" s="415" t="str">
        <f t="shared" si="40"/>
        <v>-</v>
      </c>
      <c r="AE122" s="416" t="str">
        <f t="shared" si="41"/>
        <v>-</v>
      </c>
      <c r="AF122" s="417"/>
      <c r="AG122" s="410" t="str">
        <f t="shared" si="42"/>
        <v>-</v>
      </c>
      <c r="AH122" s="417"/>
      <c r="AI122" s="418" t="str">
        <f t="shared" si="43"/>
        <v>ù</v>
      </c>
      <c r="AJ122" s="419" t="str">
        <f t="shared" si="44"/>
        <v>~</v>
      </c>
      <c r="AK122" s="417"/>
      <c r="AL122" s="414" t="str">
        <f t="shared" si="45"/>
        <v>-</v>
      </c>
      <c r="AM122" s="416" t="str">
        <f t="shared" si="46"/>
        <v>-</v>
      </c>
    </row>
    <row r="123" spans="2:39" ht="15" x14ac:dyDescent="0.3">
      <c r="B123" s="400" t="str">
        <f>IF(MAX(B$7:B122)+1&gt;MAX('Res.Aux.'!$Y$23:$Y$722),"-",MAX(B$7:B122)+1)</f>
        <v>-</v>
      </c>
      <c r="C123" s="401" t="str">
        <f>IF($B123="-","",INDEX('Res.Aux.'!$A$12:$AE$722,MATCH($B123,'Res.Aux.'!$Y$12:$Y$722,0),MATCH(C$6,'Res.Aux.'!$A$14:$AE$14,0)))</f>
        <v/>
      </c>
      <c r="D123" s="402" t="str">
        <f t="shared" si="31"/>
        <v/>
      </c>
      <c r="E123" s="403" t="str">
        <f>IF($B123="-","",INDEX('Res.Aux.'!$A$12:$AE$722,MATCH($B123,'Res.Aux.'!$Y$12:$Y$722,0),MATCH(E$6,'Res.Aux.'!$A$14:$AE$14,0)))</f>
        <v/>
      </c>
      <c r="F123" s="402" t="str">
        <f t="shared" si="32"/>
        <v/>
      </c>
      <c r="G123" s="404" t="str">
        <f>IF($B123="-","",INDEX('Res.Aux.'!$A$12:$AE$722,MATCH($B123,'Res.Aux.'!$Y$12:$Y$722,0),MATCH(G$6,'Res.Aux.'!$A$14:$AE$14,0)))</f>
        <v/>
      </c>
      <c r="H123" s="405" t="str">
        <f>IF($B123="-","",Datos!$I$16)</f>
        <v/>
      </c>
      <c r="I123" s="406" t="str">
        <f>IF($C123="","",Datos!$G$16)</f>
        <v/>
      </c>
      <c r="J123" s="407" t="str">
        <f>IF($B123="-","",INDEX('Res.Aux.'!$A$12:$AE$722,MATCH($B123,'Res.Aux.'!$Y$12:$Y$722,0),MATCH(J$6,'Res.Aux.'!$A$14:$AE$14,0)))</f>
        <v/>
      </c>
      <c r="K123" s="408" t="str">
        <f>IF($C123="","",Datos!$H$26)</f>
        <v/>
      </c>
      <c r="L123" s="409" t="str">
        <f>IF($I123="","",INDEX(Datos!$D$25:$I$33,MATCH('G. VAR. MAKRO'!$M123,Datos!$E$25:$E$33,0),MATCH('G. VAR. MAKRO'!$L$6,Datos!$D$26:$I$26,0)))</f>
        <v/>
      </c>
      <c r="M123" s="407" t="str">
        <f>IF($I123="","",INDEX('Res.Aux.'!$A$12:$AE$722,MATCH($B123,'Res.Aux.'!$Y$12:$Y$722,0),MATCH(M$6,'Res.Aux.'!$A$22:$AE$22,0)))</f>
        <v/>
      </c>
      <c r="N123" s="410" t="str">
        <f>IF($B123="-","",INDEX('Res.Aux.'!$A$12:$AE$722,MATCH($B123,'Res.Aux.'!$Y$12:$Y$722,0),MATCH(N$6,'Res.Aux.'!$A$14:$AE$14,0)))</f>
        <v/>
      </c>
      <c r="O123" s="411"/>
      <c r="P123" s="412" t="str">
        <f t="shared" si="30"/>
        <v/>
      </c>
      <c r="Q123" s="413" t="str">
        <f t="shared" si="33"/>
        <v>ù</v>
      </c>
      <c r="R123" s="414" t="str">
        <f>IF($B123="-","",INDEX('Res.Aux.'!$A$12:$AE$722,MATCH($B123,'Res.Aux.'!$Y$12:$Y$722,0),MATCH(R$6,'Res.Aux.'!$A$15:$AE$15,0)))</f>
        <v/>
      </c>
      <c r="S123" s="415" t="str">
        <f>IF($B123="-","",INDEX('Res.Aux.'!$A$12:$AE$722,MATCH($B123,'Res.Aux.'!$Y$12:$Y$722,0),MATCH(S$6,'Res.Aux.'!$A$15:$AE$15,0)))</f>
        <v/>
      </c>
      <c r="T123" s="415" t="str">
        <f>IF($B123="-","",INDEX('Res.Aux.'!$A$12:$AE$722,MATCH($B123,'Res.Aux.'!$Y$12:$Y$722,0),MATCH(T$6,'Res.Aux.'!$A$15:$AE$15,0)))</f>
        <v/>
      </c>
      <c r="U123" s="416" t="str">
        <f>IF($B123="-","",INDEX('Res.Aux.'!$A$12:$AE$722,MATCH($B123,'Res.Aux.'!$Y$12:$Y$722,0),MATCH(U$6,'Res.Aux.'!$A$15:$AE$15,0)))</f>
        <v/>
      </c>
      <c r="V123" s="417"/>
      <c r="W123" s="414" t="str">
        <f t="shared" si="34"/>
        <v>-</v>
      </c>
      <c r="X123" s="415" t="str">
        <f t="shared" si="35"/>
        <v>-</v>
      </c>
      <c r="Y123" s="415" t="str">
        <f t="shared" si="36"/>
        <v>-</v>
      </c>
      <c r="Z123" s="416" t="str">
        <f t="shared" si="37"/>
        <v>-</v>
      </c>
      <c r="AA123" s="417"/>
      <c r="AB123" s="414" t="str">
        <f t="shared" si="38"/>
        <v>-</v>
      </c>
      <c r="AC123" s="415" t="str">
        <f t="shared" si="39"/>
        <v>-</v>
      </c>
      <c r="AD123" s="415" t="str">
        <f t="shared" si="40"/>
        <v>-</v>
      </c>
      <c r="AE123" s="416" t="str">
        <f t="shared" si="41"/>
        <v>-</v>
      </c>
      <c r="AF123" s="417"/>
      <c r="AG123" s="410" t="str">
        <f t="shared" si="42"/>
        <v>-</v>
      </c>
      <c r="AH123" s="417"/>
      <c r="AI123" s="418" t="str">
        <f t="shared" si="43"/>
        <v>ù</v>
      </c>
      <c r="AJ123" s="419" t="str">
        <f t="shared" si="44"/>
        <v>~</v>
      </c>
      <c r="AK123" s="417"/>
      <c r="AL123" s="414" t="str">
        <f t="shared" si="45"/>
        <v>-</v>
      </c>
      <c r="AM123" s="416" t="str">
        <f t="shared" si="46"/>
        <v>-</v>
      </c>
    </row>
    <row r="124" spans="2:39" ht="15" x14ac:dyDescent="0.3">
      <c r="B124" s="400" t="str">
        <f>IF(MAX(B$7:B123)+1&gt;MAX('Res.Aux.'!$Y$23:$Y$722),"-",MAX(B$7:B123)+1)</f>
        <v>-</v>
      </c>
      <c r="C124" s="401" t="str">
        <f>IF($B124="-","",INDEX('Res.Aux.'!$A$12:$AE$722,MATCH($B124,'Res.Aux.'!$Y$12:$Y$722,0),MATCH(C$6,'Res.Aux.'!$A$14:$AE$14,0)))</f>
        <v/>
      </c>
      <c r="D124" s="402" t="str">
        <f t="shared" si="31"/>
        <v/>
      </c>
      <c r="E124" s="403" t="str">
        <f>IF($B124="-","",INDEX('Res.Aux.'!$A$12:$AE$722,MATCH($B124,'Res.Aux.'!$Y$12:$Y$722,0),MATCH(E$6,'Res.Aux.'!$A$14:$AE$14,0)))</f>
        <v/>
      </c>
      <c r="F124" s="402" t="str">
        <f t="shared" si="32"/>
        <v/>
      </c>
      <c r="G124" s="404" t="str">
        <f>IF($B124="-","",INDEX('Res.Aux.'!$A$12:$AE$722,MATCH($B124,'Res.Aux.'!$Y$12:$Y$722,0),MATCH(G$6,'Res.Aux.'!$A$14:$AE$14,0)))</f>
        <v/>
      </c>
      <c r="H124" s="405" t="str">
        <f>IF($B124="-","",Datos!$I$16)</f>
        <v/>
      </c>
      <c r="I124" s="406" t="str">
        <f>IF($C124="","",Datos!$G$16)</f>
        <v/>
      </c>
      <c r="J124" s="407" t="str">
        <f>IF($B124="-","",INDEX('Res.Aux.'!$A$12:$AE$722,MATCH($B124,'Res.Aux.'!$Y$12:$Y$722,0),MATCH(J$6,'Res.Aux.'!$A$14:$AE$14,0)))</f>
        <v/>
      </c>
      <c r="K124" s="408" t="str">
        <f>IF($C124="","",Datos!$H$26)</f>
        <v/>
      </c>
      <c r="L124" s="409" t="str">
        <f>IF($I124="","",INDEX(Datos!$D$25:$I$33,MATCH('G. VAR. MAKRO'!$M124,Datos!$E$25:$E$33,0),MATCH('G. VAR. MAKRO'!$L$6,Datos!$D$26:$I$26,0)))</f>
        <v/>
      </c>
      <c r="M124" s="407" t="str">
        <f>IF($I124="","",INDEX('Res.Aux.'!$A$12:$AE$722,MATCH($B124,'Res.Aux.'!$Y$12:$Y$722,0),MATCH(M$6,'Res.Aux.'!$A$22:$AE$22,0)))</f>
        <v/>
      </c>
      <c r="N124" s="410" t="str">
        <f>IF($B124="-","",INDEX('Res.Aux.'!$A$12:$AE$722,MATCH($B124,'Res.Aux.'!$Y$12:$Y$722,0),MATCH(N$6,'Res.Aux.'!$A$14:$AE$14,0)))</f>
        <v/>
      </c>
      <c r="O124" s="411"/>
      <c r="P124" s="412" t="str">
        <f t="shared" si="30"/>
        <v/>
      </c>
      <c r="Q124" s="413" t="str">
        <f t="shared" si="33"/>
        <v>ù</v>
      </c>
      <c r="R124" s="414" t="str">
        <f>IF($B124="-","",INDEX('Res.Aux.'!$A$12:$AE$722,MATCH($B124,'Res.Aux.'!$Y$12:$Y$722,0),MATCH(R$6,'Res.Aux.'!$A$15:$AE$15,0)))</f>
        <v/>
      </c>
      <c r="S124" s="415" t="str">
        <f>IF($B124="-","",INDEX('Res.Aux.'!$A$12:$AE$722,MATCH($B124,'Res.Aux.'!$Y$12:$Y$722,0),MATCH(S$6,'Res.Aux.'!$A$15:$AE$15,0)))</f>
        <v/>
      </c>
      <c r="T124" s="415" t="str">
        <f>IF($B124="-","",INDEX('Res.Aux.'!$A$12:$AE$722,MATCH($B124,'Res.Aux.'!$Y$12:$Y$722,0),MATCH(T$6,'Res.Aux.'!$A$15:$AE$15,0)))</f>
        <v/>
      </c>
      <c r="U124" s="416" t="str">
        <f>IF($B124="-","",INDEX('Res.Aux.'!$A$12:$AE$722,MATCH($B124,'Res.Aux.'!$Y$12:$Y$722,0),MATCH(U$6,'Res.Aux.'!$A$15:$AE$15,0)))</f>
        <v/>
      </c>
      <c r="V124" s="417"/>
      <c r="W124" s="414" t="str">
        <f t="shared" si="34"/>
        <v>-</v>
      </c>
      <c r="X124" s="415" t="str">
        <f t="shared" si="35"/>
        <v>-</v>
      </c>
      <c r="Y124" s="415" t="str">
        <f t="shared" si="36"/>
        <v>-</v>
      </c>
      <c r="Z124" s="416" t="str">
        <f t="shared" si="37"/>
        <v>-</v>
      </c>
      <c r="AA124" s="417"/>
      <c r="AB124" s="414" t="str">
        <f t="shared" si="38"/>
        <v>-</v>
      </c>
      <c r="AC124" s="415" t="str">
        <f t="shared" si="39"/>
        <v>-</v>
      </c>
      <c r="AD124" s="415" t="str">
        <f t="shared" si="40"/>
        <v>-</v>
      </c>
      <c r="AE124" s="416" t="str">
        <f t="shared" si="41"/>
        <v>-</v>
      </c>
      <c r="AF124" s="417"/>
      <c r="AG124" s="410" t="str">
        <f t="shared" si="42"/>
        <v>-</v>
      </c>
      <c r="AH124" s="417"/>
      <c r="AI124" s="418" t="str">
        <f t="shared" si="43"/>
        <v>ù</v>
      </c>
      <c r="AJ124" s="419" t="str">
        <f t="shared" si="44"/>
        <v>~</v>
      </c>
      <c r="AK124" s="417"/>
      <c r="AL124" s="414" t="str">
        <f t="shared" si="45"/>
        <v>-</v>
      </c>
      <c r="AM124" s="416" t="str">
        <f t="shared" si="46"/>
        <v>-</v>
      </c>
    </row>
    <row r="125" spans="2:39" ht="15" x14ac:dyDescent="0.3">
      <c r="B125" s="400" t="str">
        <f>IF(MAX(B$7:B124)+1&gt;MAX('Res.Aux.'!$Y$23:$Y$722),"-",MAX(B$7:B124)+1)</f>
        <v>-</v>
      </c>
      <c r="C125" s="401" t="str">
        <f>IF($B125="-","",INDEX('Res.Aux.'!$A$12:$AE$722,MATCH($B125,'Res.Aux.'!$Y$12:$Y$722,0),MATCH(C$6,'Res.Aux.'!$A$14:$AE$14,0)))</f>
        <v/>
      </c>
      <c r="D125" s="402" t="str">
        <f t="shared" si="31"/>
        <v/>
      </c>
      <c r="E125" s="403" t="str">
        <f>IF($B125="-","",INDEX('Res.Aux.'!$A$12:$AE$722,MATCH($B125,'Res.Aux.'!$Y$12:$Y$722,0),MATCH(E$6,'Res.Aux.'!$A$14:$AE$14,0)))</f>
        <v/>
      </c>
      <c r="F125" s="402" t="str">
        <f t="shared" si="32"/>
        <v/>
      </c>
      <c r="G125" s="404" t="str">
        <f>IF($B125="-","",INDEX('Res.Aux.'!$A$12:$AE$722,MATCH($B125,'Res.Aux.'!$Y$12:$Y$722,0),MATCH(G$6,'Res.Aux.'!$A$14:$AE$14,0)))</f>
        <v/>
      </c>
      <c r="H125" s="405" t="str">
        <f>IF($B125="-","",Datos!$I$16)</f>
        <v/>
      </c>
      <c r="I125" s="406" t="str">
        <f>IF($C125="","",Datos!$G$16)</f>
        <v/>
      </c>
      <c r="J125" s="407" t="str">
        <f>IF($B125="-","",INDEX('Res.Aux.'!$A$12:$AE$722,MATCH($B125,'Res.Aux.'!$Y$12:$Y$722,0),MATCH(J$6,'Res.Aux.'!$A$14:$AE$14,0)))</f>
        <v/>
      </c>
      <c r="K125" s="408" t="str">
        <f>IF($C125="","",Datos!$H$26)</f>
        <v/>
      </c>
      <c r="L125" s="409" t="str">
        <f>IF($I125="","",INDEX(Datos!$D$25:$I$33,MATCH('G. VAR. MAKRO'!$M125,Datos!$E$25:$E$33,0),MATCH('G. VAR. MAKRO'!$L$6,Datos!$D$26:$I$26,0)))</f>
        <v/>
      </c>
      <c r="M125" s="407" t="str">
        <f>IF($I125="","",INDEX('Res.Aux.'!$A$12:$AE$722,MATCH($B125,'Res.Aux.'!$Y$12:$Y$722,0),MATCH(M$6,'Res.Aux.'!$A$22:$AE$22,0)))</f>
        <v/>
      </c>
      <c r="N125" s="410" t="str">
        <f>IF($B125="-","",INDEX('Res.Aux.'!$A$12:$AE$722,MATCH($B125,'Res.Aux.'!$Y$12:$Y$722,0),MATCH(N$6,'Res.Aux.'!$A$14:$AE$14,0)))</f>
        <v/>
      </c>
      <c r="O125" s="411"/>
      <c r="P125" s="412" t="str">
        <f t="shared" si="30"/>
        <v/>
      </c>
      <c r="Q125" s="413" t="str">
        <f t="shared" si="33"/>
        <v>ù</v>
      </c>
      <c r="R125" s="414" t="str">
        <f>IF($B125="-","",INDEX('Res.Aux.'!$A$12:$AE$722,MATCH($B125,'Res.Aux.'!$Y$12:$Y$722,0),MATCH(R$6,'Res.Aux.'!$A$15:$AE$15,0)))</f>
        <v/>
      </c>
      <c r="S125" s="415" t="str">
        <f>IF($B125="-","",INDEX('Res.Aux.'!$A$12:$AE$722,MATCH($B125,'Res.Aux.'!$Y$12:$Y$722,0),MATCH(S$6,'Res.Aux.'!$A$15:$AE$15,0)))</f>
        <v/>
      </c>
      <c r="T125" s="415" t="str">
        <f>IF($B125="-","",INDEX('Res.Aux.'!$A$12:$AE$722,MATCH($B125,'Res.Aux.'!$Y$12:$Y$722,0),MATCH(T$6,'Res.Aux.'!$A$15:$AE$15,0)))</f>
        <v/>
      </c>
      <c r="U125" s="416" t="str">
        <f>IF($B125="-","",INDEX('Res.Aux.'!$A$12:$AE$722,MATCH($B125,'Res.Aux.'!$Y$12:$Y$722,0),MATCH(U$6,'Res.Aux.'!$A$15:$AE$15,0)))</f>
        <v/>
      </c>
      <c r="V125" s="417"/>
      <c r="W125" s="414" t="str">
        <f t="shared" si="34"/>
        <v>-</v>
      </c>
      <c r="X125" s="415" t="str">
        <f t="shared" si="35"/>
        <v>-</v>
      </c>
      <c r="Y125" s="415" t="str">
        <f t="shared" si="36"/>
        <v>-</v>
      </c>
      <c r="Z125" s="416" t="str">
        <f t="shared" si="37"/>
        <v>-</v>
      </c>
      <c r="AA125" s="417"/>
      <c r="AB125" s="414" t="str">
        <f t="shared" si="38"/>
        <v>-</v>
      </c>
      <c r="AC125" s="415" t="str">
        <f t="shared" si="39"/>
        <v>-</v>
      </c>
      <c r="AD125" s="415" t="str">
        <f t="shared" si="40"/>
        <v>-</v>
      </c>
      <c r="AE125" s="416" t="str">
        <f t="shared" si="41"/>
        <v>-</v>
      </c>
      <c r="AF125" s="417"/>
      <c r="AG125" s="410" t="str">
        <f t="shared" si="42"/>
        <v>-</v>
      </c>
      <c r="AH125" s="417"/>
      <c r="AI125" s="418" t="str">
        <f t="shared" si="43"/>
        <v>ù</v>
      </c>
      <c r="AJ125" s="419" t="str">
        <f t="shared" si="44"/>
        <v>~</v>
      </c>
      <c r="AK125" s="417"/>
      <c r="AL125" s="414" t="str">
        <f t="shared" si="45"/>
        <v>-</v>
      </c>
      <c r="AM125" s="416" t="str">
        <f t="shared" si="46"/>
        <v>-</v>
      </c>
    </row>
    <row r="126" spans="2:39" ht="15" x14ac:dyDescent="0.3">
      <c r="B126" s="400" t="str">
        <f>IF(MAX(B$7:B125)+1&gt;MAX('Res.Aux.'!$Y$23:$Y$722),"-",MAX(B$7:B125)+1)</f>
        <v>-</v>
      </c>
      <c r="C126" s="401" t="str">
        <f>IF($B126="-","",INDEX('Res.Aux.'!$A$12:$AE$722,MATCH($B126,'Res.Aux.'!$Y$12:$Y$722,0),MATCH(C$6,'Res.Aux.'!$A$14:$AE$14,0)))</f>
        <v/>
      </c>
      <c r="D126" s="402" t="str">
        <f t="shared" si="31"/>
        <v/>
      </c>
      <c r="E126" s="403" t="str">
        <f>IF($B126="-","",INDEX('Res.Aux.'!$A$12:$AE$722,MATCH($B126,'Res.Aux.'!$Y$12:$Y$722,0),MATCH(E$6,'Res.Aux.'!$A$14:$AE$14,0)))</f>
        <v/>
      </c>
      <c r="F126" s="402" t="str">
        <f t="shared" si="32"/>
        <v/>
      </c>
      <c r="G126" s="404" t="str">
        <f>IF($B126="-","",INDEX('Res.Aux.'!$A$12:$AE$722,MATCH($B126,'Res.Aux.'!$Y$12:$Y$722,0),MATCH(G$6,'Res.Aux.'!$A$14:$AE$14,0)))</f>
        <v/>
      </c>
      <c r="H126" s="405" t="str">
        <f>IF($B126="-","",Datos!$I$16)</f>
        <v/>
      </c>
      <c r="I126" s="406" t="str">
        <f>IF($C126="","",Datos!$G$16)</f>
        <v/>
      </c>
      <c r="J126" s="407" t="str">
        <f>IF($B126="-","",INDEX('Res.Aux.'!$A$12:$AE$722,MATCH($B126,'Res.Aux.'!$Y$12:$Y$722,0),MATCH(J$6,'Res.Aux.'!$A$14:$AE$14,0)))</f>
        <v/>
      </c>
      <c r="K126" s="408" t="str">
        <f>IF($C126="","",Datos!$H$26)</f>
        <v/>
      </c>
      <c r="L126" s="409" t="str">
        <f>IF($I126="","",INDEX(Datos!$D$25:$I$33,MATCH('G. VAR. MAKRO'!$M126,Datos!$E$25:$E$33,0),MATCH('G. VAR. MAKRO'!$L$6,Datos!$D$26:$I$26,0)))</f>
        <v/>
      </c>
      <c r="M126" s="407" t="str">
        <f>IF($I126="","",INDEX('Res.Aux.'!$A$12:$AE$722,MATCH($B126,'Res.Aux.'!$Y$12:$Y$722,0),MATCH(M$6,'Res.Aux.'!$A$22:$AE$22,0)))</f>
        <v/>
      </c>
      <c r="N126" s="410" t="str">
        <f>IF($B126="-","",INDEX('Res.Aux.'!$A$12:$AE$722,MATCH($B126,'Res.Aux.'!$Y$12:$Y$722,0),MATCH(N$6,'Res.Aux.'!$A$14:$AE$14,0)))</f>
        <v/>
      </c>
      <c r="O126" s="411"/>
      <c r="P126" s="412" t="str">
        <f t="shared" si="30"/>
        <v/>
      </c>
      <c r="Q126" s="413" t="str">
        <f t="shared" si="33"/>
        <v>ù</v>
      </c>
      <c r="R126" s="414" t="str">
        <f>IF($B126="-","",INDEX('Res.Aux.'!$A$12:$AE$722,MATCH($B126,'Res.Aux.'!$Y$12:$Y$722,0),MATCH(R$6,'Res.Aux.'!$A$15:$AE$15,0)))</f>
        <v/>
      </c>
      <c r="S126" s="415" t="str">
        <f>IF($B126="-","",INDEX('Res.Aux.'!$A$12:$AE$722,MATCH($B126,'Res.Aux.'!$Y$12:$Y$722,0),MATCH(S$6,'Res.Aux.'!$A$15:$AE$15,0)))</f>
        <v/>
      </c>
      <c r="T126" s="415" t="str">
        <f>IF($B126="-","",INDEX('Res.Aux.'!$A$12:$AE$722,MATCH($B126,'Res.Aux.'!$Y$12:$Y$722,0),MATCH(T$6,'Res.Aux.'!$A$15:$AE$15,0)))</f>
        <v/>
      </c>
      <c r="U126" s="416" t="str">
        <f>IF($B126="-","",INDEX('Res.Aux.'!$A$12:$AE$722,MATCH($B126,'Res.Aux.'!$Y$12:$Y$722,0),MATCH(U$6,'Res.Aux.'!$A$15:$AE$15,0)))</f>
        <v/>
      </c>
      <c r="V126" s="417"/>
      <c r="W126" s="414" t="str">
        <f t="shared" si="34"/>
        <v>-</v>
      </c>
      <c r="X126" s="415" t="str">
        <f t="shared" si="35"/>
        <v>-</v>
      </c>
      <c r="Y126" s="415" t="str">
        <f t="shared" si="36"/>
        <v>-</v>
      </c>
      <c r="Z126" s="416" t="str">
        <f t="shared" si="37"/>
        <v>-</v>
      </c>
      <c r="AA126" s="417"/>
      <c r="AB126" s="414" t="str">
        <f t="shared" si="38"/>
        <v>-</v>
      </c>
      <c r="AC126" s="415" t="str">
        <f t="shared" si="39"/>
        <v>-</v>
      </c>
      <c r="AD126" s="415" t="str">
        <f t="shared" si="40"/>
        <v>-</v>
      </c>
      <c r="AE126" s="416" t="str">
        <f t="shared" si="41"/>
        <v>-</v>
      </c>
      <c r="AF126" s="417"/>
      <c r="AG126" s="410" t="str">
        <f t="shared" si="42"/>
        <v>-</v>
      </c>
      <c r="AH126" s="417"/>
      <c r="AI126" s="418" t="str">
        <f t="shared" si="43"/>
        <v>ù</v>
      </c>
      <c r="AJ126" s="419" t="str">
        <f t="shared" si="44"/>
        <v>~</v>
      </c>
      <c r="AK126" s="417"/>
      <c r="AL126" s="414" t="str">
        <f t="shared" si="45"/>
        <v>-</v>
      </c>
      <c r="AM126" s="416" t="str">
        <f t="shared" si="46"/>
        <v>-</v>
      </c>
    </row>
    <row r="127" spans="2:39" ht="15" x14ac:dyDescent="0.3">
      <c r="B127" s="400" t="str">
        <f>IF(MAX(B$7:B126)+1&gt;MAX('Res.Aux.'!$Y$23:$Y$722),"-",MAX(B$7:B126)+1)</f>
        <v>-</v>
      </c>
      <c r="C127" s="401" t="str">
        <f>IF($B127="-","",INDEX('Res.Aux.'!$A$12:$AE$722,MATCH($B127,'Res.Aux.'!$Y$12:$Y$722,0),MATCH(C$6,'Res.Aux.'!$A$14:$AE$14,0)))</f>
        <v/>
      </c>
      <c r="D127" s="402" t="str">
        <f t="shared" si="31"/>
        <v/>
      </c>
      <c r="E127" s="403" t="str">
        <f>IF($B127="-","",INDEX('Res.Aux.'!$A$12:$AE$722,MATCH($B127,'Res.Aux.'!$Y$12:$Y$722,0),MATCH(E$6,'Res.Aux.'!$A$14:$AE$14,0)))</f>
        <v/>
      </c>
      <c r="F127" s="402" t="str">
        <f t="shared" si="32"/>
        <v/>
      </c>
      <c r="G127" s="404" t="str">
        <f>IF($B127="-","",INDEX('Res.Aux.'!$A$12:$AE$722,MATCH($B127,'Res.Aux.'!$Y$12:$Y$722,0),MATCH(G$6,'Res.Aux.'!$A$14:$AE$14,0)))</f>
        <v/>
      </c>
      <c r="H127" s="405" t="str">
        <f>IF($B127="-","",Datos!$I$16)</f>
        <v/>
      </c>
      <c r="I127" s="406" t="str">
        <f>IF($C127="","",Datos!$G$16)</f>
        <v/>
      </c>
      <c r="J127" s="407" t="str">
        <f>IF($B127="-","",INDEX('Res.Aux.'!$A$12:$AE$722,MATCH($B127,'Res.Aux.'!$Y$12:$Y$722,0),MATCH(J$6,'Res.Aux.'!$A$14:$AE$14,0)))</f>
        <v/>
      </c>
      <c r="K127" s="408" t="str">
        <f>IF($C127="","",Datos!$H$26)</f>
        <v/>
      </c>
      <c r="L127" s="409" t="str">
        <f>IF($I127="","",INDEX(Datos!$D$25:$I$33,MATCH('G. VAR. MAKRO'!$M127,Datos!$E$25:$E$33,0),MATCH('G. VAR. MAKRO'!$L$6,Datos!$D$26:$I$26,0)))</f>
        <v/>
      </c>
      <c r="M127" s="407" t="str">
        <f>IF($I127="","",INDEX('Res.Aux.'!$A$12:$AE$722,MATCH($B127,'Res.Aux.'!$Y$12:$Y$722,0),MATCH(M$6,'Res.Aux.'!$A$22:$AE$22,0)))</f>
        <v/>
      </c>
      <c r="N127" s="410" t="str">
        <f>IF($B127="-","",INDEX('Res.Aux.'!$A$12:$AE$722,MATCH($B127,'Res.Aux.'!$Y$12:$Y$722,0),MATCH(N$6,'Res.Aux.'!$A$14:$AE$14,0)))</f>
        <v/>
      </c>
      <c r="O127" s="411"/>
      <c r="P127" s="412" t="str">
        <f t="shared" si="30"/>
        <v/>
      </c>
      <c r="Q127" s="413" t="str">
        <f t="shared" si="33"/>
        <v>ù</v>
      </c>
      <c r="R127" s="414" t="str">
        <f>IF($B127="-","",INDEX('Res.Aux.'!$A$12:$AE$722,MATCH($B127,'Res.Aux.'!$Y$12:$Y$722,0),MATCH(R$6,'Res.Aux.'!$A$15:$AE$15,0)))</f>
        <v/>
      </c>
      <c r="S127" s="415" t="str">
        <f>IF($B127="-","",INDEX('Res.Aux.'!$A$12:$AE$722,MATCH($B127,'Res.Aux.'!$Y$12:$Y$722,0),MATCH(S$6,'Res.Aux.'!$A$15:$AE$15,0)))</f>
        <v/>
      </c>
      <c r="T127" s="415" t="str">
        <f>IF($B127="-","",INDEX('Res.Aux.'!$A$12:$AE$722,MATCH($B127,'Res.Aux.'!$Y$12:$Y$722,0),MATCH(T$6,'Res.Aux.'!$A$15:$AE$15,0)))</f>
        <v/>
      </c>
      <c r="U127" s="416" t="str">
        <f>IF($B127="-","",INDEX('Res.Aux.'!$A$12:$AE$722,MATCH($B127,'Res.Aux.'!$Y$12:$Y$722,0),MATCH(U$6,'Res.Aux.'!$A$15:$AE$15,0)))</f>
        <v/>
      </c>
      <c r="V127" s="417"/>
      <c r="W127" s="414" t="str">
        <f t="shared" si="34"/>
        <v>-</v>
      </c>
      <c r="X127" s="415" t="str">
        <f t="shared" si="35"/>
        <v>-</v>
      </c>
      <c r="Y127" s="415" t="str">
        <f t="shared" si="36"/>
        <v>-</v>
      </c>
      <c r="Z127" s="416" t="str">
        <f t="shared" si="37"/>
        <v>-</v>
      </c>
      <c r="AA127" s="417"/>
      <c r="AB127" s="414" t="str">
        <f t="shared" si="38"/>
        <v>-</v>
      </c>
      <c r="AC127" s="415" t="str">
        <f t="shared" si="39"/>
        <v>-</v>
      </c>
      <c r="AD127" s="415" t="str">
        <f t="shared" si="40"/>
        <v>-</v>
      </c>
      <c r="AE127" s="416" t="str">
        <f t="shared" si="41"/>
        <v>-</v>
      </c>
      <c r="AF127" s="417"/>
      <c r="AG127" s="410" t="str">
        <f t="shared" si="42"/>
        <v>-</v>
      </c>
      <c r="AH127" s="417"/>
      <c r="AI127" s="418" t="str">
        <f t="shared" si="43"/>
        <v>ù</v>
      </c>
      <c r="AJ127" s="419" t="str">
        <f t="shared" si="44"/>
        <v>~</v>
      </c>
      <c r="AK127" s="417"/>
      <c r="AL127" s="414" t="str">
        <f t="shared" si="45"/>
        <v>-</v>
      </c>
      <c r="AM127" s="416" t="str">
        <f t="shared" si="46"/>
        <v>-</v>
      </c>
    </row>
    <row r="128" spans="2:39" ht="15" x14ac:dyDescent="0.3">
      <c r="B128" s="400" t="str">
        <f>IF(MAX(B$7:B127)+1&gt;MAX('Res.Aux.'!$Y$23:$Y$722),"-",MAX(B$7:B127)+1)</f>
        <v>-</v>
      </c>
      <c r="C128" s="401" t="str">
        <f>IF($B128="-","",INDEX('Res.Aux.'!$A$12:$AE$722,MATCH($B128,'Res.Aux.'!$Y$12:$Y$722,0),MATCH(C$6,'Res.Aux.'!$A$14:$AE$14,0)))</f>
        <v/>
      </c>
      <c r="D128" s="402" t="str">
        <f t="shared" si="31"/>
        <v/>
      </c>
      <c r="E128" s="403" t="str">
        <f>IF($B128="-","",INDEX('Res.Aux.'!$A$12:$AE$722,MATCH($B128,'Res.Aux.'!$Y$12:$Y$722,0),MATCH(E$6,'Res.Aux.'!$A$14:$AE$14,0)))</f>
        <v/>
      </c>
      <c r="F128" s="402" t="str">
        <f t="shared" si="32"/>
        <v/>
      </c>
      <c r="G128" s="404" t="str">
        <f>IF($B128="-","",INDEX('Res.Aux.'!$A$12:$AE$722,MATCH($B128,'Res.Aux.'!$Y$12:$Y$722,0),MATCH(G$6,'Res.Aux.'!$A$14:$AE$14,0)))</f>
        <v/>
      </c>
      <c r="H128" s="405" t="str">
        <f>IF($B128="-","",Datos!$I$16)</f>
        <v/>
      </c>
      <c r="I128" s="406" t="str">
        <f>IF($C128="","",Datos!$G$16)</f>
        <v/>
      </c>
      <c r="J128" s="407" t="str">
        <f>IF($B128="-","",INDEX('Res.Aux.'!$A$12:$AE$722,MATCH($B128,'Res.Aux.'!$Y$12:$Y$722,0),MATCH(J$6,'Res.Aux.'!$A$14:$AE$14,0)))</f>
        <v/>
      </c>
      <c r="K128" s="408" t="str">
        <f>IF($C128="","",Datos!$H$26)</f>
        <v/>
      </c>
      <c r="L128" s="409" t="str">
        <f>IF($I128="","",INDEX(Datos!$D$25:$I$33,MATCH('G. VAR. MAKRO'!$M128,Datos!$E$25:$E$33,0),MATCH('G. VAR. MAKRO'!$L$6,Datos!$D$26:$I$26,0)))</f>
        <v/>
      </c>
      <c r="M128" s="407" t="str">
        <f>IF($I128="","",INDEX('Res.Aux.'!$A$12:$AE$722,MATCH($B128,'Res.Aux.'!$Y$12:$Y$722,0),MATCH(M$6,'Res.Aux.'!$A$22:$AE$22,0)))</f>
        <v/>
      </c>
      <c r="N128" s="410" t="str">
        <f>IF($B128="-","",INDEX('Res.Aux.'!$A$12:$AE$722,MATCH($B128,'Res.Aux.'!$Y$12:$Y$722,0),MATCH(N$6,'Res.Aux.'!$A$14:$AE$14,0)))</f>
        <v/>
      </c>
      <c r="O128" s="411"/>
      <c r="P128" s="412" t="str">
        <f t="shared" si="30"/>
        <v/>
      </c>
      <c r="Q128" s="413" t="str">
        <f t="shared" si="33"/>
        <v>ù</v>
      </c>
      <c r="R128" s="414" t="str">
        <f>IF($B128="-","",INDEX('Res.Aux.'!$A$12:$AE$722,MATCH($B128,'Res.Aux.'!$Y$12:$Y$722,0),MATCH(R$6,'Res.Aux.'!$A$15:$AE$15,0)))</f>
        <v/>
      </c>
      <c r="S128" s="415" t="str">
        <f>IF($B128="-","",INDEX('Res.Aux.'!$A$12:$AE$722,MATCH($B128,'Res.Aux.'!$Y$12:$Y$722,0),MATCH(S$6,'Res.Aux.'!$A$15:$AE$15,0)))</f>
        <v/>
      </c>
      <c r="T128" s="415" t="str">
        <f>IF($B128="-","",INDEX('Res.Aux.'!$A$12:$AE$722,MATCH($B128,'Res.Aux.'!$Y$12:$Y$722,0),MATCH(T$6,'Res.Aux.'!$A$15:$AE$15,0)))</f>
        <v/>
      </c>
      <c r="U128" s="416" t="str">
        <f>IF($B128="-","",INDEX('Res.Aux.'!$A$12:$AE$722,MATCH($B128,'Res.Aux.'!$Y$12:$Y$722,0),MATCH(U$6,'Res.Aux.'!$A$15:$AE$15,0)))</f>
        <v/>
      </c>
      <c r="V128" s="417"/>
      <c r="W128" s="414" t="str">
        <f t="shared" si="34"/>
        <v>-</v>
      </c>
      <c r="X128" s="415" t="str">
        <f t="shared" si="35"/>
        <v>-</v>
      </c>
      <c r="Y128" s="415" t="str">
        <f t="shared" si="36"/>
        <v>-</v>
      </c>
      <c r="Z128" s="416" t="str">
        <f t="shared" si="37"/>
        <v>-</v>
      </c>
      <c r="AA128" s="417"/>
      <c r="AB128" s="414" t="str">
        <f t="shared" si="38"/>
        <v>-</v>
      </c>
      <c r="AC128" s="415" t="str">
        <f t="shared" si="39"/>
        <v>-</v>
      </c>
      <c r="AD128" s="415" t="str">
        <f t="shared" si="40"/>
        <v>-</v>
      </c>
      <c r="AE128" s="416" t="str">
        <f t="shared" si="41"/>
        <v>-</v>
      </c>
      <c r="AF128" s="417"/>
      <c r="AG128" s="410" t="str">
        <f t="shared" si="42"/>
        <v>-</v>
      </c>
      <c r="AH128" s="417"/>
      <c r="AI128" s="418" t="str">
        <f t="shared" si="43"/>
        <v>ù</v>
      </c>
      <c r="AJ128" s="419" t="str">
        <f t="shared" si="44"/>
        <v>~</v>
      </c>
      <c r="AK128" s="417"/>
      <c r="AL128" s="414" t="str">
        <f t="shared" si="45"/>
        <v>-</v>
      </c>
      <c r="AM128" s="416" t="str">
        <f t="shared" si="46"/>
        <v>-</v>
      </c>
    </row>
    <row r="129" spans="2:39" ht="15" x14ac:dyDescent="0.3">
      <c r="B129" s="400" t="str">
        <f>IF(MAX(B$7:B128)+1&gt;MAX('Res.Aux.'!$Y$23:$Y$722),"-",MAX(B$7:B128)+1)</f>
        <v>-</v>
      </c>
      <c r="C129" s="401" t="str">
        <f>IF($B129="-","",INDEX('Res.Aux.'!$A$12:$AE$722,MATCH($B129,'Res.Aux.'!$Y$12:$Y$722,0),MATCH(C$6,'Res.Aux.'!$A$14:$AE$14,0)))</f>
        <v/>
      </c>
      <c r="D129" s="402" t="str">
        <f t="shared" si="31"/>
        <v/>
      </c>
      <c r="E129" s="403" t="str">
        <f>IF($B129="-","",INDEX('Res.Aux.'!$A$12:$AE$722,MATCH($B129,'Res.Aux.'!$Y$12:$Y$722,0),MATCH(E$6,'Res.Aux.'!$A$14:$AE$14,0)))</f>
        <v/>
      </c>
      <c r="F129" s="402" t="str">
        <f t="shared" si="32"/>
        <v/>
      </c>
      <c r="G129" s="404" t="str">
        <f>IF($B129="-","",INDEX('Res.Aux.'!$A$12:$AE$722,MATCH($B129,'Res.Aux.'!$Y$12:$Y$722,0),MATCH(G$6,'Res.Aux.'!$A$14:$AE$14,0)))</f>
        <v/>
      </c>
      <c r="H129" s="405" t="str">
        <f>IF($B129="-","",Datos!$I$16)</f>
        <v/>
      </c>
      <c r="I129" s="406" t="str">
        <f>IF($C129="","",Datos!$G$16)</f>
        <v/>
      </c>
      <c r="J129" s="407" t="str">
        <f>IF($B129="-","",INDEX('Res.Aux.'!$A$12:$AE$722,MATCH($B129,'Res.Aux.'!$Y$12:$Y$722,0),MATCH(J$6,'Res.Aux.'!$A$14:$AE$14,0)))</f>
        <v/>
      </c>
      <c r="K129" s="408" t="str">
        <f>IF($C129="","",Datos!$H$26)</f>
        <v/>
      </c>
      <c r="L129" s="409" t="str">
        <f>IF($I129="","",INDEX(Datos!$D$25:$I$33,MATCH('G. VAR. MAKRO'!$M129,Datos!$E$25:$E$33,0),MATCH('G. VAR. MAKRO'!$L$6,Datos!$D$26:$I$26,0)))</f>
        <v/>
      </c>
      <c r="M129" s="407" t="str">
        <f>IF($I129="","",INDEX('Res.Aux.'!$A$12:$AE$722,MATCH($B129,'Res.Aux.'!$Y$12:$Y$722,0),MATCH(M$6,'Res.Aux.'!$A$22:$AE$22,0)))</f>
        <v/>
      </c>
      <c r="N129" s="410" t="str">
        <f>IF($B129="-","",INDEX('Res.Aux.'!$A$12:$AE$722,MATCH($B129,'Res.Aux.'!$Y$12:$Y$722,0),MATCH(N$6,'Res.Aux.'!$A$14:$AE$14,0)))</f>
        <v/>
      </c>
      <c r="O129" s="411"/>
      <c r="P129" s="412" t="str">
        <f t="shared" si="30"/>
        <v/>
      </c>
      <c r="Q129" s="413" t="str">
        <f t="shared" si="33"/>
        <v>ù</v>
      </c>
      <c r="R129" s="414" t="str">
        <f>IF($B129="-","",INDEX('Res.Aux.'!$A$12:$AE$722,MATCH($B129,'Res.Aux.'!$Y$12:$Y$722,0),MATCH(R$6,'Res.Aux.'!$A$15:$AE$15,0)))</f>
        <v/>
      </c>
      <c r="S129" s="415" t="str">
        <f>IF($B129="-","",INDEX('Res.Aux.'!$A$12:$AE$722,MATCH($B129,'Res.Aux.'!$Y$12:$Y$722,0),MATCH(S$6,'Res.Aux.'!$A$15:$AE$15,0)))</f>
        <v/>
      </c>
      <c r="T129" s="415" t="str">
        <f>IF($B129="-","",INDEX('Res.Aux.'!$A$12:$AE$722,MATCH($B129,'Res.Aux.'!$Y$12:$Y$722,0),MATCH(T$6,'Res.Aux.'!$A$15:$AE$15,0)))</f>
        <v/>
      </c>
      <c r="U129" s="416" t="str">
        <f>IF($B129="-","",INDEX('Res.Aux.'!$A$12:$AE$722,MATCH($B129,'Res.Aux.'!$Y$12:$Y$722,0),MATCH(U$6,'Res.Aux.'!$A$15:$AE$15,0)))</f>
        <v/>
      </c>
      <c r="V129" s="417"/>
      <c r="W129" s="414" t="str">
        <f t="shared" si="34"/>
        <v>-</v>
      </c>
      <c r="X129" s="415" t="str">
        <f t="shared" si="35"/>
        <v>-</v>
      </c>
      <c r="Y129" s="415" t="str">
        <f t="shared" si="36"/>
        <v>-</v>
      </c>
      <c r="Z129" s="416" t="str">
        <f t="shared" si="37"/>
        <v>-</v>
      </c>
      <c r="AA129" s="417"/>
      <c r="AB129" s="414" t="str">
        <f t="shared" si="38"/>
        <v>-</v>
      </c>
      <c r="AC129" s="415" t="str">
        <f t="shared" si="39"/>
        <v>-</v>
      </c>
      <c r="AD129" s="415" t="str">
        <f t="shared" si="40"/>
        <v>-</v>
      </c>
      <c r="AE129" s="416" t="str">
        <f t="shared" si="41"/>
        <v>-</v>
      </c>
      <c r="AF129" s="417"/>
      <c r="AG129" s="410" t="str">
        <f t="shared" si="42"/>
        <v>-</v>
      </c>
      <c r="AH129" s="417"/>
      <c r="AI129" s="418" t="str">
        <f t="shared" si="43"/>
        <v>ù</v>
      </c>
      <c r="AJ129" s="419" t="str">
        <f t="shared" si="44"/>
        <v>~</v>
      </c>
      <c r="AK129" s="417"/>
      <c r="AL129" s="414" t="str">
        <f t="shared" si="45"/>
        <v>-</v>
      </c>
      <c r="AM129" s="416" t="str">
        <f t="shared" si="46"/>
        <v>-</v>
      </c>
    </row>
    <row r="130" spans="2:39" ht="15" x14ac:dyDescent="0.3">
      <c r="B130" s="400" t="str">
        <f>IF(MAX(B$7:B129)+1&gt;MAX('Res.Aux.'!$Y$23:$Y$722),"-",MAX(B$7:B129)+1)</f>
        <v>-</v>
      </c>
      <c r="C130" s="401" t="str">
        <f>IF($B130="-","",INDEX('Res.Aux.'!$A$12:$AE$722,MATCH($B130,'Res.Aux.'!$Y$12:$Y$722,0),MATCH(C$6,'Res.Aux.'!$A$14:$AE$14,0)))</f>
        <v/>
      </c>
      <c r="D130" s="402" t="str">
        <f t="shared" si="31"/>
        <v/>
      </c>
      <c r="E130" s="403" t="str">
        <f>IF($B130="-","",INDEX('Res.Aux.'!$A$12:$AE$722,MATCH($B130,'Res.Aux.'!$Y$12:$Y$722,0),MATCH(E$6,'Res.Aux.'!$A$14:$AE$14,0)))</f>
        <v/>
      </c>
      <c r="F130" s="402" t="str">
        <f t="shared" si="32"/>
        <v/>
      </c>
      <c r="G130" s="404" t="str">
        <f>IF($B130="-","",INDEX('Res.Aux.'!$A$12:$AE$722,MATCH($B130,'Res.Aux.'!$Y$12:$Y$722,0),MATCH(G$6,'Res.Aux.'!$A$14:$AE$14,0)))</f>
        <v/>
      </c>
      <c r="H130" s="405" t="str">
        <f>IF($B130="-","",Datos!$I$16)</f>
        <v/>
      </c>
      <c r="I130" s="406" t="str">
        <f>IF($C130="","",Datos!$G$16)</f>
        <v/>
      </c>
      <c r="J130" s="407" t="str">
        <f>IF($B130="-","",INDEX('Res.Aux.'!$A$12:$AE$722,MATCH($B130,'Res.Aux.'!$Y$12:$Y$722,0),MATCH(J$6,'Res.Aux.'!$A$14:$AE$14,0)))</f>
        <v/>
      </c>
      <c r="K130" s="408" t="str">
        <f>IF($C130="","",Datos!$H$26)</f>
        <v/>
      </c>
      <c r="L130" s="409" t="str">
        <f>IF($I130="","",INDEX(Datos!$D$25:$I$33,MATCH('G. VAR. MAKRO'!$M130,Datos!$E$25:$E$33,0),MATCH('G. VAR. MAKRO'!$L$6,Datos!$D$26:$I$26,0)))</f>
        <v/>
      </c>
      <c r="M130" s="407" t="str">
        <f>IF($I130="","",INDEX('Res.Aux.'!$A$12:$AE$722,MATCH($B130,'Res.Aux.'!$Y$12:$Y$722,0),MATCH(M$6,'Res.Aux.'!$A$22:$AE$22,0)))</f>
        <v/>
      </c>
      <c r="N130" s="410" t="str">
        <f>IF($B130="-","",INDEX('Res.Aux.'!$A$12:$AE$722,MATCH($B130,'Res.Aux.'!$Y$12:$Y$722,0),MATCH(N$6,'Res.Aux.'!$A$14:$AE$14,0)))</f>
        <v/>
      </c>
      <c r="O130" s="411"/>
      <c r="P130" s="412" t="str">
        <f t="shared" si="30"/>
        <v/>
      </c>
      <c r="Q130" s="413" t="str">
        <f t="shared" si="33"/>
        <v>ù</v>
      </c>
      <c r="R130" s="414" t="str">
        <f>IF($B130="-","",INDEX('Res.Aux.'!$A$12:$AE$722,MATCH($B130,'Res.Aux.'!$Y$12:$Y$722,0),MATCH(R$6,'Res.Aux.'!$A$15:$AE$15,0)))</f>
        <v/>
      </c>
      <c r="S130" s="415" t="str">
        <f>IF($B130="-","",INDEX('Res.Aux.'!$A$12:$AE$722,MATCH($B130,'Res.Aux.'!$Y$12:$Y$722,0),MATCH(S$6,'Res.Aux.'!$A$15:$AE$15,0)))</f>
        <v/>
      </c>
      <c r="T130" s="415" t="str">
        <f>IF($B130="-","",INDEX('Res.Aux.'!$A$12:$AE$722,MATCH($B130,'Res.Aux.'!$Y$12:$Y$722,0),MATCH(T$6,'Res.Aux.'!$A$15:$AE$15,0)))</f>
        <v/>
      </c>
      <c r="U130" s="416" t="str">
        <f>IF($B130="-","",INDEX('Res.Aux.'!$A$12:$AE$722,MATCH($B130,'Res.Aux.'!$Y$12:$Y$722,0),MATCH(U$6,'Res.Aux.'!$A$15:$AE$15,0)))</f>
        <v/>
      </c>
      <c r="V130" s="417"/>
      <c r="W130" s="414" t="str">
        <f t="shared" si="34"/>
        <v>-</v>
      </c>
      <c r="X130" s="415" t="str">
        <f t="shared" si="35"/>
        <v>-</v>
      </c>
      <c r="Y130" s="415" t="str">
        <f t="shared" si="36"/>
        <v>-</v>
      </c>
      <c r="Z130" s="416" t="str">
        <f t="shared" si="37"/>
        <v>-</v>
      </c>
      <c r="AA130" s="417"/>
      <c r="AB130" s="414" t="str">
        <f t="shared" si="38"/>
        <v>-</v>
      </c>
      <c r="AC130" s="415" t="str">
        <f t="shared" si="39"/>
        <v>-</v>
      </c>
      <c r="AD130" s="415" t="str">
        <f t="shared" si="40"/>
        <v>-</v>
      </c>
      <c r="AE130" s="416" t="str">
        <f t="shared" si="41"/>
        <v>-</v>
      </c>
      <c r="AF130" s="417"/>
      <c r="AG130" s="410" t="str">
        <f t="shared" si="42"/>
        <v>-</v>
      </c>
      <c r="AH130" s="417"/>
      <c r="AI130" s="418" t="str">
        <f t="shared" si="43"/>
        <v>ù</v>
      </c>
      <c r="AJ130" s="419" t="str">
        <f t="shared" si="44"/>
        <v>~</v>
      </c>
      <c r="AK130" s="417"/>
      <c r="AL130" s="414" t="str">
        <f t="shared" si="45"/>
        <v>-</v>
      </c>
      <c r="AM130" s="416" t="str">
        <f t="shared" si="46"/>
        <v>-</v>
      </c>
    </row>
    <row r="131" spans="2:39" ht="15" x14ac:dyDescent="0.3">
      <c r="B131" s="400" t="str">
        <f>IF(MAX(B$7:B130)+1&gt;MAX('Res.Aux.'!$Y$23:$Y$722),"-",MAX(B$7:B130)+1)</f>
        <v>-</v>
      </c>
      <c r="C131" s="401" t="str">
        <f>IF($B131="-","",INDEX('Res.Aux.'!$A$12:$AE$722,MATCH($B131,'Res.Aux.'!$Y$12:$Y$722,0),MATCH(C$6,'Res.Aux.'!$A$14:$AE$14,0)))</f>
        <v/>
      </c>
      <c r="D131" s="402" t="str">
        <f t="shared" si="31"/>
        <v/>
      </c>
      <c r="E131" s="403" t="str">
        <f>IF($B131="-","",INDEX('Res.Aux.'!$A$12:$AE$722,MATCH($B131,'Res.Aux.'!$Y$12:$Y$722,0),MATCH(E$6,'Res.Aux.'!$A$14:$AE$14,0)))</f>
        <v/>
      </c>
      <c r="F131" s="402" t="str">
        <f t="shared" si="32"/>
        <v/>
      </c>
      <c r="G131" s="404" t="str">
        <f>IF($B131="-","",INDEX('Res.Aux.'!$A$12:$AE$722,MATCH($B131,'Res.Aux.'!$Y$12:$Y$722,0),MATCH(G$6,'Res.Aux.'!$A$14:$AE$14,0)))</f>
        <v/>
      </c>
      <c r="H131" s="405" t="str">
        <f>IF($B131="-","",Datos!$I$16)</f>
        <v/>
      </c>
      <c r="I131" s="406" t="str">
        <f>IF($C131="","",Datos!$G$16)</f>
        <v/>
      </c>
      <c r="J131" s="407" t="str">
        <f>IF($B131="-","",INDEX('Res.Aux.'!$A$12:$AE$722,MATCH($B131,'Res.Aux.'!$Y$12:$Y$722,0),MATCH(J$6,'Res.Aux.'!$A$14:$AE$14,0)))</f>
        <v/>
      </c>
      <c r="K131" s="408" t="str">
        <f>IF($C131="","",Datos!$H$26)</f>
        <v/>
      </c>
      <c r="L131" s="409" t="str">
        <f>IF($I131="","",INDEX(Datos!$D$25:$I$33,MATCH('G. VAR. MAKRO'!$M131,Datos!$E$25:$E$33,0),MATCH('G. VAR. MAKRO'!$L$6,Datos!$D$26:$I$26,0)))</f>
        <v/>
      </c>
      <c r="M131" s="407" t="str">
        <f>IF($I131="","",INDEX('Res.Aux.'!$A$12:$AE$722,MATCH($B131,'Res.Aux.'!$Y$12:$Y$722,0),MATCH(M$6,'Res.Aux.'!$A$22:$AE$22,0)))</f>
        <v/>
      </c>
      <c r="N131" s="410" t="str">
        <f>IF($B131="-","",INDEX('Res.Aux.'!$A$12:$AE$722,MATCH($B131,'Res.Aux.'!$Y$12:$Y$722,0),MATCH(N$6,'Res.Aux.'!$A$14:$AE$14,0)))</f>
        <v/>
      </c>
      <c r="O131" s="411"/>
      <c r="P131" s="412" t="str">
        <f t="shared" si="30"/>
        <v/>
      </c>
      <c r="Q131" s="413" t="str">
        <f t="shared" si="33"/>
        <v>ù</v>
      </c>
      <c r="R131" s="414" t="str">
        <f>IF($B131="-","",INDEX('Res.Aux.'!$A$12:$AE$722,MATCH($B131,'Res.Aux.'!$Y$12:$Y$722,0),MATCH(R$6,'Res.Aux.'!$A$15:$AE$15,0)))</f>
        <v/>
      </c>
      <c r="S131" s="415" t="str">
        <f>IF($B131="-","",INDEX('Res.Aux.'!$A$12:$AE$722,MATCH($B131,'Res.Aux.'!$Y$12:$Y$722,0),MATCH(S$6,'Res.Aux.'!$A$15:$AE$15,0)))</f>
        <v/>
      </c>
      <c r="T131" s="415" t="str">
        <f>IF($B131="-","",INDEX('Res.Aux.'!$A$12:$AE$722,MATCH($B131,'Res.Aux.'!$Y$12:$Y$722,0),MATCH(T$6,'Res.Aux.'!$A$15:$AE$15,0)))</f>
        <v/>
      </c>
      <c r="U131" s="416" t="str">
        <f>IF($B131="-","",INDEX('Res.Aux.'!$A$12:$AE$722,MATCH($B131,'Res.Aux.'!$Y$12:$Y$722,0),MATCH(U$6,'Res.Aux.'!$A$15:$AE$15,0)))</f>
        <v/>
      </c>
      <c r="V131" s="417"/>
      <c r="W131" s="414" t="str">
        <f t="shared" si="34"/>
        <v>-</v>
      </c>
      <c r="X131" s="415" t="str">
        <f t="shared" si="35"/>
        <v>-</v>
      </c>
      <c r="Y131" s="415" t="str">
        <f t="shared" si="36"/>
        <v>-</v>
      </c>
      <c r="Z131" s="416" t="str">
        <f t="shared" si="37"/>
        <v>-</v>
      </c>
      <c r="AA131" s="417"/>
      <c r="AB131" s="414" t="str">
        <f t="shared" si="38"/>
        <v>-</v>
      </c>
      <c r="AC131" s="415" t="str">
        <f t="shared" si="39"/>
        <v>-</v>
      </c>
      <c r="AD131" s="415" t="str">
        <f t="shared" si="40"/>
        <v>-</v>
      </c>
      <c r="AE131" s="416" t="str">
        <f t="shared" si="41"/>
        <v>-</v>
      </c>
      <c r="AF131" s="417"/>
      <c r="AG131" s="410" t="str">
        <f t="shared" si="42"/>
        <v>-</v>
      </c>
      <c r="AH131" s="417"/>
      <c r="AI131" s="418" t="str">
        <f t="shared" si="43"/>
        <v>ù</v>
      </c>
      <c r="AJ131" s="419" t="str">
        <f t="shared" si="44"/>
        <v>~</v>
      </c>
      <c r="AK131" s="417"/>
      <c r="AL131" s="414" t="str">
        <f t="shared" si="45"/>
        <v>-</v>
      </c>
      <c r="AM131" s="416" t="str">
        <f t="shared" si="46"/>
        <v>-</v>
      </c>
    </row>
    <row r="132" spans="2:39" ht="15" x14ac:dyDescent="0.3">
      <c r="B132" s="400" t="str">
        <f>IF(MAX(B$7:B131)+1&gt;MAX('Res.Aux.'!$Y$23:$Y$722),"-",MAX(B$7:B131)+1)</f>
        <v>-</v>
      </c>
      <c r="C132" s="401" t="str">
        <f>IF($B132="-","",INDEX('Res.Aux.'!$A$12:$AE$722,MATCH($B132,'Res.Aux.'!$Y$12:$Y$722,0),MATCH(C$6,'Res.Aux.'!$A$14:$AE$14,0)))</f>
        <v/>
      </c>
      <c r="D132" s="402" t="str">
        <f t="shared" si="31"/>
        <v/>
      </c>
      <c r="E132" s="403" t="str">
        <f>IF($B132="-","",INDEX('Res.Aux.'!$A$12:$AE$722,MATCH($B132,'Res.Aux.'!$Y$12:$Y$722,0),MATCH(E$6,'Res.Aux.'!$A$14:$AE$14,0)))</f>
        <v/>
      </c>
      <c r="F132" s="402" t="str">
        <f t="shared" si="32"/>
        <v/>
      </c>
      <c r="G132" s="404" t="str">
        <f>IF($B132="-","",INDEX('Res.Aux.'!$A$12:$AE$722,MATCH($B132,'Res.Aux.'!$Y$12:$Y$722,0),MATCH(G$6,'Res.Aux.'!$A$14:$AE$14,0)))</f>
        <v/>
      </c>
      <c r="H132" s="405" t="str">
        <f>IF($B132="-","",Datos!$I$16)</f>
        <v/>
      </c>
      <c r="I132" s="406" t="str">
        <f>IF($C132="","",Datos!$G$16)</f>
        <v/>
      </c>
      <c r="J132" s="407" t="str">
        <f>IF($B132="-","",INDEX('Res.Aux.'!$A$12:$AE$722,MATCH($B132,'Res.Aux.'!$Y$12:$Y$722,0),MATCH(J$6,'Res.Aux.'!$A$14:$AE$14,0)))</f>
        <v/>
      </c>
      <c r="K132" s="408" t="str">
        <f>IF($C132="","",Datos!$H$26)</f>
        <v/>
      </c>
      <c r="L132" s="409" t="str">
        <f>IF($I132="","",INDEX(Datos!$D$25:$I$33,MATCH('G. VAR. MAKRO'!$M132,Datos!$E$25:$E$33,0),MATCH('G. VAR. MAKRO'!$L$6,Datos!$D$26:$I$26,0)))</f>
        <v/>
      </c>
      <c r="M132" s="407" t="str">
        <f>IF($I132="","",INDEX('Res.Aux.'!$A$12:$AE$722,MATCH($B132,'Res.Aux.'!$Y$12:$Y$722,0),MATCH(M$6,'Res.Aux.'!$A$22:$AE$22,0)))</f>
        <v/>
      </c>
      <c r="N132" s="410" t="str">
        <f>IF($B132="-","",INDEX('Res.Aux.'!$A$12:$AE$722,MATCH($B132,'Res.Aux.'!$Y$12:$Y$722,0),MATCH(N$6,'Res.Aux.'!$A$14:$AE$14,0)))</f>
        <v/>
      </c>
      <c r="O132" s="411"/>
      <c r="P132" s="412" t="str">
        <f t="shared" si="30"/>
        <v/>
      </c>
      <c r="Q132" s="413" t="str">
        <f t="shared" si="33"/>
        <v>ù</v>
      </c>
      <c r="R132" s="414" t="str">
        <f>IF($B132="-","",INDEX('Res.Aux.'!$A$12:$AE$722,MATCH($B132,'Res.Aux.'!$Y$12:$Y$722,0),MATCH(R$6,'Res.Aux.'!$A$15:$AE$15,0)))</f>
        <v/>
      </c>
      <c r="S132" s="415" t="str">
        <f>IF($B132="-","",INDEX('Res.Aux.'!$A$12:$AE$722,MATCH($B132,'Res.Aux.'!$Y$12:$Y$722,0),MATCH(S$6,'Res.Aux.'!$A$15:$AE$15,0)))</f>
        <v/>
      </c>
      <c r="T132" s="415" t="str">
        <f>IF($B132="-","",INDEX('Res.Aux.'!$A$12:$AE$722,MATCH($B132,'Res.Aux.'!$Y$12:$Y$722,0),MATCH(T$6,'Res.Aux.'!$A$15:$AE$15,0)))</f>
        <v/>
      </c>
      <c r="U132" s="416" t="str">
        <f>IF($B132="-","",INDEX('Res.Aux.'!$A$12:$AE$722,MATCH($B132,'Res.Aux.'!$Y$12:$Y$722,0),MATCH(U$6,'Res.Aux.'!$A$15:$AE$15,0)))</f>
        <v/>
      </c>
      <c r="V132" s="417"/>
      <c r="W132" s="414" t="str">
        <f t="shared" si="34"/>
        <v>-</v>
      </c>
      <c r="X132" s="415" t="str">
        <f t="shared" si="35"/>
        <v>-</v>
      </c>
      <c r="Y132" s="415" t="str">
        <f t="shared" si="36"/>
        <v>-</v>
      </c>
      <c r="Z132" s="416" t="str">
        <f t="shared" si="37"/>
        <v>-</v>
      </c>
      <c r="AA132" s="417"/>
      <c r="AB132" s="414" t="str">
        <f t="shared" si="38"/>
        <v>-</v>
      </c>
      <c r="AC132" s="415" t="str">
        <f t="shared" si="39"/>
        <v>-</v>
      </c>
      <c r="AD132" s="415" t="str">
        <f t="shared" si="40"/>
        <v>-</v>
      </c>
      <c r="AE132" s="416" t="str">
        <f t="shared" si="41"/>
        <v>-</v>
      </c>
      <c r="AF132" s="417"/>
      <c r="AG132" s="410" t="str">
        <f t="shared" si="42"/>
        <v>-</v>
      </c>
      <c r="AH132" s="417"/>
      <c r="AI132" s="418" t="str">
        <f t="shared" si="43"/>
        <v>ù</v>
      </c>
      <c r="AJ132" s="419" t="str">
        <f t="shared" si="44"/>
        <v>~</v>
      </c>
      <c r="AK132" s="417"/>
      <c r="AL132" s="414" t="str">
        <f t="shared" si="45"/>
        <v>-</v>
      </c>
      <c r="AM132" s="416" t="str">
        <f t="shared" si="46"/>
        <v>-</v>
      </c>
    </row>
    <row r="133" spans="2:39" ht="15" x14ac:dyDescent="0.3">
      <c r="B133" s="400" t="str">
        <f>IF(MAX(B$7:B132)+1&gt;MAX('Res.Aux.'!$Y$23:$Y$722),"-",MAX(B$7:B132)+1)</f>
        <v>-</v>
      </c>
      <c r="C133" s="401" t="str">
        <f>IF($B133="-","",INDEX('Res.Aux.'!$A$12:$AE$722,MATCH($B133,'Res.Aux.'!$Y$12:$Y$722,0),MATCH(C$6,'Res.Aux.'!$A$14:$AE$14,0)))</f>
        <v/>
      </c>
      <c r="D133" s="402" t="str">
        <f t="shared" si="31"/>
        <v/>
      </c>
      <c r="E133" s="403" t="str">
        <f>IF($B133="-","",INDEX('Res.Aux.'!$A$12:$AE$722,MATCH($B133,'Res.Aux.'!$Y$12:$Y$722,0),MATCH(E$6,'Res.Aux.'!$A$14:$AE$14,0)))</f>
        <v/>
      </c>
      <c r="F133" s="402" t="str">
        <f t="shared" si="32"/>
        <v/>
      </c>
      <c r="G133" s="404" t="str">
        <f>IF($B133="-","",INDEX('Res.Aux.'!$A$12:$AE$722,MATCH($B133,'Res.Aux.'!$Y$12:$Y$722,0),MATCH(G$6,'Res.Aux.'!$A$14:$AE$14,0)))</f>
        <v/>
      </c>
      <c r="H133" s="405" t="str">
        <f>IF($B133="-","",Datos!$I$16)</f>
        <v/>
      </c>
      <c r="I133" s="406" t="str">
        <f>IF($C133="","",Datos!$G$16)</f>
        <v/>
      </c>
      <c r="J133" s="407" t="str">
        <f>IF($B133="-","",INDEX('Res.Aux.'!$A$12:$AE$722,MATCH($B133,'Res.Aux.'!$Y$12:$Y$722,0),MATCH(J$6,'Res.Aux.'!$A$14:$AE$14,0)))</f>
        <v/>
      </c>
      <c r="K133" s="408" t="str">
        <f>IF($C133="","",Datos!$H$26)</f>
        <v/>
      </c>
      <c r="L133" s="409" t="str">
        <f>IF($I133="","",INDEX(Datos!$D$25:$I$33,MATCH('G. VAR. MAKRO'!$M133,Datos!$E$25:$E$33,0),MATCH('G. VAR. MAKRO'!$L$6,Datos!$D$26:$I$26,0)))</f>
        <v/>
      </c>
      <c r="M133" s="407" t="str">
        <f>IF($I133="","",INDEX('Res.Aux.'!$A$12:$AE$722,MATCH($B133,'Res.Aux.'!$Y$12:$Y$722,0),MATCH(M$6,'Res.Aux.'!$A$22:$AE$22,0)))</f>
        <v/>
      </c>
      <c r="N133" s="410" t="str">
        <f>IF($B133="-","",INDEX('Res.Aux.'!$A$12:$AE$722,MATCH($B133,'Res.Aux.'!$Y$12:$Y$722,0),MATCH(N$6,'Res.Aux.'!$A$14:$AE$14,0)))</f>
        <v/>
      </c>
      <c r="O133" s="411"/>
      <c r="P133" s="412" t="str">
        <f t="shared" si="30"/>
        <v/>
      </c>
      <c r="Q133" s="413" t="str">
        <f t="shared" si="33"/>
        <v>ù</v>
      </c>
      <c r="R133" s="414" t="str">
        <f>IF($B133="-","",INDEX('Res.Aux.'!$A$12:$AE$722,MATCH($B133,'Res.Aux.'!$Y$12:$Y$722,0),MATCH(R$6,'Res.Aux.'!$A$15:$AE$15,0)))</f>
        <v/>
      </c>
      <c r="S133" s="415" t="str">
        <f>IF($B133="-","",INDEX('Res.Aux.'!$A$12:$AE$722,MATCH($B133,'Res.Aux.'!$Y$12:$Y$722,0),MATCH(S$6,'Res.Aux.'!$A$15:$AE$15,0)))</f>
        <v/>
      </c>
      <c r="T133" s="415" t="str">
        <f>IF($B133="-","",INDEX('Res.Aux.'!$A$12:$AE$722,MATCH($B133,'Res.Aux.'!$Y$12:$Y$722,0),MATCH(T$6,'Res.Aux.'!$A$15:$AE$15,0)))</f>
        <v/>
      </c>
      <c r="U133" s="416" t="str">
        <f>IF($B133="-","",INDEX('Res.Aux.'!$A$12:$AE$722,MATCH($B133,'Res.Aux.'!$Y$12:$Y$722,0),MATCH(U$6,'Res.Aux.'!$A$15:$AE$15,0)))</f>
        <v/>
      </c>
      <c r="V133" s="417"/>
      <c r="W133" s="414" t="str">
        <f t="shared" si="34"/>
        <v>-</v>
      </c>
      <c r="X133" s="415" t="str">
        <f t="shared" si="35"/>
        <v>-</v>
      </c>
      <c r="Y133" s="415" t="str">
        <f t="shared" si="36"/>
        <v>-</v>
      </c>
      <c r="Z133" s="416" t="str">
        <f t="shared" si="37"/>
        <v>-</v>
      </c>
      <c r="AA133" s="417"/>
      <c r="AB133" s="414" t="str">
        <f t="shared" si="38"/>
        <v>-</v>
      </c>
      <c r="AC133" s="415" t="str">
        <f t="shared" si="39"/>
        <v>-</v>
      </c>
      <c r="AD133" s="415" t="str">
        <f t="shared" si="40"/>
        <v>-</v>
      </c>
      <c r="AE133" s="416" t="str">
        <f t="shared" si="41"/>
        <v>-</v>
      </c>
      <c r="AF133" s="417"/>
      <c r="AG133" s="410" t="str">
        <f t="shared" si="42"/>
        <v>-</v>
      </c>
      <c r="AH133" s="417"/>
      <c r="AI133" s="418" t="str">
        <f t="shared" si="43"/>
        <v>ù</v>
      </c>
      <c r="AJ133" s="419" t="str">
        <f t="shared" si="44"/>
        <v>~</v>
      </c>
      <c r="AK133" s="417"/>
      <c r="AL133" s="414" t="str">
        <f t="shared" si="45"/>
        <v>-</v>
      </c>
      <c r="AM133" s="416" t="str">
        <f t="shared" si="46"/>
        <v>-</v>
      </c>
    </row>
    <row r="134" spans="2:39" ht="15" x14ac:dyDescent="0.3">
      <c r="B134" s="400" t="str">
        <f>IF(MAX(B$7:B133)+1&gt;MAX('Res.Aux.'!$Y$23:$Y$722),"-",MAX(B$7:B133)+1)</f>
        <v>-</v>
      </c>
      <c r="C134" s="401" t="str">
        <f>IF($B134="-","",INDEX('Res.Aux.'!$A$12:$AE$722,MATCH($B134,'Res.Aux.'!$Y$12:$Y$722,0),MATCH(C$6,'Res.Aux.'!$A$14:$AE$14,0)))</f>
        <v/>
      </c>
      <c r="D134" s="402" t="str">
        <f t="shared" si="31"/>
        <v/>
      </c>
      <c r="E134" s="403" t="str">
        <f>IF($B134="-","",INDEX('Res.Aux.'!$A$12:$AE$722,MATCH($B134,'Res.Aux.'!$Y$12:$Y$722,0),MATCH(E$6,'Res.Aux.'!$A$14:$AE$14,0)))</f>
        <v/>
      </c>
      <c r="F134" s="402" t="str">
        <f t="shared" si="32"/>
        <v/>
      </c>
      <c r="G134" s="404" t="str">
        <f>IF($B134="-","",INDEX('Res.Aux.'!$A$12:$AE$722,MATCH($B134,'Res.Aux.'!$Y$12:$Y$722,0),MATCH(G$6,'Res.Aux.'!$A$14:$AE$14,0)))</f>
        <v/>
      </c>
      <c r="H134" s="405" t="str">
        <f>IF($B134="-","",Datos!$I$16)</f>
        <v/>
      </c>
      <c r="I134" s="406" t="str">
        <f>IF($C134="","",Datos!$G$16)</f>
        <v/>
      </c>
      <c r="J134" s="407" t="str">
        <f>IF($B134="-","",INDEX('Res.Aux.'!$A$12:$AE$722,MATCH($B134,'Res.Aux.'!$Y$12:$Y$722,0),MATCH(J$6,'Res.Aux.'!$A$14:$AE$14,0)))</f>
        <v/>
      </c>
      <c r="K134" s="408" t="str">
        <f>IF($C134="","",Datos!$H$26)</f>
        <v/>
      </c>
      <c r="L134" s="409" t="str">
        <f>IF($I134="","",INDEX(Datos!$D$25:$I$33,MATCH('G. VAR. MAKRO'!$M134,Datos!$E$25:$E$33,0),MATCH('G. VAR. MAKRO'!$L$6,Datos!$D$26:$I$26,0)))</f>
        <v/>
      </c>
      <c r="M134" s="407" t="str">
        <f>IF($I134="","",INDEX('Res.Aux.'!$A$12:$AE$722,MATCH($B134,'Res.Aux.'!$Y$12:$Y$722,0),MATCH(M$6,'Res.Aux.'!$A$22:$AE$22,0)))</f>
        <v/>
      </c>
      <c r="N134" s="410" t="str">
        <f>IF($B134="-","",INDEX('Res.Aux.'!$A$12:$AE$722,MATCH($B134,'Res.Aux.'!$Y$12:$Y$722,0),MATCH(N$6,'Res.Aux.'!$A$14:$AE$14,0)))</f>
        <v/>
      </c>
      <c r="O134" s="411"/>
      <c r="P134" s="412" t="str">
        <f t="shared" si="30"/>
        <v/>
      </c>
      <c r="Q134" s="413" t="str">
        <f t="shared" si="33"/>
        <v>ù</v>
      </c>
      <c r="R134" s="414" t="str">
        <f>IF($B134="-","",INDEX('Res.Aux.'!$A$12:$AE$722,MATCH($B134,'Res.Aux.'!$Y$12:$Y$722,0),MATCH(R$6,'Res.Aux.'!$A$15:$AE$15,0)))</f>
        <v/>
      </c>
      <c r="S134" s="415" t="str">
        <f>IF($B134="-","",INDEX('Res.Aux.'!$A$12:$AE$722,MATCH($B134,'Res.Aux.'!$Y$12:$Y$722,0),MATCH(S$6,'Res.Aux.'!$A$15:$AE$15,0)))</f>
        <v/>
      </c>
      <c r="T134" s="415" t="str">
        <f>IF($B134="-","",INDEX('Res.Aux.'!$A$12:$AE$722,MATCH($B134,'Res.Aux.'!$Y$12:$Y$722,0),MATCH(T$6,'Res.Aux.'!$A$15:$AE$15,0)))</f>
        <v/>
      </c>
      <c r="U134" s="416" t="str">
        <f>IF($B134="-","",INDEX('Res.Aux.'!$A$12:$AE$722,MATCH($B134,'Res.Aux.'!$Y$12:$Y$722,0),MATCH(U$6,'Res.Aux.'!$A$15:$AE$15,0)))</f>
        <v/>
      </c>
      <c r="V134" s="417"/>
      <c r="W134" s="414" t="str">
        <f t="shared" si="34"/>
        <v>-</v>
      </c>
      <c r="X134" s="415" t="str">
        <f t="shared" si="35"/>
        <v>-</v>
      </c>
      <c r="Y134" s="415" t="str">
        <f t="shared" si="36"/>
        <v>-</v>
      </c>
      <c r="Z134" s="416" t="str">
        <f t="shared" si="37"/>
        <v>-</v>
      </c>
      <c r="AA134" s="417"/>
      <c r="AB134" s="414" t="str">
        <f t="shared" si="38"/>
        <v>-</v>
      </c>
      <c r="AC134" s="415" t="str">
        <f t="shared" si="39"/>
        <v>-</v>
      </c>
      <c r="AD134" s="415" t="str">
        <f t="shared" si="40"/>
        <v>-</v>
      </c>
      <c r="AE134" s="416" t="str">
        <f t="shared" si="41"/>
        <v>-</v>
      </c>
      <c r="AF134" s="417"/>
      <c r="AG134" s="410" t="str">
        <f t="shared" si="42"/>
        <v>-</v>
      </c>
      <c r="AH134" s="417"/>
      <c r="AI134" s="418" t="str">
        <f t="shared" si="43"/>
        <v>ù</v>
      </c>
      <c r="AJ134" s="419" t="str">
        <f t="shared" si="44"/>
        <v>~</v>
      </c>
      <c r="AK134" s="417"/>
      <c r="AL134" s="414" t="str">
        <f t="shared" si="45"/>
        <v>-</v>
      </c>
      <c r="AM134" s="416" t="str">
        <f t="shared" si="46"/>
        <v>-</v>
      </c>
    </row>
    <row r="135" spans="2:39" ht="15" x14ac:dyDescent="0.3">
      <c r="B135" s="400" t="str">
        <f>IF(MAX(B$7:B134)+1&gt;MAX('Res.Aux.'!$Y$23:$Y$722),"-",MAX(B$7:B134)+1)</f>
        <v>-</v>
      </c>
      <c r="C135" s="401" t="str">
        <f>IF($B135="-","",INDEX('Res.Aux.'!$A$12:$AE$722,MATCH($B135,'Res.Aux.'!$Y$12:$Y$722,0),MATCH(C$6,'Res.Aux.'!$A$14:$AE$14,0)))</f>
        <v/>
      </c>
      <c r="D135" s="402" t="str">
        <f t="shared" si="31"/>
        <v/>
      </c>
      <c r="E135" s="403" t="str">
        <f>IF($B135="-","",INDEX('Res.Aux.'!$A$12:$AE$722,MATCH($B135,'Res.Aux.'!$Y$12:$Y$722,0),MATCH(E$6,'Res.Aux.'!$A$14:$AE$14,0)))</f>
        <v/>
      </c>
      <c r="F135" s="402" t="str">
        <f t="shared" si="32"/>
        <v/>
      </c>
      <c r="G135" s="404" t="str">
        <f>IF($B135="-","",INDEX('Res.Aux.'!$A$12:$AE$722,MATCH($B135,'Res.Aux.'!$Y$12:$Y$722,0),MATCH(G$6,'Res.Aux.'!$A$14:$AE$14,0)))</f>
        <v/>
      </c>
      <c r="H135" s="405" t="str">
        <f>IF($B135="-","",Datos!$I$16)</f>
        <v/>
      </c>
      <c r="I135" s="406" t="str">
        <f>IF($C135="","",Datos!$G$16)</f>
        <v/>
      </c>
      <c r="J135" s="407" t="str">
        <f>IF($B135="-","",INDEX('Res.Aux.'!$A$12:$AE$722,MATCH($B135,'Res.Aux.'!$Y$12:$Y$722,0),MATCH(J$6,'Res.Aux.'!$A$14:$AE$14,0)))</f>
        <v/>
      </c>
      <c r="K135" s="408" t="str">
        <f>IF($C135="","",Datos!$H$26)</f>
        <v/>
      </c>
      <c r="L135" s="409" t="str">
        <f>IF($I135="","",INDEX(Datos!$D$25:$I$33,MATCH('G. VAR. MAKRO'!$M135,Datos!$E$25:$E$33,0),MATCH('G. VAR. MAKRO'!$L$6,Datos!$D$26:$I$26,0)))</f>
        <v/>
      </c>
      <c r="M135" s="407" t="str">
        <f>IF($I135="","",INDEX('Res.Aux.'!$A$12:$AE$722,MATCH($B135,'Res.Aux.'!$Y$12:$Y$722,0),MATCH(M$6,'Res.Aux.'!$A$22:$AE$22,0)))</f>
        <v/>
      </c>
      <c r="N135" s="410" t="str">
        <f>IF($B135="-","",INDEX('Res.Aux.'!$A$12:$AE$722,MATCH($B135,'Res.Aux.'!$Y$12:$Y$722,0),MATCH(N$6,'Res.Aux.'!$A$14:$AE$14,0)))</f>
        <v/>
      </c>
      <c r="O135" s="411"/>
      <c r="P135" s="412" t="str">
        <f t="shared" si="30"/>
        <v/>
      </c>
      <c r="Q135" s="413" t="str">
        <f t="shared" si="33"/>
        <v>ù</v>
      </c>
      <c r="R135" s="414" t="str">
        <f>IF($B135="-","",INDEX('Res.Aux.'!$A$12:$AE$722,MATCH($B135,'Res.Aux.'!$Y$12:$Y$722,0),MATCH(R$6,'Res.Aux.'!$A$15:$AE$15,0)))</f>
        <v/>
      </c>
      <c r="S135" s="415" t="str">
        <f>IF($B135="-","",INDEX('Res.Aux.'!$A$12:$AE$722,MATCH($B135,'Res.Aux.'!$Y$12:$Y$722,0),MATCH(S$6,'Res.Aux.'!$A$15:$AE$15,0)))</f>
        <v/>
      </c>
      <c r="T135" s="415" t="str">
        <f>IF($B135="-","",INDEX('Res.Aux.'!$A$12:$AE$722,MATCH($B135,'Res.Aux.'!$Y$12:$Y$722,0),MATCH(T$6,'Res.Aux.'!$A$15:$AE$15,0)))</f>
        <v/>
      </c>
      <c r="U135" s="416" t="str">
        <f>IF($B135="-","",INDEX('Res.Aux.'!$A$12:$AE$722,MATCH($B135,'Res.Aux.'!$Y$12:$Y$722,0),MATCH(U$6,'Res.Aux.'!$A$15:$AE$15,0)))</f>
        <v/>
      </c>
      <c r="V135" s="417"/>
      <c r="W135" s="414" t="str">
        <f t="shared" si="34"/>
        <v>-</v>
      </c>
      <c r="X135" s="415" t="str">
        <f t="shared" si="35"/>
        <v>-</v>
      </c>
      <c r="Y135" s="415" t="str">
        <f t="shared" si="36"/>
        <v>-</v>
      </c>
      <c r="Z135" s="416" t="str">
        <f t="shared" si="37"/>
        <v>-</v>
      </c>
      <c r="AA135" s="417"/>
      <c r="AB135" s="414" t="str">
        <f t="shared" si="38"/>
        <v>-</v>
      </c>
      <c r="AC135" s="415" t="str">
        <f t="shared" si="39"/>
        <v>-</v>
      </c>
      <c r="AD135" s="415" t="str">
        <f t="shared" si="40"/>
        <v>-</v>
      </c>
      <c r="AE135" s="416" t="str">
        <f t="shared" si="41"/>
        <v>-</v>
      </c>
      <c r="AF135" s="417"/>
      <c r="AG135" s="410" t="str">
        <f t="shared" si="42"/>
        <v>-</v>
      </c>
      <c r="AH135" s="417"/>
      <c r="AI135" s="418" t="str">
        <f t="shared" si="43"/>
        <v>ù</v>
      </c>
      <c r="AJ135" s="419" t="str">
        <f t="shared" si="44"/>
        <v>~</v>
      </c>
      <c r="AK135" s="417"/>
      <c r="AL135" s="414" t="str">
        <f t="shared" si="45"/>
        <v>-</v>
      </c>
      <c r="AM135" s="416" t="str">
        <f t="shared" si="46"/>
        <v>-</v>
      </c>
    </row>
    <row r="136" spans="2:39" ht="15" x14ac:dyDescent="0.3">
      <c r="B136" s="400" t="str">
        <f>IF(MAX(B$7:B135)+1&gt;MAX('Res.Aux.'!$Y$23:$Y$722),"-",MAX(B$7:B135)+1)</f>
        <v>-</v>
      </c>
      <c r="C136" s="401" t="str">
        <f>IF($B136="-","",INDEX('Res.Aux.'!$A$12:$AE$722,MATCH($B136,'Res.Aux.'!$Y$12:$Y$722,0),MATCH(C$6,'Res.Aux.'!$A$14:$AE$14,0)))</f>
        <v/>
      </c>
      <c r="D136" s="402" t="str">
        <f t="shared" si="31"/>
        <v/>
      </c>
      <c r="E136" s="403" t="str">
        <f>IF($B136="-","",INDEX('Res.Aux.'!$A$12:$AE$722,MATCH($B136,'Res.Aux.'!$Y$12:$Y$722,0),MATCH(E$6,'Res.Aux.'!$A$14:$AE$14,0)))</f>
        <v/>
      </c>
      <c r="F136" s="402" t="str">
        <f t="shared" si="32"/>
        <v/>
      </c>
      <c r="G136" s="404" t="str">
        <f>IF($B136="-","",INDEX('Res.Aux.'!$A$12:$AE$722,MATCH($B136,'Res.Aux.'!$Y$12:$Y$722,0),MATCH(G$6,'Res.Aux.'!$A$14:$AE$14,0)))</f>
        <v/>
      </c>
      <c r="H136" s="405" t="str">
        <f>IF($B136="-","",Datos!$I$16)</f>
        <v/>
      </c>
      <c r="I136" s="406" t="str">
        <f>IF($C136="","",Datos!$G$16)</f>
        <v/>
      </c>
      <c r="J136" s="407" t="str">
        <f>IF($B136="-","",INDEX('Res.Aux.'!$A$12:$AE$722,MATCH($B136,'Res.Aux.'!$Y$12:$Y$722,0),MATCH(J$6,'Res.Aux.'!$A$14:$AE$14,0)))</f>
        <v/>
      </c>
      <c r="K136" s="408" t="str">
        <f>IF($C136="","",Datos!$H$26)</f>
        <v/>
      </c>
      <c r="L136" s="409" t="str">
        <f>IF($I136="","",INDEX(Datos!$D$25:$I$33,MATCH('G. VAR. MAKRO'!$M136,Datos!$E$25:$E$33,0),MATCH('G. VAR. MAKRO'!$L$6,Datos!$D$26:$I$26,0)))</f>
        <v/>
      </c>
      <c r="M136" s="407" t="str">
        <f>IF($I136="","",INDEX('Res.Aux.'!$A$12:$AE$722,MATCH($B136,'Res.Aux.'!$Y$12:$Y$722,0),MATCH(M$6,'Res.Aux.'!$A$22:$AE$22,0)))</f>
        <v/>
      </c>
      <c r="N136" s="410" t="str">
        <f>IF($B136="-","",INDEX('Res.Aux.'!$A$12:$AE$722,MATCH($B136,'Res.Aux.'!$Y$12:$Y$722,0),MATCH(N$6,'Res.Aux.'!$A$14:$AE$14,0)))</f>
        <v/>
      </c>
      <c r="O136" s="411"/>
      <c r="P136" s="412" t="str">
        <f t="shared" ref="P136:P199" si="47">IF($B136="-","","C")</f>
        <v/>
      </c>
      <c r="Q136" s="413" t="str">
        <f t="shared" si="33"/>
        <v>ù</v>
      </c>
      <c r="R136" s="414" t="str">
        <f>IF($B136="-","",INDEX('Res.Aux.'!$A$12:$AE$722,MATCH($B136,'Res.Aux.'!$Y$12:$Y$722,0),MATCH(R$6,'Res.Aux.'!$A$15:$AE$15,0)))</f>
        <v/>
      </c>
      <c r="S136" s="415" t="str">
        <f>IF($B136="-","",INDEX('Res.Aux.'!$A$12:$AE$722,MATCH($B136,'Res.Aux.'!$Y$12:$Y$722,0),MATCH(S$6,'Res.Aux.'!$A$15:$AE$15,0)))</f>
        <v/>
      </c>
      <c r="T136" s="415" t="str">
        <f>IF($B136="-","",INDEX('Res.Aux.'!$A$12:$AE$722,MATCH($B136,'Res.Aux.'!$Y$12:$Y$722,0),MATCH(T$6,'Res.Aux.'!$A$15:$AE$15,0)))</f>
        <v/>
      </c>
      <c r="U136" s="416" t="str">
        <f>IF($B136="-","",INDEX('Res.Aux.'!$A$12:$AE$722,MATCH($B136,'Res.Aux.'!$Y$12:$Y$722,0),MATCH(U$6,'Res.Aux.'!$A$15:$AE$15,0)))</f>
        <v/>
      </c>
      <c r="V136" s="417"/>
      <c r="W136" s="414" t="str">
        <f t="shared" si="34"/>
        <v>-</v>
      </c>
      <c r="X136" s="415" t="str">
        <f t="shared" si="35"/>
        <v>-</v>
      </c>
      <c r="Y136" s="415" t="str">
        <f t="shared" si="36"/>
        <v>-</v>
      </c>
      <c r="Z136" s="416" t="str">
        <f t="shared" si="37"/>
        <v>-</v>
      </c>
      <c r="AA136" s="417"/>
      <c r="AB136" s="414" t="str">
        <f t="shared" si="38"/>
        <v>-</v>
      </c>
      <c r="AC136" s="415" t="str">
        <f t="shared" si="39"/>
        <v>-</v>
      </c>
      <c r="AD136" s="415" t="str">
        <f t="shared" si="40"/>
        <v>-</v>
      </c>
      <c r="AE136" s="416" t="str">
        <f t="shared" si="41"/>
        <v>-</v>
      </c>
      <c r="AF136" s="417"/>
      <c r="AG136" s="410" t="str">
        <f t="shared" si="42"/>
        <v>-</v>
      </c>
      <c r="AH136" s="417"/>
      <c r="AI136" s="418" t="str">
        <f t="shared" si="43"/>
        <v>ù</v>
      </c>
      <c r="AJ136" s="419" t="str">
        <f t="shared" si="44"/>
        <v>~</v>
      </c>
      <c r="AK136" s="417"/>
      <c r="AL136" s="414" t="str">
        <f t="shared" si="45"/>
        <v>-</v>
      </c>
      <c r="AM136" s="416" t="str">
        <f t="shared" si="46"/>
        <v>-</v>
      </c>
    </row>
    <row r="137" spans="2:39" ht="15" x14ac:dyDescent="0.3">
      <c r="B137" s="400" t="str">
        <f>IF(MAX(B$7:B136)+1&gt;MAX('Res.Aux.'!$Y$23:$Y$722),"-",MAX(B$7:B136)+1)</f>
        <v>-</v>
      </c>
      <c r="C137" s="401" t="str">
        <f>IF($B137="-","",INDEX('Res.Aux.'!$A$12:$AE$722,MATCH($B137,'Res.Aux.'!$Y$12:$Y$722,0),MATCH(C$6,'Res.Aux.'!$A$14:$AE$14,0)))</f>
        <v/>
      </c>
      <c r="D137" s="402" t="str">
        <f t="shared" si="31"/>
        <v/>
      </c>
      <c r="E137" s="403" t="str">
        <f>IF($B137="-","",INDEX('Res.Aux.'!$A$12:$AE$722,MATCH($B137,'Res.Aux.'!$Y$12:$Y$722,0),MATCH(E$6,'Res.Aux.'!$A$14:$AE$14,0)))</f>
        <v/>
      </c>
      <c r="F137" s="402" t="str">
        <f t="shared" si="32"/>
        <v/>
      </c>
      <c r="G137" s="404" t="str">
        <f>IF($B137="-","",INDEX('Res.Aux.'!$A$12:$AE$722,MATCH($B137,'Res.Aux.'!$Y$12:$Y$722,0),MATCH(G$6,'Res.Aux.'!$A$14:$AE$14,0)))</f>
        <v/>
      </c>
      <c r="H137" s="405" t="str">
        <f>IF($B137="-","",Datos!$I$16)</f>
        <v/>
      </c>
      <c r="I137" s="406" t="str">
        <f>IF($C137="","",Datos!$G$16)</f>
        <v/>
      </c>
      <c r="J137" s="407" t="str">
        <f>IF($B137="-","",INDEX('Res.Aux.'!$A$12:$AE$722,MATCH($B137,'Res.Aux.'!$Y$12:$Y$722,0),MATCH(J$6,'Res.Aux.'!$A$14:$AE$14,0)))</f>
        <v/>
      </c>
      <c r="K137" s="408" t="str">
        <f>IF($C137="","",Datos!$H$26)</f>
        <v/>
      </c>
      <c r="L137" s="409" t="str">
        <f>IF($I137="","",INDEX(Datos!$D$25:$I$33,MATCH('G. VAR. MAKRO'!$M137,Datos!$E$25:$E$33,0),MATCH('G. VAR. MAKRO'!$L$6,Datos!$D$26:$I$26,0)))</f>
        <v/>
      </c>
      <c r="M137" s="407" t="str">
        <f>IF($I137="","",INDEX('Res.Aux.'!$A$12:$AE$722,MATCH($B137,'Res.Aux.'!$Y$12:$Y$722,0),MATCH(M$6,'Res.Aux.'!$A$22:$AE$22,0)))</f>
        <v/>
      </c>
      <c r="N137" s="410" t="str">
        <f>IF($B137="-","",INDEX('Res.Aux.'!$A$12:$AE$722,MATCH($B137,'Res.Aux.'!$Y$12:$Y$722,0),MATCH(N$6,'Res.Aux.'!$A$14:$AE$14,0)))</f>
        <v/>
      </c>
      <c r="O137" s="411"/>
      <c r="P137" s="412" t="str">
        <f t="shared" si="47"/>
        <v/>
      </c>
      <c r="Q137" s="413" t="str">
        <f t="shared" si="33"/>
        <v>ù</v>
      </c>
      <c r="R137" s="414" t="str">
        <f>IF($B137="-","",INDEX('Res.Aux.'!$A$12:$AE$722,MATCH($B137,'Res.Aux.'!$Y$12:$Y$722,0),MATCH(R$6,'Res.Aux.'!$A$15:$AE$15,0)))</f>
        <v/>
      </c>
      <c r="S137" s="415" t="str">
        <f>IF($B137="-","",INDEX('Res.Aux.'!$A$12:$AE$722,MATCH($B137,'Res.Aux.'!$Y$12:$Y$722,0),MATCH(S$6,'Res.Aux.'!$A$15:$AE$15,0)))</f>
        <v/>
      </c>
      <c r="T137" s="415" t="str">
        <f>IF($B137="-","",INDEX('Res.Aux.'!$A$12:$AE$722,MATCH($B137,'Res.Aux.'!$Y$12:$Y$722,0),MATCH(T$6,'Res.Aux.'!$A$15:$AE$15,0)))</f>
        <v/>
      </c>
      <c r="U137" s="416" t="str">
        <f>IF($B137="-","",INDEX('Res.Aux.'!$A$12:$AE$722,MATCH($B137,'Res.Aux.'!$Y$12:$Y$722,0),MATCH(U$6,'Res.Aux.'!$A$15:$AE$15,0)))</f>
        <v/>
      </c>
      <c r="V137" s="417"/>
      <c r="W137" s="414" t="str">
        <f t="shared" si="34"/>
        <v>-</v>
      </c>
      <c r="X137" s="415" t="str">
        <f t="shared" si="35"/>
        <v>-</v>
      </c>
      <c r="Y137" s="415" t="str">
        <f t="shared" si="36"/>
        <v>-</v>
      </c>
      <c r="Z137" s="416" t="str">
        <f t="shared" si="37"/>
        <v>-</v>
      </c>
      <c r="AA137" s="417"/>
      <c r="AB137" s="414" t="str">
        <f t="shared" si="38"/>
        <v>-</v>
      </c>
      <c r="AC137" s="415" t="str">
        <f t="shared" si="39"/>
        <v>-</v>
      </c>
      <c r="AD137" s="415" t="str">
        <f t="shared" si="40"/>
        <v>-</v>
      </c>
      <c r="AE137" s="416" t="str">
        <f t="shared" si="41"/>
        <v>-</v>
      </c>
      <c r="AF137" s="417"/>
      <c r="AG137" s="410" t="str">
        <f t="shared" si="42"/>
        <v>-</v>
      </c>
      <c r="AH137" s="417"/>
      <c r="AI137" s="418" t="str">
        <f t="shared" si="43"/>
        <v>ù</v>
      </c>
      <c r="AJ137" s="419" t="str">
        <f t="shared" si="44"/>
        <v>~</v>
      </c>
      <c r="AK137" s="417"/>
      <c r="AL137" s="414" t="str">
        <f t="shared" si="45"/>
        <v>-</v>
      </c>
      <c r="AM137" s="416" t="str">
        <f t="shared" si="46"/>
        <v>-</v>
      </c>
    </row>
    <row r="138" spans="2:39" ht="15" x14ac:dyDescent="0.3">
      <c r="B138" s="400" t="str">
        <f>IF(MAX(B$7:B137)+1&gt;MAX('Res.Aux.'!$Y$23:$Y$722),"-",MAX(B$7:B137)+1)</f>
        <v>-</v>
      </c>
      <c r="C138" s="401" t="str">
        <f>IF($B138="-","",INDEX('Res.Aux.'!$A$12:$AE$722,MATCH($B138,'Res.Aux.'!$Y$12:$Y$722,0),MATCH(C$6,'Res.Aux.'!$A$14:$AE$14,0)))</f>
        <v/>
      </c>
      <c r="D138" s="402" t="str">
        <f t="shared" si="31"/>
        <v/>
      </c>
      <c r="E138" s="403" t="str">
        <f>IF($B138="-","",INDEX('Res.Aux.'!$A$12:$AE$722,MATCH($B138,'Res.Aux.'!$Y$12:$Y$722,0),MATCH(E$6,'Res.Aux.'!$A$14:$AE$14,0)))</f>
        <v/>
      </c>
      <c r="F138" s="402" t="str">
        <f t="shared" si="32"/>
        <v/>
      </c>
      <c r="G138" s="404" t="str">
        <f>IF($B138="-","",INDEX('Res.Aux.'!$A$12:$AE$722,MATCH($B138,'Res.Aux.'!$Y$12:$Y$722,0),MATCH(G$6,'Res.Aux.'!$A$14:$AE$14,0)))</f>
        <v/>
      </c>
      <c r="H138" s="405" t="str">
        <f>IF($B138="-","",Datos!$I$16)</f>
        <v/>
      </c>
      <c r="I138" s="406" t="str">
        <f>IF($C138="","",Datos!$G$16)</f>
        <v/>
      </c>
      <c r="J138" s="407" t="str">
        <f>IF($B138="-","",INDEX('Res.Aux.'!$A$12:$AE$722,MATCH($B138,'Res.Aux.'!$Y$12:$Y$722,0),MATCH(J$6,'Res.Aux.'!$A$14:$AE$14,0)))</f>
        <v/>
      </c>
      <c r="K138" s="408" t="str">
        <f>IF($C138="","",Datos!$H$26)</f>
        <v/>
      </c>
      <c r="L138" s="409" t="str">
        <f>IF($I138="","",INDEX(Datos!$D$25:$I$33,MATCH('G. VAR. MAKRO'!$M138,Datos!$E$25:$E$33,0),MATCH('G. VAR. MAKRO'!$L$6,Datos!$D$26:$I$26,0)))</f>
        <v/>
      </c>
      <c r="M138" s="407" t="str">
        <f>IF($I138="","",INDEX('Res.Aux.'!$A$12:$AE$722,MATCH($B138,'Res.Aux.'!$Y$12:$Y$722,0),MATCH(M$6,'Res.Aux.'!$A$22:$AE$22,0)))</f>
        <v/>
      </c>
      <c r="N138" s="410" t="str">
        <f>IF($B138="-","",INDEX('Res.Aux.'!$A$12:$AE$722,MATCH($B138,'Res.Aux.'!$Y$12:$Y$722,0),MATCH(N$6,'Res.Aux.'!$A$14:$AE$14,0)))</f>
        <v/>
      </c>
      <c r="O138" s="411"/>
      <c r="P138" s="412" t="str">
        <f t="shared" si="47"/>
        <v/>
      </c>
      <c r="Q138" s="413" t="str">
        <f t="shared" si="33"/>
        <v>ù</v>
      </c>
      <c r="R138" s="414" t="str">
        <f>IF($B138="-","",INDEX('Res.Aux.'!$A$12:$AE$722,MATCH($B138,'Res.Aux.'!$Y$12:$Y$722,0),MATCH(R$6,'Res.Aux.'!$A$15:$AE$15,0)))</f>
        <v/>
      </c>
      <c r="S138" s="415" t="str">
        <f>IF($B138="-","",INDEX('Res.Aux.'!$A$12:$AE$722,MATCH($B138,'Res.Aux.'!$Y$12:$Y$722,0),MATCH(S$6,'Res.Aux.'!$A$15:$AE$15,0)))</f>
        <v/>
      </c>
      <c r="T138" s="415" t="str">
        <f>IF($B138="-","",INDEX('Res.Aux.'!$A$12:$AE$722,MATCH($B138,'Res.Aux.'!$Y$12:$Y$722,0),MATCH(T$6,'Res.Aux.'!$A$15:$AE$15,0)))</f>
        <v/>
      </c>
      <c r="U138" s="416" t="str">
        <f>IF($B138="-","",INDEX('Res.Aux.'!$A$12:$AE$722,MATCH($B138,'Res.Aux.'!$Y$12:$Y$722,0),MATCH(U$6,'Res.Aux.'!$A$15:$AE$15,0)))</f>
        <v/>
      </c>
      <c r="V138" s="417"/>
      <c r="W138" s="414" t="str">
        <f t="shared" si="34"/>
        <v>-</v>
      </c>
      <c r="X138" s="415" t="str">
        <f t="shared" si="35"/>
        <v>-</v>
      </c>
      <c r="Y138" s="415" t="str">
        <f t="shared" si="36"/>
        <v>-</v>
      </c>
      <c r="Z138" s="416" t="str">
        <f t="shared" si="37"/>
        <v>-</v>
      </c>
      <c r="AA138" s="417"/>
      <c r="AB138" s="414" t="str">
        <f t="shared" si="38"/>
        <v>-</v>
      </c>
      <c r="AC138" s="415" t="str">
        <f t="shared" si="39"/>
        <v>-</v>
      </c>
      <c r="AD138" s="415" t="str">
        <f t="shared" si="40"/>
        <v>-</v>
      </c>
      <c r="AE138" s="416" t="str">
        <f t="shared" si="41"/>
        <v>-</v>
      </c>
      <c r="AF138" s="417"/>
      <c r="AG138" s="410" t="str">
        <f t="shared" si="42"/>
        <v>-</v>
      </c>
      <c r="AH138" s="417"/>
      <c r="AI138" s="418" t="str">
        <f t="shared" si="43"/>
        <v>ù</v>
      </c>
      <c r="AJ138" s="419" t="str">
        <f t="shared" si="44"/>
        <v>~</v>
      </c>
      <c r="AK138" s="417"/>
      <c r="AL138" s="414" t="str">
        <f t="shared" si="45"/>
        <v>-</v>
      </c>
      <c r="AM138" s="416" t="str">
        <f t="shared" si="46"/>
        <v>-</v>
      </c>
    </row>
    <row r="139" spans="2:39" ht="15" x14ac:dyDescent="0.3">
      <c r="B139" s="400" t="str">
        <f>IF(MAX(B$7:B138)+1&gt;MAX('Res.Aux.'!$Y$23:$Y$722),"-",MAX(B$7:B138)+1)</f>
        <v>-</v>
      </c>
      <c r="C139" s="401" t="str">
        <f>IF($B139="-","",INDEX('Res.Aux.'!$A$12:$AE$722,MATCH($B139,'Res.Aux.'!$Y$12:$Y$722,0),MATCH(C$6,'Res.Aux.'!$A$14:$AE$14,0)))</f>
        <v/>
      </c>
      <c r="D139" s="402" t="str">
        <f t="shared" si="31"/>
        <v/>
      </c>
      <c r="E139" s="403" t="str">
        <f>IF($B139="-","",INDEX('Res.Aux.'!$A$12:$AE$722,MATCH($B139,'Res.Aux.'!$Y$12:$Y$722,0),MATCH(E$6,'Res.Aux.'!$A$14:$AE$14,0)))</f>
        <v/>
      </c>
      <c r="F139" s="402" t="str">
        <f t="shared" si="32"/>
        <v/>
      </c>
      <c r="G139" s="404" t="str">
        <f>IF($B139="-","",INDEX('Res.Aux.'!$A$12:$AE$722,MATCH($B139,'Res.Aux.'!$Y$12:$Y$722,0),MATCH(G$6,'Res.Aux.'!$A$14:$AE$14,0)))</f>
        <v/>
      </c>
      <c r="H139" s="405" t="str">
        <f>IF($B139="-","",Datos!$I$16)</f>
        <v/>
      </c>
      <c r="I139" s="406" t="str">
        <f>IF($C139="","",Datos!$G$16)</f>
        <v/>
      </c>
      <c r="J139" s="407" t="str">
        <f>IF($B139="-","",INDEX('Res.Aux.'!$A$12:$AE$722,MATCH($B139,'Res.Aux.'!$Y$12:$Y$722,0),MATCH(J$6,'Res.Aux.'!$A$14:$AE$14,0)))</f>
        <v/>
      </c>
      <c r="K139" s="408" t="str">
        <f>IF($C139="","",Datos!$H$26)</f>
        <v/>
      </c>
      <c r="L139" s="409" t="str">
        <f>IF($I139="","",INDEX(Datos!$D$25:$I$33,MATCH('G. VAR. MAKRO'!$M139,Datos!$E$25:$E$33,0),MATCH('G. VAR. MAKRO'!$L$6,Datos!$D$26:$I$26,0)))</f>
        <v/>
      </c>
      <c r="M139" s="407" t="str">
        <f>IF($I139="","",INDEX('Res.Aux.'!$A$12:$AE$722,MATCH($B139,'Res.Aux.'!$Y$12:$Y$722,0),MATCH(M$6,'Res.Aux.'!$A$22:$AE$22,0)))</f>
        <v/>
      </c>
      <c r="N139" s="410" t="str">
        <f>IF($B139="-","",INDEX('Res.Aux.'!$A$12:$AE$722,MATCH($B139,'Res.Aux.'!$Y$12:$Y$722,0),MATCH(N$6,'Res.Aux.'!$A$14:$AE$14,0)))</f>
        <v/>
      </c>
      <c r="O139" s="411"/>
      <c r="P139" s="412" t="str">
        <f t="shared" si="47"/>
        <v/>
      </c>
      <c r="Q139" s="413" t="str">
        <f t="shared" si="33"/>
        <v>ù</v>
      </c>
      <c r="R139" s="414" t="str">
        <f>IF($B139="-","",INDEX('Res.Aux.'!$A$12:$AE$722,MATCH($B139,'Res.Aux.'!$Y$12:$Y$722,0),MATCH(R$6,'Res.Aux.'!$A$15:$AE$15,0)))</f>
        <v/>
      </c>
      <c r="S139" s="415" t="str">
        <f>IF($B139="-","",INDEX('Res.Aux.'!$A$12:$AE$722,MATCH($B139,'Res.Aux.'!$Y$12:$Y$722,0),MATCH(S$6,'Res.Aux.'!$A$15:$AE$15,0)))</f>
        <v/>
      </c>
      <c r="T139" s="415" t="str">
        <f>IF($B139="-","",INDEX('Res.Aux.'!$A$12:$AE$722,MATCH($B139,'Res.Aux.'!$Y$12:$Y$722,0),MATCH(T$6,'Res.Aux.'!$A$15:$AE$15,0)))</f>
        <v/>
      </c>
      <c r="U139" s="416" t="str">
        <f>IF($B139="-","",INDEX('Res.Aux.'!$A$12:$AE$722,MATCH($B139,'Res.Aux.'!$Y$12:$Y$722,0),MATCH(U$6,'Res.Aux.'!$A$15:$AE$15,0)))</f>
        <v/>
      </c>
      <c r="V139" s="417"/>
      <c r="W139" s="414" t="str">
        <f t="shared" si="34"/>
        <v>-</v>
      </c>
      <c r="X139" s="415" t="str">
        <f t="shared" si="35"/>
        <v>-</v>
      </c>
      <c r="Y139" s="415" t="str">
        <f t="shared" si="36"/>
        <v>-</v>
      </c>
      <c r="Z139" s="416" t="str">
        <f t="shared" si="37"/>
        <v>-</v>
      </c>
      <c r="AA139" s="417"/>
      <c r="AB139" s="414" t="str">
        <f t="shared" si="38"/>
        <v>-</v>
      </c>
      <c r="AC139" s="415" t="str">
        <f t="shared" si="39"/>
        <v>-</v>
      </c>
      <c r="AD139" s="415" t="str">
        <f t="shared" si="40"/>
        <v>-</v>
      </c>
      <c r="AE139" s="416" t="str">
        <f t="shared" si="41"/>
        <v>-</v>
      </c>
      <c r="AF139" s="417"/>
      <c r="AG139" s="410" t="str">
        <f t="shared" si="42"/>
        <v>-</v>
      </c>
      <c r="AH139" s="417"/>
      <c r="AI139" s="418" t="str">
        <f t="shared" si="43"/>
        <v>ù</v>
      </c>
      <c r="AJ139" s="419" t="str">
        <f t="shared" si="44"/>
        <v>~</v>
      </c>
      <c r="AK139" s="417"/>
      <c r="AL139" s="414" t="str">
        <f t="shared" si="45"/>
        <v>-</v>
      </c>
      <c r="AM139" s="416" t="str">
        <f t="shared" si="46"/>
        <v>-</v>
      </c>
    </row>
    <row r="140" spans="2:39" ht="15" x14ac:dyDescent="0.3">
      <c r="B140" s="400" t="str">
        <f>IF(MAX(B$7:B139)+1&gt;MAX('Res.Aux.'!$Y$23:$Y$722),"-",MAX(B$7:B139)+1)</f>
        <v>-</v>
      </c>
      <c r="C140" s="401" t="str">
        <f>IF($B140="-","",INDEX('Res.Aux.'!$A$12:$AE$722,MATCH($B140,'Res.Aux.'!$Y$12:$Y$722,0),MATCH(C$6,'Res.Aux.'!$A$14:$AE$14,0)))</f>
        <v/>
      </c>
      <c r="D140" s="402" t="str">
        <f t="shared" si="31"/>
        <v/>
      </c>
      <c r="E140" s="403" t="str">
        <f>IF($B140="-","",INDEX('Res.Aux.'!$A$12:$AE$722,MATCH($B140,'Res.Aux.'!$Y$12:$Y$722,0),MATCH(E$6,'Res.Aux.'!$A$14:$AE$14,0)))</f>
        <v/>
      </c>
      <c r="F140" s="402" t="str">
        <f t="shared" si="32"/>
        <v/>
      </c>
      <c r="G140" s="404" t="str">
        <f>IF($B140="-","",INDEX('Res.Aux.'!$A$12:$AE$722,MATCH($B140,'Res.Aux.'!$Y$12:$Y$722,0),MATCH(G$6,'Res.Aux.'!$A$14:$AE$14,0)))</f>
        <v/>
      </c>
      <c r="H140" s="405" t="str">
        <f>IF($B140="-","",Datos!$I$16)</f>
        <v/>
      </c>
      <c r="I140" s="406" t="str">
        <f>IF($C140="","",Datos!$G$16)</f>
        <v/>
      </c>
      <c r="J140" s="407" t="str">
        <f>IF($B140="-","",INDEX('Res.Aux.'!$A$12:$AE$722,MATCH($B140,'Res.Aux.'!$Y$12:$Y$722,0),MATCH(J$6,'Res.Aux.'!$A$14:$AE$14,0)))</f>
        <v/>
      </c>
      <c r="K140" s="408" t="str">
        <f>IF($C140="","",Datos!$H$26)</f>
        <v/>
      </c>
      <c r="L140" s="409" t="str">
        <f>IF($I140="","",INDEX(Datos!$D$25:$I$33,MATCH('G. VAR. MAKRO'!$M140,Datos!$E$25:$E$33,0),MATCH('G. VAR. MAKRO'!$L$6,Datos!$D$26:$I$26,0)))</f>
        <v/>
      </c>
      <c r="M140" s="407" t="str">
        <f>IF($I140="","",INDEX('Res.Aux.'!$A$12:$AE$722,MATCH($B140,'Res.Aux.'!$Y$12:$Y$722,0),MATCH(M$6,'Res.Aux.'!$A$22:$AE$22,0)))</f>
        <v/>
      </c>
      <c r="N140" s="410" t="str">
        <f>IF($B140="-","",INDEX('Res.Aux.'!$A$12:$AE$722,MATCH($B140,'Res.Aux.'!$Y$12:$Y$722,0),MATCH(N$6,'Res.Aux.'!$A$14:$AE$14,0)))</f>
        <v/>
      </c>
      <c r="O140" s="411"/>
      <c r="P140" s="412" t="str">
        <f t="shared" si="47"/>
        <v/>
      </c>
      <c r="Q140" s="413" t="str">
        <f t="shared" si="33"/>
        <v>ù</v>
      </c>
      <c r="R140" s="414" t="str">
        <f>IF($B140="-","",INDEX('Res.Aux.'!$A$12:$AE$722,MATCH($B140,'Res.Aux.'!$Y$12:$Y$722,0),MATCH(R$6,'Res.Aux.'!$A$15:$AE$15,0)))</f>
        <v/>
      </c>
      <c r="S140" s="415" t="str">
        <f>IF($B140="-","",INDEX('Res.Aux.'!$A$12:$AE$722,MATCH($B140,'Res.Aux.'!$Y$12:$Y$722,0),MATCH(S$6,'Res.Aux.'!$A$15:$AE$15,0)))</f>
        <v/>
      </c>
      <c r="T140" s="415" t="str">
        <f>IF($B140="-","",INDEX('Res.Aux.'!$A$12:$AE$722,MATCH($B140,'Res.Aux.'!$Y$12:$Y$722,0),MATCH(T$6,'Res.Aux.'!$A$15:$AE$15,0)))</f>
        <v/>
      </c>
      <c r="U140" s="416" t="str">
        <f>IF($B140="-","",INDEX('Res.Aux.'!$A$12:$AE$722,MATCH($B140,'Res.Aux.'!$Y$12:$Y$722,0),MATCH(U$6,'Res.Aux.'!$A$15:$AE$15,0)))</f>
        <v/>
      </c>
      <c r="V140" s="417"/>
      <c r="W140" s="414" t="str">
        <f t="shared" si="34"/>
        <v>-</v>
      </c>
      <c r="X140" s="415" t="str">
        <f t="shared" si="35"/>
        <v>-</v>
      </c>
      <c r="Y140" s="415" t="str">
        <f t="shared" si="36"/>
        <v>-</v>
      </c>
      <c r="Z140" s="416" t="str">
        <f t="shared" si="37"/>
        <v>-</v>
      </c>
      <c r="AA140" s="417"/>
      <c r="AB140" s="414" t="str">
        <f t="shared" si="38"/>
        <v>-</v>
      </c>
      <c r="AC140" s="415" t="str">
        <f t="shared" si="39"/>
        <v>-</v>
      </c>
      <c r="AD140" s="415" t="str">
        <f t="shared" si="40"/>
        <v>-</v>
      </c>
      <c r="AE140" s="416" t="str">
        <f t="shared" si="41"/>
        <v>-</v>
      </c>
      <c r="AF140" s="417"/>
      <c r="AG140" s="410" t="str">
        <f t="shared" si="42"/>
        <v>-</v>
      </c>
      <c r="AH140" s="417"/>
      <c r="AI140" s="418" t="str">
        <f t="shared" si="43"/>
        <v>ù</v>
      </c>
      <c r="AJ140" s="419" t="str">
        <f t="shared" si="44"/>
        <v>~</v>
      </c>
      <c r="AK140" s="417"/>
      <c r="AL140" s="414" t="str">
        <f t="shared" si="45"/>
        <v>-</v>
      </c>
      <c r="AM140" s="416" t="str">
        <f t="shared" si="46"/>
        <v>-</v>
      </c>
    </row>
    <row r="141" spans="2:39" ht="15" x14ac:dyDescent="0.3">
      <c r="B141" s="400" t="str">
        <f>IF(MAX(B$7:B140)+1&gt;MAX('Res.Aux.'!$Y$23:$Y$722),"-",MAX(B$7:B140)+1)</f>
        <v>-</v>
      </c>
      <c r="C141" s="401" t="str">
        <f>IF($B141="-","",INDEX('Res.Aux.'!$A$12:$AE$722,MATCH($B141,'Res.Aux.'!$Y$12:$Y$722,0),MATCH(C$6,'Res.Aux.'!$A$14:$AE$14,0)))</f>
        <v/>
      </c>
      <c r="D141" s="402" t="str">
        <f t="shared" si="31"/>
        <v/>
      </c>
      <c r="E141" s="403" t="str">
        <f>IF($B141="-","",INDEX('Res.Aux.'!$A$12:$AE$722,MATCH($B141,'Res.Aux.'!$Y$12:$Y$722,0),MATCH(E$6,'Res.Aux.'!$A$14:$AE$14,0)))</f>
        <v/>
      </c>
      <c r="F141" s="402" t="str">
        <f t="shared" si="32"/>
        <v/>
      </c>
      <c r="G141" s="404" t="str">
        <f>IF($B141="-","",INDEX('Res.Aux.'!$A$12:$AE$722,MATCH($B141,'Res.Aux.'!$Y$12:$Y$722,0),MATCH(G$6,'Res.Aux.'!$A$14:$AE$14,0)))</f>
        <v/>
      </c>
      <c r="H141" s="405" t="str">
        <f>IF($B141="-","",Datos!$I$16)</f>
        <v/>
      </c>
      <c r="I141" s="406" t="str">
        <f>IF($C141="","",Datos!$G$16)</f>
        <v/>
      </c>
      <c r="J141" s="407" t="str">
        <f>IF($B141="-","",INDEX('Res.Aux.'!$A$12:$AE$722,MATCH($B141,'Res.Aux.'!$Y$12:$Y$722,0),MATCH(J$6,'Res.Aux.'!$A$14:$AE$14,0)))</f>
        <v/>
      </c>
      <c r="K141" s="408" t="str">
        <f>IF($C141="","",Datos!$H$26)</f>
        <v/>
      </c>
      <c r="L141" s="409" t="str">
        <f>IF($I141="","",INDEX(Datos!$D$25:$I$33,MATCH('G. VAR. MAKRO'!$M141,Datos!$E$25:$E$33,0),MATCH('G. VAR. MAKRO'!$L$6,Datos!$D$26:$I$26,0)))</f>
        <v/>
      </c>
      <c r="M141" s="407" t="str">
        <f>IF($I141="","",INDEX('Res.Aux.'!$A$12:$AE$722,MATCH($B141,'Res.Aux.'!$Y$12:$Y$722,0),MATCH(M$6,'Res.Aux.'!$A$22:$AE$22,0)))</f>
        <v/>
      </c>
      <c r="N141" s="410" t="str">
        <f>IF($B141="-","",INDEX('Res.Aux.'!$A$12:$AE$722,MATCH($B141,'Res.Aux.'!$Y$12:$Y$722,0),MATCH(N$6,'Res.Aux.'!$A$14:$AE$14,0)))</f>
        <v/>
      </c>
      <c r="O141" s="411"/>
      <c r="P141" s="412" t="str">
        <f t="shared" si="47"/>
        <v/>
      </c>
      <c r="Q141" s="413" t="str">
        <f t="shared" si="33"/>
        <v>ù</v>
      </c>
      <c r="R141" s="414" t="str">
        <f>IF($B141="-","",INDEX('Res.Aux.'!$A$12:$AE$722,MATCH($B141,'Res.Aux.'!$Y$12:$Y$722,0),MATCH(R$6,'Res.Aux.'!$A$15:$AE$15,0)))</f>
        <v/>
      </c>
      <c r="S141" s="415" t="str">
        <f>IF($B141="-","",INDEX('Res.Aux.'!$A$12:$AE$722,MATCH($B141,'Res.Aux.'!$Y$12:$Y$722,0),MATCH(S$6,'Res.Aux.'!$A$15:$AE$15,0)))</f>
        <v/>
      </c>
      <c r="T141" s="415" t="str">
        <f>IF($B141="-","",INDEX('Res.Aux.'!$A$12:$AE$722,MATCH($B141,'Res.Aux.'!$Y$12:$Y$722,0),MATCH(T$6,'Res.Aux.'!$A$15:$AE$15,0)))</f>
        <v/>
      </c>
      <c r="U141" s="416" t="str">
        <f>IF($B141="-","",INDEX('Res.Aux.'!$A$12:$AE$722,MATCH($B141,'Res.Aux.'!$Y$12:$Y$722,0),MATCH(U$6,'Res.Aux.'!$A$15:$AE$15,0)))</f>
        <v/>
      </c>
      <c r="V141" s="417"/>
      <c r="W141" s="414" t="str">
        <f t="shared" si="34"/>
        <v>-</v>
      </c>
      <c r="X141" s="415" t="str">
        <f t="shared" si="35"/>
        <v>-</v>
      </c>
      <c r="Y141" s="415" t="str">
        <f t="shared" si="36"/>
        <v>-</v>
      </c>
      <c r="Z141" s="416" t="str">
        <f t="shared" si="37"/>
        <v>-</v>
      </c>
      <c r="AA141" s="417"/>
      <c r="AB141" s="414" t="str">
        <f t="shared" si="38"/>
        <v>-</v>
      </c>
      <c r="AC141" s="415" t="str">
        <f t="shared" si="39"/>
        <v>-</v>
      </c>
      <c r="AD141" s="415" t="str">
        <f t="shared" si="40"/>
        <v>-</v>
      </c>
      <c r="AE141" s="416" t="str">
        <f t="shared" si="41"/>
        <v>-</v>
      </c>
      <c r="AF141" s="417"/>
      <c r="AG141" s="410" t="str">
        <f t="shared" si="42"/>
        <v>-</v>
      </c>
      <c r="AH141" s="417"/>
      <c r="AI141" s="418" t="str">
        <f t="shared" si="43"/>
        <v>ù</v>
      </c>
      <c r="AJ141" s="419" t="str">
        <f t="shared" si="44"/>
        <v>~</v>
      </c>
      <c r="AK141" s="417"/>
      <c r="AL141" s="414" t="str">
        <f t="shared" si="45"/>
        <v>-</v>
      </c>
      <c r="AM141" s="416" t="str">
        <f t="shared" si="46"/>
        <v>-</v>
      </c>
    </row>
    <row r="142" spans="2:39" ht="15" x14ac:dyDescent="0.3">
      <c r="B142" s="400" t="str">
        <f>IF(MAX(B$7:B141)+1&gt;MAX('Res.Aux.'!$Y$23:$Y$722),"-",MAX(B$7:B141)+1)</f>
        <v>-</v>
      </c>
      <c r="C142" s="401" t="str">
        <f>IF($B142="-","",INDEX('Res.Aux.'!$A$12:$AE$722,MATCH($B142,'Res.Aux.'!$Y$12:$Y$722,0),MATCH(C$6,'Res.Aux.'!$A$14:$AE$14,0)))</f>
        <v/>
      </c>
      <c r="D142" s="402" t="str">
        <f t="shared" ref="D142:D205" si="48">IF(C142="","","/")</f>
        <v/>
      </c>
      <c r="E142" s="403" t="str">
        <f>IF($B142="-","",INDEX('Res.Aux.'!$A$12:$AE$722,MATCH($B142,'Res.Aux.'!$Y$12:$Y$722,0),MATCH(E$6,'Res.Aux.'!$A$14:$AE$14,0)))</f>
        <v/>
      </c>
      <c r="F142" s="402" t="str">
        <f t="shared" ref="F142:F205" si="49">IF(E142="","","/")</f>
        <v/>
      </c>
      <c r="G142" s="404" t="str">
        <f>IF($B142="-","",INDEX('Res.Aux.'!$A$12:$AE$722,MATCH($B142,'Res.Aux.'!$Y$12:$Y$722,0),MATCH(G$6,'Res.Aux.'!$A$14:$AE$14,0)))</f>
        <v/>
      </c>
      <c r="H142" s="405" t="str">
        <f>IF($B142="-","",Datos!$I$16)</f>
        <v/>
      </c>
      <c r="I142" s="406" t="str">
        <f>IF($C142="","",Datos!$G$16)</f>
        <v/>
      </c>
      <c r="J142" s="407" t="str">
        <f>IF($B142="-","",INDEX('Res.Aux.'!$A$12:$AE$722,MATCH($B142,'Res.Aux.'!$Y$12:$Y$722,0),MATCH(J$6,'Res.Aux.'!$A$14:$AE$14,0)))</f>
        <v/>
      </c>
      <c r="K142" s="408" t="str">
        <f>IF($C142="","",Datos!$H$26)</f>
        <v/>
      </c>
      <c r="L142" s="409" t="str">
        <f>IF($I142="","",INDEX(Datos!$D$25:$I$33,MATCH('G. VAR. MAKRO'!$M142,Datos!$E$25:$E$33,0),MATCH('G. VAR. MAKRO'!$L$6,Datos!$D$26:$I$26,0)))</f>
        <v/>
      </c>
      <c r="M142" s="407" t="str">
        <f>IF($I142="","",INDEX('Res.Aux.'!$A$12:$AE$722,MATCH($B142,'Res.Aux.'!$Y$12:$Y$722,0),MATCH(M$6,'Res.Aux.'!$A$22:$AE$22,0)))</f>
        <v/>
      </c>
      <c r="N142" s="410" t="str">
        <f>IF($B142="-","",INDEX('Res.Aux.'!$A$12:$AE$722,MATCH($B142,'Res.Aux.'!$Y$12:$Y$722,0),MATCH(N$6,'Res.Aux.'!$A$14:$AE$14,0)))</f>
        <v/>
      </c>
      <c r="O142" s="411"/>
      <c r="P142" s="412" t="str">
        <f t="shared" si="47"/>
        <v/>
      </c>
      <c r="Q142" s="413" t="str">
        <f t="shared" ref="Q142:Q205" si="50">AI142</f>
        <v>ù</v>
      </c>
      <c r="R142" s="414" t="str">
        <f>IF($B142="-","",INDEX('Res.Aux.'!$A$12:$AE$722,MATCH($B142,'Res.Aux.'!$Y$12:$Y$722,0),MATCH(R$6,'Res.Aux.'!$A$15:$AE$15,0)))</f>
        <v/>
      </c>
      <c r="S142" s="415" t="str">
        <f>IF($B142="-","",INDEX('Res.Aux.'!$A$12:$AE$722,MATCH($B142,'Res.Aux.'!$Y$12:$Y$722,0),MATCH(S$6,'Res.Aux.'!$A$15:$AE$15,0)))</f>
        <v/>
      </c>
      <c r="T142" s="415" t="str">
        <f>IF($B142="-","",INDEX('Res.Aux.'!$A$12:$AE$722,MATCH($B142,'Res.Aux.'!$Y$12:$Y$722,0),MATCH(T$6,'Res.Aux.'!$A$15:$AE$15,0)))</f>
        <v/>
      </c>
      <c r="U142" s="416" t="str">
        <f>IF($B142="-","",INDEX('Res.Aux.'!$A$12:$AE$722,MATCH($B142,'Res.Aux.'!$Y$12:$Y$722,0),MATCH(U$6,'Res.Aux.'!$A$15:$AE$15,0)))</f>
        <v/>
      </c>
      <c r="V142" s="417"/>
      <c r="W142" s="414" t="str">
        <f t="shared" ref="W142:W205" si="51">IF(OR(R142="-",R142=0,R142=""),"-",(R142*W$1))</f>
        <v>-</v>
      </c>
      <c r="X142" s="415" t="str">
        <f t="shared" ref="X142:X205" si="52">IF(OR(S142="-",S142=0,S142=""),"-",(S142*X$1))</f>
        <v>-</v>
      </c>
      <c r="Y142" s="415" t="str">
        <f t="shared" ref="Y142:Y205" si="53">IF(OR(T142="-",T142=0,T142=""),"-",(T142*Y$1))</f>
        <v>-</v>
      </c>
      <c r="Z142" s="416" t="str">
        <f t="shared" ref="Z142:Z205" si="54">IF(OR(U142="-",U142=0,U142=""),"-",(U142*Z$1))</f>
        <v>-</v>
      </c>
      <c r="AA142" s="417"/>
      <c r="AB142" s="414" t="str">
        <f t="shared" ref="AB142:AB205" si="55">IF(SUM(R142,W142)=0,"-",SUM(R142,W142))</f>
        <v>-</v>
      </c>
      <c r="AC142" s="415" t="str">
        <f t="shared" ref="AC142:AC205" si="56">IF(SUM(S142,X142)=0,"-",SUM(S142,X142))</f>
        <v>-</v>
      </c>
      <c r="AD142" s="415" t="str">
        <f t="shared" ref="AD142:AD205" si="57">IF(SUM(T142,Y142)=0,"-",SUM(T142,Y142))</f>
        <v>-</v>
      </c>
      <c r="AE142" s="416" t="str">
        <f t="shared" ref="AE142:AE205" si="58">IF(SUM(U142,Z142)=0,"-",SUM(U142,Z142))</f>
        <v>-</v>
      </c>
      <c r="AF142" s="417"/>
      <c r="AG142" s="410" t="str">
        <f t="shared" ref="AG142:AG205" si="59">IF(SUM(AB142:AE142)=0,"-",SUM(AB142:AE142))</f>
        <v>-</v>
      </c>
      <c r="AH142" s="417"/>
      <c r="AI142" s="418" t="str">
        <f t="shared" ref="AI142:AI205" si="60">IF(AND(N142&lt;&gt;"",AG142&lt;&gt;"-"),IF(AG142=N142,"ü","û"),IF(OR(N142=0,N142="",N142="-"),"ù","$"))</f>
        <v>ù</v>
      </c>
      <c r="AJ142" s="419" t="str">
        <f t="shared" ref="AJ142:AJ205" si="61">IF(AI142="ü","-",IF(AI142="ù","~",IF(AI142="$","???",AG142-N142)))</f>
        <v>~</v>
      </c>
      <c r="AK142" s="417"/>
      <c r="AL142" s="414" t="str">
        <f t="shared" ref="AL142:AL205" si="62">IF(SUM(R142:U142)=0,"-",SUM(R142:U142))</f>
        <v>-</v>
      </c>
      <c r="AM142" s="416" t="str">
        <f t="shared" ref="AM142:AM205" si="63">IF(SUM(W142:Z142)=0,"-",SUM(W142:Z142))</f>
        <v>-</v>
      </c>
    </row>
    <row r="143" spans="2:39" ht="15" x14ac:dyDescent="0.3">
      <c r="B143" s="400" t="str">
        <f>IF(MAX(B$7:B142)+1&gt;MAX('Res.Aux.'!$Y$23:$Y$722),"-",MAX(B$7:B142)+1)</f>
        <v>-</v>
      </c>
      <c r="C143" s="401" t="str">
        <f>IF($B143="-","",INDEX('Res.Aux.'!$A$12:$AE$722,MATCH($B143,'Res.Aux.'!$Y$12:$Y$722,0),MATCH(C$6,'Res.Aux.'!$A$14:$AE$14,0)))</f>
        <v/>
      </c>
      <c r="D143" s="402" t="str">
        <f t="shared" si="48"/>
        <v/>
      </c>
      <c r="E143" s="403" t="str">
        <f>IF($B143="-","",INDEX('Res.Aux.'!$A$12:$AE$722,MATCH($B143,'Res.Aux.'!$Y$12:$Y$722,0),MATCH(E$6,'Res.Aux.'!$A$14:$AE$14,0)))</f>
        <v/>
      </c>
      <c r="F143" s="402" t="str">
        <f t="shared" si="49"/>
        <v/>
      </c>
      <c r="G143" s="404" t="str">
        <f>IF($B143="-","",INDEX('Res.Aux.'!$A$12:$AE$722,MATCH($B143,'Res.Aux.'!$Y$12:$Y$722,0),MATCH(G$6,'Res.Aux.'!$A$14:$AE$14,0)))</f>
        <v/>
      </c>
      <c r="H143" s="405" t="str">
        <f>IF($B143="-","",Datos!$I$16)</f>
        <v/>
      </c>
      <c r="I143" s="406" t="str">
        <f>IF($C143="","",Datos!$G$16)</f>
        <v/>
      </c>
      <c r="J143" s="407" t="str">
        <f>IF($B143="-","",INDEX('Res.Aux.'!$A$12:$AE$722,MATCH($B143,'Res.Aux.'!$Y$12:$Y$722,0),MATCH(J$6,'Res.Aux.'!$A$14:$AE$14,0)))</f>
        <v/>
      </c>
      <c r="K143" s="408" t="str">
        <f>IF($C143="","",Datos!$H$26)</f>
        <v/>
      </c>
      <c r="L143" s="409" t="str">
        <f>IF($I143="","",INDEX(Datos!$D$25:$I$33,MATCH('G. VAR. MAKRO'!$M143,Datos!$E$25:$E$33,0),MATCH('G. VAR. MAKRO'!$L$6,Datos!$D$26:$I$26,0)))</f>
        <v/>
      </c>
      <c r="M143" s="407" t="str">
        <f>IF($I143="","",INDEX('Res.Aux.'!$A$12:$AE$722,MATCH($B143,'Res.Aux.'!$Y$12:$Y$722,0),MATCH(M$6,'Res.Aux.'!$A$22:$AE$22,0)))</f>
        <v/>
      </c>
      <c r="N143" s="410" t="str">
        <f>IF($B143="-","",INDEX('Res.Aux.'!$A$12:$AE$722,MATCH($B143,'Res.Aux.'!$Y$12:$Y$722,0),MATCH(N$6,'Res.Aux.'!$A$14:$AE$14,0)))</f>
        <v/>
      </c>
      <c r="O143" s="411"/>
      <c r="P143" s="412" t="str">
        <f t="shared" si="47"/>
        <v/>
      </c>
      <c r="Q143" s="413" t="str">
        <f t="shared" si="50"/>
        <v>ù</v>
      </c>
      <c r="R143" s="414" t="str">
        <f>IF($B143="-","",INDEX('Res.Aux.'!$A$12:$AE$722,MATCH($B143,'Res.Aux.'!$Y$12:$Y$722,0),MATCH(R$6,'Res.Aux.'!$A$15:$AE$15,0)))</f>
        <v/>
      </c>
      <c r="S143" s="415" t="str">
        <f>IF($B143="-","",INDEX('Res.Aux.'!$A$12:$AE$722,MATCH($B143,'Res.Aux.'!$Y$12:$Y$722,0),MATCH(S$6,'Res.Aux.'!$A$15:$AE$15,0)))</f>
        <v/>
      </c>
      <c r="T143" s="415" t="str">
        <f>IF($B143="-","",INDEX('Res.Aux.'!$A$12:$AE$722,MATCH($B143,'Res.Aux.'!$Y$12:$Y$722,0),MATCH(T$6,'Res.Aux.'!$A$15:$AE$15,0)))</f>
        <v/>
      </c>
      <c r="U143" s="416" t="str">
        <f>IF($B143="-","",INDEX('Res.Aux.'!$A$12:$AE$722,MATCH($B143,'Res.Aux.'!$Y$12:$Y$722,0),MATCH(U$6,'Res.Aux.'!$A$15:$AE$15,0)))</f>
        <v/>
      </c>
      <c r="V143" s="417"/>
      <c r="W143" s="414" t="str">
        <f t="shared" si="51"/>
        <v>-</v>
      </c>
      <c r="X143" s="415" t="str">
        <f t="shared" si="52"/>
        <v>-</v>
      </c>
      <c r="Y143" s="415" t="str">
        <f t="shared" si="53"/>
        <v>-</v>
      </c>
      <c r="Z143" s="416" t="str">
        <f t="shared" si="54"/>
        <v>-</v>
      </c>
      <c r="AA143" s="417"/>
      <c r="AB143" s="414" t="str">
        <f t="shared" si="55"/>
        <v>-</v>
      </c>
      <c r="AC143" s="415" t="str">
        <f t="shared" si="56"/>
        <v>-</v>
      </c>
      <c r="AD143" s="415" t="str">
        <f t="shared" si="57"/>
        <v>-</v>
      </c>
      <c r="AE143" s="416" t="str">
        <f t="shared" si="58"/>
        <v>-</v>
      </c>
      <c r="AF143" s="417"/>
      <c r="AG143" s="410" t="str">
        <f t="shared" si="59"/>
        <v>-</v>
      </c>
      <c r="AH143" s="417"/>
      <c r="AI143" s="418" t="str">
        <f t="shared" si="60"/>
        <v>ù</v>
      </c>
      <c r="AJ143" s="419" t="str">
        <f t="shared" si="61"/>
        <v>~</v>
      </c>
      <c r="AK143" s="417"/>
      <c r="AL143" s="414" t="str">
        <f t="shared" si="62"/>
        <v>-</v>
      </c>
      <c r="AM143" s="416" t="str">
        <f t="shared" si="63"/>
        <v>-</v>
      </c>
    </row>
    <row r="144" spans="2:39" ht="15" x14ac:dyDescent="0.3">
      <c r="B144" s="400" t="str">
        <f>IF(MAX(B$7:B143)+1&gt;MAX('Res.Aux.'!$Y$23:$Y$722),"-",MAX(B$7:B143)+1)</f>
        <v>-</v>
      </c>
      <c r="C144" s="401" t="str">
        <f>IF($B144="-","",INDEX('Res.Aux.'!$A$12:$AE$722,MATCH($B144,'Res.Aux.'!$Y$12:$Y$722,0),MATCH(C$6,'Res.Aux.'!$A$14:$AE$14,0)))</f>
        <v/>
      </c>
      <c r="D144" s="402" t="str">
        <f t="shared" si="48"/>
        <v/>
      </c>
      <c r="E144" s="403" t="str">
        <f>IF($B144="-","",INDEX('Res.Aux.'!$A$12:$AE$722,MATCH($B144,'Res.Aux.'!$Y$12:$Y$722,0),MATCH(E$6,'Res.Aux.'!$A$14:$AE$14,0)))</f>
        <v/>
      </c>
      <c r="F144" s="402" t="str">
        <f t="shared" si="49"/>
        <v/>
      </c>
      <c r="G144" s="404" t="str">
        <f>IF($B144="-","",INDEX('Res.Aux.'!$A$12:$AE$722,MATCH($B144,'Res.Aux.'!$Y$12:$Y$722,0),MATCH(G$6,'Res.Aux.'!$A$14:$AE$14,0)))</f>
        <v/>
      </c>
      <c r="H144" s="405" t="str">
        <f>IF($B144="-","",Datos!$I$16)</f>
        <v/>
      </c>
      <c r="I144" s="406" t="str">
        <f>IF($C144="","",Datos!$G$16)</f>
        <v/>
      </c>
      <c r="J144" s="407" t="str">
        <f>IF($B144="-","",INDEX('Res.Aux.'!$A$12:$AE$722,MATCH($B144,'Res.Aux.'!$Y$12:$Y$722,0),MATCH(J$6,'Res.Aux.'!$A$14:$AE$14,0)))</f>
        <v/>
      </c>
      <c r="K144" s="408" t="str">
        <f>IF($C144="","",Datos!$H$26)</f>
        <v/>
      </c>
      <c r="L144" s="409" t="str">
        <f>IF($I144="","",INDEX(Datos!$D$25:$I$33,MATCH('G. VAR. MAKRO'!$M144,Datos!$E$25:$E$33,0),MATCH('G. VAR. MAKRO'!$L$6,Datos!$D$26:$I$26,0)))</f>
        <v/>
      </c>
      <c r="M144" s="407" t="str">
        <f>IF($I144="","",INDEX('Res.Aux.'!$A$12:$AE$722,MATCH($B144,'Res.Aux.'!$Y$12:$Y$722,0),MATCH(M$6,'Res.Aux.'!$A$22:$AE$22,0)))</f>
        <v/>
      </c>
      <c r="N144" s="410" t="str">
        <f>IF($B144="-","",INDEX('Res.Aux.'!$A$12:$AE$722,MATCH($B144,'Res.Aux.'!$Y$12:$Y$722,0),MATCH(N$6,'Res.Aux.'!$A$14:$AE$14,0)))</f>
        <v/>
      </c>
      <c r="O144" s="411"/>
      <c r="P144" s="412" t="str">
        <f t="shared" si="47"/>
        <v/>
      </c>
      <c r="Q144" s="413" t="str">
        <f t="shared" si="50"/>
        <v>ù</v>
      </c>
      <c r="R144" s="414" t="str">
        <f>IF($B144="-","",INDEX('Res.Aux.'!$A$12:$AE$722,MATCH($B144,'Res.Aux.'!$Y$12:$Y$722,0),MATCH(R$6,'Res.Aux.'!$A$15:$AE$15,0)))</f>
        <v/>
      </c>
      <c r="S144" s="415" t="str">
        <f>IF($B144="-","",INDEX('Res.Aux.'!$A$12:$AE$722,MATCH($B144,'Res.Aux.'!$Y$12:$Y$722,0),MATCH(S$6,'Res.Aux.'!$A$15:$AE$15,0)))</f>
        <v/>
      </c>
      <c r="T144" s="415" t="str">
        <f>IF($B144="-","",INDEX('Res.Aux.'!$A$12:$AE$722,MATCH($B144,'Res.Aux.'!$Y$12:$Y$722,0),MATCH(T$6,'Res.Aux.'!$A$15:$AE$15,0)))</f>
        <v/>
      </c>
      <c r="U144" s="416" t="str">
        <f>IF($B144="-","",INDEX('Res.Aux.'!$A$12:$AE$722,MATCH($B144,'Res.Aux.'!$Y$12:$Y$722,0),MATCH(U$6,'Res.Aux.'!$A$15:$AE$15,0)))</f>
        <v/>
      </c>
      <c r="V144" s="417"/>
      <c r="W144" s="414" t="str">
        <f t="shared" si="51"/>
        <v>-</v>
      </c>
      <c r="X144" s="415" t="str">
        <f t="shared" si="52"/>
        <v>-</v>
      </c>
      <c r="Y144" s="415" t="str">
        <f t="shared" si="53"/>
        <v>-</v>
      </c>
      <c r="Z144" s="416" t="str">
        <f t="shared" si="54"/>
        <v>-</v>
      </c>
      <c r="AA144" s="417"/>
      <c r="AB144" s="414" t="str">
        <f t="shared" si="55"/>
        <v>-</v>
      </c>
      <c r="AC144" s="415" t="str">
        <f t="shared" si="56"/>
        <v>-</v>
      </c>
      <c r="AD144" s="415" t="str">
        <f t="shared" si="57"/>
        <v>-</v>
      </c>
      <c r="AE144" s="416" t="str">
        <f t="shared" si="58"/>
        <v>-</v>
      </c>
      <c r="AF144" s="417"/>
      <c r="AG144" s="410" t="str">
        <f t="shared" si="59"/>
        <v>-</v>
      </c>
      <c r="AH144" s="417"/>
      <c r="AI144" s="418" t="str">
        <f t="shared" si="60"/>
        <v>ù</v>
      </c>
      <c r="AJ144" s="419" t="str">
        <f t="shared" si="61"/>
        <v>~</v>
      </c>
      <c r="AK144" s="417"/>
      <c r="AL144" s="414" t="str">
        <f t="shared" si="62"/>
        <v>-</v>
      </c>
      <c r="AM144" s="416" t="str">
        <f t="shared" si="63"/>
        <v>-</v>
      </c>
    </row>
    <row r="145" spans="2:39" ht="15" x14ac:dyDescent="0.3">
      <c r="B145" s="400" t="str">
        <f>IF(MAX(B$7:B144)+1&gt;MAX('Res.Aux.'!$Y$23:$Y$722),"-",MAX(B$7:B144)+1)</f>
        <v>-</v>
      </c>
      <c r="C145" s="401" t="str">
        <f>IF($B145="-","",INDEX('Res.Aux.'!$A$12:$AE$722,MATCH($B145,'Res.Aux.'!$Y$12:$Y$722,0),MATCH(C$6,'Res.Aux.'!$A$14:$AE$14,0)))</f>
        <v/>
      </c>
      <c r="D145" s="402" t="str">
        <f t="shared" si="48"/>
        <v/>
      </c>
      <c r="E145" s="403" t="str">
        <f>IF($B145="-","",INDEX('Res.Aux.'!$A$12:$AE$722,MATCH($B145,'Res.Aux.'!$Y$12:$Y$722,0),MATCH(E$6,'Res.Aux.'!$A$14:$AE$14,0)))</f>
        <v/>
      </c>
      <c r="F145" s="402" t="str">
        <f t="shared" si="49"/>
        <v/>
      </c>
      <c r="G145" s="404" t="str">
        <f>IF($B145="-","",INDEX('Res.Aux.'!$A$12:$AE$722,MATCH($B145,'Res.Aux.'!$Y$12:$Y$722,0),MATCH(G$6,'Res.Aux.'!$A$14:$AE$14,0)))</f>
        <v/>
      </c>
      <c r="H145" s="405" t="str">
        <f>IF($B145="-","",Datos!$I$16)</f>
        <v/>
      </c>
      <c r="I145" s="406" t="str">
        <f>IF($C145="","",Datos!$G$16)</f>
        <v/>
      </c>
      <c r="J145" s="407" t="str">
        <f>IF($B145="-","",INDEX('Res.Aux.'!$A$12:$AE$722,MATCH($B145,'Res.Aux.'!$Y$12:$Y$722,0),MATCH(J$6,'Res.Aux.'!$A$14:$AE$14,0)))</f>
        <v/>
      </c>
      <c r="K145" s="408" t="str">
        <f>IF($C145="","",Datos!$H$26)</f>
        <v/>
      </c>
      <c r="L145" s="409" t="str">
        <f>IF($I145="","",INDEX(Datos!$D$25:$I$33,MATCH('G. VAR. MAKRO'!$M145,Datos!$E$25:$E$33,0),MATCH('G. VAR. MAKRO'!$L$6,Datos!$D$26:$I$26,0)))</f>
        <v/>
      </c>
      <c r="M145" s="407" t="str">
        <f>IF($I145="","",INDEX('Res.Aux.'!$A$12:$AE$722,MATCH($B145,'Res.Aux.'!$Y$12:$Y$722,0),MATCH(M$6,'Res.Aux.'!$A$22:$AE$22,0)))</f>
        <v/>
      </c>
      <c r="N145" s="410" t="str">
        <f>IF($B145="-","",INDEX('Res.Aux.'!$A$12:$AE$722,MATCH($B145,'Res.Aux.'!$Y$12:$Y$722,0),MATCH(N$6,'Res.Aux.'!$A$14:$AE$14,0)))</f>
        <v/>
      </c>
      <c r="O145" s="411"/>
      <c r="P145" s="412" t="str">
        <f t="shared" si="47"/>
        <v/>
      </c>
      <c r="Q145" s="413" t="str">
        <f t="shared" si="50"/>
        <v>ù</v>
      </c>
      <c r="R145" s="414" t="str">
        <f>IF($B145="-","",INDEX('Res.Aux.'!$A$12:$AE$722,MATCH($B145,'Res.Aux.'!$Y$12:$Y$722,0),MATCH(R$6,'Res.Aux.'!$A$15:$AE$15,0)))</f>
        <v/>
      </c>
      <c r="S145" s="415" t="str">
        <f>IF($B145="-","",INDEX('Res.Aux.'!$A$12:$AE$722,MATCH($B145,'Res.Aux.'!$Y$12:$Y$722,0),MATCH(S$6,'Res.Aux.'!$A$15:$AE$15,0)))</f>
        <v/>
      </c>
      <c r="T145" s="415" t="str">
        <f>IF($B145="-","",INDEX('Res.Aux.'!$A$12:$AE$722,MATCH($B145,'Res.Aux.'!$Y$12:$Y$722,0),MATCH(T$6,'Res.Aux.'!$A$15:$AE$15,0)))</f>
        <v/>
      </c>
      <c r="U145" s="416" t="str">
        <f>IF($B145="-","",INDEX('Res.Aux.'!$A$12:$AE$722,MATCH($B145,'Res.Aux.'!$Y$12:$Y$722,0),MATCH(U$6,'Res.Aux.'!$A$15:$AE$15,0)))</f>
        <v/>
      </c>
      <c r="V145" s="417"/>
      <c r="W145" s="414" t="str">
        <f t="shared" si="51"/>
        <v>-</v>
      </c>
      <c r="X145" s="415" t="str">
        <f t="shared" si="52"/>
        <v>-</v>
      </c>
      <c r="Y145" s="415" t="str">
        <f t="shared" si="53"/>
        <v>-</v>
      </c>
      <c r="Z145" s="416" t="str">
        <f t="shared" si="54"/>
        <v>-</v>
      </c>
      <c r="AA145" s="417"/>
      <c r="AB145" s="414" t="str">
        <f t="shared" si="55"/>
        <v>-</v>
      </c>
      <c r="AC145" s="415" t="str">
        <f t="shared" si="56"/>
        <v>-</v>
      </c>
      <c r="AD145" s="415" t="str">
        <f t="shared" si="57"/>
        <v>-</v>
      </c>
      <c r="AE145" s="416" t="str">
        <f t="shared" si="58"/>
        <v>-</v>
      </c>
      <c r="AF145" s="417"/>
      <c r="AG145" s="410" t="str">
        <f t="shared" si="59"/>
        <v>-</v>
      </c>
      <c r="AH145" s="417"/>
      <c r="AI145" s="418" t="str">
        <f t="shared" si="60"/>
        <v>ù</v>
      </c>
      <c r="AJ145" s="419" t="str">
        <f t="shared" si="61"/>
        <v>~</v>
      </c>
      <c r="AK145" s="417"/>
      <c r="AL145" s="414" t="str">
        <f t="shared" si="62"/>
        <v>-</v>
      </c>
      <c r="AM145" s="416" t="str">
        <f t="shared" si="63"/>
        <v>-</v>
      </c>
    </row>
    <row r="146" spans="2:39" ht="15" x14ac:dyDescent="0.3">
      <c r="B146" s="400" t="str">
        <f>IF(MAX(B$7:B145)+1&gt;MAX('Res.Aux.'!$Y$23:$Y$722),"-",MAX(B$7:B145)+1)</f>
        <v>-</v>
      </c>
      <c r="C146" s="401" t="str">
        <f>IF($B146="-","",INDEX('Res.Aux.'!$A$12:$AE$722,MATCH($B146,'Res.Aux.'!$Y$12:$Y$722,0),MATCH(C$6,'Res.Aux.'!$A$14:$AE$14,0)))</f>
        <v/>
      </c>
      <c r="D146" s="402" t="str">
        <f t="shared" si="48"/>
        <v/>
      </c>
      <c r="E146" s="403" t="str">
        <f>IF($B146="-","",INDEX('Res.Aux.'!$A$12:$AE$722,MATCH($B146,'Res.Aux.'!$Y$12:$Y$722,0),MATCH(E$6,'Res.Aux.'!$A$14:$AE$14,0)))</f>
        <v/>
      </c>
      <c r="F146" s="402" t="str">
        <f t="shared" si="49"/>
        <v/>
      </c>
      <c r="G146" s="404" t="str">
        <f>IF($B146="-","",INDEX('Res.Aux.'!$A$12:$AE$722,MATCH($B146,'Res.Aux.'!$Y$12:$Y$722,0),MATCH(G$6,'Res.Aux.'!$A$14:$AE$14,0)))</f>
        <v/>
      </c>
      <c r="H146" s="405" t="str">
        <f>IF($B146="-","",Datos!$I$16)</f>
        <v/>
      </c>
      <c r="I146" s="406" t="str">
        <f>IF($C146="","",Datos!$G$16)</f>
        <v/>
      </c>
      <c r="J146" s="407" t="str">
        <f>IF($B146="-","",INDEX('Res.Aux.'!$A$12:$AE$722,MATCH($B146,'Res.Aux.'!$Y$12:$Y$722,0),MATCH(J$6,'Res.Aux.'!$A$14:$AE$14,0)))</f>
        <v/>
      </c>
      <c r="K146" s="408" t="str">
        <f>IF($C146="","",Datos!$H$26)</f>
        <v/>
      </c>
      <c r="L146" s="409" t="str">
        <f>IF($I146="","",INDEX(Datos!$D$25:$I$33,MATCH('G. VAR. MAKRO'!$M146,Datos!$E$25:$E$33,0),MATCH('G. VAR. MAKRO'!$L$6,Datos!$D$26:$I$26,0)))</f>
        <v/>
      </c>
      <c r="M146" s="407" t="str">
        <f>IF($I146="","",INDEX('Res.Aux.'!$A$12:$AE$722,MATCH($B146,'Res.Aux.'!$Y$12:$Y$722,0),MATCH(M$6,'Res.Aux.'!$A$22:$AE$22,0)))</f>
        <v/>
      </c>
      <c r="N146" s="410" t="str">
        <f>IF($B146="-","",INDEX('Res.Aux.'!$A$12:$AE$722,MATCH($B146,'Res.Aux.'!$Y$12:$Y$722,0),MATCH(N$6,'Res.Aux.'!$A$14:$AE$14,0)))</f>
        <v/>
      </c>
      <c r="O146" s="411"/>
      <c r="P146" s="412" t="str">
        <f t="shared" si="47"/>
        <v/>
      </c>
      <c r="Q146" s="413" t="str">
        <f t="shared" si="50"/>
        <v>ù</v>
      </c>
      <c r="R146" s="414" t="str">
        <f>IF($B146="-","",INDEX('Res.Aux.'!$A$12:$AE$722,MATCH($B146,'Res.Aux.'!$Y$12:$Y$722,0),MATCH(R$6,'Res.Aux.'!$A$15:$AE$15,0)))</f>
        <v/>
      </c>
      <c r="S146" s="415" t="str">
        <f>IF($B146="-","",INDEX('Res.Aux.'!$A$12:$AE$722,MATCH($B146,'Res.Aux.'!$Y$12:$Y$722,0),MATCH(S$6,'Res.Aux.'!$A$15:$AE$15,0)))</f>
        <v/>
      </c>
      <c r="T146" s="415" t="str">
        <f>IF($B146="-","",INDEX('Res.Aux.'!$A$12:$AE$722,MATCH($B146,'Res.Aux.'!$Y$12:$Y$722,0),MATCH(T$6,'Res.Aux.'!$A$15:$AE$15,0)))</f>
        <v/>
      </c>
      <c r="U146" s="416" t="str">
        <f>IF($B146="-","",INDEX('Res.Aux.'!$A$12:$AE$722,MATCH($B146,'Res.Aux.'!$Y$12:$Y$722,0),MATCH(U$6,'Res.Aux.'!$A$15:$AE$15,0)))</f>
        <v/>
      </c>
      <c r="V146" s="417"/>
      <c r="W146" s="414" t="str">
        <f t="shared" si="51"/>
        <v>-</v>
      </c>
      <c r="X146" s="415" t="str">
        <f t="shared" si="52"/>
        <v>-</v>
      </c>
      <c r="Y146" s="415" t="str">
        <f t="shared" si="53"/>
        <v>-</v>
      </c>
      <c r="Z146" s="416" t="str">
        <f t="shared" si="54"/>
        <v>-</v>
      </c>
      <c r="AA146" s="417"/>
      <c r="AB146" s="414" t="str">
        <f t="shared" si="55"/>
        <v>-</v>
      </c>
      <c r="AC146" s="415" t="str">
        <f t="shared" si="56"/>
        <v>-</v>
      </c>
      <c r="AD146" s="415" t="str">
        <f t="shared" si="57"/>
        <v>-</v>
      </c>
      <c r="AE146" s="416" t="str">
        <f t="shared" si="58"/>
        <v>-</v>
      </c>
      <c r="AF146" s="417"/>
      <c r="AG146" s="410" t="str">
        <f t="shared" si="59"/>
        <v>-</v>
      </c>
      <c r="AH146" s="417"/>
      <c r="AI146" s="418" t="str">
        <f t="shared" si="60"/>
        <v>ù</v>
      </c>
      <c r="AJ146" s="419" t="str">
        <f t="shared" si="61"/>
        <v>~</v>
      </c>
      <c r="AK146" s="417"/>
      <c r="AL146" s="414" t="str">
        <f t="shared" si="62"/>
        <v>-</v>
      </c>
      <c r="AM146" s="416" t="str">
        <f t="shared" si="63"/>
        <v>-</v>
      </c>
    </row>
    <row r="147" spans="2:39" ht="15" x14ac:dyDescent="0.3">
      <c r="B147" s="400" t="str">
        <f>IF(MAX(B$7:B146)+1&gt;MAX('Res.Aux.'!$Y$23:$Y$722),"-",MAX(B$7:B146)+1)</f>
        <v>-</v>
      </c>
      <c r="C147" s="401" t="str">
        <f>IF($B147="-","",INDEX('Res.Aux.'!$A$12:$AE$722,MATCH($B147,'Res.Aux.'!$Y$12:$Y$722,0),MATCH(C$6,'Res.Aux.'!$A$14:$AE$14,0)))</f>
        <v/>
      </c>
      <c r="D147" s="402" t="str">
        <f t="shared" si="48"/>
        <v/>
      </c>
      <c r="E147" s="403" t="str">
        <f>IF($B147="-","",INDEX('Res.Aux.'!$A$12:$AE$722,MATCH($B147,'Res.Aux.'!$Y$12:$Y$722,0),MATCH(E$6,'Res.Aux.'!$A$14:$AE$14,0)))</f>
        <v/>
      </c>
      <c r="F147" s="402" t="str">
        <f t="shared" si="49"/>
        <v/>
      </c>
      <c r="G147" s="404" t="str">
        <f>IF($B147="-","",INDEX('Res.Aux.'!$A$12:$AE$722,MATCH($B147,'Res.Aux.'!$Y$12:$Y$722,0),MATCH(G$6,'Res.Aux.'!$A$14:$AE$14,0)))</f>
        <v/>
      </c>
      <c r="H147" s="405" t="str">
        <f>IF($B147="-","",Datos!$I$16)</f>
        <v/>
      </c>
      <c r="I147" s="406" t="str">
        <f>IF($C147="","",Datos!$G$16)</f>
        <v/>
      </c>
      <c r="J147" s="407" t="str">
        <f>IF($B147="-","",INDEX('Res.Aux.'!$A$12:$AE$722,MATCH($B147,'Res.Aux.'!$Y$12:$Y$722,0),MATCH(J$6,'Res.Aux.'!$A$14:$AE$14,0)))</f>
        <v/>
      </c>
      <c r="K147" s="408" t="str">
        <f>IF($C147="","",Datos!$H$26)</f>
        <v/>
      </c>
      <c r="L147" s="409" t="str">
        <f>IF($I147="","",INDEX(Datos!$D$25:$I$33,MATCH('G. VAR. MAKRO'!$M147,Datos!$E$25:$E$33,0),MATCH('G. VAR. MAKRO'!$L$6,Datos!$D$26:$I$26,0)))</f>
        <v/>
      </c>
      <c r="M147" s="407" t="str">
        <f>IF($I147="","",INDEX('Res.Aux.'!$A$12:$AE$722,MATCH($B147,'Res.Aux.'!$Y$12:$Y$722,0),MATCH(M$6,'Res.Aux.'!$A$22:$AE$22,0)))</f>
        <v/>
      </c>
      <c r="N147" s="410" t="str">
        <f>IF($B147="-","",INDEX('Res.Aux.'!$A$12:$AE$722,MATCH($B147,'Res.Aux.'!$Y$12:$Y$722,0),MATCH(N$6,'Res.Aux.'!$A$14:$AE$14,0)))</f>
        <v/>
      </c>
      <c r="O147" s="411"/>
      <c r="P147" s="412" t="str">
        <f t="shared" si="47"/>
        <v/>
      </c>
      <c r="Q147" s="413" t="str">
        <f t="shared" si="50"/>
        <v>ù</v>
      </c>
      <c r="R147" s="414" t="str">
        <f>IF($B147="-","",INDEX('Res.Aux.'!$A$12:$AE$722,MATCH($B147,'Res.Aux.'!$Y$12:$Y$722,0),MATCH(R$6,'Res.Aux.'!$A$15:$AE$15,0)))</f>
        <v/>
      </c>
      <c r="S147" s="415" t="str">
        <f>IF($B147="-","",INDEX('Res.Aux.'!$A$12:$AE$722,MATCH($B147,'Res.Aux.'!$Y$12:$Y$722,0),MATCH(S$6,'Res.Aux.'!$A$15:$AE$15,0)))</f>
        <v/>
      </c>
      <c r="T147" s="415" t="str">
        <f>IF($B147="-","",INDEX('Res.Aux.'!$A$12:$AE$722,MATCH($B147,'Res.Aux.'!$Y$12:$Y$722,0),MATCH(T$6,'Res.Aux.'!$A$15:$AE$15,0)))</f>
        <v/>
      </c>
      <c r="U147" s="416" t="str">
        <f>IF($B147="-","",INDEX('Res.Aux.'!$A$12:$AE$722,MATCH($B147,'Res.Aux.'!$Y$12:$Y$722,0),MATCH(U$6,'Res.Aux.'!$A$15:$AE$15,0)))</f>
        <v/>
      </c>
      <c r="V147" s="417"/>
      <c r="W147" s="414" t="str">
        <f t="shared" si="51"/>
        <v>-</v>
      </c>
      <c r="X147" s="415" t="str">
        <f t="shared" si="52"/>
        <v>-</v>
      </c>
      <c r="Y147" s="415" t="str">
        <f t="shared" si="53"/>
        <v>-</v>
      </c>
      <c r="Z147" s="416" t="str">
        <f t="shared" si="54"/>
        <v>-</v>
      </c>
      <c r="AA147" s="417"/>
      <c r="AB147" s="414" t="str">
        <f t="shared" si="55"/>
        <v>-</v>
      </c>
      <c r="AC147" s="415" t="str">
        <f t="shared" si="56"/>
        <v>-</v>
      </c>
      <c r="AD147" s="415" t="str">
        <f t="shared" si="57"/>
        <v>-</v>
      </c>
      <c r="AE147" s="416" t="str">
        <f t="shared" si="58"/>
        <v>-</v>
      </c>
      <c r="AF147" s="417"/>
      <c r="AG147" s="410" t="str">
        <f t="shared" si="59"/>
        <v>-</v>
      </c>
      <c r="AH147" s="417"/>
      <c r="AI147" s="418" t="str">
        <f t="shared" si="60"/>
        <v>ù</v>
      </c>
      <c r="AJ147" s="419" t="str">
        <f t="shared" si="61"/>
        <v>~</v>
      </c>
      <c r="AK147" s="417"/>
      <c r="AL147" s="414" t="str">
        <f t="shared" si="62"/>
        <v>-</v>
      </c>
      <c r="AM147" s="416" t="str">
        <f t="shared" si="63"/>
        <v>-</v>
      </c>
    </row>
    <row r="148" spans="2:39" ht="15" x14ac:dyDescent="0.3">
      <c r="B148" s="400" t="str">
        <f>IF(MAX(B$7:B147)+1&gt;MAX('Res.Aux.'!$Y$23:$Y$722),"-",MAX(B$7:B147)+1)</f>
        <v>-</v>
      </c>
      <c r="C148" s="401" t="str">
        <f>IF($B148="-","",INDEX('Res.Aux.'!$A$12:$AE$722,MATCH($B148,'Res.Aux.'!$Y$12:$Y$722,0),MATCH(C$6,'Res.Aux.'!$A$14:$AE$14,0)))</f>
        <v/>
      </c>
      <c r="D148" s="402" t="str">
        <f t="shared" si="48"/>
        <v/>
      </c>
      <c r="E148" s="403" t="str">
        <f>IF($B148="-","",INDEX('Res.Aux.'!$A$12:$AE$722,MATCH($B148,'Res.Aux.'!$Y$12:$Y$722,0),MATCH(E$6,'Res.Aux.'!$A$14:$AE$14,0)))</f>
        <v/>
      </c>
      <c r="F148" s="402" t="str">
        <f t="shared" si="49"/>
        <v/>
      </c>
      <c r="G148" s="404" t="str">
        <f>IF($B148="-","",INDEX('Res.Aux.'!$A$12:$AE$722,MATCH($B148,'Res.Aux.'!$Y$12:$Y$722,0),MATCH(G$6,'Res.Aux.'!$A$14:$AE$14,0)))</f>
        <v/>
      </c>
      <c r="H148" s="405" t="str">
        <f>IF($B148="-","",Datos!$I$16)</f>
        <v/>
      </c>
      <c r="I148" s="406" t="str">
        <f>IF($C148="","",Datos!$G$16)</f>
        <v/>
      </c>
      <c r="J148" s="407" t="str">
        <f>IF($B148="-","",INDEX('Res.Aux.'!$A$12:$AE$722,MATCH($B148,'Res.Aux.'!$Y$12:$Y$722,0),MATCH(J$6,'Res.Aux.'!$A$14:$AE$14,0)))</f>
        <v/>
      </c>
      <c r="K148" s="408" t="str">
        <f>IF($C148="","",Datos!$H$26)</f>
        <v/>
      </c>
      <c r="L148" s="409" t="str">
        <f>IF($I148="","",INDEX(Datos!$D$25:$I$33,MATCH('G. VAR. MAKRO'!$M148,Datos!$E$25:$E$33,0),MATCH('G. VAR. MAKRO'!$L$6,Datos!$D$26:$I$26,0)))</f>
        <v/>
      </c>
      <c r="M148" s="407" t="str">
        <f>IF($I148="","",INDEX('Res.Aux.'!$A$12:$AE$722,MATCH($B148,'Res.Aux.'!$Y$12:$Y$722,0),MATCH(M$6,'Res.Aux.'!$A$22:$AE$22,0)))</f>
        <v/>
      </c>
      <c r="N148" s="410" t="str">
        <f>IF($B148="-","",INDEX('Res.Aux.'!$A$12:$AE$722,MATCH($B148,'Res.Aux.'!$Y$12:$Y$722,0),MATCH(N$6,'Res.Aux.'!$A$14:$AE$14,0)))</f>
        <v/>
      </c>
      <c r="O148" s="411"/>
      <c r="P148" s="412" t="str">
        <f t="shared" si="47"/>
        <v/>
      </c>
      <c r="Q148" s="413" t="str">
        <f t="shared" si="50"/>
        <v>ù</v>
      </c>
      <c r="R148" s="414" t="str">
        <f>IF($B148="-","",INDEX('Res.Aux.'!$A$12:$AE$722,MATCH($B148,'Res.Aux.'!$Y$12:$Y$722,0),MATCH(R$6,'Res.Aux.'!$A$15:$AE$15,0)))</f>
        <v/>
      </c>
      <c r="S148" s="415" t="str">
        <f>IF($B148="-","",INDEX('Res.Aux.'!$A$12:$AE$722,MATCH($B148,'Res.Aux.'!$Y$12:$Y$722,0),MATCH(S$6,'Res.Aux.'!$A$15:$AE$15,0)))</f>
        <v/>
      </c>
      <c r="T148" s="415" t="str">
        <f>IF($B148="-","",INDEX('Res.Aux.'!$A$12:$AE$722,MATCH($B148,'Res.Aux.'!$Y$12:$Y$722,0),MATCH(T$6,'Res.Aux.'!$A$15:$AE$15,0)))</f>
        <v/>
      </c>
      <c r="U148" s="416" t="str">
        <f>IF($B148="-","",INDEX('Res.Aux.'!$A$12:$AE$722,MATCH($B148,'Res.Aux.'!$Y$12:$Y$722,0),MATCH(U$6,'Res.Aux.'!$A$15:$AE$15,0)))</f>
        <v/>
      </c>
      <c r="V148" s="417"/>
      <c r="W148" s="414" t="str">
        <f t="shared" si="51"/>
        <v>-</v>
      </c>
      <c r="X148" s="415" t="str">
        <f t="shared" si="52"/>
        <v>-</v>
      </c>
      <c r="Y148" s="415" t="str">
        <f t="shared" si="53"/>
        <v>-</v>
      </c>
      <c r="Z148" s="416" t="str">
        <f t="shared" si="54"/>
        <v>-</v>
      </c>
      <c r="AA148" s="417"/>
      <c r="AB148" s="414" t="str">
        <f t="shared" si="55"/>
        <v>-</v>
      </c>
      <c r="AC148" s="415" t="str">
        <f t="shared" si="56"/>
        <v>-</v>
      </c>
      <c r="AD148" s="415" t="str">
        <f t="shared" si="57"/>
        <v>-</v>
      </c>
      <c r="AE148" s="416" t="str">
        <f t="shared" si="58"/>
        <v>-</v>
      </c>
      <c r="AF148" s="417"/>
      <c r="AG148" s="410" t="str">
        <f t="shared" si="59"/>
        <v>-</v>
      </c>
      <c r="AH148" s="417"/>
      <c r="AI148" s="418" t="str">
        <f t="shared" si="60"/>
        <v>ù</v>
      </c>
      <c r="AJ148" s="419" t="str">
        <f t="shared" si="61"/>
        <v>~</v>
      </c>
      <c r="AK148" s="417"/>
      <c r="AL148" s="414" t="str">
        <f t="shared" si="62"/>
        <v>-</v>
      </c>
      <c r="AM148" s="416" t="str">
        <f t="shared" si="63"/>
        <v>-</v>
      </c>
    </row>
    <row r="149" spans="2:39" ht="15" x14ac:dyDescent="0.3">
      <c r="B149" s="400" t="str">
        <f>IF(MAX(B$7:B148)+1&gt;MAX('Res.Aux.'!$Y$23:$Y$722),"-",MAX(B$7:B148)+1)</f>
        <v>-</v>
      </c>
      <c r="C149" s="401" t="str">
        <f>IF($B149="-","",INDEX('Res.Aux.'!$A$12:$AE$722,MATCH($B149,'Res.Aux.'!$Y$12:$Y$722,0),MATCH(C$6,'Res.Aux.'!$A$14:$AE$14,0)))</f>
        <v/>
      </c>
      <c r="D149" s="402" t="str">
        <f t="shared" si="48"/>
        <v/>
      </c>
      <c r="E149" s="403" t="str">
        <f>IF($B149="-","",INDEX('Res.Aux.'!$A$12:$AE$722,MATCH($B149,'Res.Aux.'!$Y$12:$Y$722,0),MATCH(E$6,'Res.Aux.'!$A$14:$AE$14,0)))</f>
        <v/>
      </c>
      <c r="F149" s="402" t="str">
        <f t="shared" si="49"/>
        <v/>
      </c>
      <c r="G149" s="404" t="str">
        <f>IF($B149="-","",INDEX('Res.Aux.'!$A$12:$AE$722,MATCH($B149,'Res.Aux.'!$Y$12:$Y$722,0),MATCH(G$6,'Res.Aux.'!$A$14:$AE$14,0)))</f>
        <v/>
      </c>
      <c r="H149" s="405" t="str">
        <f>IF($B149="-","",Datos!$I$16)</f>
        <v/>
      </c>
      <c r="I149" s="406" t="str">
        <f>IF($C149="","",Datos!$G$16)</f>
        <v/>
      </c>
      <c r="J149" s="407" t="str">
        <f>IF($B149="-","",INDEX('Res.Aux.'!$A$12:$AE$722,MATCH($B149,'Res.Aux.'!$Y$12:$Y$722,0),MATCH(J$6,'Res.Aux.'!$A$14:$AE$14,0)))</f>
        <v/>
      </c>
      <c r="K149" s="408" t="str">
        <f>IF($C149="","",Datos!$H$26)</f>
        <v/>
      </c>
      <c r="L149" s="409" t="str">
        <f>IF($I149="","",INDEX(Datos!$D$25:$I$33,MATCH('G. VAR. MAKRO'!$M149,Datos!$E$25:$E$33,0),MATCH('G. VAR. MAKRO'!$L$6,Datos!$D$26:$I$26,0)))</f>
        <v/>
      </c>
      <c r="M149" s="407" t="str">
        <f>IF($I149="","",INDEX('Res.Aux.'!$A$12:$AE$722,MATCH($B149,'Res.Aux.'!$Y$12:$Y$722,0),MATCH(M$6,'Res.Aux.'!$A$22:$AE$22,0)))</f>
        <v/>
      </c>
      <c r="N149" s="410" t="str">
        <f>IF($B149="-","",INDEX('Res.Aux.'!$A$12:$AE$722,MATCH($B149,'Res.Aux.'!$Y$12:$Y$722,0),MATCH(N$6,'Res.Aux.'!$A$14:$AE$14,0)))</f>
        <v/>
      </c>
      <c r="O149" s="411"/>
      <c r="P149" s="412" t="str">
        <f t="shared" si="47"/>
        <v/>
      </c>
      <c r="Q149" s="413" t="str">
        <f t="shared" si="50"/>
        <v>ù</v>
      </c>
      <c r="R149" s="414" t="str">
        <f>IF($B149="-","",INDEX('Res.Aux.'!$A$12:$AE$722,MATCH($B149,'Res.Aux.'!$Y$12:$Y$722,0),MATCH(R$6,'Res.Aux.'!$A$15:$AE$15,0)))</f>
        <v/>
      </c>
      <c r="S149" s="415" t="str">
        <f>IF($B149="-","",INDEX('Res.Aux.'!$A$12:$AE$722,MATCH($B149,'Res.Aux.'!$Y$12:$Y$722,0),MATCH(S$6,'Res.Aux.'!$A$15:$AE$15,0)))</f>
        <v/>
      </c>
      <c r="T149" s="415" t="str">
        <f>IF($B149="-","",INDEX('Res.Aux.'!$A$12:$AE$722,MATCH($B149,'Res.Aux.'!$Y$12:$Y$722,0),MATCH(T$6,'Res.Aux.'!$A$15:$AE$15,0)))</f>
        <v/>
      </c>
      <c r="U149" s="416" t="str">
        <f>IF($B149="-","",INDEX('Res.Aux.'!$A$12:$AE$722,MATCH($B149,'Res.Aux.'!$Y$12:$Y$722,0),MATCH(U$6,'Res.Aux.'!$A$15:$AE$15,0)))</f>
        <v/>
      </c>
      <c r="V149" s="417"/>
      <c r="W149" s="414" t="str">
        <f t="shared" si="51"/>
        <v>-</v>
      </c>
      <c r="X149" s="415" t="str">
        <f t="shared" si="52"/>
        <v>-</v>
      </c>
      <c r="Y149" s="415" t="str">
        <f t="shared" si="53"/>
        <v>-</v>
      </c>
      <c r="Z149" s="416" t="str">
        <f t="shared" si="54"/>
        <v>-</v>
      </c>
      <c r="AA149" s="417"/>
      <c r="AB149" s="414" t="str">
        <f t="shared" si="55"/>
        <v>-</v>
      </c>
      <c r="AC149" s="415" t="str">
        <f t="shared" si="56"/>
        <v>-</v>
      </c>
      <c r="AD149" s="415" t="str">
        <f t="shared" si="57"/>
        <v>-</v>
      </c>
      <c r="AE149" s="416" t="str">
        <f t="shared" si="58"/>
        <v>-</v>
      </c>
      <c r="AF149" s="417"/>
      <c r="AG149" s="410" t="str">
        <f t="shared" si="59"/>
        <v>-</v>
      </c>
      <c r="AH149" s="417"/>
      <c r="AI149" s="418" t="str">
        <f t="shared" si="60"/>
        <v>ù</v>
      </c>
      <c r="AJ149" s="419" t="str">
        <f t="shared" si="61"/>
        <v>~</v>
      </c>
      <c r="AK149" s="417"/>
      <c r="AL149" s="414" t="str">
        <f t="shared" si="62"/>
        <v>-</v>
      </c>
      <c r="AM149" s="416" t="str">
        <f t="shared" si="63"/>
        <v>-</v>
      </c>
    </row>
    <row r="150" spans="2:39" ht="15" x14ac:dyDescent="0.3">
      <c r="B150" s="400" t="str">
        <f>IF(MAX(B$7:B149)+1&gt;MAX('Res.Aux.'!$Y$23:$Y$722),"-",MAX(B$7:B149)+1)</f>
        <v>-</v>
      </c>
      <c r="C150" s="401" t="str">
        <f>IF($B150="-","",INDEX('Res.Aux.'!$A$12:$AE$722,MATCH($B150,'Res.Aux.'!$Y$12:$Y$722,0),MATCH(C$6,'Res.Aux.'!$A$14:$AE$14,0)))</f>
        <v/>
      </c>
      <c r="D150" s="402" t="str">
        <f t="shared" si="48"/>
        <v/>
      </c>
      <c r="E150" s="403" t="str">
        <f>IF($B150="-","",INDEX('Res.Aux.'!$A$12:$AE$722,MATCH($B150,'Res.Aux.'!$Y$12:$Y$722,0),MATCH(E$6,'Res.Aux.'!$A$14:$AE$14,0)))</f>
        <v/>
      </c>
      <c r="F150" s="402" t="str">
        <f t="shared" si="49"/>
        <v/>
      </c>
      <c r="G150" s="404" t="str">
        <f>IF($B150="-","",INDEX('Res.Aux.'!$A$12:$AE$722,MATCH($B150,'Res.Aux.'!$Y$12:$Y$722,0),MATCH(G$6,'Res.Aux.'!$A$14:$AE$14,0)))</f>
        <v/>
      </c>
      <c r="H150" s="405" t="str">
        <f>IF($B150="-","",Datos!$I$16)</f>
        <v/>
      </c>
      <c r="I150" s="406" t="str">
        <f>IF($C150="","",Datos!$G$16)</f>
        <v/>
      </c>
      <c r="J150" s="407" t="str">
        <f>IF($B150="-","",INDEX('Res.Aux.'!$A$12:$AE$722,MATCH($B150,'Res.Aux.'!$Y$12:$Y$722,0),MATCH(J$6,'Res.Aux.'!$A$14:$AE$14,0)))</f>
        <v/>
      </c>
      <c r="K150" s="408" t="str">
        <f>IF($C150="","",Datos!$H$26)</f>
        <v/>
      </c>
      <c r="L150" s="409" t="str">
        <f>IF($I150="","",INDEX(Datos!$D$25:$I$33,MATCH('G. VAR. MAKRO'!$M150,Datos!$E$25:$E$33,0),MATCH('G. VAR. MAKRO'!$L$6,Datos!$D$26:$I$26,0)))</f>
        <v/>
      </c>
      <c r="M150" s="407" t="str">
        <f>IF($I150="","",INDEX('Res.Aux.'!$A$12:$AE$722,MATCH($B150,'Res.Aux.'!$Y$12:$Y$722,0),MATCH(M$6,'Res.Aux.'!$A$22:$AE$22,0)))</f>
        <v/>
      </c>
      <c r="N150" s="410" t="str">
        <f>IF($B150="-","",INDEX('Res.Aux.'!$A$12:$AE$722,MATCH($B150,'Res.Aux.'!$Y$12:$Y$722,0),MATCH(N$6,'Res.Aux.'!$A$14:$AE$14,0)))</f>
        <v/>
      </c>
      <c r="O150" s="411"/>
      <c r="P150" s="412" t="str">
        <f t="shared" si="47"/>
        <v/>
      </c>
      <c r="Q150" s="413" t="str">
        <f t="shared" si="50"/>
        <v>ù</v>
      </c>
      <c r="R150" s="414" t="str">
        <f>IF($B150="-","",INDEX('Res.Aux.'!$A$12:$AE$722,MATCH($B150,'Res.Aux.'!$Y$12:$Y$722,0),MATCH(R$6,'Res.Aux.'!$A$15:$AE$15,0)))</f>
        <v/>
      </c>
      <c r="S150" s="415" t="str">
        <f>IF($B150="-","",INDEX('Res.Aux.'!$A$12:$AE$722,MATCH($B150,'Res.Aux.'!$Y$12:$Y$722,0),MATCH(S$6,'Res.Aux.'!$A$15:$AE$15,0)))</f>
        <v/>
      </c>
      <c r="T150" s="415" t="str">
        <f>IF($B150="-","",INDEX('Res.Aux.'!$A$12:$AE$722,MATCH($B150,'Res.Aux.'!$Y$12:$Y$722,0),MATCH(T$6,'Res.Aux.'!$A$15:$AE$15,0)))</f>
        <v/>
      </c>
      <c r="U150" s="416" t="str">
        <f>IF($B150="-","",INDEX('Res.Aux.'!$A$12:$AE$722,MATCH($B150,'Res.Aux.'!$Y$12:$Y$722,0),MATCH(U$6,'Res.Aux.'!$A$15:$AE$15,0)))</f>
        <v/>
      </c>
      <c r="V150" s="417"/>
      <c r="W150" s="414" t="str">
        <f t="shared" si="51"/>
        <v>-</v>
      </c>
      <c r="X150" s="415" t="str">
        <f t="shared" si="52"/>
        <v>-</v>
      </c>
      <c r="Y150" s="415" t="str">
        <f t="shared" si="53"/>
        <v>-</v>
      </c>
      <c r="Z150" s="416" t="str">
        <f t="shared" si="54"/>
        <v>-</v>
      </c>
      <c r="AA150" s="417"/>
      <c r="AB150" s="414" t="str">
        <f t="shared" si="55"/>
        <v>-</v>
      </c>
      <c r="AC150" s="415" t="str">
        <f t="shared" si="56"/>
        <v>-</v>
      </c>
      <c r="AD150" s="415" t="str">
        <f t="shared" si="57"/>
        <v>-</v>
      </c>
      <c r="AE150" s="416" t="str">
        <f t="shared" si="58"/>
        <v>-</v>
      </c>
      <c r="AF150" s="417"/>
      <c r="AG150" s="410" t="str">
        <f t="shared" si="59"/>
        <v>-</v>
      </c>
      <c r="AH150" s="417"/>
      <c r="AI150" s="418" t="str">
        <f t="shared" si="60"/>
        <v>ù</v>
      </c>
      <c r="AJ150" s="419" t="str">
        <f t="shared" si="61"/>
        <v>~</v>
      </c>
      <c r="AK150" s="417"/>
      <c r="AL150" s="414" t="str">
        <f t="shared" si="62"/>
        <v>-</v>
      </c>
      <c r="AM150" s="416" t="str">
        <f t="shared" si="63"/>
        <v>-</v>
      </c>
    </row>
    <row r="151" spans="2:39" ht="15" x14ac:dyDescent="0.3">
      <c r="B151" s="400" t="str">
        <f>IF(MAX(B$7:B150)+1&gt;MAX('Res.Aux.'!$Y$23:$Y$722),"-",MAX(B$7:B150)+1)</f>
        <v>-</v>
      </c>
      <c r="C151" s="401" t="str">
        <f>IF($B151="-","",INDEX('Res.Aux.'!$A$12:$AE$722,MATCH($B151,'Res.Aux.'!$Y$12:$Y$722,0),MATCH(C$6,'Res.Aux.'!$A$14:$AE$14,0)))</f>
        <v/>
      </c>
      <c r="D151" s="402" t="str">
        <f t="shared" si="48"/>
        <v/>
      </c>
      <c r="E151" s="403" t="str">
        <f>IF($B151="-","",INDEX('Res.Aux.'!$A$12:$AE$722,MATCH($B151,'Res.Aux.'!$Y$12:$Y$722,0),MATCH(E$6,'Res.Aux.'!$A$14:$AE$14,0)))</f>
        <v/>
      </c>
      <c r="F151" s="402" t="str">
        <f t="shared" si="49"/>
        <v/>
      </c>
      <c r="G151" s="404" t="str">
        <f>IF($B151="-","",INDEX('Res.Aux.'!$A$12:$AE$722,MATCH($B151,'Res.Aux.'!$Y$12:$Y$722,0),MATCH(G$6,'Res.Aux.'!$A$14:$AE$14,0)))</f>
        <v/>
      </c>
      <c r="H151" s="405" t="str">
        <f>IF($B151="-","",Datos!$I$16)</f>
        <v/>
      </c>
      <c r="I151" s="406" t="str">
        <f>IF($C151="","",Datos!$G$16)</f>
        <v/>
      </c>
      <c r="J151" s="407" t="str">
        <f>IF($B151="-","",INDEX('Res.Aux.'!$A$12:$AE$722,MATCH($B151,'Res.Aux.'!$Y$12:$Y$722,0),MATCH(J$6,'Res.Aux.'!$A$14:$AE$14,0)))</f>
        <v/>
      </c>
      <c r="K151" s="408" t="str">
        <f>IF($C151="","",Datos!$H$26)</f>
        <v/>
      </c>
      <c r="L151" s="409" t="str">
        <f>IF($I151="","",INDEX(Datos!$D$25:$I$33,MATCH('G. VAR. MAKRO'!$M151,Datos!$E$25:$E$33,0),MATCH('G. VAR. MAKRO'!$L$6,Datos!$D$26:$I$26,0)))</f>
        <v/>
      </c>
      <c r="M151" s="407" t="str">
        <f>IF($I151="","",INDEX('Res.Aux.'!$A$12:$AE$722,MATCH($B151,'Res.Aux.'!$Y$12:$Y$722,0),MATCH(M$6,'Res.Aux.'!$A$22:$AE$22,0)))</f>
        <v/>
      </c>
      <c r="N151" s="410" t="str">
        <f>IF($B151="-","",INDEX('Res.Aux.'!$A$12:$AE$722,MATCH($B151,'Res.Aux.'!$Y$12:$Y$722,0),MATCH(N$6,'Res.Aux.'!$A$14:$AE$14,0)))</f>
        <v/>
      </c>
      <c r="O151" s="411"/>
      <c r="P151" s="412" t="str">
        <f t="shared" si="47"/>
        <v/>
      </c>
      <c r="Q151" s="413" t="str">
        <f t="shared" si="50"/>
        <v>ù</v>
      </c>
      <c r="R151" s="414" t="str">
        <f>IF($B151="-","",INDEX('Res.Aux.'!$A$12:$AE$722,MATCH($B151,'Res.Aux.'!$Y$12:$Y$722,0),MATCH(R$6,'Res.Aux.'!$A$15:$AE$15,0)))</f>
        <v/>
      </c>
      <c r="S151" s="415" t="str">
        <f>IF($B151="-","",INDEX('Res.Aux.'!$A$12:$AE$722,MATCH($B151,'Res.Aux.'!$Y$12:$Y$722,0),MATCH(S$6,'Res.Aux.'!$A$15:$AE$15,0)))</f>
        <v/>
      </c>
      <c r="T151" s="415" t="str">
        <f>IF($B151="-","",INDEX('Res.Aux.'!$A$12:$AE$722,MATCH($B151,'Res.Aux.'!$Y$12:$Y$722,0),MATCH(T$6,'Res.Aux.'!$A$15:$AE$15,0)))</f>
        <v/>
      </c>
      <c r="U151" s="416" t="str">
        <f>IF($B151="-","",INDEX('Res.Aux.'!$A$12:$AE$722,MATCH($B151,'Res.Aux.'!$Y$12:$Y$722,0),MATCH(U$6,'Res.Aux.'!$A$15:$AE$15,0)))</f>
        <v/>
      </c>
      <c r="V151" s="417"/>
      <c r="W151" s="414" t="str">
        <f t="shared" si="51"/>
        <v>-</v>
      </c>
      <c r="X151" s="415" t="str">
        <f t="shared" si="52"/>
        <v>-</v>
      </c>
      <c r="Y151" s="415" t="str">
        <f t="shared" si="53"/>
        <v>-</v>
      </c>
      <c r="Z151" s="416" t="str">
        <f t="shared" si="54"/>
        <v>-</v>
      </c>
      <c r="AA151" s="417"/>
      <c r="AB151" s="414" t="str">
        <f t="shared" si="55"/>
        <v>-</v>
      </c>
      <c r="AC151" s="415" t="str">
        <f t="shared" si="56"/>
        <v>-</v>
      </c>
      <c r="AD151" s="415" t="str">
        <f t="shared" si="57"/>
        <v>-</v>
      </c>
      <c r="AE151" s="416" t="str">
        <f t="shared" si="58"/>
        <v>-</v>
      </c>
      <c r="AF151" s="417"/>
      <c r="AG151" s="410" t="str">
        <f t="shared" si="59"/>
        <v>-</v>
      </c>
      <c r="AH151" s="417"/>
      <c r="AI151" s="418" t="str">
        <f t="shared" si="60"/>
        <v>ù</v>
      </c>
      <c r="AJ151" s="419" t="str">
        <f t="shared" si="61"/>
        <v>~</v>
      </c>
      <c r="AK151" s="417"/>
      <c r="AL151" s="414" t="str">
        <f t="shared" si="62"/>
        <v>-</v>
      </c>
      <c r="AM151" s="416" t="str">
        <f t="shared" si="63"/>
        <v>-</v>
      </c>
    </row>
    <row r="152" spans="2:39" ht="15" x14ac:dyDescent="0.3">
      <c r="B152" s="400" t="str">
        <f>IF(MAX(B$7:B151)+1&gt;MAX('Res.Aux.'!$Y$23:$Y$722),"-",MAX(B$7:B151)+1)</f>
        <v>-</v>
      </c>
      <c r="C152" s="401" t="str">
        <f>IF($B152="-","",INDEX('Res.Aux.'!$A$12:$AE$722,MATCH($B152,'Res.Aux.'!$Y$12:$Y$722,0),MATCH(C$6,'Res.Aux.'!$A$14:$AE$14,0)))</f>
        <v/>
      </c>
      <c r="D152" s="402" t="str">
        <f t="shared" si="48"/>
        <v/>
      </c>
      <c r="E152" s="403" t="str">
        <f>IF($B152="-","",INDEX('Res.Aux.'!$A$12:$AE$722,MATCH($B152,'Res.Aux.'!$Y$12:$Y$722,0),MATCH(E$6,'Res.Aux.'!$A$14:$AE$14,0)))</f>
        <v/>
      </c>
      <c r="F152" s="402" t="str">
        <f t="shared" si="49"/>
        <v/>
      </c>
      <c r="G152" s="404" t="str">
        <f>IF($B152="-","",INDEX('Res.Aux.'!$A$12:$AE$722,MATCH($B152,'Res.Aux.'!$Y$12:$Y$722,0),MATCH(G$6,'Res.Aux.'!$A$14:$AE$14,0)))</f>
        <v/>
      </c>
      <c r="H152" s="405" t="str">
        <f>IF($B152="-","",Datos!$I$16)</f>
        <v/>
      </c>
      <c r="I152" s="406" t="str">
        <f>IF($C152="","",Datos!$G$16)</f>
        <v/>
      </c>
      <c r="J152" s="407" t="str">
        <f>IF($B152="-","",INDEX('Res.Aux.'!$A$12:$AE$722,MATCH($B152,'Res.Aux.'!$Y$12:$Y$722,0),MATCH(J$6,'Res.Aux.'!$A$14:$AE$14,0)))</f>
        <v/>
      </c>
      <c r="K152" s="408" t="str">
        <f>IF($C152="","",Datos!$H$26)</f>
        <v/>
      </c>
      <c r="L152" s="409" t="str">
        <f>IF($I152="","",INDEX(Datos!$D$25:$I$33,MATCH('G. VAR. MAKRO'!$M152,Datos!$E$25:$E$33,0),MATCH('G. VAR. MAKRO'!$L$6,Datos!$D$26:$I$26,0)))</f>
        <v/>
      </c>
      <c r="M152" s="407" t="str">
        <f>IF($I152="","",INDEX('Res.Aux.'!$A$12:$AE$722,MATCH($B152,'Res.Aux.'!$Y$12:$Y$722,0),MATCH(M$6,'Res.Aux.'!$A$22:$AE$22,0)))</f>
        <v/>
      </c>
      <c r="N152" s="410" t="str">
        <f>IF($B152="-","",INDEX('Res.Aux.'!$A$12:$AE$722,MATCH($B152,'Res.Aux.'!$Y$12:$Y$722,0),MATCH(N$6,'Res.Aux.'!$A$14:$AE$14,0)))</f>
        <v/>
      </c>
      <c r="O152" s="411"/>
      <c r="P152" s="412" t="str">
        <f t="shared" si="47"/>
        <v/>
      </c>
      <c r="Q152" s="413" t="str">
        <f t="shared" si="50"/>
        <v>ù</v>
      </c>
      <c r="R152" s="414" t="str">
        <f>IF($B152="-","",INDEX('Res.Aux.'!$A$12:$AE$722,MATCH($B152,'Res.Aux.'!$Y$12:$Y$722,0),MATCH(R$6,'Res.Aux.'!$A$15:$AE$15,0)))</f>
        <v/>
      </c>
      <c r="S152" s="415" t="str">
        <f>IF($B152="-","",INDEX('Res.Aux.'!$A$12:$AE$722,MATCH($B152,'Res.Aux.'!$Y$12:$Y$722,0),MATCH(S$6,'Res.Aux.'!$A$15:$AE$15,0)))</f>
        <v/>
      </c>
      <c r="T152" s="415" t="str">
        <f>IF($B152="-","",INDEX('Res.Aux.'!$A$12:$AE$722,MATCH($B152,'Res.Aux.'!$Y$12:$Y$722,0),MATCH(T$6,'Res.Aux.'!$A$15:$AE$15,0)))</f>
        <v/>
      </c>
      <c r="U152" s="416" t="str">
        <f>IF($B152="-","",INDEX('Res.Aux.'!$A$12:$AE$722,MATCH($B152,'Res.Aux.'!$Y$12:$Y$722,0),MATCH(U$6,'Res.Aux.'!$A$15:$AE$15,0)))</f>
        <v/>
      </c>
      <c r="V152" s="417"/>
      <c r="W152" s="414" t="str">
        <f t="shared" si="51"/>
        <v>-</v>
      </c>
      <c r="X152" s="415" t="str">
        <f t="shared" si="52"/>
        <v>-</v>
      </c>
      <c r="Y152" s="415" t="str">
        <f t="shared" si="53"/>
        <v>-</v>
      </c>
      <c r="Z152" s="416" t="str">
        <f t="shared" si="54"/>
        <v>-</v>
      </c>
      <c r="AA152" s="417"/>
      <c r="AB152" s="414" t="str">
        <f t="shared" si="55"/>
        <v>-</v>
      </c>
      <c r="AC152" s="415" t="str">
        <f t="shared" si="56"/>
        <v>-</v>
      </c>
      <c r="AD152" s="415" t="str">
        <f t="shared" si="57"/>
        <v>-</v>
      </c>
      <c r="AE152" s="416" t="str">
        <f t="shared" si="58"/>
        <v>-</v>
      </c>
      <c r="AF152" s="417"/>
      <c r="AG152" s="410" t="str">
        <f t="shared" si="59"/>
        <v>-</v>
      </c>
      <c r="AH152" s="417"/>
      <c r="AI152" s="418" t="str">
        <f t="shared" si="60"/>
        <v>ù</v>
      </c>
      <c r="AJ152" s="419" t="str">
        <f t="shared" si="61"/>
        <v>~</v>
      </c>
      <c r="AK152" s="417"/>
      <c r="AL152" s="414" t="str">
        <f t="shared" si="62"/>
        <v>-</v>
      </c>
      <c r="AM152" s="416" t="str">
        <f t="shared" si="63"/>
        <v>-</v>
      </c>
    </row>
    <row r="153" spans="2:39" ht="15" x14ac:dyDescent="0.3">
      <c r="B153" s="400" t="str">
        <f>IF(MAX(B$7:B152)+1&gt;MAX('Res.Aux.'!$Y$23:$Y$722),"-",MAX(B$7:B152)+1)</f>
        <v>-</v>
      </c>
      <c r="C153" s="401" t="str">
        <f>IF($B153="-","",INDEX('Res.Aux.'!$A$12:$AE$722,MATCH($B153,'Res.Aux.'!$Y$12:$Y$722,0),MATCH(C$6,'Res.Aux.'!$A$14:$AE$14,0)))</f>
        <v/>
      </c>
      <c r="D153" s="402" t="str">
        <f t="shared" si="48"/>
        <v/>
      </c>
      <c r="E153" s="403" t="str">
        <f>IF($B153="-","",INDEX('Res.Aux.'!$A$12:$AE$722,MATCH($B153,'Res.Aux.'!$Y$12:$Y$722,0),MATCH(E$6,'Res.Aux.'!$A$14:$AE$14,0)))</f>
        <v/>
      </c>
      <c r="F153" s="402" t="str">
        <f t="shared" si="49"/>
        <v/>
      </c>
      <c r="G153" s="404" t="str">
        <f>IF($B153="-","",INDEX('Res.Aux.'!$A$12:$AE$722,MATCH($B153,'Res.Aux.'!$Y$12:$Y$722,0),MATCH(G$6,'Res.Aux.'!$A$14:$AE$14,0)))</f>
        <v/>
      </c>
      <c r="H153" s="405" t="str">
        <f>IF($B153="-","",Datos!$I$16)</f>
        <v/>
      </c>
      <c r="I153" s="406" t="str">
        <f>IF($C153="","",Datos!$G$16)</f>
        <v/>
      </c>
      <c r="J153" s="407" t="str">
        <f>IF($B153="-","",INDEX('Res.Aux.'!$A$12:$AE$722,MATCH($B153,'Res.Aux.'!$Y$12:$Y$722,0),MATCH(J$6,'Res.Aux.'!$A$14:$AE$14,0)))</f>
        <v/>
      </c>
      <c r="K153" s="408" t="str">
        <f>IF($C153="","",Datos!$H$26)</f>
        <v/>
      </c>
      <c r="L153" s="409" t="str">
        <f>IF($I153="","",INDEX(Datos!$D$25:$I$33,MATCH('G. VAR. MAKRO'!$M153,Datos!$E$25:$E$33,0),MATCH('G. VAR. MAKRO'!$L$6,Datos!$D$26:$I$26,0)))</f>
        <v/>
      </c>
      <c r="M153" s="407" t="str">
        <f>IF($I153="","",INDEX('Res.Aux.'!$A$12:$AE$722,MATCH($B153,'Res.Aux.'!$Y$12:$Y$722,0),MATCH(M$6,'Res.Aux.'!$A$22:$AE$22,0)))</f>
        <v/>
      </c>
      <c r="N153" s="410" t="str">
        <f>IF($B153="-","",INDEX('Res.Aux.'!$A$12:$AE$722,MATCH($B153,'Res.Aux.'!$Y$12:$Y$722,0),MATCH(N$6,'Res.Aux.'!$A$14:$AE$14,0)))</f>
        <v/>
      </c>
      <c r="O153" s="411"/>
      <c r="P153" s="412" t="str">
        <f t="shared" si="47"/>
        <v/>
      </c>
      <c r="Q153" s="413" t="str">
        <f t="shared" si="50"/>
        <v>ù</v>
      </c>
      <c r="R153" s="414" t="str">
        <f>IF($B153="-","",INDEX('Res.Aux.'!$A$12:$AE$722,MATCH($B153,'Res.Aux.'!$Y$12:$Y$722,0),MATCH(R$6,'Res.Aux.'!$A$15:$AE$15,0)))</f>
        <v/>
      </c>
      <c r="S153" s="415" t="str">
        <f>IF($B153="-","",INDEX('Res.Aux.'!$A$12:$AE$722,MATCH($B153,'Res.Aux.'!$Y$12:$Y$722,0),MATCH(S$6,'Res.Aux.'!$A$15:$AE$15,0)))</f>
        <v/>
      </c>
      <c r="T153" s="415" t="str">
        <f>IF($B153="-","",INDEX('Res.Aux.'!$A$12:$AE$722,MATCH($B153,'Res.Aux.'!$Y$12:$Y$722,0),MATCH(T$6,'Res.Aux.'!$A$15:$AE$15,0)))</f>
        <v/>
      </c>
      <c r="U153" s="416" t="str">
        <f>IF($B153="-","",INDEX('Res.Aux.'!$A$12:$AE$722,MATCH($B153,'Res.Aux.'!$Y$12:$Y$722,0),MATCH(U$6,'Res.Aux.'!$A$15:$AE$15,0)))</f>
        <v/>
      </c>
      <c r="V153" s="417"/>
      <c r="W153" s="414" t="str">
        <f t="shared" si="51"/>
        <v>-</v>
      </c>
      <c r="X153" s="415" t="str">
        <f t="shared" si="52"/>
        <v>-</v>
      </c>
      <c r="Y153" s="415" t="str">
        <f t="shared" si="53"/>
        <v>-</v>
      </c>
      <c r="Z153" s="416" t="str">
        <f t="shared" si="54"/>
        <v>-</v>
      </c>
      <c r="AA153" s="417"/>
      <c r="AB153" s="414" t="str">
        <f t="shared" si="55"/>
        <v>-</v>
      </c>
      <c r="AC153" s="415" t="str">
        <f t="shared" si="56"/>
        <v>-</v>
      </c>
      <c r="AD153" s="415" t="str">
        <f t="shared" si="57"/>
        <v>-</v>
      </c>
      <c r="AE153" s="416" t="str">
        <f t="shared" si="58"/>
        <v>-</v>
      </c>
      <c r="AF153" s="417"/>
      <c r="AG153" s="410" t="str">
        <f t="shared" si="59"/>
        <v>-</v>
      </c>
      <c r="AH153" s="417"/>
      <c r="AI153" s="418" t="str">
        <f t="shared" si="60"/>
        <v>ù</v>
      </c>
      <c r="AJ153" s="419" t="str">
        <f t="shared" si="61"/>
        <v>~</v>
      </c>
      <c r="AK153" s="417"/>
      <c r="AL153" s="414" t="str">
        <f t="shared" si="62"/>
        <v>-</v>
      </c>
      <c r="AM153" s="416" t="str">
        <f t="shared" si="63"/>
        <v>-</v>
      </c>
    </row>
    <row r="154" spans="2:39" ht="15" x14ac:dyDescent="0.3">
      <c r="B154" s="400" t="str">
        <f>IF(MAX(B$7:B153)+1&gt;MAX('Res.Aux.'!$Y$23:$Y$722),"-",MAX(B$7:B153)+1)</f>
        <v>-</v>
      </c>
      <c r="C154" s="401" t="str">
        <f>IF($B154="-","",INDEX('Res.Aux.'!$A$12:$AE$722,MATCH($B154,'Res.Aux.'!$Y$12:$Y$722,0),MATCH(C$6,'Res.Aux.'!$A$14:$AE$14,0)))</f>
        <v/>
      </c>
      <c r="D154" s="402" t="str">
        <f t="shared" si="48"/>
        <v/>
      </c>
      <c r="E154" s="403" t="str">
        <f>IF($B154="-","",INDEX('Res.Aux.'!$A$12:$AE$722,MATCH($B154,'Res.Aux.'!$Y$12:$Y$722,0),MATCH(E$6,'Res.Aux.'!$A$14:$AE$14,0)))</f>
        <v/>
      </c>
      <c r="F154" s="402" t="str">
        <f t="shared" si="49"/>
        <v/>
      </c>
      <c r="G154" s="404" t="str">
        <f>IF($B154="-","",INDEX('Res.Aux.'!$A$12:$AE$722,MATCH($B154,'Res.Aux.'!$Y$12:$Y$722,0),MATCH(G$6,'Res.Aux.'!$A$14:$AE$14,0)))</f>
        <v/>
      </c>
      <c r="H154" s="405" t="str">
        <f>IF($B154="-","",Datos!$I$16)</f>
        <v/>
      </c>
      <c r="I154" s="406" t="str">
        <f>IF($C154="","",Datos!$G$16)</f>
        <v/>
      </c>
      <c r="J154" s="407" t="str">
        <f>IF($B154="-","",INDEX('Res.Aux.'!$A$12:$AE$722,MATCH($B154,'Res.Aux.'!$Y$12:$Y$722,0),MATCH(J$6,'Res.Aux.'!$A$14:$AE$14,0)))</f>
        <v/>
      </c>
      <c r="K154" s="408" t="str">
        <f>IF($C154="","",Datos!$H$26)</f>
        <v/>
      </c>
      <c r="L154" s="409" t="str">
        <f>IF($I154="","",INDEX(Datos!$D$25:$I$33,MATCH('G. VAR. MAKRO'!$M154,Datos!$E$25:$E$33,0),MATCH('G. VAR. MAKRO'!$L$6,Datos!$D$26:$I$26,0)))</f>
        <v/>
      </c>
      <c r="M154" s="407" t="str">
        <f>IF($I154="","",INDEX('Res.Aux.'!$A$12:$AE$722,MATCH($B154,'Res.Aux.'!$Y$12:$Y$722,0),MATCH(M$6,'Res.Aux.'!$A$22:$AE$22,0)))</f>
        <v/>
      </c>
      <c r="N154" s="410" t="str">
        <f>IF($B154="-","",INDEX('Res.Aux.'!$A$12:$AE$722,MATCH($B154,'Res.Aux.'!$Y$12:$Y$722,0),MATCH(N$6,'Res.Aux.'!$A$14:$AE$14,0)))</f>
        <v/>
      </c>
      <c r="O154" s="411"/>
      <c r="P154" s="412" t="str">
        <f t="shared" si="47"/>
        <v/>
      </c>
      <c r="Q154" s="413" t="str">
        <f t="shared" si="50"/>
        <v>ù</v>
      </c>
      <c r="R154" s="414" t="str">
        <f>IF($B154="-","",INDEX('Res.Aux.'!$A$12:$AE$722,MATCH($B154,'Res.Aux.'!$Y$12:$Y$722,0),MATCH(R$6,'Res.Aux.'!$A$15:$AE$15,0)))</f>
        <v/>
      </c>
      <c r="S154" s="415" t="str">
        <f>IF($B154="-","",INDEX('Res.Aux.'!$A$12:$AE$722,MATCH($B154,'Res.Aux.'!$Y$12:$Y$722,0),MATCH(S$6,'Res.Aux.'!$A$15:$AE$15,0)))</f>
        <v/>
      </c>
      <c r="T154" s="415" t="str">
        <f>IF($B154="-","",INDEX('Res.Aux.'!$A$12:$AE$722,MATCH($B154,'Res.Aux.'!$Y$12:$Y$722,0),MATCH(T$6,'Res.Aux.'!$A$15:$AE$15,0)))</f>
        <v/>
      </c>
      <c r="U154" s="416" t="str">
        <f>IF($B154="-","",INDEX('Res.Aux.'!$A$12:$AE$722,MATCH($B154,'Res.Aux.'!$Y$12:$Y$722,0),MATCH(U$6,'Res.Aux.'!$A$15:$AE$15,0)))</f>
        <v/>
      </c>
      <c r="V154" s="417"/>
      <c r="W154" s="414" t="str">
        <f t="shared" si="51"/>
        <v>-</v>
      </c>
      <c r="X154" s="415" t="str">
        <f t="shared" si="52"/>
        <v>-</v>
      </c>
      <c r="Y154" s="415" t="str">
        <f t="shared" si="53"/>
        <v>-</v>
      </c>
      <c r="Z154" s="416" t="str">
        <f t="shared" si="54"/>
        <v>-</v>
      </c>
      <c r="AA154" s="417"/>
      <c r="AB154" s="414" t="str">
        <f t="shared" si="55"/>
        <v>-</v>
      </c>
      <c r="AC154" s="415" t="str">
        <f t="shared" si="56"/>
        <v>-</v>
      </c>
      <c r="AD154" s="415" t="str">
        <f t="shared" si="57"/>
        <v>-</v>
      </c>
      <c r="AE154" s="416" t="str">
        <f t="shared" si="58"/>
        <v>-</v>
      </c>
      <c r="AF154" s="417"/>
      <c r="AG154" s="410" t="str">
        <f t="shared" si="59"/>
        <v>-</v>
      </c>
      <c r="AH154" s="417"/>
      <c r="AI154" s="418" t="str">
        <f t="shared" si="60"/>
        <v>ù</v>
      </c>
      <c r="AJ154" s="419" t="str">
        <f t="shared" si="61"/>
        <v>~</v>
      </c>
      <c r="AK154" s="417"/>
      <c r="AL154" s="414" t="str">
        <f t="shared" si="62"/>
        <v>-</v>
      </c>
      <c r="AM154" s="416" t="str">
        <f t="shared" si="63"/>
        <v>-</v>
      </c>
    </row>
    <row r="155" spans="2:39" ht="15" x14ac:dyDescent="0.3">
      <c r="B155" s="400" t="str">
        <f>IF(MAX(B$7:B154)+1&gt;MAX('Res.Aux.'!$Y$23:$Y$722),"-",MAX(B$7:B154)+1)</f>
        <v>-</v>
      </c>
      <c r="C155" s="401" t="str">
        <f>IF($B155="-","",INDEX('Res.Aux.'!$A$12:$AE$722,MATCH($B155,'Res.Aux.'!$Y$12:$Y$722,0),MATCH(C$6,'Res.Aux.'!$A$14:$AE$14,0)))</f>
        <v/>
      </c>
      <c r="D155" s="402" t="str">
        <f t="shared" si="48"/>
        <v/>
      </c>
      <c r="E155" s="403" t="str">
        <f>IF($B155="-","",INDEX('Res.Aux.'!$A$12:$AE$722,MATCH($B155,'Res.Aux.'!$Y$12:$Y$722,0),MATCH(E$6,'Res.Aux.'!$A$14:$AE$14,0)))</f>
        <v/>
      </c>
      <c r="F155" s="402" t="str">
        <f t="shared" si="49"/>
        <v/>
      </c>
      <c r="G155" s="404" t="str">
        <f>IF($B155="-","",INDEX('Res.Aux.'!$A$12:$AE$722,MATCH($B155,'Res.Aux.'!$Y$12:$Y$722,0),MATCH(G$6,'Res.Aux.'!$A$14:$AE$14,0)))</f>
        <v/>
      </c>
      <c r="H155" s="405" t="str">
        <f>IF($B155="-","",Datos!$I$16)</f>
        <v/>
      </c>
      <c r="I155" s="406" t="str">
        <f>IF($C155="","",Datos!$G$16)</f>
        <v/>
      </c>
      <c r="J155" s="407" t="str">
        <f>IF($B155="-","",INDEX('Res.Aux.'!$A$12:$AE$722,MATCH($B155,'Res.Aux.'!$Y$12:$Y$722,0),MATCH(J$6,'Res.Aux.'!$A$14:$AE$14,0)))</f>
        <v/>
      </c>
      <c r="K155" s="408" t="str">
        <f>IF($C155="","",Datos!$H$26)</f>
        <v/>
      </c>
      <c r="L155" s="409" t="str">
        <f>IF($I155="","",INDEX(Datos!$D$25:$I$33,MATCH('G. VAR. MAKRO'!$M155,Datos!$E$25:$E$33,0),MATCH('G. VAR. MAKRO'!$L$6,Datos!$D$26:$I$26,0)))</f>
        <v/>
      </c>
      <c r="M155" s="407" t="str">
        <f>IF($I155="","",INDEX('Res.Aux.'!$A$12:$AE$722,MATCH($B155,'Res.Aux.'!$Y$12:$Y$722,0),MATCH(M$6,'Res.Aux.'!$A$22:$AE$22,0)))</f>
        <v/>
      </c>
      <c r="N155" s="410" t="str">
        <f>IF($B155="-","",INDEX('Res.Aux.'!$A$12:$AE$722,MATCH($B155,'Res.Aux.'!$Y$12:$Y$722,0),MATCH(N$6,'Res.Aux.'!$A$14:$AE$14,0)))</f>
        <v/>
      </c>
      <c r="O155" s="411"/>
      <c r="P155" s="412" t="str">
        <f t="shared" si="47"/>
        <v/>
      </c>
      <c r="Q155" s="413" t="str">
        <f t="shared" si="50"/>
        <v>ù</v>
      </c>
      <c r="R155" s="414" t="str">
        <f>IF($B155="-","",INDEX('Res.Aux.'!$A$12:$AE$722,MATCH($B155,'Res.Aux.'!$Y$12:$Y$722,0),MATCH(R$6,'Res.Aux.'!$A$15:$AE$15,0)))</f>
        <v/>
      </c>
      <c r="S155" s="415" t="str">
        <f>IF($B155="-","",INDEX('Res.Aux.'!$A$12:$AE$722,MATCH($B155,'Res.Aux.'!$Y$12:$Y$722,0),MATCH(S$6,'Res.Aux.'!$A$15:$AE$15,0)))</f>
        <v/>
      </c>
      <c r="T155" s="415" t="str">
        <f>IF($B155="-","",INDEX('Res.Aux.'!$A$12:$AE$722,MATCH($B155,'Res.Aux.'!$Y$12:$Y$722,0),MATCH(T$6,'Res.Aux.'!$A$15:$AE$15,0)))</f>
        <v/>
      </c>
      <c r="U155" s="416" t="str">
        <f>IF($B155="-","",INDEX('Res.Aux.'!$A$12:$AE$722,MATCH($B155,'Res.Aux.'!$Y$12:$Y$722,0),MATCH(U$6,'Res.Aux.'!$A$15:$AE$15,0)))</f>
        <v/>
      </c>
      <c r="V155" s="417"/>
      <c r="W155" s="414" t="str">
        <f t="shared" si="51"/>
        <v>-</v>
      </c>
      <c r="X155" s="415" t="str">
        <f t="shared" si="52"/>
        <v>-</v>
      </c>
      <c r="Y155" s="415" t="str">
        <f t="shared" si="53"/>
        <v>-</v>
      </c>
      <c r="Z155" s="416" t="str">
        <f t="shared" si="54"/>
        <v>-</v>
      </c>
      <c r="AA155" s="417"/>
      <c r="AB155" s="414" t="str">
        <f t="shared" si="55"/>
        <v>-</v>
      </c>
      <c r="AC155" s="415" t="str">
        <f t="shared" si="56"/>
        <v>-</v>
      </c>
      <c r="AD155" s="415" t="str">
        <f t="shared" si="57"/>
        <v>-</v>
      </c>
      <c r="AE155" s="416" t="str">
        <f t="shared" si="58"/>
        <v>-</v>
      </c>
      <c r="AF155" s="417"/>
      <c r="AG155" s="410" t="str">
        <f t="shared" si="59"/>
        <v>-</v>
      </c>
      <c r="AH155" s="417"/>
      <c r="AI155" s="418" t="str">
        <f t="shared" si="60"/>
        <v>ù</v>
      </c>
      <c r="AJ155" s="419" t="str">
        <f t="shared" si="61"/>
        <v>~</v>
      </c>
      <c r="AK155" s="417"/>
      <c r="AL155" s="414" t="str">
        <f t="shared" si="62"/>
        <v>-</v>
      </c>
      <c r="AM155" s="416" t="str">
        <f t="shared" si="63"/>
        <v>-</v>
      </c>
    </row>
    <row r="156" spans="2:39" ht="15" x14ac:dyDescent="0.3">
      <c r="B156" s="400" t="str">
        <f>IF(MAX(B$7:B155)+1&gt;MAX('Res.Aux.'!$Y$23:$Y$722),"-",MAX(B$7:B155)+1)</f>
        <v>-</v>
      </c>
      <c r="C156" s="401" t="str">
        <f>IF($B156="-","",INDEX('Res.Aux.'!$A$12:$AE$722,MATCH($B156,'Res.Aux.'!$Y$12:$Y$722,0),MATCH(C$6,'Res.Aux.'!$A$14:$AE$14,0)))</f>
        <v/>
      </c>
      <c r="D156" s="402" t="str">
        <f t="shared" si="48"/>
        <v/>
      </c>
      <c r="E156" s="403" t="str">
        <f>IF($B156="-","",INDEX('Res.Aux.'!$A$12:$AE$722,MATCH($B156,'Res.Aux.'!$Y$12:$Y$722,0),MATCH(E$6,'Res.Aux.'!$A$14:$AE$14,0)))</f>
        <v/>
      </c>
      <c r="F156" s="402" t="str">
        <f t="shared" si="49"/>
        <v/>
      </c>
      <c r="G156" s="404" t="str">
        <f>IF($B156="-","",INDEX('Res.Aux.'!$A$12:$AE$722,MATCH($B156,'Res.Aux.'!$Y$12:$Y$722,0),MATCH(G$6,'Res.Aux.'!$A$14:$AE$14,0)))</f>
        <v/>
      </c>
      <c r="H156" s="405" t="str">
        <f>IF($B156="-","",Datos!$I$16)</f>
        <v/>
      </c>
      <c r="I156" s="406" t="str">
        <f>IF($C156="","",Datos!$G$16)</f>
        <v/>
      </c>
      <c r="J156" s="407" t="str">
        <f>IF($B156="-","",INDEX('Res.Aux.'!$A$12:$AE$722,MATCH($B156,'Res.Aux.'!$Y$12:$Y$722,0),MATCH(J$6,'Res.Aux.'!$A$14:$AE$14,0)))</f>
        <v/>
      </c>
      <c r="K156" s="408" t="str">
        <f>IF($C156="","",Datos!$H$26)</f>
        <v/>
      </c>
      <c r="L156" s="409" t="str">
        <f>IF($I156="","",INDEX(Datos!$D$25:$I$33,MATCH('G. VAR. MAKRO'!$M156,Datos!$E$25:$E$33,0),MATCH('G. VAR. MAKRO'!$L$6,Datos!$D$26:$I$26,0)))</f>
        <v/>
      </c>
      <c r="M156" s="407" t="str">
        <f>IF($I156="","",INDEX('Res.Aux.'!$A$12:$AE$722,MATCH($B156,'Res.Aux.'!$Y$12:$Y$722,0),MATCH(M$6,'Res.Aux.'!$A$22:$AE$22,0)))</f>
        <v/>
      </c>
      <c r="N156" s="410" t="str">
        <f>IF($B156="-","",INDEX('Res.Aux.'!$A$12:$AE$722,MATCH($B156,'Res.Aux.'!$Y$12:$Y$722,0),MATCH(N$6,'Res.Aux.'!$A$14:$AE$14,0)))</f>
        <v/>
      </c>
      <c r="O156" s="411"/>
      <c r="P156" s="412" t="str">
        <f t="shared" si="47"/>
        <v/>
      </c>
      <c r="Q156" s="413" t="str">
        <f t="shared" si="50"/>
        <v>ù</v>
      </c>
      <c r="R156" s="414" t="str">
        <f>IF($B156="-","",INDEX('Res.Aux.'!$A$12:$AE$722,MATCH($B156,'Res.Aux.'!$Y$12:$Y$722,0),MATCH(R$6,'Res.Aux.'!$A$15:$AE$15,0)))</f>
        <v/>
      </c>
      <c r="S156" s="415" t="str">
        <f>IF($B156="-","",INDEX('Res.Aux.'!$A$12:$AE$722,MATCH($B156,'Res.Aux.'!$Y$12:$Y$722,0),MATCH(S$6,'Res.Aux.'!$A$15:$AE$15,0)))</f>
        <v/>
      </c>
      <c r="T156" s="415" t="str">
        <f>IF($B156="-","",INDEX('Res.Aux.'!$A$12:$AE$722,MATCH($B156,'Res.Aux.'!$Y$12:$Y$722,0),MATCH(T$6,'Res.Aux.'!$A$15:$AE$15,0)))</f>
        <v/>
      </c>
      <c r="U156" s="416" t="str">
        <f>IF($B156="-","",INDEX('Res.Aux.'!$A$12:$AE$722,MATCH($B156,'Res.Aux.'!$Y$12:$Y$722,0),MATCH(U$6,'Res.Aux.'!$A$15:$AE$15,0)))</f>
        <v/>
      </c>
      <c r="V156" s="417"/>
      <c r="W156" s="414" t="str">
        <f t="shared" si="51"/>
        <v>-</v>
      </c>
      <c r="X156" s="415" t="str">
        <f t="shared" si="52"/>
        <v>-</v>
      </c>
      <c r="Y156" s="415" t="str">
        <f t="shared" si="53"/>
        <v>-</v>
      </c>
      <c r="Z156" s="416" t="str">
        <f t="shared" si="54"/>
        <v>-</v>
      </c>
      <c r="AA156" s="417"/>
      <c r="AB156" s="414" t="str">
        <f t="shared" si="55"/>
        <v>-</v>
      </c>
      <c r="AC156" s="415" t="str">
        <f t="shared" si="56"/>
        <v>-</v>
      </c>
      <c r="AD156" s="415" t="str">
        <f t="shared" si="57"/>
        <v>-</v>
      </c>
      <c r="AE156" s="416" t="str">
        <f t="shared" si="58"/>
        <v>-</v>
      </c>
      <c r="AF156" s="417"/>
      <c r="AG156" s="410" t="str">
        <f t="shared" si="59"/>
        <v>-</v>
      </c>
      <c r="AH156" s="417"/>
      <c r="AI156" s="418" t="str">
        <f t="shared" si="60"/>
        <v>ù</v>
      </c>
      <c r="AJ156" s="419" t="str">
        <f t="shared" si="61"/>
        <v>~</v>
      </c>
      <c r="AK156" s="417"/>
      <c r="AL156" s="414" t="str">
        <f t="shared" si="62"/>
        <v>-</v>
      </c>
      <c r="AM156" s="416" t="str">
        <f t="shared" si="63"/>
        <v>-</v>
      </c>
    </row>
    <row r="157" spans="2:39" ht="15" x14ac:dyDescent="0.3">
      <c r="B157" s="400" t="str">
        <f>IF(MAX(B$7:B156)+1&gt;MAX('Res.Aux.'!$Y$23:$Y$722),"-",MAX(B$7:B156)+1)</f>
        <v>-</v>
      </c>
      <c r="C157" s="401" t="str">
        <f>IF($B157="-","",INDEX('Res.Aux.'!$A$12:$AE$722,MATCH($B157,'Res.Aux.'!$Y$12:$Y$722,0),MATCH(C$6,'Res.Aux.'!$A$14:$AE$14,0)))</f>
        <v/>
      </c>
      <c r="D157" s="402" t="str">
        <f t="shared" si="48"/>
        <v/>
      </c>
      <c r="E157" s="403" t="str">
        <f>IF($B157="-","",INDEX('Res.Aux.'!$A$12:$AE$722,MATCH($B157,'Res.Aux.'!$Y$12:$Y$722,0),MATCH(E$6,'Res.Aux.'!$A$14:$AE$14,0)))</f>
        <v/>
      </c>
      <c r="F157" s="402" t="str">
        <f t="shared" si="49"/>
        <v/>
      </c>
      <c r="G157" s="404" t="str">
        <f>IF($B157="-","",INDEX('Res.Aux.'!$A$12:$AE$722,MATCH($B157,'Res.Aux.'!$Y$12:$Y$722,0),MATCH(G$6,'Res.Aux.'!$A$14:$AE$14,0)))</f>
        <v/>
      </c>
      <c r="H157" s="405" t="str">
        <f>IF($B157="-","",Datos!$I$16)</f>
        <v/>
      </c>
      <c r="I157" s="406" t="str">
        <f>IF($C157="","",Datos!$G$16)</f>
        <v/>
      </c>
      <c r="J157" s="407" t="str">
        <f>IF($B157="-","",INDEX('Res.Aux.'!$A$12:$AE$722,MATCH($B157,'Res.Aux.'!$Y$12:$Y$722,0),MATCH(J$6,'Res.Aux.'!$A$14:$AE$14,0)))</f>
        <v/>
      </c>
      <c r="K157" s="408" t="str">
        <f>IF($C157="","",Datos!$H$26)</f>
        <v/>
      </c>
      <c r="L157" s="409" t="str">
        <f>IF($I157="","",INDEX(Datos!$D$25:$I$33,MATCH('G. VAR. MAKRO'!$M157,Datos!$E$25:$E$33,0),MATCH('G. VAR. MAKRO'!$L$6,Datos!$D$26:$I$26,0)))</f>
        <v/>
      </c>
      <c r="M157" s="407" t="str">
        <f>IF($I157="","",INDEX('Res.Aux.'!$A$12:$AE$722,MATCH($B157,'Res.Aux.'!$Y$12:$Y$722,0),MATCH(M$6,'Res.Aux.'!$A$22:$AE$22,0)))</f>
        <v/>
      </c>
      <c r="N157" s="410" t="str">
        <f>IF($B157="-","",INDEX('Res.Aux.'!$A$12:$AE$722,MATCH($B157,'Res.Aux.'!$Y$12:$Y$722,0),MATCH(N$6,'Res.Aux.'!$A$14:$AE$14,0)))</f>
        <v/>
      </c>
      <c r="O157" s="411"/>
      <c r="P157" s="412" t="str">
        <f t="shared" si="47"/>
        <v/>
      </c>
      <c r="Q157" s="413" t="str">
        <f t="shared" si="50"/>
        <v>ù</v>
      </c>
      <c r="R157" s="414" t="str">
        <f>IF($B157="-","",INDEX('Res.Aux.'!$A$12:$AE$722,MATCH($B157,'Res.Aux.'!$Y$12:$Y$722,0),MATCH(R$6,'Res.Aux.'!$A$15:$AE$15,0)))</f>
        <v/>
      </c>
      <c r="S157" s="415" t="str">
        <f>IF($B157="-","",INDEX('Res.Aux.'!$A$12:$AE$722,MATCH($B157,'Res.Aux.'!$Y$12:$Y$722,0),MATCH(S$6,'Res.Aux.'!$A$15:$AE$15,0)))</f>
        <v/>
      </c>
      <c r="T157" s="415" t="str">
        <f>IF($B157="-","",INDEX('Res.Aux.'!$A$12:$AE$722,MATCH($B157,'Res.Aux.'!$Y$12:$Y$722,0),MATCH(T$6,'Res.Aux.'!$A$15:$AE$15,0)))</f>
        <v/>
      </c>
      <c r="U157" s="416" t="str">
        <f>IF($B157="-","",INDEX('Res.Aux.'!$A$12:$AE$722,MATCH($B157,'Res.Aux.'!$Y$12:$Y$722,0),MATCH(U$6,'Res.Aux.'!$A$15:$AE$15,0)))</f>
        <v/>
      </c>
      <c r="V157" s="417"/>
      <c r="W157" s="414" t="str">
        <f t="shared" si="51"/>
        <v>-</v>
      </c>
      <c r="X157" s="415" t="str">
        <f t="shared" si="52"/>
        <v>-</v>
      </c>
      <c r="Y157" s="415" t="str">
        <f t="shared" si="53"/>
        <v>-</v>
      </c>
      <c r="Z157" s="416" t="str">
        <f t="shared" si="54"/>
        <v>-</v>
      </c>
      <c r="AA157" s="417"/>
      <c r="AB157" s="414" t="str">
        <f t="shared" si="55"/>
        <v>-</v>
      </c>
      <c r="AC157" s="415" t="str">
        <f t="shared" si="56"/>
        <v>-</v>
      </c>
      <c r="AD157" s="415" t="str">
        <f t="shared" si="57"/>
        <v>-</v>
      </c>
      <c r="AE157" s="416" t="str">
        <f t="shared" si="58"/>
        <v>-</v>
      </c>
      <c r="AF157" s="417"/>
      <c r="AG157" s="410" t="str">
        <f t="shared" si="59"/>
        <v>-</v>
      </c>
      <c r="AH157" s="417"/>
      <c r="AI157" s="418" t="str">
        <f t="shared" si="60"/>
        <v>ù</v>
      </c>
      <c r="AJ157" s="419" t="str">
        <f t="shared" si="61"/>
        <v>~</v>
      </c>
      <c r="AK157" s="417"/>
      <c r="AL157" s="414" t="str">
        <f t="shared" si="62"/>
        <v>-</v>
      </c>
      <c r="AM157" s="416" t="str">
        <f t="shared" si="63"/>
        <v>-</v>
      </c>
    </row>
    <row r="158" spans="2:39" ht="15" x14ac:dyDescent="0.3">
      <c r="B158" s="400" t="str">
        <f>IF(MAX(B$7:B157)+1&gt;MAX('Res.Aux.'!$Y$23:$Y$722),"-",MAX(B$7:B157)+1)</f>
        <v>-</v>
      </c>
      <c r="C158" s="401" t="str">
        <f>IF($B158="-","",INDEX('Res.Aux.'!$A$12:$AE$722,MATCH($B158,'Res.Aux.'!$Y$12:$Y$722,0),MATCH(C$6,'Res.Aux.'!$A$14:$AE$14,0)))</f>
        <v/>
      </c>
      <c r="D158" s="402" t="str">
        <f t="shared" si="48"/>
        <v/>
      </c>
      <c r="E158" s="403" t="str">
        <f>IF($B158="-","",INDEX('Res.Aux.'!$A$12:$AE$722,MATCH($B158,'Res.Aux.'!$Y$12:$Y$722,0),MATCH(E$6,'Res.Aux.'!$A$14:$AE$14,0)))</f>
        <v/>
      </c>
      <c r="F158" s="402" t="str">
        <f t="shared" si="49"/>
        <v/>
      </c>
      <c r="G158" s="404" t="str">
        <f>IF($B158="-","",INDEX('Res.Aux.'!$A$12:$AE$722,MATCH($B158,'Res.Aux.'!$Y$12:$Y$722,0),MATCH(G$6,'Res.Aux.'!$A$14:$AE$14,0)))</f>
        <v/>
      </c>
      <c r="H158" s="405" t="str">
        <f>IF($B158="-","",Datos!$I$16)</f>
        <v/>
      </c>
      <c r="I158" s="406" t="str">
        <f>IF($C158="","",Datos!$G$16)</f>
        <v/>
      </c>
      <c r="J158" s="407" t="str">
        <f>IF($B158="-","",INDEX('Res.Aux.'!$A$12:$AE$722,MATCH($B158,'Res.Aux.'!$Y$12:$Y$722,0),MATCH(J$6,'Res.Aux.'!$A$14:$AE$14,0)))</f>
        <v/>
      </c>
      <c r="K158" s="408" t="str">
        <f>IF($C158="","",Datos!$H$26)</f>
        <v/>
      </c>
      <c r="L158" s="409" t="str">
        <f>IF($I158="","",INDEX(Datos!$D$25:$I$33,MATCH('G. VAR. MAKRO'!$M158,Datos!$E$25:$E$33,0),MATCH('G. VAR. MAKRO'!$L$6,Datos!$D$26:$I$26,0)))</f>
        <v/>
      </c>
      <c r="M158" s="407" t="str">
        <f>IF($I158="","",INDEX('Res.Aux.'!$A$12:$AE$722,MATCH($B158,'Res.Aux.'!$Y$12:$Y$722,0),MATCH(M$6,'Res.Aux.'!$A$22:$AE$22,0)))</f>
        <v/>
      </c>
      <c r="N158" s="410" t="str">
        <f>IF($B158="-","",INDEX('Res.Aux.'!$A$12:$AE$722,MATCH($B158,'Res.Aux.'!$Y$12:$Y$722,0),MATCH(N$6,'Res.Aux.'!$A$14:$AE$14,0)))</f>
        <v/>
      </c>
      <c r="O158" s="411"/>
      <c r="P158" s="412" t="str">
        <f t="shared" si="47"/>
        <v/>
      </c>
      <c r="Q158" s="413" t="str">
        <f t="shared" si="50"/>
        <v>ù</v>
      </c>
      <c r="R158" s="414" t="str">
        <f>IF($B158="-","",INDEX('Res.Aux.'!$A$12:$AE$722,MATCH($B158,'Res.Aux.'!$Y$12:$Y$722,0),MATCH(R$6,'Res.Aux.'!$A$15:$AE$15,0)))</f>
        <v/>
      </c>
      <c r="S158" s="415" t="str">
        <f>IF($B158="-","",INDEX('Res.Aux.'!$A$12:$AE$722,MATCH($B158,'Res.Aux.'!$Y$12:$Y$722,0),MATCH(S$6,'Res.Aux.'!$A$15:$AE$15,0)))</f>
        <v/>
      </c>
      <c r="T158" s="415" t="str">
        <f>IF($B158="-","",INDEX('Res.Aux.'!$A$12:$AE$722,MATCH($B158,'Res.Aux.'!$Y$12:$Y$722,0),MATCH(T$6,'Res.Aux.'!$A$15:$AE$15,0)))</f>
        <v/>
      </c>
      <c r="U158" s="416" t="str">
        <f>IF($B158="-","",INDEX('Res.Aux.'!$A$12:$AE$722,MATCH($B158,'Res.Aux.'!$Y$12:$Y$722,0),MATCH(U$6,'Res.Aux.'!$A$15:$AE$15,0)))</f>
        <v/>
      </c>
      <c r="V158" s="417"/>
      <c r="W158" s="414" t="str">
        <f t="shared" si="51"/>
        <v>-</v>
      </c>
      <c r="X158" s="415" t="str">
        <f t="shared" si="52"/>
        <v>-</v>
      </c>
      <c r="Y158" s="415" t="str">
        <f t="shared" si="53"/>
        <v>-</v>
      </c>
      <c r="Z158" s="416" t="str">
        <f t="shared" si="54"/>
        <v>-</v>
      </c>
      <c r="AA158" s="417"/>
      <c r="AB158" s="414" t="str">
        <f t="shared" si="55"/>
        <v>-</v>
      </c>
      <c r="AC158" s="415" t="str">
        <f t="shared" si="56"/>
        <v>-</v>
      </c>
      <c r="AD158" s="415" t="str">
        <f t="shared" si="57"/>
        <v>-</v>
      </c>
      <c r="AE158" s="416" t="str">
        <f t="shared" si="58"/>
        <v>-</v>
      </c>
      <c r="AF158" s="417"/>
      <c r="AG158" s="410" t="str">
        <f t="shared" si="59"/>
        <v>-</v>
      </c>
      <c r="AH158" s="417"/>
      <c r="AI158" s="418" t="str">
        <f t="shared" si="60"/>
        <v>ù</v>
      </c>
      <c r="AJ158" s="419" t="str">
        <f t="shared" si="61"/>
        <v>~</v>
      </c>
      <c r="AK158" s="417"/>
      <c r="AL158" s="414" t="str">
        <f t="shared" si="62"/>
        <v>-</v>
      </c>
      <c r="AM158" s="416" t="str">
        <f t="shared" si="63"/>
        <v>-</v>
      </c>
    </row>
    <row r="159" spans="2:39" ht="15" x14ac:dyDescent="0.3">
      <c r="B159" s="400" t="str">
        <f>IF(MAX(B$7:B158)+1&gt;MAX('Res.Aux.'!$Y$23:$Y$722),"-",MAX(B$7:B158)+1)</f>
        <v>-</v>
      </c>
      <c r="C159" s="401" t="str">
        <f>IF($B159="-","",INDEX('Res.Aux.'!$A$12:$AE$722,MATCH($B159,'Res.Aux.'!$Y$12:$Y$722,0),MATCH(C$6,'Res.Aux.'!$A$14:$AE$14,0)))</f>
        <v/>
      </c>
      <c r="D159" s="402" t="str">
        <f t="shared" si="48"/>
        <v/>
      </c>
      <c r="E159" s="403" t="str">
        <f>IF($B159="-","",INDEX('Res.Aux.'!$A$12:$AE$722,MATCH($B159,'Res.Aux.'!$Y$12:$Y$722,0),MATCH(E$6,'Res.Aux.'!$A$14:$AE$14,0)))</f>
        <v/>
      </c>
      <c r="F159" s="402" t="str">
        <f t="shared" si="49"/>
        <v/>
      </c>
      <c r="G159" s="404" t="str">
        <f>IF($B159="-","",INDEX('Res.Aux.'!$A$12:$AE$722,MATCH($B159,'Res.Aux.'!$Y$12:$Y$722,0),MATCH(G$6,'Res.Aux.'!$A$14:$AE$14,0)))</f>
        <v/>
      </c>
      <c r="H159" s="405" t="str">
        <f>IF($B159="-","",Datos!$I$16)</f>
        <v/>
      </c>
      <c r="I159" s="406" t="str">
        <f>IF($C159="","",Datos!$G$16)</f>
        <v/>
      </c>
      <c r="J159" s="407" t="str">
        <f>IF($B159="-","",INDEX('Res.Aux.'!$A$12:$AE$722,MATCH($B159,'Res.Aux.'!$Y$12:$Y$722,0),MATCH(J$6,'Res.Aux.'!$A$14:$AE$14,0)))</f>
        <v/>
      </c>
      <c r="K159" s="408" t="str">
        <f>IF($C159="","",Datos!$H$26)</f>
        <v/>
      </c>
      <c r="L159" s="409" t="str">
        <f>IF($I159="","",INDEX(Datos!$D$25:$I$33,MATCH('G. VAR. MAKRO'!$M159,Datos!$E$25:$E$33,0),MATCH('G. VAR. MAKRO'!$L$6,Datos!$D$26:$I$26,0)))</f>
        <v/>
      </c>
      <c r="M159" s="407" t="str">
        <f>IF($I159="","",INDEX('Res.Aux.'!$A$12:$AE$722,MATCH($B159,'Res.Aux.'!$Y$12:$Y$722,0),MATCH(M$6,'Res.Aux.'!$A$22:$AE$22,0)))</f>
        <v/>
      </c>
      <c r="N159" s="410" t="str">
        <f>IF($B159="-","",INDEX('Res.Aux.'!$A$12:$AE$722,MATCH($B159,'Res.Aux.'!$Y$12:$Y$722,0),MATCH(N$6,'Res.Aux.'!$A$14:$AE$14,0)))</f>
        <v/>
      </c>
      <c r="O159" s="411"/>
      <c r="P159" s="412" t="str">
        <f t="shared" si="47"/>
        <v/>
      </c>
      <c r="Q159" s="413" t="str">
        <f t="shared" si="50"/>
        <v>ù</v>
      </c>
      <c r="R159" s="414" t="str">
        <f>IF($B159="-","",INDEX('Res.Aux.'!$A$12:$AE$722,MATCH($B159,'Res.Aux.'!$Y$12:$Y$722,0),MATCH(R$6,'Res.Aux.'!$A$15:$AE$15,0)))</f>
        <v/>
      </c>
      <c r="S159" s="415" t="str">
        <f>IF($B159="-","",INDEX('Res.Aux.'!$A$12:$AE$722,MATCH($B159,'Res.Aux.'!$Y$12:$Y$722,0),MATCH(S$6,'Res.Aux.'!$A$15:$AE$15,0)))</f>
        <v/>
      </c>
      <c r="T159" s="415" t="str">
        <f>IF($B159="-","",INDEX('Res.Aux.'!$A$12:$AE$722,MATCH($B159,'Res.Aux.'!$Y$12:$Y$722,0),MATCH(T$6,'Res.Aux.'!$A$15:$AE$15,0)))</f>
        <v/>
      </c>
      <c r="U159" s="416" t="str">
        <f>IF($B159="-","",INDEX('Res.Aux.'!$A$12:$AE$722,MATCH($B159,'Res.Aux.'!$Y$12:$Y$722,0),MATCH(U$6,'Res.Aux.'!$A$15:$AE$15,0)))</f>
        <v/>
      </c>
      <c r="V159" s="417"/>
      <c r="W159" s="414" t="str">
        <f t="shared" si="51"/>
        <v>-</v>
      </c>
      <c r="X159" s="415" t="str">
        <f t="shared" si="52"/>
        <v>-</v>
      </c>
      <c r="Y159" s="415" t="str">
        <f t="shared" si="53"/>
        <v>-</v>
      </c>
      <c r="Z159" s="416" t="str">
        <f t="shared" si="54"/>
        <v>-</v>
      </c>
      <c r="AA159" s="417"/>
      <c r="AB159" s="414" t="str">
        <f t="shared" si="55"/>
        <v>-</v>
      </c>
      <c r="AC159" s="415" t="str">
        <f t="shared" si="56"/>
        <v>-</v>
      </c>
      <c r="AD159" s="415" t="str">
        <f t="shared" si="57"/>
        <v>-</v>
      </c>
      <c r="AE159" s="416" t="str">
        <f t="shared" si="58"/>
        <v>-</v>
      </c>
      <c r="AF159" s="417"/>
      <c r="AG159" s="410" t="str">
        <f t="shared" si="59"/>
        <v>-</v>
      </c>
      <c r="AH159" s="417"/>
      <c r="AI159" s="418" t="str">
        <f t="shared" si="60"/>
        <v>ù</v>
      </c>
      <c r="AJ159" s="419" t="str">
        <f t="shared" si="61"/>
        <v>~</v>
      </c>
      <c r="AK159" s="417"/>
      <c r="AL159" s="414" t="str">
        <f t="shared" si="62"/>
        <v>-</v>
      </c>
      <c r="AM159" s="416" t="str">
        <f t="shared" si="63"/>
        <v>-</v>
      </c>
    </row>
    <row r="160" spans="2:39" ht="15" x14ac:dyDescent="0.3">
      <c r="B160" s="400" t="str">
        <f>IF(MAX(B$7:B159)+1&gt;MAX('Res.Aux.'!$Y$23:$Y$722),"-",MAX(B$7:B159)+1)</f>
        <v>-</v>
      </c>
      <c r="C160" s="401" t="str">
        <f>IF($B160="-","",INDEX('Res.Aux.'!$A$12:$AE$722,MATCH($B160,'Res.Aux.'!$Y$12:$Y$722,0),MATCH(C$6,'Res.Aux.'!$A$14:$AE$14,0)))</f>
        <v/>
      </c>
      <c r="D160" s="402" t="str">
        <f t="shared" si="48"/>
        <v/>
      </c>
      <c r="E160" s="403" t="str">
        <f>IF($B160="-","",INDEX('Res.Aux.'!$A$12:$AE$722,MATCH($B160,'Res.Aux.'!$Y$12:$Y$722,0),MATCH(E$6,'Res.Aux.'!$A$14:$AE$14,0)))</f>
        <v/>
      </c>
      <c r="F160" s="402" t="str">
        <f t="shared" si="49"/>
        <v/>
      </c>
      <c r="G160" s="404" t="str">
        <f>IF($B160="-","",INDEX('Res.Aux.'!$A$12:$AE$722,MATCH($B160,'Res.Aux.'!$Y$12:$Y$722,0),MATCH(G$6,'Res.Aux.'!$A$14:$AE$14,0)))</f>
        <v/>
      </c>
      <c r="H160" s="405" t="str">
        <f>IF($B160="-","",Datos!$I$16)</f>
        <v/>
      </c>
      <c r="I160" s="406" t="str">
        <f>IF($C160="","",Datos!$G$16)</f>
        <v/>
      </c>
      <c r="J160" s="407" t="str">
        <f>IF($B160="-","",INDEX('Res.Aux.'!$A$12:$AE$722,MATCH($B160,'Res.Aux.'!$Y$12:$Y$722,0),MATCH(J$6,'Res.Aux.'!$A$14:$AE$14,0)))</f>
        <v/>
      </c>
      <c r="K160" s="408" t="str">
        <f>IF($C160="","",Datos!$H$26)</f>
        <v/>
      </c>
      <c r="L160" s="409" t="str">
        <f>IF($I160="","",INDEX(Datos!$D$25:$I$33,MATCH('G. VAR. MAKRO'!$M160,Datos!$E$25:$E$33,0),MATCH('G. VAR. MAKRO'!$L$6,Datos!$D$26:$I$26,0)))</f>
        <v/>
      </c>
      <c r="M160" s="407" t="str">
        <f>IF($I160="","",INDEX('Res.Aux.'!$A$12:$AE$722,MATCH($B160,'Res.Aux.'!$Y$12:$Y$722,0),MATCH(M$6,'Res.Aux.'!$A$22:$AE$22,0)))</f>
        <v/>
      </c>
      <c r="N160" s="410" t="str">
        <f>IF($B160="-","",INDEX('Res.Aux.'!$A$12:$AE$722,MATCH($B160,'Res.Aux.'!$Y$12:$Y$722,0),MATCH(N$6,'Res.Aux.'!$A$14:$AE$14,0)))</f>
        <v/>
      </c>
      <c r="O160" s="411"/>
      <c r="P160" s="412" t="str">
        <f t="shared" si="47"/>
        <v/>
      </c>
      <c r="Q160" s="413" t="str">
        <f t="shared" si="50"/>
        <v>ù</v>
      </c>
      <c r="R160" s="414" t="str">
        <f>IF($B160="-","",INDEX('Res.Aux.'!$A$12:$AE$722,MATCH($B160,'Res.Aux.'!$Y$12:$Y$722,0),MATCH(R$6,'Res.Aux.'!$A$15:$AE$15,0)))</f>
        <v/>
      </c>
      <c r="S160" s="415" t="str">
        <f>IF($B160="-","",INDEX('Res.Aux.'!$A$12:$AE$722,MATCH($B160,'Res.Aux.'!$Y$12:$Y$722,0),MATCH(S$6,'Res.Aux.'!$A$15:$AE$15,0)))</f>
        <v/>
      </c>
      <c r="T160" s="415" t="str">
        <f>IF($B160="-","",INDEX('Res.Aux.'!$A$12:$AE$722,MATCH($B160,'Res.Aux.'!$Y$12:$Y$722,0),MATCH(T$6,'Res.Aux.'!$A$15:$AE$15,0)))</f>
        <v/>
      </c>
      <c r="U160" s="416" t="str">
        <f>IF($B160="-","",INDEX('Res.Aux.'!$A$12:$AE$722,MATCH($B160,'Res.Aux.'!$Y$12:$Y$722,0),MATCH(U$6,'Res.Aux.'!$A$15:$AE$15,0)))</f>
        <v/>
      </c>
      <c r="V160" s="417"/>
      <c r="W160" s="414" t="str">
        <f t="shared" si="51"/>
        <v>-</v>
      </c>
      <c r="X160" s="415" t="str">
        <f t="shared" si="52"/>
        <v>-</v>
      </c>
      <c r="Y160" s="415" t="str">
        <f t="shared" si="53"/>
        <v>-</v>
      </c>
      <c r="Z160" s="416" t="str">
        <f t="shared" si="54"/>
        <v>-</v>
      </c>
      <c r="AA160" s="417"/>
      <c r="AB160" s="414" t="str">
        <f t="shared" si="55"/>
        <v>-</v>
      </c>
      <c r="AC160" s="415" t="str">
        <f t="shared" si="56"/>
        <v>-</v>
      </c>
      <c r="AD160" s="415" t="str">
        <f t="shared" si="57"/>
        <v>-</v>
      </c>
      <c r="AE160" s="416" t="str">
        <f t="shared" si="58"/>
        <v>-</v>
      </c>
      <c r="AF160" s="417"/>
      <c r="AG160" s="410" t="str">
        <f t="shared" si="59"/>
        <v>-</v>
      </c>
      <c r="AH160" s="417"/>
      <c r="AI160" s="418" t="str">
        <f t="shared" si="60"/>
        <v>ù</v>
      </c>
      <c r="AJ160" s="419" t="str">
        <f t="shared" si="61"/>
        <v>~</v>
      </c>
      <c r="AK160" s="417"/>
      <c r="AL160" s="414" t="str">
        <f t="shared" si="62"/>
        <v>-</v>
      </c>
      <c r="AM160" s="416" t="str">
        <f t="shared" si="63"/>
        <v>-</v>
      </c>
    </row>
    <row r="161" spans="2:39" ht="15" x14ac:dyDescent="0.3">
      <c r="B161" s="400" t="str">
        <f>IF(MAX(B$7:B160)+1&gt;MAX('Res.Aux.'!$Y$23:$Y$722),"-",MAX(B$7:B160)+1)</f>
        <v>-</v>
      </c>
      <c r="C161" s="401" t="str">
        <f>IF($B161="-","",INDEX('Res.Aux.'!$A$12:$AE$722,MATCH($B161,'Res.Aux.'!$Y$12:$Y$722,0),MATCH(C$6,'Res.Aux.'!$A$14:$AE$14,0)))</f>
        <v/>
      </c>
      <c r="D161" s="402" t="str">
        <f t="shared" si="48"/>
        <v/>
      </c>
      <c r="E161" s="403" t="str">
        <f>IF($B161="-","",INDEX('Res.Aux.'!$A$12:$AE$722,MATCH($B161,'Res.Aux.'!$Y$12:$Y$722,0),MATCH(E$6,'Res.Aux.'!$A$14:$AE$14,0)))</f>
        <v/>
      </c>
      <c r="F161" s="402" t="str">
        <f t="shared" si="49"/>
        <v/>
      </c>
      <c r="G161" s="404" t="str">
        <f>IF($B161="-","",INDEX('Res.Aux.'!$A$12:$AE$722,MATCH($B161,'Res.Aux.'!$Y$12:$Y$722,0),MATCH(G$6,'Res.Aux.'!$A$14:$AE$14,0)))</f>
        <v/>
      </c>
      <c r="H161" s="405" t="str">
        <f>IF($B161="-","",Datos!$I$16)</f>
        <v/>
      </c>
      <c r="I161" s="406" t="str">
        <f>IF($C161="","",Datos!$G$16)</f>
        <v/>
      </c>
      <c r="J161" s="407" t="str">
        <f>IF($B161="-","",INDEX('Res.Aux.'!$A$12:$AE$722,MATCH($B161,'Res.Aux.'!$Y$12:$Y$722,0),MATCH(J$6,'Res.Aux.'!$A$14:$AE$14,0)))</f>
        <v/>
      </c>
      <c r="K161" s="408" t="str">
        <f>IF($C161="","",Datos!$H$26)</f>
        <v/>
      </c>
      <c r="L161" s="409" t="str">
        <f>IF($I161="","",INDEX(Datos!$D$25:$I$33,MATCH('G. VAR. MAKRO'!$M161,Datos!$E$25:$E$33,0),MATCH('G. VAR. MAKRO'!$L$6,Datos!$D$26:$I$26,0)))</f>
        <v/>
      </c>
      <c r="M161" s="407" t="str">
        <f>IF($I161="","",INDEX('Res.Aux.'!$A$12:$AE$722,MATCH($B161,'Res.Aux.'!$Y$12:$Y$722,0),MATCH(M$6,'Res.Aux.'!$A$22:$AE$22,0)))</f>
        <v/>
      </c>
      <c r="N161" s="410" t="str">
        <f>IF($B161="-","",INDEX('Res.Aux.'!$A$12:$AE$722,MATCH($B161,'Res.Aux.'!$Y$12:$Y$722,0),MATCH(N$6,'Res.Aux.'!$A$14:$AE$14,0)))</f>
        <v/>
      </c>
      <c r="O161" s="411"/>
      <c r="P161" s="412" t="str">
        <f t="shared" si="47"/>
        <v/>
      </c>
      <c r="Q161" s="413" t="str">
        <f t="shared" si="50"/>
        <v>ù</v>
      </c>
      <c r="R161" s="414" t="str">
        <f>IF($B161="-","",INDEX('Res.Aux.'!$A$12:$AE$722,MATCH($B161,'Res.Aux.'!$Y$12:$Y$722,0),MATCH(R$6,'Res.Aux.'!$A$15:$AE$15,0)))</f>
        <v/>
      </c>
      <c r="S161" s="415" t="str">
        <f>IF($B161="-","",INDEX('Res.Aux.'!$A$12:$AE$722,MATCH($B161,'Res.Aux.'!$Y$12:$Y$722,0),MATCH(S$6,'Res.Aux.'!$A$15:$AE$15,0)))</f>
        <v/>
      </c>
      <c r="T161" s="415" t="str">
        <f>IF($B161="-","",INDEX('Res.Aux.'!$A$12:$AE$722,MATCH($B161,'Res.Aux.'!$Y$12:$Y$722,0),MATCH(T$6,'Res.Aux.'!$A$15:$AE$15,0)))</f>
        <v/>
      </c>
      <c r="U161" s="416" t="str">
        <f>IF($B161="-","",INDEX('Res.Aux.'!$A$12:$AE$722,MATCH($B161,'Res.Aux.'!$Y$12:$Y$722,0),MATCH(U$6,'Res.Aux.'!$A$15:$AE$15,0)))</f>
        <v/>
      </c>
      <c r="V161" s="417"/>
      <c r="W161" s="414" t="str">
        <f t="shared" si="51"/>
        <v>-</v>
      </c>
      <c r="X161" s="415" t="str">
        <f t="shared" si="52"/>
        <v>-</v>
      </c>
      <c r="Y161" s="415" t="str">
        <f t="shared" si="53"/>
        <v>-</v>
      </c>
      <c r="Z161" s="416" t="str">
        <f t="shared" si="54"/>
        <v>-</v>
      </c>
      <c r="AA161" s="417"/>
      <c r="AB161" s="414" t="str">
        <f t="shared" si="55"/>
        <v>-</v>
      </c>
      <c r="AC161" s="415" t="str">
        <f t="shared" si="56"/>
        <v>-</v>
      </c>
      <c r="AD161" s="415" t="str">
        <f t="shared" si="57"/>
        <v>-</v>
      </c>
      <c r="AE161" s="416" t="str">
        <f t="shared" si="58"/>
        <v>-</v>
      </c>
      <c r="AF161" s="417"/>
      <c r="AG161" s="410" t="str">
        <f t="shared" si="59"/>
        <v>-</v>
      </c>
      <c r="AH161" s="417"/>
      <c r="AI161" s="418" t="str">
        <f t="shared" si="60"/>
        <v>ù</v>
      </c>
      <c r="AJ161" s="419" t="str">
        <f t="shared" si="61"/>
        <v>~</v>
      </c>
      <c r="AK161" s="417"/>
      <c r="AL161" s="414" t="str">
        <f t="shared" si="62"/>
        <v>-</v>
      </c>
      <c r="AM161" s="416" t="str">
        <f t="shared" si="63"/>
        <v>-</v>
      </c>
    </row>
    <row r="162" spans="2:39" ht="15" x14ac:dyDescent="0.3">
      <c r="B162" s="400" t="str">
        <f>IF(MAX(B$7:B161)+1&gt;MAX('Res.Aux.'!$Y$23:$Y$722),"-",MAX(B$7:B161)+1)</f>
        <v>-</v>
      </c>
      <c r="C162" s="401" t="str">
        <f>IF($B162="-","",INDEX('Res.Aux.'!$A$12:$AE$722,MATCH($B162,'Res.Aux.'!$Y$12:$Y$722,0),MATCH(C$6,'Res.Aux.'!$A$14:$AE$14,0)))</f>
        <v/>
      </c>
      <c r="D162" s="402" t="str">
        <f t="shared" si="48"/>
        <v/>
      </c>
      <c r="E162" s="403" t="str">
        <f>IF($B162="-","",INDEX('Res.Aux.'!$A$12:$AE$722,MATCH($B162,'Res.Aux.'!$Y$12:$Y$722,0),MATCH(E$6,'Res.Aux.'!$A$14:$AE$14,0)))</f>
        <v/>
      </c>
      <c r="F162" s="402" t="str">
        <f t="shared" si="49"/>
        <v/>
      </c>
      <c r="G162" s="404" t="str">
        <f>IF($B162="-","",INDEX('Res.Aux.'!$A$12:$AE$722,MATCH($B162,'Res.Aux.'!$Y$12:$Y$722,0),MATCH(G$6,'Res.Aux.'!$A$14:$AE$14,0)))</f>
        <v/>
      </c>
      <c r="H162" s="405" t="str">
        <f>IF($B162="-","",Datos!$I$16)</f>
        <v/>
      </c>
      <c r="I162" s="406" t="str">
        <f>IF($C162="","",Datos!$G$16)</f>
        <v/>
      </c>
      <c r="J162" s="407" t="str">
        <f>IF($B162="-","",INDEX('Res.Aux.'!$A$12:$AE$722,MATCH($B162,'Res.Aux.'!$Y$12:$Y$722,0),MATCH(J$6,'Res.Aux.'!$A$14:$AE$14,0)))</f>
        <v/>
      </c>
      <c r="K162" s="408" t="str">
        <f>IF($C162="","",Datos!$H$26)</f>
        <v/>
      </c>
      <c r="L162" s="409" t="str">
        <f>IF($I162="","",INDEX(Datos!$D$25:$I$33,MATCH('G. VAR. MAKRO'!$M162,Datos!$E$25:$E$33,0),MATCH('G. VAR. MAKRO'!$L$6,Datos!$D$26:$I$26,0)))</f>
        <v/>
      </c>
      <c r="M162" s="407" t="str">
        <f>IF($I162="","",INDEX('Res.Aux.'!$A$12:$AE$722,MATCH($B162,'Res.Aux.'!$Y$12:$Y$722,0),MATCH(M$6,'Res.Aux.'!$A$22:$AE$22,0)))</f>
        <v/>
      </c>
      <c r="N162" s="410" t="str">
        <f>IF($B162="-","",INDEX('Res.Aux.'!$A$12:$AE$722,MATCH($B162,'Res.Aux.'!$Y$12:$Y$722,0),MATCH(N$6,'Res.Aux.'!$A$14:$AE$14,0)))</f>
        <v/>
      </c>
      <c r="O162" s="411"/>
      <c r="P162" s="412" t="str">
        <f t="shared" si="47"/>
        <v/>
      </c>
      <c r="Q162" s="413" t="str">
        <f t="shared" si="50"/>
        <v>ù</v>
      </c>
      <c r="R162" s="414" t="str">
        <f>IF($B162="-","",INDEX('Res.Aux.'!$A$12:$AE$722,MATCH($B162,'Res.Aux.'!$Y$12:$Y$722,0),MATCH(R$6,'Res.Aux.'!$A$15:$AE$15,0)))</f>
        <v/>
      </c>
      <c r="S162" s="415" t="str">
        <f>IF($B162="-","",INDEX('Res.Aux.'!$A$12:$AE$722,MATCH($B162,'Res.Aux.'!$Y$12:$Y$722,0),MATCH(S$6,'Res.Aux.'!$A$15:$AE$15,0)))</f>
        <v/>
      </c>
      <c r="T162" s="415" t="str">
        <f>IF($B162="-","",INDEX('Res.Aux.'!$A$12:$AE$722,MATCH($B162,'Res.Aux.'!$Y$12:$Y$722,0),MATCH(T$6,'Res.Aux.'!$A$15:$AE$15,0)))</f>
        <v/>
      </c>
      <c r="U162" s="416" t="str">
        <f>IF($B162="-","",INDEX('Res.Aux.'!$A$12:$AE$722,MATCH($B162,'Res.Aux.'!$Y$12:$Y$722,0),MATCH(U$6,'Res.Aux.'!$A$15:$AE$15,0)))</f>
        <v/>
      </c>
      <c r="V162" s="417"/>
      <c r="W162" s="414" t="str">
        <f t="shared" si="51"/>
        <v>-</v>
      </c>
      <c r="X162" s="415" t="str">
        <f t="shared" si="52"/>
        <v>-</v>
      </c>
      <c r="Y162" s="415" t="str">
        <f t="shared" si="53"/>
        <v>-</v>
      </c>
      <c r="Z162" s="416" t="str">
        <f t="shared" si="54"/>
        <v>-</v>
      </c>
      <c r="AA162" s="417"/>
      <c r="AB162" s="414" t="str">
        <f t="shared" si="55"/>
        <v>-</v>
      </c>
      <c r="AC162" s="415" t="str">
        <f t="shared" si="56"/>
        <v>-</v>
      </c>
      <c r="AD162" s="415" t="str">
        <f t="shared" si="57"/>
        <v>-</v>
      </c>
      <c r="AE162" s="416" t="str">
        <f t="shared" si="58"/>
        <v>-</v>
      </c>
      <c r="AF162" s="417"/>
      <c r="AG162" s="410" t="str">
        <f t="shared" si="59"/>
        <v>-</v>
      </c>
      <c r="AH162" s="417"/>
      <c r="AI162" s="418" t="str">
        <f t="shared" si="60"/>
        <v>ù</v>
      </c>
      <c r="AJ162" s="419" t="str">
        <f t="shared" si="61"/>
        <v>~</v>
      </c>
      <c r="AK162" s="417"/>
      <c r="AL162" s="414" t="str">
        <f t="shared" si="62"/>
        <v>-</v>
      </c>
      <c r="AM162" s="416" t="str">
        <f t="shared" si="63"/>
        <v>-</v>
      </c>
    </row>
    <row r="163" spans="2:39" ht="15" x14ac:dyDescent="0.3">
      <c r="B163" s="400" t="str">
        <f>IF(MAX(B$7:B162)+1&gt;MAX('Res.Aux.'!$Y$23:$Y$722),"-",MAX(B$7:B162)+1)</f>
        <v>-</v>
      </c>
      <c r="C163" s="401" t="str">
        <f>IF($B163="-","",INDEX('Res.Aux.'!$A$12:$AE$722,MATCH($B163,'Res.Aux.'!$Y$12:$Y$722,0),MATCH(C$6,'Res.Aux.'!$A$14:$AE$14,0)))</f>
        <v/>
      </c>
      <c r="D163" s="402" t="str">
        <f t="shared" si="48"/>
        <v/>
      </c>
      <c r="E163" s="403" t="str">
        <f>IF($B163="-","",INDEX('Res.Aux.'!$A$12:$AE$722,MATCH($B163,'Res.Aux.'!$Y$12:$Y$722,0),MATCH(E$6,'Res.Aux.'!$A$14:$AE$14,0)))</f>
        <v/>
      </c>
      <c r="F163" s="402" t="str">
        <f t="shared" si="49"/>
        <v/>
      </c>
      <c r="G163" s="404" t="str">
        <f>IF($B163="-","",INDEX('Res.Aux.'!$A$12:$AE$722,MATCH($B163,'Res.Aux.'!$Y$12:$Y$722,0),MATCH(G$6,'Res.Aux.'!$A$14:$AE$14,0)))</f>
        <v/>
      </c>
      <c r="H163" s="405" t="str">
        <f>IF($B163="-","",Datos!$I$16)</f>
        <v/>
      </c>
      <c r="I163" s="406" t="str">
        <f>IF($C163="","",Datos!$G$16)</f>
        <v/>
      </c>
      <c r="J163" s="407" t="str">
        <f>IF($B163="-","",INDEX('Res.Aux.'!$A$12:$AE$722,MATCH($B163,'Res.Aux.'!$Y$12:$Y$722,0),MATCH(J$6,'Res.Aux.'!$A$14:$AE$14,0)))</f>
        <v/>
      </c>
      <c r="K163" s="408" t="str">
        <f>IF($C163="","",Datos!$H$26)</f>
        <v/>
      </c>
      <c r="L163" s="409" t="str">
        <f>IF($I163="","",INDEX(Datos!$D$25:$I$33,MATCH('G. VAR. MAKRO'!$M163,Datos!$E$25:$E$33,0),MATCH('G. VAR. MAKRO'!$L$6,Datos!$D$26:$I$26,0)))</f>
        <v/>
      </c>
      <c r="M163" s="407" t="str">
        <f>IF($I163="","",INDEX('Res.Aux.'!$A$12:$AE$722,MATCH($B163,'Res.Aux.'!$Y$12:$Y$722,0),MATCH(M$6,'Res.Aux.'!$A$22:$AE$22,0)))</f>
        <v/>
      </c>
      <c r="N163" s="410" t="str">
        <f>IF($B163="-","",INDEX('Res.Aux.'!$A$12:$AE$722,MATCH($B163,'Res.Aux.'!$Y$12:$Y$722,0),MATCH(N$6,'Res.Aux.'!$A$14:$AE$14,0)))</f>
        <v/>
      </c>
      <c r="O163" s="411"/>
      <c r="P163" s="412" t="str">
        <f t="shared" si="47"/>
        <v/>
      </c>
      <c r="Q163" s="413" t="str">
        <f t="shared" si="50"/>
        <v>ù</v>
      </c>
      <c r="R163" s="414" t="str">
        <f>IF($B163="-","",INDEX('Res.Aux.'!$A$12:$AE$722,MATCH($B163,'Res.Aux.'!$Y$12:$Y$722,0),MATCH(R$6,'Res.Aux.'!$A$15:$AE$15,0)))</f>
        <v/>
      </c>
      <c r="S163" s="415" t="str">
        <f>IF($B163="-","",INDEX('Res.Aux.'!$A$12:$AE$722,MATCH($B163,'Res.Aux.'!$Y$12:$Y$722,0),MATCH(S$6,'Res.Aux.'!$A$15:$AE$15,0)))</f>
        <v/>
      </c>
      <c r="T163" s="415" t="str">
        <f>IF($B163="-","",INDEX('Res.Aux.'!$A$12:$AE$722,MATCH($B163,'Res.Aux.'!$Y$12:$Y$722,0),MATCH(T$6,'Res.Aux.'!$A$15:$AE$15,0)))</f>
        <v/>
      </c>
      <c r="U163" s="416" t="str">
        <f>IF($B163="-","",INDEX('Res.Aux.'!$A$12:$AE$722,MATCH($B163,'Res.Aux.'!$Y$12:$Y$722,0),MATCH(U$6,'Res.Aux.'!$A$15:$AE$15,0)))</f>
        <v/>
      </c>
      <c r="V163" s="417"/>
      <c r="W163" s="414" t="str">
        <f t="shared" si="51"/>
        <v>-</v>
      </c>
      <c r="X163" s="415" t="str">
        <f t="shared" si="52"/>
        <v>-</v>
      </c>
      <c r="Y163" s="415" t="str">
        <f t="shared" si="53"/>
        <v>-</v>
      </c>
      <c r="Z163" s="416" t="str">
        <f t="shared" si="54"/>
        <v>-</v>
      </c>
      <c r="AA163" s="417"/>
      <c r="AB163" s="414" t="str">
        <f t="shared" si="55"/>
        <v>-</v>
      </c>
      <c r="AC163" s="415" t="str">
        <f t="shared" si="56"/>
        <v>-</v>
      </c>
      <c r="AD163" s="415" t="str">
        <f t="shared" si="57"/>
        <v>-</v>
      </c>
      <c r="AE163" s="416" t="str">
        <f t="shared" si="58"/>
        <v>-</v>
      </c>
      <c r="AF163" s="417"/>
      <c r="AG163" s="410" t="str">
        <f t="shared" si="59"/>
        <v>-</v>
      </c>
      <c r="AH163" s="417"/>
      <c r="AI163" s="418" t="str">
        <f t="shared" si="60"/>
        <v>ù</v>
      </c>
      <c r="AJ163" s="419" t="str">
        <f t="shared" si="61"/>
        <v>~</v>
      </c>
      <c r="AK163" s="417"/>
      <c r="AL163" s="414" t="str">
        <f t="shared" si="62"/>
        <v>-</v>
      </c>
      <c r="AM163" s="416" t="str">
        <f t="shared" si="63"/>
        <v>-</v>
      </c>
    </row>
    <row r="164" spans="2:39" ht="15" x14ac:dyDescent="0.3">
      <c r="B164" s="400" t="str">
        <f>IF(MAX(B$7:B163)+1&gt;MAX('Res.Aux.'!$Y$23:$Y$722),"-",MAX(B$7:B163)+1)</f>
        <v>-</v>
      </c>
      <c r="C164" s="401" t="str">
        <f>IF($B164="-","",INDEX('Res.Aux.'!$A$12:$AE$722,MATCH($B164,'Res.Aux.'!$Y$12:$Y$722,0),MATCH(C$6,'Res.Aux.'!$A$14:$AE$14,0)))</f>
        <v/>
      </c>
      <c r="D164" s="402" t="str">
        <f t="shared" si="48"/>
        <v/>
      </c>
      <c r="E164" s="403" t="str">
        <f>IF($B164="-","",INDEX('Res.Aux.'!$A$12:$AE$722,MATCH($B164,'Res.Aux.'!$Y$12:$Y$722,0),MATCH(E$6,'Res.Aux.'!$A$14:$AE$14,0)))</f>
        <v/>
      </c>
      <c r="F164" s="402" t="str">
        <f t="shared" si="49"/>
        <v/>
      </c>
      <c r="G164" s="404" t="str">
        <f>IF($B164="-","",INDEX('Res.Aux.'!$A$12:$AE$722,MATCH($B164,'Res.Aux.'!$Y$12:$Y$722,0),MATCH(G$6,'Res.Aux.'!$A$14:$AE$14,0)))</f>
        <v/>
      </c>
      <c r="H164" s="405" t="str">
        <f>IF($B164="-","",Datos!$I$16)</f>
        <v/>
      </c>
      <c r="I164" s="406" t="str">
        <f>IF($C164="","",Datos!$G$16)</f>
        <v/>
      </c>
      <c r="J164" s="407" t="str">
        <f>IF($B164="-","",INDEX('Res.Aux.'!$A$12:$AE$722,MATCH($B164,'Res.Aux.'!$Y$12:$Y$722,0),MATCH(J$6,'Res.Aux.'!$A$14:$AE$14,0)))</f>
        <v/>
      </c>
      <c r="K164" s="408" t="str">
        <f>IF($C164="","",Datos!$H$26)</f>
        <v/>
      </c>
      <c r="L164" s="409" t="str">
        <f>IF($I164="","",INDEX(Datos!$D$25:$I$33,MATCH('G. VAR. MAKRO'!$M164,Datos!$E$25:$E$33,0),MATCH('G. VAR. MAKRO'!$L$6,Datos!$D$26:$I$26,0)))</f>
        <v/>
      </c>
      <c r="M164" s="407" t="str">
        <f>IF($I164="","",INDEX('Res.Aux.'!$A$12:$AE$722,MATCH($B164,'Res.Aux.'!$Y$12:$Y$722,0),MATCH(M$6,'Res.Aux.'!$A$22:$AE$22,0)))</f>
        <v/>
      </c>
      <c r="N164" s="410" t="str">
        <f>IF($B164="-","",INDEX('Res.Aux.'!$A$12:$AE$722,MATCH($B164,'Res.Aux.'!$Y$12:$Y$722,0),MATCH(N$6,'Res.Aux.'!$A$14:$AE$14,0)))</f>
        <v/>
      </c>
      <c r="O164" s="411"/>
      <c r="P164" s="412" t="str">
        <f t="shared" si="47"/>
        <v/>
      </c>
      <c r="Q164" s="413" t="str">
        <f t="shared" si="50"/>
        <v>ù</v>
      </c>
      <c r="R164" s="414" t="str">
        <f>IF($B164="-","",INDEX('Res.Aux.'!$A$12:$AE$722,MATCH($B164,'Res.Aux.'!$Y$12:$Y$722,0),MATCH(R$6,'Res.Aux.'!$A$15:$AE$15,0)))</f>
        <v/>
      </c>
      <c r="S164" s="415" t="str">
        <f>IF($B164="-","",INDEX('Res.Aux.'!$A$12:$AE$722,MATCH($B164,'Res.Aux.'!$Y$12:$Y$722,0),MATCH(S$6,'Res.Aux.'!$A$15:$AE$15,0)))</f>
        <v/>
      </c>
      <c r="T164" s="415" t="str">
        <f>IF($B164="-","",INDEX('Res.Aux.'!$A$12:$AE$722,MATCH($B164,'Res.Aux.'!$Y$12:$Y$722,0),MATCH(T$6,'Res.Aux.'!$A$15:$AE$15,0)))</f>
        <v/>
      </c>
      <c r="U164" s="416" t="str">
        <f>IF($B164="-","",INDEX('Res.Aux.'!$A$12:$AE$722,MATCH($B164,'Res.Aux.'!$Y$12:$Y$722,0),MATCH(U$6,'Res.Aux.'!$A$15:$AE$15,0)))</f>
        <v/>
      </c>
      <c r="V164" s="417"/>
      <c r="W164" s="414" t="str">
        <f t="shared" si="51"/>
        <v>-</v>
      </c>
      <c r="X164" s="415" t="str">
        <f t="shared" si="52"/>
        <v>-</v>
      </c>
      <c r="Y164" s="415" t="str">
        <f t="shared" si="53"/>
        <v>-</v>
      </c>
      <c r="Z164" s="416" t="str">
        <f t="shared" si="54"/>
        <v>-</v>
      </c>
      <c r="AA164" s="417"/>
      <c r="AB164" s="414" t="str">
        <f t="shared" si="55"/>
        <v>-</v>
      </c>
      <c r="AC164" s="415" t="str">
        <f t="shared" si="56"/>
        <v>-</v>
      </c>
      <c r="AD164" s="415" t="str">
        <f t="shared" si="57"/>
        <v>-</v>
      </c>
      <c r="AE164" s="416" t="str">
        <f t="shared" si="58"/>
        <v>-</v>
      </c>
      <c r="AF164" s="417"/>
      <c r="AG164" s="410" t="str">
        <f t="shared" si="59"/>
        <v>-</v>
      </c>
      <c r="AH164" s="417"/>
      <c r="AI164" s="418" t="str">
        <f t="shared" si="60"/>
        <v>ù</v>
      </c>
      <c r="AJ164" s="419" t="str">
        <f t="shared" si="61"/>
        <v>~</v>
      </c>
      <c r="AK164" s="417"/>
      <c r="AL164" s="414" t="str">
        <f t="shared" si="62"/>
        <v>-</v>
      </c>
      <c r="AM164" s="416" t="str">
        <f t="shared" si="63"/>
        <v>-</v>
      </c>
    </row>
    <row r="165" spans="2:39" ht="15" x14ac:dyDescent="0.3">
      <c r="B165" s="400" t="str">
        <f>IF(MAX(B$7:B164)+1&gt;MAX('Res.Aux.'!$Y$23:$Y$722),"-",MAX(B$7:B164)+1)</f>
        <v>-</v>
      </c>
      <c r="C165" s="401" t="str">
        <f>IF($B165="-","",INDEX('Res.Aux.'!$A$12:$AE$722,MATCH($B165,'Res.Aux.'!$Y$12:$Y$722,0),MATCH(C$6,'Res.Aux.'!$A$14:$AE$14,0)))</f>
        <v/>
      </c>
      <c r="D165" s="402" t="str">
        <f t="shared" si="48"/>
        <v/>
      </c>
      <c r="E165" s="403" t="str">
        <f>IF($B165="-","",INDEX('Res.Aux.'!$A$12:$AE$722,MATCH($B165,'Res.Aux.'!$Y$12:$Y$722,0),MATCH(E$6,'Res.Aux.'!$A$14:$AE$14,0)))</f>
        <v/>
      </c>
      <c r="F165" s="402" t="str">
        <f t="shared" si="49"/>
        <v/>
      </c>
      <c r="G165" s="404" t="str">
        <f>IF($B165="-","",INDEX('Res.Aux.'!$A$12:$AE$722,MATCH($B165,'Res.Aux.'!$Y$12:$Y$722,0),MATCH(G$6,'Res.Aux.'!$A$14:$AE$14,0)))</f>
        <v/>
      </c>
      <c r="H165" s="405" t="str">
        <f>IF($B165="-","",Datos!$I$16)</f>
        <v/>
      </c>
      <c r="I165" s="406" t="str">
        <f>IF($C165="","",Datos!$G$16)</f>
        <v/>
      </c>
      <c r="J165" s="407" t="str">
        <f>IF($B165="-","",INDEX('Res.Aux.'!$A$12:$AE$722,MATCH($B165,'Res.Aux.'!$Y$12:$Y$722,0),MATCH(J$6,'Res.Aux.'!$A$14:$AE$14,0)))</f>
        <v/>
      </c>
      <c r="K165" s="408" t="str">
        <f>IF($C165="","",Datos!$H$26)</f>
        <v/>
      </c>
      <c r="L165" s="409" t="str">
        <f>IF($I165="","",INDEX(Datos!$D$25:$I$33,MATCH('G. VAR. MAKRO'!$M165,Datos!$E$25:$E$33,0),MATCH('G. VAR. MAKRO'!$L$6,Datos!$D$26:$I$26,0)))</f>
        <v/>
      </c>
      <c r="M165" s="407" t="str">
        <f>IF($I165="","",INDEX('Res.Aux.'!$A$12:$AE$722,MATCH($B165,'Res.Aux.'!$Y$12:$Y$722,0),MATCH(M$6,'Res.Aux.'!$A$22:$AE$22,0)))</f>
        <v/>
      </c>
      <c r="N165" s="410" t="str">
        <f>IF($B165="-","",INDEX('Res.Aux.'!$A$12:$AE$722,MATCH($B165,'Res.Aux.'!$Y$12:$Y$722,0),MATCH(N$6,'Res.Aux.'!$A$14:$AE$14,0)))</f>
        <v/>
      </c>
      <c r="O165" s="411"/>
      <c r="P165" s="412" t="str">
        <f t="shared" si="47"/>
        <v/>
      </c>
      <c r="Q165" s="413" t="str">
        <f t="shared" si="50"/>
        <v>ù</v>
      </c>
      <c r="R165" s="414" t="str">
        <f>IF($B165="-","",INDEX('Res.Aux.'!$A$12:$AE$722,MATCH($B165,'Res.Aux.'!$Y$12:$Y$722,0),MATCH(R$6,'Res.Aux.'!$A$15:$AE$15,0)))</f>
        <v/>
      </c>
      <c r="S165" s="415" t="str">
        <f>IF($B165="-","",INDEX('Res.Aux.'!$A$12:$AE$722,MATCH($B165,'Res.Aux.'!$Y$12:$Y$722,0),MATCH(S$6,'Res.Aux.'!$A$15:$AE$15,0)))</f>
        <v/>
      </c>
      <c r="T165" s="415" t="str">
        <f>IF($B165="-","",INDEX('Res.Aux.'!$A$12:$AE$722,MATCH($B165,'Res.Aux.'!$Y$12:$Y$722,0),MATCH(T$6,'Res.Aux.'!$A$15:$AE$15,0)))</f>
        <v/>
      </c>
      <c r="U165" s="416" t="str">
        <f>IF($B165="-","",INDEX('Res.Aux.'!$A$12:$AE$722,MATCH($B165,'Res.Aux.'!$Y$12:$Y$722,0),MATCH(U$6,'Res.Aux.'!$A$15:$AE$15,0)))</f>
        <v/>
      </c>
      <c r="V165" s="417"/>
      <c r="W165" s="414" t="str">
        <f t="shared" si="51"/>
        <v>-</v>
      </c>
      <c r="X165" s="415" t="str">
        <f t="shared" si="52"/>
        <v>-</v>
      </c>
      <c r="Y165" s="415" t="str">
        <f t="shared" si="53"/>
        <v>-</v>
      </c>
      <c r="Z165" s="416" t="str">
        <f t="shared" si="54"/>
        <v>-</v>
      </c>
      <c r="AA165" s="417"/>
      <c r="AB165" s="414" t="str">
        <f t="shared" si="55"/>
        <v>-</v>
      </c>
      <c r="AC165" s="415" t="str">
        <f t="shared" si="56"/>
        <v>-</v>
      </c>
      <c r="AD165" s="415" t="str">
        <f t="shared" si="57"/>
        <v>-</v>
      </c>
      <c r="AE165" s="416" t="str">
        <f t="shared" si="58"/>
        <v>-</v>
      </c>
      <c r="AF165" s="417"/>
      <c r="AG165" s="410" t="str">
        <f t="shared" si="59"/>
        <v>-</v>
      </c>
      <c r="AH165" s="417"/>
      <c r="AI165" s="418" t="str">
        <f t="shared" si="60"/>
        <v>ù</v>
      </c>
      <c r="AJ165" s="419" t="str">
        <f t="shared" si="61"/>
        <v>~</v>
      </c>
      <c r="AK165" s="417"/>
      <c r="AL165" s="414" t="str">
        <f t="shared" si="62"/>
        <v>-</v>
      </c>
      <c r="AM165" s="416" t="str">
        <f t="shared" si="63"/>
        <v>-</v>
      </c>
    </row>
    <row r="166" spans="2:39" ht="15" x14ac:dyDescent="0.3">
      <c r="B166" s="400" t="str">
        <f>IF(MAX(B$7:B165)+1&gt;MAX('Res.Aux.'!$Y$23:$Y$722),"-",MAX(B$7:B165)+1)</f>
        <v>-</v>
      </c>
      <c r="C166" s="401" t="str">
        <f>IF($B166="-","",INDEX('Res.Aux.'!$A$12:$AE$722,MATCH($B166,'Res.Aux.'!$Y$12:$Y$722,0),MATCH(C$6,'Res.Aux.'!$A$14:$AE$14,0)))</f>
        <v/>
      </c>
      <c r="D166" s="402" t="str">
        <f t="shared" si="48"/>
        <v/>
      </c>
      <c r="E166" s="403" t="str">
        <f>IF($B166="-","",INDEX('Res.Aux.'!$A$12:$AE$722,MATCH($B166,'Res.Aux.'!$Y$12:$Y$722,0),MATCH(E$6,'Res.Aux.'!$A$14:$AE$14,0)))</f>
        <v/>
      </c>
      <c r="F166" s="402" t="str">
        <f t="shared" si="49"/>
        <v/>
      </c>
      <c r="G166" s="404" t="str">
        <f>IF($B166="-","",INDEX('Res.Aux.'!$A$12:$AE$722,MATCH($B166,'Res.Aux.'!$Y$12:$Y$722,0),MATCH(G$6,'Res.Aux.'!$A$14:$AE$14,0)))</f>
        <v/>
      </c>
      <c r="H166" s="405" t="str">
        <f>IF($B166="-","",Datos!$I$16)</f>
        <v/>
      </c>
      <c r="I166" s="406" t="str">
        <f>IF($C166="","",Datos!$G$16)</f>
        <v/>
      </c>
      <c r="J166" s="407" t="str">
        <f>IF($B166="-","",INDEX('Res.Aux.'!$A$12:$AE$722,MATCH($B166,'Res.Aux.'!$Y$12:$Y$722,0),MATCH(J$6,'Res.Aux.'!$A$14:$AE$14,0)))</f>
        <v/>
      </c>
      <c r="K166" s="408" t="str">
        <f>IF($C166="","",Datos!$H$26)</f>
        <v/>
      </c>
      <c r="L166" s="409" t="str">
        <f>IF($I166="","",INDEX(Datos!$D$25:$I$33,MATCH('G. VAR. MAKRO'!$M166,Datos!$E$25:$E$33,0),MATCH('G. VAR. MAKRO'!$L$6,Datos!$D$26:$I$26,0)))</f>
        <v/>
      </c>
      <c r="M166" s="407" t="str">
        <f>IF($I166="","",INDEX('Res.Aux.'!$A$12:$AE$722,MATCH($B166,'Res.Aux.'!$Y$12:$Y$722,0),MATCH(M$6,'Res.Aux.'!$A$22:$AE$22,0)))</f>
        <v/>
      </c>
      <c r="N166" s="410" t="str">
        <f>IF($B166="-","",INDEX('Res.Aux.'!$A$12:$AE$722,MATCH($B166,'Res.Aux.'!$Y$12:$Y$722,0),MATCH(N$6,'Res.Aux.'!$A$14:$AE$14,0)))</f>
        <v/>
      </c>
      <c r="O166" s="411"/>
      <c r="P166" s="412" t="str">
        <f t="shared" si="47"/>
        <v/>
      </c>
      <c r="Q166" s="413" t="str">
        <f t="shared" si="50"/>
        <v>ù</v>
      </c>
      <c r="R166" s="414" t="str">
        <f>IF($B166="-","",INDEX('Res.Aux.'!$A$12:$AE$722,MATCH($B166,'Res.Aux.'!$Y$12:$Y$722,0),MATCH(R$6,'Res.Aux.'!$A$15:$AE$15,0)))</f>
        <v/>
      </c>
      <c r="S166" s="415" t="str">
        <f>IF($B166="-","",INDEX('Res.Aux.'!$A$12:$AE$722,MATCH($B166,'Res.Aux.'!$Y$12:$Y$722,0),MATCH(S$6,'Res.Aux.'!$A$15:$AE$15,0)))</f>
        <v/>
      </c>
      <c r="T166" s="415" t="str">
        <f>IF($B166="-","",INDEX('Res.Aux.'!$A$12:$AE$722,MATCH($B166,'Res.Aux.'!$Y$12:$Y$722,0),MATCH(T$6,'Res.Aux.'!$A$15:$AE$15,0)))</f>
        <v/>
      </c>
      <c r="U166" s="416" t="str">
        <f>IF($B166="-","",INDEX('Res.Aux.'!$A$12:$AE$722,MATCH($B166,'Res.Aux.'!$Y$12:$Y$722,0),MATCH(U$6,'Res.Aux.'!$A$15:$AE$15,0)))</f>
        <v/>
      </c>
      <c r="V166" s="417"/>
      <c r="W166" s="414" t="str">
        <f t="shared" si="51"/>
        <v>-</v>
      </c>
      <c r="X166" s="415" t="str">
        <f t="shared" si="52"/>
        <v>-</v>
      </c>
      <c r="Y166" s="415" t="str">
        <f t="shared" si="53"/>
        <v>-</v>
      </c>
      <c r="Z166" s="416" t="str">
        <f t="shared" si="54"/>
        <v>-</v>
      </c>
      <c r="AA166" s="417"/>
      <c r="AB166" s="414" t="str">
        <f t="shared" si="55"/>
        <v>-</v>
      </c>
      <c r="AC166" s="415" t="str">
        <f t="shared" si="56"/>
        <v>-</v>
      </c>
      <c r="AD166" s="415" t="str">
        <f t="shared" si="57"/>
        <v>-</v>
      </c>
      <c r="AE166" s="416" t="str">
        <f t="shared" si="58"/>
        <v>-</v>
      </c>
      <c r="AF166" s="417"/>
      <c r="AG166" s="410" t="str">
        <f t="shared" si="59"/>
        <v>-</v>
      </c>
      <c r="AH166" s="417"/>
      <c r="AI166" s="418" t="str">
        <f t="shared" si="60"/>
        <v>ù</v>
      </c>
      <c r="AJ166" s="419" t="str">
        <f t="shared" si="61"/>
        <v>~</v>
      </c>
      <c r="AK166" s="417"/>
      <c r="AL166" s="414" t="str">
        <f t="shared" si="62"/>
        <v>-</v>
      </c>
      <c r="AM166" s="416" t="str">
        <f t="shared" si="63"/>
        <v>-</v>
      </c>
    </row>
    <row r="167" spans="2:39" ht="15" x14ac:dyDescent="0.3">
      <c r="B167" s="400" t="str">
        <f>IF(MAX(B$7:B166)+1&gt;MAX('Res.Aux.'!$Y$23:$Y$722),"-",MAX(B$7:B166)+1)</f>
        <v>-</v>
      </c>
      <c r="C167" s="401" t="str">
        <f>IF($B167="-","",INDEX('Res.Aux.'!$A$12:$AE$722,MATCH($B167,'Res.Aux.'!$Y$12:$Y$722,0),MATCH(C$6,'Res.Aux.'!$A$14:$AE$14,0)))</f>
        <v/>
      </c>
      <c r="D167" s="402" t="str">
        <f t="shared" si="48"/>
        <v/>
      </c>
      <c r="E167" s="403" t="str">
        <f>IF($B167="-","",INDEX('Res.Aux.'!$A$12:$AE$722,MATCH($B167,'Res.Aux.'!$Y$12:$Y$722,0),MATCH(E$6,'Res.Aux.'!$A$14:$AE$14,0)))</f>
        <v/>
      </c>
      <c r="F167" s="402" t="str">
        <f t="shared" si="49"/>
        <v/>
      </c>
      <c r="G167" s="404" t="str">
        <f>IF($B167="-","",INDEX('Res.Aux.'!$A$12:$AE$722,MATCH($B167,'Res.Aux.'!$Y$12:$Y$722,0),MATCH(G$6,'Res.Aux.'!$A$14:$AE$14,0)))</f>
        <v/>
      </c>
      <c r="H167" s="405" t="str">
        <f>IF($B167="-","",Datos!$I$16)</f>
        <v/>
      </c>
      <c r="I167" s="406" t="str">
        <f>IF($C167="","",Datos!$G$16)</f>
        <v/>
      </c>
      <c r="J167" s="407" t="str">
        <f>IF($B167="-","",INDEX('Res.Aux.'!$A$12:$AE$722,MATCH($B167,'Res.Aux.'!$Y$12:$Y$722,0),MATCH(J$6,'Res.Aux.'!$A$14:$AE$14,0)))</f>
        <v/>
      </c>
      <c r="K167" s="408" t="str">
        <f>IF($C167="","",Datos!$H$26)</f>
        <v/>
      </c>
      <c r="L167" s="409" t="str">
        <f>IF($I167="","",INDEX(Datos!$D$25:$I$33,MATCH('G. VAR. MAKRO'!$M167,Datos!$E$25:$E$33,0),MATCH('G. VAR. MAKRO'!$L$6,Datos!$D$26:$I$26,0)))</f>
        <v/>
      </c>
      <c r="M167" s="407" t="str">
        <f>IF($I167="","",INDEX('Res.Aux.'!$A$12:$AE$722,MATCH($B167,'Res.Aux.'!$Y$12:$Y$722,0),MATCH(M$6,'Res.Aux.'!$A$22:$AE$22,0)))</f>
        <v/>
      </c>
      <c r="N167" s="410" t="str">
        <f>IF($B167="-","",INDEX('Res.Aux.'!$A$12:$AE$722,MATCH($B167,'Res.Aux.'!$Y$12:$Y$722,0),MATCH(N$6,'Res.Aux.'!$A$14:$AE$14,0)))</f>
        <v/>
      </c>
      <c r="O167" s="411"/>
      <c r="P167" s="412" t="str">
        <f t="shared" si="47"/>
        <v/>
      </c>
      <c r="Q167" s="413" t="str">
        <f t="shared" si="50"/>
        <v>ù</v>
      </c>
      <c r="R167" s="414" t="str">
        <f>IF($B167="-","",INDEX('Res.Aux.'!$A$12:$AE$722,MATCH($B167,'Res.Aux.'!$Y$12:$Y$722,0),MATCH(R$6,'Res.Aux.'!$A$15:$AE$15,0)))</f>
        <v/>
      </c>
      <c r="S167" s="415" t="str">
        <f>IF($B167="-","",INDEX('Res.Aux.'!$A$12:$AE$722,MATCH($B167,'Res.Aux.'!$Y$12:$Y$722,0),MATCH(S$6,'Res.Aux.'!$A$15:$AE$15,0)))</f>
        <v/>
      </c>
      <c r="T167" s="415" t="str">
        <f>IF($B167="-","",INDEX('Res.Aux.'!$A$12:$AE$722,MATCH($B167,'Res.Aux.'!$Y$12:$Y$722,0),MATCH(T$6,'Res.Aux.'!$A$15:$AE$15,0)))</f>
        <v/>
      </c>
      <c r="U167" s="416" t="str">
        <f>IF($B167="-","",INDEX('Res.Aux.'!$A$12:$AE$722,MATCH($B167,'Res.Aux.'!$Y$12:$Y$722,0),MATCH(U$6,'Res.Aux.'!$A$15:$AE$15,0)))</f>
        <v/>
      </c>
      <c r="V167" s="417"/>
      <c r="W167" s="414" t="str">
        <f t="shared" si="51"/>
        <v>-</v>
      </c>
      <c r="X167" s="415" t="str">
        <f t="shared" si="52"/>
        <v>-</v>
      </c>
      <c r="Y167" s="415" t="str">
        <f t="shared" si="53"/>
        <v>-</v>
      </c>
      <c r="Z167" s="416" t="str">
        <f t="shared" si="54"/>
        <v>-</v>
      </c>
      <c r="AA167" s="417"/>
      <c r="AB167" s="414" t="str">
        <f t="shared" si="55"/>
        <v>-</v>
      </c>
      <c r="AC167" s="415" t="str">
        <f t="shared" si="56"/>
        <v>-</v>
      </c>
      <c r="AD167" s="415" t="str">
        <f t="shared" si="57"/>
        <v>-</v>
      </c>
      <c r="AE167" s="416" t="str">
        <f t="shared" si="58"/>
        <v>-</v>
      </c>
      <c r="AF167" s="417"/>
      <c r="AG167" s="410" t="str">
        <f t="shared" si="59"/>
        <v>-</v>
      </c>
      <c r="AH167" s="417"/>
      <c r="AI167" s="418" t="str">
        <f t="shared" si="60"/>
        <v>ù</v>
      </c>
      <c r="AJ167" s="419" t="str">
        <f t="shared" si="61"/>
        <v>~</v>
      </c>
      <c r="AK167" s="417"/>
      <c r="AL167" s="414" t="str">
        <f t="shared" si="62"/>
        <v>-</v>
      </c>
      <c r="AM167" s="416" t="str">
        <f t="shared" si="63"/>
        <v>-</v>
      </c>
    </row>
    <row r="168" spans="2:39" ht="15" x14ac:dyDescent="0.3">
      <c r="B168" s="400" t="str">
        <f>IF(MAX(B$7:B167)+1&gt;MAX('Res.Aux.'!$Y$23:$Y$722),"-",MAX(B$7:B167)+1)</f>
        <v>-</v>
      </c>
      <c r="C168" s="401" t="str">
        <f>IF($B168="-","",INDEX('Res.Aux.'!$A$12:$AE$722,MATCH($B168,'Res.Aux.'!$Y$12:$Y$722,0),MATCH(C$6,'Res.Aux.'!$A$14:$AE$14,0)))</f>
        <v/>
      </c>
      <c r="D168" s="402" t="str">
        <f t="shared" si="48"/>
        <v/>
      </c>
      <c r="E168" s="403" t="str">
        <f>IF($B168="-","",INDEX('Res.Aux.'!$A$12:$AE$722,MATCH($B168,'Res.Aux.'!$Y$12:$Y$722,0),MATCH(E$6,'Res.Aux.'!$A$14:$AE$14,0)))</f>
        <v/>
      </c>
      <c r="F168" s="402" t="str">
        <f t="shared" si="49"/>
        <v/>
      </c>
      <c r="G168" s="404" t="str">
        <f>IF($B168="-","",INDEX('Res.Aux.'!$A$12:$AE$722,MATCH($B168,'Res.Aux.'!$Y$12:$Y$722,0),MATCH(G$6,'Res.Aux.'!$A$14:$AE$14,0)))</f>
        <v/>
      </c>
      <c r="H168" s="405" t="str">
        <f>IF($B168="-","",Datos!$I$16)</f>
        <v/>
      </c>
      <c r="I168" s="406" t="str">
        <f>IF($C168="","",Datos!$G$16)</f>
        <v/>
      </c>
      <c r="J168" s="407" t="str">
        <f>IF($B168="-","",INDEX('Res.Aux.'!$A$12:$AE$722,MATCH($B168,'Res.Aux.'!$Y$12:$Y$722,0),MATCH(J$6,'Res.Aux.'!$A$14:$AE$14,0)))</f>
        <v/>
      </c>
      <c r="K168" s="408" t="str">
        <f>IF($C168="","",Datos!$H$26)</f>
        <v/>
      </c>
      <c r="L168" s="409" t="str">
        <f>IF($I168="","",INDEX(Datos!$D$25:$I$33,MATCH('G. VAR. MAKRO'!$M168,Datos!$E$25:$E$33,0),MATCH('G. VAR. MAKRO'!$L$6,Datos!$D$26:$I$26,0)))</f>
        <v/>
      </c>
      <c r="M168" s="407" t="str">
        <f>IF($I168="","",INDEX('Res.Aux.'!$A$12:$AE$722,MATCH($B168,'Res.Aux.'!$Y$12:$Y$722,0),MATCH(M$6,'Res.Aux.'!$A$22:$AE$22,0)))</f>
        <v/>
      </c>
      <c r="N168" s="410" t="str">
        <f>IF($B168="-","",INDEX('Res.Aux.'!$A$12:$AE$722,MATCH($B168,'Res.Aux.'!$Y$12:$Y$722,0),MATCH(N$6,'Res.Aux.'!$A$14:$AE$14,0)))</f>
        <v/>
      </c>
      <c r="O168" s="411"/>
      <c r="P168" s="412" t="str">
        <f t="shared" si="47"/>
        <v/>
      </c>
      <c r="Q168" s="413" t="str">
        <f t="shared" si="50"/>
        <v>ù</v>
      </c>
      <c r="R168" s="414" t="str">
        <f>IF($B168="-","",INDEX('Res.Aux.'!$A$12:$AE$722,MATCH($B168,'Res.Aux.'!$Y$12:$Y$722,0),MATCH(R$6,'Res.Aux.'!$A$15:$AE$15,0)))</f>
        <v/>
      </c>
      <c r="S168" s="415" t="str">
        <f>IF($B168="-","",INDEX('Res.Aux.'!$A$12:$AE$722,MATCH($B168,'Res.Aux.'!$Y$12:$Y$722,0),MATCH(S$6,'Res.Aux.'!$A$15:$AE$15,0)))</f>
        <v/>
      </c>
      <c r="T168" s="415" t="str">
        <f>IF($B168="-","",INDEX('Res.Aux.'!$A$12:$AE$722,MATCH($B168,'Res.Aux.'!$Y$12:$Y$722,0),MATCH(T$6,'Res.Aux.'!$A$15:$AE$15,0)))</f>
        <v/>
      </c>
      <c r="U168" s="416" t="str">
        <f>IF($B168="-","",INDEX('Res.Aux.'!$A$12:$AE$722,MATCH($B168,'Res.Aux.'!$Y$12:$Y$722,0),MATCH(U$6,'Res.Aux.'!$A$15:$AE$15,0)))</f>
        <v/>
      </c>
      <c r="V168" s="417"/>
      <c r="W168" s="414" t="str">
        <f t="shared" si="51"/>
        <v>-</v>
      </c>
      <c r="X168" s="415" t="str">
        <f t="shared" si="52"/>
        <v>-</v>
      </c>
      <c r="Y168" s="415" t="str">
        <f t="shared" si="53"/>
        <v>-</v>
      </c>
      <c r="Z168" s="416" t="str">
        <f t="shared" si="54"/>
        <v>-</v>
      </c>
      <c r="AA168" s="417"/>
      <c r="AB168" s="414" t="str">
        <f t="shared" si="55"/>
        <v>-</v>
      </c>
      <c r="AC168" s="415" t="str">
        <f t="shared" si="56"/>
        <v>-</v>
      </c>
      <c r="AD168" s="415" t="str">
        <f t="shared" si="57"/>
        <v>-</v>
      </c>
      <c r="AE168" s="416" t="str">
        <f t="shared" si="58"/>
        <v>-</v>
      </c>
      <c r="AF168" s="417"/>
      <c r="AG168" s="410" t="str">
        <f t="shared" si="59"/>
        <v>-</v>
      </c>
      <c r="AH168" s="417"/>
      <c r="AI168" s="418" t="str">
        <f t="shared" si="60"/>
        <v>ù</v>
      </c>
      <c r="AJ168" s="419" t="str">
        <f t="shared" si="61"/>
        <v>~</v>
      </c>
      <c r="AK168" s="417"/>
      <c r="AL168" s="414" t="str">
        <f t="shared" si="62"/>
        <v>-</v>
      </c>
      <c r="AM168" s="416" t="str">
        <f t="shared" si="63"/>
        <v>-</v>
      </c>
    </row>
    <row r="169" spans="2:39" ht="15" x14ac:dyDescent="0.3">
      <c r="B169" s="400" t="str">
        <f>IF(MAX(B$7:B168)+1&gt;MAX('Res.Aux.'!$Y$23:$Y$722),"-",MAX(B$7:B168)+1)</f>
        <v>-</v>
      </c>
      <c r="C169" s="401" t="str">
        <f>IF($B169="-","",INDEX('Res.Aux.'!$A$12:$AE$722,MATCH($B169,'Res.Aux.'!$Y$12:$Y$722,0),MATCH(C$6,'Res.Aux.'!$A$14:$AE$14,0)))</f>
        <v/>
      </c>
      <c r="D169" s="402" t="str">
        <f t="shared" si="48"/>
        <v/>
      </c>
      <c r="E169" s="403" t="str">
        <f>IF($B169="-","",INDEX('Res.Aux.'!$A$12:$AE$722,MATCH($B169,'Res.Aux.'!$Y$12:$Y$722,0),MATCH(E$6,'Res.Aux.'!$A$14:$AE$14,0)))</f>
        <v/>
      </c>
      <c r="F169" s="402" t="str">
        <f t="shared" si="49"/>
        <v/>
      </c>
      <c r="G169" s="404" t="str">
        <f>IF($B169="-","",INDEX('Res.Aux.'!$A$12:$AE$722,MATCH($B169,'Res.Aux.'!$Y$12:$Y$722,0),MATCH(G$6,'Res.Aux.'!$A$14:$AE$14,0)))</f>
        <v/>
      </c>
      <c r="H169" s="405" t="str">
        <f>IF($B169="-","",Datos!$I$16)</f>
        <v/>
      </c>
      <c r="I169" s="406" t="str">
        <f>IF($C169="","",Datos!$G$16)</f>
        <v/>
      </c>
      <c r="J169" s="407" t="str">
        <f>IF($B169="-","",INDEX('Res.Aux.'!$A$12:$AE$722,MATCH($B169,'Res.Aux.'!$Y$12:$Y$722,0),MATCH(J$6,'Res.Aux.'!$A$14:$AE$14,0)))</f>
        <v/>
      </c>
      <c r="K169" s="408" t="str">
        <f>IF($C169="","",Datos!$H$26)</f>
        <v/>
      </c>
      <c r="L169" s="409" t="str">
        <f>IF($I169="","",INDEX(Datos!$D$25:$I$33,MATCH('G. VAR. MAKRO'!$M169,Datos!$E$25:$E$33,0),MATCH('G. VAR. MAKRO'!$L$6,Datos!$D$26:$I$26,0)))</f>
        <v/>
      </c>
      <c r="M169" s="407" t="str">
        <f>IF($I169="","",INDEX('Res.Aux.'!$A$12:$AE$722,MATCH($B169,'Res.Aux.'!$Y$12:$Y$722,0),MATCH(M$6,'Res.Aux.'!$A$22:$AE$22,0)))</f>
        <v/>
      </c>
      <c r="N169" s="410" t="str">
        <f>IF($B169="-","",INDEX('Res.Aux.'!$A$12:$AE$722,MATCH($B169,'Res.Aux.'!$Y$12:$Y$722,0),MATCH(N$6,'Res.Aux.'!$A$14:$AE$14,0)))</f>
        <v/>
      </c>
      <c r="O169" s="411"/>
      <c r="P169" s="412" t="str">
        <f t="shared" si="47"/>
        <v/>
      </c>
      <c r="Q169" s="413" t="str">
        <f t="shared" si="50"/>
        <v>ù</v>
      </c>
      <c r="R169" s="414" t="str">
        <f>IF($B169="-","",INDEX('Res.Aux.'!$A$12:$AE$722,MATCH($B169,'Res.Aux.'!$Y$12:$Y$722,0),MATCH(R$6,'Res.Aux.'!$A$15:$AE$15,0)))</f>
        <v/>
      </c>
      <c r="S169" s="415" t="str">
        <f>IF($B169="-","",INDEX('Res.Aux.'!$A$12:$AE$722,MATCH($B169,'Res.Aux.'!$Y$12:$Y$722,0),MATCH(S$6,'Res.Aux.'!$A$15:$AE$15,0)))</f>
        <v/>
      </c>
      <c r="T169" s="415" t="str">
        <f>IF($B169="-","",INDEX('Res.Aux.'!$A$12:$AE$722,MATCH($B169,'Res.Aux.'!$Y$12:$Y$722,0),MATCH(T$6,'Res.Aux.'!$A$15:$AE$15,0)))</f>
        <v/>
      </c>
      <c r="U169" s="416" t="str">
        <f>IF($B169="-","",INDEX('Res.Aux.'!$A$12:$AE$722,MATCH($B169,'Res.Aux.'!$Y$12:$Y$722,0),MATCH(U$6,'Res.Aux.'!$A$15:$AE$15,0)))</f>
        <v/>
      </c>
      <c r="V169" s="417"/>
      <c r="W169" s="414" t="str">
        <f t="shared" si="51"/>
        <v>-</v>
      </c>
      <c r="X169" s="415" t="str">
        <f t="shared" si="52"/>
        <v>-</v>
      </c>
      <c r="Y169" s="415" t="str">
        <f t="shared" si="53"/>
        <v>-</v>
      </c>
      <c r="Z169" s="416" t="str">
        <f t="shared" si="54"/>
        <v>-</v>
      </c>
      <c r="AA169" s="417"/>
      <c r="AB169" s="414" t="str">
        <f t="shared" si="55"/>
        <v>-</v>
      </c>
      <c r="AC169" s="415" t="str">
        <f t="shared" si="56"/>
        <v>-</v>
      </c>
      <c r="AD169" s="415" t="str">
        <f t="shared" si="57"/>
        <v>-</v>
      </c>
      <c r="AE169" s="416" t="str">
        <f t="shared" si="58"/>
        <v>-</v>
      </c>
      <c r="AF169" s="417"/>
      <c r="AG169" s="410" t="str">
        <f t="shared" si="59"/>
        <v>-</v>
      </c>
      <c r="AH169" s="417"/>
      <c r="AI169" s="418" t="str">
        <f t="shared" si="60"/>
        <v>ù</v>
      </c>
      <c r="AJ169" s="419" t="str">
        <f t="shared" si="61"/>
        <v>~</v>
      </c>
      <c r="AK169" s="417"/>
      <c r="AL169" s="414" t="str">
        <f t="shared" si="62"/>
        <v>-</v>
      </c>
      <c r="AM169" s="416" t="str">
        <f t="shared" si="63"/>
        <v>-</v>
      </c>
    </row>
    <row r="170" spans="2:39" ht="15" x14ac:dyDescent="0.3">
      <c r="B170" s="400" t="str">
        <f>IF(MAX(B$7:B169)+1&gt;MAX('Res.Aux.'!$Y$23:$Y$722),"-",MAX(B$7:B169)+1)</f>
        <v>-</v>
      </c>
      <c r="C170" s="401" t="str">
        <f>IF($B170="-","",INDEX('Res.Aux.'!$A$12:$AE$722,MATCH($B170,'Res.Aux.'!$Y$12:$Y$722,0),MATCH(C$6,'Res.Aux.'!$A$14:$AE$14,0)))</f>
        <v/>
      </c>
      <c r="D170" s="402" t="str">
        <f t="shared" si="48"/>
        <v/>
      </c>
      <c r="E170" s="403" t="str">
        <f>IF($B170="-","",INDEX('Res.Aux.'!$A$12:$AE$722,MATCH($B170,'Res.Aux.'!$Y$12:$Y$722,0),MATCH(E$6,'Res.Aux.'!$A$14:$AE$14,0)))</f>
        <v/>
      </c>
      <c r="F170" s="402" t="str">
        <f t="shared" si="49"/>
        <v/>
      </c>
      <c r="G170" s="404" t="str">
        <f>IF($B170="-","",INDEX('Res.Aux.'!$A$12:$AE$722,MATCH($B170,'Res.Aux.'!$Y$12:$Y$722,0),MATCH(G$6,'Res.Aux.'!$A$14:$AE$14,0)))</f>
        <v/>
      </c>
      <c r="H170" s="405" t="str">
        <f>IF($B170="-","",Datos!$I$16)</f>
        <v/>
      </c>
      <c r="I170" s="406" t="str">
        <f>IF($C170="","",Datos!$G$16)</f>
        <v/>
      </c>
      <c r="J170" s="407" t="str">
        <f>IF($B170="-","",INDEX('Res.Aux.'!$A$12:$AE$722,MATCH($B170,'Res.Aux.'!$Y$12:$Y$722,0),MATCH(J$6,'Res.Aux.'!$A$14:$AE$14,0)))</f>
        <v/>
      </c>
      <c r="K170" s="408" t="str">
        <f>IF($C170="","",Datos!$H$26)</f>
        <v/>
      </c>
      <c r="L170" s="409" t="str">
        <f>IF($I170="","",INDEX(Datos!$D$25:$I$33,MATCH('G. VAR. MAKRO'!$M170,Datos!$E$25:$E$33,0),MATCH('G. VAR. MAKRO'!$L$6,Datos!$D$26:$I$26,0)))</f>
        <v/>
      </c>
      <c r="M170" s="407" t="str">
        <f>IF($I170="","",INDEX('Res.Aux.'!$A$12:$AE$722,MATCH($B170,'Res.Aux.'!$Y$12:$Y$722,0),MATCH(M$6,'Res.Aux.'!$A$22:$AE$22,0)))</f>
        <v/>
      </c>
      <c r="N170" s="410" t="str">
        <f>IF($B170="-","",INDEX('Res.Aux.'!$A$12:$AE$722,MATCH($B170,'Res.Aux.'!$Y$12:$Y$722,0),MATCH(N$6,'Res.Aux.'!$A$14:$AE$14,0)))</f>
        <v/>
      </c>
      <c r="O170" s="411"/>
      <c r="P170" s="412" t="str">
        <f t="shared" si="47"/>
        <v/>
      </c>
      <c r="Q170" s="413" t="str">
        <f t="shared" si="50"/>
        <v>ù</v>
      </c>
      <c r="R170" s="414" t="str">
        <f>IF($B170="-","",INDEX('Res.Aux.'!$A$12:$AE$722,MATCH($B170,'Res.Aux.'!$Y$12:$Y$722,0),MATCH(R$6,'Res.Aux.'!$A$15:$AE$15,0)))</f>
        <v/>
      </c>
      <c r="S170" s="415" t="str">
        <f>IF($B170="-","",INDEX('Res.Aux.'!$A$12:$AE$722,MATCH($B170,'Res.Aux.'!$Y$12:$Y$722,0),MATCH(S$6,'Res.Aux.'!$A$15:$AE$15,0)))</f>
        <v/>
      </c>
      <c r="T170" s="415" t="str">
        <f>IF($B170="-","",INDEX('Res.Aux.'!$A$12:$AE$722,MATCH($B170,'Res.Aux.'!$Y$12:$Y$722,0),MATCH(T$6,'Res.Aux.'!$A$15:$AE$15,0)))</f>
        <v/>
      </c>
      <c r="U170" s="416" t="str">
        <f>IF($B170="-","",INDEX('Res.Aux.'!$A$12:$AE$722,MATCH($B170,'Res.Aux.'!$Y$12:$Y$722,0),MATCH(U$6,'Res.Aux.'!$A$15:$AE$15,0)))</f>
        <v/>
      </c>
      <c r="V170" s="417"/>
      <c r="W170" s="414" t="str">
        <f t="shared" si="51"/>
        <v>-</v>
      </c>
      <c r="X170" s="415" t="str">
        <f t="shared" si="52"/>
        <v>-</v>
      </c>
      <c r="Y170" s="415" t="str">
        <f t="shared" si="53"/>
        <v>-</v>
      </c>
      <c r="Z170" s="416" t="str">
        <f t="shared" si="54"/>
        <v>-</v>
      </c>
      <c r="AA170" s="417"/>
      <c r="AB170" s="414" t="str">
        <f t="shared" si="55"/>
        <v>-</v>
      </c>
      <c r="AC170" s="415" t="str">
        <f t="shared" si="56"/>
        <v>-</v>
      </c>
      <c r="AD170" s="415" t="str">
        <f t="shared" si="57"/>
        <v>-</v>
      </c>
      <c r="AE170" s="416" t="str">
        <f t="shared" si="58"/>
        <v>-</v>
      </c>
      <c r="AF170" s="417"/>
      <c r="AG170" s="410" t="str">
        <f t="shared" si="59"/>
        <v>-</v>
      </c>
      <c r="AH170" s="417"/>
      <c r="AI170" s="418" t="str">
        <f t="shared" si="60"/>
        <v>ù</v>
      </c>
      <c r="AJ170" s="419" t="str">
        <f t="shared" si="61"/>
        <v>~</v>
      </c>
      <c r="AK170" s="417"/>
      <c r="AL170" s="414" t="str">
        <f t="shared" si="62"/>
        <v>-</v>
      </c>
      <c r="AM170" s="416" t="str">
        <f t="shared" si="63"/>
        <v>-</v>
      </c>
    </row>
    <row r="171" spans="2:39" ht="15" x14ac:dyDescent="0.3">
      <c r="B171" s="400" t="str">
        <f>IF(MAX(B$7:B170)+1&gt;MAX('Res.Aux.'!$Y$23:$Y$722),"-",MAX(B$7:B170)+1)</f>
        <v>-</v>
      </c>
      <c r="C171" s="401" t="str">
        <f>IF($B171="-","",INDEX('Res.Aux.'!$A$12:$AE$722,MATCH($B171,'Res.Aux.'!$Y$12:$Y$722,0),MATCH(C$6,'Res.Aux.'!$A$14:$AE$14,0)))</f>
        <v/>
      </c>
      <c r="D171" s="402" t="str">
        <f t="shared" si="48"/>
        <v/>
      </c>
      <c r="E171" s="403" t="str">
        <f>IF($B171="-","",INDEX('Res.Aux.'!$A$12:$AE$722,MATCH($B171,'Res.Aux.'!$Y$12:$Y$722,0),MATCH(E$6,'Res.Aux.'!$A$14:$AE$14,0)))</f>
        <v/>
      </c>
      <c r="F171" s="402" t="str">
        <f t="shared" si="49"/>
        <v/>
      </c>
      <c r="G171" s="404" t="str">
        <f>IF($B171="-","",INDEX('Res.Aux.'!$A$12:$AE$722,MATCH($B171,'Res.Aux.'!$Y$12:$Y$722,0),MATCH(G$6,'Res.Aux.'!$A$14:$AE$14,0)))</f>
        <v/>
      </c>
      <c r="H171" s="405" t="str">
        <f>IF($B171="-","",Datos!$I$16)</f>
        <v/>
      </c>
      <c r="I171" s="406" t="str">
        <f>IF($C171="","",Datos!$G$16)</f>
        <v/>
      </c>
      <c r="J171" s="407" t="str">
        <f>IF($B171="-","",INDEX('Res.Aux.'!$A$12:$AE$722,MATCH($B171,'Res.Aux.'!$Y$12:$Y$722,0),MATCH(J$6,'Res.Aux.'!$A$14:$AE$14,0)))</f>
        <v/>
      </c>
      <c r="K171" s="408" t="str">
        <f>IF($C171="","",Datos!$H$26)</f>
        <v/>
      </c>
      <c r="L171" s="409" t="str">
        <f>IF($I171="","",INDEX(Datos!$D$25:$I$33,MATCH('G. VAR. MAKRO'!$M171,Datos!$E$25:$E$33,0),MATCH('G. VAR. MAKRO'!$L$6,Datos!$D$26:$I$26,0)))</f>
        <v/>
      </c>
      <c r="M171" s="407" t="str">
        <f>IF($I171="","",INDEX('Res.Aux.'!$A$12:$AE$722,MATCH($B171,'Res.Aux.'!$Y$12:$Y$722,0),MATCH(M$6,'Res.Aux.'!$A$22:$AE$22,0)))</f>
        <v/>
      </c>
      <c r="N171" s="410" t="str">
        <f>IF($B171="-","",INDEX('Res.Aux.'!$A$12:$AE$722,MATCH($B171,'Res.Aux.'!$Y$12:$Y$722,0),MATCH(N$6,'Res.Aux.'!$A$14:$AE$14,0)))</f>
        <v/>
      </c>
      <c r="O171" s="411"/>
      <c r="P171" s="412" t="str">
        <f t="shared" si="47"/>
        <v/>
      </c>
      <c r="Q171" s="413" t="str">
        <f t="shared" si="50"/>
        <v>ù</v>
      </c>
      <c r="R171" s="414" t="str">
        <f>IF($B171="-","",INDEX('Res.Aux.'!$A$12:$AE$722,MATCH($B171,'Res.Aux.'!$Y$12:$Y$722,0),MATCH(R$6,'Res.Aux.'!$A$15:$AE$15,0)))</f>
        <v/>
      </c>
      <c r="S171" s="415" t="str">
        <f>IF($B171="-","",INDEX('Res.Aux.'!$A$12:$AE$722,MATCH($B171,'Res.Aux.'!$Y$12:$Y$722,0),MATCH(S$6,'Res.Aux.'!$A$15:$AE$15,0)))</f>
        <v/>
      </c>
      <c r="T171" s="415" t="str">
        <f>IF($B171="-","",INDEX('Res.Aux.'!$A$12:$AE$722,MATCH($B171,'Res.Aux.'!$Y$12:$Y$722,0),MATCH(T$6,'Res.Aux.'!$A$15:$AE$15,0)))</f>
        <v/>
      </c>
      <c r="U171" s="416" t="str">
        <f>IF($B171="-","",INDEX('Res.Aux.'!$A$12:$AE$722,MATCH($B171,'Res.Aux.'!$Y$12:$Y$722,0),MATCH(U$6,'Res.Aux.'!$A$15:$AE$15,0)))</f>
        <v/>
      </c>
      <c r="V171" s="417"/>
      <c r="W171" s="414" t="str">
        <f t="shared" si="51"/>
        <v>-</v>
      </c>
      <c r="X171" s="415" t="str">
        <f t="shared" si="52"/>
        <v>-</v>
      </c>
      <c r="Y171" s="415" t="str">
        <f t="shared" si="53"/>
        <v>-</v>
      </c>
      <c r="Z171" s="416" t="str">
        <f t="shared" si="54"/>
        <v>-</v>
      </c>
      <c r="AA171" s="417"/>
      <c r="AB171" s="414" t="str">
        <f t="shared" si="55"/>
        <v>-</v>
      </c>
      <c r="AC171" s="415" t="str">
        <f t="shared" si="56"/>
        <v>-</v>
      </c>
      <c r="AD171" s="415" t="str">
        <f t="shared" si="57"/>
        <v>-</v>
      </c>
      <c r="AE171" s="416" t="str">
        <f t="shared" si="58"/>
        <v>-</v>
      </c>
      <c r="AF171" s="417"/>
      <c r="AG171" s="410" t="str">
        <f t="shared" si="59"/>
        <v>-</v>
      </c>
      <c r="AH171" s="417"/>
      <c r="AI171" s="418" t="str">
        <f t="shared" si="60"/>
        <v>ù</v>
      </c>
      <c r="AJ171" s="419" t="str">
        <f t="shared" si="61"/>
        <v>~</v>
      </c>
      <c r="AK171" s="417"/>
      <c r="AL171" s="414" t="str">
        <f t="shared" si="62"/>
        <v>-</v>
      </c>
      <c r="AM171" s="416" t="str">
        <f t="shared" si="63"/>
        <v>-</v>
      </c>
    </row>
    <row r="172" spans="2:39" ht="15" x14ac:dyDescent="0.3">
      <c r="B172" s="400" t="str">
        <f>IF(MAX(B$7:B171)+1&gt;MAX('Res.Aux.'!$Y$23:$Y$722),"-",MAX(B$7:B171)+1)</f>
        <v>-</v>
      </c>
      <c r="C172" s="401" t="str">
        <f>IF($B172="-","",INDEX('Res.Aux.'!$A$12:$AE$722,MATCH($B172,'Res.Aux.'!$Y$12:$Y$722,0),MATCH(C$6,'Res.Aux.'!$A$14:$AE$14,0)))</f>
        <v/>
      </c>
      <c r="D172" s="402" t="str">
        <f t="shared" si="48"/>
        <v/>
      </c>
      <c r="E172" s="403" t="str">
        <f>IF($B172="-","",INDEX('Res.Aux.'!$A$12:$AE$722,MATCH($B172,'Res.Aux.'!$Y$12:$Y$722,0),MATCH(E$6,'Res.Aux.'!$A$14:$AE$14,0)))</f>
        <v/>
      </c>
      <c r="F172" s="402" t="str">
        <f t="shared" si="49"/>
        <v/>
      </c>
      <c r="G172" s="404" t="str">
        <f>IF($B172="-","",INDEX('Res.Aux.'!$A$12:$AE$722,MATCH($B172,'Res.Aux.'!$Y$12:$Y$722,0),MATCH(G$6,'Res.Aux.'!$A$14:$AE$14,0)))</f>
        <v/>
      </c>
      <c r="H172" s="405" t="str">
        <f>IF($B172="-","",Datos!$I$16)</f>
        <v/>
      </c>
      <c r="I172" s="406" t="str">
        <f>IF($C172="","",Datos!$G$16)</f>
        <v/>
      </c>
      <c r="J172" s="407" t="str">
        <f>IF($B172="-","",INDEX('Res.Aux.'!$A$12:$AE$722,MATCH($B172,'Res.Aux.'!$Y$12:$Y$722,0),MATCH(J$6,'Res.Aux.'!$A$14:$AE$14,0)))</f>
        <v/>
      </c>
      <c r="K172" s="408" t="str">
        <f>IF($C172="","",Datos!$H$26)</f>
        <v/>
      </c>
      <c r="L172" s="409" t="str">
        <f>IF($I172="","",INDEX(Datos!$D$25:$I$33,MATCH('G. VAR. MAKRO'!$M172,Datos!$E$25:$E$33,0),MATCH('G. VAR. MAKRO'!$L$6,Datos!$D$26:$I$26,0)))</f>
        <v/>
      </c>
      <c r="M172" s="407" t="str">
        <f>IF($I172="","",INDEX('Res.Aux.'!$A$12:$AE$722,MATCH($B172,'Res.Aux.'!$Y$12:$Y$722,0),MATCH(M$6,'Res.Aux.'!$A$22:$AE$22,0)))</f>
        <v/>
      </c>
      <c r="N172" s="410" t="str">
        <f>IF($B172="-","",INDEX('Res.Aux.'!$A$12:$AE$722,MATCH($B172,'Res.Aux.'!$Y$12:$Y$722,0),MATCH(N$6,'Res.Aux.'!$A$14:$AE$14,0)))</f>
        <v/>
      </c>
      <c r="O172" s="411"/>
      <c r="P172" s="412" t="str">
        <f t="shared" si="47"/>
        <v/>
      </c>
      <c r="Q172" s="413" t="str">
        <f t="shared" si="50"/>
        <v>ù</v>
      </c>
      <c r="R172" s="414" t="str">
        <f>IF($B172="-","",INDEX('Res.Aux.'!$A$12:$AE$722,MATCH($B172,'Res.Aux.'!$Y$12:$Y$722,0),MATCH(R$6,'Res.Aux.'!$A$15:$AE$15,0)))</f>
        <v/>
      </c>
      <c r="S172" s="415" t="str">
        <f>IF($B172="-","",INDEX('Res.Aux.'!$A$12:$AE$722,MATCH($B172,'Res.Aux.'!$Y$12:$Y$722,0),MATCH(S$6,'Res.Aux.'!$A$15:$AE$15,0)))</f>
        <v/>
      </c>
      <c r="T172" s="415" t="str">
        <f>IF($B172="-","",INDEX('Res.Aux.'!$A$12:$AE$722,MATCH($B172,'Res.Aux.'!$Y$12:$Y$722,0),MATCH(T$6,'Res.Aux.'!$A$15:$AE$15,0)))</f>
        <v/>
      </c>
      <c r="U172" s="416" t="str">
        <f>IF($B172="-","",INDEX('Res.Aux.'!$A$12:$AE$722,MATCH($B172,'Res.Aux.'!$Y$12:$Y$722,0),MATCH(U$6,'Res.Aux.'!$A$15:$AE$15,0)))</f>
        <v/>
      </c>
      <c r="V172" s="417"/>
      <c r="W172" s="414" t="str">
        <f t="shared" si="51"/>
        <v>-</v>
      </c>
      <c r="X172" s="415" t="str">
        <f t="shared" si="52"/>
        <v>-</v>
      </c>
      <c r="Y172" s="415" t="str">
        <f t="shared" si="53"/>
        <v>-</v>
      </c>
      <c r="Z172" s="416" t="str">
        <f t="shared" si="54"/>
        <v>-</v>
      </c>
      <c r="AA172" s="417"/>
      <c r="AB172" s="414" t="str">
        <f t="shared" si="55"/>
        <v>-</v>
      </c>
      <c r="AC172" s="415" t="str">
        <f t="shared" si="56"/>
        <v>-</v>
      </c>
      <c r="AD172" s="415" t="str">
        <f t="shared" si="57"/>
        <v>-</v>
      </c>
      <c r="AE172" s="416" t="str">
        <f t="shared" si="58"/>
        <v>-</v>
      </c>
      <c r="AF172" s="417"/>
      <c r="AG172" s="410" t="str">
        <f t="shared" si="59"/>
        <v>-</v>
      </c>
      <c r="AH172" s="417"/>
      <c r="AI172" s="418" t="str">
        <f t="shared" si="60"/>
        <v>ù</v>
      </c>
      <c r="AJ172" s="419" t="str">
        <f t="shared" si="61"/>
        <v>~</v>
      </c>
      <c r="AK172" s="417"/>
      <c r="AL172" s="414" t="str">
        <f t="shared" si="62"/>
        <v>-</v>
      </c>
      <c r="AM172" s="416" t="str">
        <f t="shared" si="63"/>
        <v>-</v>
      </c>
    </row>
    <row r="173" spans="2:39" ht="15" x14ac:dyDescent="0.3">
      <c r="B173" s="400" t="str">
        <f>IF(MAX(B$7:B172)+1&gt;MAX('Res.Aux.'!$Y$23:$Y$722),"-",MAX(B$7:B172)+1)</f>
        <v>-</v>
      </c>
      <c r="C173" s="401" t="str">
        <f>IF($B173="-","",INDEX('Res.Aux.'!$A$12:$AE$722,MATCH($B173,'Res.Aux.'!$Y$12:$Y$722,0),MATCH(C$6,'Res.Aux.'!$A$14:$AE$14,0)))</f>
        <v/>
      </c>
      <c r="D173" s="402" t="str">
        <f t="shared" si="48"/>
        <v/>
      </c>
      <c r="E173" s="403" t="str">
        <f>IF($B173="-","",INDEX('Res.Aux.'!$A$12:$AE$722,MATCH($B173,'Res.Aux.'!$Y$12:$Y$722,0),MATCH(E$6,'Res.Aux.'!$A$14:$AE$14,0)))</f>
        <v/>
      </c>
      <c r="F173" s="402" t="str">
        <f t="shared" si="49"/>
        <v/>
      </c>
      <c r="G173" s="404" t="str">
        <f>IF($B173="-","",INDEX('Res.Aux.'!$A$12:$AE$722,MATCH($B173,'Res.Aux.'!$Y$12:$Y$722,0),MATCH(G$6,'Res.Aux.'!$A$14:$AE$14,0)))</f>
        <v/>
      </c>
      <c r="H173" s="405" t="str">
        <f>IF($B173="-","",Datos!$I$16)</f>
        <v/>
      </c>
      <c r="I173" s="406" t="str">
        <f>IF($C173="","",Datos!$G$16)</f>
        <v/>
      </c>
      <c r="J173" s="407" t="str">
        <f>IF($B173="-","",INDEX('Res.Aux.'!$A$12:$AE$722,MATCH($B173,'Res.Aux.'!$Y$12:$Y$722,0),MATCH(J$6,'Res.Aux.'!$A$14:$AE$14,0)))</f>
        <v/>
      </c>
      <c r="K173" s="408" t="str">
        <f>IF($C173="","",Datos!$H$26)</f>
        <v/>
      </c>
      <c r="L173" s="409" t="str">
        <f>IF($I173="","",INDEX(Datos!$D$25:$I$33,MATCH('G. VAR. MAKRO'!$M173,Datos!$E$25:$E$33,0),MATCH('G. VAR. MAKRO'!$L$6,Datos!$D$26:$I$26,0)))</f>
        <v/>
      </c>
      <c r="M173" s="407" t="str">
        <f>IF($I173="","",INDEX('Res.Aux.'!$A$12:$AE$722,MATCH($B173,'Res.Aux.'!$Y$12:$Y$722,0),MATCH(M$6,'Res.Aux.'!$A$22:$AE$22,0)))</f>
        <v/>
      </c>
      <c r="N173" s="410" t="str">
        <f>IF($B173="-","",INDEX('Res.Aux.'!$A$12:$AE$722,MATCH($B173,'Res.Aux.'!$Y$12:$Y$722,0),MATCH(N$6,'Res.Aux.'!$A$14:$AE$14,0)))</f>
        <v/>
      </c>
      <c r="O173" s="411"/>
      <c r="P173" s="412" t="str">
        <f t="shared" si="47"/>
        <v/>
      </c>
      <c r="Q173" s="413" t="str">
        <f t="shared" si="50"/>
        <v>ù</v>
      </c>
      <c r="R173" s="414" t="str">
        <f>IF($B173="-","",INDEX('Res.Aux.'!$A$12:$AE$722,MATCH($B173,'Res.Aux.'!$Y$12:$Y$722,0),MATCH(R$6,'Res.Aux.'!$A$15:$AE$15,0)))</f>
        <v/>
      </c>
      <c r="S173" s="415" t="str">
        <f>IF($B173="-","",INDEX('Res.Aux.'!$A$12:$AE$722,MATCH($B173,'Res.Aux.'!$Y$12:$Y$722,0),MATCH(S$6,'Res.Aux.'!$A$15:$AE$15,0)))</f>
        <v/>
      </c>
      <c r="T173" s="415" t="str">
        <f>IF($B173="-","",INDEX('Res.Aux.'!$A$12:$AE$722,MATCH($B173,'Res.Aux.'!$Y$12:$Y$722,0),MATCH(T$6,'Res.Aux.'!$A$15:$AE$15,0)))</f>
        <v/>
      </c>
      <c r="U173" s="416" t="str">
        <f>IF($B173="-","",INDEX('Res.Aux.'!$A$12:$AE$722,MATCH($B173,'Res.Aux.'!$Y$12:$Y$722,0),MATCH(U$6,'Res.Aux.'!$A$15:$AE$15,0)))</f>
        <v/>
      </c>
      <c r="V173" s="417"/>
      <c r="W173" s="414" t="str">
        <f t="shared" si="51"/>
        <v>-</v>
      </c>
      <c r="X173" s="415" t="str">
        <f t="shared" si="52"/>
        <v>-</v>
      </c>
      <c r="Y173" s="415" t="str">
        <f t="shared" si="53"/>
        <v>-</v>
      </c>
      <c r="Z173" s="416" t="str">
        <f t="shared" si="54"/>
        <v>-</v>
      </c>
      <c r="AA173" s="417"/>
      <c r="AB173" s="414" t="str">
        <f t="shared" si="55"/>
        <v>-</v>
      </c>
      <c r="AC173" s="415" t="str">
        <f t="shared" si="56"/>
        <v>-</v>
      </c>
      <c r="AD173" s="415" t="str">
        <f t="shared" si="57"/>
        <v>-</v>
      </c>
      <c r="AE173" s="416" t="str">
        <f t="shared" si="58"/>
        <v>-</v>
      </c>
      <c r="AF173" s="417"/>
      <c r="AG173" s="410" t="str">
        <f t="shared" si="59"/>
        <v>-</v>
      </c>
      <c r="AH173" s="417"/>
      <c r="AI173" s="418" t="str">
        <f t="shared" si="60"/>
        <v>ù</v>
      </c>
      <c r="AJ173" s="419" t="str">
        <f t="shared" si="61"/>
        <v>~</v>
      </c>
      <c r="AK173" s="417"/>
      <c r="AL173" s="414" t="str">
        <f t="shared" si="62"/>
        <v>-</v>
      </c>
      <c r="AM173" s="416" t="str">
        <f t="shared" si="63"/>
        <v>-</v>
      </c>
    </row>
    <row r="174" spans="2:39" ht="15" x14ac:dyDescent="0.3">
      <c r="B174" s="400" t="str">
        <f>IF(MAX(B$7:B173)+1&gt;MAX('Res.Aux.'!$Y$23:$Y$722),"-",MAX(B$7:B173)+1)</f>
        <v>-</v>
      </c>
      <c r="C174" s="401" t="str">
        <f>IF($B174="-","",INDEX('Res.Aux.'!$A$12:$AE$722,MATCH($B174,'Res.Aux.'!$Y$12:$Y$722,0),MATCH(C$6,'Res.Aux.'!$A$14:$AE$14,0)))</f>
        <v/>
      </c>
      <c r="D174" s="402" t="str">
        <f t="shared" si="48"/>
        <v/>
      </c>
      <c r="E174" s="403" t="str">
        <f>IF($B174="-","",INDEX('Res.Aux.'!$A$12:$AE$722,MATCH($B174,'Res.Aux.'!$Y$12:$Y$722,0),MATCH(E$6,'Res.Aux.'!$A$14:$AE$14,0)))</f>
        <v/>
      </c>
      <c r="F174" s="402" t="str">
        <f t="shared" si="49"/>
        <v/>
      </c>
      <c r="G174" s="404" t="str">
        <f>IF($B174="-","",INDEX('Res.Aux.'!$A$12:$AE$722,MATCH($B174,'Res.Aux.'!$Y$12:$Y$722,0),MATCH(G$6,'Res.Aux.'!$A$14:$AE$14,0)))</f>
        <v/>
      </c>
      <c r="H174" s="405" t="str">
        <f>IF($B174="-","",Datos!$I$16)</f>
        <v/>
      </c>
      <c r="I174" s="406" t="str">
        <f>IF($C174="","",Datos!$G$16)</f>
        <v/>
      </c>
      <c r="J174" s="407" t="str">
        <f>IF($B174="-","",INDEX('Res.Aux.'!$A$12:$AE$722,MATCH($B174,'Res.Aux.'!$Y$12:$Y$722,0),MATCH(J$6,'Res.Aux.'!$A$14:$AE$14,0)))</f>
        <v/>
      </c>
      <c r="K174" s="408" t="str">
        <f>IF($C174="","",Datos!$H$26)</f>
        <v/>
      </c>
      <c r="L174" s="409" t="str">
        <f>IF($I174="","",INDEX(Datos!$D$25:$I$33,MATCH('G. VAR. MAKRO'!$M174,Datos!$E$25:$E$33,0),MATCH('G. VAR. MAKRO'!$L$6,Datos!$D$26:$I$26,0)))</f>
        <v/>
      </c>
      <c r="M174" s="407" t="str">
        <f>IF($I174="","",INDEX('Res.Aux.'!$A$12:$AE$722,MATCH($B174,'Res.Aux.'!$Y$12:$Y$722,0),MATCH(M$6,'Res.Aux.'!$A$22:$AE$22,0)))</f>
        <v/>
      </c>
      <c r="N174" s="410" t="str">
        <f>IF($B174="-","",INDEX('Res.Aux.'!$A$12:$AE$722,MATCH($B174,'Res.Aux.'!$Y$12:$Y$722,0),MATCH(N$6,'Res.Aux.'!$A$14:$AE$14,0)))</f>
        <v/>
      </c>
      <c r="O174" s="411"/>
      <c r="P174" s="412" t="str">
        <f t="shared" si="47"/>
        <v/>
      </c>
      <c r="Q174" s="413" t="str">
        <f t="shared" si="50"/>
        <v>ù</v>
      </c>
      <c r="R174" s="414" t="str">
        <f>IF($B174="-","",INDEX('Res.Aux.'!$A$12:$AE$722,MATCH($B174,'Res.Aux.'!$Y$12:$Y$722,0),MATCH(R$6,'Res.Aux.'!$A$15:$AE$15,0)))</f>
        <v/>
      </c>
      <c r="S174" s="415" t="str">
        <f>IF($B174="-","",INDEX('Res.Aux.'!$A$12:$AE$722,MATCH($B174,'Res.Aux.'!$Y$12:$Y$722,0),MATCH(S$6,'Res.Aux.'!$A$15:$AE$15,0)))</f>
        <v/>
      </c>
      <c r="T174" s="415" t="str">
        <f>IF($B174="-","",INDEX('Res.Aux.'!$A$12:$AE$722,MATCH($B174,'Res.Aux.'!$Y$12:$Y$722,0),MATCH(T$6,'Res.Aux.'!$A$15:$AE$15,0)))</f>
        <v/>
      </c>
      <c r="U174" s="416" t="str">
        <f>IF($B174="-","",INDEX('Res.Aux.'!$A$12:$AE$722,MATCH($B174,'Res.Aux.'!$Y$12:$Y$722,0),MATCH(U$6,'Res.Aux.'!$A$15:$AE$15,0)))</f>
        <v/>
      </c>
      <c r="V174" s="417"/>
      <c r="W174" s="414" t="str">
        <f t="shared" si="51"/>
        <v>-</v>
      </c>
      <c r="X174" s="415" t="str">
        <f t="shared" si="52"/>
        <v>-</v>
      </c>
      <c r="Y174" s="415" t="str">
        <f t="shared" si="53"/>
        <v>-</v>
      </c>
      <c r="Z174" s="416" t="str">
        <f t="shared" si="54"/>
        <v>-</v>
      </c>
      <c r="AA174" s="417"/>
      <c r="AB174" s="414" t="str">
        <f t="shared" si="55"/>
        <v>-</v>
      </c>
      <c r="AC174" s="415" t="str">
        <f t="shared" si="56"/>
        <v>-</v>
      </c>
      <c r="AD174" s="415" t="str">
        <f t="shared" si="57"/>
        <v>-</v>
      </c>
      <c r="AE174" s="416" t="str">
        <f t="shared" si="58"/>
        <v>-</v>
      </c>
      <c r="AF174" s="417"/>
      <c r="AG174" s="410" t="str">
        <f t="shared" si="59"/>
        <v>-</v>
      </c>
      <c r="AH174" s="417"/>
      <c r="AI174" s="418" t="str">
        <f t="shared" si="60"/>
        <v>ù</v>
      </c>
      <c r="AJ174" s="419" t="str">
        <f t="shared" si="61"/>
        <v>~</v>
      </c>
      <c r="AK174" s="417"/>
      <c r="AL174" s="414" t="str">
        <f t="shared" si="62"/>
        <v>-</v>
      </c>
      <c r="AM174" s="416" t="str">
        <f t="shared" si="63"/>
        <v>-</v>
      </c>
    </row>
    <row r="175" spans="2:39" ht="15" x14ac:dyDescent="0.3">
      <c r="B175" s="400" t="str">
        <f>IF(MAX(B$7:B174)+1&gt;MAX('Res.Aux.'!$Y$23:$Y$722),"-",MAX(B$7:B174)+1)</f>
        <v>-</v>
      </c>
      <c r="C175" s="401" t="str">
        <f>IF($B175="-","",INDEX('Res.Aux.'!$A$12:$AE$722,MATCH($B175,'Res.Aux.'!$Y$12:$Y$722,0),MATCH(C$6,'Res.Aux.'!$A$14:$AE$14,0)))</f>
        <v/>
      </c>
      <c r="D175" s="402" t="str">
        <f t="shared" si="48"/>
        <v/>
      </c>
      <c r="E175" s="403" t="str">
        <f>IF($B175="-","",INDEX('Res.Aux.'!$A$12:$AE$722,MATCH($B175,'Res.Aux.'!$Y$12:$Y$722,0),MATCH(E$6,'Res.Aux.'!$A$14:$AE$14,0)))</f>
        <v/>
      </c>
      <c r="F175" s="402" t="str">
        <f t="shared" si="49"/>
        <v/>
      </c>
      <c r="G175" s="404" t="str">
        <f>IF($B175="-","",INDEX('Res.Aux.'!$A$12:$AE$722,MATCH($B175,'Res.Aux.'!$Y$12:$Y$722,0),MATCH(G$6,'Res.Aux.'!$A$14:$AE$14,0)))</f>
        <v/>
      </c>
      <c r="H175" s="405" t="str">
        <f>IF($B175="-","",Datos!$I$16)</f>
        <v/>
      </c>
      <c r="I175" s="406" t="str">
        <f>IF($C175="","",Datos!$G$16)</f>
        <v/>
      </c>
      <c r="J175" s="407" t="str">
        <f>IF($B175="-","",INDEX('Res.Aux.'!$A$12:$AE$722,MATCH($B175,'Res.Aux.'!$Y$12:$Y$722,0),MATCH(J$6,'Res.Aux.'!$A$14:$AE$14,0)))</f>
        <v/>
      </c>
      <c r="K175" s="408" t="str">
        <f>IF($C175="","",Datos!$H$26)</f>
        <v/>
      </c>
      <c r="L175" s="409" t="str">
        <f>IF($I175="","",INDEX(Datos!$D$25:$I$33,MATCH('G. VAR. MAKRO'!$M175,Datos!$E$25:$E$33,0),MATCH('G. VAR. MAKRO'!$L$6,Datos!$D$26:$I$26,0)))</f>
        <v/>
      </c>
      <c r="M175" s="407" t="str">
        <f>IF($I175="","",INDEX('Res.Aux.'!$A$12:$AE$722,MATCH($B175,'Res.Aux.'!$Y$12:$Y$722,0),MATCH(M$6,'Res.Aux.'!$A$22:$AE$22,0)))</f>
        <v/>
      </c>
      <c r="N175" s="410" t="str">
        <f>IF($B175="-","",INDEX('Res.Aux.'!$A$12:$AE$722,MATCH($B175,'Res.Aux.'!$Y$12:$Y$722,0),MATCH(N$6,'Res.Aux.'!$A$14:$AE$14,0)))</f>
        <v/>
      </c>
      <c r="O175" s="411"/>
      <c r="P175" s="412" t="str">
        <f t="shared" si="47"/>
        <v/>
      </c>
      <c r="Q175" s="413" t="str">
        <f t="shared" si="50"/>
        <v>ù</v>
      </c>
      <c r="R175" s="414" t="str">
        <f>IF($B175="-","",INDEX('Res.Aux.'!$A$12:$AE$722,MATCH($B175,'Res.Aux.'!$Y$12:$Y$722,0),MATCH(R$6,'Res.Aux.'!$A$15:$AE$15,0)))</f>
        <v/>
      </c>
      <c r="S175" s="415" t="str">
        <f>IF($B175="-","",INDEX('Res.Aux.'!$A$12:$AE$722,MATCH($B175,'Res.Aux.'!$Y$12:$Y$722,0),MATCH(S$6,'Res.Aux.'!$A$15:$AE$15,0)))</f>
        <v/>
      </c>
      <c r="T175" s="415" t="str">
        <f>IF($B175="-","",INDEX('Res.Aux.'!$A$12:$AE$722,MATCH($B175,'Res.Aux.'!$Y$12:$Y$722,0),MATCH(T$6,'Res.Aux.'!$A$15:$AE$15,0)))</f>
        <v/>
      </c>
      <c r="U175" s="416" t="str">
        <f>IF($B175="-","",INDEX('Res.Aux.'!$A$12:$AE$722,MATCH($B175,'Res.Aux.'!$Y$12:$Y$722,0),MATCH(U$6,'Res.Aux.'!$A$15:$AE$15,0)))</f>
        <v/>
      </c>
      <c r="V175" s="417"/>
      <c r="W175" s="414" t="str">
        <f t="shared" si="51"/>
        <v>-</v>
      </c>
      <c r="X175" s="415" t="str">
        <f t="shared" si="52"/>
        <v>-</v>
      </c>
      <c r="Y175" s="415" t="str">
        <f t="shared" si="53"/>
        <v>-</v>
      </c>
      <c r="Z175" s="416" t="str">
        <f t="shared" si="54"/>
        <v>-</v>
      </c>
      <c r="AA175" s="417"/>
      <c r="AB175" s="414" t="str">
        <f t="shared" si="55"/>
        <v>-</v>
      </c>
      <c r="AC175" s="415" t="str">
        <f t="shared" si="56"/>
        <v>-</v>
      </c>
      <c r="AD175" s="415" t="str">
        <f t="shared" si="57"/>
        <v>-</v>
      </c>
      <c r="AE175" s="416" t="str">
        <f t="shared" si="58"/>
        <v>-</v>
      </c>
      <c r="AF175" s="417"/>
      <c r="AG175" s="410" t="str">
        <f t="shared" si="59"/>
        <v>-</v>
      </c>
      <c r="AH175" s="417"/>
      <c r="AI175" s="418" t="str">
        <f t="shared" si="60"/>
        <v>ù</v>
      </c>
      <c r="AJ175" s="419" t="str">
        <f t="shared" si="61"/>
        <v>~</v>
      </c>
      <c r="AK175" s="417"/>
      <c r="AL175" s="414" t="str">
        <f t="shared" si="62"/>
        <v>-</v>
      </c>
      <c r="AM175" s="416" t="str">
        <f t="shared" si="63"/>
        <v>-</v>
      </c>
    </row>
    <row r="176" spans="2:39" ht="15" x14ac:dyDescent="0.3">
      <c r="B176" s="400" t="str">
        <f>IF(MAX(B$7:B175)+1&gt;MAX('Res.Aux.'!$Y$23:$Y$722),"-",MAX(B$7:B175)+1)</f>
        <v>-</v>
      </c>
      <c r="C176" s="401" t="str">
        <f>IF($B176="-","",INDEX('Res.Aux.'!$A$12:$AE$722,MATCH($B176,'Res.Aux.'!$Y$12:$Y$722,0),MATCH(C$6,'Res.Aux.'!$A$14:$AE$14,0)))</f>
        <v/>
      </c>
      <c r="D176" s="402" t="str">
        <f t="shared" si="48"/>
        <v/>
      </c>
      <c r="E176" s="403" t="str">
        <f>IF($B176="-","",INDEX('Res.Aux.'!$A$12:$AE$722,MATCH($B176,'Res.Aux.'!$Y$12:$Y$722,0),MATCH(E$6,'Res.Aux.'!$A$14:$AE$14,0)))</f>
        <v/>
      </c>
      <c r="F176" s="402" t="str">
        <f t="shared" si="49"/>
        <v/>
      </c>
      <c r="G176" s="404" t="str">
        <f>IF($B176="-","",INDEX('Res.Aux.'!$A$12:$AE$722,MATCH($B176,'Res.Aux.'!$Y$12:$Y$722,0),MATCH(G$6,'Res.Aux.'!$A$14:$AE$14,0)))</f>
        <v/>
      </c>
      <c r="H176" s="405" t="str">
        <f>IF($B176="-","",Datos!$I$16)</f>
        <v/>
      </c>
      <c r="I176" s="406" t="str">
        <f>IF($C176="","",Datos!$G$16)</f>
        <v/>
      </c>
      <c r="J176" s="407" t="str">
        <f>IF($B176="-","",INDEX('Res.Aux.'!$A$12:$AE$722,MATCH($B176,'Res.Aux.'!$Y$12:$Y$722,0),MATCH(J$6,'Res.Aux.'!$A$14:$AE$14,0)))</f>
        <v/>
      </c>
      <c r="K176" s="408" t="str">
        <f>IF($C176="","",Datos!$H$26)</f>
        <v/>
      </c>
      <c r="L176" s="409" t="str">
        <f>IF($I176="","",INDEX(Datos!$D$25:$I$33,MATCH('G. VAR. MAKRO'!$M176,Datos!$E$25:$E$33,0),MATCH('G. VAR. MAKRO'!$L$6,Datos!$D$26:$I$26,0)))</f>
        <v/>
      </c>
      <c r="M176" s="407" t="str">
        <f>IF($I176="","",INDEX('Res.Aux.'!$A$12:$AE$722,MATCH($B176,'Res.Aux.'!$Y$12:$Y$722,0),MATCH(M$6,'Res.Aux.'!$A$22:$AE$22,0)))</f>
        <v/>
      </c>
      <c r="N176" s="410" t="str">
        <f>IF($B176="-","",INDEX('Res.Aux.'!$A$12:$AE$722,MATCH($B176,'Res.Aux.'!$Y$12:$Y$722,0),MATCH(N$6,'Res.Aux.'!$A$14:$AE$14,0)))</f>
        <v/>
      </c>
      <c r="O176" s="411"/>
      <c r="P176" s="412" t="str">
        <f t="shared" si="47"/>
        <v/>
      </c>
      <c r="Q176" s="413" t="str">
        <f t="shared" si="50"/>
        <v>ù</v>
      </c>
      <c r="R176" s="414" t="str">
        <f>IF($B176="-","",INDEX('Res.Aux.'!$A$12:$AE$722,MATCH($B176,'Res.Aux.'!$Y$12:$Y$722,0),MATCH(R$6,'Res.Aux.'!$A$15:$AE$15,0)))</f>
        <v/>
      </c>
      <c r="S176" s="415" t="str">
        <f>IF($B176="-","",INDEX('Res.Aux.'!$A$12:$AE$722,MATCH($B176,'Res.Aux.'!$Y$12:$Y$722,0),MATCH(S$6,'Res.Aux.'!$A$15:$AE$15,0)))</f>
        <v/>
      </c>
      <c r="T176" s="415" t="str">
        <f>IF($B176="-","",INDEX('Res.Aux.'!$A$12:$AE$722,MATCH($B176,'Res.Aux.'!$Y$12:$Y$722,0),MATCH(T$6,'Res.Aux.'!$A$15:$AE$15,0)))</f>
        <v/>
      </c>
      <c r="U176" s="416" t="str">
        <f>IF($B176="-","",INDEX('Res.Aux.'!$A$12:$AE$722,MATCH($B176,'Res.Aux.'!$Y$12:$Y$722,0),MATCH(U$6,'Res.Aux.'!$A$15:$AE$15,0)))</f>
        <v/>
      </c>
      <c r="V176" s="417"/>
      <c r="W176" s="414" t="str">
        <f t="shared" si="51"/>
        <v>-</v>
      </c>
      <c r="X176" s="415" t="str">
        <f t="shared" si="52"/>
        <v>-</v>
      </c>
      <c r="Y176" s="415" t="str">
        <f t="shared" si="53"/>
        <v>-</v>
      </c>
      <c r="Z176" s="416" t="str">
        <f t="shared" si="54"/>
        <v>-</v>
      </c>
      <c r="AA176" s="417"/>
      <c r="AB176" s="414" t="str">
        <f t="shared" si="55"/>
        <v>-</v>
      </c>
      <c r="AC176" s="415" t="str">
        <f t="shared" si="56"/>
        <v>-</v>
      </c>
      <c r="AD176" s="415" t="str">
        <f t="shared" si="57"/>
        <v>-</v>
      </c>
      <c r="AE176" s="416" t="str">
        <f t="shared" si="58"/>
        <v>-</v>
      </c>
      <c r="AF176" s="417"/>
      <c r="AG176" s="410" t="str">
        <f t="shared" si="59"/>
        <v>-</v>
      </c>
      <c r="AH176" s="417"/>
      <c r="AI176" s="418" t="str">
        <f t="shared" si="60"/>
        <v>ù</v>
      </c>
      <c r="AJ176" s="419" t="str">
        <f t="shared" si="61"/>
        <v>~</v>
      </c>
      <c r="AK176" s="417"/>
      <c r="AL176" s="414" t="str">
        <f t="shared" si="62"/>
        <v>-</v>
      </c>
      <c r="AM176" s="416" t="str">
        <f t="shared" si="63"/>
        <v>-</v>
      </c>
    </row>
    <row r="177" spans="2:39" ht="15" x14ac:dyDescent="0.3">
      <c r="B177" s="400" t="str">
        <f>IF(MAX(B$7:B176)+1&gt;MAX('Res.Aux.'!$Y$23:$Y$722),"-",MAX(B$7:B176)+1)</f>
        <v>-</v>
      </c>
      <c r="C177" s="401" t="str">
        <f>IF($B177="-","",INDEX('Res.Aux.'!$A$12:$AE$722,MATCH($B177,'Res.Aux.'!$Y$12:$Y$722,0),MATCH(C$6,'Res.Aux.'!$A$14:$AE$14,0)))</f>
        <v/>
      </c>
      <c r="D177" s="402" t="str">
        <f t="shared" si="48"/>
        <v/>
      </c>
      <c r="E177" s="403" t="str">
        <f>IF($B177="-","",INDEX('Res.Aux.'!$A$12:$AE$722,MATCH($B177,'Res.Aux.'!$Y$12:$Y$722,0),MATCH(E$6,'Res.Aux.'!$A$14:$AE$14,0)))</f>
        <v/>
      </c>
      <c r="F177" s="402" t="str">
        <f t="shared" si="49"/>
        <v/>
      </c>
      <c r="G177" s="404" t="str">
        <f>IF($B177="-","",INDEX('Res.Aux.'!$A$12:$AE$722,MATCH($B177,'Res.Aux.'!$Y$12:$Y$722,0),MATCH(G$6,'Res.Aux.'!$A$14:$AE$14,0)))</f>
        <v/>
      </c>
      <c r="H177" s="405" t="str">
        <f>IF($B177="-","",Datos!$I$16)</f>
        <v/>
      </c>
      <c r="I177" s="406" t="str">
        <f>IF($C177="","",Datos!$G$16)</f>
        <v/>
      </c>
      <c r="J177" s="407" t="str">
        <f>IF($B177="-","",INDEX('Res.Aux.'!$A$12:$AE$722,MATCH($B177,'Res.Aux.'!$Y$12:$Y$722,0),MATCH(J$6,'Res.Aux.'!$A$14:$AE$14,0)))</f>
        <v/>
      </c>
      <c r="K177" s="408" t="str">
        <f>IF($C177="","",Datos!$H$26)</f>
        <v/>
      </c>
      <c r="L177" s="409" t="str">
        <f>IF($I177="","",INDEX(Datos!$D$25:$I$33,MATCH('G. VAR. MAKRO'!$M177,Datos!$E$25:$E$33,0),MATCH('G. VAR. MAKRO'!$L$6,Datos!$D$26:$I$26,0)))</f>
        <v/>
      </c>
      <c r="M177" s="407" t="str">
        <f>IF($I177="","",INDEX('Res.Aux.'!$A$12:$AE$722,MATCH($B177,'Res.Aux.'!$Y$12:$Y$722,0),MATCH(M$6,'Res.Aux.'!$A$22:$AE$22,0)))</f>
        <v/>
      </c>
      <c r="N177" s="410" t="str">
        <f>IF($B177="-","",INDEX('Res.Aux.'!$A$12:$AE$722,MATCH($B177,'Res.Aux.'!$Y$12:$Y$722,0),MATCH(N$6,'Res.Aux.'!$A$14:$AE$14,0)))</f>
        <v/>
      </c>
      <c r="O177" s="411"/>
      <c r="P177" s="412" t="str">
        <f t="shared" si="47"/>
        <v/>
      </c>
      <c r="Q177" s="413" t="str">
        <f t="shared" si="50"/>
        <v>ù</v>
      </c>
      <c r="R177" s="414" t="str">
        <f>IF($B177="-","",INDEX('Res.Aux.'!$A$12:$AE$722,MATCH($B177,'Res.Aux.'!$Y$12:$Y$722,0),MATCH(R$6,'Res.Aux.'!$A$15:$AE$15,0)))</f>
        <v/>
      </c>
      <c r="S177" s="415" t="str">
        <f>IF($B177="-","",INDEX('Res.Aux.'!$A$12:$AE$722,MATCH($B177,'Res.Aux.'!$Y$12:$Y$722,0),MATCH(S$6,'Res.Aux.'!$A$15:$AE$15,0)))</f>
        <v/>
      </c>
      <c r="T177" s="415" t="str">
        <f>IF($B177="-","",INDEX('Res.Aux.'!$A$12:$AE$722,MATCH($B177,'Res.Aux.'!$Y$12:$Y$722,0),MATCH(T$6,'Res.Aux.'!$A$15:$AE$15,0)))</f>
        <v/>
      </c>
      <c r="U177" s="416" t="str">
        <f>IF($B177="-","",INDEX('Res.Aux.'!$A$12:$AE$722,MATCH($B177,'Res.Aux.'!$Y$12:$Y$722,0),MATCH(U$6,'Res.Aux.'!$A$15:$AE$15,0)))</f>
        <v/>
      </c>
      <c r="V177" s="417"/>
      <c r="W177" s="414" t="str">
        <f t="shared" si="51"/>
        <v>-</v>
      </c>
      <c r="X177" s="415" t="str">
        <f t="shared" si="52"/>
        <v>-</v>
      </c>
      <c r="Y177" s="415" t="str">
        <f t="shared" si="53"/>
        <v>-</v>
      </c>
      <c r="Z177" s="416" t="str">
        <f t="shared" si="54"/>
        <v>-</v>
      </c>
      <c r="AA177" s="417"/>
      <c r="AB177" s="414" t="str">
        <f t="shared" si="55"/>
        <v>-</v>
      </c>
      <c r="AC177" s="415" t="str">
        <f t="shared" si="56"/>
        <v>-</v>
      </c>
      <c r="AD177" s="415" t="str">
        <f t="shared" si="57"/>
        <v>-</v>
      </c>
      <c r="AE177" s="416" t="str">
        <f t="shared" si="58"/>
        <v>-</v>
      </c>
      <c r="AF177" s="417"/>
      <c r="AG177" s="410" t="str">
        <f t="shared" si="59"/>
        <v>-</v>
      </c>
      <c r="AH177" s="417"/>
      <c r="AI177" s="418" t="str">
        <f t="shared" si="60"/>
        <v>ù</v>
      </c>
      <c r="AJ177" s="419" t="str">
        <f t="shared" si="61"/>
        <v>~</v>
      </c>
      <c r="AK177" s="417"/>
      <c r="AL177" s="414" t="str">
        <f t="shared" si="62"/>
        <v>-</v>
      </c>
      <c r="AM177" s="416" t="str">
        <f t="shared" si="63"/>
        <v>-</v>
      </c>
    </row>
    <row r="178" spans="2:39" ht="15" x14ac:dyDescent="0.3">
      <c r="B178" s="400" t="str">
        <f>IF(MAX(B$7:B177)+1&gt;MAX('Res.Aux.'!$Y$23:$Y$722),"-",MAX(B$7:B177)+1)</f>
        <v>-</v>
      </c>
      <c r="C178" s="401" t="str">
        <f>IF($B178="-","",INDEX('Res.Aux.'!$A$12:$AE$722,MATCH($B178,'Res.Aux.'!$Y$12:$Y$722,0),MATCH(C$6,'Res.Aux.'!$A$14:$AE$14,0)))</f>
        <v/>
      </c>
      <c r="D178" s="402" t="str">
        <f t="shared" si="48"/>
        <v/>
      </c>
      <c r="E178" s="403" t="str">
        <f>IF($B178="-","",INDEX('Res.Aux.'!$A$12:$AE$722,MATCH($B178,'Res.Aux.'!$Y$12:$Y$722,0),MATCH(E$6,'Res.Aux.'!$A$14:$AE$14,0)))</f>
        <v/>
      </c>
      <c r="F178" s="402" t="str">
        <f t="shared" si="49"/>
        <v/>
      </c>
      <c r="G178" s="404" t="str">
        <f>IF($B178="-","",INDEX('Res.Aux.'!$A$12:$AE$722,MATCH($B178,'Res.Aux.'!$Y$12:$Y$722,0),MATCH(G$6,'Res.Aux.'!$A$14:$AE$14,0)))</f>
        <v/>
      </c>
      <c r="H178" s="405" t="str">
        <f>IF($B178="-","",Datos!$I$16)</f>
        <v/>
      </c>
      <c r="I178" s="406" t="str">
        <f>IF($C178="","",Datos!$G$16)</f>
        <v/>
      </c>
      <c r="J178" s="407" t="str">
        <f>IF($B178="-","",INDEX('Res.Aux.'!$A$12:$AE$722,MATCH($B178,'Res.Aux.'!$Y$12:$Y$722,0),MATCH(J$6,'Res.Aux.'!$A$14:$AE$14,0)))</f>
        <v/>
      </c>
      <c r="K178" s="408" t="str">
        <f>IF($C178="","",Datos!$H$26)</f>
        <v/>
      </c>
      <c r="L178" s="409" t="str">
        <f>IF($I178="","",INDEX(Datos!$D$25:$I$33,MATCH('G. VAR. MAKRO'!$M178,Datos!$E$25:$E$33,0),MATCH('G. VAR. MAKRO'!$L$6,Datos!$D$26:$I$26,0)))</f>
        <v/>
      </c>
      <c r="M178" s="407" t="str">
        <f>IF($I178="","",INDEX('Res.Aux.'!$A$12:$AE$722,MATCH($B178,'Res.Aux.'!$Y$12:$Y$722,0),MATCH(M$6,'Res.Aux.'!$A$22:$AE$22,0)))</f>
        <v/>
      </c>
      <c r="N178" s="410" t="str">
        <f>IF($B178="-","",INDEX('Res.Aux.'!$A$12:$AE$722,MATCH($B178,'Res.Aux.'!$Y$12:$Y$722,0),MATCH(N$6,'Res.Aux.'!$A$14:$AE$14,0)))</f>
        <v/>
      </c>
      <c r="O178" s="411"/>
      <c r="P178" s="412" t="str">
        <f t="shared" si="47"/>
        <v/>
      </c>
      <c r="Q178" s="413" t="str">
        <f t="shared" si="50"/>
        <v>ù</v>
      </c>
      <c r="R178" s="414" t="str">
        <f>IF($B178="-","",INDEX('Res.Aux.'!$A$12:$AE$722,MATCH($B178,'Res.Aux.'!$Y$12:$Y$722,0),MATCH(R$6,'Res.Aux.'!$A$15:$AE$15,0)))</f>
        <v/>
      </c>
      <c r="S178" s="415" t="str">
        <f>IF($B178="-","",INDEX('Res.Aux.'!$A$12:$AE$722,MATCH($B178,'Res.Aux.'!$Y$12:$Y$722,0),MATCH(S$6,'Res.Aux.'!$A$15:$AE$15,0)))</f>
        <v/>
      </c>
      <c r="T178" s="415" t="str">
        <f>IF($B178="-","",INDEX('Res.Aux.'!$A$12:$AE$722,MATCH($B178,'Res.Aux.'!$Y$12:$Y$722,0),MATCH(T$6,'Res.Aux.'!$A$15:$AE$15,0)))</f>
        <v/>
      </c>
      <c r="U178" s="416" t="str">
        <f>IF($B178="-","",INDEX('Res.Aux.'!$A$12:$AE$722,MATCH($B178,'Res.Aux.'!$Y$12:$Y$722,0),MATCH(U$6,'Res.Aux.'!$A$15:$AE$15,0)))</f>
        <v/>
      </c>
      <c r="V178" s="417"/>
      <c r="W178" s="414" t="str">
        <f t="shared" si="51"/>
        <v>-</v>
      </c>
      <c r="X178" s="415" t="str">
        <f t="shared" si="52"/>
        <v>-</v>
      </c>
      <c r="Y178" s="415" t="str">
        <f t="shared" si="53"/>
        <v>-</v>
      </c>
      <c r="Z178" s="416" t="str">
        <f t="shared" si="54"/>
        <v>-</v>
      </c>
      <c r="AA178" s="417"/>
      <c r="AB178" s="414" t="str">
        <f t="shared" si="55"/>
        <v>-</v>
      </c>
      <c r="AC178" s="415" t="str">
        <f t="shared" si="56"/>
        <v>-</v>
      </c>
      <c r="AD178" s="415" t="str">
        <f t="shared" si="57"/>
        <v>-</v>
      </c>
      <c r="AE178" s="416" t="str">
        <f t="shared" si="58"/>
        <v>-</v>
      </c>
      <c r="AF178" s="417"/>
      <c r="AG178" s="410" t="str">
        <f t="shared" si="59"/>
        <v>-</v>
      </c>
      <c r="AH178" s="417"/>
      <c r="AI178" s="418" t="str">
        <f t="shared" si="60"/>
        <v>ù</v>
      </c>
      <c r="AJ178" s="419" t="str">
        <f t="shared" si="61"/>
        <v>~</v>
      </c>
      <c r="AK178" s="417"/>
      <c r="AL178" s="414" t="str">
        <f t="shared" si="62"/>
        <v>-</v>
      </c>
      <c r="AM178" s="416" t="str">
        <f t="shared" si="63"/>
        <v>-</v>
      </c>
    </row>
    <row r="179" spans="2:39" ht="15" x14ac:dyDescent="0.3">
      <c r="B179" s="400" t="str">
        <f>IF(MAX(B$7:B178)+1&gt;MAX('Res.Aux.'!$Y$23:$Y$722),"-",MAX(B$7:B178)+1)</f>
        <v>-</v>
      </c>
      <c r="C179" s="401" t="str">
        <f>IF($B179="-","",INDEX('Res.Aux.'!$A$12:$AE$722,MATCH($B179,'Res.Aux.'!$Y$12:$Y$722,0),MATCH(C$6,'Res.Aux.'!$A$14:$AE$14,0)))</f>
        <v/>
      </c>
      <c r="D179" s="402" t="str">
        <f t="shared" si="48"/>
        <v/>
      </c>
      <c r="E179" s="403" t="str">
        <f>IF($B179="-","",INDEX('Res.Aux.'!$A$12:$AE$722,MATCH($B179,'Res.Aux.'!$Y$12:$Y$722,0),MATCH(E$6,'Res.Aux.'!$A$14:$AE$14,0)))</f>
        <v/>
      </c>
      <c r="F179" s="402" t="str">
        <f t="shared" si="49"/>
        <v/>
      </c>
      <c r="G179" s="404" t="str">
        <f>IF($B179="-","",INDEX('Res.Aux.'!$A$12:$AE$722,MATCH($B179,'Res.Aux.'!$Y$12:$Y$722,0),MATCH(G$6,'Res.Aux.'!$A$14:$AE$14,0)))</f>
        <v/>
      </c>
      <c r="H179" s="405" t="str">
        <f>IF($B179="-","",Datos!$I$16)</f>
        <v/>
      </c>
      <c r="I179" s="406" t="str">
        <f>IF($C179="","",Datos!$G$16)</f>
        <v/>
      </c>
      <c r="J179" s="407" t="str">
        <f>IF($B179="-","",INDEX('Res.Aux.'!$A$12:$AE$722,MATCH($B179,'Res.Aux.'!$Y$12:$Y$722,0),MATCH(J$6,'Res.Aux.'!$A$14:$AE$14,0)))</f>
        <v/>
      </c>
      <c r="K179" s="408" t="str">
        <f>IF($C179="","",Datos!$H$26)</f>
        <v/>
      </c>
      <c r="L179" s="409" t="str">
        <f>IF($I179="","",INDEX(Datos!$D$25:$I$33,MATCH('G. VAR. MAKRO'!$M179,Datos!$E$25:$E$33,0),MATCH('G. VAR. MAKRO'!$L$6,Datos!$D$26:$I$26,0)))</f>
        <v/>
      </c>
      <c r="M179" s="407" t="str">
        <f>IF($I179="","",INDEX('Res.Aux.'!$A$12:$AE$722,MATCH($B179,'Res.Aux.'!$Y$12:$Y$722,0),MATCH(M$6,'Res.Aux.'!$A$22:$AE$22,0)))</f>
        <v/>
      </c>
      <c r="N179" s="410" t="str">
        <f>IF($B179="-","",INDEX('Res.Aux.'!$A$12:$AE$722,MATCH($B179,'Res.Aux.'!$Y$12:$Y$722,0),MATCH(N$6,'Res.Aux.'!$A$14:$AE$14,0)))</f>
        <v/>
      </c>
      <c r="O179" s="411"/>
      <c r="P179" s="412" t="str">
        <f t="shared" si="47"/>
        <v/>
      </c>
      <c r="Q179" s="413" t="str">
        <f t="shared" si="50"/>
        <v>ù</v>
      </c>
      <c r="R179" s="414" t="str">
        <f>IF($B179="-","",INDEX('Res.Aux.'!$A$12:$AE$722,MATCH($B179,'Res.Aux.'!$Y$12:$Y$722,0),MATCH(R$6,'Res.Aux.'!$A$15:$AE$15,0)))</f>
        <v/>
      </c>
      <c r="S179" s="415" t="str">
        <f>IF($B179="-","",INDEX('Res.Aux.'!$A$12:$AE$722,MATCH($B179,'Res.Aux.'!$Y$12:$Y$722,0),MATCH(S$6,'Res.Aux.'!$A$15:$AE$15,0)))</f>
        <v/>
      </c>
      <c r="T179" s="415" t="str">
        <f>IF($B179="-","",INDEX('Res.Aux.'!$A$12:$AE$722,MATCH($B179,'Res.Aux.'!$Y$12:$Y$722,0),MATCH(T$6,'Res.Aux.'!$A$15:$AE$15,0)))</f>
        <v/>
      </c>
      <c r="U179" s="416" t="str">
        <f>IF($B179="-","",INDEX('Res.Aux.'!$A$12:$AE$722,MATCH($B179,'Res.Aux.'!$Y$12:$Y$722,0),MATCH(U$6,'Res.Aux.'!$A$15:$AE$15,0)))</f>
        <v/>
      </c>
      <c r="V179" s="417"/>
      <c r="W179" s="414" t="str">
        <f t="shared" si="51"/>
        <v>-</v>
      </c>
      <c r="X179" s="415" t="str">
        <f t="shared" si="52"/>
        <v>-</v>
      </c>
      <c r="Y179" s="415" t="str">
        <f t="shared" si="53"/>
        <v>-</v>
      </c>
      <c r="Z179" s="416" t="str">
        <f t="shared" si="54"/>
        <v>-</v>
      </c>
      <c r="AA179" s="417"/>
      <c r="AB179" s="414" t="str">
        <f t="shared" si="55"/>
        <v>-</v>
      </c>
      <c r="AC179" s="415" t="str">
        <f t="shared" si="56"/>
        <v>-</v>
      </c>
      <c r="AD179" s="415" t="str">
        <f t="shared" si="57"/>
        <v>-</v>
      </c>
      <c r="AE179" s="416" t="str">
        <f t="shared" si="58"/>
        <v>-</v>
      </c>
      <c r="AF179" s="417"/>
      <c r="AG179" s="410" t="str">
        <f t="shared" si="59"/>
        <v>-</v>
      </c>
      <c r="AH179" s="417"/>
      <c r="AI179" s="418" t="str">
        <f t="shared" si="60"/>
        <v>ù</v>
      </c>
      <c r="AJ179" s="419" t="str">
        <f t="shared" si="61"/>
        <v>~</v>
      </c>
      <c r="AK179" s="417"/>
      <c r="AL179" s="414" t="str">
        <f t="shared" si="62"/>
        <v>-</v>
      </c>
      <c r="AM179" s="416" t="str">
        <f t="shared" si="63"/>
        <v>-</v>
      </c>
    </row>
    <row r="180" spans="2:39" ht="15" x14ac:dyDescent="0.3">
      <c r="B180" s="400" t="str">
        <f>IF(MAX(B$7:B179)+1&gt;MAX('Res.Aux.'!$Y$23:$Y$722),"-",MAX(B$7:B179)+1)</f>
        <v>-</v>
      </c>
      <c r="C180" s="401" t="str">
        <f>IF($B180="-","",INDEX('Res.Aux.'!$A$12:$AE$722,MATCH($B180,'Res.Aux.'!$Y$12:$Y$722,0),MATCH(C$6,'Res.Aux.'!$A$14:$AE$14,0)))</f>
        <v/>
      </c>
      <c r="D180" s="402" t="str">
        <f t="shared" si="48"/>
        <v/>
      </c>
      <c r="E180" s="403" t="str">
        <f>IF($B180="-","",INDEX('Res.Aux.'!$A$12:$AE$722,MATCH($B180,'Res.Aux.'!$Y$12:$Y$722,0),MATCH(E$6,'Res.Aux.'!$A$14:$AE$14,0)))</f>
        <v/>
      </c>
      <c r="F180" s="402" t="str">
        <f t="shared" si="49"/>
        <v/>
      </c>
      <c r="G180" s="404" t="str">
        <f>IF($B180="-","",INDEX('Res.Aux.'!$A$12:$AE$722,MATCH($B180,'Res.Aux.'!$Y$12:$Y$722,0),MATCH(G$6,'Res.Aux.'!$A$14:$AE$14,0)))</f>
        <v/>
      </c>
      <c r="H180" s="405" t="str">
        <f>IF($B180="-","",Datos!$I$16)</f>
        <v/>
      </c>
      <c r="I180" s="406" t="str">
        <f>IF($C180="","",Datos!$G$16)</f>
        <v/>
      </c>
      <c r="J180" s="407" t="str">
        <f>IF($B180="-","",INDEX('Res.Aux.'!$A$12:$AE$722,MATCH($B180,'Res.Aux.'!$Y$12:$Y$722,0),MATCH(J$6,'Res.Aux.'!$A$14:$AE$14,0)))</f>
        <v/>
      </c>
      <c r="K180" s="408" t="str">
        <f>IF($C180="","",Datos!$H$26)</f>
        <v/>
      </c>
      <c r="L180" s="409" t="str">
        <f>IF($I180="","",INDEX(Datos!$D$25:$I$33,MATCH('G. VAR. MAKRO'!$M180,Datos!$E$25:$E$33,0),MATCH('G. VAR. MAKRO'!$L$6,Datos!$D$26:$I$26,0)))</f>
        <v/>
      </c>
      <c r="M180" s="407" t="str">
        <f>IF($I180="","",INDEX('Res.Aux.'!$A$12:$AE$722,MATCH($B180,'Res.Aux.'!$Y$12:$Y$722,0),MATCH(M$6,'Res.Aux.'!$A$22:$AE$22,0)))</f>
        <v/>
      </c>
      <c r="N180" s="410" t="str">
        <f>IF($B180="-","",INDEX('Res.Aux.'!$A$12:$AE$722,MATCH($B180,'Res.Aux.'!$Y$12:$Y$722,0),MATCH(N$6,'Res.Aux.'!$A$14:$AE$14,0)))</f>
        <v/>
      </c>
      <c r="O180" s="411"/>
      <c r="P180" s="412" t="str">
        <f t="shared" si="47"/>
        <v/>
      </c>
      <c r="Q180" s="413" t="str">
        <f t="shared" si="50"/>
        <v>ù</v>
      </c>
      <c r="R180" s="414" t="str">
        <f>IF($B180="-","",INDEX('Res.Aux.'!$A$12:$AE$722,MATCH($B180,'Res.Aux.'!$Y$12:$Y$722,0),MATCH(R$6,'Res.Aux.'!$A$15:$AE$15,0)))</f>
        <v/>
      </c>
      <c r="S180" s="415" t="str">
        <f>IF($B180="-","",INDEX('Res.Aux.'!$A$12:$AE$722,MATCH($B180,'Res.Aux.'!$Y$12:$Y$722,0),MATCH(S$6,'Res.Aux.'!$A$15:$AE$15,0)))</f>
        <v/>
      </c>
      <c r="T180" s="415" t="str">
        <f>IF($B180="-","",INDEX('Res.Aux.'!$A$12:$AE$722,MATCH($B180,'Res.Aux.'!$Y$12:$Y$722,0),MATCH(T$6,'Res.Aux.'!$A$15:$AE$15,0)))</f>
        <v/>
      </c>
      <c r="U180" s="416" t="str">
        <f>IF($B180="-","",INDEX('Res.Aux.'!$A$12:$AE$722,MATCH($B180,'Res.Aux.'!$Y$12:$Y$722,0),MATCH(U$6,'Res.Aux.'!$A$15:$AE$15,0)))</f>
        <v/>
      </c>
      <c r="V180" s="417"/>
      <c r="W180" s="414" t="str">
        <f t="shared" si="51"/>
        <v>-</v>
      </c>
      <c r="X180" s="415" t="str">
        <f t="shared" si="52"/>
        <v>-</v>
      </c>
      <c r="Y180" s="415" t="str">
        <f t="shared" si="53"/>
        <v>-</v>
      </c>
      <c r="Z180" s="416" t="str">
        <f t="shared" si="54"/>
        <v>-</v>
      </c>
      <c r="AA180" s="417"/>
      <c r="AB180" s="414" t="str">
        <f t="shared" si="55"/>
        <v>-</v>
      </c>
      <c r="AC180" s="415" t="str">
        <f t="shared" si="56"/>
        <v>-</v>
      </c>
      <c r="AD180" s="415" t="str">
        <f t="shared" si="57"/>
        <v>-</v>
      </c>
      <c r="AE180" s="416" t="str">
        <f t="shared" si="58"/>
        <v>-</v>
      </c>
      <c r="AF180" s="417"/>
      <c r="AG180" s="410" t="str">
        <f t="shared" si="59"/>
        <v>-</v>
      </c>
      <c r="AH180" s="417"/>
      <c r="AI180" s="418" t="str">
        <f t="shared" si="60"/>
        <v>ù</v>
      </c>
      <c r="AJ180" s="419" t="str">
        <f t="shared" si="61"/>
        <v>~</v>
      </c>
      <c r="AK180" s="417"/>
      <c r="AL180" s="414" t="str">
        <f t="shared" si="62"/>
        <v>-</v>
      </c>
      <c r="AM180" s="416" t="str">
        <f t="shared" si="63"/>
        <v>-</v>
      </c>
    </row>
    <row r="181" spans="2:39" ht="15" x14ac:dyDescent="0.3">
      <c r="B181" s="400" t="str">
        <f>IF(MAX(B$7:B180)+1&gt;MAX('Res.Aux.'!$Y$23:$Y$722),"-",MAX(B$7:B180)+1)</f>
        <v>-</v>
      </c>
      <c r="C181" s="401" t="str">
        <f>IF($B181="-","",INDEX('Res.Aux.'!$A$12:$AE$722,MATCH($B181,'Res.Aux.'!$Y$12:$Y$722,0),MATCH(C$6,'Res.Aux.'!$A$14:$AE$14,0)))</f>
        <v/>
      </c>
      <c r="D181" s="402" t="str">
        <f t="shared" si="48"/>
        <v/>
      </c>
      <c r="E181" s="403" t="str">
        <f>IF($B181="-","",INDEX('Res.Aux.'!$A$12:$AE$722,MATCH($B181,'Res.Aux.'!$Y$12:$Y$722,0),MATCH(E$6,'Res.Aux.'!$A$14:$AE$14,0)))</f>
        <v/>
      </c>
      <c r="F181" s="402" t="str">
        <f t="shared" si="49"/>
        <v/>
      </c>
      <c r="G181" s="404" t="str">
        <f>IF($B181="-","",INDEX('Res.Aux.'!$A$12:$AE$722,MATCH($B181,'Res.Aux.'!$Y$12:$Y$722,0),MATCH(G$6,'Res.Aux.'!$A$14:$AE$14,0)))</f>
        <v/>
      </c>
      <c r="H181" s="405" t="str">
        <f>IF($B181="-","",Datos!$I$16)</f>
        <v/>
      </c>
      <c r="I181" s="406" t="str">
        <f>IF($C181="","",Datos!$G$16)</f>
        <v/>
      </c>
      <c r="J181" s="407" t="str">
        <f>IF($B181="-","",INDEX('Res.Aux.'!$A$12:$AE$722,MATCH($B181,'Res.Aux.'!$Y$12:$Y$722,0),MATCH(J$6,'Res.Aux.'!$A$14:$AE$14,0)))</f>
        <v/>
      </c>
      <c r="K181" s="408" t="str">
        <f>IF($C181="","",Datos!$H$26)</f>
        <v/>
      </c>
      <c r="L181" s="409" t="str">
        <f>IF($I181="","",INDEX(Datos!$D$25:$I$33,MATCH('G. VAR. MAKRO'!$M181,Datos!$E$25:$E$33,0),MATCH('G. VAR. MAKRO'!$L$6,Datos!$D$26:$I$26,0)))</f>
        <v/>
      </c>
      <c r="M181" s="407" t="str">
        <f>IF($I181="","",INDEX('Res.Aux.'!$A$12:$AE$722,MATCH($B181,'Res.Aux.'!$Y$12:$Y$722,0),MATCH(M$6,'Res.Aux.'!$A$22:$AE$22,0)))</f>
        <v/>
      </c>
      <c r="N181" s="410" t="str">
        <f>IF($B181="-","",INDEX('Res.Aux.'!$A$12:$AE$722,MATCH($B181,'Res.Aux.'!$Y$12:$Y$722,0),MATCH(N$6,'Res.Aux.'!$A$14:$AE$14,0)))</f>
        <v/>
      </c>
      <c r="O181" s="411"/>
      <c r="P181" s="412" t="str">
        <f t="shared" si="47"/>
        <v/>
      </c>
      <c r="Q181" s="413" t="str">
        <f t="shared" si="50"/>
        <v>ù</v>
      </c>
      <c r="R181" s="414" t="str">
        <f>IF($B181="-","",INDEX('Res.Aux.'!$A$12:$AE$722,MATCH($B181,'Res.Aux.'!$Y$12:$Y$722,0),MATCH(R$6,'Res.Aux.'!$A$15:$AE$15,0)))</f>
        <v/>
      </c>
      <c r="S181" s="415" t="str">
        <f>IF($B181="-","",INDEX('Res.Aux.'!$A$12:$AE$722,MATCH($B181,'Res.Aux.'!$Y$12:$Y$722,0),MATCH(S$6,'Res.Aux.'!$A$15:$AE$15,0)))</f>
        <v/>
      </c>
      <c r="T181" s="415" t="str">
        <f>IF($B181="-","",INDEX('Res.Aux.'!$A$12:$AE$722,MATCH($B181,'Res.Aux.'!$Y$12:$Y$722,0),MATCH(T$6,'Res.Aux.'!$A$15:$AE$15,0)))</f>
        <v/>
      </c>
      <c r="U181" s="416" t="str">
        <f>IF($B181="-","",INDEX('Res.Aux.'!$A$12:$AE$722,MATCH($B181,'Res.Aux.'!$Y$12:$Y$722,0),MATCH(U$6,'Res.Aux.'!$A$15:$AE$15,0)))</f>
        <v/>
      </c>
      <c r="V181" s="417"/>
      <c r="W181" s="414" t="str">
        <f t="shared" si="51"/>
        <v>-</v>
      </c>
      <c r="X181" s="415" t="str">
        <f t="shared" si="52"/>
        <v>-</v>
      </c>
      <c r="Y181" s="415" t="str">
        <f t="shared" si="53"/>
        <v>-</v>
      </c>
      <c r="Z181" s="416" t="str">
        <f t="shared" si="54"/>
        <v>-</v>
      </c>
      <c r="AA181" s="417"/>
      <c r="AB181" s="414" t="str">
        <f t="shared" si="55"/>
        <v>-</v>
      </c>
      <c r="AC181" s="415" t="str">
        <f t="shared" si="56"/>
        <v>-</v>
      </c>
      <c r="AD181" s="415" t="str">
        <f t="shared" si="57"/>
        <v>-</v>
      </c>
      <c r="AE181" s="416" t="str">
        <f t="shared" si="58"/>
        <v>-</v>
      </c>
      <c r="AF181" s="417"/>
      <c r="AG181" s="410" t="str">
        <f t="shared" si="59"/>
        <v>-</v>
      </c>
      <c r="AH181" s="417"/>
      <c r="AI181" s="418" t="str">
        <f t="shared" si="60"/>
        <v>ù</v>
      </c>
      <c r="AJ181" s="419" t="str">
        <f t="shared" si="61"/>
        <v>~</v>
      </c>
      <c r="AK181" s="417"/>
      <c r="AL181" s="414" t="str">
        <f t="shared" si="62"/>
        <v>-</v>
      </c>
      <c r="AM181" s="416" t="str">
        <f t="shared" si="63"/>
        <v>-</v>
      </c>
    </row>
    <row r="182" spans="2:39" ht="15" x14ac:dyDescent="0.3">
      <c r="B182" s="400" t="str">
        <f>IF(MAX(B$7:B181)+1&gt;MAX('Res.Aux.'!$Y$23:$Y$722),"-",MAX(B$7:B181)+1)</f>
        <v>-</v>
      </c>
      <c r="C182" s="401" t="str">
        <f>IF($B182="-","",INDEX('Res.Aux.'!$A$12:$AE$722,MATCH($B182,'Res.Aux.'!$Y$12:$Y$722,0),MATCH(C$6,'Res.Aux.'!$A$14:$AE$14,0)))</f>
        <v/>
      </c>
      <c r="D182" s="402" t="str">
        <f t="shared" si="48"/>
        <v/>
      </c>
      <c r="E182" s="403" t="str">
        <f>IF($B182="-","",INDEX('Res.Aux.'!$A$12:$AE$722,MATCH($B182,'Res.Aux.'!$Y$12:$Y$722,0),MATCH(E$6,'Res.Aux.'!$A$14:$AE$14,0)))</f>
        <v/>
      </c>
      <c r="F182" s="402" t="str">
        <f t="shared" si="49"/>
        <v/>
      </c>
      <c r="G182" s="404" t="str">
        <f>IF($B182="-","",INDEX('Res.Aux.'!$A$12:$AE$722,MATCH($B182,'Res.Aux.'!$Y$12:$Y$722,0),MATCH(G$6,'Res.Aux.'!$A$14:$AE$14,0)))</f>
        <v/>
      </c>
      <c r="H182" s="405" t="str">
        <f>IF($B182="-","",Datos!$I$16)</f>
        <v/>
      </c>
      <c r="I182" s="406" t="str">
        <f>IF($C182="","",Datos!$G$16)</f>
        <v/>
      </c>
      <c r="J182" s="407" t="str">
        <f>IF($B182="-","",INDEX('Res.Aux.'!$A$12:$AE$722,MATCH($B182,'Res.Aux.'!$Y$12:$Y$722,0),MATCH(J$6,'Res.Aux.'!$A$14:$AE$14,0)))</f>
        <v/>
      </c>
      <c r="K182" s="408" t="str">
        <f>IF($C182="","",Datos!$H$26)</f>
        <v/>
      </c>
      <c r="L182" s="409" t="str">
        <f>IF($I182="","",INDEX(Datos!$D$25:$I$33,MATCH('G. VAR. MAKRO'!$M182,Datos!$E$25:$E$33,0),MATCH('G. VAR. MAKRO'!$L$6,Datos!$D$26:$I$26,0)))</f>
        <v/>
      </c>
      <c r="M182" s="407" t="str">
        <f>IF($I182="","",INDEX('Res.Aux.'!$A$12:$AE$722,MATCH($B182,'Res.Aux.'!$Y$12:$Y$722,0),MATCH(M$6,'Res.Aux.'!$A$22:$AE$22,0)))</f>
        <v/>
      </c>
      <c r="N182" s="410" t="str">
        <f>IF($B182="-","",INDEX('Res.Aux.'!$A$12:$AE$722,MATCH($B182,'Res.Aux.'!$Y$12:$Y$722,0),MATCH(N$6,'Res.Aux.'!$A$14:$AE$14,0)))</f>
        <v/>
      </c>
      <c r="O182" s="411"/>
      <c r="P182" s="412" t="str">
        <f t="shared" si="47"/>
        <v/>
      </c>
      <c r="Q182" s="413" t="str">
        <f t="shared" si="50"/>
        <v>ù</v>
      </c>
      <c r="R182" s="414" t="str">
        <f>IF($B182="-","",INDEX('Res.Aux.'!$A$12:$AE$722,MATCH($B182,'Res.Aux.'!$Y$12:$Y$722,0),MATCH(R$6,'Res.Aux.'!$A$15:$AE$15,0)))</f>
        <v/>
      </c>
      <c r="S182" s="415" t="str">
        <f>IF($B182="-","",INDEX('Res.Aux.'!$A$12:$AE$722,MATCH($B182,'Res.Aux.'!$Y$12:$Y$722,0),MATCH(S$6,'Res.Aux.'!$A$15:$AE$15,0)))</f>
        <v/>
      </c>
      <c r="T182" s="415" t="str">
        <f>IF($B182="-","",INDEX('Res.Aux.'!$A$12:$AE$722,MATCH($B182,'Res.Aux.'!$Y$12:$Y$722,0),MATCH(T$6,'Res.Aux.'!$A$15:$AE$15,0)))</f>
        <v/>
      </c>
      <c r="U182" s="416" t="str">
        <f>IF($B182="-","",INDEX('Res.Aux.'!$A$12:$AE$722,MATCH($B182,'Res.Aux.'!$Y$12:$Y$722,0),MATCH(U$6,'Res.Aux.'!$A$15:$AE$15,0)))</f>
        <v/>
      </c>
      <c r="V182" s="417"/>
      <c r="W182" s="414" t="str">
        <f t="shared" si="51"/>
        <v>-</v>
      </c>
      <c r="X182" s="415" t="str">
        <f t="shared" si="52"/>
        <v>-</v>
      </c>
      <c r="Y182" s="415" t="str">
        <f t="shared" si="53"/>
        <v>-</v>
      </c>
      <c r="Z182" s="416" t="str">
        <f t="shared" si="54"/>
        <v>-</v>
      </c>
      <c r="AA182" s="417"/>
      <c r="AB182" s="414" t="str">
        <f t="shared" si="55"/>
        <v>-</v>
      </c>
      <c r="AC182" s="415" t="str">
        <f t="shared" si="56"/>
        <v>-</v>
      </c>
      <c r="AD182" s="415" t="str">
        <f t="shared" si="57"/>
        <v>-</v>
      </c>
      <c r="AE182" s="416" t="str">
        <f t="shared" si="58"/>
        <v>-</v>
      </c>
      <c r="AF182" s="417"/>
      <c r="AG182" s="410" t="str">
        <f t="shared" si="59"/>
        <v>-</v>
      </c>
      <c r="AH182" s="417"/>
      <c r="AI182" s="418" t="str">
        <f t="shared" si="60"/>
        <v>ù</v>
      </c>
      <c r="AJ182" s="419" t="str">
        <f t="shared" si="61"/>
        <v>~</v>
      </c>
      <c r="AK182" s="417"/>
      <c r="AL182" s="414" t="str">
        <f t="shared" si="62"/>
        <v>-</v>
      </c>
      <c r="AM182" s="416" t="str">
        <f t="shared" si="63"/>
        <v>-</v>
      </c>
    </row>
    <row r="183" spans="2:39" ht="15" x14ac:dyDescent="0.3">
      <c r="B183" s="400" t="str">
        <f>IF(MAX(B$7:B182)+1&gt;MAX('Res.Aux.'!$Y$23:$Y$722),"-",MAX(B$7:B182)+1)</f>
        <v>-</v>
      </c>
      <c r="C183" s="401" t="str">
        <f>IF($B183="-","",INDEX('Res.Aux.'!$A$12:$AE$722,MATCH($B183,'Res.Aux.'!$Y$12:$Y$722,0),MATCH(C$6,'Res.Aux.'!$A$14:$AE$14,0)))</f>
        <v/>
      </c>
      <c r="D183" s="402" t="str">
        <f t="shared" si="48"/>
        <v/>
      </c>
      <c r="E183" s="403" t="str">
        <f>IF($B183="-","",INDEX('Res.Aux.'!$A$12:$AE$722,MATCH($B183,'Res.Aux.'!$Y$12:$Y$722,0),MATCH(E$6,'Res.Aux.'!$A$14:$AE$14,0)))</f>
        <v/>
      </c>
      <c r="F183" s="402" t="str">
        <f t="shared" si="49"/>
        <v/>
      </c>
      <c r="G183" s="404" t="str">
        <f>IF($B183="-","",INDEX('Res.Aux.'!$A$12:$AE$722,MATCH($B183,'Res.Aux.'!$Y$12:$Y$722,0),MATCH(G$6,'Res.Aux.'!$A$14:$AE$14,0)))</f>
        <v/>
      </c>
      <c r="H183" s="405" t="str">
        <f>IF($B183="-","",Datos!$I$16)</f>
        <v/>
      </c>
      <c r="I183" s="406" t="str">
        <f>IF($C183="","",Datos!$G$16)</f>
        <v/>
      </c>
      <c r="J183" s="407" t="str">
        <f>IF($B183="-","",INDEX('Res.Aux.'!$A$12:$AE$722,MATCH($B183,'Res.Aux.'!$Y$12:$Y$722,0),MATCH(J$6,'Res.Aux.'!$A$14:$AE$14,0)))</f>
        <v/>
      </c>
      <c r="K183" s="408" t="str">
        <f>IF($C183="","",Datos!$H$26)</f>
        <v/>
      </c>
      <c r="L183" s="409" t="str">
        <f>IF($I183="","",INDEX(Datos!$D$25:$I$33,MATCH('G. VAR. MAKRO'!$M183,Datos!$E$25:$E$33,0),MATCH('G. VAR. MAKRO'!$L$6,Datos!$D$26:$I$26,0)))</f>
        <v/>
      </c>
      <c r="M183" s="407" t="str">
        <f>IF($I183="","",INDEX('Res.Aux.'!$A$12:$AE$722,MATCH($B183,'Res.Aux.'!$Y$12:$Y$722,0),MATCH(M$6,'Res.Aux.'!$A$22:$AE$22,0)))</f>
        <v/>
      </c>
      <c r="N183" s="410" t="str">
        <f>IF($B183="-","",INDEX('Res.Aux.'!$A$12:$AE$722,MATCH($B183,'Res.Aux.'!$Y$12:$Y$722,0),MATCH(N$6,'Res.Aux.'!$A$14:$AE$14,0)))</f>
        <v/>
      </c>
      <c r="O183" s="411"/>
      <c r="P183" s="412" t="str">
        <f t="shared" si="47"/>
        <v/>
      </c>
      <c r="Q183" s="413" t="str">
        <f t="shared" si="50"/>
        <v>ù</v>
      </c>
      <c r="R183" s="414" t="str">
        <f>IF($B183="-","",INDEX('Res.Aux.'!$A$12:$AE$722,MATCH($B183,'Res.Aux.'!$Y$12:$Y$722,0),MATCH(R$6,'Res.Aux.'!$A$15:$AE$15,0)))</f>
        <v/>
      </c>
      <c r="S183" s="415" t="str">
        <f>IF($B183="-","",INDEX('Res.Aux.'!$A$12:$AE$722,MATCH($B183,'Res.Aux.'!$Y$12:$Y$722,0),MATCH(S$6,'Res.Aux.'!$A$15:$AE$15,0)))</f>
        <v/>
      </c>
      <c r="T183" s="415" t="str">
        <f>IF($B183="-","",INDEX('Res.Aux.'!$A$12:$AE$722,MATCH($B183,'Res.Aux.'!$Y$12:$Y$722,0),MATCH(T$6,'Res.Aux.'!$A$15:$AE$15,0)))</f>
        <v/>
      </c>
      <c r="U183" s="416" t="str">
        <f>IF($B183="-","",INDEX('Res.Aux.'!$A$12:$AE$722,MATCH($B183,'Res.Aux.'!$Y$12:$Y$722,0),MATCH(U$6,'Res.Aux.'!$A$15:$AE$15,0)))</f>
        <v/>
      </c>
      <c r="V183" s="417"/>
      <c r="W183" s="414" t="str">
        <f t="shared" si="51"/>
        <v>-</v>
      </c>
      <c r="X183" s="415" t="str">
        <f t="shared" si="52"/>
        <v>-</v>
      </c>
      <c r="Y183" s="415" t="str">
        <f t="shared" si="53"/>
        <v>-</v>
      </c>
      <c r="Z183" s="416" t="str">
        <f t="shared" si="54"/>
        <v>-</v>
      </c>
      <c r="AA183" s="417"/>
      <c r="AB183" s="414" t="str">
        <f t="shared" si="55"/>
        <v>-</v>
      </c>
      <c r="AC183" s="415" t="str">
        <f t="shared" si="56"/>
        <v>-</v>
      </c>
      <c r="AD183" s="415" t="str">
        <f t="shared" si="57"/>
        <v>-</v>
      </c>
      <c r="AE183" s="416" t="str">
        <f t="shared" si="58"/>
        <v>-</v>
      </c>
      <c r="AF183" s="417"/>
      <c r="AG183" s="410" t="str">
        <f t="shared" si="59"/>
        <v>-</v>
      </c>
      <c r="AH183" s="417"/>
      <c r="AI183" s="418" t="str">
        <f t="shared" si="60"/>
        <v>ù</v>
      </c>
      <c r="AJ183" s="419" t="str">
        <f t="shared" si="61"/>
        <v>~</v>
      </c>
      <c r="AK183" s="417"/>
      <c r="AL183" s="414" t="str">
        <f t="shared" si="62"/>
        <v>-</v>
      </c>
      <c r="AM183" s="416" t="str">
        <f t="shared" si="63"/>
        <v>-</v>
      </c>
    </row>
    <row r="184" spans="2:39" ht="15" x14ac:dyDescent="0.3">
      <c r="B184" s="400" t="str">
        <f>IF(MAX(B$7:B183)+1&gt;MAX('Res.Aux.'!$Y$23:$Y$722),"-",MAX(B$7:B183)+1)</f>
        <v>-</v>
      </c>
      <c r="C184" s="401" t="str">
        <f>IF($B184="-","",INDEX('Res.Aux.'!$A$12:$AE$722,MATCH($B184,'Res.Aux.'!$Y$12:$Y$722,0),MATCH(C$6,'Res.Aux.'!$A$14:$AE$14,0)))</f>
        <v/>
      </c>
      <c r="D184" s="402" t="str">
        <f t="shared" si="48"/>
        <v/>
      </c>
      <c r="E184" s="403" t="str">
        <f>IF($B184="-","",INDEX('Res.Aux.'!$A$12:$AE$722,MATCH($B184,'Res.Aux.'!$Y$12:$Y$722,0),MATCH(E$6,'Res.Aux.'!$A$14:$AE$14,0)))</f>
        <v/>
      </c>
      <c r="F184" s="402" t="str">
        <f t="shared" si="49"/>
        <v/>
      </c>
      <c r="G184" s="404" t="str">
        <f>IF($B184="-","",INDEX('Res.Aux.'!$A$12:$AE$722,MATCH($B184,'Res.Aux.'!$Y$12:$Y$722,0),MATCH(G$6,'Res.Aux.'!$A$14:$AE$14,0)))</f>
        <v/>
      </c>
      <c r="H184" s="405" t="str">
        <f>IF($B184="-","",Datos!$I$16)</f>
        <v/>
      </c>
      <c r="I184" s="406" t="str">
        <f>IF($C184="","",Datos!$G$16)</f>
        <v/>
      </c>
      <c r="J184" s="407" t="str">
        <f>IF($B184="-","",INDEX('Res.Aux.'!$A$12:$AE$722,MATCH($B184,'Res.Aux.'!$Y$12:$Y$722,0),MATCH(J$6,'Res.Aux.'!$A$14:$AE$14,0)))</f>
        <v/>
      </c>
      <c r="K184" s="408" t="str">
        <f>IF($C184="","",Datos!$H$26)</f>
        <v/>
      </c>
      <c r="L184" s="409" t="str">
        <f>IF($I184="","",INDEX(Datos!$D$25:$I$33,MATCH('G. VAR. MAKRO'!$M184,Datos!$E$25:$E$33,0),MATCH('G. VAR. MAKRO'!$L$6,Datos!$D$26:$I$26,0)))</f>
        <v/>
      </c>
      <c r="M184" s="407" t="str">
        <f>IF($I184="","",INDEX('Res.Aux.'!$A$12:$AE$722,MATCH($B184,'Res.Aux.'!$Y$12:$Y$722,0),MATCH(M$6,'Res.Aux.'!$A$22:$AE$22,0)))</f>
        <v/>
      </c>
      <c r="N184" s="410" t="str">
        <f>IF($B184="-","",INDEX('Res.Aux.'!$A$12:$AE$722,MATCH($B184,'Res.Aux.'!$Y$12:$Y$722,0),MATCH(N$6,'Res.Aux.'!$A$14:$AE$14,0)))</f>
        <v/>
      </c>
      <c r="O184" s="411"/>
      <c r="P184" s="412" t="str">
        <f t="shared" si="47"/>
        <v/>
      </c>
      <c r="Q184" s="413" t="str">
        <f t="shared" si="50"/>
        <v>ù</v>
      </c>
      <c r="R184" s="414" t="str">
        <f>IF($B184="-","",INDEX('Res.Aux.'!$A$12:$AE$722,MATCH($B184,'Res.Aux.'!$Y$12:$Y$722,0),MATCH(R$6,'Res.Aux.'!$A$15:$AE$15,0)))</f>
        <v/>
      </c>
      <c r="S184" s="415" t="str">
        <f>IF($B184="-","",INDEX('Res.Aux.'!$A$12:$AE$722,MATCH($B184,'Res.Aux.'!$Y$12:$Y$722,0),MATCH(S$6,'Res.Aux.'!$A$15:$AE$15,0)))</f>
        <v/>
      </c>
      <c r="T184" s="415" t="str">
        <f>IF($B184="-","",INDEX('Res.Aux.'!$A$12:$AE$722,MATCH($B184,'Res.Aux.'!$Y$12:$Y$722,0),MATCH(T$6,'Res.Aux.'!$A$15:$AE$15,0)))</f>
        <v/>
      </c>
      <c r="U184" s="416" t="str">
        <f>IF($B184="-","",INDEX('Res.Aux.'!$A$12:$AE$722,MATCH($B184,'Res.Aux.'!$Y$12:$Y$722,0),MATCH(U$6,'Res.Aux.'!$A$15:$AE$15,0)))</f>
        <v/>
      </c>
      <c r="V184" s="417"/>
      <c r="W184" s="414" t="str">
        <f t="shared" si="51"/>
        <v>-</v>
      </c>
      <c r="X184" s="415" t="str">
        <f t="shared" si="52"/>
        <v>-</v>
      </c>
      <c r="Y184" s="415" t="str">
        <f t="shared" si="53"/>
        <v>-</v>
      </c>
      <c r="Z184" s="416" t="str">
        <f t="shared" si="54"/>
        <v>-</v>
      </c>
      <c r="AA184" s="417"/>
      <c r="AB184" s="414" t="str">
        <f t="shared" si="55"/>
        <v>-</v>
      </c>
      <c r="AC184" s="415" t="str">
        <f t="shared" si="56"/>
        <v>-</v>
      </c>
      <c r="AD184" s="415" t="str">
        <f t="shared" si="57"/>
        <v>-</v>
      </c>
      <c r="AE184" s="416" t="str">
        <f t="shared" si="58"/>
        <v>-</v>
      </c>
      <c r="AF184" s="417"/>
      <c r="AG184" s="410" t="str">
        <f t="shared" si="59"/>
        <v>-</v>
      </c>
      <c r="AH184" s="417"/>
      <c r="AI184" s="418" t="str">
        <f t="shared" si="60"/>
        <v>ù</v>
      </c>
      <c r="AJ184" s="419" t="str">
        <f t="shared" si="61"/>
        <v>~</v>
      </c>
      <c r="AK184" s="417"/>
      <c r="AL184" s="414" t="str">
        <f t="shared" si="62"/>
        <v>-</v>
      </c>
      <c r="AM184" s="416" t="str">
        <f t="shared" si="63"/>
        <v>-</v>
      </c>
    </row>
    <row r="185" spans="2:39" ht="15" x14ac:dyDescent="0.3">
      <c r="B185" s="400" t="str">
        <f>IF(MAX(B$7:B184)+1&gt;MAX('Res.Aux.'!$Y$23:$Y$722),"-",MAX(B$7:B184)+1)</f>
        <v>-</v>
      </c>
      <c r="C185" s="401" t="str">
        <f>IF($B185="-","",INDEX('Res.Aux.'!$A$12:$AE$722,MATCH($B185,'Res.Aux.'!$Y$12:$Y$722,0),MATCH(C$6,'Res.Aux.'!$A$14:$AE$14,0)))</f>
        <v/>
      </c>
      <c r="D185" s="402" t="str">
        <f t="shared" si="48"/>
        <v/>
      </c>
      <c r="E185" s="403" t="str">
        <f>IF($B185="-","",INDEX('Res.Aux.'!$A$12:$AE$722,MATCH($B185,'Res.Aux.'!$Y$12:$Y$722,0),MATCH(E$6,'Res.Aux.'!$A$14:$AE$14,0)))</f>
        <v/>
      </c>
      <c r="F185" s="402" t="str">
        <f t="shared" si="49"/>
        <v/>
      </c>
      <c r="G185" s="404" t="str">
        <f>IF($B185="-","",INDEX('Res.Aux.'!$A$12:$AE$722,MATCH($B185,'Res.Aux.'!$Y$12:$Y$722,0),MATCH(G$6,'Res.Aux.'!$A$14:$AE$14,0)))</f>
        <v/>
      </c>
      <c r="H185" s="405" t="str">
        <f>IF($B185="-","",Datos!$I$16)</f>
        <v/>
      </c>
      <c r="I185" s="406" t="str">
        <f>IF($C185="","",Datos!$G$16)</f>
        <v/>
      </c>
      <c r="J185" s="407" t="str">
        <f>IF($B185="-","",INDEX('Res.Aux.'!$A$12:$AE$722,MATCH($B185,'Res.Aux.'!$Y$12:$Y$722,0),MATCH(J$6,'Res.Aux.'!$A$14:$AE$14,0)))</f>
        <v/>
      </c>
      <c r="K185" s="408" t="str">
        <f>IF($C185="","",Datos!$H$26)</f>
        <v/>
      </c>
      <c r="L185" s="409" t="str">
        <f>IF($I185="","",INDEX(Datos!$D$25:$I$33,MATCH('G. VAR. MAKRO'!$M185,Datos!$E$25:$E$33,0),MATCH('G. VAR. MAKRO'!$L$6,Datos!$D$26:$I$26,0)))</f>
        <v/>
      </c>
      <c r="M185" s="407" t="str">
        <f>IF($I185="","",INDEX('Res.Aux.'!$A$12:$AE$722,MATCH($B185,'Res.Aux.'!$Y$12:$Y$722,0),MATCH(M$6,'Res.Aux.'!$A$22:$AE$22,0)))</f>
        <v/>
      </c>
      <c r="N185" s="410" t="str">
        <f>IF($B185="-","",INDEX('Res.Aux.'!$A$12:$AE$722,MATCH($B185,'Res.Aux.'!$Y$12:$Y$722,0),MATCH(N$6,'Res.Aux.'!$A$14:$AE$14,0)))</f>
        <v/>
      </c>
      <c r="O185" s="411"/>
      <c r="P185" s="412" t="str">
        <f t="shared" si="47"/>
        <v/>
      </c>
      <c r="Q185" s="413" t="str">
        <f t="shared" si="50"/>
        <v>ù</v>
      </c>
      <c r="R185" s="414" t="str">
        <f>IF($B185="-","",INDEX('Res.Aux.'!$A$12:$AE$722,MATCH($B185,'Res.Aux.'!$Y$12:$Y$722,0),MATCH(R$6,'Res.Aux.'!$A$15:$AE$15,0)))</f>
        <v/>
      </c>
      <c r="S185" s="415" t="str">
        <f>IF($B185="-","",INDEX('Res.Aux.'!$A$12:$AE$722,MATCH($B185,'Res.Aux.'!$Y$12:$Y$722,0),MATCH(S$6,'Res.Aux.'!$A$15:$AE$15,0)))</f>
        <v/>
      </c>
      <c r="T185" s="415" t="str">
        <f>IF($B185="-","",INDEX('Res.Aux.'!$A$12:$AE$722,MATCH($B185,'Res.Aux.'!$Y$12:$Y$722,0),MATCH(T$6,'Res.Aux.'!$A$15:$AE$15,0)))</f>
        <v/>
      </c>
      <c r="U185" s="416" t="str">
        <f>IF($B185="-","",INDEX('Res.Aux.'!$A$12:$AE$722,MATCH($B185,'Res.Aux.'!$Y$12:$Y$722,0),MATCH(U$6,'Res.Aux.'!$A$15:$AE$15,0)))</f>
        <v/>
      </c>
      <c r="V185" s="417"/>
      <c r="W185" s="414" t="str">
        <f t="shared" si="51"/>
        <v>-</v>
      </c>
      <c r="X185" s="415" t="str">
        <f t="shared" si="52"/>
        <v>-</v>
      </c>
      <c r="Y185" s="415" t="str">
        <f t="shared" si="53"/>
        <v>-</v>
      </c>
      <c r="Z185" s="416" t="str">
        <f t="shared" si="54"/>
        <v>-</v>
      </c>
      <c r="AA185" s="417"/>
      <c r="AB185" s="414" t="str">
        <f t="shared" si="55"/>
        <v>-</v>
      </c>
      <c r="AC185" s="415" t="str">
        <f t="shared" si="56"/>
        <v>-</v>
      </c>
      <c r="AD185" s="415" t="str">
        <f t="shared" si="57"/>
        <v>-</v>
      </c>
      <c r="AE185" s="416" t="str">
        <f t="shared" si="58"/>
        <v>-</v>
      </c>
      <c r="AF185" s="417"/>
      <c r="AG185" s="410" t="str">
        <f t="shared" si="59"/>
        <v>-</v>
      </c>
      <c r="AH185" s="417"/>
      <c r="AI185" s="418" t="str">
        <f t="shared" si="60"/>
        <v>ù</v>
      </c>
      <c r="AJ185" s="419" t="str">
        <f t="shared" si="61"/>
        <v>~</v>
      </c>
      <c r="AK185" s="417"/>
      <c r="AL185" s="414" t="str">
        <f t="shared" si="62"/>
        <v>-</v>
      </c>
      <c r="AM185" s="416" t="str">
        <f t="shared" si="63"/>
        <v>-</v>
      </c>
    </row>
    <row r="186" spans="2:39" ht="15" x14ac:dyDescent="0.3">
      <c r="B186" s="400" t="str">
        <f>IF(MAX(B$7:B185)+1&gt;MAX('Res.Aux.'!$Y$23:$Y$722),"-",MAX(B$7:B185)+1)</f>
        <v>-</v>
      </c>
      <c r="C186" s="401" t="str">
        <f>IF($B186="-","",INDEX('Res.Aux.'!$A$12:$AE$722,MATCH($B186,'Res.Aux.'!$Y$12:$Y$722,0),MATCH(C$6,'Res.Aux.'!$A$14:$AE$14,0)))</f>
        <v/>
      </c>
      <c r="D186" s="402" t="str">
        <f t="shared" si="48"/>
        <v/>
      </c>
      <c r="E186" s="403" t="str">
        <f>IF($B186="-","",INDEX('Res.Aux.'!$A$12:$AE$722,MATCH($B186,'Res.Aux.'!$Y$12:$Y$722,0),MATCH(E$6,'Res.Aux.'!$A$14:$AE$14,0)))</f>
        <v/>
      </c>
      <c r="F186" s="402" t="str">
        <f t="shared" si="49"/>
        <v/>
      </c>
      <c r="G186" s="404" t="str">
        <f>IF($B186="-","",INDEX('Res.Aux.'!$A$12:$AE$722,MATCH($B186,'Res.Aux.'!$Y$12:$Y$722,0),MATCH(G$6,'Res.Aux.'!$A$14:$AE$14,0)))</f>
        <v/>
      </c>
      <c r="H186" s="405" t="str">
        <f>IF($B186="-","",Datos!$I$16)</f>
        <v/>
      </c>
      <c r="I186" s="406" t="str">
        <f>IF($C186="","",Datos!$G$16)</f>
        <v/>
      </c>
      <c r="J186" s="407" t="str">
        <f>IF($B186="-","",INDEX('Res.Aux.'!$A$12:$AE$722,MATCH($B186,'Res.Aux.'!$Y$12:$Y$722,0),MATCH(J$6,'Res.Aux.'!$A$14:$AE$14,0)))</f>
        <v/>
      </c>
      <c r="K186" s="408" t="str">
        <f>IF($C186="","",Datos!$H$26)</f>
        <v/>
      </c>
      <c r="L186" s="409" t="str">
        <f>IF($I186="","",INDEX(Datos!$D$25:$I$33,MATCH('G. VAR. MAKRO'!$M186,Datos!$E$25:$E$33,0),MATCH('G. VAR. MAKRO'!$L$6,Datos!$D$26:$I$26,0)))</f>
        <v/>
      </c>
      <c r="M186" s="407" t="str">
        <f>IF($I186="","",INDEX('Res.Aux.'!$A$12:$AE$722,MATCH($B186,'Res.Aux.'!$Y$12:$Y$722,0),MATCH(M$6,'Res.Aux.'!$A$22:$AE$22,0)))</f>
        <v/>
      </c>
      <c r="N186" s="410" t="str">
        <f>IF($B186="-","",INDEX('Res.Aux.'!$A$12:$AE$722,MATCH($B186,'Res.Aux.'!$Y$12:$Y$722,0),MATCH(N$6,'Res.Aux.'!$A$14:$AE$14,0)))</f>
        <v/>
      </c>
      <c r="O186" s="411"/>
      <c r="P186" s="412" t="str">
        <f t="shared" si="47"/>
        <v/>
      </c>
      <c r="Q186" s="413" t="str">
        <f t="shared" si="50"/>
        <v>ù</v>
      </c>
      <c r="R186" s="414" t="str">
        <f>IF($B186="-","",INDEX('Res.Aux.'!$A$12:$AE$722,MATCH($B186,'Res.Aux.'!$Y$12:$Y$722,0),MATCH(R$6,'Res.Aux.'!$A$15:$AE$15,0)))</f>
        <v/>
      </c>
      <c r="S186" s="415" t="str">
        <f>IF($B186="-","",INDEX('Res.Aux.'!$A$12:$AE$722,MATCH($B186,'Res.Aux.'!$Y$12:$Y$722,0),MATCH(S$6,'Res.Aux.'!$A$15:$AE$15,0)))</f>
        <v/>
      </c>
      <c r="T186" s="415" t="str">
        <f>IF($B186="-","",INDEX('Res.Aux.'!$A$12:$AE$722,MATCH($B186,'Res.Aux.'!$Y$12:$Y$722,0),MATCH(T$6,'Res.Aux.'!$A$15:$AE$15,0)))</f>
        <v/>
      </c>
      <c r="U186" s="416" t="str">
        <f>IF($B186="-","",INDEX('Res.Aux.'!$A$12:$AE$722,MATCH($B186,'Res.Aux.'!$Y$12:$Y$722,0),MATCH(U$6,'Res.Aux.'!$A$15:$AE$15,0)))</f>
        <v/>
      </c>
      <c r="V186" s="417"/>
      <c r="W186" s="414" t="str">
        <f t="shared" si="51"/>
        <v>-</v>
      </c>
      <c r="X186" s="415" t="str">
        <f t="shared" si="52"/>
        <v>-</v>
      </c>
      <c r="Y186" s="415" t="str">
        <f t="shared" si="53"/>
        <v>-</v>
      </c>
      <c r="Z186" s="416" t="str">
        <f t="shared" si="54"/>
        <v>-</v>
      </c>
      <c r="AA186" s="417"/>
      <c r="AB186" s="414" t="str">
        <f t="shared" si="55"/>
        <v>-</v>
      </c>
      <c r="AC186" s="415" t="str">
        <f t="shared" si="56"/>
        <v>-</v>
      </c>
      <c r="AD186" s="415" t="str">
        <f t="shared" si="57"/>
        <v>-</v>
      </c>
      <c r="AE186" s="416" t="str">
        <f t="shared" si="58"/>
        <v>-</v>
      </c>
      <c r="AF186" s="417"/>
      <c r="AG186" s="410" t="str">
        <f t="shared" si="59"/>
        <v>-</v>
      </c>
      <c r="AH186" s="417"/>
      <c r="AI186" s="418" t="str">
        <f t="shared" si="60"/>
        <v>ù</v>
      </c>
      <c r="AJ186" s="419" t="str">
        <f t="shared" si="61"/>
        <v>~</v>
      </c>
      <c r="AK186" s="417"/>
      <c r="AL186" s="414" t="str">
        <f t="shared" si="62"/>
        <v>-</v>
      </c>
      <c r="AM186" s="416" t="str">
        <f t="shared" si="63"/>
        <v>-</v>
      </c>
    </row>
    <row r="187" spans="2:39" ht="15" x14ac:dyDescent="0.3">
      <c r="B187" s="400" t="str">
        <f>IF(MAX(B$7:B186)+1&gt;MAX('Res.Aux.'!$Y$23:$Y$722),"-",MAX(B$7:B186)+1)</f>
        <v>-</v>
      </c>
      <c r="C187" s="401" t="str">
        <f>IF($B187="-","",INDEX('Res.Aux.'!$A$12:$AE$722,MATCH($B187,'Res.Aux.'!$Y$12:$Y$722,0),MATCH(C$6,'Res.Aux.'!$A$14:$AE$14,0)))</f>
        <v/>
      </c>
      <c r="D187" s="402" t="str">
        <f t="shared" si="48"/>
        <v/>
      </c>
      <c r="E187" s="403" t="str">
        <f>IF($B187="-","",INDEX('Res.Aux.'!$A$12:$AE$722,MATCH($B187,'Res.Aux.'!$Y$12:$Y$722,0),MATCH(E$6,'Res.Aux.'!$A$14:$AE$14,0)))</f>
        <v/>
      </c>
      <c r="F187" s="402" t="str">
        <f t="shared" si="49"/>
        <v/>
      </c>
      <c r="G187" s="404" t="str">
        <f>IF($B187="-","",INDEX('Res.Aux.'!$A$12:$AE$722,MATCH($B187,'Res.Aux.'!$Y$12:$Y$722,0),MATCH(G$6,'Res.Aux.'!$A$14:$AE$14,0)))</f>
        <v/>
      </c>
      <c r="H187" s="405" t="str">
        <f>IF($B187="-","",Datos!$I$16)</f>
        <v/>
      </c>
      <c r="I187" s="406" t="str">
        <f>IF($C187="","",Datos!$G$16)</f>
        <v/>
      </c>
      <c r="J187" s="407" t="str">
        <f>IF($B187="-","",INDEX('Res.Aux.'!$A$12:$AE$722,MATCH($B187,'Res.Aux.'!$Y$12:$Y$722,0),MATCH(J$6,'Res.Aux.'!$A$14:$AE$14,0)))</f>
        <v/>
      </c>
      <c r="K187" s="408" t="str">
        <f>IF($C187="","",Datos!$H$26)</f>
        <v/>
      </c>
      <c r="L187" s="409" t="str">
        <f>IF($I187="","",INDEX(Datos!$D$25:$I$33,MATCH('G. VAR. MAKRO'!$M187,Datos!$E$25:$E$33,0),MATCH('G. VAR. MAKRO'!$L$6,Datos!$D$26:$I$26,0)))</f>
        <v/>
      </c>
      <c r="M187" s="407" t="str">
        <f>IF($I187="","",INDEX('Res.Aux.'!$A$12:$AE$722,MATCH($B187,'Res.Aux.'!$Y$12:$Y$722,0),MATCH(M$6,'Res.Aux.'!$A$22:$AE$22,0)))</f>
        <v/>
      </c>
      <c r="N187" s="410" t="str">
        <f>IF($B187="-","",INDEX('Res.Aux.'!$A$12:$AE$722,MATCH($B187,'Res.Aux.'!$Y$12:$Y$722,0),MATCH(N$6,'Res.Aux.'!$A$14:$AE$14,0)))</f>
        <v/>
      </c>
      <c r="O187" s="411"/>
      <c r="P187" s="412" t="str">
        <f t="shared" si="47"/>
        <v/>
      </c>
      <c r="Q187" s="413" t="str">
        <f t="shared" si="50"/>
        <v>ù</v>
      </c>
      <c r="R187" s="414" t="str">
        <f>IF($B187="-","",INDEX('Res.Aux.'!$A$12:$AE$722,MATCH($B187,'Res.Aux.'!$Y$12:$Y$722,0),MATCH(R$6,'Res.Aux.'!$A$15:$AE$15,0)))</f>
        <v/>
      </c>
      <c r="S187" s="415" t="str">
        <f>IF($B187="-","",INDEX('Res.Aux.'!$A$12:$AE$722,MATCH($B187,'Res.Aux.'!$Y$12:$Y$722,0),MATCH(S$6,'Res.Aux.'!$A$15:$AE$15,0)))</f>
        <v/>
      </c>
      <c r="T187" s="415" t="str">
        <f>IF($B187="-","",INDEX('Res.Aux.'!$A$12:$AE$722,MATCH($B187,'Res.Aux.'!$Y$12:$Y$722,0),MATCH(T$6,'Res.Aux.'!$A$15:$AE$15,0)))</f>
        <v/>
      </c>
      <c r="U187" s="416" t="str">
        <f>IF($B187="-","",INDEX('Res.Aux.'!$A$12:$AE$722,MATCH($B187,'Res.Aux.'!$Y$12:$Y$722,0),MATCH(U$6,'Res.Aux.'!$A$15:$AE$15,0)))</f>
        <v/>
      </c>
      <c r="V187" s="417"/>
      <c r="W187" s="414" t="str">
        <f t="shared" si="51"/>
        <v>-</v>
      </c>
      <c r="X187" s="415" t="str">
        <f t="shared" si="52"/>
        <v>-</v>
      </c>
      <c r="Y187" s="415" t="str">
        <f t="shared" si="53"/>
        <v>-</v>
      </c>
      <c r="Z187" s="416" t="str">
        <f t="shared" si="54"/>
        <v>-</v>
      </c>
      <c r="AA187" s="417"/>
      <c r="AB187" s="414" t="str">
        <f t="shared" si="55"/>
        <v>-</v>
      </c>
      <c r="AC187" s="415" t="str">
        <f t="shared" si="56"/>
        <v>-</v>
      </c>
      <c r="AD187" s="415" t="str">
        <f t="shared" si="57"/>
        <v>-</v>
      </c>
      <c r="AE187" s="416" t="str">
        <f t="shared" si="58"/>
        <v>-</v>
      </c>
      <c r="AF187" s="417"/>
      <c r="AG187" s="410" t="str">
        <f t="shared" si="59"/>
        <v>-</v>
      </c>
      <c r="AH187" s="417"/>
      <c r="AI187" s="418" t="str">
        <f t="shared" si="60"/>
        <v>ù</v>
      </c>
      <c r="AJ187" s="419" t="str">
        <f t="shared" si="61"/>
        <v>~</v>
      </c>
      <c r="AK187" s="417"/>
      <c r="AL187" s="414" t="str">
        <f t="shared" si="62"/>
        <v>-</v>
      </c>
      <c r="AM187" s="416" t="str">
        <f t="shared" si="63"/>
        <v>-</v>
      </c>
    </row>
    <row r="188" spans="2:39" ht="15" x14ac:dyDescent="0.3">
      <c r="B188" s="400" t="str">
        <f>IF(MAX(B$7:B187)+1&gt;MAX('Res.Aux.'!$Y$23:$Y$722),"-",MAX(B$7:B187)+1)</f>
        <v>-</v>
      </c>
      <c r="C188" s="401" t="str">
        <f>IF($B188="-","",INDEX('Res.Aux.'!$A$12:$AE$722,MATCH($B188,'Res.Aux.'!$Y$12:$Y$722,0),MATCH(C$6,'Res.Aux.'!$A$14:$AE$14,0)))</f>
        <v/>
      </c>
      <c r="D188" s="402" t="str">
        <f t="shared" si="48"/>
        <v/>
      </c>
      <c r="E188" s="403" t="str">
        <f>IF($B188="-","",INDEX('Res.Aux.'!$A$12:$AE$722,MATCH($B188,'Res.Aux.'!$Y$12:$Y$722,0),MATCH(E$6,'Res.Aux.'!$A$14:$AE$14,0)))</f>
        <v/>
      </c>
      <c r="F188" s="402" t="str">
        <f t="shared" si="49"/>
        <v/>
      </c>
      <c r="G188" s="404" t="str">
        <f>IF($B188="-","",INDEX('Res.Aux.'!$A$12:$AE$722,MATCH($B188,'Res.Aux.'!$Y$12:$Y$722,0),MATCH(G$6,'Res.Aux.'!$A$14:$AE$14,0)))</f>
        <v/>
      </c>
      <c r="H188" s="405" t="str">
        <f>IF($B188="-","",Datos!$I$16)</f>
        <v/>
      </c>
      <c r="I188" s="406" t="str">
        <f>IF($C188="","",Datos!$G$16)</f>
        <v/>
      </c>
      <c r="J188" s="407" t="str">
        <f>IF($B188="-","",INDEX('Res.Aux.'!$A$12:$AE$722,MATCH($B188,'Res.Aux.'!$Y$12:$Y$722,0),MATCH(J$6,'Res.Aux.'!$A$14:$AE$14,0)))</f>
        <v/>
      </c>
      <c r="K188" s="408" t="str">
        <f>IF($C188="","",Datos!$H$26)</f>
        <v/>
      </c>
      <c r="L188" s="409" t="str">
        <f>IF($I188="","",INDEX(Datos!$D$25:$I$33,MATCH('G. VAR. MAKRO'!$M188,Datos!$E$25:$E$33,0),MATCH('G. VAR. MAKRO'!$L$6,Datos!$D$26:$I$26,0)))</f>
        <v/>
      </c>
      <c r="M188" s="407" t="str">
        <f>IF($I188="","",INDEX('Res.Aux.'!$A$12:$AE$722,MATCH($B188,'Res.Aux.'!$Y$12:$Y$722,0),MATCH(M$6,'Res.Aux.'!$A$22:$AE$22,0)))</f>
        <v/>
      </c>
      <c r="N188" s="410" t="str">
        <f>IF($B188="-","",INDEX('Res.Aux.'!$A$12:$AE$722,MATCH($B188,'Res.Aux.'!$Y$12:$Y$722,0),MATCH(N$6,'Res.Aux.'!$A$14:$AE$14,0)))</f>
        <v/>
      </c>
      <c r="O188" s="411"/>
      <c r="P188" s="412" t="str">
        <f t="shared" si="47"/>
        <v/>
      </c>
      <c r="Q188" s="413" t="str">
        <f t="shared" si="50"/>
        <v>ù</v>
      </c>
      <c r="R188" s="414" t="str">
        <f>IF($B188="-","",INDEX('Res.Aux.'!$A$12:$AE$722,MATCH($B188,'Res.Aux.'!$Y$12:$Y$722,0),MATCH(R$6,'Res.Aux.'!$A$15:$AE$15,0)))</f>
        <v/>
      </c>
      <c r="S188" s="415" t="str">
        <f>IF($B188="-","",INDEX('Res.Aux.'!$A$12:$AE$722,MATCH($B188,'Res.Aux.'!$Y$12:$Y$722,0),MATCH(S$6,'Res.Aux.'!$A$15:$AE$15,0)))</f>
        <v/>
      </c>
      <c r="T188" s="415" t="str">
        <f>IF($B188="-","",INDEX('Res.Aux.'!$A$12:$AE$722,MATCH($B188,'Res.Aux.'!$Y$12:$Y$722,0),MATCH(T$6,'Res.Aux.'!$A$15:$AE$15,0)))</f>
        <v/>
      </c>
      <c r="U188" s="416" t="str">
        <f>IF($B188="-","",INDEX('Res.Aux.'!$A$12:$AE$722,MATCH($B188,'Res.Aux.'!$Y$12:$Y$722,0),MATCH(U$6,'Res.Aux.'!$A$15:$AE$15,0)))</f>
        <v/>
      </c>
      <c r="V188" s="417"/>
      <c r="W188" s="414" t="str">
        <f t="shared" si="51"/>
        <v>-</v>
      </c>
      <c r="X188" s="415" t="str">
        <f t="shared" si="52"/>
        <v>-</v>
      </c>
      <c r="Y188" s="415" t="str">
        <f t="shared" si="53"/>
        <v>-</v>
      </c>
      <c r="Z188" s="416" t="str">
        <f t="shared" si="54"/>
        <v>-</v>
      </c>
      <c r="AA188" s="417"/>
      <c r="AB188" s="414" t="str">
        <f t="shared" si="55"/>
        <v>-</v>
      </c>
      <c r="AC188" s="415" t="str">
        <f t="shared" si="56"/>
        <v>-</v>
      </c>
      <c r="AD188" s="415" t="str">
        <f t="shared" si="57"/>
        <v>-</v>
      </c>
      <c r="AE188" s="416" t="str">
        <f t="shared" si="58"/>
        <v>-</v>
      </c>
      <c r="AF188" s="417"/>
      <c r="AG188" s="410" t="str">
        <f t="shared" si="59"/>
        <v>-</v>
      </c>
      <c r="AH188" s="417"/>
      <c r="AI188" s="418" t="str">
        <f t="shared" si="60"/>
        <v>ù</v>
      </c>
      <c r="AJ188" s="419" t="str">
        <f t="shared" si="61"/>
        <v>~</v>
      </c>
      <c r="AK188" s="417"/>
      <c r="AL188" s="414" t="str">
        <f t="shared" si="62"/>
        <v>-</v>
      </c>
      <c r="AM188" s="416" t="str">
        <f t="shared" si="63"/>
        <v>-</v>
      </c>
    </row>
    <row r="189" spans="2:39" ht="15" x14ac:dyDescent="0.3">
      <c r="B189" s="400" t="str">
        <f>IF(MAX(B$7:B188)+1&gt;MAX('Res.Aux.'!$Y$23:$Y$722),"-",MAX(B$7:B188)+1)</f>
        <v>-</v>
      </c>
      <c r="C189" s="401" t="str">
        <f>IF($B189="-","",INDEX('Res.Aux.'!$A$12:$AE$722,MATCH($B189,'Res.Aux.'!$Y$12:$Y$722,0),MATCH(C$6,'Res.Aux.'!$A$14:$AE$14,0)))</f>
        <v/>
      </c>
      <c r="D189" s="402" t="str">
        <f t="shared" si="48"/>
        <v/>
      </c>
      <c r="E189" s="403" t="str">
        <f>IF($B189="-","",INDEX('Res.Aux.'!$A$12:$AE$722,MATCH($B189,'Res.Aux.'!$Y$12:$Y$722,0),MATCH(E$6,'Res.Aux.'!$A$14:$AE$14,0)))</f>
        <v/>
      </c>
      <c r="F189" s="402" t="str">
        <f t="shared" si="49"/>
        <v/>
      </c>
      <c r="G189" s="404" t="str">
        <f>IF($B189="-","",INDEX('Res.Aux.'!$A$12:$AE$722,MATCH($B189,'Res.Aux.'!$Y$12:$Y$722,0),MATCH(G$6,'Res.Aux.'!$A$14:$AE$14,0)))</f>
        <v/>
      </c>
      <c r="H189" s="405" t="str">
        <f>IF($B189="-","",Datos!$I$16)</f>
        <v/>
      </c>
      <c r="I189" s="406" t="str">
        <f>IF($C189="","",Datos!$G$16)</f>
        <v/>
      </c>
      <c r="J189" s="407" t="str">
        <f>IF($B189="-","",INDEX('Res.Aux.'!$A$12:$AE$722,MATCH($B189,'Res.Aux.'!$Y$12:$Y$722,0),MATCH(J$6,'Res.Aux.'!$A$14:$AE$14,0)))</f>
        <v/>
      </c>
      <c r="K189" s="408" t="str">
        <f>IF($C189="","",Datos!$H$26)</f>
        <v/>
      </c>
      <c r="L189" s="409" t="str">
        <f>IF($I189="","",INDEX(Datos!$D$25:$I$33,MATCH('G. VAR. MAKRO'!$M189,Datos!$E$25:$E$33,0),MATCH('G. VAR. MAKRO'!$L$6,Datos!$D$26:$I$26,0)))</f>
        <v/>
      </c>
      <c r="M189" s="407" t="str">
        <f>IF($I189="","",INDEX('Res.Aux.'!$A$12:$AE$722,MATCH($B189,'Res.Aux.'!$Y$12:$Y$722,0),MATCH(M$6,'Res.Aux.'!$A$22:$AE$22,0)))</f>
        <v/>
      </c>
      <c r="N189" s="410" t="str">
        <f>IF($B189="-","",INDEX('Res.Aux.'!$A$12:$AE$722,MATCH($B189,'Res.Aux.'!$Y$12:$Y$722,0),MATCH(N$6,'Res.Aux.'!$A$14:$AE$14,0)))</f>
        <v/>
      </c>
      <c r="O189" s="411"/>
      <c r="P189" s="412" t="str">
        <f t="shared" si="47"/>
        <v/>
      </c>
      <c r="Q189" s="413" t="str">
        <f t="shared" si="50"/>
        <v>ù</v>
      </c>
      <c r="R189" s="414" t="str">
        <f>IF($B189="-","",INDEX('Res.Aux.'!$A$12:$AE$722,MATCH($B189,'Res.Aux.'!$Y$12:$Y$722,0),MATCH(R$6,'Res.Aux.'!$A$15:$AE$15,0)))</f>
        <v/>
      </c>
      <c r="S189" s="415" t="str">
        <f>IF($B189="-","",INDEX('Res.Aux.'!$A$12:$AE$722,MATCH($B189,'Res.Aux.'!$Y$12:$Y$722,0),MATCH(S$6,'Res.Aux.'!$A$15:$AE$15,0)))</f>
        <v/>
      </c>
      <c r="T189" s="415" t="str">
        <f>IF($B189="-","",INDEX('Res.Aux.'!$A$12:$AE$722,MATCH($B189,'Res.Aux.'!$Y$12:$Y$722,0),MATCH(T$6,'Res.Aux.'!$A$15:$AE$15,0)))</f>
        <v/>
      </c>
      <c r="U189" s="416" t="str">
        <f>IF($B189="-","",INDEX('Res.Aux.'!$A$12:$AE$722,MATCH($B189,'Res.Aux.'!$Y$12:$Y$722,0),MATCH(U$6,'Res.Aux.'!$A$15:$AE$15,0)))</f>
        <v/>
      </c>
      <c r="V189" s="417"/>
      <c r="W189" s="414" t="str">
        <f t="shared" si="51"/>
        <v>-</v>
      </c>
      <c r="X189" s="415" t="str">
        <f t="shared" si="52"/>
        <v>-</v>
      </c>
      <c r="Y189" s="415" t="str">
        <f t="shared" si="53"/>
        <v>-</v>
      </c>
      <c r="Z189" s="416" t="str">
        <f t="shared" si="54"/>
        <v>-</v>
      </c>
      <c r="AA189" s="417"/>
      <c r="AB189" s="414" t="str">
        <f t="shared" si="55"/>
        <v>-</v>
      </c>
      <c r="AC189" s="415" t="str">
        <f t="shared" si="56"/>
        <v>-</v>
      </c>
      <c r="AD189" s="415" t="str">
        <f t="shared" si="57"/>
        <v>-</v>
      </c>
      <c r="AE189" s="416" t="str">
        <f t="shared" si="58"/>
        <v>-</v>
      </c>
      <c r="AF189" s="417"/>
      <c r="AG189" s="410" t="str">
        <f t="shared" si="59"/>
        <v>-</v>
      </c>
      <c r="AH189" s="417"/>
      <c r="AI189" s="418" t="str">
        <f t="shared" si="60"/>
        <v>ù</v>
      </c>
      <c r="AJ189" s="419" t="str">
        <f t="shared" si="61"/>
        <v>~</v>
      </c>
      <c r="AK189" s="417"/>
      <c r="AL189" s="414" t="str">
        <f t="shared" si="62"/>
        <v>-</v>
      </c>
      <c r="AM189" s="416" t="str">
        <f t="shared" si="63"/>
        <v>-</v>
      </c>
    </row>
    <row r="190" spans="2:39" ht="15" x14ac:dyDescent="0.3">
      <c r="B190" s="400" t="str">
        <f>IF(MAX(B$7:B189)+1&gt;MAX('Res.Aux.'!$Y$23:$Y$722),"-",MAX(B$7:B189)+1)</f>
        <v>-</v>
      </c>
      <c r="C190" s="401" t="str">
        <f>IF($B190="-","",INDEX('Res.Aux.'!$A$12:$AE$722,MATCH($B190,'Res.Aux.'!$Y$12:$Y$722,0),MATCH(C$6,'Res.Aux.'!$A$14:$AE$14,0)))</f>
        <v/>
      </c>
      <c r="D190" s="402" t="str">
        <f t="shared" si="48"/>
        <v/>
      </c>
      <c r="E190" s="403" t="str">
        <f>IF($B190="-","",INDEX('Res.Aux.'!$A$12:$AE$722,MATCH($B190,'Res.Aux.'!$Y$12:$Y$722,0),MATCH(E$6,'Res.Aux.'!$A$14:$AE$14,0)))</f>
        <v/>
      </c>
      <c r="F190" s="402" t="str">
        <f t="shared" si="49"/>
        <v/>
      </c>
      <c r="G190" s="404" t="str">
        <f>IF($B190="-","",INDEX('Res.Aux.'!$A$12:$AE$722,MATCH($B190,'Res.Aux.'!$Y$12:$Y$722,0),MATCH(G$6,'Res.Aux.'!$A$14:$AE$14,0)))</f>
        <v/>
      </c>
      <c r="H190" s="405" t="str">
        <f>IF($B190="-","",Datos!$I$16)</f>
        <v/>
      </c>
      <c r="I190" s="406" t="str">
        <f>IF($C190="","",Datos!$G$16)</f>
        <v/>
      </c>
      <c r="J190" s="407" t="str">
        <f>IF($B190="-","",INDEX('Res.Aux.'!$A$12:$AE$722,MATCH($B190,'Res.Aux.'!$Y$12:$Y$722,0),MATCH(J$6,'Res.Aux.'!$A$14:$AE$14,0)))</f>
        <v/>
      </c>
      <c r="K190" s="408" t="str">
        <f>IF($C190="","",Datos!$H$26)</f>
        <v/>
      </c>
      <c r="L190" s="409" t="str">
        <f>IF($I190="","",INDEX(Datos!$D$25:$I$33,MATCH('G. VAR. MAKRO'!$M190,Datos!$E$25:$E$33,0),MATCH('G. VAR. MAKRO'!$L$6,Datos!$D$26:$I$26,0)))</f>
        <v/>
      </c>
      <c r="M190" s="407" t="str">
        <f>IF($I190="","",INDEX('Res.Aux.'!$A$12:$AE$722,MATCH($B190,'Res.Aux.'!$Y$12:$Y$722,0),MATCH(M$6,'Res.Aux.'!$A$22:$AE$22,0)))</f>
        <v/>
      </c>
      <c r="N190" s="410" t="str">
        <f>IF($B190="-","",INDEX('Res.Aux.'!$A$12:$AE$722,MATCH($B190,'Res.Aux.'!$Y$12:$Y$722,0),MATCH(N$6,'Res.Aux.'!$A$14:$AE$14,0)))</f>
        <v/>
      </c>
      <c r="O190" s="411"/>
      <c r="P190" s="412" t="str">
        <f t="shared" si="47"/>
        <v/>
      </c>
      <c r="Q190" s="413" t="str">
        <f t="shared" si="50"/>
        <v>ù</v>
      </c>
      <c r="R190" s="414" t="str">
        <f>IF($B190="-","",INDEX('Res.Aux.'!$A$12:$AE$722,MATCH($B190,'Res.Aux.'!$Y$12:$Y$722,0),MATCH(R$6,'Res.Aux.'!$A$15:$AE$15,0)))</f>
        <v/>
      </c>
      <c r="S190" s="415" t="str">
        <f>IF($B190="-","",INDEX('Res.Aux.'!$A$12:$AE$722,MATCH($B190,'Res.Aux.'!$Y$12:$Y$722,0),MATCH(S$6,'Res.Aux.'!$A$15:$AE$15,0)))</f>
        <v/>
      </c>
      <c r="T190" s="415" t="str">
        <f>IF($B190="-","",INDEX('Res.Aux.'!$A$12:$AE$722,MATCH($B190,'Res.Aux.'!$Y$12:$Y$722,0),MATCH(T$6,'Res.Aux.'!$A$15:$AE$15,0)))</f>
        <v/>
      </c>
      <c r="U190" s="416" t="str">
        <f>IF($B190="-","",INDEX('Res.Aux.'!$A$12:$AE$722,MATCH($B190,'Res.Aux.'!$Y$12:$Y$722,0),MATCH(U$6,'Res.Aux.'!$A$15:$AE$15,0)))</f>
        <v/>
      </c>
      <c r="V190" s="417"/>
      <c r="W190" s="414" t="str">
        <f t="shared" si="51"/>
        <v>-</v>
      </c>
      <c r="X190" s="415" t="str">
        <f t="shared" si="52"/>
        <v>-</v>
      </c>
      <c r="Y190" s="415" t="str">
        <f t="shared" si="53"/>
        <v>-</v>
      </c>
      <c r="Z190" s="416" t="str">
        <f t="shared" si="54"/>
        <v>-</v>
      </c>
      <c r="AA190" s="417"/>
      <c r="AB190" s="414" t="str">
        <f t="shared" si="55"/>
        <v>-</v>
      </c>
      <c r="AC190" s="415" t="str">
        <f t="shared" si="56"/>
        <v>-</v>
      </c>
      <c r="AD190" s="415" t="str">
        <f t="shared" si="57"/>
        <v>-</v>
      </c>
      <c r="AE190" s="416" t="str">
        <f t="shared" si="58"/>
        <v>-</v>
      </c>
      <c r="AF190" s="417"/>
      <c r="AG190" s="410" t="str">
        <f t="shared" si="59"/>
        <v>-</v>
      </c>
      <c r="AH190" s="417"/>
      <c r="AI190" s="418" t="str">
        <f t="shared" si="60"/>
        <v>ù</v>
      </c>
      <c r="AJ190" s="419" t="str">
        <f t="shared" si="61"/>
        <v>~</v>
      </c>
      <c r="AK190" s="417"/>
      <c r="AL190" s="414" t="str">
        <f t="shared" si="62"/>
        <v>-</v>
      </c>
      <c r="AM190" s="416" t="str">
        <f t="shared" si="63"/>
        <v>-</v>
      </c>
    </row>
    <row r="191" spans="2:39" ht="15" x14ac:dyDescent="0.3">
      <c r="B191" s="400" t="str">
        <f>IF(MAX(B$7:B190)+1&gt;MAX('Res.Aux.'!$Y$23:$Y$722),"-",MAX(B$7:B190)+1)</f>
        <v>-</v>
      </c>
      <c r="C191" s="401" t="str">
        <f>IF($B191="-","",INDEX('Res.Aux.'!$A$12:$AE$722,MATCH($B191,'Res.Aux.'!$Y$12:$Y$722,0),MATCH(C$6,'Res.Aux.'!$A$14:$AE$14,0)))</f>
        <v/>
      </c>
      <c r="D191" s="402" t="str">
        <f t="shared" si="48"/>
        <v/>
      </c>
      <c r="E191" s="403" t="str">
        <f>IF($B191="-","",INDEX('Res.Aux.'!$A$12:$AE$722,MATCH($B191,'Res.Aux.'!$Y$12:$Y$722,0),MATCH(E$6,'Res.Aux.'!$A$14:$AE$14,0)))</f>
        <v/>
      </c>
      <c r="F191" s="402" t="str">
        <f t="shared" si="49"/>
        <v/>
      </c>
      <c r="G191" s="404" t="str">
        <f>IF($B191="-","",INDEX('Res.Aux.'!$A$12:$AE$722,MATCH($B191,'Res.Aux.'!$Y$12:$Y$722,0),MATCH(G$6,'Res.Aux.'!$A$14:$AE$14,0)))</f>
        <v/>
      </c>
      <c r="H191" s="405" t="str">
        <f>IF($B191="-","",Datos!$I$16)</f>
        <v/>
      </c>
      <c r="I191" s="406" t="str">
        <f>IF($C191="","",Datos!$G$16)</f>
        <v/>
      </c>
      <c r="J191" s="407" t="str">
        <f>IF($B191="-","",INDEX('Res.Aux.'!$A$12:$AE$722,MATCH($B191,'Res.Aux.'!$Y$12:$Y$722,0),MATCH(J$6,'Res.Aux.'!$A$14:$AE$14,0)))</f>
        <v/>
      </c>
      <c r="K191" s="408" t="str">
        <f>IF($C191="","",Datos!$H$26)</f>
        <v/>
      </c>
      <c r="L191" s="409" t="str">
        <f>IF($I191="","",INDEX(Datos!$D$25:$I$33,MATCH('G. VAR. MAKRO'!$M191,Datos!$E$25:$E$33,0),MATCH('G. VAR. MAKRO'!$L$6,Datos!$D$26:$I$26,0)))</f>
        <v/>
      </c>
      <c r="M191" s="407" t="str">
        <f>IF($I191="","",INDEX('Res.Aux.'!$A$12:$AE$722,MATCH($B191,'Res.Aux.'!$Y$12:$Y$722,0),MATCH(M$6,'Res.Aux.'!$A$22:$AE$22,0)))</f>
        <v/>
      </c>
      <c r="N191" s="410" t="str">
        <f>IF($B191="-","",INDEX('Res.Aux.'!$A$12:$AE$722,MATCH($B191,'Res.Aux.'!$Y$12:$Y$722,0),MATCH(N$6,'Res.Aux.'!$A$14:$AE$14,0)))</f>
        <v/>
      </c>
      <c r="O191" s="411"/>
      <c r="P191" s="412" t="str">
        <f t="shared" si="47"/>
        <v/>
      </c>
      <c r="Q191" s="413" t="str">
        <f t="shared" si="50"/>
        <v>ù</v>
      </c>
      <c r="R191" s="414" t="str">
        <f>IF($B191="-","",INDEX('Res.Aux.'!$A$12:$AE$722,MATCH($B191,'Res.Aux.'!$Y$12:$Y$722,0),MATCH(R$6,'Res.Aux.'!$A$15:$AE$15,0)))</f>
        <v/>
      </c>
      <c r="S191" s="415" t="str">
        <f>IF($B191="-","",INDEX('Res.Aux.'!$A$12:$AE$722,MATCH($B191,'Res.Aux.'!$Y$12:$Y$722,0),MATCH(S$6,'Res.Aux.'!$A$15:$AE$15,0)))</f>
        <v/>
      </c>
      <c r="T191" s="415" t="str">
        <f>IF($B191="-","",INDEX('Res.Aux.'!$A$12:$AE$722,MATCH($B191,'Res.Aux.'!$Y$12:$Y$722,0),MATCH(T$6,'Res.Aux.'!$A$15:$AE$15,0)))</f>
        <v/>
      </c>
      <c r="U191" s="416" t="str">
        <f>IF($B191="-","",INDEX('Res.Aux.'!$A$12:$AE$722,MATCH($B191,'Res.Aux.'!$Y$12:$Y$722,0),MATCH(U$6,'Res.Aux.'!$A$15:$AE$15,0)))</f>
        <v/>
      </c>
      <c r="V191" s="417"/>
      <c r="W191" s="414" t="str">
        <f t="shared" si="51"/>
        <v>-</v>
      </c>
      <c r="X191" s="415" t="str">
        <f t="shared" si="52"/>
        <v>-</v>
      </c>
      <c r="Y191" s="415" t="str">
        <f t="shared" si="53"/>
        <v>-</v>
      </c>
      <c r="Z191" s="416" t="str">
        <f t="shared" si="54"/>
        <v>-</v>
      </c>
      <c r="AA191" s="417"/>
      <c r="AB191" s="414" t="str">
        <f t="shared" si="55"/>
        <v>-</v>
      </c>
      <c r="AC191" s="415" t="str">
        <f t="shared" si="56"/>
        <v>-</v>
      </c>
      <c r="AD191" s="415" t="str">
        <f t="shared" si="57"/>
        <v>-</v>
      </c>
      <c r="AE191" s="416" t="str">
        <f t="shared" si="58"/>
        <v>-</v>
      </c>
      <c r="AF191" s="417"/>
      <c r="AG191" s="410" t="str">
        <f t="shared" si="59"/>
        <v>-</v>
      </c>
      <c r="AH191" s="417"/>
      <c r="AI191" s="418" t="str">
        <f t="shared" si="60"/>
        <v>ù</v>
      </c>
      <c r="AJ191" s="419" t="str">
        <f t="shared" si="61"/>
        <v>~</v>
      </c>
      <c r="AK191" s="417"/>
      <c r="AL191" s="414" t="str">
        <f t="shared" si="62"/>
        <v>-</v>
      </c>
      <c r="AM191" s="416" t="str">
        <f t="shared" si="63"/>
        <v>-</v>
      </c>
    </row>
    <row r="192" spans="2:39" ht="15" x14ac:dyDescent="0.3">
      <c r="B192" s="400" t="str">
        <f>IF(MAX(B$7:B191)+1&gt;MAX('Res.Aux.'!$Y$23:$Y$722),"-",MAX(B$7:B191)+1)</f>
        <v>-</v>
      </c>
      <c r="C192" s="401" t="str">
        <f>IF($B192="-","",INDEX('Res.Aux.'!$A$12:$AE$722,MATCH($B192,'Res.Aux.'!$Y$12:$Y$722,0),MATCH(C$6,'Res.Aux.'!$A$14:$AE$14,0)))</f>
        <v/>
      </c>
      <c r="D192" s="402" t="str">
        <f t="shared" si="48"/>
        <v/>
      </c>
      <c r="E192" s="403" t="str">
        <f>IF($B192="-","",INDEX('Res.Aux.'!$A$12:$AE$722,MATCH($B192,'Res.Aux.'!$Y$12:$Y$722,0),MATCH(E$6,'Res.Aux.'!$A$14:$AE$14,0)))</f>
        <v/>
      </c>
      <c r="F192" s="402" t="str">
        <f t="shared" si="49"/>
        <v/>
      </c>
      <c r="G192" s="404" t="str">
        <f>IF($B192="-","",INDEX('Res.Aux.'!$A$12:$AE$722,MATCH($B192,'Res.Aux.'!$Y$12:$Y$722,0),MATCH(G$6,'Res.Aux.'!$A$14:$AE$14,0)))</f>
        <v/>
      </c>
      <c r="H192" s="405" t="str">
        <f>IF($B192="-","",Datos!$I$16)</f>
        <v/>
      </c>
      <c r="I192" s="406" t="str">
        <f>IF($C192="","",Datos!$G$16)</f>
        <v/>
      </c>
      <c r="J192" s="407" t="str">
        <f>IF($B192="-","",INDEX('Res.Aux.'!$A$12:$AE$722,MATCH($B192,'Res.Aux.'!$Y$12:$Y$722,0),MATCH(J$6,'Res.Aux.'!$A$14:$AE$14,0)))</f>
        <v/>
      </c>
      <c r="K192" s="408" t="str">
        <f>IF($C192="","",Datos!$H$26)</f>
        <v/>
      </c>
      <c r="L192" s="409" t="str">
        <f>IF($I192="","",INDEX(Datos!$D$25:$I$33,MATCH('G. VAR. MAKRO'!$M192,Datos!$E$25:$E$33,0),MATCH('G. VAR. MAKRO'!$L$6,Datos!$D$26:$I$26,0)))</f>
        <v/>
      </c>
      <c r="M192" s="407" t="str">
        <f>IF($I192="","",INDEX('Res.Aux.'!$A$12:$AE$722,MATCH($B192,'Res.Aux.'!$Y$12:$Y$722,0),MATCH(M$6,'Res.Aux.'!$A$22:$AE$22,0)))</f>
        <v/>
      </c>
      <c r="N192" s="410" t="str">
        <f>IF($B192="-","",INDEX('Res.Aux.'!$A$12:$AE$722,MATCH($B192,'Res.Aux.'!$Y$12:$Y$722,0),MATCH(N$6,'Res.Aux.'!$A$14:$AE$14,0)))</f>
        <v/>
      </c>
      <c r="O192" s="411"/>
      <c r="P192" s="412" t="str">
        <f t="shared" si="47"/>
        <v/>
      </c>
      <c r="Q192" s="413" t="str">
        <f t="shared" si="50"/>
        <v>ù</v>
      </c>
      <c r="R192" s="414" t="str">
        <f>IF($B192="-","",INDEX('Res.Aux.'!$A$12:$AE$722,MATCH($B192,'Res.Aux.'!$Y$12:$Y$722,0),MATCH(R$6,'Res.Aux.'!$A$15:$AE$15,0)))</f>
        <v/>
      </c>
      <c r="S192" s="415" t="str">
        <f>IF($B192="-","",INDEX('Res.Aux.'!$A$12:$AE$722,MATCH($B192,'Res.Aux.'!$Y$12:$Y$722,0),MATCH(S$6,'Res.Aux.'!$A$15:$AE$15,0)))</f>
        <v/>
      </c>
      <c r="T192" s="415" t="str">
        <f>IF($B192="-","",INDEX('Res.Aux.'!$A$12:$AE$722,MATCH($B192,'Res.Aux.'!$Y$12:$Y$722,0),MATCH(T$6,'Res.Aux.'!$A$15:$AE$15,0)))</f>
        <v/>
      </c>
      <c r="U192" s="416" t="str">
        <f>IF($B192="-","",INDEX('Res.Aux.'!$A$12:$AE$722,MATCH($B192,'Res.Aux.'!$Y$12:$Y$722,0),MATCH(U$6,'Res.Aux.'!$A$15:$AE$15,0)))</f>
        <v/>
      </c>
      <c r="V192" s="417"/>
      <c r="W192" s="414" t="str">
        <f t="shared" si="51"/>
        <v>-</v>
      </c>
      <c r="X192" s="415" t="str">
        <f t="shared" si="52"/>
        <v>-</v>
      </c>
      <c r="Y192" s="415" t="str">
        <f t="shared" si="53"/>
        <v>-</v>
      </c>
      <c r="Z192" s="416" t="str">
        <f t="shared" si="54"/>
        <v>-</v>
      </c>
      <c r="AA192" s="417"/>
      <c r="AB192" s="414" t="str">
        <f t="shared" si="55"/>
        <v>-</v>
      </c>
      <c r="AC192" s="415" t="str">
        <f t="shared" si="56"/>
        <v>-</v>
      </c>
      <c r="AD192" s="415" t="str">
        <f t="shared" si="57"/>
        <v>-</v>
      </c>
      <c r="AE192" s="416" t="str">
        <f t="shared" si="58"/>
        <v>-</v>
      </c>
      <c r="AF192" s="417"/>
      <c r="AG192" s="410" t="str">
        <f t="shared" si="59"/>
        <v>-</v>
      </c>
      <c r="AH192" s="417"/>
      <c r="AI192" s="418" t="str">
        <f t="shared" si="60"/>
        <v>ù</v>
      </c>
      <c r="AJ192" s="419" t="str">
        <f t="shared" si="61"/>
        <v>~</v>
      </c>
      <c r="AK192" s="417"/>
      <c r="AL192" s="414" t="str">
        <f t="shared" si="62"/>
        <v>-</v>
      </c>
      <c r="AM192" s="416" t="str">
        <f t="shared" si="63"/>
        <v>-</v>
      </c>
    </row>
    <row r="193" spans="2:39" ht="15" x14ac:dyDescent="0.3">
      <c r="B193" s="400" t="str">
        <f>IF(MAX(B$7:B192)+1&gt;MAX('Res.Aux.'!$Y$23:$Y$722),"-",MAX(B$7:B192)+1)</f>
        <v>-</v>
      </c>
      <c r="C193" s="401" t="str">
        <f>IF($B193="-","",INDEX('Res.Aux.'!$A$12:$AE$722,MATCH($B193,'Res.Aux.'!$Y$12:$Y$722,0),MATCH(C$6,'Res.Aux.'!$A$14:$AE$14,0)))</f>
        <v/>
      </c>
      <c r="D193" s="402" t="str">
        <f t="shared" si="48"/>
        <v/>
      </c>
      <c r="E193" s="403" t="str">
        <f>IF($B193="-","",INDEX('Res.Aux.'!$A$12:$AE$722,MATCH($B193,'Res.Aux.'!$Y$12:$Y$722,0),MATCH(E$6,'Res.Aux.'!$A$14:$AE$14,0)))</f>
        <v/>
      </c>
      <c r="F193" s="402" t="str">
        <f t="shared" si="49"/>
        <v/>
      </c>
      <c r="G193" s="404" t="str">
        <f>IF($B193="-","",INDEX('Res.Aux.'!$A$12:$AE$722,MATCH($B193,'Res.Aux.'!$Y$12:$Y$722,0),MATCH(G$6,'Res.Aux.'!$A$14:$AE$14,0)))</f>
        <v/>
      </c>
      <c r="H193" s="405" t="str">
        <f>IF($B193="-","",Datos!$I$16)</f>
        <v/>
      </c>
      <c r="I193" s="406" t="str">
        <f>IF($C193="","",Datos!$G$16)</f>
        <v/>
      </c>
      <c r="J193" s="407" t="str">
        <f>IF($B193="-","",INDEX('Res.Aux.'!$A$12:$AE$722,MATCH($B193,'Res.Aux.'!$Y$12:$Y$722,0),MATCH(J$6,'Res.Aux.'!$A$14:$AE$14,0)))</f>
        <v/>
      </c>
      <c r="K193" s="408" t="str">
        <f>IF($C193="","",Datos!$H$26)</f>
        <v/>
      </c>
      <c r="L193" s="409" t="str">
        <f>IF($I193="","",INDEX(Datos!$D$25:$I$33,MATCH('G. VAR. MAKRO'!$M193,Datos!$E$25:$E$33,0),MATCH('G. VAR. MAKRO'!$L$6,Datos!$D$26:$I$26,0)))</f>
        <v/>
      </c>
      <c r="M193" s="407" t="str">
        <f>IF($I193="","",INDEX('Res.Aux.'!$A$12:$AE$722,MATCH($B193,'Res.Aux.'!$Y$12:$Y$722,0),MATCH(M$6,'Res.Aux.'!$A$22:$AE$22,0)))</f>
        <v/>
      </c>
      <c r="N193" s="410" t="str">
        <f>IF($B193="-","",INDEX('Res.Aux.'!$A$12:$AE$722,MATCH($B193,'Res.Aux.'!$Y$12:$Y$722,0),MATCH(N$6,'Res.Aux.'!$A$14:$AE$14,0)))</f>
        <v/>
      </c>
      <c r="O193" s="411"/>
      <c r="P193" s="412" t="str">
        <f t="shared" si="47"/>
        <v/>
      </c>
      <c r="Q193" s="413" t="str">
        <f t="shared" si="50"/>
        <v>ù</v>
      </c>
      <c r="R193" s="414" t="str">
        <f>IF($B193="-","",INDEX('Res.Aux.'!$A$12:$AE$722,MATCH($B193,'Res.Aux.'!$Y$12:$Y$722,0),MATCH(R$6,'Res.Aux.'!$A$15:$AE$15,0)))</f>
        <v/>
      </c>
      <c r="S193" s="415" t="str">
        <f>IF($B193="-","",INDEX('Res.Aux.'!$A$12:$AE$722,MATCH($B193,'Res.Aux.'!$Y$12:$Y$722,0),MATCH(S$6,'Res.Aux.'!$A$15:$AE$15,0)))</f>
        <v/>
      </c>
      <c r="T193" s="415" t="str">
        <f>IF($B193="-","",INDEX('Res.Aux.'!$A$12:$AE$722,MATCH($B193,'Res.Aux.'!$Y$12:$Y$722,0),MATCH(T$6,'Res.Aux.'!$A$15:$AE$15,0)))</f>
        <v/>
      </c>
      <c r="U193" s="416" t="str">
        <f>IF($B193="-","",INDEX('Res.Aux.'!$A$12:$AE$722,MATCH($B193,'Res.Aux.'!$Y$12:$Y$722,0),MATCH(U$6,'Res.Aux.'!$A$15:$AE$15,0)))</f>
        <v/>
      </c>
      <c r="V193" s="417"/>
      <c r="W193" s="414" t="str">
        <f t="shared" si="51"/>
        <v>-</v>
      </c>
      <c r="X193" s="415" t="str">
        <f t="shared" si="52"/>
        <v>-</v>
      </c>
      <c r="Y193" s="415" t="str">
        <f t="shared" si="53"/>
        <v>-</v>
      </c>
      <c r="Z193" s="416" t="str">
        <f t="shared" si="54"/>
        <v>-</v>
      </c>
      <c r="AA193" s="417"/>
      <c r="AB193" s="414" t="str">
        <f t="shared" si="55"/>
        <v>-</v>
      </c>
      <c r="AC193" s="415" t="str">
        <f t="shared" si="56"/>
        <v>-</v>
      </c>
      <c r="AD193" s="415" t="str">
        <f t="shared" si="57"/>
        <v>-</v>
      </c>
      <c r="AE193" s="416" t="str">
        <f t="shared" si="58"/>
        <v>-</v>
      </c>
      <c r="AF193" s="417"/>
      <c r="AG193" s="410" t="str">
        <f t="shared" si="59"/>
        <v>-</v>
      </c>
      <c r="AH193" s="417"/>
      <c r="AI193" s="418" t="str">
        <f t="shared" si="60"/>
        <v>ù</v>
      </c>
      <c r="AJ193" s="419" t="str">
        <f t="shared" si="61"/>
        <v>~</v>
      </c>
      <c r="AK193" s="417"/>
      <c r="AL193" s="414" t="str">
        <f t="shared" si="62"/>
        <v>-</v>
      </c>
      <c r="AM193" s="416" t="str">
        <f t="shared" si="63"/>
        <v>-</v>
      </c>
    </row>
    <row r="194" spans="2:39" ht="15" x14ac:dyDescent="0.3">
      <c r="B194" s="400" t="str">
        <f>IF(MAX(B$7:B193)+1&gt;MAX('Res.Aux.'!$Y$23:$Y$722),"-",MAX(B$7:B193)+1)</f>
        <v>-</v>
      </c>
      <c r="C194" s="401" t="str">
        <f>IF($B194="-","",INDEX('Res.Aux.'!$A$12:$AE$722,MATCH($B194,'Res.Aux.'!$Y$12:$Y$722,0),MATCH(C$6,'Res.Aux.'!$A$14:$AE$14,0)))</f>
        <v/>
      </c>
      <c r="D194" s="402" t="str">
        <f t="shared" si="48"/>
        <v/>
      </c>
      <c r="E194" s="403" t="str">
        <f>IF($B194="-","",INDEX('Res.Aux.'!$A$12:$AE$722,MATCH($B194,'Res.Aux.'!$Y$12:$Y$722,0),MATCH(E$6,'Res.Aux.'!$A$14:$AE$14,0)))</f>
        <v/>
      </c>
      <c r="F194" s="402" t="str">
        <f t="shared" si="49"/>
        <v/>
      </c>
      <c r="G194" s="404" t="str">
        <f>IF($B194="-","",INDEX('Res.Aux.'!$A$12:$AE$722,MATCH($B194,'Res.Aux.'!$Y$12:$Y$722,0),MATCH(G$6,'Res.Aux.'!$A$14:$AE$14,0)))</f>
        <v/>
      </c>
      <c r="H194" s="405" t="str">
        <f>IF($B194="-","",Datos!$I$16)</f>
        <v/>
      </c>
      <c r="I194" s="406" t="str">
        <f>IF($C194="","",Datos!$G$16)</f>
        <v/>
      </c>
      <c r="J194" s="407" t="str">
        <f>IF($B194="-","",INDEX('Res.Aux.'!$A$12:$AE$722,MATCH($B194,'Res.Aux.'!$Y$12:$Y$722,0),MATCH(J$6,'Res.Aux.'!$A$14:$AE$14,0)))</f>
        <v/>
      </c>
      <c r="K194" s="408" t="str">
        <f>IF($C194="","",Datos!$H$26)</f>
        <v/>
      </c>
      <c r="L194" s="409" t="str">
        <f>IF($I194="","",INDEX(Datos!$D$25:$I$33,MATCH('G. VAR. MAKRO'!$M194,Datos!$E$25:$E$33,0),MATCH('G. VAR. MAKRO'!$L$6,Datos!$D$26:$I$26,0)))</f>
        <v/>
      </c>
      <c r="M194" s="407" t="str">
        <f>IF($I194="","",INDEX('Res.Aux.'!$A$12:$AE$722,MATCH($B194,'Res.Aux.'!$Y$12:$Y$722,0),MATCH(M$6,'Res.Aux.'!$A$22:$AE$22,0)))</f>
        <v/>
      </c>
      <c r="N194" s="410" t="str">
        <f>IF($B194="-","",INDEX('Res.Aux.'!$A$12:$AE$722,MATCH($B194,'Res.Aux.'!$Y$12:$Y$722,0),MATCH(N$6,'Res.Aux.'!$A$14:$AE$14,0)))</f>
        <v/>
      </c>
      <c r="O194" s="411"/>
      <c r="P194" s="412" t="str">
        <f t="shared" si="47"/>
        <v/>
      </c>
      <c r="Q194" s="413" t="str">
        <f t="shared" si="50"/>
        <v>ù</v>
      </c>
      <c r="R194" s="414" t="str">
        <f>IF($B194="-","",INDEX('Res.Aux.'!$A$12:$AE$722,MATCH($B194,'Res.Aux.'!$Y$12:$Y$722,0),MATCH(R$6,'Res.Aux.'!$A$15:$AE$15,0)))</f>
        <v/>
      </c>
      <c r="S194" s="415" t="str">
        <f>IF($B194="-","",INDEX('Res.Aux.'!$A$12:$AE$722,MATCH($B194,'Res.Aux.'!$Y$12:$Y$722,0),MATCH(S$6,'Res.Aux.'!$A$15:$AE$15,0)))</f>
        <v/>
      </c>
      <c r="T194" s="415" t="str">
        <f>IF($B194="-","",INDEX('Res.Aux.'!$A$12:$AE$722,MATCH($B194,'Res.Aux.'!$Y$12:$Y$722,0),MATCH(T$6,'Res.Aux.'!$A$15:$AE$15,0)))</f>
        <v/>
      </c>
      <c r="U194" s="416" t="str">
        <f>IF($B194="-","",INDEX('Res.Aux.'!$A$12:$AE$722,MATCH($B194,'Res.Aux.'!$Y$12:$Y$722,0),MATCH(U$6,'Res.Aux.'!$A$15:$AE$15,0)))</f>
        <v/>
      </c>
      <c r="V194" s="417"/>
      <c r="W194" s="414" t="str">
        <f t="shared" si="51"/>
        <v>-</v>
      </c>
      <c r="X194" s="415" t="str">
        <f t="shared" si="52"/>
        <v>-</v>
      </c>
      <c r="Y194" s="415" t="str">
        <f t="shared" si="53"/>
        <v>-</v>
      </c>
      <c r="Z194" s="416" t="str">
        <f t="shared" si="54"/>
        <v>-</v>
      </c>
      <c r="AA194" s="417"/>
      <c r="AB194" s="414" t="str">
        <f t="shared" si="55"/>
        <v>-</v>
      </c>
      <c r="AC194" s="415" t="str">
        <f t="shared" si="56"/>
        <v>-</v>
      </c>
      <c r="AD194" s="415" t="str">
        <f t="shared" si="57"/>
        <v>-</v>
      </c>
      <c r="AE194" s="416" t="str">
        <f t="shared" si="58"/>
        <v>-</v>
      </c>
      <c r="AF194" s="417"/>
      <c r="AG194" s="410" t="str">
        <f t="shared" si="59"/>
        <v>-</v>
      </c>
      <c r="AH194" s="417"/>
      <c r="AI194" s="418" t="str">
        <f t="shared" si="60"/>
        <v>ù</v>
      </c>
      <c r="AJ194" s="419" t="str">
        <f t="shared" si="61"/>
        <v>~</v>
      </c>
      <c r="AK194" s="417"/>
      <c r="AL194" s="414" t="str">
        <f t="shared" si="62"/>
        <v>-</v>
      </c>
      <c r="AM194" s="416" t="str">
        <f t="shared" si="63"/>
        <v>-</v>
      </c>
    </row>
    <row r="195" spans="2:39" ht="15" x14ac:dyDescent="0.3">
      <c r="B195" s="400" t="str">
        <f>IF(MAX(B$7:B194)+1&gt;MAX('Res.Aux.'!$Y$23:$Y$722),"-",MAX(B$7:B194)+1)</f>
        <v>-</v>
      </c>
      <c r="C195" s="401" t="str">
        <f>IF($B195="-","",INDEX('Res.Aux.'!$A$12:$AE$722,MATCH($B195,'Res.Aux.'!$Y$12:$Y$722,0),MATCH(C$6,'Res.Aux.'!$A$14:$AE$14,0)))</f>
        <v/>
      </c>
      <c r="D195" s="402" t="str">
        <f t="shared" si="48"/>
        <v/>
      </c>
      <c r="E195" s="403" t="str">
        <f>IF($B195="-","",INDEX('Res.Aux.'!$A$12:$AE$722,MATCH($B195,'Res.Aux.'!$Y$12:$Y$722,0),MATCH(E$6,'Res.Aux.'!$A$14:$AE$14,0)))</f>
        <v/>
      </c>
      <c r="F195" s="402" t="str">
        <f t="shared" si="49"/>
        <v/>
      </c>
      <c r="G195" s="404" t="str">
        <f>IF($B195="-","",INDEX('Res.Aux.'!$A$12:$AE$722,MATCH($B195,'Res.Aux.'!$Y$12:$Y$722,0),MATCH(G$6,'Res.Aux.'!$A$14:$AE$14,0)))</f>
        <v/>
      </c>
      <c r="H195" s="405" t="str">
        <f>IF($B195="-","",Datos!$I$16)</f>
        <v/>
      </c>
      <c r="I195" s="406" t="str">
        <f>IF($C195="","",Datos!$G$16)</f>
        <v/>
      </c>
      <c r="J195" s="407" t="str">
        <f>IF($B195="-","",INDEX('Res.Aux.'!$A$12:$AE$722,MATCH($B195,'Res.Aux.'!$Y$12:$Y$722,0),MATCH(J$6,'Res.Aux.'!$A$14:$AE$14,0)))</f>
        <v/>
      </c>
      <c r="K195" s="408" t="str">
        <f>IF($C195="","",Datos!$H$26)</f>
        <v/>
      </c>
      <c r="L195" s="409" t="str">
        <f>IF($I195="","",INDEX(Datos!$D$25:$I$33,MATCH('G. VAR. MAKRO'!$M195,Datos!$E$25:$E$33,0),MATCH('G. VAR. MAKRO'!$L$6,Datos!$D$26:$I$26,0)))</f>
        <v/>
      </c>
      <c r="M195" s="407" t="str">
        <f>IF($I195="","",INDEX('Res.Aux.'!$A$12:$AE$722,MATCH($B195,'Res.Aux.'!$Y$12:$Y$722,0),MATCH(M$6,'Res.Aux.'!$A$22:$AE$22,0)))</f>
        <v/>
      </c>
      <c r="N195" s="410" t="str">
        <f>IF($B195="-","",INDEX('Res.Aux.'!$A$12:$AE$722,MATCH($B195,'Res.Aux.'!$Y$12:$Y$722,0),MATCH(N$6,'Res.Aux.'!$A$14:$AE$14,0)))</f>
        <v/>
      </c>
      <c r="O195" s="411"/>
      <c r="P195" s="412" t="str">
        <f t="shared" si="47"/>
        <v/>
      </c>
      <c r="Q195" s="413" t="str">
        <f t="shared" si="50"/>
        <v>ù</v>
      </c>
      <c r="R195" s="414" t="str">
        <f>IF($B195="-","",INDEX('Res.Aux.'!$A$12:$AE$722,MATCH($B195,'Res.Aux.'!$Y$12:$Y$722,0),MATCH(R$6,'Res.Aux.'!$A$15:$AE$15,0)))</f>
        <v/>
      </c>
      <c r="S195" s="415" t="str">
        <f>IF($B195="-","",INDEX('Res.Aux.'!$A$12:$AE$722,MATCH($B195,'Res.Aux.'!$Y$12:$Y$722,0),MATCH(S$6,'Res.Aux.'!$A$15:$AE$15,0)))</f>
        <v/>
      </c>
      <c r="T195" s="415" t="str">
        <f>IF($B195="-","",INDEX('Res.Aux.'!$A$12:$AE$722,MATCH($B195,'Res.Aux.'!$Y$12:$Y$722,0),MATCH(T$6,'Res.Aux.'!$A$15:$AE$15,0)))</f>
        <v/>
      </c>
      <c r="U195" s="416" t="str">
        <f>IF($B195="-","",INDEX('Res.Aux.'!$A$12:$AE$722,MATCH($B195,'Res.Aux.'!$Y$12:$Y$722,0),MATCH(U$6,'Res.Aux.'!$A$15:$AE$15,0)))</f>
        <v/>
      </c>
      <c r="V195" s="417"/>
      <c r="W195" s="414" t="str">
        <f t="shared" si="51"/>
        <v>-</v>
      </c>
      <c r="X195" s="415" t="str">
        <f t="shared" si="52"/>
        <v>-</v>
      </c>
      <c r="Y195" s="415" t="str">
        <f t="shared" si="53"/>
        <v>-</v>
      </c>
      <c r="Z195" s="416" t="str">
        <f t="shared" si="54"/>
        <v>-</v>
      </c>
      <c r="AA195" s="417"/>
      <c r="AB195" s="414" t="str">
        <f t="shared" si="55"/>
        <v>-</v>
      </c>
      <c r="AC195" s="415" t="str">
        <f t="shared" si="56"/>
        <v>-</v>
      </c>
      <c r="AD195" s="415" t="str">
        <f t="shared" si="57"/>
        <v>-</v>
      </c>
      <c r="AE195" s="416" t="str">
        <f t="shared" si="58"/>
        <v>-</v>
      </c>
      <c r="AF195" s="417"/>
      <c r="AG195" s="410" t="str">
        <f t="shared" si="59"/>
        <v>-</v>
      </c>
      <c r="AH195" s="417"/>
      <c r="AI195" s="418" t="str">
        <f t="shared" si="60"/>
        <v>ù</v>
      </c>
      <c r="AJ195" s="419" t="str">
        <f t="shared" si="61"/>
        <v>~</v>
      </c>
      <c r="AK195" s="417"/>
      <c r="AL195" s="414" t="str">
        <f t="shared" si="62"/>
        <v>-</v>
      </c>
      <c r="AM195" s="416" t="str">
        <f t="shared" si="63"/>
        <v>-</v>
      </c>
    </row>
    <row r="196" spans="2:39" ht="15" x14ac:dyDescent="0.3">
      <c r="B196" s="400" t="str">
        <f>IF(MAX(B$7:B195)+1&gt;MAX('Res.Aux.'!$Y$23:$Y$722),"-",MAX(B$7:B195)+1)</f>
        <v>-</v>
      </c>
      <c r="C196" s="401" t="str">
        <f>IF($B196="-","",INDEX('Res.Aux.'!$A$12:$AE$722,MATCH($B196,'Res.Aux.'!$Y$12:$Y$722,0),MATCH(C$6,'Res.Aux.'!$A$14:$AE$14,0)))</f>
        <v/>
      </c>
      <c r="D196" s="402" t="str">
        <f t="shared" si="48"/>
        <v/>
      </c>
      <c r="E196" s="403" t="str">
        <f>IF($B196="-","",INDEX('Res.Aux.'!$A$12:$AE$722,MATCH($B196,'Res.Aux.'!$Y$12:$Y$722,0),MATCH(E$6,'Res.Aux.'!$A$14:$AE$14,0)))</f>
        <v/>
      </c>
      <c r="F196" s="402" t="str">
        <f t="shared" si="49"/>
        <v/>
      </c>
      <c r="G196" s="404" t="str">
        <f>IF($B196="-","",INDEX('Res.Aux.'!$A$12:$AE$722,MATCH($B196,'Res.Aux.'!$Y$12:$Y$722,0),MATCH(G$6,'Res.Aux.'!$A$14:$AE$14,0)))</f>
        <v/>
      </c>
      <c r="H196" s="405" t="str">
        <f>IF($B196="-","",Datos!$I$16)</f>
        <v/>
      </c>
      <c r="I196" s="406" t="str">
        <f>IF($C196="","",Datos!$G$16)</f>
        <v/>
      </c>
      <c r="J196" s="407" t="str">
        <f>IF($B196="-","",INDEX('Res.Aux.'!$A$12:$AE$722,MATCH($B196,'Res.Aux.'!$Y$12:$Y$722,0),MATCH(J$6,'Res.Aux.'!$A$14:$AE$14,0)))</f>
        <v/>
      </c>
      <c r="K196" s="408" t="str">
        <f>IF($C196="","",Datos!$H$26)</f>
        <v/>
      </c>
      <c r="L196" s="409" t="str">
        <f>IF($I196="","",INDEX(Datos!$D$25:$I$33,MATCH('G. VAR. MAKRO'!$M196,Datos!$E$25:$E$33,0),MATCH('G. VAR. MAKRO'!$L$6,Datos!$D$26:$I$26,0)))</f>
        <v/>
      </c>
      <c r="M196" s="407" t="str">
        <f>IF($I196="","",INDEX('Res.Aux.'!$A$12:$AE$722,MATCH($B196,'Res.Aux.'!$Y$12:$Y$722,0),MATCH(M$6,'Res.Aux.'!$A$22:$AE$22,0)))</f>
        <v/>
      </c>
      <c r="N196" s="410" t="str">
        <f>IF($B196="-","",INDEX('Res.Aux.'!$A$12:$AE$722,MATCH($B196,'Res.Aux.'!$Y$12:$Y$722,0),MATCH(N$6,'Res.Aux.'!$A$14:$AE$14,0)))</f>
        <v/>
      </c>
      <c r="O196" s="411"/>
      <c r="P196" s="412" t="str">
        <f t="shared" si="47"/>
        <v/>
      </c>
      <c r="Q196" s="413" t="str">
        <f t="shared" si="50"/>
        <v>ù</v>
      </c>
      <c r="R196" s="414" t="str">
        <f>IF($B196="-","",INDEX('Res.Aux.'!$A$12:$AE$722,MATCH($B196,'Res.Aux.'!$Y$12:$Y$722,0),MATCH(R$6,'Res.Aux.'!$A$15:$AE$15,0)))</f>
        <v/>
      </c>
      <c r="S196" s="415" t="str">
        <f>IF($B196="-","",INDEX('Res.Aux.'!$A$12:$AE$722,MATCH($B196,'Res.Aux.'!$Y$12:$Y$722,0),MATCH(S$6,'Res.Aux.'!$A$15:$AE$15,0)))</f>
        <v/>
      </c>
      <c r="T196" s="415" t="str">
        <f>IF($B196="-","",INDEX('Res.Aux.'!$A$12:$AE$722,MATCH($B196,'Res.Aux.'!$Y$12:$Y$722,0),MATCH(T$6,'Res.Aux.'!$A$15:$AE$15,0)))</f>
        <v/>
      </c>
      <c r="U196" s="416" t="str">
        <f>IF($B196="-","",INDEX('Res.Aux.'!$A$12:$AE$722,MATCH($B196,'Res.Aux.'!$Y$12:$Y$722,0),MATCH(U$6,'Res.Aux.'!$A$15:$AE$15,0)))</f>
        <v/>
      </c>
      <c r="V196" s="417"/>
      <c r="W196" s="414" t="str">
        <f t="shared" si="51"/>
        <v>-</v>
      </c>
      <c r="X196" s="415" t="str">
        <f t="shared" si="52"/>
        <v>-</v>
      </c>
      <c r="Y196" s="415" t="str">
        <f t="shared" si="53"/>
        <v>-</v>
      </c>
      <c r="Z196" s="416" t="str">
        <f t="shared" si="54"/>
        <v>-</v>
      </c>
      <c r="AA196" s="417"/>
      <c r="AB196" s="414" t="str">
        <f t="shared" si="55"/>
        <v>-</v>
      </c>
      <c r="AC196" s="415" t="str">
        <f t="shared" si="56"/>
        <v>-</v>
      </c>
      <c r="AD196" s="415" t="str">
        <f t="shared" si="57"/>
        <v>-</v>
      </c>
      <c r="AE196" s="416" t="str">
        <f t="shared" si="58"/>
        <v>-</v>
      </c>
      <c r="AF196" s="417"/>
      <c r="AG196" s="410" t="str">
        <f t="shared" si="59"/>
        <v>-</v>
      </c>
      <c r="AH196" s="417"/>
      <c r="AI196" s="418" t="str">
        <f t="shared" si="60"/>
        <v>ù</v>
      </c>
      <c r="AJ196" s="419" t="str">
        <f t="shared" si="61"/>
        <v>~</v>
      </c>
      <c r="AK196" s="417"/>
      <c r="AL196" s="414" t="str">
        <f t="shared" si="62"/>
        <v>-</v>
      </c>
      <c r="AM196" s="416" t="str">
        <f t="shared" si="63"/>
        <v>-</v>
      </c>
    </row>
    <row r="197" spans="2:39" ht="15" x14ac:dyDescent="0.3">
      <c r="B197" s="400" t="str">
        <f>IF(MAX(B$7:B196)+1&gt;MAX('Res.Aux.'!$Y$23:$Y$722),"-",MAX(B$7:B196)+1)</f>
        <v>-</v>
      </c>
      <c r="C197" s="401" t="str">
        <f>IF($B197="-","",INDEX('Res.Aux.'!$A$12:$AE$722,MATCH($B197,'Res.Aux.'!$Y$12:$Y$722,0),MATCH(C$6,'Res.Aux.'!$A$14:$AE$14,0)))</f>
        <v/>
      </c>
      <c r="D197" s="402" t="str">
        <f t="shared" si="48"/>
        <v/>
      </c>
      <c r="E197" s="403" t="str">
        <f>IF($B197="-","",INDEX('Res.Aux.'!$A$12:$AE$722,MATCH($B197,'Res.Aux.'!$Y$12:$Y$722,0),MATCH(E$6,'Res.Aux.'!$A$14:$AE$14,0)))</f>
        <v/>
      </c>
      <c r="F197" s="402" t="str">
        <f t="shared" si="49"/>
        <v/>
      </c>
      <c r="G197" s="404" t="str">
        <f>IF($B197="-","",INDEX('Res.Aux.'!$A$12:$AE$722,MATCH($B197,'Res.Aux.'!$Y$12:$Y$722,0),MATCH(G$6,'Res.Aux.'!$A$14:$AE$14,0)))</f>
        <v/>
      </c>
      <c r="H197" s="405" t="str">
        <f>IF($B197="-","",Datos!$I$16)</f>
        <v/>
      </c>
      <c r="I197" s="406" t="str">
        <f>IF($C197="","",Datos!$G$16)</f>
        <v/>
      </c>
      <c r="J197" s="407" t="str">
        <f>IF($B197="-","",INDEX('Res.Aux.'!$A$12:$AE$722,MATCH($B197,'Res.Aux.'!$Y$12:$Y$722,0),MATCH(J$6,'Res.Aux.'!$A$14:$AE$14,0)))</f>
        <v/>
      </c>
      <c r="K197" s="408" t="str">
        <f>IF($C197="","",Datos!$H$26)</f>
        <v/>
      </c>
      <c r="L197" s="409" t="str">
        <f>IF($I197="","",INDEX(Datos!$D$25:$I$33,MATCH('G. VAR. MAKRO'!$M197,Datos!$E$25:$E$33,0),MATCH('G. VAR. MAKRO'!$L$6,Datos!$D$26:$I$26,0)))</f>
        <v/>
      </c>
      <c r="M197" s="407" t="str">
        <f>IF($I197="","",INDEX('Res.Aux.'!$A$12:$AE$722,MATCH($B197,'Res.Aux.'!$Y$12:$Y$722,0),MATCH(M$6,'Res.Aux.'!$A$22:$AE$22,0)))</f>
        <v/>
      </c>
      <c r="N197" s="410" t="str">
        <f>IF($B197="-","",INDEX('Res.Aux.'!$A$12:$AE$722,MATCH($B197,'Res.Aux.'!$Y$12:$Y$722,0),MATCH(N$6,'Res.Aux.'!$A$14:$AE$14,0)))</f>
        <v/>
      </c>
      <c r="O197" s="411"/>
      <c r="P197" s="412" t="str">
        <f t="shared" si="47"/>
        <v/>
      </c>
      <c r="Q197" s="413" t="str">
        <f t="shared" si="50"/>
        <v>ù</v>
      </c>
      <c r="R197" s="414" t="str">
        <f>IF($B197="-","",INDEX('Res.Aux.'!$A$12:$AE$722,MATCH($B197,'Res.Aux.'!$Y$12:$Y$722,0),MATCH(R$6,'Res.Aux.'!$A$15:$AE$15,0)))</f>
        <v/>
      </c>
      <c r="S197" s="415" t="str">
        <f>IF($B197="-","",INDEX('Res.Aux.'!$A$12:$AE$722,MATCH($B197,'Res.Aux.'!$Y$12:$Y$722,0),MATCH(S$6,'Res.Aux.'!$A$15:$AE$15,0)))</f>
        <v/>
      </c>
      <c r="T197" s="415" t="str">
        <f>IF($B197="-","",INDEX('Res.Aux.'!$A$12:$AE$722,MATCH($B197,'Res.Aux.'!$Y$12:$Y$722,0),MATCH(T$6,'Res.Aux.'!$A$15:$AE$15,0)))</f>
        <v/>
      </c>
      <c r="U197" s="416" t="str">
        <f>IF($B197="-","",INDEX('Res.Aux.'!$A$12:$AE$722,MATCH($B197,'Res.Aux.'!$Y$12:$Y$722,0),MATCH(U$6,'Res.Aux.'!$A$15:$AE$15,0)))</f>
        <v/>
      </c>
      <c r="V197" s="417"/>
      <c r="W197" s="414" t="str">
        <f t="shared" si="51"/>
        <v>-</v>
      </c>
      <c r="X197" s="415" t="str">
        <f t="shared" si="52"/>
        <v>-</v>
      </c>
      <c r="Y197" s="415" t="str">
        <f t="shared" si="53"/>
        <v>-</v>
      </c>
      <c r="Z197" s="416" t="str">
        <f t="shared" si="54"/>
        <v>-</v>
      </c>
      <c r="AA197" s="417"/>
      <c r="AB197" s="414" t="str">
        <f t="shared" si="55"/>
        <v>-</v>
      </c>
      <c r="AC197" s="415" t="str">
        <f t="shared" si="56"/>
        <v>-</v>
      </c>
      <c r="AD197" s="415" t="str">
        <f t="shared" si="57"/>
        <v>-</v>
      </c>
      <c r="AE197" s="416" t="str">
        <f t="shared" si="58"/>
        <v>-</v>
      </c>
      <c r="AF197" s="417"/>
      <c r="AG197" s="410" t="str">
        <f t="shared" si="59"/>
        <v>-</v>
      </c>
      <c r="AH197" s="417"/>
      <c r="AI197" s="418" t="str">
        <f t="shared" si="60"/>
        <v>ù</v>
      </c>
      <c r="AJ197" s="419" t="str">
        <f t="shared" si="61"/>
        <v>~</v>
      </c>
      <c r="AK197" s="417"/>
      <c r="AL197" s="414" t="str">
        <f t="shared" si="62"/>
        <v>-</v>
      </c>
      <c r="AM197" s="416" t="str">
        <f t="shared" si="63"/>
        <v>-</v>
      </c>
    </row>
    <row r="198" spans="2:39" ht="15" x14ac:dyDescent="0.3">
      <c r="B198" s="400" t="str">
        <f>IF(MAX(B$7:B197)+1&gt;MAX('Res.Aux.'!$Y$23:$Y$722),"-",MAX(B$7:B197)+1)</f>
        <v>-</v>
      </c>
      <c r="C198" s="401" t="str">
        <f>IF($B198="-","",INDEX('Res.Aux.'!$A$12:$AE$722,MATCH($B198,'Res.Aux.'!$Y$12:$Y$722,0),MATCH(C$6,'Res.Aux.'!$A$14:$AE$14,0)))</f>
        <v/>
      </c>
      <c r="D198" s="402" t="str">
        <f t="shared" si="48"/>
        <v/>
      </c>
      <c r="E198" s="403" t="str">
        <f>IF($B198="-","",INDEX('Res.Aux.'!$A$12:$AE$722,MATCH($B198,'Res.Aux.'!$Y$12:$Y$722,0),MATCH(E$6,'Res.Aux.'!$A$14:$AE$14,0)))</f>
        <v/>
      </c>
      <c r="F198" s="402" t="str">
        <f t="shared" si="49"/>
        <v/>
      </c>
      <c r="G198" s="404" t="str">
        <f>IF($B198="-","",INDEX('Res.Aux.'!$A$12:$AE$722,MATCH($B198,'Res.Aux.'!$Y$12:$Y$722,0),MATCH(G$6,'Res.Aux.'!$A$14:$AE$14,0)))</f>
        <v/>
      </c>
      <c r="H198" s="405" t="str">
        <f>IF($B198="-","",Datos!$I$16)</f>
        <v/>
      </c>
      <c r="I198" s="406" t="str">
        <f>IF($C198="","",Datos!$G$16)</f>
        <v/>
      </c>
      <c r="J198" s="407" t="str">
        <f>IF($B198="-","",INDEX('Res.Aux.'!$A$12:$AE$722,MATCH($B198,'Res.Aux.'!$Y$12:$Y$722,0),MATCH(J$6,'Res.Aux.'!$A$14:$AE$14,0)))</f>
        <v/>
      </c>
      <c r="K198" s="408" t="str">
        <f>IF($C198="","",Datos!$H$26)</f>
        <v/>
      </c>
      <c r="L198" s="409" t="str">
        <f>IF($I198="","",INDEX(Datos!$D$25:$I$33,MATCH('G. VAR. MAKRO'!$M198,Datos!$E$25:$E$33,0),MATCH('G. VAR. MAKRO'!$L$6,Datos!$D$26:$I$26,0)))</f>
        <v/>
      </c>
      <c r="M198" s="407" t="str">
        <f>IF($I198="","",INDEX('Res.Aux.'!$A$12:$AE$722,MATCH($B198,'Res.Aux.'!$Y$12:$Y$722,0),MATCH(M$6,'Res.Aux.'!$A$22:$AE$22,0)))</f>
        <v/>
      </c>
      <c r="N198" s="410" t="str">
        <f>IF($B198="-","",INDEX('Res.Aux.'!$A$12:$AE$722,MATCH($B198,'Res.Aux.'!$Y$12:$Y$722,0),MATCH(N$6,'Res.Aux.'!$A$14:$AE$14,0)))</f>
        <v/>
      </c>
      <c r="O198" s="411"/>
      <c r="P198" s="412" t="str">
        <f t="shared" si="47"/>
        <v/>
      </c>
      <c r="Q198" s="413" t="str">
        <f t="shared" si="50"/>
        <v>ù</v>
      </c>
      <c r="R198" s="414" t="str">
        <f>IF($B198="-","",INDEX('Res.Aux.'!$A$12:$AE$722,MATCH($B198,'Res.Aux.'!$Y$12:$Y$722,0),MATCH(R$6,'Res.Aux.'!$A$15:$AE$15,0)))</f>
        <v/>
      </c>
      <c r="S198" s="415" t="str">
        <f>IF($B198="-","",INDEX('Res.Aux.'!$A$12:$AE$722,MATCH($B198,'Res.Aux.'!$Y$12:$Y$722,0),MATCH(S$6,'Res.Aux.'!$A$15:$AE$15,0)))</f>
        <v/>
      </c>
      <c r="T198" s="415" t="str">
        <f>IF($B198="-","",INDEX('Res.Aux.'!$A$12:$AE$722,MATCH($B198,'Res.Aux.'!$Y$12:$Y$722,0),MATCH(T$6,'Res.Aux.'!$A$15:$AE$15,0)))</f>
        <v/>
      </c>
      <c r="U198" s="416" t="str">
        <f>IF($B198="-","",INDEX('Res.Aux.'!$A$12:$AE$722,MATCH($B198,'Res.Aux.'!$Y$12:$Y$722,0),MATCH(U$6,'Res.Aux.'!$A$15:$AE$15,0)))</f>
        <v/>
      </c>
      <c r="V198" s="417"/>
      <c r="W198" s="414" t="str">
        <f t="shared" si="51"/>
        <v>-</v>
      </c>
      <c r="X198" s="415" t="str">
        <f t="shared" si="52"/>
        <v>-</v>
      </c>
      <c r="Y198" s="415" t="str">
        <f t="shared" si="53"/>
        <v>-</v>
      </c>
      <c r="Z198" s="416" t="str">
        <f t="shared" si="54"/>
        <v>-</v>
      </c>
      <c r="AA198" s="417"/>
      <c r="AB198" s="414" t="str">
        <f t="shared" si="55"/>
        <v>-</v>
      </c>
      <c r="AC198" s="415" t="str">
        <f t="shared" si="56"/>
        <v>-</v>
      </c>
      <c r="AD198" s="415" t="str">
        <f t="shared" si="57"/>
        <v>-</v>
      </c>
      <c r="AE198" s="416" t="str">
        <f t="shared" si="58"/>
        <v>-</v>
      </c>
      <c r="AF198" s="417"/>
      <c r="AG198" s="410" t="str">
        <f t="shared" si="59"/>
        <v>-</v>
      </c>
      <c r="AH198" s="417"/>
      <c r="AI198" s="418" t="str">
        <f t="shared" si="60"/>
        <v>ù</v>
      </c>
      <c r="AJ198" s="419" t="str">
        <f t="shared" si="61"/>
        <v>~</v>
      </c>
      <c r="AK198" s="417"/>
      <c r="AL198" s="414" t="str">
        <f t="shared" si="62"/>
        <v>-</v>
      </c>
      <c r="AM198" s="416" t="str">
        <f t="shared" si="63"/>
        <v>-</v>
      </c>
    </row>
    <row r="199" spans="2:39" ht="15" x14ac:dyDescent="0.3">
      <c r="B199" s="400" t="str">
        <f>IF(MAX(B$7:B198)+1&gt;MAX('Res.Aux.'!$Y$23:$Y$722),"-",MAX(B$7:B198)+1)</f>
        <v>-</v>
      </c>
      <c r="C199" s="401" t="str">
        <f>IF($B199="-","",INDEX('Res.Aux.'!$A$12:$AE$722,MATCH($B199,'Res.Aux.'!$Y$12:$Y$722,0),MATCH(C$6,'Res.Aux.'!$A$14:$AE$14,0)))</f>
        <v/>
      </c>
      <c r="D199" s="402" t="str">
        <f t="shared" si="48"/>
        <v/>
      </c>
      <c r="E199" s="403" t="str">
        <f>IF($B199="-","",INDEX('Res.Aux.'!$A$12:$AE$722,MATCH($B199,'Res.Aux.'!$Y$12:$Y$722,0),MATCH(E$6,'Res.Aux.'!$A$14:$AE$14,0)))</f>
        <v/>
      </c>
      <c r="F199" s="402" t="str">
        <f t="shared" si="49"/>
        <v/>
      </c>
      <c r="G199" s="404" t="str">
        <f>IF($B199="-","",INDEX('Res.Aux.'!$A$12:$AE$722,MATCH($B199,'Res.Aux.'!$Y$12:$Y$722,0),MATCH(G$6,'Res.Aux.'!$A$14:$AE$14,0)))</f>
        <v/>
      </c>
      <c r="H199" s="405" t="str">
        <f>IF($B199="-","",Datos!$I$16)</f>
        <v/>
      </c>
      <c r="I199" s="406" t="str">
        <f>IF($C199="","",Datos!$G$16)</f>
        <v/>
      </c>
      <c r="J199" s="407" t="str">
        <f>IF($B199="-","",INDEX('Res.Aux.'!$A$12:$AE$722,MATCH($B199,'Res.Aux.'!$Y$12:$Y$722,0),MATCH(J$6,'Res.Aux.'!$A$14:$AE$14,0)))</f>
        <v/>
      </c>
      <c r="K199" s="408" t="str">
        <f>IF($C199="","",Datos!$H$26)</f>
        <v/>
      </c>
      <c r="L199" s="409" t="str">
        <f>IF($I199="","",INDEX(Datos!$D$25:$I$33,MATCH('G. VAR. MAKRO'!$M199,Datos!$E$25:$E$33,0),MATCH('G. VAR. MAKRO'!$L$6,Datos!$D$26:$I$26,0)))</f>
        <v/>
      </c>
      <c r="M199" s="407" t="str">
        <f>IF($I199="","",INDEX('Res.Aux.'!$A$12:$AE$722,MATCH($B199,'Res.Aux.'!$Y$12:$Y$722,0),MATCH(M$6,'Res.Aux.'!$A$22:$AE$22,0)))</f>
        <v/>
      </c>
      <c r="N199" s="410" t="str">
        <f>IF($B199="-","",INDEX('Res.Aux.'!$A$12:$AE$722,MATCH($B199,'Res.Aux.'!$Y$12:$Y$722,0),MATCH(N$6,'Res.Aux.'!$A$14:$AE$14,0)))</f>
        <v/>
      </c>
      <c r="O199" s="411"/>
      <c r="P199" s="412" t="str">
        <f t="shared" si="47"/>
        <v/>
      </c>
      <c r="Q199" s="413" t="str">
        <f t="shared" si="50"/>
        <v>ù</v>
      </c>
      <c r="R199" s="414" t="str">
        <f>IF($B199="-","",INDEX('Res.Aux.'!$A$12:$AE$722,MATCH($B199,'Res.Aux.'!$Y$12:$Y$722,0),MATCH(R$6,'Res.Aux.'!$A$15:$AE$15,0)))</f>
        <v/>
      </c>
      <c r="S199" s="415" t="str">
        <f>IF($B199="-","",INDEX('Res.Aux.'!$A$12:$AE$722,MATCH($B199,'Res.Aux.'!$Y$12:$Y$722,0),MATCH(S$6,'Res.Aux.'!$A$15:$AE$15,0)))</f>
        <v/>
      </c>
      <c r="T199" s="415" t="str">
        <f>IF($B199="-","",INDEX('Res.Aux.'!$A$12:$AE$722,MATCH($B199,'Res.Aux.'!$Y$12:$Y$722,0),MATCH(T$6,'Res.Aux.'!$A$15:$AE$15,0)))</f>
        <v/>
      </c>
      <c r="U199" s="416" t="str">
        <f>IF($B199="-","",INDEX('Res.Aux.'!$A$12:$AE$722,MATCH($B199,'Res.Aux.'!$Y$12:$Y$722,0),MATCH(U$6,'Res.Aux.'!$A$15:$AE$15,0)))</f>
        <v/>
      </c>
      <c r="V199" s="417"/>
      <c r="W199" s="414" t="str">
        <f t="shared" si="51"/>
        <v>-</v>
      </c>
      <c r="X199" s="415" t="str">
        <f t="shared" si="52"/>
        <v>-</v>
      </c>
      <c r="Y199" s="415" t="str">
        <f t="shared" si="53"/>
        <v>-</v>
      </c>
      <c r="Z199" s="416" t="str">
        <f t="shared" si="54"/>
        <v>-</v>
      </c>
      <c r="AA199" s="417"/>
      <c r="AB199" s="414" t="str">
        <f t="shared" si="55"/>
        <v>-</v>
      </c>
      <c r="AC199" s="415" t="str">
        <f t="shared" si="56"/>
        <v>-</v>
      </c>
      <c r="AD199" s="415" t="str">
        <f t="shared" si="57"/>
        <v>-</v>
      </c>
      <c r="AE199" s="416" t="str">
        <f t="shared" si="58"/>
        <v>-</v>
      </c>
      <c r="AF199" s="417"/>
      <c r="AG199" s="410" t="str">
        <f t="shared" si="59"/>
        <v>-</v>
      </c>
      <c r="AH199" s="417"/>
      <c r="AI199" s="418" t="str">
        <f t="shared" si="60"/>
        <v>ù</v>
      </c>
      <c r="AJ199" s="419" t="str">
        <f t="shared" si="61"/>
        <v>~</v>
      </c>
      <c r="AK199" s="417"/>
      <c r="AL199" s="414" t="str">
        <f t="shared" si="62"/>
        <v>-</v>
      </c>
      <c r="AM199" s="416" t="str">
        <f t="shared" si="63"/>
        <v>-</v>
      </c>
    </row>
    <row r="200" spans="2:39" ht="15" x14ac:dyDescent="0.3">
      <c r="B200" s="400" t="str">
        <f>IF(MAX(B$7:B199)+1&gt;MAX('Res.Aux.'!$Y$23:$Y$722),"-",MAX(B$7:B199)+1)</f>
        <v>-</v>
      </c>
      <c r="C200" s="401" t="str">
        <f>IF($B200="-","",INDEX('Res.Aux.'!$A$12:$AE$722,MATCH($B200,'Res.Aux.'!$Y$12:$Y$722,0),MATCH(C$6,'Res.Aux.'!$A$14:$AE$14,0)))</f>
        <v/>
      </c>
      <c r="D200" s="402" t="str">
        <f t="shared" si="48"/>
        <v/>
      </c>
      <c r="E200" s="403" t="str">
        <f>IF($B200="-","",INDEX('Res.Aux.'!$A$12:$AE$722,MATCH($B200,'Res.Aux.'!$Y$12:$Y$722,0),MATCH(E$6,'Res.Aux.'!$A$14:$AE$14,0)))</f>
        <v/>
      </c>
      <c r="F200" s="402" t="str">
        <f t="shared" si="49"/>
        <v/>
      </c>
      <c r="G200" s="404" t="str">
        <f>IF($B200="-","",INDEX('Res.Aux.'!$A$12:$AE$722,MATCH($B200,'Res.Aux.'!$Y$12:$Y$722,0),MATCH(G$6,'Res.Aux.'!$A$14:$AE$14,0)))</f>
        <v/>
      </c>
      <c r="H200" s="405" t="str">
        <f>IF($B200="-","",Datos!$I$16)</f>
        <v/>
      </c>
      <c r="I200" s="406" t="str">
        <f>IF($C200="","",Datos!$G$16)</f>
        <v/>
      </c>
      <c r="J200" s="407" t="str">
        <f>IF($B200="-","",INDEX('Res.Aux.'!$A$12:$AE$722,MATCH($B200,'Res.Aux.'!$Y$12:$Y$722,0),MATCH(J$6,'Res.Aux.'!$A$14:$AE$14,0)))</f>
        <v/>
      </c>
      <c r="K200" s="408" t="str">
        <f>IF($C200="","",Datos!$H$26)</f>
        <v/>
      </c>
      <c r="L200" s="409" t="str">
        <f>IF($I200="","",INDEX(Datos!$D$25:$I$33,MATCH('G. VAR. MAKRO'!$M200,Datos!$E$25:$E$33,0),MATCH('G. VAR. MAKRO'!$L$6,Datos!$D$26:$I$26,0)))</f>
        <v/>
      </c>
      <c r="M200" s="407" t="str">
        <f>IF($I200="","",INDEX('Res.Aux.'!$A$12:$AE$722,MATCH($B200,'Res.Aux.'!$Y$12:$Y$722,0),MATCH(M$6,'Res.Aux.'!$A$22:$AE$22,0)))</f>
        <v/>
      </c>
      <c r="N200" s="410" t="str">
        <f>IF($B200="-","",INDEX('Res.Aux.'!$A$12:$AE$722,MATCH($B200,'Res.Aux.'!$Y$12:$Y$722,0),MATCH(N$6,'Res.Aux.'!$A$14:$AE$14,0)))</f>
        <v/>
      </c>
      <c r="O200" s="411"/>
      <c r="P200" s="412" t="str">
        <f t="shared" ref="P200:P263" si="64">IF($B200="-","","C")</f>
        <v/>
      </c>
      <c r="Q200" s="413" t="str">
        <f t="shared" si="50"/>
        <v>ù</v>
      </c>
      <c r="R200" s="414" t="str">
        <f>IF($B200="-","",INDEX('Res.Aux.'!$A$12:$AE$722,MATCH($B200,'Res.Aux.'!$Y$12:$Y$722,0),MATCH(R$6,'Res.Aux.'!$A$15:$AE$15,0)))</f>
        <v/>
      </c>
      <c r="S200" s="415" t="str">
        <f>IF($B200="-","",INDEX('Res.Aux.'!$A$12:$AE$722,MATCH($B200,'Res.Aux.'!$Y$12:$Y$722,0),MATCH(S$6,'Res.Aux.'!$A$15:$AE$15,0)))</f>
        <v/>
      </c>
      <c r="T200" s="415" t="str">
        <f>IF($B200="-","",INDEX('Res.Aux.'!$A$12:$AE$722,MATCH($B200,'Res.Aux.'!$Y$12:$Y$722,0),MATCH(T$6,'Res.Aux.'!$A$15:$AE$15,0)))</f>
        <v/>
      </c>
      <c r="U200" s="416" t="str">
        <f>IF($B200="-","",INDEX('Res.Aux.'!$A$12:$AE$722,MATCH($B200,'Res.Aux.'!$Y$12:$Y$722,0),MATCH(U$6,'Res.Aux.'!$A$15:$AE$15,0)))</f>
        <v/>
      </c>
      <c r="V200" s="417"/>
      <c r="W200" s="414" t="str">
        <f t="shared" si="51"/>
        <v>-</v>
      </c>
      <c r="X200" s="415" t="str">
        <f t="shared" si="52"/>
        <v>-</v>
      </c>
      <c r="Y200" s="415" t="str">
        <f t="shared" si="53"/>
        <v>-</v>
      </c>
      <c r="Z200" s="416" t="str">
        <f t="shared" si="54"/>
        <v>-</v>
      </c>
      <c r="AA200" s="417"/>
      <c r="AB200" s="414" t="str">
        <f t="shared" si="55"/>
        <v>-</v>
      </c>
      <c r="AC200" s="415" t="str">
        <f t="shared" si="56"/>
        <v>-</v>
      </c>
      <c r="AD200" s="415" t="str">
        <f t="shared" si="57"/>
        <v>-</v>
      </c>
      <c r="AE200" s="416" t="str">
        <f t="shared" si="58"/>
        <v>-</v>
      </c>
      <c r="AF200" s="417"/>
      <c r="AG200" s="410" t="str">
        <f t="shared" si="59"/>
        <v>-</v>
      </c>
      <c r="AH200" s="417"/>
      <c r="AI200" s="418" t="str">
        <f t="shared" si="60"/>
        <v>ù</v>
      </c>
      <c r="AJ200" s="419" t="str">
        <f t="shared" si="61"/>
        <v>~</v>
      </c>
      <c r="AK200" s="417"/>
      <c r="AL200" s="414" t="str">
        <f t="shared" si="62"/>
        <v>-</v>
      </c>
      <c r="AM200" s="416" t="str">
        <f t="shared" si="63"/>
        <v>-</v>
      </c>
    </row>
    <row r="201" spans="2:39" ht="15" x14ac:dyDescent="0.3">
      <c r="B201" s="400" t="str">
        <f>IF(MAX(B$7:B200)+1&gt;MAX('Res.Aux.'!$Y$23:$Y$722),"-",MAX(B$7:B200)+1)</f>
        <v>-</v>
      </c>
      <c r="C201" s="401" t="str">
        <f>IF($B201="-","",INDEX('Res.Aux.'!$A$12:$AE$722,MATCH($B201,'Res.Aux.'!$Y$12:$Y$722,0),MATCH(C$6,'Res.Aux.'!$A$14:$AE$14,0)))</f>
        <v/>
      </c>
      <c r="D201" s="402" t="str">
        <f t="shared" si="48"/>
        <v/>
      </c>
      <c r="E201" s="403" t="str">
        <f>IF($B201="-","",INDEX('Res.Aux.'!$A$12:$AE$722,MATCH($B201,'Res.Aux.'!$Y$12:$Y$722,0),MATCH(E$6,'Res.Aux.'!$A$14:$AE$14,0)))</f>
        <v/>
      </c>
      <c r="F201" s="402" t="str">
        <f t="shared" si="49"/>
        <v/>
      </c>
      <c r="G201" s="404" t="str">
        <f>IF($B201="-","",INDEX('Res.Aux.'!$A$12:$AE$722,MATCH($B201,'Res.Aux.'!$Y$12:$Y$722,0),MATCH(G$6,'Res.Aux.'!$A$14:$AE$14,0)))</f>
        <v/>
      </c>
      <c r="H201" s="405" t="str">
        <f>IF($B201="-","",Datos!$I$16)</f>
        <v/>
      </c>
      <c r="I201" s="406" t="str">
        <f>IF($C201="","",Datos!$G$16)</f>
        <v/>
      </c>
      <c r="J201" s="407" t="str">
        <f>IF($B201="-","",INDEX('Res.Aux.'!$A$12:$AE$722,MATCH($B201,'Res.Aux.'!$Y$12:$Y$722,0),MATCH(J$6,'Res.Aux.'!$A$14:$AE$14,0)))</f>
        <v/>
      </c>
      <c r="K201" s="408" t="str">
        <f>IF($C201="","",Datos!$H$26)</f>
        <v/>
      </c>
      <c r="L201" s="409" t="str">
        <f>IF($I201="","",INDEX(Datos!$D$25:$I$33,MATCH('G. VAR. MAKRO'!$M201,Datos!$E$25:$E$33,0),MATCH('G. VAR. MAKRO'!$L$6,Datos!$D$26:$I$26,0)))</f>
        <v/>
      </c>
      <c r="M201" s="407" t="str">
        <f>IF($I201="","",INDEX('Res.Aux.'!$A$12:$AE$722,MATCH($B201,'Res.Aux.'!$Y$12:$Y$722,0),MATCH(M$6,'Res.Aux.'!$A$22:$AE$22,0)))</f>
        <v/>
      </c>
      <c r="N201" s="410" t="str">
        <f>IF($B201="-","",INDEX('Res.Aux.'!$A$12:$AE$722,MATCH($B201,'Res.Aux.'!$Y$12:$Y$722,0),MATCH(N$6,'Res.Aux.'!$A$14:$AE$14,0)))</f>
        <v/>
      </c>
      <c r="O201" s="411"/>
      <c r="P201" s="412" t="str">
        <f t="shared" si="64"/>
        <v/>
      </c>
      <c r="Q201" s="413" t="str">
        <f t="shared" si="50"/>
        <v>ù</v>
      </c>
      <c r="R201" s="414" t="str">
        <f>IF($B201="-","",INDEX('Res.Aux.'!$A$12:$AE$722,MATCH($B201,'Res.Aux.'!$Y$12:$Y$722,0),MATCH(R$6,'Res.Aux.'!$A$15:$AE$15,0)))</f>
        <v/>
      </c>
      <c r="S201" s="415" t="str">
        <f>IF($B201="-","",INDEX('Res.Aux.'!$A$12:$AE$722,MATCH($B201,'Res.Aux.'!$Y$12:$Y$722,0),MATCH(S$6,'Res.Aux.'!$A$15:$AE$15,0)))</f>
        <v/>
      </c>
      <c r="T201" s="415" t="str">
        <f>IF($B201="-","",INDEX('Res.Aux.'!$A$12:$AE$722,MATCH($B201,'Res.Aux.'!$Y$12:$Y$722,0),MATCH(T$6,'Res.Aux.'!$A$15:$AE$15,0)))</f>
        <v/>
      </c>
      <c r="U201" s="416" t="str">
        <f>IF($B201="-","",INDEX('Res.Aux.'!$A$12:$AE$722,MATCH($B201,'Res.Aux.'!$Y$12:$Y$722,0),MATCH(U$6,'Res.Aux.'!$A$15:$AE$15,0)))</f>
        <v/>
      </c>
      <c r="V201" s="417"/>
      <c r="W201" s="414" t="str">
        <f t="shared" si="51"/>
        <v>-</v>
      </c>
      <c r="X201" s="415" t="str">
        <f t="shared" si="52"/>
        <v>-</v>
      </c>
      <c r="Y201" s="415" t="str">
        <f t="shared" si="53"/>
        <v>-</v>
      </c>
      <c r="Z201" s="416" t="str">
        <f t="shared" si="54"/>
        <v>-</v>
      </c>
      <c r="AA201" s="417"/>
      <c r="AB201" s="414" t="str">
        <f t="shared" si="55"/>
        <v>-</v>
      </c>
      <c r="AC201" s="415" t="str">
        <f t="shared" si="56"/>
        <v>-</v>
      </c>
      <c r="AD201" s="415" t="str">
        <f t="shared" si="57"/>
        <v>-</v>
      </c>
      <c r="AE201" s="416" t="str">
        <f t="shared" si="58"/>
        <v>-</v>
      </c>
      <c r="AF201" s="417"/>
      <c r="AG201" s="410" t="str">
        <f t="shared" si="59"/>
        <v>-</v>
      </c>
      <c r="AH201" s="417"/>
      <c r="AI201" s="418" t="str">
        <f t="shared" si="60"/>
        <v>ù</v>
      </c>
      <c r="AJ201" s="419" t="str">
        <f t="shared" si="61"/>
        <v>~</v>
      </c>
      <c r="AK201" s="417"/>
      <c r="AL201" s="414" t="str">
        <f t="shared" si="62"/>
        <v>-</v>
      </c>
      <c r="AM201" s="416" t="str">
        <f t="shared" si="63"/>
        <v>-</v>
      </c>
    </row>
    <row r="202" spans="2:39" ht="15" x14ac:dyDescent="0.3">
      <c r="B202" s="400" t="str">
        <f>IF(MAX(B$7:B201)+1&gt;MAX('Res.Aux.'!$Y$23:$Y$722),"-",MAX(B$7:B201)+1)</f>
        <v>-</v>
      </c>
      <c r="C202" s="401" t="str">
        <f>IF($B202="-","",INDEX('Res.Aux.'!$A$12:$AE$722,MATCH($B202,'Res.Aux.'!$Y$12:$Y$722,0),MATCH(C$6,'Res.Aux.'!$A$14:$AE$14,0)))</f>
        <v/>
      </c>
      <c r="D202" s="402" t="str">
        <f t="shared" si="48"/>
        <v/>
      </c>
      <c r="E202" s="403" t="str">
        <f>IF($B202="-","",INDEX('Res.Aux.'!$A$12:$AE$722,MATCH($B202,'Res.Aux.'!$Y$12:$Y$722,0),MATCH(E$6,'Res.Aux.'!$A$14:$AE$14,0)))</f>
        <v/>
      </c>
      <c r="F202" s="402" t="str">
        <f t="shared" si="49"/>
        <v/>
      </c>
      <c r="G202" s="404" t="str">
        <f>IF($B202="-","",INDEX('Res.Aux.'!$A$12:$AE$722,MATCH($B202,'Res.Aux.'!$Y$12:$Y$722,0),MATCH(G$6,'Res.Aux.'!$A$14:$AE$14,0)))</f>
        <v/>
      </c>
      <c r="H202" s="405" t="str">
        <f>IF($B202="-","",Datos!$I$16)</f>
        <v/>
      </c>
      <c r="I202" s="406" t="str">
        <f>IF($C202="","",Datos!$G$16)</f>
        <v/>
      </c>
      <c r="J202" s="407" t="str">
        <f>IF($B202="-","",INDEX('Res.Aux.'!$A$12:$AE$722,MATCH($B202,'Res.Aux.'!$Y$12:$Y$722,0),MATCH(J$6,'Res.Aux.'!$A$14:$AE$14,0)))</f>
        <v/>
      </c>
      <c r="K202" s="408" t="str">
        <f>IF($C202="","",Datos!$H$26)</f>
        <v/>
      </c>
      <c r="L202" s="409" t="str">
        <f>IF($I202="","",INDEX(Datos!$D$25:$I$33,MATCH('G. VAR. MAKRO'!$M202,Datos!$E$25:$E$33,0),MATCH('G. VAR. MAKRO'!$L$6,Datos!$D$26:$I$26,0)))</f>
        <v/>
      </c>
      <c r="M202" s="407" t="str">
        <f>IF($I202="","",INDEX('Res.Aux.'!$A$12:$AE$722,MATCH($B202,'Res.Aux.'!$Y$12:$Y$722,0),MATCH(M$6,'Res.Aux.'!$A$22:$AE$22,0)))</f>
        <v/>
      </c>
      <c r="N202" s="410" t="str">
        <f>IF($B202="-","",INDEX('Res.Aux.'!$A$12:$AE$722,MATCH($B202,'Res.Aux.'!$Y$12:$Y$722,0),MATCH(N$6,'Res.Aux.'!$A$14:$AE$14,0)))</f>
        <v/>
      </c>
      <c r="O202" s="411"/>
      <c r="P202" s="412" t="str">
        <f t="shared" si="64"/>
        <v/>
      </c>
      <c r="Q202" s="413" t="str">
        <f t="shared" si="50"/>
        <v>ù</v>
      </c>
      <c r="R202" s="414" t="str">
        <f>IF($B202="-","",INDEX('Res.Aux.'!$A$12:$AE$722,MATCH($B202,'Res.Aux.'!$Y$12:$Y$722,0),MATCH(R$6,'Res.Aux.'!$A$15:$AE$15,0)))</f>
        <v/>
      </c>
      <c r="S202" s="415" t="str">
        <f>IF($B202="-","",INDEX('Res.Aux.'!$A$12:$AE$722,MATCH($B202,'Res.Aux.'!$Y$12:$Y$722,0),MATCH(S$6,'Res.Aux.'!$A$15:$AE$15,0)))</f>
        <v/>
      </c>
      <c r="T202" s="415" t="str">
        <f>IF($B202="-","",INDEX('Res.Aux.'!$A$12:$AE$722,MATCH($B202,'Res.Aux.'!$Y$12:$Y$722,0),MATCH(T$6,'Res.Aux.'!$A$15:$AE$15,0)))</f>
        <v/>
      </c>
      <c r="U202" s="416" t="str">
        <f>IF($B202="-","",INDEX('Res.Aux.'!$A$12:$AE$722,MATCH($B202,'Res.Aux.'!$Y$12:$Y$722,0),MATCH(U$6,'Res.Aux.'!$A$15:$AE$15,0)))</f>
        <v/>
      </c>
      <c r="V202" s="417"/>
      <c r="W202" s="414" t="str">
        <f t="shared" si="51"/>
        <v>-</v>
      </c>
      <c r="X202" s="415" t="str">
        <f t="shared" si="52"/>
        <v>-</v>
      </c>
      <c r="Y202" s="415" t="str">
        <f t="shared" si="53"/>
        <v>-</v>
      </c>
      <c r="Z202" s="416" t="str">
        <f t="shared" si="54"/>
        <v>-</v>
      </c>
      <c r="AA202" s="417"/>
      <c r="AB202" s="414" t="str">
        <f t="shared" si="55"/>
        <v>-</v>
      </c>
      <c r="AC202" s="415" t="str">
        <f t="shared" si="56"/>
        <v>-</v>
      </c>
      <c r="AD202" s="415" t="str">
        <f t="shared" si="57"/>
        <v>-</v>
      </c>
      <c r="AE202" s="416" t="str">
        <f t="shared" si="58"/>
        <v>-</v>
      </c>
      <c r="AF202" s="417"/>
      <c r="AG202" s="410" t="str">
        <f t="shared" si="59"/>
        <v>-</v>
      </c>
      <c r="AH202" s="417"/>
      <c r="AI202" s="418" t="str">
        <f t="shared" si="60"/>
        <v>ù</v>
      </c>
      <c r="AJ202" s="419" t="str">
        <f t="shared" si="61"/>
        <v>~</v>
      </c>
      <c r="AK202" s="417"/>
      <c r="AL202" s="414" t="str">
        <f t="shared" si="62"/>
        <v>-</v>
      </c>
      <c r="AM202" s="416" t="str">
        <f t="shared" si="63"/>
        <v>-</v>
      </c>
    </row>
    <row r="203" spans="2:39" ht="15" x14ac:dyDescent="0.3">
      <c r="B203" s="400" t="str">
        <f>IF(MAX(B$7:B202)+1&gt;MAX('Res.Aux.'!$Y$23:$Y$722),"-",MAX(B$7:B202)+1)</f>
        <v>-</v>
      </c>
      <c r="C203" s="401" t="str">
        <f>IF($B203="-","",INDEX('Res.Aux.'!$A$12:$AE$722,MATCH($B203,'Res.Aux.'!$Y$12:$Y$722,0),MATCH(C$6,'Res.Aux.'!$A$14:$AE$14,0)))</f>
        <v/>
      </c>
      <c r="D203" s="402" t="str">
        <f t="shared" si="48"/>
        <v/>
      </c>
      <c r="E203" s="403" t="str">
        <f>IF($B203="-","",INDEX('Res.Aux.'!$A$12:$AE$722,MATCH($B203,'Res.Aux.'!$Y$12:$Y$722,0),MATCH(E$6,'Res.Aux.'!$A$14:$AE$14,0)))</f>
        <v/>
      </c>
      <c r="F203" s="402" t="str">
        <f t="shared" si="49"/>
        <v/>
      </c>
      <c r="G203" s="404" t="str">
        <f>IF($B203="-","",INDEX('Res.Aux.'!$A$12:$AE$722,MATCH($B203,'Res.Aux.'!$Y$12:$Y$722,0),MATCH(G$6,'Res.Aux.'!$A$14:$AE$14,0)))</f>
        <v/>
      </c>
      <c r="H203" s="405" t="str">
        <f>IF($B203="-","",Datos!$I$16)</f>
        <v/>
      </c>
      <c r="I203" s="406" t="str">
        <f>IF($C203="","",Datos!$G$16)</f>
        <v/>
      </c>
      <c r="J203" s="407" t="str">
        <f>IF($B203="-","",INDEX('Res.Aux.'!$A$12:$AE$722,MATCH($B203,'Res.Aux.'!$Y$12:$Y$722,0),MATCH(J$6,'Res.Aux.'!$A$14:$AE$14,0)))</f>
        <v/>
      </c>
      <c r="K203" s="408" t="str">
        <f>IF($C203="","",Datos!$H$26)</f>
        <v/>
      </c>
      <c r="L203" s="409" t="str">
        <f>IF($I203="","",INDEX(Datos!$D$25:$I$33,MATCH('G. VAR. MAKRO'!$M203,Datos!$E$25:$E$33,0),MATCH('G. VAR. MAKRO'!$L$6,Datos!$D$26:$I$26,0)))</f>
        <v/>
      </c>
      <c r="M203" s="407" t="str">
        <f>IF($I203="","",INDEX('Res.Aux.'!$A$12:$AE$722,MATCH($B203,'Res.Aux.'!$Y$12:$Y$722,0),MATCH(M$6,'Res.Aux.'!$A$22:$AE$22,0)))</f>
        <v/>
      </c>
      <c r="N203" s="410" t="str">
        <f>IF($B203="-","",INDEX('Res.Aux.'!$A$12:$AE$722,MATCH($B203,'Res.Aux.'!$Y$12:$Y$722,0),MATCH(N$6,'Res.Aux.'!$A$14:$AE$14,0)))</f>
        <v/>
      </c>
      <c r="O203" s="411"/>
      <c r="P203" s="412" t="str">
        <f t="shared" si="64"/>
        <v/>
      </c>
      <c r="Q203" s="413" t="str">
        <f t="shared" si="50"/>
        <v>ù</v>
      </c>
      <c r="R203" s="414" t="str">
        <f>IF($B203="-","",INDEX('Res.Aux.'!$A$12:$AE$722,MATCH($B203,'Res.Aux.'!$Y$12:$Y$722,0),MATCH(R$6,'Res.Aux.'!$A$15:$AE$15,0)))</f>
        <v/>
      </c>
      <c r="S203" s="415" t="str">
        <f>IF($B203="-","",INDEX('Res.Aux.'!$A$12:$AE$722,MATCH($B203,'Res.Aux.'!$Y$12:$Y$722,0),MATCH(S$6,'Res.Aux.'!$A$15:$AE$15,0)))</f>
        <v/>
      </c>
      <c r="T203" s="415" t="str">
        <f>IF($B203="-","",INDEX('Res.Aux.'!$A$12:$AE$722,MATCH($B203,'Res.Aux.'!$Y$12:$Y$722,0),MATCH(T$6,'Res.Aux.'!$A$15:$AE$15,0)))</f>
        <v/>
      </c>
      <c r="U203" s="416" t="str">
        <f>IF($B203="-","",INDEX('Res.Aux.'!$A$12:$AE$722,MATCH($B203,'Res.Aux.'!$Y$12:$Y$722,0),MATCH(U$6,'Res.Aux.'!$A$15:$AE$15,0)))</f>
        <v/>
      </c>
      <c r="V203" s="417"/>
      <c r="W203" s="414" t="str">
        <f t="shared" si="51"/>
        <v>-</v>
      </c>
      <c r="X203" s="415" t="str">
        <f t="shared" si="52"/>
        <v>-</v>
      </c>
      <c r="Y203" s="415" t="str">
        <f t="shared" si="53"/>
        <v>-</v>
      </c>
      <c r="Z203" s="416" t="str">
        <f t="shared" si="54"/>
        <v>-</v>
      </c>
      <c r="AA203" s="417"/>
      <c r="AB203" s="414" t="str">
        <f t="shared" si="55"/>
        <v>-</v>
      </c>
      <c r="AC203" s="415" t="str">
        <f t="shared" si="56"/>
        <v>-</v>
      </c>
      <c r="AD203" s="415" t="str">
        <f t="shared" si="57"/>
        <v>-</v>
      </c>
      <c r="AE203" s="416" t="str">
        <f t="shared" si="58"/>
        <v>-</v>
      </c>
      <c r="AF203" s="417"/>
      <c r="AG203" s="410" t="str">
        <f t="shared" si="59"/>
        <v>-</v>
      </c>
      <c r="AH203" s="417"/>
      <c r="AI203" s="418" t="str">
        <f t="shared" si="60"/>
        <v>ù</v>
      </c>
      <c r="AJ203" s="419" t="str">
        <f t="shared" si="61"/>
        <v>~</v>
      </c>
      <c r="AK203" s="417"/>
      <c r="AL203" s="414" t="str">
        <f t="shared" si="62"/>
        <v>-</v>
      </c>
      <c r="AM203" s="416" t="str">
        <f t="shared" si="63"/>
        <v>-</v>
      </c>
    </row>
    <row r="204" spans="2:39" ht="15" x14ac:dyDescent="0.3">
      <c r="B204" s="400" t="str">
        <f>IF(MAX(B$7:B203)+1&gt;MAX('Res.Aux.'!$Y$23:$Y$722),"-",MAX(B$7:B203)+1)</f>
        <v>-</v>
      </c>
      <c r="C204" s="401" t="str">
        <f>IF($B204="-","",INDEX('Res.Aux.'!$A$12:$AE$722,MATCH($B204,'Res.Aux.'!$Y$12:$Y$722,0),MATCH(C$6,'Res.Aux.'!$A$14:$AE$14,0)))</f>
        <v/>
      </c>
      <c r="D204" s="402" t="str">
        <f t="shared" si="48"/>
        <v/>
      </c>
      <c r="E204" s="403" t="str">
        <f>IF($B204="-","",INDEX('Res.Aux.'!$A$12:$AE$722,MATCH($B204,'Res.Aux.'!$Y$12:$Y$722,0),MATCH(E$6,'Res.Aux.'!$A$14:$AE$14,0)))</f>
        <v/>
      </c>
      <c r="F204" s="402" t="str">
        <f t="shared" si="49"/>
        <v/>
      </c>
      <c r="G204" s="404" t="str">
        <f>IF($B204="-","",INDEX('Res.Aux.'!$A$12:$AE$722,MATCH($B204,'Res.Aux.'!$Y$12:$Y$722,0),MATCH(G$6,'Res.Aux.'!$A$14:$AE$14,0)))</f>
        <v/>
      </c>
      <c r="H204" s="405" t="str">
        <f>IF($B204="-","",Datos!$I$16)</f>
        <v/>
      </c>
      <c r="I204" s="406" t="str">
        <f>IF($C204="","",Datos!$G$16)</f>
        <v/>
      </c>
      <c r="J204" s="407" t="str">
        <f>IF($B204="-","",INDEX('Res.Aux.'!$A$12:$AE$722,MATCH($B204,'Res.Aux.'!$Y$12:$Y$722,0),MATCH(J$6,'Res.Aux.'!$A$14:$AE$14,0)))</f>
        <v/>
      </c>
      <c r="K204" s="408" t="str">
        <f>IF($C204="","",Datos!$H$26)</f>
        <v/>
      </c>
      <c r="L204" s="409" t="str">
        <f>IF($I204="","",INDEX(Datos!$D$25:$I$33,MATCH('G. VAR. MAKRO'!$M204,Datos!$E$25:$E$33,0),MATCH('G. VAR. MAKRO'!$L$6,Datos!$D$26:$I$26,0)))</f>
        <v/>
      </c>
      <c r="M204" s="407" t="str">
        <f>IF($I204="","",INDEX('Res.Aux.'!$A$12:$AE$722,MATCH($B204,'Res.Aux.'!$Y$12:$Y$722,0),MATCH(M$6,'Res.Aux.'!$A$22:$AE$22,0)))</f>
        <v/>
      </c>
      <c r="N204" s="410" t="str">
        <f>IF($B204="-","",INDEX('Res.Aux.'!$A$12:$AE$722,MATCH($B204,'Res.Aux.'!$Y$12:$Y$722,0),MATCH(N$6,'Res.Aux.'!$A$14:$AE$14,0)))</f>
        <v/>
      </c>
      <c r="O204" s="411"/>
      <c r="P204" s="412" t="str">
        <f t="shared" si="64"/>
        <v/>
      </c>
      <c r="Q204" s="413" t="str">
        <f t="shared" si="50"/>
        <v>ù</v>
      </c>
      <c r="R204" s="414" t="str">
        <f>IF($B204="-","",INDEX('Res.Aux.'!$A$12:$AE$722,MATCH($B204,'Res.Aux.'!$Y$12:$Y$722,0),MATCH(R$6,'Res.Aux.'!$A$15:$AE$15,0)))</f>
        <v/>
      </c>
      <c r="S204" s="415" t="str">
        <f>IF($B204="-","",INDEX('Res.Aux.'!$A$12:$AE$722,MATCH($B204,'Res.Aux.'!$Y$12:$Y$722,0),MATCH(S$6,'Res.Aux.'!$A$15:$AE$15,0)))</f>
        <v/>
      </c>
      <c r="T204" s="415" t="str">
        <f>IF($B204="-","",INDEX('Res.Aux.'!$A$12:$AE$722,MATCH($B204,'Res.Aux.'!$Y$12:$Y$722,0),MATCH(T$6,'Res.Aux.'!$A$15:$AE$15,0)))</f>
        <v/>
      </c>
      <c r="U204" s="416" t="str">
        <f>IF($B204="-","",INDEX('Res.Aux.'!$A$12:$AE$722,MATCH($B204,'Res.Aux.'!$Y$12:$Y$722,0),MATCH(U$6,'Res.Aux.'!$A$15:$AE$15,0)))</f>
        <v/>
      </c>
      <c r="V204" s="417"/>
      <c r="W204" s="414" t="str">
        <f t="shared" si="51"/>
        <v>-</v>
      </c>
      <c r="X204" s="415" t="str">
        <f t="shared" si="52"/>
        <v>-</v>
      </c>
      <c r="Y204" s="415" t="str">
        <f t="shared" si="53"/>
        <v>-</v>
      </c>
      <c r="Z204" s="416" t="str">
        <f t="shared" si="54"/>
        <v>-</v>
      </c>
      <c r="AA204" s="417"/>
      <c r="AB204" s="414" t="str">
        <f t="shared" si="55"/>
        <v>-</v>
      </c>
      <c r="AC204" s="415" t="str">
        <f t="shared" si="56"/>
        <v>-</v>
      </c>
      <c r="AD204" s="415" t="str">
        <f t="shared" si="57"/>
        <v>-</v>
      </c>
      <c r="AE204" s="416" t="str">
        <f t="shared" si="58"/>
        <v>-</v>
      </c>
      <c r="AF204" s="417"/>
      <c r="AG204" s="410" t="str">
        <f t="shared" si="59"/>
        <v>-</v>
      </c>
      <c r="AH204" s="417"/>
      <c r="AI204" s="418" t="str">
        <f t="shared" si="60"/>
        <v>ù</v>
      </c>
      <c r="AJ204" s="419" t="str">
        <f t="shared" si="61"/>
        <v>~</v>
      </c>
      <c r="AK204" s="417"/>
      <c r="AL204" s="414" t="str">
        <f t="shared" si="62"/>
        <v>-</v>
      </c>
      <c r="AM204" s="416" t="str">
        <f t="shared" si="63"/>
        <v>-</v>
      </c>
    </row>
    <row r="205" spans="2:39" ht="15" x14ac:dyDescent="0.3">
      <c r="B205" s="400" t="str">
        <f>IF(MAX(B$7:B204)+1&gt;MAX('Res.Aux.'!$Y$23:$Y$722),"-",MAX(B$7:B204)+1)</f>
        <v>-</v>
      </c>
      <c r="C205" s="401" t="str">
        <f>IF($B205="-","",INDEX('Res.Aux.'!$A$12:$AE$722,MATCH($B205,'Res.Aux.'!$Y$12:$Y$722,0),MATCH(C$6,'Res.Aux.'!$A$14:$AE$14,0)))</f>
        <v/>
      </c>
      <c r="D205" s="402" t="str">
        <f t="shared" si="48"/>
        <v/>
      </c>
      <c r="E205" s="403" t="str">
        <f>IF($B205="-","",INDEX('Res.Aux.'!$A$12:$AE$722,MATCH($B205,'Res.Aux.'!$Y$12:$Y$722,0),MATCH(E$6,'Res.Aux.'!$A$14:$AE$14,0)))</f>
        <v/>
      </c>
      <c r="F205" s="402" t="str">
        <f t="shared" si="49"/>
        <v/>
      </c>
      <c r="G205" s="404" t="str">
        <f>IF($B205="-","",INDEX('Res.Aux.'!$A$12:$AE$722,MATCH($B205,'Res.Aux.'!$Y$12:$Y$722,0),MATCH(G$6,'Res.Aux.'!$A$14:$AE$14,0)))</f>
        <v/>
      </c>
      <c r="H205" s="405" t="str">
        <f>IF($B205="-","",Datos!$I$16)</f>
        <v/>
      </c>
      <c r="I205" s="406" t="str">
        <f>IF($C205="","",Datos!$G$16)</f>
        <v/>
      </c>
      <c r="J205" s="407" t="str">
        <f>IF($B205="-","",INDEX('Res.Aux.'!$A$12:$AE$722,MATCH($B205,'Res.Aux.'!$Y$12:$Y$722,0),MATCH(J$6,'Res.Aux.'!$A$14:$AE$14,0)))</f>
        <v/>
      </c>
      <c r="K205" s="408" t="str">
        <f>IF($C205="","",Datos!$H$26)</f>
        <v/>
      </c>
      <c r="L205" s="409" t="str">
        <f>IF($I205="","",INDEX(Datos!$D$25:$I$33,MATCH('G. VAR. MAKRO'!$M205,Datos!$E$25:$E$33,0),MATCH('G. VAR. MAKRO'!$L$6,Datos!$D$26:$I$26,0)))</f>
        <v/>
      </c>
      <c r="M205" s="407" t="str">
        <f>IF($I205="","",INDEX('Res.Aux.'!$A$12:$AE$722,MATCH($B205,'Res.Aux.'!$Y$12:$Y$722,0),MATCH(M$6,'Res.Aux.'!$A$22:$AE$22,0)))</f>
        <v/>
      </c>
      <c r="N205" s="410" t="str">
        <f>IF($B205="-","",INDEX('Res.Aux.'!$A$12:$AE$722,MATCH($B205,'Res.Aux.'!$Y$12:$Y$722,0),MATCH(N$6,'Res.Aux.'!$A$14:$AE$14,0)))</f>
        <v/>
      </c>
      <c r="O205" s="411"/>
      <c r="P205" s="412" t="str">
        <f t="shared" si="64"/>
        <v/>
      </c>
      <c r="Q205" s="413" t="str">
        <f t="shared" si="50"/>
        <v>ù</v>
      </c>
      <c r="R205" s="414" t="str">
        <f>IF($B205="-","",INDEX('Res.Aux.'!$A$12:$AE$722,MATCH($B205,'Res.Aux.'!$Y$12:$Y$722,0),MATCH(R$6,'Res.Aux.'!$A$15:$AE$15,0)))</f>
        <v/>
      </c>
      <c r="S205" s="415" t="str">
        <f>IF($B205="-","",INDEX('Res.Aux.'!$A$12:$AE$722,MATCH($B205,'Res.Aux.'!$Y$12:$Y$722,0),MATCH(S$6,'Res.Aux.'!$A$15:$AE$15,0)))</f>
        <v/>
      </c>
      <c r="T205" s="415" t="str">
        <f>IF($B205="-","",INDEX('Res.Aux.'!$A$12:$AE$722,MATCH($B205,'Res.Aux.'!$Y$12:$Y$722,0),MATCH(T$6,'Res.Aux.'!$A$15:$AE$15,0)))</f>
        <v/>
      </c>
      <c r="U205" s="416" t="str">
        <f>IF($B205="-","",INDEX('Res.Aux.'!$A$12:$AE$722,MATCH($B205,'Res.Aux.'!$Y$12:$Y$722,0),MATCH(U$6,'Res.Aux.'!$A$15:$AE$15,0)))</f>
        <v/>
      </c>
      <c r="V205" s="417"/>
      <c r="W205" s="414" t="str">
        <f t="shared" si="51"/>
        <v>-</v>
      </c>
      <c r="X205" s="415" t="str">
        <f t="shared" si="52"/>
        <v>-</v>
      </c>
      <c r="Y205" s="415" t="str">
        <f t="shared" si="53"/>
        <v>-</v>
      </c>
      <c r="Z205" s="416" t="str">
        <f t="shared" si="54"/>
        <v>-</v>
      </c>
      <c r="AA205" s="417"/>
      <c r="AB205" s="414" t="str">
        <f t="shared" si="55"/>
        <v>-</v>
      </c>
      <c r="AC205" s="415" t="str">
        <f t="shared" si="56"/>
        <v>-</v>
      </c>
      <c r="AD205" s="415" t="str">
        <f t="shared" si="57"/>
        <v>-</v>
      </c>
      <c r="AE205" s="416" t="str">
        <f t="shared" si="58"/>
        <v>-</v>
      </c>
      <c r="AF205" s="417"/>
      <c r="AG205" s="410" t="str">
        <f t="shared" si="59"/>
        <v>-</v>
      </c>
      <c r="AH205" s="417"/>
      <c r="AI205" s="418" t="str">
        <f t="shared" si="60"/>
        <v>ù</v>
      </c>
      <c r="AJ205" s="419" t="str">
        <f t="shared" si="61"/>
        <v>~</v>
      </c>
      <c r="AK205" s="417"/>
      <c r="AL205" s="414" t="str">
        <f t="shared" si="62"/>
        <v>-</v>
      </c>
      <c r="AM205" s="416" t="str">
        <f t="shared" si="63"/>
        <v>-</v>
      </c>
    </row>
    <row r="206" spans="2:39" ht="15" x14ac:dyDescent="0.3">
      <c r="B206" s="400" t="str">
        <f>IF(MAX(B$7:B205)+1&gt;MAX('Res.Aux.'!$Y$23:$Y$722),"-",MAX(B$7:B205)+1)</f>
        <v>-</v>
      </c>
      <c r="C206" s="401" t="str">
        <f>IF($B206="-","",INDEX('Res.Aux.'!$A$12:$AE$722,MATCH($B206,'Res.Aux.'!$Y$12:$Y$722,0),MATCH(C$6,'Res.Aux.'!$A$14:$AE$14,0)))</f>
        <v/>
      </c>
      <c r="D206" s="402" t="str">
        <f t="shared" ref="D206:D269" si="65">IF(C206="","","/")</f>
        <v/>
      </c>
      <c r="E206" s="403" t="str">
        <f>IF($B206="-","",INDEX('Res.Aux.'!$A$12:$AE$722,MATCH($B206,'Res.Aux.'!$Y$12:$Y$722,0),MATCH(E$6,'Res.Aux.'!$A$14:$AE$14,0)))</f>
        <v/>
      </c>
      <c r="F206" s="402" t="str">
        <f t="shared" ref="F206:F269" si="66">IF(E206="","","/")</f>
        <v/>
      </c>
      <c r="G206" s="404" t="str">
        <f>IF($B206="-","",INDEX('Res.Aux.'!$A$12:$AE$722,MATCH($B206,'Res.Aux.'!$Y$12:$Y$722,0),MATCH(G$6,'Res.Aux.'!$A$14:$AE$14,0)))</f>
        <v/>
      </c>
      <c r="H206" s="405" t="str">
        <f>IF($B206="-","",Datos!$I$16)</f>
        <v/>
      </c>
      <c r="I206" s="406" t="str">
        <f>IF($C206="","",Datos!$G$16)</f>
        <v/>
      </c>
      <c r="J206" s="407" t="str">
        <f>IF($B206="-","",INDEX('Res.Aux.'!$A$12:$AE$722,MATCH($B206,'Res.Aux.'!$Y$12:$Y$722,0),MATCH(J$6,'Res.Aux.'!$A$14:$AE$14,0)))</f>
        <v/>
      </c>
      <c r="K206" s="408" t="str">
        <f>IF($C206="","",Datos!$H$26)</f>
        <v/>
      </c>
      <c r="L206" s="409" t="str">
        <f>IF($I206="","",INDEX(Datos!$D$25:$I$33,MATCH('G. VAR. MAKRO'!$M206,Datos!$E$25:$E$33,0),MATCH('G. VAR. MAKRO'!$L$6,Datos!$D$26:$I$26,0)))</f>
        <v/>
      </c>
      <c r="M206" s="407" t="str">
        <f>IF($I206="","",INDEX('Res.Aux.'!$A$12:$AE$722,MATCH($B206,'Res.Aux.'!$Y$12:$Y$722,0),MATCH(M$6,'Res.Aux.'!$A$22:$AE$22,0)))</f>
        <v/>
      </c>
      <c r="N206" s="410" t="str">
        <f>IF($B206="-","",INDEX('Res.Aux.'!$A$12:$AE$722,MATCH($B206,'Res.Aux.'!$Y$12:$Y$722,0),MATCH(N$6,'Res.Aux.'!$A$14:$AE$14,0)))</f>
        <v/>
      </c>
      <c r="O206" s="411"/>
      <c r="P206" s="412" t="str">
        <f t="shared" si="64"/>
        <v/>
      </c>
      <c r="Q206" s="413" t="str">
        <f t="shared" ref="Q206:Q269" si="67">AI206</f>
        <v>ù</v>
      </c>
      <c r="R206" s="414" t="str">
        <f>IF($B206="-","",INDEX('Res.Aux.'!$A$12:$AE$722,MATCH($B206,'Res.Aux.'!$Y$12:$Y$722,0),MATCH(R$6,'Res.Aux.'!$A$15:$AE$15,0)))</f>
        <v/>
      </c>
      <c r="S206" s="415" t="str">
        <f>IF($B206="-","",INDEX('Res.Aux.'!$A$12:$AE$722,MATCH($B206,'Res.Aux.'!$Y$12:$Y$722,0),MATCH(S$6,'Res.Aux.'!$A$15:$AE$15,0)))</f>
        <v/>
      </c>
      <c r="T206" s="415" t="str">
        <f>IF($B206="-","",INDEX('Res.Aux.'!$A$12:$AE$722,MATCH($B206,'Res.Aux.'!$Y$12:$Y$722,0),MATCH(T$6,'Res.Aux.'!$A$15:$AE$15,0)))</f>
        <v/>
      </c>
      <c r="U206" s="416" t="str">
        <f>IF($B206="-","",INDEX('Res.Aux.'!$A$12:$AE$722,MATCH($B206,'Res.Aux.'!$Y$12:$Y$722,0),MATCH(U$6,'Res.Aux.'!$A$15:$AE$15,0)))</f>
        <v/>
      </c>
      <c r="V206" s="417"/>
      <c r="W206" s="414" t="str">
        <f t="shared" ref="W206:W269" si="68">IF(OR(R206="-",R206=0,R206=""),"-",(R206*W$1))</f>
        <v>-</v>
      </c>
      <c r="X206" s="415" t="str">
        <f t="shared" ref="X206:X269" si="69">IF(OR(S206="-",S206=0,S206=""),"-",(S206*X$1))</f>
        <v>-</v>
      </c>
      <c r="Y206" s="415" t="str">
        <f t="shared" ref="Y206:Y269" si="70">IF(OR(T206="-",T206=0,T206=""),"-",(T206*Y$1))</f>
        <v>-</v>
      </c>
      <c r="Z206" s="416" t="str">
        <f t="shared" ref="Z206:Z269" si="71">IF(OR(U206="-",U206=0,U206=""),"-",(U206*Z$1))</f>
        <v>-</v>
      </c>
      <c r="AA206" s="417"/>
      <c r="AB206" s="414" t="str">
        <f t="shared" ref="AB206:AB269" si="72">IF(SUM(R206,W206)=0,"-",SUM(R206,W206))</f>
        <v>-</v>
      </c>
      <c r="AC206" s="415" t="str">
        <f t="shared" ref="AC206:AC269" si="73">IF(SUM(S206,X206)=0,"-",SUM(S206,X206))</f>
        <v>-</v>
      </c>
      <c r="AD206" s="415" t="str">
        <f t="shared" ref="AD206:AD269" si="74">IF(SUM(T206,Y206)=0,"-",SUM(T206,Y206))</f>
        <v>-</v>
      </c>
      <c r="AE206" s="416" t="str">
        <f t="shared" ref="AE206:AE269" si="75">IF(SUM(U206,Z206)=0,"-",SUM(U206,Z206))</f>
        <v>-</v>
      </c>
      <c r="AF206" s="417"/>
      <c r="AG206" s="410" t="str">
        <f t="shared" ref="AG206:AG269" si="76">IF(SUM(AB206:AE206)=0,"-",SUM(AB206:AE206))</f>
        <v>-</v>
      </c>
      <c r="AH206" s="417"/>
      <c r="AI206" s="418" t="str">
        <f t="shared" ref="AI206:AI269" si="77">IF(AND(N206&lt;&gt;"",AG206&lt;&gt;"-"),IF(AG206=N206,"ü","û"),IF(OR(N206=0,N206="",N206="-"),"ù","$"))</f>
        <v>ù</v>
      </c>
      <c r="AJ206" s="419" t="str">
        <f t="shared" ref="AJ206:AJ269" si="78">IF(AI206="ü","-",IF(AI206="ù","~",IF(AI206="$","???",AG206-N206)))</f>
        <v>~</v>
      </c>
      <c r="AK206" s="417"/>
      <c r="AL206" s="414" t="str">
        <f t="shared" ref="AL206:AL269" si="79">IF(SUM(R206:U206)=0,"-",SUM(R206:U206))</f>
        <v>-</v>
      </c>
      <c r="AM206" s="416" t="str">
        <f t="shared" ref="AM206:AM269" si="80">IF(SUM(W206:Z206)=0,"-",SUM(W206:Z206))</f>
        <v>-</v>
      </c>
    </row>
    <row r="207" spans="2:39" ht="15" x14ac:dyDescent="0.3">
      <c r="B207" s="400" t="str">
        <f>IF(MAX(B$7:B206)+1&gt;MAX('Res.Aux.'!$Y$23:$Y$722),"-",MAX(B$7:B206)+1)</f>
        <v>-</v>
      </c>
      <c r="C207" s="401" t="str">
        <f>IF($B207="-","",INDEX('Res.Aux.'!$A$12:$AE$722,MATCH($B207,'Res.Aux.'!$Y$12:$Y$722,0),MATCH(C$6,'Res.Aux.'!$A$14:$AE$14,0)))</f>
        <v/>
      </c>
      <c r="D207" s="402" t="str">
        <f t="shared" si="65"/>
        <v/>
      </c>
      <c r="E207" s="403" t="str">
        <f>IF($B207="-","",INDEX('Res.Aux.'!$A$12:$AE$722,MATCH($B207,'Res.Aux.'!$Y$12:$Y$722,0),MATCH(E$6,'Res.Aux.'!$A$14:$AE$14,0)))</f>
        <v/>
      </c>
      <c r="F207" s="402" t="str">
        <f t="shared" si="66"/>
        <v/>
      </c>
      <c r="G207" s="404" t="str">
        <f>IF($B207="-","",INDEX('Res.Aux.'!$A$12:$AE$722,MATCH($B207,'Res.Aux.'!$Y$12:$Y$722,0),MATCH(G$6,'Res.Aux.'!$A$14:$AE$14,0)))</f>
        <v/>
      </c>
      <c r="H207" s="405" t="str">
        <f>IF($B207="-","",Datos!$I$16)</f>
        <v/>
      </c>
      <c r="I207" s="406" t="str">
        <f>IF($C207="","",Datos!$G$16)</f>
        <v/>
      </c>
      <c r="J207" s="407" t="str">
        <f>IF($B207="-","",INDEX('Res.Aux.'!$A$12:$AE$722,MATCH($B207,'Res.Aux.'!$Y$12:$Y$722,0),MATCH(J$6,'Res.Aux.'!$A$14:$AE$14,0)))</f>
        <v/>
      </c>
      <c r="K207" s="408" t="str">
        <f>IF($C207="","",Datos!$H$26)</f>
        <v/>
      </c>
      <c r="L207" s="409" t="str">
        <f>IF($I207="","",INDEX(Datos!$D$25:$I$33,MATCH('G. VAR. MAKRO'!$M207,Datos!$E$25:$E$33,0),MATCH('G. VAR. MAKRO'!$L$6,Datos!$D$26:$I$26,0)))</f>
        <v/>
      </c>
      <c r="M207" s="407" t="str">
        <f>IF($I207="","",INDEX('Res.Aux.'!$A$12:$AE$722,MATCH($B207,'Res.Aux.'!$Y$12:$Y$722,0),MATCH(M$6,'Res.Aux.'!$A$22:$AE$22,0)))</f>
        <v/>
      </c>
      <c r="N207" s="410" t="str">
        <f>IF($B207="-","",INDEX('Res.Aux.'!$A$12:$AE$722,MATCH($B207,'Res.Aux.'!$Y$12:$Y$722,0),MATCH(N$6,'Res.Aux.'!$A$14:$AE$14,0)))</f>
        <v/>
      </c>
      <c r="O207" s="411"/>
      <c r="P207" s="412" t="str">
        <f t="shared" si="64"/>
        <v/>
      </c>
      <c r="Q207" s="413" t="str">
        <f t="shared" si="67"/>
        <v>ù</v>
      </c>
      <c r="R207" s="414" t="str">
        <f>IF($B207="-","",INDEX('Res.Aux.'!$A$12:$AE$722,MATCH($B207,'Res.Aux.'!$Y$12:$Y$722,0),MATCH(R$6,'Res.Aux.'!$A$15:$AE$15,0)))</f>
        <v/>
      </c>
      <c r="S207" s="415" t="str">
        <f>IF($B207="-","",INDEX('Res.Aux.'!$A$12:$AE$722,MATCH($B207,'Res.Aux.'!$Y$12:$Y$722,0),MATCH(S$6,'Res.Aux.'!$A$15:$AE$15,0)))</f>
        <v/>
      </c>
      <c r="T207" s="415" t="str">
        <f>IF($B207="-","",INDEX('Res.Aux.'!$A$12:$AE$722,MATCH($B207,'Res.Aux.'!$Y$12:$Y$722,0),MATCH(T$6,'Res.Aux.'!$A$15:$AE$15,0)))</f>
        <v/>
      </c>
      <c r="U207" s="416" t="str">
        <f>IF($B207="-","",INDEX('Res.Aux.'!$A$12:$AE$722,MATCH($B207,'Res.Aux.'!$Y$12:$Y$722,0),MATCH(U$6,'Res.Aux.'!$A$15:$AE$15,0)))</f>
        <v/>
      </c>
      <c r="V207" s="417"/>
      <c r="W207" s="414" t="str">
        <f t="shared" si="68"/>
        <v>-</v>
      </c>
      <c r="X207" s="415" t="str">
        <f t="shared" si="69"/>
        <v>-</v>
      </c>
      <c r="Y207" s="415" t="str">
        <f t="shared" si="70"/>
        <v>-</v>
      </c>
      <c r="Z207" s="416" t="str">
        <f t="shared" si="71"/>
        <v>-</v>
      </c>
      <c r="AA207" s="417"/>
      <c r="AB207" s="414" t="str">
        <f t="shared" si="72"/>
        <v>-</v>
      </c>
      <c r="AC207" s="415" t="str">
        <f t="shared" si="73"/>
        <v>-</v>
      </c>
      <c r="AD207" s="415" t="str">
        <f t="shared" si="74"/>
        <v>-</v>
      </c>
      <c r="AE207" s="416" t="str">
        <f t="shared" si="75"/>
        <v>-</v>
      </c>
      <c r="AF207" s="417"/>
      <c r="AG207" s="410" t="str">
        <f t="shared" si="76"/>
        <v>-</v>
      </c>
      <c r="AH207" s="417"/>
      <c r="AI207" s="418" t="str">
        <f t="shared" si="77"/>
        <v>ù</v>
      </c>
      <c r="AJ207" s="419" t="str">
        <f t="shared" si="78"/>
        <v>~</v>
      </c>
      <c r="AK207" s="417"/>
      <c r="AL207" s="414" t="str">
        <f t="shared" si="79"/>
        <v>-</v>
      </c>
      <c r="AM207" s="416" t="str">
        <f t="shared" si="80"/>
        <v>-</v>
      </c>
    </row>
    <row r="208" spans="2:39" ht="15" x14ac:dyDescent="0.3">
      <c r="B208" s="400" t="str">
        <f>IF(MAX(B$7:B207)+1&gt;MAX('Res.Aux.'!$Y$23:$Y$722),"-",MAX(B$7:B207)+1)</f>
        <v>-</v>
      </c>
      <c r="C208" s="401" t="str">
        <f>IF($B208="-","",INDEX('Res.Aux.'!$A$12:$AE$722,MATCH($B208,'Res.Aux.'!$Y$12:$Y$722,0),MATCH(C$6,'Res.Aux.'!$A$14:$AE$14,0)))</f>
        <v/>
      </c>
      <c r="D208" s="402" t="str">
        <f t="shared" si="65"/>
        <v/>
      </c>
      <c r="E208" s="403" t="str">
        <f>IF($B208="-","",INDEX('Res.Aux.'!$A$12:$AE$722,MATCH($B208,'Res.Aux.'!$Y$12:$Y$722,0),MATCH(E$6,'Res.Aux.'!$A$14:$AE$14,0)))</f>
        <v/>
      </c>
      <c r="F208" s="402" t="str">
        <f t="shared" si="66"/>
        <v/>
      </c>
      <c r="G208" s="404" t="str">
        <f>IF($B208="-","",INDEX('Res.Aux.'!$A$12:$AE$722,MATCH($B208,'Res.Aux.'!$Y$12:$Y$722,0),MATCH(G$6,'Res.Aux.'!$A$14:$AE$14,0)))</f>
        <v/>
      </c>
      <c r="H208" s="405" t="str">
        <f>IF($B208="-","",Datos!$I$16)</f>
        <v/>
      </c>
      <c r="I208" s="406" t="str">
        <f>IF($C208="","",Datos!$G$16)</f>
        <v/>
      </c>
      <c r="J208" s="407" t="str">
        <f>IF($B208="-","",INDEX('Res.Aux.'!$A$12:$AE$722,MATCH($B208,'Res.Aux.'!$Y$12:$Y$722,0),MATCH(J$6,'Res.Aux.'!$A$14:$AE$14,0)))</f>
        <v/>
      </c>
      <c r="K208" s="408" t="str">
        <f>IF($C208="","",Datos!$H$26)</f>
        <v/>
      </c>
      <c r="L208" s="409" t="str">
        <f>IF($I208="","",INDEX(Datos!$D$25:$I$33,MATCH('G. VAR. MAKRO'!$M208,Datos!$E$25:$E$33,0),MATCH('G. VAR. MAKRO'!$L$6,Datos!$D$26:$I$26,0)))</f>
        <v/>
      </c>
      <c r="M208" s="407" t="str">
        <f>IF($I208="","",INDEX('Res.Aux.'!$A$12:$AE$722,MATCH($B208,'Res.Aux.'!$Y$12:$Y$722,0),MATCH(M$6,'Res.Aux.'!$A$22:$AE$22,0)))</f>
        <v/>
      </c>
      <c r="N208" s="410" t="str">
        <f>IF($B208="-","",INDEX('Res.Aux.'!$A$12:$AE$722,MATCH($B208,'Res.Aux.'!$Y$12:$Y$722,0),MATCH(N$6,'Res.Aux.'!$A$14:$AE$14,0)))</f>
        <v/>
      </c>
      <c r="O208" s="411"/>
      <c r="P208" s="412" t="str">
        <f t="shared" si="64"/>
        <v/>
      </c>
      <c r="Q208" s="413" t="str">
        <f t="shared" si="67"/>
        <v>ù</v>
      </c>
      <c r="R208" s="414" t="str">
        <f>IF($B208="-","",INDEX('Res.Aux.'!$A$12:$AE$722,MATCH($B208,'Res.Aux.'!$Y$12:$Y$722,0),MATCH(R$6,'Res.Aux.'!$A$15:$AE$15,0)))</f>
        <v/>
      </c>
      <c r="S208" s="415" t="str">
        <f>IF($B208="-","",INDEX('Res.Aux.'!$A$12:$AE$722,MATCH($B208,'Res.Aux.'!$Y$12:$Y$722,0),MATCH(S$6,'Res.Aux.'!$A$15:$AE$15,0)))</f>
        <v/>
      </c>
      <c r="T208" s="415" t="str">
        <f>IF($B208="-","",INDEX('Res.Aux.'!$A$12:$AE$722,MATCH($B208,'Res.Aux.'!$Y$12:$Y$722,0),MATCH(T$6,'Res.Aux.'!$A$15:$AE$15,0)))</f>
        <v/>
      </c>
      <c r="U208" s="416" t="str">
        <f>IF($B208="-","",INDEX('Res.Aux.'!$A$12:$AE$722,MATCH($B208,'Res.Aux.'!$Y$12:$Y$722,0),MATCH(U$6,'Res.Aux.'!$A$15:$AE$15,0)))</f>
        <v/>
      </c>
      <c r="V208" s="417"/>
      <c r="W208" s="414" t="str">
        <f t="shared" si="68"/>
        <v>-</v>
      </c>
      <c r="X208" s="415" t="str">
        <f t="shared" si="69"/>
        <v>-</v>
      </c>
      <c r="Y208" s="415" t="str">
        <f t="shared" si="70"/>
        <v>-</v>
      </c>
      <c r="Z208" s="416" t="str">
        <f t="shared" si="71"/>
        <v>-</v>
      </c>
      <c r="AA208" s="417"/>
      <c r="AB208" s="414" t="str">
        <f t="shared" si="72"/>
        <v>-</v>
      </c>
      <c r="AC208" s="415" t="str">
        <f t="shared" si="73"/>
        <v>-</v>
      </c>
      <c r="AD208" s="415" t="str">
        <f t="shared" si="74"/>
        <v>-</v>
      </c>
      <c r="AE208" s="416" t="str">
        <f t="shared" si="75"/>
        <v>-</v>
      </c>
      <c r="AF208" s="417"/>
      <c r="AG208" s="410" t="str">
        <f t="shared" si="76"/>
        <v>-</v>
      </c>
      <c r="AH208" s="417"/>
      <c r="AI208" s="418" t="str">
        <f t="shared" si="77"/>
        <v>ù</v>
      </c>
      <c r="AJ208" s="419" t="str">
        <f t="shared" si="78"/>
        <v>~</v>
      </c>
      <c r="AK208" s="417"/>
      <c r="AL208" s="414" t="str">
        <f t="shared" si="79"/>
        <v>-</v>
      </c>
      <c r="AM208" s="416" t="str">
        <f t="shared" si="80"/>
        <v>-</v>
      </c>
    </row>
    <row r="209" spans="2:39" ht="15" x14ac:dyDescent="0.3">
      <c r="B209" s="400" t="str">
        <f>IF(MAX(B$7:B208)+1&gt;MAX('Res.Aux.'!$Y$23:$Y$722),"-",MAX(B$7:B208)+1)</f>
        <v>-</v>
      </c>
      <c r="C209" s="401" t="str">
        <f>IF($B209="-","",INDEX('Res.Aux.'!$A$12:$AE$722,MATCH($B209,'Res.Aux.'!$Y$12:$Y$722,0),MATCH(C$6,'Res.Aux.'!$A$14:$AE$14,0)))</f>
        <v/>
      </c>
      <c r="D209" s="402" t="str">
        <f t="shared" si="65"/>
        <v/>
      </c>
      <c r="E209" s="403" t="str">
        <f>IF($B209="-","",INDEX('Res.Aux.'!$A$12:$AE$722,MATCH($B209,'Res.Aux.'!$Y$12:$Y$722,0),MATCH(E$6,'Res.Aux.'!$A$14:$AE$14,0)))</f>
        <v/>
      </c>
      <c r="F209" s="402" t="str">
        <f t="shared" si="66"/>
        <v/>
      </c>
      <c r="G209" s="404" t="str">
        <f>IF($B209="-","",INDEX('Res.Aux.'!$A$12:$AE$722,MATCH($B209,'Res.Aux.'!$Y$12:$Y$722,0),MATCH(G$6,'Res.Aux.'!$A$14:$AE$14,0)))</f>
        <v/>
      </c>
      <c r="H209" s="405" t="str">
        <f>IF($B209="-","",Datos!$I$16)</f>
        <v/>
      </c>
      <c r="I209" s="406" t="str">
        <f>IF($C209="","",Datos!$G$16)</f>
        <v/>
      </c>
      <c r="J209" s="407" t="str">
        <f>IF($B209="-","",INDEX('Res.Aux.'!$A$12:$AE$722,MATCH($B209,'Res.Aux.'!$Y$12:$Y$722,0),MATCH(J$6,'Res.Aux.'!$A$14:$AE$14,0)))</f>
        <v/>
      </c>
      <c r="K209" s="408" t="str">
        <f>IF($C209="","",Datos!$H$26)</f>
        <v/>
      </c>
      <c r="L209" s="409" t="str">
        <f>IF($I209="","",INDEX(Datos!$D$25:$I$33,MATCH('G. VAR. MAKRO'!$M209,Datos!$E$25:$E$33,0),MATCH('G. VAR. MAKRO'!$L$6,Datos!$D$26:$I$26,0)))</f>
        <v/>
      </c>
      <c r="M209" s="407" t="str">
        <f>IF($I209="","",INDEX('Res.Aux.'!$A$12:$AE$722,MATCH($B209,'Res.Aux.'!$Y$12:$Y$722,0),MATCH(M$6,'Res.Aux.'!$A$22:$AE$22,0)))</f>
        <v/>
      </c>
      <c r="N209" s="410" t="str">
        <f>IF($B209="-","",INDEX('Res.Aux.'!$A$12:$AE$722,MATCH($B209,'Res.Aux.'!$Y$12:$Y$722,0),MATCH(N$6,'Res.Aux.'!$A$14:$AE$14,0)))</f>
        <v/>
      </c>
      <c r="O209" s="411"/>
      <c r="P209" s="412" t="str">
        <f t="shared" si="64"/>
        <v/>
      </c>
      <c r="Q209" s="413" t="str">
        <f t="shared" si="67"/>
        <v>ù</v>
      </c>
      <c r="R209" s="414" t="str">
        <f>IF($B209="-","",INDEX('Res.Aux.'!$A$12:$AE$722,MATCH($B209,'Res.Aux.'!$Y$12:$Y$722,0),MATCH(R$6,'Res.Aux.'!$A$15:$AE$15,0)))</f>
        <v/>
      </c>
      <c r="S209" s="415" t="str">
        <f>IF($B209="-","",INDEX('Res.Aux.'!$A$12:$AE$722,MATCH($B209,'Res.Aux.'!$Y$12:$Y$722,0),MATCH(S$6,'Res.Aux.'!$A$15:$AE$15,0)))</f>
        <v/>
      </c>
      <c r="T209" s="415" t="str">
        <f>IF($B209="-","",INDEX('Res.Aux.'!$A$12:$AE$722,MATCH($B209,'Res.Aux.'!$Y$12:$Y$722,0),MATCH(T$6,'Res.Aux.'!$A$15:$AE$15,0)))</f>
        <v/>
      </c>
      <c r="U209" s="416" t="str">
        <f>IF($B209="-","",INDEX('Res.Aux.'!$A$12:$AE$722,MATCH($B209,'Res.Aux.'!$Y$12:$Y$722,0),MATCH(U$6,'Res.Aux.'!$A$15:$AE$15,0)))</f>
        <v/>
      </c>
      <c r="V209" s="417"/>
      <c r="W209" s="414" t="str">
        <f t="shared" si="68"/>
        <v>-</v>
      </c>
      <c r="X209" s="415" t="str">
        <f t="shared" si="69"/>
        <v>-</v>
      </c>
      <c r="Y209" s="415" t="str">
        <f t="shared" si="70"/>
        <v>-</v>
      </c>
      <c r="Z209" s="416" t="str">
        <f t="shared" si="71"/>
        <v>-</v>
      </c>
      <c r="AA209" s="417"/>
      <c r="AB209" s="414" t="str">
        <f t="shared" si="72"/>
        <v>-</v>
      </c>
      <c r="AC209" s="415" t="str">
        <f t="shared" si="73"/>
        <v>-</v>
      </c>
      <c r="AD209" s="415" t="str">
        <f t="shared" si="74"/>
        <v>-</v>
      </c>
      <c r="AE209" s="416" t="str">
        <f t="shared" si="75"/>
        <v>-</v>
      </c>
      <c r="AF209" s="417"/>
      <c r="AG209" s="410" t="str">
        <f t="shared" si="76"/>
        <v>-</v>
      </c>
      <c r="AH209" s="417"/>
      <c r="AI209" s="418" t="str">
        <f t="shared" si="77"/>
        <v>ù</v>
      </c>
      <c r="AJ209" s="419" t="str">
        <f t="shared" si="78"/>
        <v>~</v>
      </c>
      <c r="AK209" s="417"/>
      <c r="AL209" s="414" t="str">
        <f t="shared" si="79"/>
        <v>-</v>
      </c>
      <c r="AM209" s="416" t="str">
        <f t="shared" si="80"/>
        <v>-</v>
      </c>
    </row>
    <row r="210" spans="2:39" ht="15" x14ac:dyDescent="0.3">
      <c r="B210" s="400" t="str">
        <f>IF(MAX(B$7:B209)+1&gt;MAX('Res.Aux.'!$Y$23:$Y$722),"-",MAX(B$7:B209)+1)</f>
        <v>-</v>
      </c>
      <c r="C210" s="401" t="str">
        <f>IF($B210="-","",INDEX('Res.Aux.'!$A$12:$AE$722,MATCH($B210,'Res.Aux.'!$Y$12:$Y$722,0),MATCH(C$6,'Res.Aux.'!$A$14:$AE$14,0)))</f>
        <v/>
      </c>
      <c r="D210" s="402" t="str">
        <f t="shared" si="65"/>
        <v/>
      </c>
      <c r="E210" s="403" t="str">
        <f>IF($B210="-","",INDEX('Res.Aux.'!$A$12:$AE$722,MATCH($B210,'Res.Aux.'!$Y$12:$Y$722,0),MATCH(E$6,'Res.Aux.'!$A$14:$AE$14,0)))</f>
        <v/>
      </c>
      <c r="F210" s="402" t="str">
        <f t="shared" si="66"/>
        <v/>
      </c>
      <c r="G210" s="404" t="str">
        <f>IF($B210="-","",INDEX('Res.Aux.'!$A$12:$AE$722,MATCH($B210,'Res.Aux.'!$Y$12:$Y$722,0),MATCH(G$6,'Res.Aux.'!$A$14:$AE$14,0)))</f>
        <v/>
      </c>
      <c r="H210" s="405" t="str">
        <f>IF($B210="-","",Datos!$I$16)</f>
        <v/>
      </c>
      <c r="I210" s="406" t="str">
        <f>IF($C210="","",Datos!$G$16)</f>
        <v/>
      </c>
      <c r="J210" s="407" t="str">
        <f>IF($B210="-","",INDEX('Res.Aux.'!$A$12:$AE$722,MATCH($B210,'Res.Aux.'!$Y$12:$Y$722,0),MATCH(J$6,'Res.Aux.'!$A$14:$AE$14,0)))</f>
        <v/>
      </c>
      <c r="K210" s="408" t="str">
        <f>IF($C210="","",Datos!$H$26)</f>
        <v/>
      </c>
      <c r="L210" s="409" t="str">
        <f>IF($I210="","",INDEX(Datos!$D$25:$I$33,MATCH('G. VAR. MAKRO'!$M210,Datos!$E$25:$E$33,0),MATCH('G. VAR. MAKRO'!$L$6,Datos!$D$26:$I$26,0)))</f>
        <v/>
      </c>
      <c r="M210" s="407" t="str">
        <f>IF($I210="","",INDEX('Res.Aux.'!$A$12:$AE$722,MATCH($B210,'Res.Aux.'!$Y$12:$Y$722,0),MATCH(M$6,'Res.Aux.'!$A$22:$AE$22,0)))</f>
        <v/>
      </c>
      <c r="N210" s="410" t="str">
        <f>IF($B210="-","",INDEX('Res.Aux.'!$A$12:$AE$722,MATCH($B210,'Res.Aux.'!$Y$12:$Y$722,0),MATCH(N$6,'Res.Aux.'!$A$14:$AE$14,0)))</f>
        <v/>
      </c>
      <c r="O210" s="411"/>
      <c r="P210" s="412" t="str">
        <f t="shared" si="64"/>
        <v/>
      </c>
      <c r="Q210" s="413" t="str">
        <f t="shared" si="67"/>
        <v>ù</v>
      </c>
      <c r="R210" s="414" t="str">
        <f>IF($B210="-","",INDEX('Res.Aux.'!$A$12:$AE$722,MATCH($B210,'Res.Aux.'!$Y$12:$Y$722,0),MATCH(R$6,'Res.Aux.'!$A$15:$AE$15,0)))</f>
        <v/>
      </c>
      <c r="S210" s="415" t="str">
        <f>IF($B210="-","",INDEX('Res.Aux.'!$A$12:$AE$722,MATCH($B210,'Res.Aux.'!$Y$12:$Y$722,0),MATCH(S$6,'Res.Aux.'!$A$15:$AE$15,0)))</f>
        <v/>
      </c>
      <c r="T210" s="415" t="str">
        <f>IF($B210="-","",INDEX('Res.Aux.'!$A$12:$AE$722,MATCH($B210,'Res.Aux.'!$Y$12:$Y$722,0),MATCH(T$6,'Res.Aux.'!$A$15:$AE$15,0)))</f>
        <v/>
      </c>
      <c r="U210" s="416" t="str">
        <f>IF($B210="-","",INDEX('Res.Aux.'!$A$12:$AE$722,MATCH($B210,'Res.Aux.'!$Y$12:$Y$722,0),MATCH(U$6,'Res.Aux.'!$A$15:$AE$15,0)))</f>
        <v/>
      </c>
      <c r="V210" s="417"/>
      <c r="W210" s="414" t="str">
        <f t="shared" si="68"/>
        <v>-</v>
      </c>
      <c r="X210" s="415" t="str">
        <f t="shared" si="69"/>
        <v>-</v>
      </c>
      <c r="Y210" s="415" t="str">
        <f t="shared" si="70"/>
        <v>-</v>
      </c>
      <c r="Z210" s="416" t="str">
        <f t="shared" si="71"/>
        <v>-</v>
      </c>
      <c r="AA210" s="417"/>
      <c r="AB210" s="414" t="str">
        <f t="shared" si="72"/>
        <v>-</v>
      </c>
      <c r="AC210" s="415" t="str">
        <f t="shared" si="73"/>
        <v>-</v>
      </c>
      <c r="AD210" s="415" t="str">
        <f t="shared" si="74"/>
        <v>-</v>
      </c>
      <c r="AE210" s="416" t="str">
        <f t="shared" si="75"/>
        <v>-</v>
      </c>
      <c r="AF210" s="417"/>
      <c r="AG210" s="410" t="str">
        <f t="shared" si="76"/>
        <v>-</v>
      </c>
      <c r="AH210" s="417"/>
      <c r="AI210" s="418" t="str">
        <f t="shared" si="77"/>
        <v>ù</v>
      </c>
      <c r="AJ210" s="419" t="str">
        <f t="shared" si="78"/>
        <v>~</v>
      </c>
      <c r="AK210" s="417"/>
      <c r="AL210" s="414" t="str">
        <f t="shared" si="79"/>
        <v>-</v>
      </c>
      <c r="AM210" s="416" t="str">
        <f t="shared" si="80"/>
        <v>-</v>
      </c>
    </row>
    <row r="211" spans="2:39" ht="15" x14ac:dyDescent="0.3">
      <c r="B211" s="400" t="str">
        <f>IF(MAX(B$7:B210)+1&gt;MAX('Res.Aux.'!$Y$23:$Y$722),"-",MAX(B$7:B210)+1)</f>
        <v>-</v>
      </c>
      <c r="C211" s="401" t="str">
        <f>IF($B211="-","",INDEX('Res.Aux.'!$A$12:$AE$722,MATCH($B211,'Res.Aux.'!$Y$12:$Y$722,0),MATCH(C$6,'Res.Aux.'!$A$14:$AE$14,0)))</f>
        <v/>
      </c>
      <c r="D211" s="402" t="str">
        <f t="shared" si="65"/>
        <v/>
      </c>
      <c r="E211" s="403" t="str">
        <f>IF($B211="-","",INDEX('Res.Aux.'!$A$12:$AE$722,MATCH($B211,'Res.Aux.'!$Y$12:$Y$722,0),MATCH(E$6,'Res.Aux.'!$A$14:$AE$14,0)))</f>
        <v/>
      </c>
      <c r="F211" s="402" t="str">
        <f t="shared" si="66"/>
        <v/>
      </c>
      <c r="G211" s="404" t="str">
        <f>IF($B211="-","",INDEX('Res.Aux.'!$A$12:$AE$722,MATCH($B211,'Res.Aux.'!$Y$12:$Y$722,0),MATCH(G$6,'Res.Aux.'!$A$14:$AE$14,0)))</f>
        <v/>
      </c>
      <c r="H211" s="405" t="str">
        <f>IF($B211="-","",Datos!$I$16)</f>
        <v/>
      </c>
      <c r="I211" s="406" t="str">
        <f>IF($C211="","",Datos!$G$16)</f>
        <v/>
      </c>
      <c r="J211" s="407" t="str">
        <f>IF($B211="-","",INDEX('Res.Aux.'!$A$12:$AE$722,MATCH($B211,'Res.Aux.'!$Y$12:$Y$722,0),MATCH(J$6,'Res.Aux.'!$A$14:$AE$14,0)))</f>
        <v/>
      </c>
      <c r="K211" s="408" t="str">
        <f>IF($C211="","",Datos!$H$26)</f>
        <v/>
      </c>
      <c r="L211" s="409" t="str">
        <f>IF($I211="","",INDEX(Datos!$D$25:$I$33,MATCH('G. VAR. MAKRO'!$M211,Datos!$E$25:$E$33,0),MATCH('G. VAR. MAKRO'!$L$6,Datos!$D$26:$I$26,0)))</f>
        <v/>
      </c>
      <c r="M211" s="407" t="str">
        <f>IF($I211="","",INDEX('Res.Aux.'!$A$12:$AE$722,MATCH($B211,'Res.Aux.'!$Y$12:$Y$722,0),MATCH(M$6,'Res.Aux.'!$A$22:$AE$22,0)))</f>
        <v/>
      </c>
      <c r="N211" s="410" t="str">
        <f>IF($B211="-","",INDEX('Res.Aux.'!$A$12:$AE$722,MATCH($B211,'Res.Aux.'!$Y$12:$Y$722,0),MATCH(N$6,'Res.Aux.'!$A$14:$AE$14,0)))</f>
        <v/>
      </c>
      <c r="O211" s="411"/>
      <c r="P211" s="412" t="str">
        <f t="shared" si="64"/>
        <v/>
      </c>
      <c r="Q211" s="413" t="str">
        <f t="shared" si="67"/>
        <v>ù</v>
      </c>
      <c r="R211" s="414" t="str">
        <f>IF($B211="-","",INDEX('Res.Aux.'!$A$12:$AE$722,MATCH($B211,'Res.Aux.'!$Y$12:$Y$722,0),MATCH(R$6,'Res.Aux.'!$A$15:$AE$15,0)))</f>
        <v/>
      </c>
      <c r="S211" s="415" t="str">
        <f>IF($B211="-","",INDEX('Res.Aux.'!$A$12:$AE$722,MATCH($B211,'Res.Aux.'!$Y$12:$Y$722,0),MATCH(S$6,'Res.Aux.'!$A$15:$AE$15,0)))</f>
        <v/>
      </c>
      <c r="T211" s="415" t="str">
        <f>IF($B211="-","",INDEX('Res.Aux.'!$A$12:$AE$722,MATCH($B211,'Res.Aux.'!$Y$12:$Y$722,0),MATCH(T$6,'Res.Aux.'!$A$15:$AE$15,0)))</f>
        <v/>
      </c>
      <c r="U211" s="416" t="str">
        <f>IF($B211="-","",INDEX('Res.Aux.'!$A$12:$AE$722,MATCH($B211,'Res.Aux.'!$Y$12:$Y$722,0),MATCH(U$6,'Res.Aux.'!$A$15:$AE$15,0)))</f>
        <v/>
      </c>
      <c r="V211" s="417"/>
      <c r="W211" s="414" t="str">
        <f t="shared" si="68"/>
        <v>-</v>
      </c>
      <c r="X211" s="415" t="str">
        <f t="shared" si="69"/>
        <v>-</v>
      </c>
      <c r="Y211" s="415" t="str">
        <f t="shared" si="70"/>
        <v>-</v>
      </c>
      <c r="Z211" s="416" t="str">
        <f t="shared" si="71"/>
        <v>-</v>
      </c>
      <c r="AA211" s="417"/>
      <c r="AB211" s="414" t="str">
        <f t="shared" si="72"/>
        <v>-</v>
      </c>
      <c r="AC211" s="415" t="str">
        <f t="shared" si="73"/>
        <v>-</v>
      </c>
      <c r="AD211" s="415" t="str">
        <f t="shared" si="74"/>
        <v>-</v>
      </c>
      <c r="AE211" s="416" t="str">
        <f t="shared" si="75"/>
        <v>-</v>
      </c>
      <c r="AF211" s="417"/>
      <c r="AG211" s="410" t="str">
        <f t="shared" si="76"/>
        <v>-</v>
      </c>
      <c r="AH211" s="417"/>
      <c r="AI211" s="418" t="str">
        <f t="shared" si="77"/>
        <v>ù</v>
      </c>
      <c r="AJ211" s="419" t="str">
        <f t="shared" si="78"/>
        <v>~</v>
      </c>
      <c r="AK211" s="417"/>
      <c r="AL211" s="414" t="str">
        <f t="shared" si="79"/>
        <v>-</v>
      </c>
      <c r="AM211" s="416" t="str">
        <f t="shared" si="80"/>
        <v>-</v>
      </c>
    </row>
    <row r="212" spans="2:39" ht="15" x14ac:dyDescent="0.3">
      <c r="B212" s="400" t="str">
        <f>IF(MAX(B$7:B211)+1&gt;MAX('Res.Aux.'!$Y$23:$Y$722),"-",MAX(B$7:B211)+1)</f>
        <v>-</v>
      </c>
      <c r="C212" s="401" t="str">
        <f>IF($B212="-","",INDEX('Res.Aux.'!$A$12:$AE$722,MATCH($B212,'Res.Aux.'!$Y$12:$Y$722,0),MATCH(C$6,'Res.Aux.'!$A$14:$AE$14,0)))</f>
        <v/>
      </c>
      <c r="D212" s="402" t="str">
        <f t="shared" si="65"/>
        <v/>
      </c>
      <c r="E212" s="403" t="str">
        <f>IF($B212="-","",INDEX('Res.Aux.'!$A$12:$AE$722,MATCH($B212,'Res.Aux.'!$Y$12:$Y$722,0),MATCH(E$6,'Res.Aux.'!$A$14:$AE$14,0)))</f>
        <v/>
      </c>
      <c r="F212" s="402" t="str">
        <f t="shared" si="66"/>
        <v/>
      </c>
      <c r="G212" s="404" t="str">
        <f>IF($B212="-","",INDEX('Res.Aux.'!$A$12:$AE$722,MATCH($B212,'Res.Aux.'!$Y$12:$Y$722,0),MATCH(G$6,'Res.Aux.'!$A$14:$AE$14,0)))</f>
        <v/>
      </c>
      <c r="H212" s="405" t="str">
        <f>IF($B212="-","",Datos!$I$16)</f>
        <v/>
      </c>
      <c r="I212" s="406" t="str">
        <f>IF($C212="","",Datos!$G$16)</f>
        <v/>
      </c>
      <c r="J212" s="407" t="str">
        <f>IF($B212="-","",INDEX('Res.Aux.'!$A$12:$AE$722,MATCH($B212,'Res.Aux.'!$Y$12:$Y$722,0),MATCH(J$6,'Res.Aux.'!$A$14:$AE$14,0)))</f>
        <v/>
      </c>
      <c r="K212" s="408" t="str">
        <f>IF($C212="","",Datos!$H$26)</f>
        <v/>
      </c>
      <c r="L212" s="409" t="str">
        <f>IF($I212="","",INDEX(Datos!$D$25:$I$33,MATCH('G. VAR. MAKRO'!$M212,Datos!$E$25:$E$33,0),MATCH('G. VAR. MAKRO'!$L$6,Datos!$D$26:$I$26,0)))</f>
        <v/>
      </c>
      <c r="M212" s="407" t="str">
        <f>IF($I212="","",INDEX('Res.Aux.'!$A$12:$AE$722,MATCH($B212,'Res.Aux.'!$Y$12:$Y$722,0),MATCH(M$6,'Res.Aux.'!$A$22:$AE$22,0)))</f>
        <v/>
      </c>
      <c r="N212" s="410" t="str">
        <f>IF($B212="-","",INDEX('Res.Aux.'!$A$12:$AE$722,MATCH($B212,'Res.Aux.'!$Y$12:$Y$722,0),MATCH(N$6,'Res.Aux.'!$A$14:$AE$14,0)))</f>
        <v/>
      </c>
      <c r="O212" s="411"/>
      <c r="P212" s="412" t="str">
        <f t="shared" si="64"/>
        <v/>
      </c>
      <c r="Q212" s="413" t="str">
        <f t="shared" si="67"/>
        <v>ù</v>
      </c>
      <c r="R212" s="414" t="str">
        <f>IF($B212="-","",INDEX('Res.Aux.'!$A$12:$AE$722,MATCH($B212,'Res.Aux.'!$Y$12:$Y$722,0),MATCH(R$6,'Res.Aux.'!$A$15:$AE$15,0)))</f>
        <v/>
      </c>
      <c r="S212" s="415" t="str">
        <f>IF($B212="-","",INDEX('Res.Aux.'!$A$12:$AE$722,MATCH($B212,'Res.Aux.'!$Y$12:$Y$722,0),MATCH(S$6,'Res.Aux.'!$A$15:$AE$15,0)))</f>
        <v/>
      </c>
      <c r="T212" s="415" t="str">
        <f>IF($B212="-","",INDEX('Res.Aux.'!$A$12:$AE$722,MATCH($B212,'Res.Aux.'!$Y$12:$Y$722,0),MATCH(T$6,'Res.Aux.'!$A$15:$AE$15,0)))</f>
        <v/>
      </c>
      <c r="U212" s="416" t="str">
        <f>IF($B212="-","",INDEX('Res.Aux.'!$A$12:$AE$722,MATCH($B212,'Res.Aux.'!$Y$12:$Y$722,0),MATCH(U$6,'Res.Aux.'!$A$15:$AE$15,0)))</f>
        <v/>
      </c>
      <c r="V212" s="417"/>
      <c r="W212" s="414" t="str">
        <f t="shared" si="68"/>
        <v>-</v>
      </c>
      <c r="X212" s="415" t="str">
        <f t="shared" si="69"/>
        <v>-</v>
      </c>
      <c r="Y212" s="415" t="str">
        <f t="shared" si="70"/>
        <v>-</v>
      </c>
      <c r="Z212" s="416" t="str">
        <f t="shared" si="71"/>
        <v>-</v>
      </c>
      <c r="AA212" s="417"/>
      <c r="AB212" s="414" t="str">
        <f t="shared" si="72"/>
        <v>-</v>
      </c>
      <c r="AC212" s="415" t="str">
        <f t="shared" si="73"/>
        <v>-</v>
      </c>
      <c r="AD212" s="415" t="str">
        <f t="shared" si="74"/>
        <v>-</v>
      </c>
      <c r="AE212" s="416" t="str">
        <f t="shared" si="75"/>
        <v>-</v>
      </c>
      <c r="AF212" s="417"/>
      <c r="AG212" s="410" t="str">
        <f t="shared" si="76"/>
        <v>-</v>
      </c>
      <c r="AH212" s="417"/>
      <c r="AI212" s="418" t="str">
        <f t="shared" si="77"/>
        <v>ù</v>
      </c>
      <c r="AJ212" s="419" t="str">
        <f t="shared" si="78"/>
        <v>~</v>
      </c>
      <c r="AK212" s="417"/>
      <c r="AL212" s="414" t="str">
        <f t="shared" si="79"/>
        <v>-</v>
      </c>
      <c r="AM212" s="416" t="str">
        <f t="shared" si="80"/>
        <v>-</v>
      </c>
    </row>
    <row r="213" spans="2:39" ht="15" x14ac:dyDescent="0.3">
      <c r="B213" s="400" t="str">
        <f>IF(MAX(B$7:B212)+1&gt;MAX('Res.Aux.'!$Y$23:$Y$722),"-",MAX(B$7:B212)+1)</f>
        <v>-</v>
      </c>
      <c r="C213" s="401" t="str">
        <f>IF($B213="-","",INDEX('Res.Aux.'!$A$12:$AE$722,MATCH($B213,'Res.Aux.'!$Y$12:$Y$722,0),MATCH(C$6,'Res.Aux.'!$A$14:$AE$14,0)))</f>
        <v/>
      </c>
      <c r="D213" s="402" t="str">
        <f t="shared" si="65"/>
        <v/>
      </c>
      <c r="E213" s="403" t="str">
        <f>IF($B213="-","",INDEX('Res.Aux.'!$A$12:$AE$722,MATCH($B213,'Res.Aux.'!$Y$12:$Y$722,0),MATCH(E$6,'Res.Aux.'!$A$14:$AE$14,0)))</f>
        <v/>
      </c>
      <c r="F213" s="402" t="str">
        <f t="shared" si="66"/>
        <v/>
      </c>
      <c r="G213" s="404" t="str">
        <f>IF($B213="-","",INDEX('Res.Aux.'!$A$12:$AE$722,MATCH($B213,'Res.Aux.'!$Y$12:$Y$722,0),MATCH(G$6,'Res.Aux.'!$A$14:$AE$14,0)))</f>
        <v/>
      </c>
      <c r="H213" s="405" t="str">
        <f>IF($B213="-","",Datos!$I$16)</f>
        <v/>
      </c>
      <c r="I213" s="406" t="str">
        <f>IF($C213="","",Datos!$G$16)</f>
        <v/>
      </c>
      <c r="J213" s="407" t="str">
        <f>IF($B213="-","",INDEX('Res.Aux.'!$A$12:$AE$722,MATCH($B213,'Res.Aux.'!$Y$12:$Y$722,0),MATCH(J$6,'Res.Aux.'!$A$14:$AE$14,0)))</f>
        <v/>
      </c>
      <c r="K213" s="408" t="str">
        <f>IF($C213="","",Datos!$H$26)</f>
        <v/>
      </c>
      <c r="L213" s="409" t="str">
        <f>IF($I213="","",INDEX(Datos!$D$25:$I$33,MATCH('G. VAR. MAKRO'!$M213,Datos!$E$25:$E$33,0),MATCH('G. VAR. MAKRO'!$L$6,Datos!$D$26:$I$26,0)))</f>
        <v/>
      </c>
      <c r="M213" s="407" t="str">
        <f>IF($I213="","",INDEX('Res.Aux.'!$A$12:$AE$722,MATCH($B213,'Res.Aux.'!$Y$12:$Y$722,0),MATCH(M$6,'Res.Aux.'!$A$22:$AE$22,0)))</f>
        <v/>
      </c>
      <c r="N213" s="410" t="str">
        <f>IF($B213="-","",INDEX('Res.Aux.'!$A$12:$AE$722,MATCH($B213,'Res.Aux.'!$Y$12:$Y$722,0),MATCH(N$6,'Res.Aux.'!$A$14:$AE$14,0)))</f>
        <v/>
      </c>
      <c r="O213" s="411"/>
      <c r="P213" s="412" t="str">
        <f t="shared" si="64"/>
        <v/>
      </c>
      <c r="Q213" s="413" t="str">
        <f t="shared" si="67"/>
        <v>ù</v>
      </c>
      <c r="R213" s="414" t="str">
        <f>IF($B213="-","",INDEX('Res.Aux.'!$A$12:$AE$722,MATCH($B213,'Res.Aux.'!$Y$12:$Y$722,0),MATCH(R$6,'Res.Aux.'!$A$15:$AE$15,0)))</f>
        <v/>
      </c>
      <c r="S213" s="415" t="str">
        <f>IF($B213="-","",INDEX('Res.Aux.'!$A$12:$AE$722,MATCH($B213,'Res.Aux.'!$Y$12:$Y$722,0),MATCH(S$6,'Res.Aux.'!$A$15:$AE$15,0)))</f>
        <v/>
      </c>
      <c r="T213" s="415" t="str">
        <f>IF($B213="-","",INDEX('Res.Aux.'!$A$12:$AE$722,MATCH($B213,'Res.Aux.'!$Y$12:$Y$722,0),MATCH(T$6,'Res.Aux.'!$A$15:$AE$15,0)))</f>
        <v/>
      </c>
      <c r="U213" s="416" t="str">
        <f>IF($B213="-","",INDEX('Res.Aux.'!$A$12:$AE$722,MATCH($B213,'Res.Aux.'!$Y$12:$Y$722,0),MATCH(U$6,'Res.Aux.'!$A$15:$AE$15,0)))</f>
        <v/>
      </c>
      <c r="V213" s="417"/>
      <c r="W213" s="414" t="str">
        <f t="shared" si="68"/>
        <v>-</v>
      </c>
      <c r="X213" s="415" t="str">
        <f t="shared" si="69"/>
        <v>-</v>
      </c>
      <c r="Y213" s="415" t="str">
        <f t="shared" si="70"/>
        <v>-</v>
      </c>
      <c r="Z213" s="416" t="str">
        <f t="shared" si="71"/>
        <v>-</v>
      </c>
      <c r="AA213" s="417"/>
      <c r="AB213" s="414" t="str">
        <f t="shared" si="72"/>
        <v>-</v>
      </c>
      <c r="AC213" s="415" t="str">
        <f t="shared" si="73"/>
        <v>-</v>
      </c>
      <c r="AD213" s="415" t="str">
        <f t="shared" si="74"/>
        <v>-</v>
      </c>
      <c r="AE213" s="416" t="str">
        <f t="shared" si="75"/>
        <v>-</v>
      </c>
      <c r="AF213" s="417"/>
      <c r="AG213" s="410" t="str">
        <f t="shared" si="76"/>
        <v>-</v>
      </c>
      <c r="AH213" s="417"/>
      <c r="AI213" s="418" t="str">
        <f t="shared" si="77"/>
        <v>ù</v>
      </c>
      <c r="AJ213" s="419" t="str">
        <f t="shared" si="78"/>
        <v>~</v>
      </c>
      <c r="AK213" s="417"/>
      <c r="AL213" s="414" t="str">
        <f t="shared" si="79"/>
        <v>-</v>
      </c>
      <c r="AM213" s="416" t="str">
        <f t="shared" si="80"/>
        <v>-</v>
      </c>
    </row>
    <row r="214" spans="2:39" ht="15" x14ac:dyDescent="0.3">
      <c r="B214" s="400" t="str">
        <f>IF(MAX(B$7:B213)+1&gt;MAX('Res.Aux.'!$Y$23:$Y$722),"-",MAX(B$7:B213)+1)</f>
        <v>-</v>
      </c>
      <c r="C214" s="401" t="str">
        <f>IF($B214="-","",INDEX('Res.Aux.'!$A$12:$AE$722,MATCH($B214,'Res.Aux.'!$Y$12:$Y$722,0),MATCH(C$6,'Res.Aux.'!$A$14:$AE$14,0)))</f>
        <v/>
      </c>
      <c r="D214" s="402" t="str">
        <f t="shared" si="65"/>
        <v/>
      </c>
      <c r="E214" s="403" t="str">
        <f>IF($B214="-","",INDEX('Res.Aux.'!$A$12:$AE$722,MATCH($B214,'Res.Aux.'!$Y$12:$Y$722,0),MATCH(E$6,'Res.Aux.'!$A$14:$AE$14,0)))</f>
        <v/>
      </c>
      <c r="F214" s="402" t="str">
        <f t="shared" si="66"/>
        <v/>
      </c>
      <c r="G214" s="404" t="str">
        <f>IF($B214="-","",INDEX('Res.Aux.'!$A$12:$AE$722,MATCH($B214,'Res.Aux.'!$Y$12:$Y$722,0),MATCH(G$6,'Res.Aux.'!$A$14:$AE$14,0)))</f>
        <v/>
      </c>
      <c r="H214" s="405" t="str">
        <f>IF($B214="-","",Datos!$I$16)</f>
        <v/>
      </c>
      <c r="I214" s="406" t="str">
        <f>IF($C214="","",Datos!$G$16)</f>
        <v/>
      </c>
      <c r="J214" s="407" t="str">
        <f>IF($B214="-","",INDEX('Res.Aux.'!$A$12:$AE$722,MATCH($B214,'Res.Aux.'!$Y$12:$Y$722,0),MATCH(J$6,'Res.Aux.'!$A$14:$AE$14,0)))</f>
        <v/>
      </c>
      <c r="K214" s="408" t="str">
        <f>IF($C214="","",Datos!$H$26)</f>
        <v/>
      </c>
      <c r="L214" s="409" t="str">
        <f>IF($I214="","",INDEX(Datos!$D$25:$I$33,MATCH('G. VAR. MAKRO'!$M214,Datos!$E$25:$E$33,0),MATCH('G. VAR. MAKRO'!$L$6,Datos!$D$26:$I$26,0)))</f>
        <v/>
      </c>
      <c r="M214" s="407" t="str">
        <f>IF($I214="","",INDEX('Res.Aux.'!$A$12:$AE$722,MATCH($B214,'Res.Aux.'!$Y$12:$Y$722,0),MATCH(M$6,'Res.Aux.'!$A$22:$AE$22,0)))</f>
        <v/>
      </c>
      <c r="N214" s="410" t="str">
        <f>IF($B214="-","",INDEX('Res.Aux.'!$A$12:$AE$722,MATCH($B214,'Res.Aux.'!$Y$12:$Y$722,0),MATCH(N$6,'Res.Aux.'!$A$14:$AE$14,0)))</f>
        <v/>
      </c>
      <c r="O214" s="411"/>
      <c r="P214" s="412" t="str">
        <f t="shared" si="64"/>
        <v/>
      </c>
      <c r="Q214" s="413" t="str">
        <f t="shared" si="67"/>
        <v>ù</v>
      </c>
      <c r="R214" s="414" t="str">
        <f>IF($B214="-","",INDEX('Res.Aux.'!$A$12:$AE$722,MATCH($B214,'Res.Aux.'!$Y$12:$Y$722,0),MATCH(R$6,'Res.Aux.'!$A$15:$AE$15,0)))</f>
        <v/>
      </c>
      <c r="S214" s="415" t="str">
        <f>IF($B214="-","",INDEX('Res.Aux.'!$A$12:$AE$722,MATCH($B214,'Res.Aux.'!$Y$12:$Y$722,0),MATCH(S$6,'Res.Aux.'!$A$15:$AE$15,0)))</f>
        <v/>
      </c>
      <c r="T214" s="415" t="str">
        <f>IF($B214="-","",INDEX('Res.Aux.'!$A$12:$AE$722,MATCH($B214,'Res.Aux.'!$Y$12:$Y$722,0),MATCH(T$6,'Res.Aux.'!$A$15:$AE$15,0)))</f>
        <v/>
      </c>
      <c r="U214" s="416" t="str">
        <f>IF($B214="-","",INDEX('Res.Aux.'!$A$12:$AE$722,MATCH($B214,'Res.Aux.'!$Y$12:$Y$722,0),MATCH(U$6,'Res.Aux.'!$A$15:$AE$15,0)))</f>
        <v/>
      </c>
      <c r="V214" s="417"/>
      <c r="W214" s="414" t="str">
        <f t="shared" si="68"/>
        <v>-</v>
      </c>
      <c r="X214" s="415" t="str">
        <f t="shared" si="69"/>
        <v>-</v>
      </c>
      <c r="Y214" s="415" t="str">
        <f t="shared" si="70"/>
        <v>-</v>
      </c>
      <c r="Z214" s="416" t="str">
        <f t="shared" si="71"/>
        <v>-</v>
      </c>
      <c r="AA214" s="417"/>
      <c r="AB214" s="414" t="str">
        <f t="shared" si="72"/>
        <v>-</v>
      </c>
      <c r="AC214" s="415" t="str">
        <f t="shared" si="73"/>
        <v>-</v>
      </c>
      <c r="AD214" s="415" t="str">
        <f t="shared" si="74"/>
        <v>-</v>
      </c>
      <c r="AE214" s="416" t="str">
        <f t="shared" si="75"/>
        <v>-</v>
      </c>
      <c r="AF214" s="417"/>
      <c r="AG214" s="410" t="str">
        <f t="shared" si="76"/>
        <v>-</v>
      </c>
      <c r="AH214" s="417"/>
      <c r="AI214" s="418" t="str">
        <f t="shared" si="77"/>
        <v>ù</v>
      </c>
      <c r="AJ214" s="419" t="str">
        <f t="shared" si="78"/>
        <v>~</v>
      </c>
      <c r="AK214" s="417"/>
      <c r="AL214" s="414" t="str">
        <f t="shared" si="79"/>
        <v>-</v>
      </c>
      <c r="AM214" s="416" t="str">
        <f t="shared" si="80"/>
        <v>-</v>
      </c>
    </row>
    <row r="215" spans="2:39" ht="15" x14ac:dyDescent="0.3">
      <c r="B215" s="400" t="str">
        <f>IF(MAX(B$7:B214)+1&gt;MAX('Res.Aux.'!$Y$23:$Y$722),"-",MAX(B$7:B214)+1)</f>
        <v>-</v>
      </c>
      <c r="C215" s="401" t="str">
        <f>IF($B215="-","",INDEX('Res.Aux.'!$A$12:$AE$722,MATCH($B215,'Res.Aux.'!$Y$12:$Y$722,0),MATCH(C$6,'Res.Aux.'!$A$14:$AE$14,0)))</f>
        <v/>
      </c>
      <c r="D215" s="402" t="str">
        <f t="shared" si="65"/>
        <v/>
      </c>
      <c r="E215" s="403" t="str">
        <f>IF($B215="-","",INDEX('Res.Aux.'!$A$12:$AE$722,MATCH($B215,'Res.Aux.'!$Y$12:$Y$722,0),MATCH(E$6,'Res.Aux.'!$A$14:$AE$14,0)))</f>
        <v/>
      </c>
      <c r="F215" s="402" t="str">
        <f t="shared" si="66"/>
        <v/>
      </c>
      <c r="G215" s="404" t="str">
        <f>IF($B215="-","",INDEX('Res.Aux.'!$A$12:$AE$722,MATCH($B215,'Res.Aux.'!$Y$12:$Y$722,0),MATCH(G$6,'Res.Aux.'!$A$14:$AE$14,0)))</f>
        <v/>
      </c>
      <c r="H215" s="405" t="str">
        <f>IF($B215="-","",Datos!$I$16)</f>
        <v/>
      </c>
      <c r="I215" s="406" t="str">
        <f>IF($C215="","",Datos!$G$16)</f>
        <v/>
      </c>
      <c r="J215" s="407" t="str">
        <f>IF($B215="-","",INDEX('Res.Aux.'!$A$12:$AE$722,MATCH($B215,'Res.Aux.'!$Y$12:$Y$722,0),MATCH(J$6,'Res.Aux.'!$A$14:$AE$14,0)))</f>
        <v/>
      </c>
      <c r="K215" s="408" t="str">
        <f>IF($C215="","",Datos!$H$26)</f>
        <v/>
      </c>
      <c r="L215" s="409" t="str">
        <f>IF($I215="","",INDEX(Datos!$D$25:$I$33,MATCH('G. VAR. MAKRO'!$M215,Datos!$E$25:$E$33,0),MATCH('G. VAR. MAKRO'!$L$6,Datos!$D$26:$I$26,0)))</f>
        <v/>
      </c>
      <c r="M215" s="407" t="str">
        <f>IF($I215="","",INDEX('Res.Aux.'!$A$12:$AE$722,MATCH($B215,'Res.Aux.'!$Y$12:$Y$722,0),MATCH(M$6,'Res.Aux.'!$A$22:$AE$22,0)))</f>
        <v/>
      </c>
      <c r="N215" s="410" t="str">
        <f>IF($B215="-","",INDEX('Res.Aux.'!$A$12:$AE$722,MATCH($B215,'Res.Aux.'!$Y$12:$Y$722,0),MATCH(N$6,'Res.Aux.'!$A$14:$AE$14,0)))</f>
        <v/>
      </c>
      <c r="O215" s="411"/>
      <c r="P215" s="412" t="str">
        <f t="shared" si="64"/>
        <v/>
      </c>
      <c r="Q215" s="413" t="str">
        <f t="shared" si="67"/>
        <v>ù</v>
      </c>
      <c r="R215" s="414" t="str">
        <f>IF($B215="-","",INDEX('Res.Aux.'!$A$12:$AE$722,MATCH($B215,'Res.Aux.'!$Y$12:$Y$722,0),MATCH(R$6,'Res.Aux.'!$A$15:$AE$15,0)))</f>
        <v/>
      </c>
      <c r="S215" s="415" t="str">
        <f>IF($B215="-","",INDEX('Res.Aux.'!$A$12:$AE$722,MATCH($B215,'Res.Aux.'!$Y$12:$Y$722,0),MATCH(S$6,'Res.Aux.'!$A$15:$AE$15,0)))</f>
        <v/>
      </c>
      <c r="T215" s="415" t="str">
        <f>IF($B215="-","",INDEX('Res.Aux.'!$A$12:$AE$722,MATCH($B215,'Res.Aux.'!$Y$12:$Y$722,0),MATCH(T$6,'Res.Aux.'!$A$15:$AE$15,0)))</f>
        <v/>
      </c>
      <c r="U215" s="416" t="str">
        <f>IF($B215="-","",INDEX('Res.Aux.'!$A$12:$AE$722,MATCH($B215,'Res.Aux.'!$Y$12:$Y$722,0),MATCH(U$6,'Res.Aux.'!$A$15:$AE$15,0)))</f>
        <v/>
      </c>
      <c r="V215" s="417"/>
      <c r="W215" s="414" t="str">
        <f t="shared" si="68"/>
        <v>-</v>
      </c>
      <c r="X215" s="415" t="str">
        <f t="shared" si="69"/>
        <v>-</v>
      </c>
      <c r="Y215" s="415" t="str">
        <f t="shared" si="70"/>
        <v>-</v>
      </c>
      <c r="Z215" s="416" t="str">
        <f t="shared" si="71"/>
        <v>-</v>
      </c>
      <c r="AA215" s="417"/>
      <c r="AB215" s="414" t="str">
        <f t="shared" si="72"/>
        <v>-</v>
      </c>
      <c r="AC215" s="415" t="str">
        <f t="shared" si="73"/>
        <v>-</v>
      </c>
      <c r="AD215" s="415" t="str">
        <f t="shared" si="74"/>
        <v>-</v>
      </c>
      <c r="AE215" s="416" t="str">
        <f t="shared" si="75"/>
        <v>-</v>
      </c>
      <c r="AF215" s="417"/>
      <c r="AG215" s="410" t="str">
        <f t="shared" si="76"/>
        <v>-</v>
      </c>
      <c r="AH215" s="417"/>
      <c r="AI215" s="418" t="str">
        <f t="shared" si="77"/>
        <v>ù</v>
      </c>
      <c r="AJ215" s="419" t="str">
        <f t="shared" si="78"/>
        <v>~</v>
      </c>
      <c r="AK215" s="417"/>
      <c r="AL215" s="414" t="str">
        <f t="shared" si="79"/>
        <v>-</v>
      </c>
      <c r="AM215" s="416" t="str">
        <f t="shared" si="80"/>
        <v>-</v>
      </c>
    </row>
    <row r="216" spans="2:39" ht="15" x14ac:dyDescent="0.3">
      <c r="B216" s="400" t="str">
        <f>IF(MAX(B$7:B215)+1&gt;MAX('Res.Aux.'!$Y$23:$Y$722),"-",MAX(B$7:B215)+1)</f>
        <v>-</v>
      </c>
      <c r="C216" s="401" t="str">
        <f>IF($B216="-","",INDEX('Res.Aux.'!$A$12:$AE$722,MATCH($B216,'Res.Aux.'!$Y$12:$Y$722,0),MATCH(C$6,'Res.Aux.'!$A$14:$AE$14,0)))</f>
        <v/>
      </c>
      <c r="D216" s="402" t="str">
        <f t="shared" si="65"/>
        <v/>
      </c>
      <c r="E216" s="403" t="str">
        <f>IF($B216="-","",INDEX('Res.Aux.'!$A$12:$AE$722,MATCH($B216,'Res.Aux.'!$Y$12:$Y$722,0),MATCH(E$6,'Res.Aux.'!$A$14:$AE$14,0)))</f>
        <v/>
      </c>
      <c r="F216" s="402" t="str">
        <f t="shared" si="66"/>
        <v/>
      </c>
      <c r="G216" s="404" t="str">
        <f>IF($B216="-","",INDEX('Res.Aux.'!$A$12:$AE$722,MATCH($B216,'Res.Aux.'!$Y$12:$Y$722,0),MATCH(G$6,'Res.Aux.'!$A$14:$AE$14,0)))</f>
        <v/>
      </c>
      <c r="H216" s="405" t="str">
        <f>IF($B216="-","",Datos!$I$16)</f>
        <v/>
      </c>
      <c r="I216" s="406" t="str">
        <f>IF($C216="","",Datos!$G$16)</f>
        <v/>
      </c>
      <c r="J216" s="407" t="str">
        <f>IF($B216="-","",INDEX('Res.Aux.'!$A$12:$AE$722,MATCH($B216,'Res.Aux.'!$Y$12:$Y$722,0),MATCH(J$6,'Res.Aux.'!$A$14:$AE$14,0)))</f>
        <v/>
      </c>
      <c r="K216" s="408" t="str">
        <f>IF($C216="","",Datos!$H$26)</f>
        <v/>
      </c>
      <c r="L216" s="409" t="str">
        <f>IF($I216="","",INDEX(Datos!$D$25:$I$33,MATCH('G. VAR. MAKRO'!$M216,Datos!$E$25:$E$33,0),MATCH('G. VAR. MAKRO'!$L$6,Datos!$D$26:$I$26,0)))</f>
        <v/>
      </c>
      <c r="M216" s="407" t="str">
        <f>IF($I216="","",INDEX('Res.Aux.'!$A$12:$AE$722,MATCH($B216,'Res.Aux.'!$Y$12:$Y$722,0),MATCH(M$6,'Res.Aux.'!$A$22:$AE$22,0)))</f>
        <v/>
      </c>
      <c r="N216" s="410" t="str">
        <f>IF($B216="-","",INDEX('Res.Aux.'!$A$12:$AE$722,MATCH($B216,'Res.Aux.'!$Y$12:$Y$722,0),MATCH(N$6,'Res.Aux.'!$A$14:$AE$14,0)))</f>
        <v/>
      </c>
      <c r="O216" s="411"/>
      <c r="P216" s="412" t="str">
        <f t="shared" si="64"/>
        <v/>
      </c>
      <c r="Q216" s="413" t="str">
        <f t="shared" si="67"/>
        <v>ù</v>
      </c>
      <c r="R216" s="414" t="str">
        <f>IF($B216="-","",INDEX('Res.Aux.'!$A$12:$AE$722,MATCH($B216,'Res.Aux.'!$Y$12:$Y$722,0),MATCH(R$6,'Res.Aux.'!$A$15:$AE$15,0)))</f>
        <v/>
      </c>
      <c r="S216" s="415" t="str">
        <f>IF($B216="-","",INDEX('Res.Aux.'!$A$12:$AE$722,MATCH($B216,'Res.Aux.'!$Y$12:$Y$722,0),MATCH(S$6,'Res.Aux.'!$A$15:$AE$15,0)))</f>
        <v/>
      </c>
      <c r="T216" s="415" t="str">
        <f>IF($B216="-","",INDEX('Res.Aux.'!$A$12:$AE$722,MATCH($B216,'Res.Aux.'!$Y$12:$Y$722,0),MATCH(T$6,'Res.Aux.'!$A$15:$AE$15,0)))</f>
        <v/>
      </c>
      <c r="U216" s="416" t="str">
        <f>IF($B216="-","",INDEX('Res.Aux.'!$A$12:$AE$722,MATCH($B216,'Res.Aux.'!$Y$12:$Y$722,0),MATCH(U$6,'Res.Aux.'!$A$15:$AE$15,0)))</f>
        <v/>
      </c>
      <c r="V216" s="417"/>
      <c r="W216" s="414" t="str">
        <f t="shared" si="68"/>
        <v>-</v>
      </c>
      <c r="X216" s="415" t="str">
        <f t="shared" si="69"/>
        <v>-</v>
      </c>
      <c r="Y216" s="415" t="str">
        <f t="shared" si="70"/>
        <v>-</v>
      </c>
      <c r="Z216" s="416" t="str">
        <f t="shared" si="71"/>
        <v>-</v>
      </c>
      <c r="AA216" s="417"/>
      <c r="AB216" s="414" t="str">
        <f t="shared" si="72"/>
        <v>-</v>
      </c>
      <c r="AC216" s="415" t="str">
        <f t="shared" si="73"/>
        <v>-</v>
      </c>
      <c r="AD216" s="415" t="str">
        <f t="shared" si="74"/>
        <v>-</v>
      </c>
      <c r="AE216" s="416" t="str">
        <f t="shared" si="75"/>
        <v>-</v>
      </c>
      <c r="AF216" s="417"/>
      <c r="AG216" s="410" t="str">
        <f t="shared" si="76"/>
        <v>-</v>
      </c>
      <c r="AH216" s="417"/>
      <c r="AI216" s="418" t="str">
        <f t="shared" si="77"/>
        <v>ù</v>
      </c>
      <c r="AJ216" s="419" t="str">
        <f t="shared" si="78"/>
        <v>~</v>
      </c>
      <c r="AK216" s="417"/>
      <c r="AL216" s="414" t="str">
        <f t="shared" si="79"/>
        <v>-</v>
      </c>
      <c r="AM216" s="416" t="str">
        <f t="shared" si="80"/>
        <v>-</v>
      </c>
    </row>
    <row r="217" spans="2:39" ht="15" x14ac:dyDescent="0.3">
      <c r="B217" s="400" t="str">
        <f>IF(MAX(B$7:B216)+1&gt;MAX('Res.Aux.'!$Y$23:$Y$722),"-",MAX(B$7:B216)+1)</f>
        <v>-</v>
      </c>
      <c r="C217" s="401" t="str">
        <f>IF($B217="-","",INDEX('Res.Aux.'!$A$12:$AE$722,MATCH($B217,'Res.Aux.'!$Y$12:$Y$722,0),MATCH(C$6,'Res.Aux.'!$A$14:$AE$14,0)))</f>
        <v/>
      </c>
      <c r="D217" s="402" t="str">
        <f t="shared" si="65"/>
        <v/>
      </c>
      <c r="E217" s="403" t="str">
        <f>IF($B217="-","",INDEX('Res.Aux.'!$A$12:$AE$722,MATCH($B217,'Res.Aux.'!$Y$12:$Y$722,0),MATCH(E$6,'Res.Aux.'!$A$14:$AE$14,0)))</f>
        <v/>
      </c>
      <c r="F217" s="402" t="str">
        <f t="shared" si="66"/>
        <v/>
      </c>
      <c r="G217" s="404" t="str">
        <f>IF($B217="-","",INDEX('Res.Aux.'!$A$12:$AE$722,MATCH($B217,'Res.Aux.'!$Y$12:$Y$722,0),MATCH(G$6,'Res.Aux.'!$A$14:$AE$14,0)))</f>
        <v/>
      </c>
      <c r="H217" s="405" t="str">
        <f>IF($B217="-","",Datos!$I$16)</f>
        <v/>
      </c>
      <c r="I217" s="406" t="str">
        <f>IF($C217="","",Datos!$G$16)</f>
        <v/>
      </c>
      <c r="J217" s="407" t="str">
        <f>IF($B217="-","",INDEX('Res.Aux.'!$A$12:$AE$722,MATCH($B217,'Res.Aux.'!$Y$12:$Y$722,0),MATCH(J$6,'Res.Aux.'!$A$14:$AE$14,0)))</f>
        <v/>
      </c>
      <c r="K217" s="408" t="str">
        <f>IF($C217="","",Datos!$H$26)</f>
        <v/>
      </c>
      <c r="L217" s="409" t="str">
        <f>IF($I217="","",INDEX(Datos!$D$25:$I$33,MATCH('G. VAR. MAKRO'!$M217,Datos!$E$25:$E$33,0),MATCH('G. VAR. MAKRO'!$L$6,Datos!$D$26:$I$26,0)))</f>
        <v/>
      </c>
      <c r="M217" s="407" t="str">
        <f>IF($I217="","",INDEX('Res.Aux.'!$A$12:$AE$722,MATCH($B217,'Res.Aux.'!$Y$12:$Y$722,0),MATCH(M$6,'Res.Aux.'!$A$22:$AE$22,0)))</f>
        <v/>
      </c>
      <c r="N217" s="410" t="str">
        <f>IF($B217="-","",INDEX('Res.Aux.'!$A$12:$AE$722,MATCH($B217,'Res.Aux.'!$Y$12:$Y$722,0),MATCH(N$6,'Res.Aux.'!$A$14:$AE$14,0)))</f>
        <v/>
      </c>
      <c r="O217" s="411"/>
      <c r="P217" s="412" t="str">
        <f t="shared" si="64"/>
        <v/>
      </c>
      <c r="Q217" s="413" t="str">
        <f t="shared" si="67"/>
        <v>ù</v>
      </c>
      <c r="R217" s="414" t="str">
        <f>IF($B217="-","",INDEX('Res.Aux.'!$A$12:$AE$722,MATCH($B217,'Res.Aux.'!$Y$12:$Y$722,0),MATCH(R$6,'Res.Aux.'!$A$15:$AE$15,0)))</f>
        <v/>
      </c>
      <c r="S217" s="415" t="str">
        <f>IF($B217="-","",INDEX('Res.Aux.'!$A$12:$AE$722,MATCH($B217,'Res.Aux.'!$Y$12:$Y$722,0),MATCH(S$6,'Res.Aux.'!$A$15:$AE$15,0)))</f>
        <v/>
      </c>
      <c r="T217" s="415" t="str">
        <f>IF($B217="-","",INDEX('Res.Aux.'!$A$12:$AE$722,MATCH($B217,'Res.Aux.'!$Y$12:$Y$722,0),MATCH(T$6,'Res.Aux.'!$A$15:$AE$15,0)))</f>
        <v/>
      </c>
      <c r="U217" s="416" t="str">
        <f>IF($B217="-","",INDEX('Res.Aux.'!$A$12:$AE$722,MATCH($B217,'Res.Aux.'!$Y$12:$Y$722,0),MATCH(U$6,'Res.Aux.'!$A$15:$AE$15,0)))</f>
        <v/>
      </c>
      <c r="V217" s="417"/>
      <c r="W217" s="414" t="str">
        <f t="shared" si="68"/>
        <v>-</v>
      </c>
      <c r="X217" s="415" t="str">
        <f t="shared" si="69"/>
        <v>-</v>
      </c>
      <c r="Y217" s="415" t="str">
        <f t="shared" si="70"/>
        <v>-</v>
      </c>
      <c r="Z217" s="416" t="str">
        <f t="shared" si="71"/>
        <v>-</v>
      </c>
      <c r="AA217" s="417"/>
      <c r="AB217" s="414" t="str">
        <f t="shared" si="72"/>
        <v>-</v>
      </c>
      <c r="AC217" s="415" t="str">
        <f t="shared" si="73"/>
        <v>-</v>
      </c>
      <c r="AD217" s="415" t="str">
        <f t="shared" si="74"/>
        <v>-</v>
      </c>
      <c r="AE217" s="416" t="str">
        <f t="shared" si="75"/>
        <v>-</v>
      </c>
      <c r="AF217" s="417"/>
      <c r="AG217" s="410" t="str">
        <f t="shared" si="76"/>
        <v>-</v>
      </c>
      <c r="AH217" s="417"/>
      <c r="AI217" s="418" t="str">
        <f t="shared" si="77"/>
        <v>ù</v>
      </c>
      <c r="AJ217" s="419" t="str">
        <f t="shared" si="78"/>
        <v>~</v>
      </c>
      <c r="AK217" s="417"/>
      <c r="AL217" s="414" t="str">
        <f t="shared" si="79"/>
        <v>-</v>
      </c>
      <c r="AM217" s="416" t="str">
        <f t="shared" si="80"/>
        <v>-</v>
      </c>
    </row>
    <row r="218" spans="2:39" ht="15" x14ac:dyDescent="0.3">
      <c r="B218" s="400" t="str">
        <f>IF(MAX(B$7:B217)+1&gt;MAX('Res.Aux.'!$Y$23:$Y$722),"-",MAX(B$7:B217)+1)</f>
        <v>-</v>
      </c>
      <c r="C218" s="401" t="str">
        <f>IF($B218="-","",INDEX('Res.Aux.'!$A$12:$AE$722,MATCH($B218,'Res.Aux.'!$Y$12:$Y$722,0),MATCH(C$6,'Res.Aux.'!$A$14:$AE$14,0)))</f>
        <v/>
      </c>
      <c r="D218" s="402" t="str">
        <f t="shared" si="65"/>
        <v/>
      </c>
      <c r="E218" s="403" t="str">
        <f>IF($B218="-","",INDEX('Res.Aux.'!$A$12:$AE$722,MATCH($B218,'Res.Aux.'!$Y$12:$Y$722,0),MATCH(E$6,'Res.Aux.'!$A$14:$AE$14,0)))</f>
        <v/>
      </c>
      <c r="F218" s="402" t="str">
        <f t="shared" si="66"/>
        <v/>
      </c>
      <c r="G218" s="404" t="str">
        <f>IF($B218="-","",INDEX('Res.Aux.'!$A$12:$AE$722,MATCH($B218,'Res.Aux.'!$Y$12:$Y$722,0),MATCH(G$6,'Res.Aux.'!$A$14:$AE$14,0)))</f>
        <v/>
      </c>
      <c r="H218" s="405" t="str">
        <f>IF($B218="-","",Datos!$I$16)</f>
        <v/>
      </c>
      <c r="I218" s="406" t="str">
        <f>IF($C218="","",Datos!$G$16)</f>
        <v/>
      </c>
      <c r="J218" s="407" t="str">
        <f>IF($B218="-","",INDEX('Res.Aux.'!$A$12:$AE$722,MATCH($B218,'Res.Aux.'!$Y$12:$Y$722,0),MATCH(J$6,'Res.Aux.'!$A$14:$AE$14,0)))</f>
        <v/>
      </c>
      <c r="K218" s="408" t="str">
        <f>IF($C218="","",Datos!$H$26)</f>
        <v/>
      </c>
      <c r="L218" s="409" t="str">
        <f>IF($I218="","",INDEX(Datos!$D$25:$I$33,MATCH('G. VAR. MAKRO'!$M218,Datos!$E$25:$E$33,0),MATCH('G. VAR. MAKRO'!$L$6,Datos!$D$26:$I$26,0)))</f>
        <v/>
      </c>
      <c r="M218" s="407" t="str">
        <f>IF($I218="","",INDEX('Res.Aux.'!$A$12:$AE$722,MATCH($B218,'Res.Aux.'!$Y$12:$Y$722,0),MATCH(M$6,'Res.Aux.'!$A$22:$AE$22,0)))</f>
        <v/>
      </c>
      <c r="N218" s="410" t="str">
        <f>IF($B218="-","",INDEX('Res.Aux.'!$A$12:$AE$722,MATCH($B218,'Res.Aux.'!$Y$12:$Y$722,0),MATCH(N$6,'Res.Aux.'!$A$14:$AE$14,0)))</f>
        <v/>
      </c>
      <c r="O218" s="411"/>
      <c r="P218" s="412" t="str">
        <f t="shared" si="64"/>
        <v/>
      </c>
      <c r="Q218" s="413" t="str">
        <f t="shared" si="67"/>
        <v>ù</v>
      </c>
      <c r="R218" s="414" t="str">
        <f>IF($B218="-","",INDEX('Res.Aux.'!$A$12:$AE$722,MATCH($B218,'Res.Aux.'!$Y$12:$Y$722,0),MATCH(R$6,'Res.Aux.'!$A$15:$AE$15,0)))</f>
        <v/>
      </c>
      <c r="S218" s="415" t="str">
        <f>IF($B218="-","",INDEX('Res.Aux.'!$A$12:$AE$722,MATCH($B218,'Res.Aux.'!$Y$12:$Y$722,0),MATCH(S$6,'Res.Aux.'!$A$15:$AE$15,0)))</f>
        <v/>
      </c>
      <c r="T218" s="415" t="str">
        <f>IF($B218="-","",INDEX('Res.Aux.'!$A$12:$AE$722,MATCH($B218,'Res.Aux.'!$Y$12:$Y$722,0),MATCH(T$6,'Res.Aux.'!$A$15:$AE$15,0)))</f>
        <v/>
      </c>
      <c r="U218" s="416" t="str">
        <f>IF($B218="-","",INDEX('Res.Aux.'!$A$12:$AE$722,MATCH($B218,'Res.Aux.'!$Y$12:$Y$722,0),MATCH(U$6,'Res.Aux.'!$A$15:$AE$15,0)))</f>
        <v/>
      </c>
      <c r="V218" s="417"/>
      <c r="W218" s="414" t="str">
        <f t="shared" si="68"/>
        <v>-</v>
      </c>
      <c r="X218" s="415" t="str">
        <f t="shared" si="69"/>
        <v>-</v>
      </c>
      <c r="Y218" s="415" t="str">
        <f t="shared" si="70"/>
        <v>-</v>
      </c>
      <c r="Z218" s="416" t="str">
        <f t="shared" si="71"/>
        <v>-</v>
      </c>
      <c r="AA218" s="417"/>
      <c r="AB218" s="414" t="str">
        <f t="shared" si="72"/>
        <v>-</v>
      </c>
      <c r="AC218" s="415" t="str">
        <f t="shared" si="73"/>
        <v>-</v>
      </c>
      <c r="AD218" s="415" t="str">
        <f t="shared" si="74"/>
        <v>-</v>
      </c>
      <c r="AE218" s="416" t="str">
        <f t="shared" si="75"/>
        <v>-</v>
      </c>
      <c r="AF218" s="417"/>
      <c r="AG218" s="410" t="str">
        <f t="shared" si="76"/>
        <v>-</v>
      </c>
      <c r="AH218" s="417"/>
      <c r="AI218" s="418" t="str">
        <f t="shared" si="77"/>
        <v>ù</v>
      </c>
      <c r="AJ218" s="419" t="str">
        <f t="shared" si="78"/>
        <v>~</v>
      </c>
      <c r="AK218" s="417"/>
      <c r="AL218" s="414" t="str">
        <f t="shared" si="79"/>
        <v>-</v>
      </c>
      <c r="AM218" s="416" t="str">
        <f t="shared" si="80"/>
        <v>-</v>
      </c>
    </row>
    <row r="219" spans="2:39" ht="15" x14ac:dyDescent="0.3">
      <c r="B219" s="400" t="str">
        <f>IF(MAX(B$7:B218)+1&gt;MAX('Res.Aux.'!$Y$23:$Y$722),"-",MAX(B$7:B218)+1)</f>
        <v>-</v>
      </c>
      <c r="C219" s="401" t="str">
        <f>IF($B219="-","",INDEX('Res.Aux.'!$A$12:$AE$722,MATCH($B219,'Res.Aux.'!$Y$12:$Y$722,0),MATCH(C$6,'Res.Aux.'!$A$14:$AE$14,0)))</f>
        <v/>
      </c>
      <c r="D219" s="402" t="str">
        <f t="shared" si="65"/>
        <v/>
      </c>
      <c r="E219" s="403" t="str">
        <f>IF($B219="-","",INDEX('Res.Aux.'!$A$12:$AE$722,MATCH($B219,'Res.Aux.'!$Y$12:$Y$722,0),MATCH(E$6,'Res.Aux.'!$A$14:$AE$14,0)))</f>
        <v/>
      </c>
      <c r="F219" s="402" t="str">
        <f t="shared" si="66"/>
        <v/>
      </c>
      <c r="G219" s="404" t="str">
        <f>IF($B219="-","",INDEX('Res.Aux.'!$A$12:$AE$722,MATCH($B219,'Res.Aux.'!$Y$12:$Y$722,0),MATCH(G$6,'Res.Aux.'!$A$14:$AE$14,0)))</f>
        <v/>
      </c>
      <c r="H219" s="405" t="str">
        <f>IF($B219="-","",Datos!$I$16)</f>
        <v/>
      </c>
      <c r="I219" s="406" t="str">
        <f>IF($C219="","",Datos!$G$16)</f>
        <v/>
      </c>
      <c r="J219" s="407" t="str">
        <f>IF($B219="-","",INDEX('Res.Aux.'!$A$12:$AE$722,MATCH($B219,'Res.Aux.'!$Y$12:$Y$722,0),MATCH(J$6,'Res.Aux.'!$A$14:$AE$14,0)))</f>
        <v/>
      </c>
      <c r="K219" s="408" t="str">
        <f>IF($C219="","",Datos!$H$26)</f>
        <v/>
      </c>
      <c r="L219" s="409" t="str">
        <f>IF($I219="","",INDEX(Datos!$D$25:$I$33,MATCH('G. VAR. MAKRO'!$M219,Datos!$E$25:$E$33,0),MATCH('G. VAR. MAKRO'!$L$6,Datos!$D$26:$I$26,0)))</f>
        <v/>
      </c>
      <c r="M219" s="407" t="str">
        <f>IF($I219="","",INDEX('Res.Aux.'!$A$12:$AE$722,MATCH($B219,'Res.Aux.'!$Y$12:$Y$722,0),MATCH(M$6,'Res.Aux.'!$A$22:$AE$22,0)))</f>
        <v/>
      </c>
      <c r="N219" s="410" t="str">
        <f>IF($B219="-","",INDEX('Res.Aux.'!$A$12:$AE$722,MATCH($B219,'Res.Aux.'!$Y$12:$Y$722,0),MATCH(N$6,'Res.Aux.'!$A$14:$AE$14,0)))</f>
        <v/>
      </c>
      <c r="O219" s="411"/>
      <c r="P219" s="412" t="str">
        <f t="shared" si="64"/>
        <v/>
      </c>
      <c r="Q219" s="413" t="str">
        <f t="shared" si="67"/>
        <v>ù</v>
      </c>
      <c r="R219" s="414" t="str">
        <f>IF($B219="-","",INDEX('Res.Aux.'!$A$12:$AE$722,MATCH($B219,'Res.Aux.'!$Y$12:$Y$722,0),MATCH(R$6,'Res.Aux.'!$A$15:$AE$15,0)))</f>
        <v/>
      </c>
      <c r="S219" s="415" t="str">
        <f>IF($B219="-","",INDEX('Res.Aux.'!$A$12:$AE$722,MATCH($B219,'Res.Aux.'!$Y$12:$Y$722,0),MATCH(S$6,'Res.Aux.'!$A$15:$AE$15,0)))</f>
        <v/>
      </c>
      <c r="T219" s="415" t="str">
        <f>IF($B219="-","",INDEX('Res.Aux.'!$A$12:$AE$722,MATCH($B219,'Res.Aux.'!$Y$12:$Y$722,0),MATCH(T$6,'Res.Aux.'!$A$15:$AE$15,0)))</f>
        <v/>
      </c>
      <c r="U219" s="416" t="str">
        <f>IF($B219="-","",INDEX('Res.Aux.'!$A$12:$AE$722,MATCH($B219,'Res.Aux.'!$Y$12:$Y$722,0),MATCH(U$6,'Res.Aux.'!$A$15:$AE$15,0)))</f>
        <v/>
      </c>
      <c r="V219" s="417"/>
      <c r="W219" s="414" t="str">
        <f t="shared" si="68"/>
        <v>-</v>
      </c>
      <c r="X219" s="415" t="str">
        <f t="shared" si="69"/>
        <v>-</v>
      </c>
      <c r="Y219" s="415" t="str">
        <f t="shared" si="70"/>
        <v>-</v>
      </c>
      <c r="Z219" s="416" t="str">
        <f t="shared" si="71"/>
        <v>-</v>
      </c>
      <c r="AA219" s="417"/>
      <c r="AB219" s="414" t="str">
        <f t="shared" si="72"/>
        <v>-</v>
      </c>
      <c r="AC219" s="415" t="str">
        <f t="shared" si="73"/>
        <v>-</v>
      </c>
      <c r="AD219" s="415" t="str">
        <f t="shared" si="74"/>
        <v>-</v>
      </c>
      <c r="AE219" s="416" t="str">
        <f t="shared" si="75"/>
        <v>-</v>
      </c>
      <c r="AF219" s="417"/>
      <c r="AG219" s="410" t="str">
        <f t="shared" si="76"/>
        <v>-</v>
      </c>
      <c r="AH219" s="417"/>
      <c r="AI219" s="418" t="str">
        <f t="shared" si="77"/>
        <v>ù</v>
      </c>
      <c r="AJ219" s="419" t="str">
        <f t="shared" si="78"/>
        <v>~</v>
      </c>
      <c r="AK219" s="417"/>
      <c r="AL219" s="414" t="str">
        <f t="shared" si="79"/>
        <v>-</v>
      </c>
      <c r="AM219" s="416" t="str">
        <f t="shared" si="80"/>
        <v>-</v>
      </c>
    </row>
    <row r="220" spans="2:39" ht="15" x14ac:dyDescent="0.3">
      <c r="B220" s="400" t="str">
        <f>IF(MAX(B$7:B219)+1&gt;MAX('Res.Aux.'!$Y$23:$Y$722),"-",MAX(B$7:B219)+1)</f>
        <v>-</v>
      </c>
      <c r="C220" s="401" t="str">
        <f>IF($B220="-","",INDEX('Res.Aux.'!$A$12:$AE$722,MATCH($B220,'Res.Aux.'!$Y$12:$Y$722,0),MATCH(C$6,'Res.Aux.'!$A$14:$AE$14,0)))</f>
        <v/>
      </c>
      <c r="D220" s="402" t="str">
        <f t="shared" si="65"/>
        <v/>
      </c>
      <c r="E220" s="403" t="str">
        <f>IF($B220="-","",INDEX('Res.Aux.'!$A$12:$AE$722,MATCH($B220,'Res.Aux.'!$Y$12:$Y$722,0),MATCH(E$6,'Res.Aux.'!$A$14:$AE$14,0)))</f>
        <v/>
      </c>
      <c r="F220" s="402" t="str">
        <f t="shared" si="66"/>
        <v/>
      </c>
      <c r="G220" s="404" t="str">
        <f>IF($B220="-","",INDEX('Res.Aux.'!$A$12:$AE$722,MATCH($B220,'Res.Aux.'!$Y$12:$Y$722,0),MATCH(G$6,'Res.Aux.'!$A$14:$AE$14,0)))</f>
        <v/>
      </c>
      <c r="H220" s="405" t="str">
        <f>IF($B220="-","",Datos!$I$16)</f>
        <v/>
      </c>
      <c r="I220" s="406" t="str">
        <f>IF($C220="","",Datos!$G$16)</f>
        <v/>
      </c>
      <c r="J220" s="407" t="str">
        <f>IF($B220="-","",INDEX('Res.Aux.'!$A$12:$AE$722,MATCH($B220,'Res.Aux.'!$Y$12:$Y$722,0),MATCH(J$6,'Res.Aux.'!$A$14:$AE$14,0)))</f>
        <v/>
      </c>
      <c r="K220" s="408" t="str">
        <f>IF($C220="","",Datos!$H$26)</f>
        <v/>
      </c>
      <c r="L220" s="409" t="str">
        <f>IF($I220="","",INDEX(Datos!$D$25:$I$33,MATCH('G. VAR. MAKRO'!$M220,Datos!$E$25:$E$33,0),MATCH('G. VAR. MAKRO'!$L$6,Datos!$D$26:$I$26,0)))</f>
        <v/>
      </c>
      <c r="M220" s="407" t="str">
        <f>IF($I220="","",INDEX('Res.Aux.'!$A$12:$AE$722,MATCH($B220,'Res.Aux.'!$Y$12:$Y$722,0),MATCH(M$6,'Res.Aux.'!$A$22:$AE$22,0)))</f>
        <v/>
      </c>
      <c r="N220" s="410" t="str">
        <f>IF($B220="-","",INDEX('Res.Aux.'!$A$12:$AE$722,MATCH($B220,'Res.Aux.'!$Y$12:$Y$722,0),MATCH(N$6,'Res.Aux.'!$A$14:$AE$14,0)))</f>
        <v/>
      </c>
      <c r="O220" s="411"/>
      <c r="P220" s="412" t="str">
        <f t="shared" si="64"/>
        <v/>
      </c>
      <c r="Q220" s="413" t="str">
        <f t="shared" si="67"/>
        <v>ù</v>
      </c>
      <c r="R220" s="414" t="str">
        <f>IF($B220="-","",INDEX('Res.Aux.'!$A$12:$AE$722,MATCH($B220,'Res.Aux.'!$Y$12:$Y$722,0),MATCH(R$6,'Res.Aux.'!$A$15:$AE$15,0)))</f>
        <v/>
      </c>
      <c r="S220" s="415" t="str">
        <f>IF($B220="-","",INDEX('Res.Aux.'!$A$12:$AE$722,MATCH($B220,'Res.Aux.'!$Y$12:$Y$722,0),MATCH(S$6,'Res.Aux.'!$A$15:$AE$15,0)))</f>
        <v/>
      </c>
      <c r="T220" s="415" t="str">
        <f>IF($B220="-","",INDEX('Res.Aux.'!$A$12:$AE$722,MATCH($B220,'Res.Aux.'!$Y$12:$Y$722,0),MATCH(T$6,'Res.Aux.'!$A$15:$AE$15,0)))</f>
        <v/>
      </c>
      <c r="U220" s="416" t="str">
        <f>IF($B220="-","",INDEX('Res.Aux.'!$A$12:$AE$722,MATCH($B220,'Res.Aux.'!$Y$12:$Y$722,0),MATCH(U$6,'Res.Aux.'!$A$15:$AE$15,0)))</f>
        <v/>
      </c>
      <c r="V220" s="417"/>
      <c r="W220" s="414" t="str">
        <f t="shared" si="68"/>
        <v>-</v>
      </c>
      <c r="X220" s="415" t="str">
        <f t="shared" si="69"/>
        <v>-</v>
      </c>
      <c r="Y220" s="415" t="str">
        <f t="shared" si="70"/>
        <v>-</v>
      </c>
      <c r="Z220" s="416" t="str">
        <f t="shared" si="71"/>
        <v>-</v>
      </c>
      <c r="AA220" s="417"/>
      <c r="AB220" s="414" t="str">
        <f t="shared" si="72"/>
        <v>-</v>
      </c>
      <c r="AC220" s="415" t="str">
        <f t="shared" si="73"/>
        <v>-</v>
      </c>
      <c r="AD220" s="415" t="str">
        <f t="shared" si="74"/>
        <v>-</v>
      </c>
      <c r="AE220" s="416" t="str">
        <f t="shared" si="75"/>
        <v>-</v>
      </c>
      <c r="AF220" s="417"/>
      <c r="AG220" s="410" t="str">
        <f t="shared" si="76"/>
        <v>-</v>
      </c>
      <c r="AH220" s="417"/>
      <c r="AI220" s="418" t="str">
        <f t="shared" si="77"/>
        <v>ù</v>
      </c>
      <c r="AJ220" s="419" t="str">
        <f t="shared" si="78"/>
        <v>~</v>
      </c>
      <c r="AK220" s="417"/>
      <c r="AL220" s="414" t="str">
        <f t="shared" si="79"/>
        <v>-</v>
      </c>
      <c r="AM220" s="416" t="str">
        <f t="shared" si="80"/>
        <v>-</v>
      </c>
    </row>
    <row r="221" spans="2:39" ht="15" x14ac:dyDescent="0.3">
      <c r="B221" s="400" t="str">
        <f>IF(MAX(B$7:B220)+1&gt;MAX('Res.Aux.'!$Y$23:$Y$722),"-",MAX(B$7:B220)+1)</f>
        <v>-</v>
      </c>
      <c r="C221" s="401" t="str">
        <f>IF($B221="-","",INDEX('Res.Aux.'!$A$12:$AE$722,MATCH($B221,'Res.Aux.'!$Y$12:$Y$722,0),MATCH(C$6,'Res.Aux.'!$A$14:$AE$14,0)))</f>
        <v/>
      </c>
      <c r="D221" s="402" t="str">
        <f t="shared" si="65"/>
        <v/>
      </c>
      <c r="E221" s="403" t="str">
        <f>IF($B221="-","",INDEX('Res.Aux.'!$A$12:$AE$722,MATCH($B221,'Res.Aux.'!$Y$12:$Y$722,0),MATCH(E$6,'Res.Aux.'!$A$14:$AE$14,0)))</f>
        <v/>
      </c>
      <c r="F221" s="402" t="str">
        <f t="shared" si="66"/>
        <v/>
      </c>
      <c r="G221" s="404" t="str">
        <f>IF($B221="-","",INDEX('Res.Aux.'!$A$12:$AE$722,MATCH($B221,'Res.Aux.'!$Y$12:$Y$722,0),MATCH(G$6,'Res.Aux.'!$A$14:$AE$14,0)))</f>
        <v/>
      </c>
      <c r="H221" s="405" t="str">
        <f>IF($B221="-","",Datos!$I$16)</f>
        <v/>
      </c>
      <c r="I221" s="406" t="str">
        <f>IF($C221="","",Datos!$G$16)</f>
        <v/>
      </c>
      <c r="J221" s="407" t="str">
        <f>IF($B221="-","",INDEX('Res.Aux.'!$A$12:$AE$722,MATCH($B221,'Res.Aux.'!$Y$12:$Y$722,0),MATCH(J$6,'Res.Aux.'!$A$14:$AE$14,0)))</f>
        <v/>
      </c>
      <c r="K221" s="408" t="str">
        <f>IF($C221="","",Datos!$H$26)</f>
        <v/>
      </c>
      <c r="L221" s="409" t="str">
        <f>IF($I221="","",INDEX(Datos!$D$25:$I$33,MATCH('G. VAR. MAKRO'!$M221,Datos!$E$25:$E$33,0),MATCH('G. VAR. MAKRO'!$L$6,Datos!$D$26:$I$26,0)))</f>
        <v/>
      </c>
      <c r="M221" s="407" t="str">
        <f>IF($I221="","",INDEX('Res.Aux.'!$A$12:$AE$722,MATCH($B221,'Res.Aux.'!$Y$12:$Y$722,0),MATCH(M$6,'Res.Aux.'!$A$22:$AE$22,0)))</f>
        <v/>
      </c>
      <c r="N221" s="410" t="str">
        <f>IF($B221="-","",INDEX('Res.Aux.'!$A$12:$AE$722,MATCH($B221,'Res.Aux.'!$Y$12:$Y$722,0),MATCH(N$6,'Res.Aux.'!$A$14:$AE$14,0)))</f>
        <v/>
      </c>
      <c r="O221" s="411"/>
      <c r="P221" s="412" t="str">
        <f t="shared" si="64"/>
        <v/>
      </c>
      <c r="Q221" s="413" t="str">
        <f t="shared" si="67"/>
        <v>ù</v>
      </c>
      <c r="R221" s="414" t="str">
        <f>IF($B221="-","",INDEX('Res.Aux.'!$A$12:$AE$722,MATCH($B221,'Res.Aux.'!$Y$12:$Y$722,0),MATCH(R$6,'Res.Aux.'!$A$15:$AE$15,0)))</f>
        <v/>
      </c>
      <c r="S221" s="415" t="str">
        <f>IF($B221="-","",INDEX('Res.Aux.'!$A$12:$AE$722,MATCH($B221,'Res.Aux.'!$Y$12:$Y$722,0),MATCH(S$6,'Res.Aux.'!$A$15:$AE$15,0)))</f>
        <v/>
      </c>
      <c r="T221" s="415" t="str">
        <f>IF($B221="-","",INDEX('Res.Aux.'!$A$12:$AE$722,MATCH($B221,'Res.Aux.'!$Y$12:$Y$722,0),MATCH(T$6,'Res.Aux.'!$A$15:$AE$15,0)))</f>
        <v/>
      </c>
      <c r="U221" s="416" t="str">
        <f>IF($B221="-","",INDEX('Res.Aux.'!$A$12:$AE$722,MATCH($B221,'Res.Aux.'!$Y$12:$Y$722,0),MATCH(U$6,'Res.Aux.'!$A$15:$AE$15,0)))</f>
        <v/>
      </c>
      <c r="V221" s="417"/>
      <c r="W221" s="414" t="str">
        <f t="shared" si="68"/>
        <v>-</v>
      </c>
      <c r="X221" s="415" t="str">
        <f t="shared" si="69"/>
        <v>-</v>
      </c>
      <c r="Y221" s="415" t="str">
        <f t="shared" si="70"/>
        <v>-</v>
      </c>
      <c r="Z221" s="416" t="str">
        <f t="shared" si="71"/>
        <v>-</v>
      </c>
      <c r="AA221" s="417"/>
      <c r="AB221" s="414" t="str">
        <f t="shared" si="72"/>
        <v>-</v>
      </c>
      <c r="AC221" s="415" t="str">
        <f t="shared" si="73"/>
        <v>-</v>
      </c>
      <c r="AD221" s="415" t="str">
        <f t="shared" si="74"/>
        <v>-</v>
      </c>
      <c r="AE221" s="416" t="str">
        <f t="shared" si="75"/>
        <v>-</v>
      </c>
      <c r="AF221" s="417"/>
      <c r="AG221" s="410" t="str">
        <f t="shared" si="76"/>
        <v>-</v>
      </c>
      <c r="AH221" s="417"/>
      <c r="AI221" s="418" t="str">
        <f t="shared" si="77"/>
        <v>ù</v>
      </c>
      <c r="AJ221" s="419" t="str">
        <f t="shared" si="78"/>
        <v>~</v>
      </c>
      <c r="AK221" s="417"/>
      <c r="AL221" s="414" t="str">
        <f t="shared" si="79"/>
        <v>-</v>
      </c>
      <c r="AM221" s="416" t="str">
        <f t="shared" si="80"/>
        <v>-</v>
      </c>
    </row>
    <row r="222" spans="2:39" ht="15" x14ac:dyDescent="0.3">
      <c r="B222" s="400" t="str">
        <f>IF(MAX(B$7:B221)+1&gt;MAX('Res.Aux.'!$Y$23:$Y$722),"-",MAX(B$7:B221)+1)</f>
        <v>-</v>
      </c>
      <c r="C222" s="401" t="str">
        <f>IF($B222="-","",INDEX('Res.Aux.'!$A$12:$AE$722,MATCH($B222,'Res.Aux.'!$Y$12:$Y$722,0),MATCH(C$6,'Res.Aux.'!$A$14:$AE$14,0)))</f>
        <v/>
      </c>
      <c r="D222" s="402" t="str">
        <f t="shared" si="65"/>
        <v/>
      </c>
      <c r="E222" s="403" t="str">
        <f>IF($B222="-","",INDEX('Res.Aux.'!$A$12:$AE$722,MATCH($B222,'Res.Aux.'!$Y$12:$Y$722,0),MATCH(E$6,'Res.Aux.'!$A$14:$AE$14,0)))</f>
        <v/>
      </c>
      <c r="F222" s="402" t="str">
        <f t="shared" si="66"/>
        <v/>
      </c>
      <c r="G222" s="404" t="str">
        <f>IF($B222="-","",INDEX('Res.Aux.'!$A$12:$AE$722,MATCH($B222,'Res.Aux.'!$Y$12:$Y$722,0),MATCH(G$6,'Res.Aux.'!$A$14:$AE$14,0)))</f>
        <v/>
      </c>
      <c r="H222" s="405" t="str">
        <f>IF($B222="-","",Datos!$I$16)</f>
        <v/>
      </c>
      <c r="I222" s="406" t="str">
        <f>IF($C222="","",Datos!$G$16)</f>
        <v/>
      </c>
      <c r="J222" s="407" t="str">
        <f>IF($B222="-","",INDEX('Res.Aux.'!$A$12:$AE$722,MATCH($B222,'Res.Aux.'!$Y$12:$Y$722,0),MATCH(J$6,'Res.Aux.'!$A$14:$AE$14,0)))</f>
        <v/>
      </c>
      <c r="K222" s="408" t="str">
        <f>IF($C222="","",Datos!$H$26)</f>
        <v/>
      </c>
      <c r="L222" s="409" t="str">
        <f>IF($I222="","",INDEX(Datos!$D$25:$I$33,MATCH('G. VAR. MAKRO'!$M222,Datos!$E$25:$E$33,0),MATCH('G. VAR. MAKRO'!$L$6,Datos!$D$26:$I$26,0)))</f>
        <v/>
      </c>
      <c r="M222" s="407" t="str">
        <f>IF($I222="","",INDEX('Res.Aux.'!$A$12:$AE$722,MATCH($B222,'Res.Aux.'!$Y$12:$Y$722,0),MATCH(M$6,'Res.Aux.'!$A$22:$AE$22,0)))</f>
        <v/>
      </c>
      <c r="N222" s="410" t="str">
        <f>IF($B222="-","",INDEX('Res.Aux.'!$A$12:$AE$722,MATCH($B222,'Res.Aux.'!$Y$12:$Y$722,0),MATCH(N$6,'Res.Aux.'!$A$14:$AE$14,0)))</f>
        <v/>
      </c>
      <c r="O222" s="411"/>
      <c r="P222" s="412" t="str">
        <f t="shared" si="64"/>
        <v/>
      </c>
      <c r="Q222" s="413" t="str">
        <f t="shared" si="67"/>
        <v>ù</v>
      </c>
      <c r="R222" s="414" t="str">
        <f>IF($B222="-","",INDEX('Res.Aux.'!$A$12:$AE$722,MATCH($B222,'Res.Aux.'!$Y$12:$Y$722,0),MATCH(R$6,'Res.Aux.'!$A$15:$AE$15,0)))</f>
        <v/>
      </c>
      <c r="S222" s="415" t="str">
        <f>IF($B222="-","",INDEX('Res.Aux.'!$A$12:$AE$722,MATCH($B222,'Res.Aux.'!$Y$12:$Y$722,0),MATCH(S$6,'Res.Aux.'!$A$15:$AE$15,0)))</f>
        <v/>
      </c>
      <c r="T222" s="415" t="str">
        <f>IF($B222="-","",INDEX('Res.Aux.'!$A$12:$AE$722,MATCH($B222,'Res.Aux.'!$Y$12:$Y$722,0),MATCH(T$6,'Res.Aux.'!$A$15:$AE$15,0)))</f>
        <v/>
      </c>
      <c r="U222" s="416" t="str">
        <f>IF($B222="-","",INDEX('Res.Aux.'!$A$12:$AE$722,MATCH($B222,'Res.Aux.'!$Y$12:$Y$722,0),MATCH(U$6,'Res.Aux.'!$A$15:$AE$15,0)))</f>
        <v/>
      </c>
      <c r="V222" s="417"/>
      <c r="W222" s="414" t="str">
        <f t="shared" si="68"/>
        <v>-</v>
      </c>
      <c r="X222" s="415" t="str">
        <f t="shared" si="69"/>
        <v>-</v>
      </c>
      <c r="Y222" s="415" t="str">
        <f t="shared" si="70"/>
        <v>-</v>
      </c>
      <c r="Z222" s="416" t="str">
        <f t="shared" si="71"/>
        <v>-</v>
      </c>
      <c r="AA222" s="417"/>
      <c r="AB222" s="414" t="str">
        <f t="shared" si="72"/>
        <v>-</v>
      </c>
      <c r="AC222" s="415" t="str">
        <f t="shared" si="73"/>
        <v>-</v>
      </c>
      <c r="AD222" s="415" t="str">
        <f t="shared" si="74"/>
        <v>-</v>
      </c>
      <c r="AE222" s="416" t="str">
        <f t="shared" si="75"/>
        <v>-</v>
      </c>
      <c r="AF222" s="417"/>
      <c r="AG222" s="410" t="str">
        <f t="shared" si="76"/>
        <v>-</v>
      </c>
      <c r="AH222" s="417"/>
      <c r="AI222" s="418" t="str">
        <f t="shared" si="77"/>
        <v>ù</v>
      </c>
      <c r="AJ222" s="419" t="str">
        <f t="shared" si="78"/>
        <v>~</v>
      </c>
      <c r="AK222" s="417"/>
      <c r="AL222" s="414" t="str">
        <f t="shared" si="79"/>
        <v>-</v>
      </c>
      <c r="AM222" s="416" t="str">
        <f t="shared" si="80"/>
        <v>-</v>
      </c>
    </row>
    <row r="223" spans="2:39" ht="15" x14ac:dyDescent="0.3">
      <c r="B223" s="400" t="str">
        <f>IF(MAX(B$7:B222)+1&gt;MAX('Res.Aux.'!$Y$23:$Y$722),"-",MAX(B$7:B222)+1)</f>
        <v>-</v>
      </c>
      <c r="C223" s="401" t="str">
        <f>IF($B223="-","",INDEX('Res.Aux.'!$A$12:$AE$722,MATCH($B223,'Res.Aux.'!$Y$12:$Y$722,0),MATCH(C$6,'Res.Aux.'!$A$14:$AE$14,0)))</f>
        <v/>
      </c>
      <c r="D223" s="402" t="str">
        <f t="shared" si="65"/>
        <v/>
      </c>
      <c r="E223" s="403" t="str">
        <f>IF($B223="-","",INDEX('Res.Aux.'!$A$12:$AE$722,MATCH($B223,'Res.Aux.'!$Y$12:$Y$722,0),MATCH(E$6,'Res.Aux.'!$A$14:$AE$14,0)))</f>
        <v/>
      </c>
      <c r="F223" s="402" t="str">
        <f t="shared" si="66"/>
        <v/>
      </c>
      <c r="G223" s="404" t="str">
        <f>IF($B223="-","",INDEX('Res.Aux.'!$A$12:$AE$722,MATCH($B223,'Res.Aux.'!$Y$12:$Y$722,0),MATCH(G$6,'Res.Aux.'!$A$14:$AE$14,0)))</f>
        <v/>
      </c>
      <c r="H223" s="405" t="str">
        <f>IF($B223="-","",Datos!$I$16)</f>
        <v/>
      </c>
      <c r="I223" s="406" t="str">
        <f>IF($C223="","",Datos!$G$16)</f>
        <v/>
      </c>
      <c r="J223" s="407" t="str">
        <f>IF($B223="-","",INDEX('Res.Aux.'!$A$12:$AE$722,MATCH($B223,'Res.Aux.'!$Y$12:$Y$722,0),MATCH(J$6,'Res.Aux.'!$A$14:$AE$14,0)))</f>
        <v/>
      </c>
      <c r="K223" s="408" t="str">
        <f>IF($C223="","",Datos!$H$26)</f>
        <v/>
      </c>
      <c r="L223" s="409" t="str">
        <f>IF($I223="","",INDEX(Datos!$D$25:$I$33,MATCH('G. VAR. MAKRO'!$M223,Datos!$E$25:$E$33,0),MATCH('G. VAR. MAKRO'!$L$6,Datos!$D$26:$I$26,0)))</f>
        <v/>
      </c>
      <c r="M223" s="407" t="str">
        <f>IF($I223="","",INDEX('Res.Aux.'!$A$12:$AE$722,MATCH($B223,'Res.Aux.'!$Y$12:$Y$722,0),MATCH(M$6,'Res.Aux.'!$A$22:$AE$22,0)))</f>
        <v/>
      </c>
      <c r="N223" s="410" t="str">
        <f>IF($B223="-","",INDEX('Res.Aux.'!$A$12:$AE$722,MATCH($B223,'Res.Aux.'!$Y$12:$Y$722,0),MATCH(N$6,'Res.Aux.'!$A$14:$AE$14,0)))</f>
        <v/>
      </c>
      <c r="O223" s="411"/>
      <c r="P223" s="412" t="str">
        <f t="shared" si="64"/>
        <v/>
      </c>
      <c r="Q223" s="413" t="str">
        <f t="shared" si="67"/>
        <v>ù</v>
      </c>
      <c r="R223" s="414" t="str">
        <f>IF($B223="-","",INDEX('Res.Aux.'!$A$12:$AE$722,MATCH($B223,'Res.Aux.'!$Y$12:$Y$722,0),MATCH(R$6,'Res.Aux.'!$A$15:$AE$15,0)))</f>
        <v/>
      </c>
      <c r="S223" s="415" t="str">
        <f>IF($B223="-","",INDEX('Res.Aux.'!$A$12:$AE$722,MATCH($B223,'Res.Aux.'!$Y$12:$Y$722,0),MATCH(S$6,'Res.Aux.'!$A$15:$AE$15,0)))</f>
        <v/>
      </c>
      <c r="T223" s="415" t="str">
        <f>IF($B223="-","",INDEX('Res.Aux.'!$A$12:$AE$722,MATCH($B223,'Res.Aux.'!$Y$12:$Y$722,0),MATCH(T$6,'Res.Aux.'!$A$15:$AE$15,0)))</f>
        <v/>
      </c>
      <c r="U223" s="416" t="str">
        <f>IF($B223="-","",INDEX('Res.Aux.'!$A$12:$AE$722,MATCH($B223,'Res.Aux.'!$Y$12:$Y$722,0),MATCH(U$6,'Res.Aux.'!$A$15:$AE$15,0)))</f>
        <v/>
      </c>
      <c r="V223" s="417"/>
      <c r="W223" s="414" t="str">
        <f t="shared" si="68"/>
        <v>-</v>
      </c>
      <c r="X223" s="415" t="str">
        <f t="shared" si="69"/>
        <v>-</v>
      </c>
      <c r="Y223" s="415" t="str">
        <f t="shared" si="70"/>
        <v>-</v>
      </c>
      <c r="Z223" s="416" t="str">
        <f t="shared" si="71"/>
        <v>-</v>
      </c>
      <c r="AA223" s="417"/>
      <c r="AB223" s="414" t="str">
        <f t="shared" si="72"/>
        <v>-</v>
      </c>
      <c r="AC223" s="415" t="str">
        <f t="shared" si="73"/>
        <v>-</v>
      </c>
      <c r="AD223" s="415" t="str">
        <f t="shared" si="74"/>
        <v>-</v>
      </c>
      <c r="AE223" s="416" t="str">
        <f t="shared" si="75"/>
        <v>-</v>
      </c>
      <c r="AF223" s="417"/>
      <c r="AG223" s="410" t="str">
        <f t="shared" si="76"/>
        <v>-</v>
      </c>
      <c r="AH223" s="417"/>
      <c r="AI223" s="418" t="str">
        <f t="shared" si="77"/>
        <v>ù</v>
      </c>
      <c r="AJ223" s="419" t="str">
        <f t="shared" si="78"/>
        <v>~</v>
      </c>
      <c r="AK223" s="417"/>
      <c r="AL223" s="414" t="str">
        <f t="shared" si="79"/>
        <v>-</v>
      </c>
      <c r="AM223" s="416" t="str">
        <f t="shared" si="80"/>
        <v>-</v>
      </c>
    </row>
    <row r="224" spans="2:39" ht="15" x14ac:dyDescent="0.3">
      <c r="B224" s="400" t="str">
        <f>IF(MAX(B$7:B223)+1&gt;MAX('Res.Aux.'!$Y$23:$Y$722),"-",MAX(B$7:B223)+1)</f>
        <v>-</v>
      </c>
      <c r="C224" s="401" t="str">
        <f>IF($B224="-","",INDEX('Res.Aux.'!$A$12:$AE$722,MATCH($B224,'Res.Aux.'!$Y$12:$Y$722,0),MATCH(C$6,'Res.Aux.'!$A$14:$AE$14,0)))</f>
        <v/>
      </c>
      <c r="D224" s="402" t="str">
        <f t="shared" si="65"/>
        <v/>
      </c>
      <c r="E224" s="403" t="str">
        <f>IF($B224="-","",INDEX('Res.Aux.'!$A$12:$AE$722,MATCH($B224,'Res.Aux.'!$Y$12:$Y$722,0),MATCH(E$6,'Res.Aux.'!$A$14:$AE$14,0)))</f>
        <v/>
      </c>
      <c r="F224" s="402" t="str">
        <f t="shared" si="66"/>
        <v/>
      </c>
      <c r="G224" s="404" t="str">
        <f>IF($B224="-","",INDEX('Res.Aux.'!$A$12:$AE$722,MATCH($B224,'Res.Aux.'!$Y$12:$Y$722,0),MATCH(G$6,'Res.Aux.'!$A$14:$AE$14,0)))</f>
        <v/>
      </c>
      <c r="H224" s="405" t="str">
        <f>IF($B224="-","",Datos!$I$16)</f>
        <v/>
      </c>
      <c r="I224" s="406" t="str">
        <f>IF($C224="","",Datos!$G$16)</f>
        <v/>
      </c>
      <c r="J224" s="407" t="str">
        <f>IF($B224="-","",INDEX('Res.Aux.'!$A$12:$AE$722,MATCH($B224,'Res.Aux.'!$Y$12:$Y$722,0),MATCH(J$6,'Res.Aux.'!$A$14:$AE$14,0)))</f>
        <v/>
      </c>
      <c r="K224" s="408" t="str">
        <f>IF($C224="","",Datos!$H$26)</f>
        <v/>
      </c>
      <c r="L224" s="409" t="str">
        <f>IF($I224="","",INDEX(Datos!$D$25:$I$33,MATCH('G. VAR. MAKRO'!$M224,Datos!$E$25:$E$33,0),MATCH('G. VAR. MAKRO'!$L$6,Datos!$D$26:$I$26,0)))</f>
        <v/>
      </c>
      <c r="M224" s="407" t="str">
        <f>IF($I224="","",INDEX('Res.Aux.'!$A$12:$AE$722,MATCH($B224,'Res.Aux.'!$Y$12:$Y$722,0),MATCH(M$6,'Res.Aux.'!$A$22:$AE$22,0)))</f>
        <v/>
      </c>
      <c r="N224" s="410" t="str">
        <f>IF($B224="-","",INDEX('Res.Aux.'!$A$12:$AE$722,MATCH($B224,'Res.Aux.'!$Y$12:$Y$722,0),MATCH(N$6,'Res.Aux.'!$A$14:$AE$14,0)))</f>
        <v/>
      </c>
      <c r="O224" s="411"/>
      <c r="P224" s="412" t="str">
        <f t="shared" si="64"/>
        <v/>
      </c>
      <c r="Q224" s="413" t="str">
        <f t="shared" si="67"/>
        <v>ù</v>
      </c>
      <c r="R224" s="414" t="str">
        <f>IF($B224="-","",INDEX('Res.Aux.'!$A$12:$AE$722,MATCH($B224,'Res.Aux.'!$Y$12:$Y$722,0),MATCH(R$6,'Res.Aux.'!$A$15:$AE$15,0)))</f>
        <v/>
      </c>
      <c r="S224" s="415" t="str">
        <f>IF($B224="-","",INDEX('Res.Aux.'!$A$12:$AE$722,MATCH($B224,'Res.Aux.'!$Y$12:$Y$722,0),MATCH(S$6,'Res.Aux.'!$A$15:$AE$15,0)))</f>
        <v/>
      </c>
      <c r="T224" s="415" t="str">
        <f>IF($B224="-","",INDEX('Res.Aux.'!$A$12:$AE$722,MATCH($B224,'Res.Aux.'!$Y$12:$Y$722,0),MATCH(T$6,'Res.Aux.'!$A$15:$AE$15,0)))</f>
        <v/>
      </c>
      <c r="U224" s="416" t="str">
        <f>IF($B224="-","",INDEX('Res.Aux.'!$A$12:$AE$722,MATCH($B224,'Res.Aux.'!$Y$12:$Y$722,0),MATCH(U$6,'Res.Aux.'!$A$15:$AE$15,0)))</f>
        <v/>
      </c>
      <c r="V224" s="417"/>
      <c r="W224" s="414" t="str">
        <f t="shared" si="68"/>
        <v>-</v>
      </c>
      <c r="X224" s="415" t="str">
        <f t="shared" si="69"/>
        <v>-</v>
      </c>
      <c r="Y224" s="415" t="str">
        <f t="shared" si="70"/>
        <v>-</v>
      </c>
      <c r="Z224" s="416" t="str">
        <f t="shared" si="71"/>
        <v>-</v>
      </c>
      <c r="AA224" s="417"/>
      <c r="AB224" s="414" t="str">
        <f t="shared" si="72"/>
        <v>-</v>
      </c>
      <c r="AC224" s="415" t="str">
        <f t="shared" si="73"/>
        <v>-</v>
      </c>
      <c r="AD224" s="415" t="str">
        <f t="shared" si="74"/>
        <v>-</v>
      </c>
      <c r="AE224" s="416" t="str">
        <f t="shared" si="75"/>
        <v>-</v>
      </c>
      <c r="AF224" s="417"/>
      <c r="AG224" s="410" t="str">
        <f t="shared" si="76"/>
        <v>-</v>
      </c>
      <c r="AH224" s="417"/>
      <c r="AI224" s="418" t="str">
        <f t="shared" si="77"/>
        <v>ù</v>
      </c>
      <c r="AJ224" s="419" t="str">
        <f t="shared" si="78"/>
        <v>~</v>
      </c>
      <c r="AK224" s="417"/>
      <c r="AL224" s="414" t="str">
        <f t="shared" si="79"/>
        <v>-</v>
      </c>
      <c r="AM224" s="416" t="str">
        <f t="shared" si="80"/>
        <v>-</v>
      </c>
    </row>
    <row r="225" spans="2:39" ht="15" x14ac:dyDescent="0.3">
      <c r="B225" s="400" t="str">
        <f>IF(MAX(B$7:B224)+1&gt;MAX('Res.Aux.'!$Y$23:$Y$722),"-",MAX(B$7:B224)+1)</f>
        <v>-</v>
      </c>
      <c r="C225" s="401" t="str">
        <f>IF($B225="-","",INDEX('Res.Aux.'!$A$12:$AE$722,MATCH($B225,'Res.Aux.'!$Y$12:$Y$722,0),MATCH(C$6,'Res.Aux.'!$A$14:$AE$14,0)))</f>
        <v/>
      </c>
      <c r="D225" s="402" t="str">
        <f t="shared" si="65"/>
        <v/>
      </c>
      <c r="E225" s="403" t="str">
        <f>IF($B225="-","",INDEX('Res.Aux.'!$A$12:$AE$722,MATCH($B225,'Res.Aux.'!$Y$12:$Y$722,0),MATCH(E$6,'Res.Aux.'!$A$14:$AE$14,0)))</f>
        <v/>
      </c>
      <c r="F225" s="402" t="str">
        <f t="shared" si="66"/>
        <v/>
      </c>
      <c r="G225" s="404" t="str">
        <f>IF($B225="-","",INDEX('Res.Aux.'!$A$12:$AE$722,MATCH($B225,'Res.Aux.'!$Y$12:$Y$722,0),MATCH(G$6,'Res.Aux.'!$A$14:$AE$14,0)))</f>
        <v/>
      </c>
      <c r="H225" s="405" t="str">
        <f>IF($B225="-","",Datos!$I$16)</f>
        <v/>
      </c>
      <c r="I225" s="406" t="str">
        <f>IF($C225="","",Datos!$G$16)</f>
        <v/>
      </c>
      <c r="J225" s="407" t="str">
        <f>IF($B225="-","",INDEX('Res.Aux.'!$A$12:$AE$722,MATCH($B225,'Res.Aux.'!$Y$12:$Y$722,0),MATCH(J$6,'Res.Aux.'!$A$14:$AE$14,0)))</f>
        <v/>
      </c>
      <c r="K225" s="408" t="str">
        <f>IF($C225="","",Datos!$H$26)</f>
        <v/>
      </c>
      <c r="L225" s="409" t="str">
        <f>IF($I225="","",INDEX(Datos!$D$25:$I$33,MATCH('G. VAR. MAKRO'!$M225,Datos!$E$25:$E$33,0),MATCH('G. VAR. MAKRO'!$L$6,Datos!$D$26:$I$26,0)))</f>
        <v/>
      </c>
      <c r="M225" s="407" t="str">
        <f>IF($I225="","",INDEX('Res.Aux.'!$A$12:$AE$722,MATCH($B225,'Res.Aux.'!$Y$12:$Y$722,0),MATCH(M$6,'Res.Aux.'!$A$22:$AE$22,0)))</f>
        <v/>
      </c>
      <c r="N225" s="410" t="str">
        <f>IF($B225="-","",INDEX('Res.Aux.'!$A$12:$AE$722,MATCH($B225,'Res.Aux.'!$Y$12:$Y$722,0),MATCH(N$6,'Res.Aux.'!$A$14:$AE$14,0)))</f>
        <v/>
      </c>
      <c r="O225" s="411"/>
      <c r="P225" s="412" t="str">
        <f t="shared" si="64"/>
        <v/>
      </c>
      <c r="Q225" s="413" t="str">
        <f t="shared" si="67"/>
        <v>ù</v>
      </c>
      <c r="R225" s="414" t="str">
        <f>IF($B225="-","",INDEX('Res.Aux.'!$A$12:$AE$722,MATCH($B225,'Res.Aux.'!$Y$12:$Y$722,0),MATCH(R$6,'Res.Aux.'!$A$15:$AE$15,0)))</f>
        <v/>
      </c>
      <c r="S225" s="415" t="str">
        <f>IF($B225="-","",INDEX('Res.Aux.'!$A$12:$AE$722,MATCH($B225,'Res.Aux.'!$Y$12:$Y$722,0),MATCH(S$6,'Res.Aux.'!$A$15:$AE$15,0)))</f>
        <v/>
      </c>
      <c r="T225" s="415" t="str">
        <f>IF($B225="-","",INDEX('Res.Aux.'!$A$12:$AE$722,MATCH($B225,'Res.Aux.'!$Y$12:$Y$722,0),MATCH(T$6,'Res.Aux.'!$A$15:$AE$15,0)))</f>
        <v/>
      </c>
      <c r="U225" s="416" t="str">
        <f>IF($B225="-","",INDEX('Res.Aux.'!$A$12:$AE$722,MATCH($B225,'Res.Aux.'!$Y$12:$Y$722,0),MATCH(U$6,'Res.Aux.'!$A$15:$AE$15,0)))</f>
        <v/>
      </c>
      <c r="V225" s="417"/>
      <c r="W225" s="414" t="str">
        <f t="shared" si="68"/>
        <v>-</v>
      </c>
      <c r="X225" s="415" t="str">
        <f t="shared" si="69"/>
        <v>-</v>
      </c>
      <c r="Y225" s="415" t="str">
        <f t="shared" si="70"/>
        <v>-</v>
      </c>
      <c r="Z225" s="416" t="str">
        <f t="shared" si="71"/>
        <v>-</v>
      </c>
      <c r="AA225" s="417"/>
      <c r="AB225" s="414" t="str">
        <f t="shared" si="72"/>
        <v>-</v>
      </c>
      <c r="AC225" s="415" t="str">
        <f t="shared" si="73"/>
        <v>-</v>
      </c>
      <c r="AD225" s="415" t="str">
        <f t="shared" si="74"/>
        <v>-</v>
      </c>
      <c r="AE225" s="416" t="str">
        <f t="shared" si="75"/>
        <v>-</v>
      </c>
      <c r="AF225" s="417"/>
      <c r="AG225" s="410" t="str">
        <f t="shared" si="76"/>
        <v>-</v>
      </c>
      <c r="AH225" s="417"/>
      <c r="AI225" s="418" t="str">
        <f t="shared" si="77"/>
        <v>ù</v>
      </c>
      <c r="AJ225" s="419" t="str">
        <f t="shared" si="78"/>
        <v>~</v>
      </c>
      <c r="AK225" s="417"/>
      <c r="AL225" s="414" t="str">
        <f t="shared" si="79"/>
        <v>-</v>
      </c>
      <c r="AM225" s="416" t="str">
        <f t="shared" si="80"/>
        <v>-</v>
      </c>
    </row>
    <row r="226" spans="2:39" ht="15" x14ac:dyDescent="0.3">
      <c r="B226" s="400" t="str">
        <f>IF(MAX(B$7:B225)+1&gt;MAX('Res.Aux.'!$Y$23:$Y$722),"-",MAX(B$7:B225)+1)</f>
        <v>-</v>
      </c>
      <c r="C226" s="401" t="str">
        <f>IF($B226="-","",INDEX('Res.Aux.'!$A$12:$AE$722,MATCH($B226,'Res.Aux.'!$Y$12:$Y$722,0),MATCH(C$6,'Res.Aux.'!$A$14:$AE$14,0)))</f>
        <v/>
      </c>
      <c r="D226" s="402" t="str">
        <f t="shared" si="65"/>
        <v/>
      </c>
      <c r="E226" s="403" t="str">
        <f>IF($B226="-","",INDEX('Res.Aux.'!$A$12:$AE$722,MATCH($B226,'Res.Aux.'!$Y$12:$Y$722,0),MATCH(E$6,'Res.Aux.'!$A$14:$AE$14,0)))</f>
        <v/>
      </c>
      <c r="F226" s="402" t="str">
        <f t="shared" si="66"/>
        <v/>
      </c>
      <c r="G226" s="404" t="str">
        <f>IF($B226="-","",INDEX('Res.Aux.'!$A$12:$AE$722,MATCH($B226,'Res.Aux.'!$Y$12:$Y$722,0),MATCH(G$6,'Res.Aux.'!$A$14:$AE$14,0)))</f>
        <v/>
      </c>
      <c r="H226" s="405" t="str">
        <f>IF($B226="-","",Datos!$I$16)</f>
        <v/>
      </c>
      <c r="I226" s="406" t="str">
        <f>IF($C226="","",Datos!$G$16)</f>
        <v/>
      </c>
      <c r="J226" s="407" t="str">
        <f>IF($B226="-","",INDEX('Res.Aux.'!$A$12:$AE$722,MATCH($B226,'Res.Aux.'!$Y$12:$Y$722,0),MATCH(J$6,'Res.Aux.'!$A$14:$AE$14,0)))</f>
        <v/>
      </c>
      <c r="K226" s="408" t="str">
        <f>IF($C226="","",Datos!$H$26)</f>
        <v/>
      </c>
      <c r="L226" s="409" t="str">
        <f>IF($I226="","",INDEX(Datos!$D$25:$I$33,MATCH('G. VAR. MAKRO'!$M226,Datos!$E$25:$E$33,0),MATCH('G. VAR. MAKRO'!$L$6,Datos!$D$26:$I$26,0)))</f>
        <v/>
      </c>
      <c r="M226" s="407" t="str">
        <f>IF($I226="","",INDEX('Res.Aux.'!$A$12:$AE$722,MATCH($B226,'Res.Aux.'!$Y$12:$Y$722,0),MATCH(M$6,'Res.Aux.'!$A$22:$AE$22,0)))</f>
        <v/>
      </c>
      <c r="N226" s="410" t="str">
        <f>IF($B226="-","",INDEX('Res.Aux.'!$A$12:$AE$722,MATCH($B226,'Res.Aux.'!$Y$12:$Y$722,0),MATCH(N$6,'Res.Aux.'!$A$14:$AE$14,0)))</f>
        <v/>
      </c>
      <c r="O226" s="411"/>
      <c r="P226" s="412" t="str">
        <f t="shared" si="64"/>
        <v/>
      </c>
      <c r="Q226" s="413" t="str">
        <f t="shared" si="67"/>
        <v>ù</v>
      </c>
      <c r="R226" s="414" t="str">
        <f>IF($B226="-","",INDEX('Res.Aux.'!$A$12:$AE$722,MATCH($B226,'Res.Aux.'!$Y$12:$Y$722,0),MATCH(R$6,'Res.Aux.'!$A$15:$AE$15,0)))</f>
        <v/>
      </c>
      <c r="S226" s="415" t="str">
        <f>IF($B226="-","",INDEX('Res.Aux.'!$A$12:$AE$722,MATCH($B226,'Res.Aux.'!$Y$12:$Y$722,0),MATCH(S$6,'Res.Aux.'!$A$15:$AE$15,0)))</f>
        <v/>
      </c>
      <c r="T226" s="415" t="str">
        <f>IF($B226="-","",INDEX('Res.Aux.'!$A$12:$AE$722,MATCH($B226,'Res.Aux.'!$Y$12:$Y$722,0),MATCH(T$6,'Res.Aux.'!$A$15:$AE$15,0)))</f>
        <v/>
      </c>
      <c r="U226" s="416" t="str">
        <f>IF($B226="-","",INDEX('Res.Aux.'!$A$12:$AE$722,MATCH($B226,'Res.Aux.'!$Y$12:$Y$722,0),MATCH(U$6,'Res.Aux.'!$A$15:$AE$15,0)))</f>
        <v/>
      </c>
      <c r="V226" s="417"/>
      <c r="W226" s="414" t="str">
        <f t="shared" si="68"/>
        <v>-</v>
      </c>
      <c r="X226" s="415" t="str">
        <f t="shared" si="69"/>
        <v>-</v>
      </c>
      <c r="Y226" s="415" t="str">
        <f t="shared" si="70"/>
        <v>-</v>
      </c>
      <c r="Z226" s="416" t="str">
        <f t="shared" si="71"/>
        <v>-</v>
      </c>
      <c r="AA226" s="417"/>
      <c r="AB226" s="414" t="str">
        <f t="shared" si="72"/>
        <v>-</v>
      </c>
      <c r="AC226" s="415" t="str">
        <f t="shared" si="73"/>
        <v>-</v>
      </c>
      <c r="AD226" s="415" t="str">
        <f t="shared" si="74"/>
        <v>-</v>
      </c>
      <c r="AE226" s="416" t="str">
        <f t="shared" si="75"/>
        <v>-</v>
      </c>
      <c r="AF226" s="417"/>
      <c r="AG226" s="410" t="str">
        <f t="shared" si="76"/>
        <v>-</v>
      </c>
      <c r="AH226" s="417"/>
      <c r="AI226" s="418" t="str">
        <f t="shared" si="77"/>
        <v>ù</v>
      </c>
      <c r="AJ226" s="419" t="str">
        <f t="shared" si="78"/>
        <v>~</v>
      </c>
      <c r="AK226" s="417"/>
      <c r="AL226" s="414" t="str">
        <f t="shared" si="79"/>
        <v>-</v>
      </c>
      <c r="AM226" s="416" t="str">
        <f t="shared" si="80"/>
        <v>-</v>
      </c>
    </row>
    <row r="227" spans="2:39" ht="15" x14ac:dyDescent="0.3">
      <c r="B227" s="400" t="str">
        <f>IF(MAX(B$7:B226)+1&gt;MAX('Res.Aux.'!$Y$23:$Y$722),"-",MAX(B$7:B226)+1)</f>
        <v>-</v>
      </c>
      <c r="C227" s="401" t="str">
        <f>IF($B227="-","",INDEX('Res.Aux.'!$A$12:$AE$722,MATCH($B227,'Res.Aux.'!$Y$12:$Y$722,0),MATCH(C$6,'Res.Aux.'!$A$14:$AE$14,0)))</f>
        <v/>
      </c>
      <c r="D227" s="402" t="str">
        <f t="shared" si="65"/>
        <v/>
      </c>
      <c r="E227" s="403" t="str">
        <f>IF($B227="-","",INDEX('Res.Aux.'!$A$12:$AE$722,MATCH($B227,'Res.Aux.'!$Y$12:$Y$722,0),MATCH(E$6,'Res.Aux.'!$A$14:$AE$14,0)))</f>
        <v/>
      </c>
      <c r="F227" s="402" t="str">
        <f t="shared" si="66"/>
        <v/>
      </c>
      <c r="G227" s="404" t="str">
        <f>IF($B227="-","",INDEX('Res.Aux.'!$A$12:$AE$722,MATCH($B227,'Res.Aux.'!$Y$12:$Y$722,0),MATCH(G$6,'Res.Aux.'!$A$14:$AE$14,0)))</f>
        <v/>
      </c>
      <c r="H227" s="405" t="str">
        <f>IF($B227="-","",Datos!$I$16)</f>
        <v/>
      </c>
      <c r="I227" s="406" t="str">
        <f>IF($C227="","",Datos!$G$16)</f>
        <v/>
      </c>
      <c r="J227" s="407" t="str">
        <f>IF($B227="-","",INDEX('Res.Aux.'!$A$12:$AE$722,MATCH($B227,'Res.Aux.'!$Y$12:$Y$722,0),MATCH(J$6,'Res.Aux.'!$A$14:$AE$14,0)))</f>
        <v/>
      </c>
      <c r="K227" s="408" t="str">
        <f>IF($C227="","",Datos!$H$26)</f>
        <v/>
      </c>
      <c r="L227" s="409" t="str">
        <f>IF($I227="","",INDEX(Datos!$D$25:$I$33,MATCH('G. VAR. MAKRO'!$M227,Datos!$E$25:$E$33,0),MATCH('G. VAR. MAKRO'!$L$6,Datos!$D$26:$I$26,0)))</f>
        <v/>
      </c>
      <c r="M227" s="407" t="str">
        <f>IF($I227="","",INDEX('Res.Aux.'!$A$12:$AE$722,MATCH($B227,'Res.Aux.'!$Y$12:$Y$722,0),MATCH(M$6,'Res.Aux.'!$A$22:$AE$22,0)))</f>
        <v/>
      </c>
      <c r="N227" s="410" t="str">
        <f>IF($B227="-","",INDEX('Res.Aux.'!$A$12:$AE$722,MATCH($B227,'Res.Aux.'!$Y$12:$Y$722,0),MATCH(N$6,'Res.Aux.'!$A$14:$AE$14,0)))</f>
        <v/>
      </c>
      <c r="O227" s="411"/>
      <c r="P227" s="412" t="str">
        <f t="shared" si="64"/>
        <v/>
      </c>
      <c r="Q227" s="413" t="str">
        <f t="shared" si="67"/>
        <v>ù</v>
      </c>
      <c r="R227" s="414" t="str">
        <f>IF($B227="-","",INDEX('Res.Aux.'!$A$12:$AE$722,MATCH($B227,'Res.Aux.'!$Y$12:$Y$722,0),MATCH(R$6,'Res.Aux.'!$A$15:$AE$15,0)))</f>
        <v/>
      </c>
      <c r="S227" s="415" t="str">
        <f>IF($B227="-","",INDEX('Res.Aux.'!$A$12:$AE$722,MATCH($B227,'Res.Aux.'!$Y$12:$Y$722,0),MATCH(S$6,'Res.Aux.'!$A$15:$AE$15,0)))</f>
        <v/>
      </c>
      <c r="T227" s="415" t="str">
        <f>IF($B227="-","",INDEX('Res.Aux.'!$A$12:$AE$722,MATCH($B227,'Res.Aux.'!$Y$12:$Y$722,0),MATCH(T$6,'Res.Aux.'!$A$15:$AE$15,0)))</f>
        <v/>
      </c>
      <c r="U227" s="416" t="str">
        <f>IF($B227="-","",INDEX('Res.Aux.'!$A$12:$AE$722,MATCH($B227,'Res.Aux.'!$Y$12:$Y$722,0),MATCH(U$6,'Res.Aux.'!$A$15:$AE$15,0)))</f>
        <v/>
      </c>
      <c r="V227" s="417"/>
      <c r="W227" s="414" t="str">
        <f t="shared" si="68"/>
        <v>-</v>
      </c>
      <c r="X227" s="415" t="str">
        <f t="shared" si="69"/>
        <v>-</v>
      </c>
      <c r="Y227" s="415" t="str">
        <f t="shared" si="70"/>
        <v>-</v>
      </c>
      <c r="Z227" s="416" t="str">
        <f t="shared" si="71"/>
        <v>-</v>
      </c>
      <c r="AA227" s="417"/>
      <c r="AB227" s="414" t="str">
        <f t="shared" si="72"/>
        <v>-</v>
      </c>
      <c r="AC227" s="415" t="str">
        <f t="shared" si="73"/>
        <v>-</v>
      </c>
      <c r="AD227" s="415" t="str">
        <f t="shared" si="74"/>
        <v>-</v>
      </c>
      <c r="AE227" s="416" t="str">
        <f t="shared" si="75"/>
        <v>-</v>
      </c>
      <c r="AF227" s="417"/>
      <c r="AG227" s="410" t="str">
        <f t="shared" si="76"/>
        <v>-</v>
      </c>
      <c r="AH227" s="417"/>
      <c r="AI227" s="418" t="str">
        <f t="shared" si="77"/>
        <v>ù</v>
      </c>
      <c r="AJ227" s="419" t="str">
        <f t="shared" si="78"/>
        <v>~</v>
      </c>
      <c r="AK227" s="417"/>
      <c r="AL227" s="414" t="str">
        <f t="shared" si="79"/>
        <v>-</v>
      </c>
      <c r="AM227" s="416" t="str">
        <f t="shared" si="80"/>
        <v>-</v>
      </c>
    </row>
    <row r="228" spans="2:39" ht="15" x14ac:dyDescent="0.3">
      <c r="B228" s="400" t="str">
        <f>IF(MAX(B$7:B227)+1&gt;MAX('Res.Aux.'!$Y$23:$Y$722),"-",MAX(B$7:B227)+1)</f>
        <v>-</v>
      </c>
      <c r="C228" s="401" t="str">
        <f>IF($B228="-","",INDEX('Res.Aux.'!$A$12:$AE$722,MATCH($B228,'Res.Aux.'!$Y$12:$Y$722,0),MATCH(C$6,'Res.Aux.'!$A$14:$AE$14,0)))</f>
        <v/>
      </c>
      <c r="D228" s="402" t="str">
        <f t="shared" si="65"/>
        <v/>
      </c>
      <c r="E228" s="403" t="str">
        <f>IF($B228="-","",INDEX('Res.Aux.'!$A$12:$AE$722,MATCH($B228,'Res.Aux.'!$Y$12:$Y$722,0),MATCH(E$6,'Res.Aux.'!$A$14:$AE$14,0)))</f>
        <v/>
      </c>
      <c r="F228" s="402" t="str">
        <f t="shared" si="66"/>
        <v/>
      </c>
      <c r="G228" s="404" t="str">
        <f>IF($B228="-","",INDEX('Res.Aux.'!$A$12:$AE$722,MATCH($B228,'Res.Aux.'!$Y$12:$Y$722,0),MATCH(G$6,'Res.Aux.'!$A$14:$AE$14,0)))</f>
        <v/>
      </c>
      <c r="H228" s="405" t="str">
        <f>IF($B228="-","",Datos!$I$16)</f>
        <v/>
      </c>
      <c r="I228" s="406" t="str">
        <f>IF($C228="","",Datos!$G$16)</f>
        <v/>
      </c>
      <c r="J228" s="407" t="str">
        <f>IF($B228="-","",INDEX('Res.Aux.'!$A$12:$AE$722,MATCH($B228,'Res.Aux.'!$Y$12:$Y$722,0),MATCH(J$6,'Res.Aux.'!$A$14:$AE$14,0)))</f>
        <v/>
      </c>
      <c r="K228" s="408" t="str">
        <f>IF($C228="","",Datos!$H$26)</f>
        <v/>
      </c>
      <c r="L228" s="409" t="str">
        <f>IF($I228="","",INDEX(Datos!$D$25:$I$33,MATCH('G. VAR. MAKRO'!$M228,Datos!$E$25:$E$33,0),MATCH('G. VAR. MAKRO'!$L$6,Datos!$D$26:$I$26,0)))</f>
        <v/>
      </c>
      <c r="M228" s="407" t="str">
        <f>IF($I228="","",INDEX('Res.Aux.'!$A$12:$AE$722,MATCH($B228,'Res.Aux.'!$Y$12:$Y$722,0),MATCH(M$6,'Res.Aux.'!$A$22:$AE$22,0)))</f>
        <v/>
      </c>
      <c r="N228" s="410" t="str">
        <f>IF($B228="-","",INDEX('Res.Aux.'!$A$12:$AE$722,MATCH($B228,'Res.Aux.'!$Y$12:$Y$722,0),MATCH(N$6,'Res.Aux.'!$A$14:$AE$14,0)))</f>
        <v/>
      </c>
      <c r="O228" s="411"/>
      <c r="P228" s="412" t="str">
        <f t="shared" si="64"/>
        <v/>
      </c>
      <c r="Q228" s="413" t="str">
        <f t="shared" si="67"/>
        <v>ù</v>
      </c>
      <c r="R228" s="414" t="str">
        <f>IF($B228="-","",INDEX('Res.Aux.'!$A$12:$AE$722,MATCH($B228,'Res.Aux.'!$Y$12:$Y$722,0),MATCH(R$6,'Res.Aux.'!$A$15:$AE$15,0)))</f>
        <v/>
      </c>
      <c r="S228" s="415" t="str">
        <f>IF($B228="-","",INDEX('Res.Aux.'!$A$12:$AE$722,MATCH($B228,'Res.Aux.'!$Y$12:$Y$722,0),MATCH(S$6,'Res.Aux.'!$A$15:$AE$15,0)))</f>
        <v/>
      </c>
      <c r="T228" s="415" t="str">
        <f>IF($B228="-","",INDEX('Res.Aux.'!$A$12:$AE$722,MATCH($B228,'Res.Aux.'!$Y$12:$Y$722,0),MATCH(T$6,'Res.Aux.'!$A$15:$AE$15,0)))</f>
        <v/>
      </c>
      <c r="U228" s="416" t="str">
        <f>IF($B228="-","",INDEX('Res.Aux.'!$A$12:$AE$722,MATCH($B228,'Res.Aux.'!$Y$12:$Y$722,0),MATCH(U$6,'Res.Aux.'!$A$15:$AE$15,0)))</f>
        <v/>
      </c>
      <c r="V228" s="417"/>
      <c r="W228" s="414" t="str">
        <f t="shared" si="68"/>
        <v>-</v>
      </c>
      <c r="X228" s="415" t="str">
        <f t="shared" si="69"/>
        <v>-</v>
      </c>
      <c r="Y228" s="415" t="str">
        <f t="shared" si="70"/>
        <v>-</v>
      </c>
      <c r="Z228" s="416" t="str">
        <f t="shared" si="71"/>
        <v>-</v>
      </c>
      <c r="AA228" s="417"/>
      <c r="AB228" s="414" t="str">
        <f t="shared" si="72"/>
        <v>-</v>
      </c>
      <c r="AC228" s="415" t="str">
        <f t="shared" si="73"/>
        <v>-</v>
      </c>
      <c r="AD228" s="415" t="str">
        <f t="shared" si="74"/>
        <v>-</v>
      </c>
      <c r="AE228" s="416" t="str">
        <f t="shared" si="75"/>
        <v>-</v>
      </c>
      <c r="AF228" s="417"/>
      <c r="AG228" s="410" t="str">
        <f t="shared" si="76"/>
        <v>-</v>
      </c>
      <c r="AH228" s="417"/>
      <c r="AI228" s="418" t="str">
        <f t="shared" si="77"/>
        <v>ù</v>
      </c>
      <c r="AJ228" s="419" t="str">
        <f t="shared" si="78"/>
        <v>~</v>
      </c>
      <c r="AK228" s="417"/>
      <c r="AL228" s="414" t="str">
        <f t="shared" si="79"/>
        <v>-</v>
      </c>
      <c r="AM228" s="416" t="str">
        <f t="shared" si="80"/>
        <v>-</v>
      </c>
    </row>
    <row r="229" spans="2:39" ht="15" x14ac:dyDescent="0.3">
      <c r="B229" s="400" t="str">
        <f>IF(MAX(B$7:B228)+1&gt;MAX('Res.Aux.'!$Y$23:$Y$722),"-",MAX(B$7:B228)+1)</f>
        <v>-</v>
      </c>
      <c r="C229" s="401" t="str">
        <f>IF($B229="-","",INDEX('Res.Aux.'!$A$12:$AE$722,MATCH($B229,'Res.Aux.'!$Y$12:$Y$722,0),MATCH(C$6,'Res.Aux.'!$A$14:$AE$14,0)))</f>
        <v/>
      </c>
      <c r="D229" s="402" t="str">
        <f t="shared" si="65"/>
        <v/>
      </c>
      <c r="E229" s="403" t="str">
        <f>IF($B229="-","",INDEX('Res.Aux.'!$A$12:$AE$722,MATCH($B229,'Res.Aux.'!$Y$12:$Y$722,0),MATCH(E$6,'Res.Aux.'!$A$14:$AE$14,0)))</f>
        <v/>
      </c>
      <c r="F229" s="402" t="str">
        <f t="shared" si="66"/>
        <v/>
      </c>
      <c r="G229" s="404" t="str">
        <f>IF($B229="-","",INDEX('Res.Aux.'!$A$12:$AE$722,MATCH($B229,'Res.Aux.'!$Y$12:$Y$722,0),MATCH(G$6,'Res.Aux.'!$A$14:$AE$14,0)))</f>
        <v/>
      </c>
      <c r="H229" s="405" t="str">
        <f>IF($B229="-","",Datos!$I$16)</f>
        <v/>
      </c>
      <c r="I229" s="406" t="str">
        <f>IF($C229="","",Datos!$G$16)</f>
        <v/>
      </c>
      <c r="J229" s="407" t="str">
        <f>IF($B229="-","",INDEX('Res.Aux.'!$A$12:$AE$722,MATCH($B229,'Res.Aux.'!$Y$12:$Y$722,0),MATCH(J$6,'Res.Aux.'!$A$14:$AE$14,0)))</f>
        <v/>
      </c>
      <c r="K229" s="408" t="str">
        <f>IF($C229="","",Datos!$H$26)</f>
        <v/>
      </c>
      <c r="L229" s="409" t="str">
        <f>IF($I229="","",INDEX(Datos!$D$25:$I$33,MATCH('G. VAR. MAKRO'!$M229,Datos!$E$25:$E$33,0),MATCH('G. VAR. MAKRO'!$L$6,Datos!$D$26:$I$26,0)))</f>
        <v/>
      </c>
      <c r="M229" s="407" t="str">
        <f>IF($I229="","",INDEX('Res.Aux.'!$A$12:$AE$722,MATCH($B229,'Res.Aux.'!$Y$12:$Y$722,0),MATCH(M$6,'Res.Aux.'!$A$22:$AE$22,0)))</f>
        <v/>
      </c>
      <c r="N229" s="410" t="str">
        <f>IF($B229="-","",INDEX('Res.Aux.'!$A$12:$AE$722,MATCH($B229,'Res.Aux.'!$Y$12:$Y$722,0),MATCH(N$6,'Res.Aux.'!$A$14:$AE$14,0)))</f>
        <v/>
      </c>
      <c r="O229" s="411"/>
      <c r="P229" s="412" t="str">
        <f t="shared" si="64"/>
        <v/>
      </c>
      <c r="Q229" s="413" t="str">
        <f t="shared" si="67"/>
        <v>ù</v>
      </c>
      <c r="R229" s="414" t="str">
        <f>IF($B229="-","",INDEX('Res.Aux.'!$A$12:$AE$722,MATCH($B229,'Res.Aux.'!$Y$12:$Y$722,0),MATCH(R$6,'Res.Aux.'!$A$15:$AE$15,0)))</f>
        <v/>
      </c>
      <c r="S229" s="415" t="str">
        <f>IF($B229="-","",INDEX('Res.Aux.'!$A$12:$AE$722,MATCH($B229,'Res.Aux.'!$Y$12:$Y$722,0),MATCH(S$6,'Res.Aux.'!$A$15:$AE$15,0)))</f>
        <v/>
      </c>
      <c r="T229" s="415" t="str">
        <f>IF($B229="-","",INDEX('Res.Aux.'!$A$12:$AE$722,MATCH($B229,'Res.Aux.'!$Y$12:$Y$722,0),MATCH(T$6,'Res.Aux.'!$A$15:$AE$15,0)))</f>
        <v/>
      </c>
      <c r="U229" s="416" t="str">
        <f>IF($B229="-","",INDEX('Res.Aux.'!$A$12:$AE$722,MATCH($B229,'Res.Aux.'!$Y$12:$Y$722,0),MATCH(U$6,'Res.Aux.'!$A$15:$AE$15,0)))</f>
        <v/>
      </c>
      <c r="V229" s="417"/>
      <c r="W229" s="414" t="str">
        <f t="shared" si="68"/>
        <v>-</v>
      </c>
      <c r="X229" s="415" t="str">
        <f t="shared" si="69"/>
        <v>-</v>
      </c>
      <c r="Y229" s="415" t="str">
        <f t="shared" si="70"/>
        <v>-</v>
      </c>
      <c r="Z229" s="416" t="str">
        <f t="shared" si="71"/>
        <v>-</v>
      </c>
      <c r="AA229" s="417"/>
      <c r="AB229" s="414" t="str">
        <f t="shared" si="72"/>
        <v>-</v>
      </c>
      <c r="AC229" s="415" t="str">
        <f t="shared" si="73"/>
        <v>-</v>
      </c>
      <c r="AD229" s="415" t="str">
        <f t="shared" si="74"/>
        <v>-</v>
      </c>
      <c r="AE229" s="416" t="str">
        <f t="shared" si="75"/>
        <v>-</v>
      </c>
      <c r="AF229" s="417"/>
      <c r="AG229" s="410" t="str">
        <f t="shared" si="76"/>
        <v>-</v>
      </c>
      <c r="AH229" s="417"/>
      <c r="AI229" s="418" t="str">
        <f t="shared" si="77"/>
        <v>ù</v>
      </c>
      <c r="AJ229" s="419" t="str">
        <f t="shared" si="78"/>
        <v>~</v>
      </c>
      <c r="AK229" s="417"/>
      <c r="AL229" s="414" t="str">
        <f t="shared" si="79"/>
        <v>-</v>
      </c>
      <c r="AM229" s="416" t="str">
        <f t="shared" si="80"/>
        <v>-</v>
      </c>
    </row>
    <row r="230" spans="2:39" ht="15" x14ac:dyDescent="0.3">
      <c r="B230" s="400" t="str">
        <f>IF(MAX(B$7:B229)+1&gt;MAX('Res.Aux.'!$Y$23:$Y$722),"-",MAX(B$7:B229)+1)</f>
        <v>-</v>
      </c>
      <c r="C230" s="401" t="str">
        <f>IF($B230="-","",INDEX('Res.Aux.'!$A$12:$AE$722,MATCH($B230,'Res.Aux.'!$Y$12:$Y$722,0),MATCH(C$6,'Res.Aux.'!$A$14:$AE$14,0)))</f>
        <v/>
      </c>
      <c r="D230" s="402" t="str">
        <f t="shared" si="65"/>
        <v/>
      </c>
      <c r="E230" s="403" t="str">
        <f>IF($B230="-","",INDEX('Res.Aux.'!$A$12:$AE$722,MATCH($B230,'Res.Aux.'!$Y$12:$Y$722,0),MATCH(E$6,'Res.Aux.'!$A$14:$AE$14,0)))</f>
        <v/>
      </c>
      <c r="F230" s="402" t="str">
        <f t="shared" si="66"/>
        <v/>
      </c>
      <c r="G230" s="404" t="str">
        <f>IF($B230="-","",INDEX('Res.Aux.'!$A$12:$AE$722,MATCH($B230,'Res.Aux.'!$Y$12:$Y$722,0),MATCH(G$6,'Res.Aux.'!$A$14:$AE$14,0)))</f>
        <v/>
      </c>
      <c r="H230" s="405" t="str">
        <f>IF($B230="-","",Datos!$I$16)</f>
        <v/>
      </c>
      <c r="I230" s="406" t="str">
        <f>IF($C230="","",Datos!$G$16)</f>
        <v/>
      </c>
      <c r="J230" s="407" t="str">
        <f>IF($B230="-","",INDEX('Res.Aux.'!$A$12:$AE$722,MATCH($B230,'Res.Aux.'!$Y$12:$Y$722,0),MATCH(J$6,'Res.Aux.'!$A$14:$AE$14,0)))</f>
        <v/>
      </c>
      <c r="K230" s="408" t="str">
        <f>IF($C230="","",Datos!$H$26)</f>
        <v/>
      </c>
      <c r="L230" s="409" t="str">
        <f>IF($I230="","",INDEX(Datos!$D$25:$I$33,MATCH('G. VAR. MAKRO'!$M230,Datos!$E$25:$E$33,0),MATCH('G. VAR. MAKRO'!$L$6,Datos!$D$26:$I$26,0)))</f>
        <v/>
      </c>
      <c r="M230" s="407" t="str">
        <f>IF($I230="","",INDEX('Res.Aux.'!$A$12:$AE$722,MATCH($B230,'Res.Aux.'!$Y$12:$Y$722,0),MATCH(M$6,'Res.Aux.'!$A$22:$AE$22,0)))</f>
        <v/>
      </c>
      <c r="N230" s="410" t="str">
        <f>IF($B230="-","",INDEX('Res.Aux.'!$A$12:$AE$722,MATCH($B230,'Res.Aux.'!$Y$12:$Y$722,0),MATCH(N$6,'Res.Aux.'!$A$14:$AE$14,0)))</f>
        <v/>
      </c>
      <c r="O230" s="411"/>
      <c r="P230" s="412" t="str">
        <f t="shared" si="64"/>
        <v/>
      </c>
      <c r="Q230" s="413" t="str">
        <f t="shared" si="67"/>
        <v>ù</v>
      </c>
      <c r="R230" s="414" t="str">
        <f>IF($B230="-","",INDEX('Res.Aux.'!$A$12:$AE$722,MATCH($B230,'Res.Aux.'!$Y$12:$Y$722,0),MATCH(R$6,'Res.Aux.'!$A$15:$AE$15,0)))</f>
        <v/>
      </c>
      <c r="S230" s="415" t="str">
        <f>IF($B230="-","",INDEX('Res.Aux.'!$A$12:$AE$722,MATCH($B230,'Res.Aux.'!$Y$12:$Y$722,0),MATCH(S$6,'Res.Aux.'!$A$15:$AE$15,0)))</f>
        <v/>
      </c>
      <c r="T230" s="415" t="str">
        <f>IF($B230="-","",INDEX('Res.Aux.'!$A$12:$AE$722,MATCH($B230,'Res.Aux.'!$Y$12:$Y$722,0),MATCH(T$6,'Res.Aux.'!$A$15:$AE$15,0)))</f>
        <v/>
      </c>
      <c r="U230" s="416" t="str">
        <f>IF($B230="-","",INDEX('Res.Aux.'!$A$12:$AE$722,MATCH($B230,'Res.Aux.'!$Y$12:$Y$722,0),MATCH(U$6,'Res.Aux.'!$A$15:$AE$15,0)))</f>
        <v/>
      </c>
      <c r="V230" s="417"/>
      <c r="W230" s="414" t="str">
        <f t="shared" si="68"/>
        <v>-</v>
      </c>
      <c r="X230" s="415" t="str">
        <f t="shared" si="69"/>
        <v>-</v>
      </c>
      <c r="Y230" s="415" t="str">
        <f t="shared" si="70"/>
        <v>-</v>
      </c>
      <c r="Z230" s="416" t="str">
        <f t="shared" si="71"/>
        <v>-</v>
      </c>
      <c r="AA230" s="417"/>
      <c r="AB230" s="414" t="str">
        <f t="shared" si="72"/>
        <v>-</v>
      </c>
      <c r="AC230" s="415" t="str">
        <f t="shared" si="73"/>
        <v>-</v>
      </c>
      <c r="AD230" s="415" t="str">
        <f t="shared" si="74"/>
        <v>-</v>
      </c>
      <c r="AE230" s="416" t="str">
        <f t="shared" si="75"/>
        <v>-</v>
      </c>
      <c r="AF230" s="417"/>
      <c r="AG230" s="410" t="str">
        <f t="shared" si="76"/>
        <v>-</v>
      </c>
      <c r="AH230" s="417"/>
      <c r="AI230" s="418" t="str">
        <f t="shared" si="77"/>
        <v>ù</v>
      </c>
      <c r="AJ230" s="419" t="str">
        <f t="shared" si="78"/>
        <v>~</v>
      </c>
      <c r="AK230" s="417"/>
      <c r="AL230" s="414" t="str">
        <f t="shared" si="79"/>
        <v>-</v>
      </c>
      <c r="AM230" s="416" t="str">
        <f t="shared" si="80"/>
        <v>-</v>
      </c>
    </row>
    <row r="231" spans="2:39" ht="15" x14ac:dyDescent="0.3">
      <c r="B231" s="400" t="str">
        <f>IF(MAX(B$7:B230)+1&gt;MAX('Res.Aux.'!$Y$23:$Y$722),"-",MAX(B$7:B230)+1)</f>
        <v>-</v>
      </c>
      <c r="C231" s="401" t="str">
        <f>IF($B231="-","",INDEX('Res.Aux.'!$A$12:$AE$722,MATCH($B231,'Res.Aux.'!$Y$12:$Y$722,0),MATCH(C$6,'Res.Aux.'!$A$14:$AE$14,0)))</f>
        <v/>
      </c>
      <c r="D231" s="402" t="str">
        <f t="shared" si="65"/>
        <v/>
      </c>
      <c r="E231" s="403" t="str">
        <f>IF($B231="-","",INDEX('Res.Aux.'!$A$12:$AE$722,MATCH($B231,'Res.Aux.'!$Y$12:$Y$722,0),MATCH(E$6,'Res.Aux.'!$A$14:$AE$14,0)))</f>
        <v/>
      </c>
      <c r="F231" s="402" t="str">
        <f t="shared" si="66"/>
        <v/>
      </c>
      <c r="G231" s="404" t="str">
        <f>IF($B231="-","",INDEX('Res.Aux.'!$A$12:$AE$722,MATCH($B231,'Res.Aux.'!$Y$12:$Y$722,0),MATCH(G$6,'Res.Aux.'!$A$14:$AE$14,0)))</f>
        <v/>
      </c>
      <c r="H231" s="405" t="str">
        <f>IF($B231="-","",Datos!$I$16)</f>
        <v/>
      </c>
      <c r="I231" s="406" t="str">
        <f>IF($C231="","",Datos!$G$16)</f>
        <v/>
      </c>
      <c r="J231" s="407" t="str">
        <f>IF($B231="-","",INDEX('Res.Aux.'!$A$12:$AE$722,MATCH($B231,'Res.Aux.'!$Y$12:$Y$722,0),MATCH(J$6,'Res.Aux.'!$A$14:$AE$14,0)))</f>
        <v/>
      </c>
      <c r="K231" s="408" t="str">
        <f>IF($C231="","",Datos!$H$26)</f>
        <v/>
      </c>
      <c r="L231" s="409" t="str">
        <f>IF($I231="","",INDEX(Datos!$D$25:$I$33,MATCH('G. VAR. MAKRO'!$M231,Datos!$E$25:$E$33,0),MATCH('G. VAR. MAKRO'!$L$6,Datos!$D$26:$I$26,0)))</f>
        <v/>
      </c>
      <c r="M231" s="407" t="str">
        <f>IF($I231="","",INDEX('Res.Aux.'!$A$12:$AE$722,MATCH($B231,'Res.Aux.'!$Y$12:$Y$722,0),MATCH(M$6,'Res.Aux.'!$A$22:$AE$22,0)))</f>
        <v/>
      </c>
      <c r="N231" s="410" t="str">
        <f>IF($B231="-","",INDEX('Res.Aux.'!$A$12:$AE$722,MATCH($B231,'Res.Aux.'!$Y$12:$Y$722,0),MATCH(N$6,'Res.Aux.'!$A$14:$AE$14,0)))</f>
        <v/>
      </c>
      <c r="O231" s="411"/>
      <c r="P231" s="412" t="str">
        <f t="shared" si="64"/>
        <v/>
      </c>
      <c r="Q231" s="413" t="str">
        <f t="shared" si="67"/>
        <v>ù</v>
      </c>
      <c r="R231" s="414" t="str">
        <f>IF($B231="-","",INDEX('Res.Aux.'!$A$12:$AE$722,MATCH($B231,'Res.Aux.'!$Y$12:$Y$722,0),MATCH(R$6,'Res.Aux.'!$A$15:$AE$15,0)))</f>
        <v/>
      </c>
      <c r="S231" s="415" t="str">
        <f>IF($B231="-","",INDEX('Res.Aux.'!$A$12:$AE$722,MATCH($B231,'Res.Aux.'!$Y$12:$Y$722,0),MATCH(S$6,'Res.Aux.'!$A$15:$AE$15,0)))</f>
        <v/>
      </c>
      <c r="T231" s="415" t="str">
        <f>IF($B231="-","",INDEX('Res.Aux.'!$A$12:$AE$722,MATCH($B231,'Res.Aux.'!$Y$12:$Y$722,0),MATCH(T$6,'Res.Aux.'!$A$15:$AE$15,0)))</f>
        <v/>
      </c>
      <c r="U231" s="416" t="str">
        <f>IF($B231="-","",INDEX('Res.Aux.'!$A$12:$AE$722,MATCH($B231,'Res.Aux.'!$Y$12:$Y$722,0),MATCH(U$6,'Res.Aux.'!$A$15:$AE$15,0)))</f>
        <v/>
      </c>
      <c r="V231" s="417"/>
      <c r="W231" s="414" t="str">
        <f t="shared" si="68"/>
        <v>-</v>
      </c>
      <c r="X231" s="415" t="str">
        <f t="shared" si="69"/>
        <v>-</v>
      </c>
      <c r="Y231" s="415" t="str">
        <f t="shared" si="70"/>
        <v>-</v>
      </c>
      <c r="Z231" s="416" t="str">
        <f t="shared" si="71"/>
        <v>-</v>
      </c>
      <c r="AA231" s="417"/>
      <c r="AB231" s="414" t="str">
        <f t="shared" si="72"/>
        <v>-</v>
      </c>
      <c r="AC231" s="415" t="str">
        <f t="shared" si="73"/>
        <v>-</v>
      </c>
      <c r="AD231" s="415" t="str">
        <f t="shared" si="74"/>
        <v>-</v>
      </c>
      <c r="AE231" s="416" t="str">
        <f t="shared" si="75"/>
        <v>-</v>
      </c>
      <c r="AF231" s="417"/>
      <c r="AG231" s="410" t="str">
        <f t="shared" si="76"/>
        <v>-</v>
      </c>
      <c r="AH231" s="417"/>
      <c r="AI231" s="418" t="str">
        <f t="shared" si="77"/>
        <v>ù</v>
      </c>
      <c r="AJ231" s="419" t="str">
        <f t="shared" si="78"/>
        <v>~</v>
      </c>
      <c r="AK231" s="417"/>
      <c r="AL231" s="414" t="str">
        <f t="shared" si="79"/>
        <v>-</v>
      </c>
      <c r="AM231" s="416" t="str">
        <f t="shared" si="80"/>
        <v>-</v>
      </c>
    </row>
    <row r="232" spans="2:39" ht="15" x14ac:dyDescent="0.3">
      <c r="B232" s="400" t="str">
        <f>IF(MAX(B$7:B231)+1&gt;MAX('Res.Aux.'!$Y$23:$Y$722),"-",MAX(B$7:B231)+1)</f>
        <v>-</v>
      </c>
      <c r="C232" s="401" t="str">
        <f>IF($B232="-","",INDEX('Res.Aux.'!$A$12:$AE$722,MATCH($B232,'Res.Aux.'!$Y$12:$Y$722,0),MATCH(C$6,'Res.Aux.'!$A$14:$AE$14,0)))</f>
        <v/>
      </c>
      <c r="D232" s="402" t="str">
        <f t="shared" si="65"/>
        <v/>
      </c>
      <c r="E232" s="403" t="str">
        <f>IF($B232="-","",INDEX('Res.Aux.'!$A$12:$AE$722,MATCH($B232,'Res.Aux.'!$Y$12:$Y$722,0),MATCH(E$6,'Res.Aux.'!$A$14:$AE$14,0)))</f>
        <v/>
      </c>
      <c r="F232" s="402" t="str">
        <f t="shared" si="66"/>
        <v/>
      </c>
      <c r="G232" s="404" t="str">
        <f>IF($B232="-","",INDEX('Res.Aux.'!$A$12:$AE$722,MATCH($B232,'Res.Aux.'!$Y$12:$Y$722,0),MATCH(G$6,'Res.Aux.'!$A$14:$AE$14,0)))</f>
        <v/>
      </c>
      <c r="H232" s="405" t="str">
        <f>IF($B232="-","",Datos!$I$16)</f>
        <v/>
      </c>
      <c r="I232" s="406" t="str">
        <f>IF($C232="","",Datos!$G$16)</f>
        <v/>
      </c>
      <c r="J232" s="407" t="str">
        <f>IF($B232="-","",INDEX('Res.Aux.'!$A$12:$AE$722,MATCH($B232,'Res.Aux.'!$Y$12:$Y$722,0),MATCH(J$6,'Res.Aux.'!$A$14:$AE$14,0)))</f>
        <v/>
      </c>
      <c r="K232" s="408" t="str">
        <f>IF($C232="","",Datos!$H$26)</f>
        <v/>
      </c>
      <c r="L232" s="409" t="str">
        <f>IF($I232="","",INDEX(Datos!$D$25:$I$33,MATCH('G. VAR. MAKRO'!$M232,Datos!$E$25:$E$33,0),MATCH('G. VAR. MAKRO'!$L$6,Datos!$D$26:$I$26,0)))</f>
        <v/>
      </c>
      <c r="M232" s="407" t="str">
        <f>IF($I232="","",INDEX('Res.Aux.'!$A$12:$AE$722,MATCH($B232,'Res.Aux.'!$Y$12:$Y$722,0),MATCH(M$6,'Res.Aux.'!$A$22:$AE$22,0)))</f>
        <v/>
      </c>
      <c r="N232" s="410" t="str">
        <f>IF($B232="-","",INDEX('Res.Aux.'!$A$12:$AE$722,MATCH($B232,'Res.Aux.'!$Y$12:$Y$722,0),MATCH(N$6,'Res.Aux.'!$A$14:$AE$14,0)))</f>
        <v/>
      </c>
      <c r="O232" s="411"/>
      <c r="P232" s="412" t="str">
        <f t="shared" si="64"/>
        <v/>
      </c>
      <c r="Q232" s="413" t="str">
        <f t="shared" si="67"/>
        <v>ù</v>
      </c>
      <c r="R232" s="414" t="str">
        <f>IF($B232="-","",INDEX('Res.Aux.'!$A$12:$AE$722,MATCH($B232,'Res.Aux.'!$Y$12:$Y$722,0),MATCH(R$6,'Res.Aux.'!$A$15:$AE$15,0)))</f>
        <v/>
      </c>
      <c r="S232" s="415" t="str">
        <f>IF($B232="-","",INDEX('Res.Aux.'!$A$12:$AE$722,MATCH($B232,'Res.Aux.'!$Y$12:$Y$722,0),MATCH(S$6,'Res.Aux.'!$A$15:$AE$15,0)))</f>
        <v/>
      </c>
      <c r="T232" s="415" t="str">
        <f>IF($B232="-","",INDEX('Res.Aux.'!$A$12:$AE$722,MATCH($B232,'Res.Aux.'!$Y$12:$Y$722,0),MATCH(T$6,'Res.Aux.'!$A$15:$AE$15,0)))</f>
        <v/>
      </c>
      <c r="U232" s="416" t="str">
        <f>IF($B232="-","",INDEX('Res.Aux.'!$A$12:$AE$722,MATCH($B232,'Res.Aux.'!$Y$12:$Y$722,0),MATCH(U$6,'Res.Aux.'!$A$15:$AE$15,0)))</f>
        <v/>
      </c>
      <c r="V232" s="417"/>
      <c r="W232" s="414" t="str">
        <f t="shared" si="68"/>
        <v>-</v>
      </c>
      <c r="X232" s="415" t="str">
        <f t="shared" si="69"/>
        <v>-</v>
      </c>
      <c r="Y232" s="415" t="str">
        <f t="shared" si="70"/>
        <v>-</v>
      </c>
      <c r="Z232" s="416" t="str">
        <f t="shared" si="71"/>
        <v>-</v>
      </c>
      <c r="AA232" s="417"/>
      <c r="AB232" s="414" t="str">
        <f t="shared" si="72"/>
        <v>-</v>
      </c>
      <c r="AC232" s="415" t="str">
        <f t="shared" si="73"/>
        <v>-</v>
      </c>
      <c r="AD232" s="415" t="str">
        <f t="shared" si="74"/>
        <v>-</v>
      </c>
      <c r="AE232" s="416" t="str">
        <f t="shared" si="75"/>
        <v>-</v>
      </c>
      <c r="AF232" s="417"/>
      <c r="AG232" s="410" t="str">
        <f t="shared" si="76"/>
        <v>-</v>
      </c>
      <c r="AH232" s="417"/>
      <c r="AI232" s="418" t="str">
        <f t="shared" si="77"/>
        <v>ù</v>
      </c>
      <c r="AJ232" s="419" t="str">
        <f t="shared" si="78"/>
        <v>~</v>
      </c>
      <c r="AK232" s="417"/>
      <c r="AL232" s="414" t="str">
        <f t="shared" si="79"/>
        <v>-</v>
      </c>
      <c r="AM232" s="416" t="str">
        <f t="shared" si="80"/>
        <v>-</v>
      </c>
    </row>
    <row r="233" spans="2:39" ht="15" x14ac:dyDescent="0.3">
      <c r="B233" s="400" t="str">
        <f>IF(MAX(B$7:B232)+1&gt;MAX('Res.Aux.'!$Y$23:$Y$722),"-",MAX(B$7:B232)+1)</f>
        <v>-</v>
      </c>
      <c r="C233" s="401" t="str">
        <f>IF($B233="-","",INDEX('Res.Aux.'!$A$12:$AE$722,MATCH($B233,'Res.Aux.'!$Y$12:$Y$722,0),MATCH(C$6,'Res.Aux.'!$A$14:$AE$14,0)))</f>
        <v/>
      </c>
      <c r="D233" s="402" t="str">
        <f t="shared" si="65"/>
        <v/>
      </c>
      <c r="E233" s="403" t="str">
        <f>IF($B233="-","",INDEX('Res.Aux.'!$A$12:$AE$722,MATCH($B233,'Res.Aux.'!$Y$12:$Y$722,0),MATCH(E$6,'Res.Aux.'!$A$14:$AE$14,0)))</f>
        <v/>
      </c>
      <c r="F233" s="402" t="str">
        <f t="shared" si="66"/>
        <v/>
      </c>
      <c r="G233" s="404" t="str">
        <f>IF($B233="-","",INDEX('Res.Aux.'!$A$12:$AE$722,MATCH($B233,'Res.Aux.'!$Y$12:$Y$722,0),MATCH(G$6,'Res.Aux.'!$A$14:$AE$14,0)))</f>
        <v/>
      </c>
      <c r="H233" s="405" t="str">
        <f>IF($B233="-","",Datos!$I$16)</f>
        <v/>
      </c>
      <c r="I233" s="406" t="str">
        <f>IF($C233="","",Datos!$G$16)</f>
        <v/>
      </c>
      <c r="J233" s="407" t="str">
        <f>IF($B233="-","",INDEX('Res.Aux.'!$A$12:$AE$722,MATCH($B233,'Res.Aux.'!$Y$12:$Y$722,0),MATCH(J$6,'Res.Aux.'!$A$14:$AE$14,0)))</f>
        <v/>
      </c>
      <c r="K233" s="408" t="str">
        <f>IF($C233="","",Datos!$H$26)</f>
        <v/>
      </c>
      <c r="L233" s="409" t="str">
        <f>IF($I233="","",INDEX(Datos!$D$25:$I$33,MATCH('G. VAR. MAKRO'!$M233,Datos!$E$25:$E$33,0),MATCH('G. VAR. MAKRO'!$L$6,Datos!$D$26:$I$26,0)))</f>
        <v/>
      </c>
      <c r="M233" s="407" t="str">
        <f>IF($I233="","",INDEX('Res.Aux.'!$A$12:$AE$722,MATCH($B233,'Res.Aux.'!$Y$12:$Y$722,0),MATCH(M$6,'Res.Aux.'!$A$22:$AE$22,0)))</f>
        <v/>
      </c>
      <c r="N233" s="410" t="str">
        <f>IF($B233="-","",INDEX('Res.Aux.'!$A$12:$AE$722,MATCH($B233,'Res.Aux.'!$Y$12:$Y$722,0),MATCH(N$6,'Res.Aux.'!$A$14:$AE$14,0)))</f>
        <v/>
      </c>
      <c r="O233" s="411"/>
      <c r="P233" s="412" t="str">
        <f t="shared" si="64"/>
        <v/>
      </c>
      <c r="Q233" s="413" t="str">
        <f t="shared" si="67"/>
        <v>ù</v>
      </c>
      <c r="R233" s="414" t="str">
        <f>IF($B233="-","",INDEX('Res.Aux.'!$A$12:$AE$722,MATCH($B233,'Res.Aux.'!$Y$12:$Y$722,0),MATCH(R$6,'Res.Aux.'!$A$15:$AE$15,0)))</f>
        <v/>
      </c>
      <c r="S233" s="415" t="str">
        <f>IF($B233="-","",INDEX('Res.Aux.'!$A$12:$AE$722,MATCH($B233,'Res.Aux.'!$Y$12:$Y$722,0),MATCH(S$6,'Res.Aux.'!$A$15:$AE$15,0)))</f>
        <v/>
      </c>
      <c r="T233" s="415" t="str">
        <f>IF($B233="-","",INDEX('Res.Aux.'!$A$12:$AE$722,MATCH($B233,'Res.Aux.'!$Y$12:$Y$722,0),MATCH(T$6,'Res.Aux.'!$A$15:$AE$15,0)))</f>
        <v/>
      </c>
      <c r="U233" s="416" t="str">
        <f>IF($B233="-","",INDEX('Res.Aux.'!$A$12:$AE$722,MATCH($B233,'Res.Aux.'!$Y$12:$Y$722,0),MATCH(U$6,'Res.Aux.'!$A$15:$AE$15,0)))</f>
        <v/>
      </c>
      <c r="V233" s="417"/>
      <c r="W233" s="414" t="str">
        <f t="shared" si="68"/>
        <v>-</v>
      </c>
      <c r="X233" s="415" t="str">
        <f t="shared" si="69"/>
        <v>-</v>
      </c>
      <c r="Y233" s="415" t="str">
        <f t="shared" si="70"/>
        <v>-</v>
      </c>
      <c r="Z233" s="416" t="str">
        <f t="shared" si="71"/>
        <v>-</v>
      </c>
      <c r="AA233" s="417"/>
      <c r="AB233" s="414" t="str">
        <f t="shared" si="72"/>
        <v>-</v>
      </c>
      <c r="AC233" s="415" t="str">
        <f t="shared" si="73"/>
        <v>-</v>
      </c>
      <c r="AD233" s="415" t="str">
        <f t="shared" si="74"/>
        <v>-</v>
      </c>
      <c r="AE233" s="416" t="str">
        <f t="shared" si="75"/>
        <v>-</v>
      </c>
      <c r="AF233" s="417"/>
      <c r="AG233" s="410" t="str">
        <f t="shared" si="76"/>
        <v>-</v>
      </c>
      <c r="AH233" s="417"/>
      <c r="AI233" s="418" t="str">
        <f t="shared" si="77"/>
        <v>ù</v>
      </c>
      <c r="AJ233" s="419" t="str">
        <f t="shared" si="78"/>
        <v>~</v>
      </c>
      <c r="AK233" s="417"/>
      <c r="AL233" s="414" t="str">
        <f t="shared" si="79"/>
        <v>-</v>
      </c>
      <c r="AM233" s="416" t="str">
        <f t="shared" si="80"/>
        <v>-</v>
      </c>
    </row>
    <row r="234" spans="2:39" ht="15" x14ac:dyDescent="0.3">
      <c r="B234" s="400" t="str">
        <f>IF(MAX(B$7:B233)+1&gt;MAX('Res.Aux.'!$Y$23:$Y$722),"-",MAX(B$7:B233)+1)</f>
        <v>-</v>
      </c>
      <c r="C234" s="401" t="str">
        <f>IF($B234="-","",INDEX('Res.Aux.'!$A$12:$AE$722,MATCH($B234,'Res.Aux.'!$Y$12:$Y$722,0),MATCH(C$6,'Res.Aux.'!$A$14:$AE$14,0)))</f>
        <v/>
      </c>
      <c r="D234" s="402" t="str">
        <f t="shared" si="65"/>
        <v/>
      </c>
      <c r="E234" s="403" t="str">
        <f>IF($B234="-","",INDEX('Res.Aux.'!$A$12:$AE$722,MATCH($B234,'Res.Aux.'!$Y$12:$Y$722,0),MATCH(E$6,'Res.Aux.'!$A$14:$AE$14,0)))</f>
        <v/>
      </c>
      <c r="F234" s="402" t="str">
        <f t="shared" si="66"/>
        <v/>
      </c>
      <c r="G234" s="404" t="str">
        <f>IF($B234="-","",INDEX('Res.Aux.'!$A$12:$AE$722,MATCH($B234,'Res.Aux.'!$Y$12:$Y$722,0),MATCH(G$6,'Res.Aux.'!$A$14:$AE$14,0)))</f>
        <v/>
      </c>
      <c r="H234" s="405" t="str">
        <f>IF($B234="-","",Datos!$I$16)</f>
        <v/>
      </c>
      <c r="I234" s="406" t="str">
        <f>IF($C234="","",Datos!$G$16)</f>
        <v/>
      </c>
      <c r="J234" s="407" t="str">
        <f>IF($B234="-","",INDEX('Res.Aux.'!$A$12:$AE$722,MATCH($B234,'Res.Aux.'!$Y$12:$Y$722,0),MATCH(J$6,'Res.Aux.'!$A$14:$AE$14,0)))</f>
        <v/>
      </c>
      <c r="K234" s="408" t="str">
        <f>IF($C234="","",Datos!$H$26)</f>
        <v/>
      </c>
      <c r="L234" s="409" t="str">
        <f>IF($I234="","",INDEX(Datos!$D$25:$I$33,MATCH('G. VAR. MAKRO'!$M234,Datos!$E$25:$E$33,0),MATCH('G. VAR. MAKRO'!$L$6,Datos!$D$26:$I$26,0)))</f>
        <v/>
      </c>
      <c r="M234" s="407" t="str">
        <f>IF($I234="","",INDEX('Res.Aux.'!$A$12:$AE$722,MATCH($B234,'Res.Aux.'!$Y$12:$Y$722,0),MATCH(M$6,'Res.Aux.'!$A$22:$AE$22,0)))</f>
        <v/>
      </c>
      <c r="N234" s="410" t="str">
        <f>IF($B234="-","",INDEX('Res.Aux.'!$A$12:$AE$722,MATCH($B234,'Res.Aux.'!$Y$12:$Y$722,0),MATCH(N$6,'Res.Aux.'!$A$14:$AE$14,0)))</f>
        <v/>
      </c>
      <c r="O234" s="411"/>
      <c r="P234" s="412" t="str">
        <f t="shared" si="64"/>
        <v/>
      </c>
      <c r="Q234" s="413" t="str">
        <f t="shared" si="67"/>
        <v>ù</v>
      </c>
      <c r="R234" s="414" t="str">
        <f>IF($B234="-","",INDEX('Res.Aux.'!$A$12:$AE$722,MATCH($B234,'Res.Aux.'!$Y$12:$Y$722,0),MATCH(R$6,'Res.Aux.'!$A$15:$AE$15,0)))</f>
        <v/>
      </c>
      <c r="S234" s="415" t="str">
        <f>IF($B234="-","",INDEX('Res.Aux.'!$A$12:$AE$722,MATCH($B234,'Res.Aux.'!$Y$12:$Y$722,0),MATCH(S$6,'Res.Aux.'!$A$15:$AE$15,0)))</f>
        <v/>
      </c>
      <c r="T234" s="415" t="str">
        <f>IF($B234="-","",INDEX('Res.Aux.'!$A$12:$AE$722,MATCH($B234,'Res.Aux.'!$Y$12:$Y$722,0),MATCH(T$6,'Res.Aux.'!$A$15:$AE$15,0)))</f>
        <v/>
      </c>
      <c r="U234" s="416" t="str">
        <f>IF($B234="-","",INDEX('Res.Aux.'!$A$12:$AE$722,MATCH($B234,'Res.Aux.'!$Y$12:$Y$722,0),MATCH(U$6,'Res.Aux.'!$A$15:$AE$15,0)))</f>
        <v/>
      </c>
      <c r="V234" s="417"/>
      <c r="W234" s="414" t="str">
        <f t="shared" si="68"/>
        <v>-</v>
      </c>
      <c r="X234" s="415" t="str">
        <f t="shared" si="69"/>
        <v>-</v>
      </c>
      <c r="Y234" s="415" t="str">
        <f t="shared" si="70"/>
        <v>-</v>
      </c>
      <c r="Z234" s="416" t="str">
        <f t="shared" si="71"/>
        <v>-</v>
      </c>
      <c r="AA234" s="417"/>
      <c r="AB234" s="414" t="str">
        <f t="shared" si="72"/>
        <v>-</v>
      </c>
      <c r="AC234" s="415" t="str">
        <f t="shared" si="73"/>
        <v>-</v>
      </c>
      <c r="AD234" s="415" t="str">
        <f t="shared" si="74"/>
        <v>-</v>
      </c>
      <c r="AE234" s="416" t="str">
        <f t="shared" si="75"/>
        <v>-</v>
      </c>
      <c r="AF234" s="417"/>
      <c r="AG234" s="410" t="str">
        <f t="shared" si="76"/>
        <v>-</v>
      </c>
      <c r="AH234" s="417"/>
      <c r="AI234" s="418" t="str">
        <f t="shared" si="77"/>
        <v>ù</v>
      </c>
      <c r="AJ234" s="419" t="str">
        <f t="shared" si="78"/>
        <v>~</v>
      </c>
      <c r="AK234" s="417"/>
      <c r="AL234" s="414" t="str">
        <f t="shared" si="79"/>
        <v>-</v>
      </c>
      <c r="AM234" s="416" t="str">
        <f t="shared" si="80"/>
        <v>-</v>
      </c>
    </row>
    <row r="235" spans="2:39" ht="15" x14ac:dyDescent="0.3">
      <c r="B235" s="400" t="str">
        <f>IF(MAX(B$7:B234)+1&gt;MAX('Res.Aux.'!$Y$23:$Y$722),"-",MAX(B$7:B234)+1)</f>
        <v>-</v>
      </c>
      <c r="C235" s="401" t="str">
        <f>IF($B235="-","",INDEX('Res.Aux.'!$A$12:$AE$722,MATCH($B235,'Res.Aux.'!$Y$12:$Y$722,0),MATCH(C$6,'Res.Aux.'!$A$14:$AE$14,0)))</f>
        <v/>
      </c>
      <c r="D235" s="402" t="str">
        <f t="shared" si="65"/>
        <v/>
      </c>
      <c r="E235" s="403" t="str">
        <f>IF($B235="-","",INDEX('Res.Aux.'!$A$12:$AE$722,MATCH($B235,'Res.Aux.'!$Y$12:$Y$722,0),MATCH(E$6,'Res.Aux.'!$A$14:$AE$14,0)))</f>
        <v/>
      </c>
      <c r="F235" s="402" t="str">
        <f t="shared" si="66"/>
        <v/>
      </c>
      <c r="G235" s="404" t="str">
        <f>IF($B235="-","",INDEX('Res.Aux.'!$A$12:$AE$722,MATCH($B235,'Res.Aux.'!$Y$12:$Y$722,0),MATCH(G$6,'Res.Aux.'!$A$14:$AE$14,0)))</f>
        <v/>
      </c>
      <c r="H235" s="405" t="str">
        <f>IF($B235="-","",Datos!$I$16)</f>
        <v/>
      </c>
      <c r="I235" s="406" t="str">
        <f>IF($C235="","",Datos!$G$16)</f>
        <v/>
      </c>
      <c r="J235" s="407" t="str">
        <f>IF($B235="-","",INDEX('Res.Aux.'!$A$12:$AE$722,MATCH($B235,'Res.Aux.'!$Y$12:$Y$722,0),MATCH(J$6,'Res.Aux.'!$A$14:$AE$14,0)))</f>
        <v/>
      </c>
      <c r="K235" s="408" t="str">
        <f>IF($C235="","",Datos!$H$26)</f>
        <v/>
      </c>
      <c r="L235" s="409" t="str">
        <f>IF($I235="","",INDEX(Datos!$D$25:$I$33,MATCH('G. VAR. MAKRO'!$M235,Datos!$E$25:$E$33,0),MATCH('G. VAR. MAKRO'!$L$6,Datos!$D$26:$I$26,0)))</f>
        <v/>
      </c>
      <c r="M235" s="407" t="str">
        <f>IF($I235="","",INDEX('Res.Aux.'!$A$12:$AE$722,MATCH($B235,'Res.Aux.'!$Y$12:$Y$722,0),MATCH(M$6,'Res.Aux.'!$A$22:$AE$22,0)))</f>
        <v/>
      </c>
      <c r="N235" s="410" t="str">
        <f>IF($B235="-","",INDEX('Res.Aux.'!$A$12:$AE$722,MATCH($B235,'Res.Aux.'!$Y$12:$Y$722,0),MATCH(N$6,'Res.Aux.'!$A$14:$AE$14,0)))</f>
        <v/>
      </c>
      <c r="O235" s="411"/>
      <c r="P235" s="412" t="str">
        <f t="shared" si="64"/>
        <v/>
      </c>
      <c r="Q235" s="413" t="str">
        <f t="shared" si="67"/>
        <v>ù</v>
      </c>
      <c r="R235" s="414" t="str">
        <f>IF($B235="-","",INDEX('Res.Aux.'!$A$12:$AE$722,MATCH($B235,'Res.Aux.'!$Y$12:$Y$722,0),MATCH(R$6,'Res.Aux.'!$A$15:$AE$15,0)))</f>
        <v/>
      </c>
      <c r="S235" s="415" t="str">
        <f>IF($B235="-","",INDEX('Res.Aux.'!$A$12:$AE$722,MATCH($B235,'Res.Aux.'!$Y$12:$Y$722,0),MATCH(S$6,'Res.Aux.'!$A$15:$AE$15,0)))</f>
        <v/>
      </c>
      <c r="T235" s="415" t="str">
        <f>IF($B235="-","",INDEX('Res.Aux.'!$A$12:$AE$722,MATCH($B235,'Res.Aux.'!$Y$12:$Y$722,0),MATCH(T$6,'Res.Aux.'!$A$15:$AE$15,0)))</f>
        <v/>
      </c>
      <c r="U235" s="416" t="str">
        <f>IF($B235="-","",INDEX('Res.Aux.'!$A$12:$AE$722,MATCH($B235,'Res.Aux.'!$Y$12:$Y$722,0),MATCH(U$6,'Res.Aux.'!$A$15:$AE$15,0)))</f>
        <v/>
      </c>
      <c r="V235" s="417"/>
      <c r="W235" s="414" t="str">
        <f t="shared" si="68"/>
        <v>-</v>
      </c>
      <c r="X235" s="415" t="str">
        <f t="shared" si="69"/>
        <v>-</v>
      </c>
      <c r="Y235" s="415" t="str">
        <f t="shared" si="70"/>
        <v>-</v>
      </c>
      <c r="Z235" s="416" t="str">
        <f t="shared" si="71"/>
        <v>-</v>
      </c>
      <c r="AA235" s="417"/>
      <c r="AB235" s="414" t="str">
        <f t="shared" si="72"/>
        <v>-</v>
      </c>
      <c r="AC235" s="415" t="str">
        <f t="shared" si="73"/>
        <v>-</v>
      </c>
      <c r="AD235" s="415" t="str">
        <f t="shared" si="74"/>
        <v>-</v>
      </c>
      <c r="AE235" s="416" t="str">
        <f t="shared" si="75"/>
        <v>-</v>
      </c>
      <c r="AF235" s="417"/>
      <c r="AG235" s="410" t="str">
        <f t="shared" si="76"/>
        <v>-</v>
      </c>
      <c r="AH235" s="417"/>
      <c r="AI235" s="418" t="str">
        <f t="shared" si="77"/>
        <v>ù</v>
      </c>
      <c r="AJ235" s="419" t="str">
        <f t="shared" si="78"/>
        <v>~</v>
      </c>
      <c r="AK235" s="417"/>
      <c r="AL235" s="414" t="str">
        <f t="shared" si="79"/>
        <v>-</v>
      </c>
      <c r="AM235" s="416" t="str">
        <f t="shared" si="80"/>
        <v>-</v>
      </c>
    </row>
    <row r="236" spans="2:39" ht="15" x14ac:dyDescent="0.3">
      <c r="B236" s="400" t="str">
        <f>IF(MAX(B$7:B235)+1&gt;MAX('Res.Aux.'!$Y$23:$Y$722),"-",MAX(B$7:B235)+1)</f>
        <v>-</v>
      </c>
      <c r="C236" s="401" t="str">
        <f>IF($B236="-","",INDEX('Res.Aux.'!$A$12:$AE$722,MATCH($B236,'Res.Aux.'!$Y$12:$Y$722,0),MATCH(C$6,'Res.Aux.'!$A$14:$AE$14,0)))</f>
        <v/>
      </c>
      <c r="D236" s="402" t="str">
        <f t="shared" si="65"/>
        <v/>
      </c>
      <c r="E236" s="403" t="str">
        <f>IF($B236="-","",INDEX('Res.Aux.'!$A$12:$AE$722,MATCH($B236,'Res.Aux.'!$Y$12:$Y$722,0),MATCH(E$6,'Res.Aux.'!$A$14:$AE$14,0)))</f>
        <v/>
      </c>
      <c r="F236" s="402" t="str">
        <f t="shared" si="66"/>
        <v/>
      </c>
      <c r="G236" s="404" t="str">
        <f>IF($B236="-","",INDEX('Res.Aux.'!$A$12:$AE$722,MATCH($B236,'Res.Aux.'!$Y$12:$Y$722,0),MATCH(G$6,'Res.Aux.'!$A$14:$AE$14,0)))</f>
        <v/>
      </c>
      <c r="H236" s="405" t="str">
        <f>IF($B236="-","",Datos!$I$16)</f>
        <v/>
      </c>
      <c r="I236" s="406" t="str">
        <f>IF($C236="","",Datos!$G$16)</f>
        <v/>
      </c>
      <c r="J236" s="407" t="str">
        <f>IF($B236="-","",INDEX('Res.Aux.'!$A$12:$AE$722,MATCH($B236,'Res.Aux.'!$Y$12:$Y$722,0),MATCH(J$6,'Res.Aux.'!$A$14:$AE$14,0)))</f>
        <v/>
      </c>
      <c r="K236" s="408" t="str">
        <f>IF($C236="","",Datos!$H$26)</f>
        <v/>
      </c>
      <c r="L236" s="409" t="str">
        <f>IF($I236="","",INDEX(Datos!$D$25:$I$33,MATCH('G. VAR. MAKRO'!$M236,Datos!$E$25:$E$33,0),MATCH('G. VAR. MAKRO'!$L$6,Datos!$D$26:$I$26,0)))</f>
        <v/>
      </c>
      <c r="M236" s="407" t="str">
        <f>IF($I236="","",INDEX('Res.Aux.'!$A$12:$AE$722,MATCH($B236,'Res.Aux.'!$Y$12:$Y$722,0),MATCH(M$6,'Res.Aux.'!$A$22:$AE$22,0)))</f>
        <v/>
      </c>
      <c r="N236" s="410" t="str">
        <f>IF($B236="-","",INDEX('Res.Aux.'!$A$12:$AE$722,MATCH($B236,'Res.Aux.'!$Y$12:$Y$722,0),MATCH(N$6,'Res.Aux.'!$A$14:$AE$14,0)))</f>
        <v/>
      </c>
      <c r="O236" s="411"/>
      <c r="P236" s="412" t="str">
        <f t="shared" si="64"/>
        <v/>
      </c>
      <c r="Q236" s="413" t="str">
        <f t="shared" si="67"/>
        <v>ù</v>
      </c>
      <c r="R236" s="414" t="str">
        <f>IF($B236="-","",INDEX('Res.Aux.'!$A$12:$AE$722,MATCH($B236,'Res.Aux.'!$Y$12:$Y$722,0),MATCH(R$6,'Res.Aux.'!$A$15:$AE$15,0)))</f>
        <v/>
      </c>
      <c r="S236" s="415" t="str">
        <f>IF($B236="-","",INDEX('Res.Aux.'!$A$12:$AE$722,MATCH($B236,'Res.Aux.'!$Y$12:$Y$722,0),MATCH(S$6,'Res.Aux.'!$A$15:$AE$15,0)))</f>
        <v/>
      </c>
      <c r="T236" s="415" t="str">
        <f>IF($B236="-","",INDEX('Res.Aux.'!$A$12:$AE$722,MATCH($B236,'Res.Aux.'!$Y$12:$Y$722,0),MATCH(T$6,'Res.Aux.'!$A$15:$AE$15,0)))</f>
        <v/>
      </c>
      <c r="U236" s="416" t="str">
        <f>IF($B236="-","",INDEX('Res.Aux.'!$A$12:$AE$722,MATCH($B236,'Res.Aux.'!$Y$12:$Y$722,0),MATCH(U$6,'Res.Aux.'!$A$15:$AE$15,0)))</f>
        <v/>
      </c>
      <c r="V236" s="417"/>
      <c r="W236" s="414" t="str">
        <f t="shared" si="68"/>
        <v>-</v>
      </c>
      <c r="X236" s="415" t="str">
        <f t="shared" si="69"/>
        <v>-</v>
      </c>
      <c r="Y236" s="415" t="str">
        <f t="shared" si="70"/>
        <v>-</v>
      </c>
      <c r="Z236" s="416" t="str">
        <f t="shared" si="71"/>
        <v>-</v>
      </c>
      <c r="AA236" s="417"/>
      <c r="AB236" s="414" t="str">
        <f t="shared" si="72"/>
        <v>-</v>
      </c>
      <c r="AC236" s="415" t="str">
        <f t="shared" si="73"/>
        <v>-</v>
      </c>
      <c r="AD236" s="415" t="str">
        <f t="shared" si="74"/>
        <v>-</v>
      </c>
      <c r="AE236" s="416" t="str">
        <f t="shared" si="75"/>
        <v>-</v>
      </c>
      <c r="AF236" s="417"/>
      <c r="AG236" s="410" t="str">
        <f t="shared" si="76"/>
        <v>-</v>
      </c>
      <c r="AH236" s="417"/>
      <c r="AI236" s="418" t="str">
        <f t="shared" si="77"/>
        <v>ù</v>
      </c>
      <c r="AJ236" s="419" t="str">
        <f t="shared" si="78"/>
        <v>~</v>
      </c>
      <c r="AK236" s="417"/>
      <c r="AL236" s="414" t="str">
        <f t="shared" si="79"/>
        <v>-</v>
      </c>
      <c r="AM236" s="416" t="str">
        <f t="shared" si="80"/>
        <v>-</v>
      </c>
    </row>
    <row r="237" spans="2:39" ht="15" x14ac:dyDescent="0.3">
      <c r="B237" s="400" t="str">
        <f>IF(MAX(B$7:B236)+1&gt;MAX('Res.Aux.'!$Y$23:$Y$722),"-",MAX(B$7:B236)+1)</f>
        <v>-</v>
      </c>
      <c r="C237" s="401" t="str">
        <f>IF($B237="-","",INDEX('Res.Aux.'!$A$12:$AE$722,MATCH($B237,'Res.Aux.'!$Y$12:$Y$722,0),MATCH(C$6,'Res.Aux.'!$A$14:$AE$14,0)))</f>
        <v/>
      </c>
      <c r="D237" s="402" t="str">
        <f t="shared" si="65"/>
        <v/>
      </c>
      <c r="E237" s="403" t="str">
        <f>IF($B237="-","",INDEX('Res.Aux.'!$A$12:$AE$722,MATCH($B237,'Res.Aux.'!$Y$12:$Y$722,0),MATCH(E$6,'Res.Aux.'!$A$14:$AE$14,0)))</f>
        <v/>
      </c>
      <c r="F237" s="402" t="str">
        <f t="shared" si="66"/>
        <v/>
      </c>
      <c r="G237" s="404" t="str">
        <f>IF($B237="-","",INDEX('Res.Aux.'!$A$12:$AE$722,MATCH($B237,'Res.Aux.'!$Y$12:$Y$722,0),MATCH(G$6,'Res.Aux.'!$A$14:$AE$14,0)))</f>
        <v/>
      </c>
      <c r="H237" s="405" t="str">
        <f>IF($B237="-","",Datos!$I$16)</f>
        <v/>
      </c>
      <c r="I237" s="406" t="str">
        <f>IF($C237="","",Datos!$G$16)</f>
        <v/>
      </c>
      <c r="J237" s="407" t="str">
        <f>IF($B237="-","",INDEX('Res.Aux.'!$A$12:$AE$722,MATCH($B237,'Res.Aux.'!$Y$12:$Y$722,0),MATCH(J$6,'Res.Aux.'!$A$14:$AE$14,0)))</f>
        <v/>
      </c>
      <c r="K237" s="408" t="str">
        <f>IF($C237="","",Datos!$H$26)</f>
        <v/>
      </c>
      <c r="L237" s="409" t="str">
        <f>IF($I237="","",INDEX(Datos!$D$25:$I$33,MATCH('G. VAR. MAKRO'!$M237,Datos!$E$25:$E$33,0),MATCH('G. VAR. MAKRO'!$L$6,Datos!$D$26:$I$26,0)))</f>
        <v/>
      </c>
      <c r="M237" s="407" t="str">
        <f>IF($I237="","",INDEX('Res.Aux.'!$A$12:$AE$722,MATCH($B237,'Res.Aux.'!$Y$12:$Y$722,0),MATCH(M$6,'Res.Aux.'!$A$22:$AE$22,0)))</f>
        <v/>
      </c>
      <c r="N237" s="410" t="str">
        <f>IF($B237="-","",INDEX('Res.Aux.'!$A$12:$AE$722,MATCH($B237,'Res.Aux.'!$Y$12:$Y$722,0),MATCH(N$6,'Res.Aux.'!$A$14:$AE$14,0)))</f>
        <v/>
      </c>
      <c r="O237" s="411"/>
      <c r="P237" s="412" t="str">
        <f t="shared" si="64"/>
        <v/>
      </c>
      <c r="Q237" s="413" t="str">
        <f t="shared" si="67"/>
        <v>ù</v>
      </c>
      <c r="R237" s="414" t="str">
        <f>IF($B237="-","",INDEX('Res.Aux.'!$A$12:$AE$722,MATCH($B237,'Res.Aux.'!$Y$12:$Y$722,0),MATCH(R$6,'Res.Aux.'!$A$15:$AE$15,0)))</f>
        <v/>
      </c>
      <c r="S237" s="415" t="str">
        <f>IF($B237="-","",INDEX('Res.Aux.'!$A$12:$AE$722,MATCH($B237,'Res.Aux.'!$Y$12:$Y$722,0),MATCH(S$6,'Res.Aux.'!$A$15:$AE$15,0)))</f>
        <v/>
      </c>
      <c r="T237" s="415" t="str">
        <f>IF($B237="-","",INDEX('Res.Aux.'!$A$12:$AE$722,MATCH($B237,'Res.Aux.'!$Y$12:$Y$722,0),MATCH(T$6,'Res.Aux.'!$A$15:$AE$15,0)))</f>
        <v/>
      </c>
      <c r="U237" s="416" t="str">
        <f>IF($B237="-","",INDEX('Res.Aux.'!$A$12:$AE$722,MATCH($B237,'Res.Aux.'!$Y$12:$Y$722,0),MATCH(U$6,'Res.Aux.'!$A$15:$AE$15,0)))</f>
        <v/>
      </c>
      <c r="V237" s="417"/>
      <c r="W237" s="414" t="str">
        <f t="shared" si="68"/>
        <v>-</v>
      </c>
      <c r="X237" s="415" t="str">
        <f t="shared" si="69"/>
        <v>-</v>
      </c>
      <c r="Y237" s="415" t="str">
        <f t="shared" si="70"/>
        <v>-</v>
      </c>
      <c r="Z237" s="416" t="str">
        <f t="shared" si="71"/>
        <v>-</v>
      </c>
      <c r="AA237" s="417"/>
      <c r="AB237" s="414" t="str">
        <f t="shared" si="72"/>
        <v>-</v>
      </c>
      <c r="AC237" s="415" t="str">
        <f t="shared" si="73"/>
        <v>-</v>
      </c>
      <c r="AD237" s="415" t="str">
        <f t="shared" si="74"/>
        <v>-</v>
      </c>
      <c r="AE237" s="416" t="str">
        <f t="shared" si="75"/>
        <v>-</v>
      </c>
      <c r="AF237" s="417"/>
      <c r="AG237" s="410" t="str">
        <f t="shared" si="76"/>
        <v>-</v>
      </c>
      <c r="AH237" s="417"/>
      <c r="AI237" s="418" t="str">
        <f t="shared" si="77"/>
        <v>ù</v>
      </c>
      <c r="AJ237" s="419" t="str">
        <f t="shared" si="78"/>
        <v>~</v>
      </c>
      <c r="AK237" s="417"/>
      <c r="AL237" s="414" t="str">
        <f t="shared" si="79"/>
        <v>-</v>
      </c>
      <c r="AM237" s="416" t="str">
        <f t="shared" si="80"/>
        <v>-</v>
      </c>
    </row>
    <row r="238" spans="2:39" ht="15" x14ac:dyDescent="0.3">
      <c r="B238" s="400" t="str">
        <f>IF(MAX(B$7:B237)+1&gt;MAX('Res.Aux.'!$Y$23:$Y$722),"-",MAX(B$7:B237)+1)</f>
        <v>-</v>
      </c>
      <c r="C238" s="401" t="str">
        <f>IF($B238="-","",INDEX('Res.Aux.'!$A$12:$AE$722,MATCH($B238,'Res.Aux.'!$Y$12:$Y$722,0),MATCH(C$6,'Res.Aux.'!$A$14:$AE$14,0)))</f>
        <v/>
      </c>
      <c r="D238" s="402" t="str">
        <f t="shared" si="65"/>
        <v/>
      </c>
      <c r="E238" s="403" t="str">
        <f>IF($B238="-","",INDEX('Res.Aux.'!$A$12:$AE$722,MATCH($B238,'Res.Aux.'!$Y$12:$Y$722,0),MATCH(E$6,'Res.Aux.'!$A$14:$AE$14,0)))</f>
        <v/>
      </c>
      <c r="F238" s="402" t="str">
        <f t="shared" si="66"/>
        <v/>
      </c>
      <c r="G238" s="404" t="str">
        <f>IF($B238="-","",INDEX('Res.Aux.'!$A$12:$AE$722,MATCH($B238,'Res.Aux.'!$Y$12:$Y$722,0),MATCH(G$6,'Res.Aux.'!$A$14:$AE$14,0)))</f>
        <v/>
      </c>
      <c r="H238" s="405" t="str">
        <f>IF($B238="-","",Datos!$I$16)</f>
        <v/>
      </c>
      <c r="I238" s="406" t="str">
        <f>IF($C238="","",Datos!$G$16)</f>
        <v/>
      </c>
      <c r="J238" s="407" t="str">
        <f>IF($B238="-","",INDEX('Res.Aux.'!$A$12:$AE$722,MATCH($B238,'Res.Aux.'!$Y$12:$Y$722,0),MATCH(J$6,'Res.Aux.'!$A$14:$AE$14,0)))</f>
        <v/>
      </c>
      <c r="K238" s="408" t="str">
        <f>IF($C238="","",Datos!$H$26)</f>
        <v/>
      </c>
      <c r="L238" s="409" t="str">
        <f>IF($I238="","",INDEX(Datos!$D$25:$I$33,MATCH('G. VAR. MAKRO'!$M238,Datos!$E$25:$E$33,0),MATCH('G. VAR. MAKRO'!$L$6,Datos!$D$26:$I$26,0)))</f>
        <v/>
      </c>
      <c r="M238" s="407" t="str">
        <f>IF($I238="","",INDEX('Res.Aux.'!$A$12:$AE$722,MATCH($B238,'Res.Aux.'!$Y$12:$Y$722,0),MATCH(M$6,'Res.Aux.'!$A$22:$AE$22,0)))</f>
        <v/>
      </c>
      <c r="N238" s="410" t="str">
        <f>IF($B238="-","",INDEX('Res.Aux.'!$A$12:$AE$722,MATCH($B238,'Res.Aux.'!$Y$12:$Y$722,0),MATCH(N$6,'Res.Aux.'!$A$14:$AE$14,0)))</f>
        <v/>
      </c>
      <c r="O238" s="411"/>
      <c r="P238" s="412" t="str">
        <f t="shared" si="64"/>
        <v/>
      </c>
      <c r="Q238" s="413" t="str">
        <f t="shared" si="67"/>
        <v>ù</v>
      </c>
      <c r="R238" s="414" t="str">
        <f>IF($B238="-","",INDEX('Res.Aux.'!$A$12:$AE$722,MATCH($B238,'Res.Aux.'!$Y$12:$Y$722,0),MATCH(R$6,'Res.Aux.'!$A$15:$AE$15,0)))</f>
        <v/>
      </c>
      <c r="S238" s="415" t="str">
        <f>IF($B238="-","",INDEX('Res.Aux.'!$A$12:$AE$722,MATCH($B238,'Res.Aux.'!$Y$12:$Y$722,0),MATCH(S$6,'Res.Aux.'!$A$15:$AE$15,0)))</f>
        <v/>
      </c>
      <c r="T238" s="415" t="str">
        <f>IF($B238="-","",INDEX('Res.Aux.'!$A$12:$AE$722,MATCH($B238,'Res.Aux.'!$Y$12:$Y$722,0),MATCH(T$6,'Res.Aux.'!$A$15:$AE$15,0)))</f>
        <v/>
      </c>
      <c r="U238" s="416" t="str">
        <f>IF($B238="-","",INDEX('Res.Aux.'!$A$12:$AE$722,MATCH($B238,'Res.Aux.'!$Y$12:$Y$722,0),MATCH(U$6,'Res.Aux.'!$A$15:$AE$15,0)))</f>
        <v/>
      </c>
      <c r="V238" s="417"/>
      <c r="W238" s="414" t="str">
        <f t="shared" si="68"/>
        <v>-</v>
      </c>
      <c r="X238" s="415" t="str">
        <f t="shared" si="69"/>
        <v>-</v>
      </c>
      <c r="Y238" s="415" t="str">
        <f t="shared" si="70"/>
        <v>-</v>
      </c>
      <c r="Z238" s="416" t="str">
        <f t="shared" si="71"/>
        <v>-</v>
      </c>
      <c r="AA238" s="417"/>
      <c r="AB238" s="414" t="str">
        <f t="shared" si="72"/>
        <v>-</v>
      </c>
      <c r="AC238" s="415" t="str">
        <f t="shared" si="73"/>
        <v>-</v>
      </c>
      <c r="AD238" s="415" t="str">
        <f t="shared" si="74"/>
        <v>-</v>
      </c>
      <c r="AE238" s="416" t="str">
        <f t="shared" si="75"/>
        <v>-</v>
      </c>
      <c r="AF238" s="417"/>
      <c r="AG238" s="410" t="str">
        <f t="shared" si="76"/>
        <v>-</v>
      </c>
      <c r="AH238" s="417"/>
      <c r="AI238" s="418" t="str">
        <f t="shared" si="77"/>
        <v>ù</v>
      </c>
      <c r="AJ238" s="419" t="str">
        <f t="shared" si="78"/>
        <v>~</v>
      </c>
      <c r="AK238" s="417"/>
      <c r="AL238" s="414" t="str">
        <f t="shared" si="79"/>
        <v>-</v>
      </c>
      <c r="AM238" s="416" t="str">
        <f t="shared" si="80"/>
        <v>-</v>
      </c>
    </row>
    <row r="239" spans="2:39" ht="15" x14ac:dyDescent="0.3">
      <c r="B239" s="400" t="str">
        <f>IF(MAX(B$7:B238)+1&gt;MAX('Res.Aux.'!$Y$23:$Y$722),"-",MAX(B$7:B238)+1)</f>
        <v>-</v>
      </c>
      <c r="C239" s="401" t="str">
        <f>IF($B239="-","",INDEX('Res.Aux.'!$A$12:$AE$722,MATCH($B239,'Res.Aux.'!$Y$12:$Y$722,0),MATCH(C$6,'Res.Aux.'!$A$14:$AE$14,0)))</f>
        <v/>
      </c>
      <c r="D239" s="402" t="str">
        <f t="shared" si="65"/>
        <v/>
      </c>
      <c r="E239" s="403" t="str">
        <f>IF($B239="-","",INDEX('Res.Aux.'!$A$12:$AE$722,MATCH($B239,'Res.Aux.'!$Y$12:$Y$722,0),MATCH(E$6,'Res.Aux.'!$A$14:$AE$14,0)))</f>
        <v/>
      </c>
      <c r="F239" s="402" t="str">
        <f t="shared" si="66"/>
        <v/>
      </c>
      <c r="G239" s="404" t="str">
        <f>IF($B239="-","",INDEX('Res.Aux.'!$A$12:$AE$722,MATCH($B239,'Res.Aux.'!$Y$12:$Y$722,0),MATCH(G$6,'Res.Aux.'!$A$14:$AE$14,0)))</f>
        <v/>
      </c>
      <c r="H239" s="405" t="str">
        <f>IF($B239="-","",Datos!$I$16)</f>
        <v/>
      </c>
      <c r="I239" s="406" t="str">
        <f>IF($C239="","",Datos!$G$16)</f>
        <v/>
      </c>
      <c r="J239" s="407" t="str">
        <f>IF($B239="-","",INDEX('Res.Aux.'!$A$12:$AE$722,MATCH($B239,'Res.Aux.'!$Y$12:$Y$722,0),MATCH(J$6,'Res.Aux.'!$A$14:$AE$14,0)))</f>
        <v/>
      </c>
      <c r="K239" s="408" t="str">
        <f>IF($C239="","",Datos!$H$26)</f>
        <v/>
      </c>
      <c r="L239" s="409" t="str">
        <f>IF($I239="","",INDEX(Datos!$D$25:$I$33,MATCH('G. VAR. MAKRO'!$M239,Datos!$E$25:$E$33,0),MATCH('G. VAR. MAKRO'!$L$6,Datos!$D$26:$I$26,0)))</f>
        <v/>
      </c>
      <c r="M239" s="407" t="str">
        <f>IF($I239="","",INDEX('Res.Aux.'!$A$12:$AE$722,MATCH($B239,'Res.Aux.'!$Y$12:$Y$722,0),MATCH(M$6,'Res.Aux.'!$A$22:$AE$22,0)))</f>
        <v/>
      </c>
      <c r="N239" s="410" t="str">
        <f>IF($B239="-","",INDEX('Res.Aux.'!$A$12:$AE$722,MATCH($B239,'Res.Aux.'!$Y$12:$Y$722,0),MATCH(N$6,'Res.Aux.'!$A$14:$AE$14,0)))</f>
        <v/>
      </c>
      <c r="O239" s="411"/>
      <c r="P239" s="412" t="str">
        <f t="shared" si="64"/>
        <v/>
      </c>
      <c r="Q239" s="413" t="str">
        <f t="shared" si="67"/>
        <v>ù</v>
      </c>
      <c r="R239" s="414" t="str">
        <f>IF($B239="-","",INDEX('Res.Aux.'!$A$12:$AE$722,MATCH($B239,'Res.Aux.'!$Y$12:$Y$722,0),MATCH(R$6,'Res.Aux.'!$A$15:$AE$15,0)))</f>
        <v/>
      </c>
      <c r="S239" s="415" t="str">
        <f>IF($B239="-","",INDEX('Res.Aux.'!$A$12:$AE$722,MATCH($B239,'Res.Aux.'!$Y$12:$Y$722,0),MATCH(S$6,'Res.Aux.'!$A$15:$AE$15,0)))</f>
        <v/>
      </c>
      <c r="T239" s="415" t="str">
        <f>IF($B239="-","",INDEX('Res.Aux.'!$A$12:$AE$722,MATCH($B239,'Res.Aux.'!$Y$12:$Y$722,0),MATCH(T$6,'Res.Aux.'!$A$15:$AE$15,0)))</f>
        <v/>
      </c>
      <c r="U239" s="416" t="str">
        <f>IF($B239="-","",INDEX('Res.Aux.'!$A$12:$AE$722,MATCH($B239,'Res.Aux.'!$Y$12:$Y$722,0),MATCH(U$6,'Res.Aux.'!$A$15:$AE$15,0)))</f>
        <v/>
      </c>
      <c r="V239" s="417"/>
      <c r="W239" s="414" t="str">
        <f t="shared" si="68"/>
        <v>-</v>
      </c>
      <c r="X239" s="415" t="str">
        <f t="shared" si="69"/>
        <v>-</v>
      </c>
      <c r="Y239" s="415" t="str">
        <f t="shared" si="70"/>
        <v>-</v>
      </c>
      <c r="Z239" s="416" t="str">
        <f t="shared" si="71"/>
        <v>-</v>
      </c>
      <c r="AA239" s="417"/>
      <c r="AB239" s="414" t="str">
        <f t="shared" si="72"/>
        <v>-</v>
      </c>
      <c r="AC239" s="415" t="str">
        <f t="shared" si="73"/>
        <v>-</v>
      </c>
      <c r="AD239" s="415" t="str">
        <f t="shared" si="74"/>
        <v>-</v>
      </c>
      <c r="AE239" s="416" t="str">
        <f t="shared" si="75"/>
        <v>-</v>
      </c>
      <c r="AF239" s="417"/>
      <c r="AG239" s="410" t="str">
        <f t="shared" si="76"/>
        <v>-</v>
      </c>
      <c r="AH239" s="417"/>
      <c r="AI239" s="418" t="str">
        <f t="shared" si="77"/>
        <v>ù</v>
      </c>
      <c r="AJ239" s="419" t="str">
        <f t="shared" si="78"/>
        <v>~</v>
      </c>
      <c r="AK239" s="417"/>
      <c r="AL239" s="414" t="str">
        <f t="shared" si="79"/>
        <v>-</v>
      </c>
      <c r="AM239" s="416" t="str">
        <f t="shared" si="80"/>
        <v>-</v>
      </c>
    </row>
    <row r="240" spans="2:39" ht="15" x14ac:dyDescent="0.3">
      <c r="B240" s="400" t="str">
        <f>IF(MAX(B$7:B239)+1&gt;MAX('Res.Aux.'!$Y$23:$Y$722),"-",MAX(B$7:B239)+1)</f>
        <v>-</v>
      </c>
      <c r="C240" s="401" t="str">
        <f>IF($B240="-","",INDEX('Res.Aux.'!$A$12:$AE$722,MATCH($B240,'Res.Aux.'!$Y$12:$Y$722,0),MATCH(C$6,'Res.Aux.'!$A$14:$AE$14,0)))</f>
        <v/>
      </c>
      <c r="D240" s="402" t="str">
        <f t="shared" si="65"/>
        <v/>
      </c>
      <c r="E240" s="403" t="str">
        <f>IF($B240="-","",INDEX('Res.Aux.'!$A$12:$AE$722,MATCH($B240,'Res.Aux.'!$Y$12:$Y$722,0),MATCH(E$6,'Res.Aux.'!$A$14:$AE$14,0)))</f>
        <v/>
      </c>
      <c r="F240" s="402" t="str">
        <f t="shared" si="66"/>
        <v/>
      </c>
      <c r="G240" s="404" t="str">
        <f>IF($B240="-","",INDEX('Res.Aux.'!$A$12:$AE$722,MATCH($B240,'Res.Aux.'!$Y$12:$Y$722,0),MATCH(G$6,'Res.Aux.'!$A$14:$AE$14,0)))</f>
        <v/>
      </c>
      <c r="H240" s="405" t="str">
        <f>IF($B240="-","",Datos!$I$16)</f>
        <v/>
      </c>
      <c r="I240" s="406" t="str">
        <f>IF($C240="","",Datos!$G$16)</f>
        <v/>
      </c>
      <c r="J240" s="407" t="str">
        <f>IF($B240="-","",INDEX('Res.Aux.'!$A$12:$AE$722,MATCH($B240,'Res.Aux.'!$Y$12:$Y$722,0),MATCH(J$6,'Res.Aux.'!$A$14:$AE$14,0)))</f>
        <v/>
      </c>
      <c r="K240" s="408" t="str">
        <f>IF($C240="","",Datos!$H$26)</f>
        <v/>
      </c>
      <c r="L240" s="409" t="str">
        <f>IF($I240="","",INDEX(Datos!$D$25:$I$33,MATCH('G. VAR. MAKRO'!$M240,Datos!$E$25:$E$33,0),MATCH('G. VAR. MAKRO'!$L$6,Datos!$D$26:$I$26,0)))</f>
        <v/>
      </c>
      <c r="M240" s="407" t="str">
        <f>IF($I240="","",INDEX('Res.Aux.'!$A$12:$AE$722,MATCH($B240,'Res.Aux.'!$Y$12:$Y$722,0),MATCH(M$6,'Res.Aux.'!$A$22:$AE$22,0)))</f>
        <v/>
      </c>
      <c r="N240" s="410" t="str">
        <f>IF($B240="-","",INDEX('Res.Aux.'!$A$12:$AE$722,MATCH($B240,'Res.Aux.'!$Y$12:$Y$722,0),MATCH(N$6,'Res.Aux.'!$A$14:$AE$14,0)))</f>
        <v/>
      </c>
      <c r="O240" s="411"/>
      <c r="P240" s="412" t="str">
        <f t="shared" si="64"/>
        <v/>
      </c>
      <c r="Q240" s="413" t="str">
        <f t="shared" si="67"/>
        <v>ù</v>
      </c>
      <c r="R240" s="414" t="str">
        <f>IF($B240="-","",INDEX('Res.Aux.'!$A$12:$AE$722,MATCH($B240,'Res.Aux.'!$Y$12:$Y$722,0),MATCH(R$6,'Res.Aux.'!$A$15:$AE$15,0)))</f>
        <v/>
      </c>
      <c r="S240" s="415" t="str">
        <f>IF($B240="-","",INDEX('Res.Aux.'!$A$12:$AE$722,MATCH($B240,'Res.Aux.'!$Y$12:$Y$722,0),MATCH(S$6,'Res.Aux.'!$A$15:$AE$15,0)))</f>
        <v/>
      </c>
      <c r="T240" s="415" t="str">
        <f>IF($B240="-","",INDEX('Res.Aux.'!$A$12:$AE$722,MATCH($B240,'Res.Aux.'!$Y$12:$Y$722,0),MATCH(T$6,'Res.Aux.'!$A$15:$AE$15,0)))</f>
        <v/>
      </c>
      <c r="U240" s="416" t="str">
        <f>IF($B240="-","",INDEX('Res.Aux.'!$A$12:$AE$722,MATCH($B240,'Res.Aux.'!$Y$12:$Y$722,0),MATCH(U$6,'Res.Aux.'!$A$15:$AE$15,0)))</f>
        <v/>
      </c>
      <c r="V240" s="417"/>
      <c r="W240" s="414" t="str">
        <f t="shared" si="68"/>
        <v>-</v>
      </c>
      <c r="X240" s="415" t="str">
        <f t="shared" si="69"/>
        <v>-</v>
      </c>
      <c r="Y240" s="415" t="str">
        <f t="shared" si="70"/>
        <v>-</v>
      </c>
      <c r="Z240" s="416" t="str">
        <f t="shared" si="71"/>
        <v>-</v>
      </c>
      <c r="AA240" s="417"/>
      <c r="AB240" s="414" t="str">
        <f t="shared" si="72"/>
        <v>-</v>
      </c>
      <c r="AC240" s="415" t="str">
        <f t="shared" si="73"/>
        <v>-</v>
      </c>
      <c r="AD240" s="415" t="str">
        <f t="shared" si="74"/>
        <v>-</v>
      </c>
      <c r="AE240" s="416" t="str">
        <f t="shared" si="75"/>
        <v>-</v>
      </c>
      <c r="AF240" s="417"/>
      <c r="AG240" s="410" t="str">
        <f t="shared" si="76"/>
        <v>-</v>
      </c>
      <c r="AH240" s="417"/>
      <c r="AI240" s="418" t="str">
        <f t="shared" si="77"/>
        <v>ù</v>
      </c>
      <c r="AJ240" s="419" t="str">
        <f t="shared" si="78"/>
        <v>~</v>
      </c>
      <c r="AK240" s="417"/>
      <c r="AL240" s="414" t="str">
        <f t="shared" si="79"/>
        <v>-</v>
      </c>
      <c r="AM240" s="416" t="str">
        <f t="shared" si="80"/>
        <v>-</v>
      </c>
    </row>
    <row r="241" spans="2:39" ht="15" x14ac:dyDescent="0.3">
      <c r="B241" s="400" t="str">
        <f>IF(MAX(B$7:B240)+1&gt;MAX('Res.Aux.'!$Y$23:$Y$722),"-",MAX(B$7:B240)+1)</f>
        <v>-</v>
      </c>
      <c r="C241" s="401" t="str">
        <f>IF($B241="-","",INDEX('Res.Aux.'!$A$12:$AE$722,MATCH($B241,'Res.Aux.'!$Y$12:$Y$722,0),MATCH(C$6,'Res.Aux.'!$A$14:$AE$14,0)))</f>
        <v/>
      </c>
      <c r="D241" s="402" t="str">
        <f t="shared" si="65"/>
        <v/>
      </c>
      <c r="E241" s="403" t="str">
        <f>IF($B241="-","",INDEX('Res.Aux.'!$A$12:$AE$722,MATCH($B241,'Res.Aux.'!$Y$12:$Y$722,0),MATCH(E$6,'Res.Aux.'!$A$14:$AE$14,0)))</f>
        <v/>
      </c>
      <c r="F241" s="402" t="str">
        <f t="shared" si="66"/>
        <v/>
      </c>
      <c r="G241" s="404" t="str">
        <f>IF($B241="-","",INDEX('Res.Aux.'!$A$12:$AE$722,MATCH($B241,'Res.Aux.'!$Y$12:$Y$722,0),MATCH(G$6,'Res.Aux.'!$A$14:$AE$14,0)))</f>
        <v/>
      </c>
      <c r="H241" s="405" t="str">
        <f>IF($B241="-","",Datos!$I$16)</f>
        <v/>
      </c>
      <c r="I241" s="406" t="str">
        <f>IF($C241="","",Datos!$G$16)</f>
        <v/>
      </c>
      <c r="J241" s="407" t="str">
        <f>IF($B241="-","",INDEX('Res.Aux.'!$A$12:$AE$722,MATCH($B241,'Res.Aux.'!$Y$12:$Y$722,0),MATCH(J$6,'Res.Aux.'!$A$14:$AE$14,0)))</f>
        <v/>
      </c>
      <c r="K241" s="408" t="str">
        <f>IF($C241="","",Datos!$H$26)</f>
        <v/>
      </c>
      <c r="L241" s="409" t="str">
        <f>IF($I241="","",INDEX(Datos!$D$25:$I$33,MATCH('G. VAR. MAKRO'!$M241,Datos!$E$25:$E$33,0),MATCH('G. VAR. MAKRO'!$L$6,Datos!$D$26:$I$26,0)))</f>
        <v/>
      </c>
      <c r="M241" s="407" t="str">
        <f>IF($I241="","",INDEX('Res.Aux.'!$A$12:$AE$722,MATCH($B241,'Res.Aux.'!$Y$12:$Y$722,0),MATCH(M$6,'Res.Aux.'!$A$22:$AE$22,0)))</f>
        <v/>
      </c>
      <c r="N241" s="410" t="str">
        <f>IF($B241="-","",INDEX('Res.Aux.'!$A$12:$AE$722,MATCH($B241,'Res.Aux.'!$Y$12:$Y$722,0),MATCH(N$6,'Res.Aux.'!$A$14:$AE$14,0)))</f>
        <v/>
      </c>
      <c r="O241" s="411"/>
      <c r="P241" s="412" t="str">
        <f t="shared" si="64"/>
        <v/>
      </c>
      <c r="Q241" s="413" t="str">
        <f t="shared" si="67"/>
        <v>ù</v>
      </c>
      <c r="R241" s="414" t="str">
        <f>IF($B241="-","",INDEX('Res.Aux.'!$A$12:$AE$722,MATCH($B241,'Res.Aux.'!$Y$12:$Y$722,0),MATCH(R$6,'Res.Aux.'!$A$15:$AE$15,0)))</f>
        <v/>
      </c>
      <c r="S241" s="415" t="str">
        <f>IF($B241="-","",INDEX('Res.Aux.'!$A$12:$AE$722,MATCH($B241,'Res.Aux.'!$Y$12:$Y$722,0),MATCH(S$6,'Res.Aux.'!$A$15:$AE$15,0)))</f>
        <v/>
      </c>
      <c r="T241" s="415" t="str">
        <f>IF($B241="-","",INDEX('Res.Aux.'!$A$12:$AE$722,MATCH($B241,'Res.Aux.'!$Y$12:$Y$722,0),MATCH(T$6,'Res.Aux.'!$A$15:$AE$15,0)))</f>
        <v/>
      </c>
      <c r="U241" s="416" t="str">
        <f>IF($B241="-","",INDEX('Res.Aux.'!$A$12:$AE$722,MATCH($B241,'Res.Aux.'!$Y$12:$Y$722,0),MATCH(U$6,'Res.Aux.'!$A$15:$AE$15,0)))</f>
        <v/>
      </c>
      <c r="V241" s="417"/>
      <c r="W241" s="414" t="str">
        <f t="shared" si="68"/>
        <v>-</v>
      </c>
      <c r="X241" s="415" t="str">
        <f t="shared" si="69"/>
        <v>-</v>
      </c>
      <c r="Y241" s="415" t="str">
        <f t="shared" si="70"/>
        <v>-</v>
      </c>
      <c r="Z241" s="416" t="str">
        <f t="shared" si="71"/>
        <v>-</v>
      </c>
      <c r="AA241" s="417"/>
      <c r="AB241" s="414" t="str">
        <f t="shared" si="72"/>
        <v>-</v>
      </c>
      <c r="AC241" s="415" t="str">
        <f t="shared" si="73"/>
        <v>-</v>
      </c>
      <c r="AD241" s="415" t="str">
        <f t="shared" si="74"/>
        <v>-</v>
      </c>
      <c r="AE241" s="416" t="str">
        <f t="shared" si="75"/>
        <v>-</v>
      </c>
      <c r="AF241" s="417"/>
      <c r="AG241" s="410" t="str">
        <f t="shared" si="76"/>
        <v>-</v>
      </c>
      <c r="AH241" s="417"/>
      <c r="AI241" s="418" t="str">
        <f t="shared" si="77"/>
        <v>ù</v>
      </c>
      <c r="AJ241" s="419" t="str">
        <f t="shared" si="78"/>
        <v>~</v>
      </c>
      <c r="AK241" s="417"/>
      <c r="AL241" s="414" t="str">
        <f t="shared" si="79"/>
        <v>-</v>
      </c>
      <c r="AM241" s="416" t="str">
        <f t="shared" si="80"/>
        <v>-</v>
      </c>
    </row>
    <row r="242" spans="2:39" ht="15" x14ac:dyDescent="0.3">
      <c r="B242" s="400" t="str">
        <f>IF(MAX(B$7:B241)+1&gt;MAX('Res.Aux.'!$Y$23:$Y$722),"-",MAX(B$7:B241)+1)</f>
        <v>-</v>
      </c>
      <c r="C242" s="401" t="str">
        <f>IF($B242="-","",INDEX('Res.Aux.'!$A$12:$AE$722,MATCH($B242,'Res.Aux.'!$Y$12:$Y$722,0),MATCH(C$6,'Res.Aux.'!$A$14:$AE$14,0)))</f>
        <v/>
      </c>
      <c r="D242" s="402" t="str">
        <f t="shared" si="65"/>
        <v/>
      </c>
      <c r="E242" s="403" t="str">
        <f>IF($B242="-","",INDEX('Res.Aux.'!$A$12:$AE$722,MATCH($B242,'Res.Aux.'!$Y$12:$Y$722,0),MATCH(E$6,'Res.Aux.'!$A$14:$AE$14,0)))</f>
        <v/>
      </c>
      <c r="F242" s="402" t="str">
        <f t="shared" si="66"/>
        <v/>
      </c>
      <c r="G242" s="404" t="str">
        <f>IF($B242="-","",INDEX('Res.Aux.'!$A$12:$AE$722,MATCH($B242,'Res.Aux.'!$Y$12:$Y$722,0),MATCH(G$6,'Res.Aux.'!$A$14:$AE$14,0)))</f>
        <v/>
      </c>
      <c r="H242" s="405" t="str">
        <f>IF($B242="-","",Datos!$I$16)</f>
        <v/>
      </c>
      <c r="I242" s="406" t="str">
        <f>IF($C242="","",Datos!$G$16)</f>
        <v/>
      </c>
      <c r="J242" s="407" t="str">
        <f>IF($B242="-","",INDEX('Res.Aux.'!$A$12:$AE$722,MATCH($B242,'Res.Aux.'!$Y$12:$Y$722,0),MATCH(J$6,'Res.Aux.'!$A$14:$AE$14,0)))</f>
        <v/>
      </c>
      <c r="K242" s="408" t="str">
        <f>IF($C242="","",Datos!$H$26)</f>
        <v/>
      </c>
      <c r="L242" s="409" t="str">
        <f>IF($I242="","",INDEX(Datos!$D$25:$I$33,MATCH('G. VAR. MAKRO'!$M242,Datos!$E$25:$E$33,0),MATCH('G. VAR. MAKRO'!$L$6,Datos!$D$26:$I$26,0)))</f>
        <v/>
      </c>
      <c r="M242" s="407" t="str">
        <f>IF($I242="","",INDEX('Res.Aux.'!$A$12:$AE$722,MATCH($B242,'Res.Aux.'!$Y$12:$Y$722,0),MATCH(M$6,'Res.Aux.'!$A$22:$AE$22,0)))</f>
        <v/>
      </c>
      <c r="N242" s="410" t="str">
        <f>IF($B242="-","",INDEX('Res.Aux.'!$A$12:$AE$722,MATCH($B242,'Res.Aux.'!$Y$12:$Y$722,0),MATCH(N$6,'Res.Aux.'!$A$14:$AE$14,0)))</f>
        <v/>
      </c>
      <c r="O242" s="411"/>
      <c r="P242" s="412" t="str">
        <f t="shared" si="64"/>
        <v/>
      </c>
      <c r="Q242" s="413" t="str">
        <f t="shared" si="67"/>
        <v>ù</v>
      </c>
      <c r="R242" s="414" t="str">
        <f>IF($B242="-","",INDEX('Res.Aux.'!$A$12:$AE$722,MATCH($B242,'Res.Aux.'!$Y$12:$Y$722,0),MATCH(R$6,'Res.Aux.'!$A$15:$AE$15,0)))</f>
        <v/>
      </c>
      <c r="S242" s="415" t="str">
        <f>IF($B242="-","",INDEX('Res.Aux.'!$A$12:$AE$722,MATCH($B242,'Res.Aux.'!$Y$12:$Y$722,0),MATCH(S$6,'Res.Aux.'!$A$15:$AE$15,0)))</f>
        <v/>
      </c>
      <c r="T242" s="415" t="str">
        <f>IF($B242="-","",INDEX('Res.Aux.'!$A$12:$AE$722,MATCH($B242,'Res.Aux.'!$Y$12:$Y$722,0),MATCH(T$6,'Res.Aux.'!$A$15:$AE$15,0)))</f>
        <v/>
      </c>
      <c r="U242" s="416" t="str">
        <f>IF($B242="-","",INDEX('Res.Aux.'!$A$12:$AE$722,MATCH($B242,'Res.Aux.'!$Y$12:$Y$722,0),MATCH(U$6,'Res.Aux.'!$A$15:$AE$15,0)))</f>
        <v/>
      </c>
      <c r="V242" s="417"/>
      <c r="W242" s="414" t="str">
        <f t="shared" si="68"/>
        <v>-</v>
      </c>
      <c r="X242" s="415" t="str">
        <f t="shared" si="69"/>
        <v>-</v>
      </c>
      <c r="Y242" s="415" t="str">
        <f t="shared" si="70"/>
        <v>-</v>
      </c>
      <c r="Z242" s="416" t="str">
        <f t="shared" si="71"/>
        <v>-</v>
      </c>
      <c r="AA242" s="417"/>
      <c r="AB242" s="414" t="str">
        <f t="shared" si="72"/>
        <v>-</v>
      </c>
      <c r="AC242" s="415" t="str">
        <f t="shared" si="73"/>
        <v>-</v>
      </c>
      <c r="AD242" s="415" t="str">
        <f t="shared" si="74"/>
        <v>-</v>
      </c>
      <c r="AE242" s="416" t="str">
        <f t="shared" si="75"/>
        <v>-</v>
      </c>
      <c r="AF242" s="417"/>
      <c r="AG242" s="410" t="str">
        <f t="shared" si="76"/>
        <v>-</v>
      </c>
      <c r="AH242" s="417"/>
      <c r="AI242" s="418" t="str">
        <f t="shared" si="77"/>
        <v>ù</v>
      </c>
      <c r="AJ242" s="419" t="str">
        <f t="shared" si="78"/>
        <v>~</v>
      </c>
      <c r="AK242" s="417"/>
      <c r="AL242" s="414" t="str">
        <f t="shared" si="79"/>
        <v>-</v>
      </c>
      <c r="AM242" s="416" t="str">
        <f t="shared" si="80"/>
        <v>-</v>
      </c>
    </row>
    <row r="243" spans="2:39" ht="15" x14ac:dyDescent="0.3">
      <c r="B243" s="400" t="str">
        <f>IF(MAX(B$7:B242)+1&gt;MAX('Res.Aux.'!$Y$23:$Y$722),"-",MAX(B$7:B242)+1)</f>
        <v>-</v>
      </c>
      <c r="C243" s="401" t="str">
        <f>IF($B243="-","",INDEX('Res.Aux.'!$A$12:$AE$722,MATCH($B243,'Res.Aux.'!$Y$12:$Y$722,0),MATCH(C$6,'Res.Aux.'!$A$14:$AE$14,0)))</f>
        <v/>
      </c>
      <c r="D243" s="402" t="str">
        <f t="shared" si="65"/>
        <v/>
      </c>
      <c r="E243" s="403" t="str">
        <f>IF($B243="-","",INDEX('Res.Aux.'!$A$12:$AE$722,MATCH($B243,'Res.Aux.'!$Y$12:$Y$722,0),MATCH(E$6,'Res.Aux.'!$A$14:$AE$14,0)))</f>
        <v/>
      </c>
      <c r="F243" s="402" t="str">
        <f t="shared" si="66"/>
        <v/>
      </c>
      <c r="G243" s="404" t="str">
        <f>IF($B243="-","",INDEX('Res.Aux.'!$A$12:$AE$722,MATCH($B243,'Res.Aux.'!$Y$12:$Y$722,0),MATCH(G$6,'Res.Aux.'!$A$14:$AE$14,0)))</f>
        <v/>
      </c>
      <c r="H243" s="405" t="str">
        <f>IF($B243="-","",Datos!$I$16)</f>
        <v/>
      </c>
      <c r="I243" s="406" t="str">
        <f>IF($C243="","",Datos!$G$16)</f>
        <v/>
      </c>
      <c r="J243" s="407" t="str">
        <f>IF($B243="-","",INDEX('Res.Aux.'!$A$12:$AE$722,MATCH($B243,'Res.Aux.'!$Y$12:$Y$722,0),MATCH(J$6,'Res.Aux.'!$A$14:$AE$14,0)))</f>
        <v/>
      </c>
      <c r="K243" s="408" t="str">
        <f>IF($C243="","",Datos!$H$26)</f>
        <v/>
      </c>
      <c r="L243" s="409" t="str">
        <f>IF($I243="","",INDEX(Datos!$D$25:$I$33,MATCH('G. VAR. MAKRO'!$M243,Datos!$E$25:$E$33,0),MATCH('G. VAR. MAKRO'!$L$6,Datos!$D$26:$I$26,0)))</f>
        <v/>
      </c>
      <c r="M243" s="407" t="str">
        <f>IF($I243="","",INDEX('Res.Aux.'!$A$12:$AE$722,MATCH($B243,'Res.Aux.'!$Y$12:$Y$722,0),MATCH(M$6,'Res.Aux.'!$A$22:$AE$22,0)))</f>
        <v/>
      </c>
      <c r="N243" s="410" t="str">
        <f>IF($B243="-","",INDEX('Res.Aux.'!$A$12:$AE$722,MATCH($B243,'Res.Aux.'!$Y$12:$Y$722,0),MATCH(N$6,'Res.Aux.'!$A$14:$AE$14,0)))</f>
        <v/>
      </c>
      <c r="O243" s="411"/>
      <c r="P243" s="412" t="str">
        <f t="shared" si="64"/>
        <v/>
      </c>
      <c r="Q243" s="413" t="str">
        <f t="shared" si="67"/>
        <v>ù</v>
      </c>
      <c r="R243" s="414" t="str">
        <f>IF($B243="-","",INDEX('Res.Aux.'!$A$12:$AE$722,MATCH($B243,'Res.Aux.'!$Y$12:$Y$722,0),MATCH(R$6,'Res.Aux.'!$A$15:$AE$15,0)))</f>
        <v/>
      </c>
      <c r="S243" s="415" t="str">
        <f>IF($B243="-","",INDEX('Res.Aux.'!$A$12:$AE$722,MATCH($B243,'Res.Aux.'!$Y$12:$Y$722,0),MATCH(S$6,'Res.Aux.'!$A$15:$AE$15,0)))</f>
        <v/>
      </c>
      <c r="T243" s="415" t="str">
        <f>IF($B243="-","",INDEX('Res.Aux.'!$A$12:$AE$722,MATCH($B243,'Res.Aux.'!$Y$12:$Y$722,0),MATCH(T$6,'Res.Aux.'!$A$15:$AE$15,0)))</f>
        <v/>
      </c>
      <c r="U243" s="416" t="str">
        <f>IF($B243="-","",INDEX('Res.Aux.'!$A$12:$AE$722,MATCH($B243,'Res.Aux.'!$Y$12:$Y$722,0),MATCH(U$6,'Res.Aux.'!$A$15:$AE$15,0)))</f>
        <v/>
      </c>
      <c r="V243" s="417"/>
      <c r="W243" s="414" t="str">
        <f t="shared" si="68"/>
        <v>-</v>
      </c>
      <c r="X243" s="415" t="str">
        <f t="shared" si="69"/>
        <v>-</v>
      </c>
      <c r="Y243" s="415" t="str">
        <f t="shared" si="70"/>
        <v>-</v>
      </c>
      <c r="Z243" s="416" t="str">
        <f t="shared" si="71"/>
        <v>-</v>
      </c>
      <c r="AA243" s="417"/>
      <c r="AB243" s="414" t="str">
        <f t="shared" si="72"/>
        <v>-</v>
      </c>
      <c r="AC243" s="415" t="str">
        <f t="shared" si="73"/>
        <v>-</v>
      </c>
      <c r="AD243" s="415" t="str">
        <f t="shared" si="74"/>
        <v>-</v>
      </c>
      <c r="AE243" s="416" t="str">
        <f t="shared" si="75"/>
        <v>-</v>
      </c>
      <c r="AF243" s="417"/>
      <c r="AG243" s="410" t="str">
        <f t="shared" si="76"/>
        <v>-</v>
      </c>
      <c r="AH243" s="417"/>
      <c r="AI243" s="418" t="str">
        <f t="shared" si="77"/>
        <v>ù</v>
      </c>
      <c r="AJ243" s="419" t="str">
        <f t="shared" si="78"/>
        <v>~</v>
      </c>
      <c r="AK243" s="417"/>
      <c r="AL243" s="414" t="str">
        <f t="shared" si="79"/>
        <v>-</v>
      </c>
      <c r="AM243" s="416" t="str">
        <f t="shared" si="80"/>
        <v>-</v>
      </c>
    </row>
    <row r="244" spans="2:39" ht="15" x14ac:dyDescent="0.3">
      <c r="B244" s="400" t="str">
        <f>IF(MAX(B$7:B243)+1&gt;MAX('Res.Aux.'!$Y$23:$Y$722),"-",MAX(B$7:B243)+1)</f>
        <v>-</v>
      </c>
      <c r="C244" s="401" t="str">
        <f>IF($B244="-","",INDEX('Res.Aux.'!$A$12:$AE$722,MATCH($B244,'Res.Aux.'!$Y$12:$Y$722,0),MATCH(C$6,'Res.Aux.'!$A$14:$AE$14,0)))</f>
        <v/>
      </c>
      <c r="D244" s="402" t="str">
        <f t="shared" si="65"/>
        <v/>
      </c>
      <c r="E244" s="403" t="str">
        <f>IF($B244="-","",INDEX('Res.Aux.'!$A$12:$AE$722,MATCH($B244,'Res.Aux.'!$Y$12:$Y$722,0),MATCH(E$6,'Res.Aux.'!$A$14:$AE$14,0)))</f>
        <v/>
      </c>
      <c r="F244" s="402" t="str">
        <f t="shared" si="66"/>
        <v/>
      </c>
      <c r="G244" s="404" t="str">
        <f>IF($B244="-","",INDEX('Res.Aux.'!$A$12:$AE$722,MATCH($B244,'Res.Aux.'!$Y$12:$Y$722,0),MATCH(G$6,'Res.Aux.'!$A$14:$AE$14,0)))</f>
        <v/>
      </c>
      <c r="H244" s="405" t="str">
        <f>IF($B244="-","",Datos!$I$16)</f>
        <v/>
      </c>
      <c r="I244" s="406" t="str">
        <f>IF($C244="","",Datos!$G$16)</f>
        <v/>
      </c>
      <c r="J244" s="407" t="str">
        <f>IF($B244="-","",INDEX('Res.Aux.'!$A$12:$AE$722,MATCH($B244,'Res.Aux.'!$Y$12:$Y$722,0),MATCH(J$6,'Res.Aux.'!$A$14:$AE$14,0)))</f>
        <v/>
      </c>
      <c r="K244" s="408" t="str">
        <f>IF($C244="","",Datos!$H$26)</f>
        <v/>
      </c>
      <c r="L244" s="409" t="str">
        <f>IF($I244="","",INDEX(Datos!$D$25:$I$33,MATCH('G. VAR. MAKRO'!$M244,Datos!$E$25:$E$33,0),MATCH('G. VAR. MAKRO'!$L$6,Datos!$D$26:$I$26,0)))</f>
        <v/>
      </c>
      <c r="M244" s="407" t="str">
        <f>IF($I244="","",INDEX('Res.Aux.'!$A$12:$AE$722,MATCH($B244,'Res.Aux.'!$Y$12:$Y$722,0),MATCH(M$6,'Res.Aux.'!$A$22:$AE$22,0)))</f>
        <v/>
      </c>
      <c r="N244" s="410" t="str">
        <f>IF($B244="-","",INDEX('Res.Aux.'!$A$12:$AE$722,MATCH($B244,'Res.Aux.'!$Y$12:$Y$722,0),MATCH(N$6,'Res.Aux.'!$A$14:$AE$14,0)))</f>
        <v/>
      </c>
      <c r="O244" s="411"/>
      <c r="P244" s="412" t="str">
        <f t="shared" si="64"/>
        <v/>
      </c>
      <c r="Q244" s="413" t="str">
        <f t="shared" si="67"/>
        <v>ù</v>
      </c>
      <c r="R244" s="414" t="str">
        <f>IF($B244="-","",INDEX('Res.Aux.'!$A$12:$AE$722,MATCH($B244,'Res.Aux.'!$Y$12:$Y$722,0),MATCH(R$6,'Res.Aux.'!$A$15:$AE$15,0)))</f>
        <v/>
      </c>
      <c r="S244" s="415" t="str">
        <f>IF($B244="-","",INDEX('Res.Aux.'!$A$12:$AE$722,MATCH($B244,'Res.Aux.'!$Y$12:$Y$722,0),MATCH(S$6,'Res.Aux.'!$A$15:$AE$15,0)))</f>
        <v/>
      </c>
      <c r="T244" s="415" t="str">
        <f>IF($B244="-","",INDEX('Res.Aux.'!$A$12:$AE$722,MATCH($B244,'Res.Aux.'!$Y$12:$Y$722,0),MATCH(T$6,'Res.Aux.'!$A$15:$AE$15,0)))</f>
        <v/>
      </c>
      <c r="U244" s="416" t="str">
        <f>IF($B244="-","",INDEX('Res.Aux.'!$A$12:$AE$722,MATCH($B244,'Res.Aux.'!$Y$12:$Y$722,0),MATCH(U$6,'Res.Aux.'!$A$15:$AE$15,0)))</f>
        <v/>
      </c>
      <c r="V244" s="417"/>
      <c r="W244" s="414" t="str">
        <f t="shared" si="68"/>
        <v>-</v>
      </c>
      <c r="X244" s="415" t="str">
        <f t="shared" si="69"/>
        <v>-</v>
      </c>
      <c r="Y244" s="415" t="str">
        <f t="shared" si="70"/>
        <v>-</v>
      </c>
      <c r="Z244" s="416" t="str">
        <f t="shared" si="71"/>
        <v>-</v>
      </c>
      <c r="AA244" s="417"/>
      <c r="AB244" s="414" t="str">
        <f t="shared" si="72"/>
        <v>-</v>
      </c>
      <c r="AC244" s="415" t="str">
        <f t="shared" si="73"/>
        <v>-</v>
      </c>
      <c r="AD244" s="415" t="str">
        <f t="shared" si="74"/>
        <v>-</v>
      </c>
      <c r="AE244" s="416" t="str">
        <f t="shared" si="75"/>
        <v>-</v>
      </c>
      <c r="AF244" s="417"/>
      <c r="AG244" s="410" t="str">
        <f t="shared" si="76"/>
        <v>-</v>
      </c>
      <c r="AH244" s="417"/>
      <c r="AI244" s="418" t="str">
        <f t="shared" si="77"/>
        <v>ù</v>
      </c>
      <c r="AJ244" s="419" t="str">
        <f t="shared" si="78"/>
        <v>~</v>
      </c>
      <c r="AK244" s="417"/>
      <c r="AL244" s="414" t="str">
        <f t="shared" si="79"/>
        <v>-</v>
      </c>
      <c r="AM244" s="416" t="str">
        <f t="shared" si="80"/>
        <v>-</v>
      </c>
    </row>
    <row r="245" spans="2:39" ht="15" x14ac:dyDescent="0.3">
      <c r="B245" s="400" t="str">
        <f>IF(MAX(B$7:B244)+1&gt;MAX('Res.Aux.'!$Y$23:$Y$722),"-",MAX(B$7:B244)+1)</f>
        <v>-</v>
      </c>
      <c r="C245" s="401" t="str">
        <f>IF($B245="-","",INDEX('Res.Aux.'!$A$12:$AE$722,MATCH($B245,'Res.Aux.'!$Y$12:$Y$722,0),MATCH(C$6,'Res.Aux.'!$A$14:$AE$14,0)))</f>
        <v/>
      </c>
      <c r="D245" s="402" t="str">
        <f t="shared" si="65"/>
        <v/>
      </c>
      <c r="E245" s="403" t="str">
        <f>IF($B245="-","",INDEX('Res.Aux.'!$A$12:$AE$722,MATCH($B245,'Res.Aux.'!$Y$12:$Y$722,0),MATCH(E$6,'Res.Aux.'!$A$14:$AE$14,0)))</f>
        <v/>
      </c>
      <c r="F245" s="402" t="str">
        <f t="shared" si="66"/>
        <v/>
      </c>
      <c r="G245" s="404" t="str">
        <f>IF($B245="-","",INDEX('Res.Aux.'!$A$12:$AE$722,MATCH($B245,'Res.Aux.'!$Y$12:$Y$722,0),MATCH(G$6,'Res.Aux.'!$A$14:$AE$14,0)))</f>
        <v/>
      </c>
      <c r="H245" s="405" t="str">
        <f>IF($B245="-","",Datos!$I$16)</f>
        <v/>
      </c>
      <c r="I245" s="406" t="str">
        <f>IF($C245="","",Datos!$G$16)</f>
        <v/>
      </c>
      <c r="J245" s="407" t="str">
        <f>IF($B245="-","",INDEX('Res.Aux.'!$A$12:$AE$722,MATCH($B245,'Res.Aux.'!$Y$12:$Y$722,0),MATCH(J$6,'Res.Aux.'!$A$14:$AE$14,0)))</f>
        <v/>
      </c>
      <c r="K245" s="408" t="str">
        <f>IF($C245="","",Datos!$H$26)</f>
        <v/>
      </c>
      <c r="L245" s="409" t="str">
        <f>IF($I245="","",INDEX(Datos!$D$25:$I$33,MATCH('G. VAR. MAKRO'!$M245,Datos!$E$25:$E$33,0),MATCH('G. VAR. MAKRO'!$L$6,Datos!$D$26:$I$26,0)))</f>
        <v/>
      </c>
      <c r="M245" s="407" t="str">
        <f>IF($I245="","",INDEX('Res.Aux.'!$A$12:$AE$722,MATCH($B245,'Res.Aux.'!$Y$12:$Y$722,0),MATCH(M$6,'Res.Aux.'!$A$22:$AE$22,0)))</f>
        <v/>
      </c>
      <c r="N245" s="410" t="str">
        <f>IF($B245="-","",INDEX('Res.Aux.'!$A$12:$AE$722,MATCH($B245,'Res.Aux.'!$Y$12:$Y$722,0),MATCH(N$6,'Res.Aux.'!$A$14:$AE$14,0)))</f>
        <v/>
      </c>
      <c r="O245" s="411"/>
      <c r="P245" s="412" t="str">
        <f t="shared" si="64"/>
        <v/>
      </c>
      <c r="Q245" s="413" t="str">
        <f t="shared" si="67"/>
        <v>ù</v>
      </c>
      <c r="R245" s="414" t="str">
        <f>IF($B245="-","",INDEX('Res.Aux.'!$A$12:$AE$722,MATCH($B245,'Res.Aux.'!$Y$12:$Y$722,0),MATCH(R$6,'Res.Aux.'!$A$15:$AE$15,0)))</f>
        <v/>
      </c>
      <c r="S245" s="415" t="str">
        <f>IF($B245="-","",INDEX('Res.Aux.'!$A$12:$AE$722,MATCH($B245,'Res.Aux.'!$Y$12:$Y$722,0),MATCH(S$6,'Res.Aux.'!$A$15:$AE$15,0)))</f>
        <v/>
      </c>
      <c r="T245" s="415" t="str">
        <f>IF($B245="-","",INDEX('Res.Aux.'!$A$12:$AE$722,MATCH($B245,'Res.Aux.'!$Y$12:$Y$722,0),MATCH(T$6,'Res.Aux.'!$A$15:$AE$15,0)))</f>
        <v/>
      </c>
      <c r="U245" s="416" t="str">
        <f>IF($B245="-","",INDEX('Res.Aux.'!$A$12:$AE$722,MATCH($B245,'Res.Aux.'!$Y$12:$Y$722,0),MATCH(U$6,'Res.Aux.'!$A$15:$AE$15,0)))</f>
        <v/>
      </c>
      <c r="V245" s="417"/>
      <c r="W245" s="414" t="str">
        <f t="shared" si="68"/>
        <v>-</v>
      </c>
      <c r="X245" s="415" t="str">
        <f t="shared" si="69"/>
        <v>-</v>
      </c>
      <c r="Y245" s="415" t="str">
        <f t="shared" si="70"/>
        <v>-</v>
      </c>
      <c r="Z245" s="416" t="str">
        <f t="shared" si="71"/>
        <v>-</v>
      </c>
      <c r="AA245" s="417"/>
      <c r="AB245" s="414" t="str">
        <f t="shared" si="72"/>
        <v>-</v>
      </c>
      <c r="AC245" s="415" t="str">
        <f t="shared" si="73"/>
        <v>-</v>
      </c>
      <c r="AD245" s="415" t="str">
        <f t="shared" si="74"/>
        <v>-</v>
      </c>
      <c r="AE245" s="416" t="str">
        <f t="shared" si="75"/>
        <v>-</v>
      </c>
      <c r="AF245" s="417"/>
      <c r="AG245" s="410" t="str">
        <f t="shared" si="76"/>
        <v>-</v>
      </c>
      <c r="AH245" s="417"/>
      <c r="AI245" s="418" t="str">
        <f t="shared" si="77"/>
        <v>ù</v>
      </c>
      <c r="AJ245" s="419" t="str">
        <f t="shared" si="78"/>
        <v>~</v>
      </c>
      <c r="AK245" s="417"/>
      <c r="AL245" s="414" t="str">
        <f t="shared" si="79"/>
        <v>-</v>
      </c>
      <c r="AM245" s="416" t="str">
        <f t="shared" si="80"/>
        <v>-</v>
      </c>
    </row>
    <row r="246" spans="2:39" ht="15" x14ac:dyDescent="0.3">
      <c r="B246" s="400" t="str">
        <f>IF(MAX(B$7:B245)+1&gt;MAX('Res.Aux.'!$Y$23:$Y$722),"-",MAX(B$7:B245)+1)</f>
        <v>-</v>
      </c>
      <c r="C246" s="401" t="str">
        <f>IF($B246="-","",INDEX('Res.Aux.'!$A$12:$AE$722,MATCH($B246,'Res.Aux.'!$Y$12:$Y$722,0),MATCH(C$6,'Res.Aux.'!$A$14:$AE$14,0)))</f>
        <v/>
      </c>
      <c r="D246" s="402" t="str">
        <f t="shared" si="65"/>
        <v/>
      </c>
      <c r="E246" s="403" t="str">
        <f>IF($B246="-","",INDEX('Res.Aux.'!$A$12:$AE$722,MATCH($B246,'Res.Aux.'!$Y$12:$Y$722,0),MATCH(E$6,'Res.Aux.'!$A$14:$AE$14,0)))</f>
        <v/>
      </c>
      <c r="F246" s="402" t="str">
        <f t="shared" si="66"/>
        <v/>
      </c>
      <c r="G246" s="404" t="str">
        <f>IF($B246="-","",INDEX('Res.Aux.'!$A$12:$AE$722,MATCH($B246,'Res.Aux.'!$Y$12:$Y$722,0),MATCH(G$6,'Res.Aux.'!$A$14:$AE$14,0)))</f>
        <v/>
      </c>
      <c r="H246" s="405" t="str">
        <f>IF($B246="-","",Datos!$I$16)</f>
        <v/>
      </c>
      <c r="I246" s="406" t="str">
        <f>IF($C246="","",Datos!$G$16)</f>
        <v/>
      </c>
      <c r="J246" s="407" t="str">
        <f>IF($B246="-","",INDEX('Res.Aux.'!$A$12:$AE$722,MATCH($B246,'Res.Aux.'!$Y$12:$Y$722,0),MATCH(J$6,'Res.Aux.'!$A$14:$AE$14,0)))</f>
        <v/>
      </c>
      <c r="K246" s="408" t="str">
        <f>IF($C246="","",Datos!$H$26)</f>
        <v/>
      </c>
      <c r="L246" s="409" t="str">
        <f>IF($I246="","",INDEX(Datos!$D$25:$I$33,MATCH('G. VAR. MAKRO'!$M246,Datos!$E$25:$E$33,0),MATCH('G. VAR. MAKRO'!$L$6,Datos!$D$26:$I$26,0)))</f>
        <v/>
      </c>
      <c r="M246" s="407" t="str">
        <f>IF($I246="","",INDEX('Res.Aux.'!$A$12:$AE$722,MATCH($B246,'Res.Aux.'!$Y$12:$Y$722,0),MATCH(M$6,'Res.Aux.'!$A$22:$AE$22,0)))</f>
        <v/>
      </c>
      <c r="N246" s="410" t="str">
        <f>IF($B246="-","",INDEX('Res.Aux.'!$A$12:$AE$722,MATCH($B246,'Res.Aux.'!$Y$12:$Y$722,0),MATCH(N$6,'Res.Aux.'!$A$14:$AE$14,0)))</f>
        <v/>
      </c>
      <c r="O246" s="411"/>
      <c r="P246" s="412" t="str">
        <f t="shared" si="64"/>
        <v/>
      </c>
      <c r="Q246" s="413" t="str">
        <f t="shared" si="67"/>
        <v>ù</v>
      </c>
      <c r="R246" s="414" t="str">
        <f>IF($B246="-","",INDEX('Res.Aux.'!$A$12:$AE$722,MATCH($B246,'Res.Aux.'!$Y$12:$Y$722,0),MATCH(R$6,'Res.Aux.'!$A$15:$AE$15,0)))</f>
        <v/>
      </c>
      <c r="S246" s="415" t="str">
        <f>IF($B246="-","",INDEX('Res.Aux.'!$A$12:$AE$722,MATCH($B246,'Res.Aux.'!$Y$12:$Y$722,0),MATCH(S$6,'Res.Aux.'!$A$15:$AE$15,0)))</f>
        <v/>
      </c>
      <c r="T246" s="415" t="str">
        <f>IF($B246="-","",INDEX('Res.Aux.'!$A$12:$AE$722,MATCH($B246,'Res.Aux.'!$Y$12:$Y$722,0),MATCH(T$6,'Res.Aux.'!$A$15:$AE$15,0)))</f>
        <v/>
      </c>
      <c r="U246" s="416" t="str">
        <f>IF($B246="-","",INDEX('Res.Aux.'!$A$12:$AE$722,MATCH($B246,'Res.Aux.'!$Y$12:$Y$722,0),MATCH(U$6,'Res.Aux.'!$A$15:$AE$15,0)))</f>
        <v/>
      </c>
      <c r="V246" s="417"/>
      <c r="W246" s="414" t="str">
        <f t="shared" si="68"/>
        <v>-</v>
      </c>
      <c r="X246" s="415" t="str">
        <f t="shared" si="69"/>
        <v>-</v>
      </c>
      <c r="Y246" s="415" t="str">
        <f t="shared" si="70"/>
        <v>-</v>
      </c>
      <c r="Z246" s="416" t="str">
        <f t="shared" si="71"/>
        <v>-</v>
      </c>
      <c r="AA246" s="417"/>
      <c r="AB246" s="414" t="str">
        <f t="shared" si="72"/>
        <v>-</v>
      </c>
      <c r="AC246" s="415" t="str">
        <f t="shared" si="73"/>
        <v>-</v>
      </c>
      <c r="AD246" s="415" t="str">
        <f t="shared" si="74"/>
        <v>-</v>
      </c>
      <c r="AE246" s="416" t="str">
        <f t="shared" si="75"/>
        <v>-</v>
      </c>
      <c r="AF246" s="417"/>
      <c r="AG246" s="410" t="str">
        <f t="shared" si="76"/>
        <v>-</v>
      </c>
      <c r="AH246" s="417"/>
      <c r="AI246" s="418" t="str">
        <f t="shared" si="77"/>
        <v>ù</v>
      </c>
      <c r="AJ246" s="419" t="str">
        <f t="shared" si="78"/>
        <v>~</v>
      </c>
      <c r="AK246" s="417"/>
      <c r="AL246" s="414" t="str">
        <f t="shared" si="79"/>
        <v>-</v>
      </c>
      <c r="AM246" s="416" t="str">
        <f t="shared" si="80"/>
        <v>-</v>
      </c>
    </row>
    <row r="247" spans="2:39" ht="15" x14ac:dyDescent="0.3">
      <c r="B247" s="400" t="str">
        <f>IF(MAX(B$7:B246)+1&gt;MAX('Res.Aux.'!$Y$23:$Y$722),"-",MAX(B$7:B246)+1)</f>
        <v>-</v>
      </c>
      <c r="C247" s="401" t="str">
        <f>IF($B247="-","",INDEX('Res.Aux.'!$A$12:$AE$722,MATCH($B247,'Res.Aux.'!$Y$12:$Y$722,0),MATCH(C$6,'Res.Aux.'!$A$14:$AE$14,0)))</f>
        <v/>
      </c>
      <c r="D247" s="402" t="str">
        <f t="shared" si="65"/>
        <v/>
      </c>
      <c r="E247" s="403" t="str">
        <f>IF($B247="-","",INDEX('Res.Aux.'!$A$12:$AE$722,MATCH($B247,'Res.Aux.'!$Y$12:$Y$722,0),MATCH(E$6,'Res.Aux.'!$A$14:$AE$14,0)))</f>
        <v/>
      </c>
      <c r="F247" s="402" t="str">
        <f t="shared" si="66"/>
        <v/>
      </c>
      <c r="G247" s="404" t="str">
        <f>IF($B247="-","",INDEX('Res.Aux.'!$A$12:$AE$722,MATCH($B247,'Res.Aux.'!$Y$12:$Y$722,0),MATCH(G$6,'Res.Aux.'!$A$14:$AE$14,0)))</f>
        <v/>
      </c>
      <c r="H247" s="405" t="str">
        <f>IF($B247="-","",Datos!$I$16)</f>
        <v/>
      </c>
      <c r="I247" s="406" t="str">
        <f>IF($C247="","",Datos!$G$16)</f>
        <v/>
      </c>
      <c r="J247" s="407" t="str">
        <f>IF($B247="-","",INDEX('Res.Aux.'!$A$12:$AE$722,MATCH($B247,'Res.Aux.'!$Y$12:$Y$722,0),MATCH(J$6,'Res.Aux.'!$A$14:$AE$14,0)))</f>
        <v/>
      </c>
      <c r="K247" s="408" t="str">
        <f>IF($C247="","",Datos!$H$26)</f>
        <v/>
      </c>
      <c r="L247" s="409" t="str">
        <f>IF($I247="","",INDEX(Datos!$D$25:$I$33,MATCH('G. VAR. MAKRO'!$M247,Datos!$E$25:$E$33,0),MATCH('G. VAR. MAKRO'!$L$6,Datos!$D$26:$I$26,0)))</f>
        <v/>
      </c>
      <c r="M247" s="407" t="str">
        <f>IF($I247="","",INDEX('Res.Aux.'!$A$12:$AE$722,MATCH($B247,'Res.Aux.'!$Y$12:$Y$722,0),MATCH(M$6,'Res.Aux.'!$A$22:$AE$22,0)))</f>
        <v/>
      </c>
      <c r="N247" s="410" t="str">
        <f>IF($B247="-","",INDEX('Res.Aux.'!$A$12:$AE$722,MATCH($B247,'Res.Aux.'!$Y$12:$Y$722,0),MATCH(N$6,'Res.Aux.'!$A$14:$AE$14,0)))</f>
        <v/>
      </c>
      <c r="O247" s="411"/>
      <c r="P247" s="412" t="str">
        <f t="shared" si="64"/>
        <v/>
      </c>
      <c r="Q247" s="413" t="str">
        <f t="shared" si="67"/>
        <v>ù</v>
      </c>
      <c r="R247" s="414" t="str">
        <f>IF($B247="-","",INDEX('Res.Aux.'!$A$12:$AE$722,MATCH($B247,'Res.Aux.'!$Y$12:$Y$722,0),MATCH(R$6,'Res.Aux.'!$A$15:$AE$15,0)))</f>
        <v/>
      </c>
      <c r="S247" s="415" t="str">
        <f>IF($B247="-","",INDEX('Res.Aux.'!$A$12:$AE$722,MATCH($B247,'Res.Aux.'!$Y$12:$Y$722,0),MATCH(S$6,'Res.Aux.'!$A$15:$AE$15,0)))</f>
        <v/>
      </c>
      <c r="T247" s="415" t="str">
        <f>IF($B247="-","",INDEX('Res.Aux.'!$A$12:$AE$722,MATCH($B247,'Res.Aux.'!$Y$12:$Y$722,0),MATCH(T$6,'Res.Aux.'!$A$15:$AE$15,0)))</f>
        <v/>
      </c>
      <c r="U247" s="416" t="str">
        <f>IF($B247="-","",INDEX('Res.Aux.'!$A$12:$AE$722,MATCH($B247,'Res.Aux.'!$Y$12:$Y$722,0),MATCH(U$6,'Res.Aux.'!$A$15:$AE$15,0)))</f>
        <v/>
      </c>
      <c r="V247" s="417"/>
      <c r="W247" s="414" t="str">
        <f t="shared" si="68"/>
        <v>-</v>
      </c>
      <c r="X247" s="415" t="str">
        <f t="shared" si="69"/>
        <v>-</v>
      </c>
      <c r="Y247" s="415" t="str">
        <f t="shared" si="70"/>
        <v>-</v>
      </c>
      <c r="Z247" s="416" t="str">
        <f t="shared" si="71"/>
        <v>-</v>
      </c>
      <c r="AA247" s="417"/>
      <c r="AB247" s="414" t="str">
        <f t="shared" si="72"/>
        <v>-</v>
      </c>
      <c r="AC247" s="415" t="str">
        <f t="shared" si="73"/>
        <v>-</v>
      </c>
      <c r="AD247" s="415" t="str">
        <f t="shared" si="74"/>
        <v>-</v>
      </c>
      <c r="AE247" s="416" t="str">
        <f t="shared" si="75"/>
        <v>-</v>
      </c>
      <c r="AF247" s="417"/>
      <c r="AG247" s="410" t="str">
        <f t="shared" si="76"/>
        <v>-</v>
      </c>
      <c r="AH247" s="417"/>
      <c r="AI247" s="418" t="str">
        <f t="shared" si="77"/>
        <v>ù</v>
      </c>
      <c r="AJ247" s="419" t="str">
        <f t="shared" si="78"/>
        <v>~</v>
      </c>
      <c r="AK247" s="417"/>
      <c r="AL247" s="414" t="str">
        <f t="shared" si="79"/>
        <v>-</v>
      </c>
      <c r="AM247" s="416" t="str">
        <f t="shared" si="80"/>
        <v>-</v>
      </c>
    </row>
    <row r="248" spans="2:39" ht="15" x14ac:dyDescent="0.3">
      <c r="B248" s="400" t="str">
        <f>IF(MAX(B$7:B247)+1&gt;MAX('Res.Aux.'!$Y$23:$Y$722),"-",MAX(B$7:B247)+1)</f>
        <v>-</v>
      </c>
      <c r="C248" s="401" t="str">
        <f>IF($B248="-","",INDEX('Res.Aux.'!$A$12:$AE$722,MATCH($B248,'Res.Aux.'!$Y$12:$Y$722,0),MATCH(C$6,'Res.Aux.'!$A$14:$AE$14,0)))</f>
        <v/>
      </c>
      <c r="D248" s="402" t="str">
        <f t="shared" si="65"/>
        <v/>
      </c>
      <c r="E248" s="403" t="str">
        <f>IF($B248="-","",INDEX('Res.Aux.'!$A$12:$AE$722,MATCH($B248,'Res.Aux.'!$Y$12:$Y$722,0),MATCH(E$6,'Res.Aux.'!$A$14:$AE$14,0)))</f>
        <v/>
      </c>
      <c r="F248" s="402" t="str">
        <f t="shared" si="66"/>
        <v/>
      </c>
      <c r="G248" s="404" t="str">
        <f>IF($B248="-","",INDEX('Res.Aux.'!$A$12:$AE$722,MATCH($B248,'Res.Aux.'!$Y$12:$Y$722,0),MATCH(G$6,'Res.Aux.'!$A$14:$AE$14,0)))</f>
        <v/>
      </c>
      <c r="H248" s="405" t="str">
        <f>IF($B248="-","",Datos!$I$16)</f>
        <v/>
      </c>
      <c r="I248" s="406" t="str">
        <f>IF($C248="","",Datos!$G$16)</f>
        <v/>
      </c>
      <c r="J248" s="407" t="str">
        <f>IF($B248="-","",INDEX('Res.Aux.'!$A$12:$AE$722,MATCH($B248,'Res.Aux.'!$Y$12:$Y$722,0),MATCH(J$6,'Res.Aux.'!$A$14:$AE$14,0)))</f>
        <v/>
      </c>
      <c r="K248" s="408" t="str">
        <f>IF($C248="","",Datos!$H$26)</f>
        <v/>
      </c>
      <c r="L248" s="409" t="str">
        <f>IF($I248="","",INDEX(Datos!$D$25:$I$33,MATCH('G. VAR. MAKRO'!$M248,Datos!$E$25:$E$33,0),MATCH('G. VAR. MAKRO'!$L$6,Datos!$D$26:$I$26,0)))</f>
        <v/>
      </c>
      <c r="M248" s="407" t="str">
        <f>IF($I248="","",INDEX('Res.Aux.'!$A$12:$AE$722,MATCH($B248,'Res.Aux.'!$Y$12:$Y$722,0),MATCH(M$6,'Res.Aux.'!$A$22:$AE$22,0)))</f>
        <v/>
      </c>
      <c r="N248" s="410" t="str">
        <f>IF($B248="-","",INDEX('Res.Aux.'!$A$12:$AE$722,MATCH($B248,'Res.Aux.'!$Y$12:$Y$722,0),MATCH(N$6,'Res.Aux.'!$A$14:$AE$14,0)))</f>
        <v/>
      </c>
      <c r="O248" s="411"/>
      <c r="P248" s="412" t="str">
        <f t="shared" si="64"/>
        <v/>
      </c>
      <c r="Q248" s="413" t="str">
        <f t="shared" si="67"/>
        <v>ù</v>
      </c>
      <c r="R248" s="414" t="str">
        <f>IF($B248="-","",INDEX('Res.Aux.'!$A$12:$AE$722,MATCH($B248,'Res.Aux.'!$Y$12:$Y$722,0),MATCH(R$6,'Res.Aux.'!$A$15:$AE$15,0)))</f>
        <v/>
      </c>
      <c r="S248" s="415" t="str">
        <f>IF($B248="-","",INDEX('Res.Aux.'!$A$12:$AE$722,MATCH($B248,'Res.Aux.'!$Y$12:$Y$722,0),MATCH(S$6,'Res.Aux.'!$A$15:$AE$15,0)))</f>
        <v/>
      </c>
      <c r="T248" s="415" t="str">
        <f>IF($B248="-","",INDEX('Res.Aux.'!$A$12:$AE$722,MATCH($B248,'Res.Aux.'!$Y$12:$Y$722,0),MATCH(T$6,'Res.Aux.'!$A$15:$AE$15,0)))</f>
        <v/>
      </c>
      <c r="U248" s="416" t="str">
        <f>IF($B248="-","",INDEX('Res.Aux.'!$A$12:$AE$722,MATCH($B248,'Res.Aux.'!$Y$12:$Y$722,0),MATCH(U$6,'Res.Aux.'!$A$15:$AE$15,0)))</f>
        <v/>
      </c>
      <c r="V248" s="417"/>
      <c r="W248" s="414" t="str">
        <f t="shared" si="68"/>
        <v>-</v>
      </c>
      <c r="X248" s="415" t="str">
        <f t="shared" si="69"/>
        <v>-</v>
      </c>
      <c r="Y248" s="415" t="str">
        <f t="shared" si="70"/>
        <v>-</v>
      </c>
      <c r="Z248" s="416" t="str">
        <f t="shared" si="71"/>
        <v>-</v>
      </c>
      <c r="AA248" s="417"/>
      <c r="AB248" s="414" t="str">
        <f t="shared" si="72"/>
        <v>-</v>
      </c>
      <c r="AC248" s="415" t="str">
        <f t="shared" si="73"/>
        <v>-</v>
      </c>
      <c r="AD248" s="415" t="str">
        <f t="shared" si="74"/>
        <v>-</v>
      </c>
      <c r="AE248" s="416" t="str">
        <f t="shared" si="75"/>
        <v>-</v>
      </c>
      <c r="AF248" s="417"/>
      <c r="AG248" s="410" t="str">
        <f t="shared" si="76"/>
        <v>-</v>
      </c>
      <c r="AH248" s="417"/>
      <c r="AI248" s="418" t="str">
        <f t="shared" si="77"/>
        <v>ù</v>
      </c>
      <c r="AJ248" s="419" t="str">
        <f t="shared" si="78"/>
        <v>~</v>
      </c>
      <c r="AK248" s="417"/>
      <c r="AL248" s="414" t="str">
        <f t="shared" si="79"/>
        <v>-</v>
      </c>
      <c r="AM248" s="416" t="str">
        <f t="shared" si="80"/>
        <v>-</v>
      </c>
    </row>
    <row r="249" spans="2:39" ht="15" x14ac:dyDescent="0.3">
      <c r="B249" s="400" t="str">
        <f>IF(MAX(B$7:B248)+1&gt;MAX('Res.Aux.'!$Y$23:$Y$722),"-",MAX(B$7:B248)+1)</f>
        <v>-</v>
      </c>
      <c r="C249" s="401" t="str">
        <f>IF($B249="-","",INDEX('Res.Aux.'!$A$12:$AE$722,MATCH($B249,'Res.Aux.'!$Y$12:$Y$722,0),MATCH(C$6,'Res.Aux.'!$A$14:$AE$14,0)))</f>
        <v/>
      </c>
      <c r="D249" s="402" t="str">
        <f t="shared" si="65"/>
        <v/>
      </c>
      <c r="E249" s="403" t="str">
        <f>IF($B249="-","",INDEX('Res.Aux.'!$A$12:$AE$722,MATCH($B249,'Res.Aux.'!$Y$12:$Y$722,0),MATCH(E$6,'Res.Aux.'!$A$14:$AE$14,0)))</f>
        <v/>
      </c>
      <c r="F249" s="402" t="str">
        <f t="shared" si="66"/>
        <v/>
      </c>
      <c r="G249" s="404" t="str">
        <f>IF($B249="-","",INDEX('Res.Aux.'!$A$12:$AE$722,MATCH($B249,'Res.Aux.'!$Y$12:$Y$722,0),MATCH(G$6,'Res.Aux.'!$A$14:$AE$14,0)))</f>
        <v/>
      </c>
      <c r="H249" s="405" t="str">
        <f>IF($B249="-","",Datos!$I$16)</f>
        <v/>
      </c>
      <c r="I249" s="406" t="str">
        <f>IF($C249="","",Datos!$G$16)</f>
        <v/>
      </c>
      <c r="J249" s="407" t="str">
        <f>IF($B249="-","",INDEX('Res.Aux.'!$A$12:$AE$722,MATCH($B249,'Res.Aux.'!$Y$12:$Y$722,0),MATCH(J$6,'Res.Aux.'!$A$14:$AE$14,0)))</f>
        <v/>
      </c>
      <c r="K249" s="408" t="str">
        <f>IF($C249="","",Datos!$H$26)</f>
        <v/>
      </c>
      <c r="L249" s="409" t="str">
        <f>IF($I249="","",INDEX(Datos!$D$25:$I$33,MATCH('G. VAR. MAKRO'!$M249,Datos!$E$25:$E$33,0),MATCH('G. VAR. MAKRO'!$L$6,Datos!$D$26:$I$26,0)))</f>
        <v/>
      </c>
      <c r="M249" s="407" t="str">
        <f>IF($I249="","",INDEX('Res.Aux.'!$A$12:$AE$722,MATCH($B249,'Res.Aux.'!$Y$12:$Y$722,0),MATCH(M$6,'Res.Aux.'!$A$22:$AE$22,0)))</f>
        <v/>
      </c>
      <c r="N249" s="410" t="str">
        <f>IF($B249="-","",INDEX('Res.Aux.'!$A$12:$AE$722,MATCH($B249,'Res.Aux.'!$Y$12:$Y$722,0),MATCH(N$6,'Res.Aux.'!$A$14:$AE$14,0)))</f>
        <v/>
      </c>
      <c r="O249" s="411"/>
      <c r="P249" s="412" t="str">
        <f t="shared" si="64"/>
        <v/>
      </c>
      <c r="Q249" s="413" t="str">
        <f t="shared" si="67"/>
        <v>ù</v>
      </c>
      <c r="R249" s="414" t="str">
        <f>IF($B249="-","",INDEX('Res.Aux.'!$A$12:$AE$722,MATCH($B249,'Res.Aux.'!$Y$12:$Y$722,0),MATCH(R$6,'Res.Aux.'!$A$15:$AE$15,0)))</f>
        <v/>
      </c>
      <c r="S249" s="415" t="str">
        <f>IF($B249="-","",INDEX('Res.Aux.'!$A$12:$AE$722,MATCH($B249,'Res.Aux.'!$Y$12:$Y$722,0),MATCH(S$6,'Res.Aux.'!$A$15:$AE$15,0)))</f>
        <v/>
      </c>
      <c r="T249" s="415" t="str">
        <f>IF($B249="-","",INDEX('Res.Aux.'!$A$12:$AE$722,MATCH($B249,'Res.Aux.'!$Y$12:$Y$722,0),MATCH(T$6,'Res.Aux.'!$A$15:$AE$15,0)))</f>
        <v/>
      </c>
      <c r="U249" s="416" t="str">
        <f>IF($B249="-","",INDEX('Res.Aux.'!$A$12:$AE$722,MATCH($B249,'Res.Aux.'!$Y$12:$Y$722,0),MATCH(U$6,'Res.Aux.'!$A$15:$AE$15,0)))</f>
        <v/>
      </c>
      <c r="V249" s="417"/>
      <c r="W249" s="414" t="str">
        <f t="shared" si="68"/>
        <v>-</v>
      </c>
      <c r="X249" s="415" t="str">
        <f t="shared" si="69"/>
        <v>-</v>
      </c>
      <c r="Y249" s="415" t="str">
        <f t="shared" si="70"/>
        <v>-</v>
      </c>
      <c r="Z249" s="416" t="str">
        <f t="shared" si="71"/>
        <v>-</v>
      </c>
      <c r="AA249" s="417"/>
      <c r="AB249" s="414" t="str">
        <f t="shared" si="72"/>
        <v>-</v>
      </c>
      <c r="AC249" s="415" t="str">
        <f t="shared" si="73"/>
        <v>-</v>
      </c>
      <c r="AD249" s="415" t="str">
        <f t="shared" si="74"/>
        <v>-</v>
      </c>
      <c r="AE249" s="416" t="str">
        <f t="shared" si="75"/>
        <v>-</v>
      </c>
      <c r="AF249" s="417"/>
      <c r="AG249" s="410" t="str">
        <f t="shared" si="76"/>
        <v>-</v>
      </c>
      <c r="AH249" s="417"/>
      <c r="AI249" s="418" t="str">
        <f t="shared" si="77"/>
        <v>ù</v>
      </c>
      <c r="AJ249" s="419" t="str">
        <f t="shared" si="78"/>
        <v>~</v>
      </c>
      <c r="AK249" s="417"/>
      <c r="AL249" s="414" t="str">
        <f t="shared" si="79"/>
        <v>-</v>
      </c>
      <c r="AM249" s="416" t="str">
        <f t="shared" si="80"/>
        <v>-</v>
      </c>
    </row>
    <row r="250" spans="2:39" ht="15" x14ac:dyDescent="0.3">
      <c r="B250" s="400" t="str">
        <f>IF(MAX(B$7:B249)+1&gt;MAX('Res.Aux.'!$Y$23:$Y$722),"-",MAX(B$7:B249)+1)</f>
        <v>-</v>
      </c>
      <c r="C250" s="401" t="str">
        <f>IF($B250="-","",INDEX('Res.Aux.'!$A$12:$AE$722,MATCH($B250,'Res.Aux.'!$Y$12:$Y$722,0),MATCH(C$6,'Res.Aux.'!$A$14:$AE$14,0)))</f>
        <v/>
      </c>
      <c r="D250" s="402" t="str">
        <f t="shared" si="65"/>
        <v/>
      </c>
      <c r="E250" s="403" t="str">
        <f>IF($B250="-","",INDEX('Res.Aux.'!$A$12:$AE$722,MATCH($B250,'Res.Aux.'!$Y$12:$Y$722,0),MATCH(E$6,'Res.Aux.'!$A$14:$AE$14,0)))</f>
        <v/>
      </c>
      <c r="F250" s="402" t="str">
        <f t="shared" si="66"/>
        <v/>
      </c>
      <c r="G250" s="404" t="str">
        <f>IF($B250="-","",INDEX('Res.Aux.'!$A$12:$AE$722,MATCH($B250,'Res.Aux.'!$Y$12:$Y$722,0),MATCH(G$6,'Res.Aux.'!$A$14:$AE$14,0)))</f>
        <v/>
      </c>
      <c r="H250" s="405" t="str">
        <f>IF($B250="-","",Datos!$I$16)</f>
        <v/>
      </c>
      <c r="I250" s="406" t="str">
        <f>IF($C250="","",Datos!$G$16)</f>
        <v/>
      </c>
      <c r="J250" s="407" t="str">
        <f>IF($B250="-","",INDEX('Res.Aux.'!$A$12:$AE$722,MATCH($B250,'Res.Aux.'!$Y$12:$Y$722,0),MATCH(J$6,'Res.Aux.'!$A$14:$AE$14,0)))</f>
        <v/>
      </c>
      <c r="K250" s="408" t="str">
        <f>IF($C250="","",Datos!$H$26)</f>
        <v/>
      </c>
      <c r="L250" s="409" t="str">
        <f>IF($I250="","",INDEX(Datos!$D$25:$I$33,MATCH('G. VAR. MAKRO'!$M250,Datos!$E$25:$E$33,0),MATCH('G. VAR. MAKRO'!$L$6,Datos!$D$26:$I$26,0)))</f>
        <v/>
      </c>
      <c r="M250" s="407" t="str">
        <f>IF($I250="","",INDEX('Res.Aux.'!$A$12:$AE$722,MATCH($B250,'Res.Aux.'!$Y$12:$Y$722,0),MATCH(M$6,'Res.Aux.'!$A$22:$AE$22,0)))</f>
        <v/>
      </c>
      <c r="N250" s="410" t="str">
        <f>IF($B250="-","",INDEX('Res.Aux.'!$A$12:$AE$722,MATCH($B250,'Res.Aux.'!$Y$12:$Y$722,0),MATCH(N$6,'Res.Aux.'!$A$14:$AE$14,0)))</f>
        <v/>
      </c>
      <c r="O250" s="411"/>
      <c r="P250" s="412" t="str">
        <f t="shared" si="64"/>
        <v/>
      </c>
      <c r="Q250" s="413" t="str">
        <f t="shared" si="67"/>
        <v>ù</v>
      </c>
      <c r="R250" s="414" t="str">
        <f>IF($B250="-","",INDEX('Res.Aux.'!$A$12:$AE$722,MATCH($B250,'Res.Aux.'!$Y$12:$Y$722,0),MATCH(R$6,'Res.Aux.'!$A$15:$AE$15,0)))</f>
        <v/>
      </c>
      <c r="S250" s="415" t="str">
        <f>IF($B250="-","",INDEX('Res.Aux.'!$A$12:$AE$722,MATCH($B250,'Res.Aux.'!$Y$12:$Y$722,0),MATCH(S$6,'Res.Aux.'!$A$15:$AE$15,0)))</f>
        <v/>
      </c>
      <c r="T250" s="415" t="str">
        <f>IF($B250="-","",INDEX('Res.Aux.'!$A$12:$AE$722,MATCH($B250,'Res.Aux.'!$Y$12:$Y$722,0),MATCH(T$6,'Res.Aux.'!$A$15:$AE$15,0)))</f>
        <v/>
      </c>
      <c r="U250" s="416" t="str">
        <f>IF($B250="-","",INDEX('Res.Aux.'!$A$12:$AE$722,MATCH($B250,'Res.Aux.'!$Y$12:$Y$722,0),MATCH(U$6,'Res.Aux.'!$A$15:$AE$15,0)))</f>
        <v/>
      </c>
      <c r="V250" s="417"/>
      <c r="W250" s="414" t="str">
        <f t="shared" si="68"/>
        <v>-</v>
      </c>
      <c r="X250" s="415" t="str">
        <f t="shared" si="69"/>
        <v>-</v>
      </c>
      <c r="Y250" s="415" t="str">
        <f t="shared" si="70"/>
        <v>-</v>
      </c>
      <c r="Z250" s="416" t="str">
        <f t="shared" si="71"/>
        <v>-</v>
      </c>
      <c r="AA250" s="417"/>
      <c r="AB250" s="414" t="str">
        <f t="shared" si="72"/>
        <v>-</v>
      </c>
      <c r="AC250" s="415" t="str">
        <f t="shared" si="73"/>
        <v>-</v>
      </c>
      <c r="AD250" s="415" t="str">
        <f t="shared" si="74"/>
        <v>-</v>
      </c>
      <c r="AE250" s="416" t="str">
        <f t="shared" si="75"/>
        <v>-</v>
      </c>
      <c r="AF250" s="417"/>
      <c r="AG250" s="410" t="str">
        <f t="shared" si="76"/>
        <v>-</v>
      </c>
      <c r="AH250" s="417"/>
      <c r="AI250" s="418" t="str">
        <f t="shared" si="77"/>
        <v>ù</v>
      </c>
      <c r="AJ250" s="419" t="str">
        <f t="shared" si="78"/>
        <v>~</v>
      </c>
      <c r="AK250" s="417"/>
      <c r="AL250" s="414" t="str">
        <f t="shared" si="79"/>
        <v>-</v>
      </c>
      <c r="AM250" s="416" t="str">
        <f t="shared" si="80"/>
        <v>-</v>
      </c>
    </row>
    <row r="251" spans="2:39" ht="15" x14ac:dyDescent="0.3">
      <c r="B251" s="400" t="str">
        <f>IF(MAX(B$7:B250)+1&gt;MAX('Res.Aux.'!$Y$23:$Y$722),"-",MAX(B$7:B250)+1)</f>
        <v>-</v>
      </c>
      <c r="C251" s="401" t="str">
        <f>IF($B251="-","",INDEX('Res.Aux.'!$A$12:$AE$722,MATCH($B251,'Res.Aux.'!$Y$12:$Y$722,0),MATCH(C$6,'Res.Aux.'!$A$14:$AE$14,0)))</f>
        <v/>
      </c>
      <c r="D251" s="402" t="str">
        <f t="shared" si="65"/>
        <v/>
      </c>
      <c r="E251" s="403" t="str">
        <f>IF($B251="-","",INDEX('Res.Aux.'!$A$12:$AE$722,MATCH($B251,'Res.Aux.'!$Y$12:$Y$722,0),MATCH(E$6,'Res.Aux.'!$A$14:$AE$14,0)))</f>
        <v/>
      </c>
      <c r="F251" s="402" t="str">
        <f t="shared" si="66"/>
        <v/>
      </c>
      <c r="G251" s="404" t="str">
        <f>IF($B251="-","",INDEX('Res.Aux.'!$A$12:$AE$722,MATCH($B251,'Res.Aux.'!$Y$12:$Y$722,0),MATCH(G$6,'Res.Aux.'!$A$14:$AE$14,0)))</f>
        <v/>
      </c>
      <c r="H251" s="405" t="str">
        <f>IF($B251="-","",Datos!$I$16)</f>
        <v/>
      </c>
      <c r="I251" s="406" t="str">
        <f>IF($C251="","",Datos!$G$16)</f>
        <v/>
      </c>
      <c r="J251" s="407" t="str">
        <f>IF($B251="-","",INDEX('Res.Aux.'!$A$12:$AE$722,MATCH($B251,'Res.Aux.'!$Y$12:$Y$722,0),MATCH(J$6,'Res.Aux.'!$A$14:$AE$14,0)))</f>
        <v/>
      </c>
      <c r="K251" s="408" t="str">
        <f>IF($C251="","",Datos!$H$26)</f>
        <v/>
      </c>
      <c r="L251" s="409" t="str">
        <f>IF($I251="","",INDEX(Datos!$D$25:$I$33,MATCH('G. VAR. MAKRO'!$M251,Datos!$E$25:$E$33,0),MATCH('G. VAR. MAKRO'!$L$6,Datos!$D$26:$I$26,0)))</f>
        <v/>
      </c>
      <c r="M251" s="407" t="str">
        <f>IF($I251="","",INDEX('Res.Aux.'!$A$12:$AE$722,MATCH($B251,'Res.Aux.'!$Y$12:$Y$722,0),MATCH(M$6,'Res.Aux.'!$A$22:$AE$22,0)))</f>
        <v/>
      </c>
      <c r="N251" s="410" t="str">
        <f>IF($B251="-","",INDEX('Res.Aux.'!$A$12:$AE$722,MATCH($B251,'Res.Aux.'!$Y$12:$Y$722,0),MATCH(N$6,'Res.Aux.'!$A$14:$AE$14,0)))</f>
        <v/>
      </c>
      <c r="O251" s="411"/>
      <c r="P251" s="412" t="str">
        <f t="shared" si="64"/>
        <v/>
      </c>
      <c r="Q251" s="413" t="str">
        <f t="shared" si="67"/>
        <v>ù</v>
      </c>
      <c r="R251" s="414" t="str">
        <f>IF($B251="-","",INDEX('Res.Aux.'!$A$12:$AE$722,MATCH($B251,'Res.Aux.'!$Y$12:$Y$722,0),MATCH(R$6,'Res.Aux.'!$A$15:$AE$15,0)))</f>
        <v/>
      </c>
      <c r="S251" s="415" t="str">
        <f>IF($B251="-","",INDEX('Res.Aux.'!$A$12:$AE$722,MATCH($B251,'Res.Aux.'!$Y$12:$Y$722,0),MATCH(S$6,'Res.Aux.'!$A$15:$AE$15,0)))</f>
        <v/>
      </c>
      <c r="T251" s="415" t="str">
        <f>IF($B251="-","",INDEX('Res.Aux.'!$A$12:$AE$722,MATCH($B251,'Res.Aux.'!$Y$12:$Y$722,0),MATCH(T$6,'Res.Aux.'!$A$15:$AE$15,0)))</f>
        <v/>
      </c>
      <c r="U251" s="416" t="str">
        <f>IF($B251="-","",INDEX('Res.Aux.'!$A$12:$AE$722,MATCH($B251,'Res.Aux.'!$Y$12:$Y$722,0),MATCH(U$6,'Res.Aux.'!$A$15:$AE$15,0)))</f>
        <v/>
      </c>
      <c r="V251" s="417"/>
      <c r="W251" s="414" t="str">
        <f t="shared" si="68"/>
        <v>-</v>
      </c>
      <c r="X251" s="415" t="str">
        <f t="shared" si="69"/>
        <v>-</v>
      </c>
      <c r="Y251" s="415" t="str">
        <f t="shared" si="70"/>
        <v>-</v>
      </c>
      <c r="Z251" s="416" t="str">
        <f t="shared" si="71"/>
        <v>-</v>
      </c>
      <c r="AA251" s="417"/>
      <c r="AB251" s="414" t="str">
        <f t="shared" si="72"/>
        <v>-</v>
      </c>
      <c r="AC251" s="415" t="str">
        <f t="shared" si="73"/>
        <v>-</v>
      </c>
      <c r="AD251" s="415" t="str">
        <f t="shared" si="74"/>
        <v>-</v>
      </c>
      <c r="AE251" s="416" t="str">
        <f t="shared" si="75"/>
        <v>-</v>
      </c>
      <c r="AF251" s="417"/>
      <c r="AG251" s="410" t="str">
        <f t="shared" si="76"/>
        <v>-</v>
      </c>
      <c r="AH251" s="417"/>
      <c r="AI251" s="418" t="str">
        <f t="shared" si="77"/>
        <v>ù</v>
      </c>
      <c r="AJ251" s="419" t="str">
        <f t="shared" si="78"/>
        <v>~</v>
      </c>
      <c r="AK251" s="417"/>
      <c r="AL251" s="414" t="str">
        <f t="shared" si="79"/>
        <v>-</v>
      </c>
      <c r="AM251" s="416" t="str">
        <f t="shared" si="80"/>
        <v>-</v>
      </c>
    </row>
    <row r="252" spans="2:39" ht="15" x14ac:dyDescent="0.3">
      <c r="B252" s="400" t="str">
        <f>IF(MAX(B$7:B251)+1&gt;MAX('Res.Aux.'!$Y$23:$Y$722),"-",MAX(B$7:B251)+1)</f>
        <v>-</v>
      </c>
      <c r="C252" s="401" t="str">
        <f>IF($B252="-","",INDEX('Res.Aux.'!$A$12:$AE$722,MATCH($B252,'Res.Aux.'!$Y$12:$Y$722,0),MATCH(C$6,'Res.Aux.'!$A$14:$AE$14,0)))</f>
        <v/>
      </c>
      <c r="D252" s="402" t="str">
        <f t="shared" si="65"/>
        <v/>
      </c>
      <c r="E252" s="403" t="str">
        <f>IF($B252="-","",INDEX('Res.Aux.'!$A$12:$AE$722,MATCH($B252,'Res.Aux.'!$Y$12:$Y$722,0),MATCH(E$6,'Res.Aux.'!$A$14:$AE$14,0)))</f>
        <v/>
      </c>
      <c r="F252" s="402" t="str">
        <f t="shared" si="66"/>
        <v/>
      </c>
      <c r="G252" s="404" t="str">
        <f>IF($B252="-","",INDEX('Res.Aux.'!$A$12:$AE$722,MATCH($B252,'Res.Aux.'!$Y$12:$Y$722,0),MATCH(G$6,'Res.Aux.'!$A$14:$AE$14,0)))</f>
        <v/>
      </c>
      <c r="H252" s="405" t="str">
        <f>IF($B252="-","",Datos!$I$16)</f>
        <v/>
      </c>
      <c r="I252" s="406" t="str">
        <f>IF($C252="","",Datos!$G$16)</f>
        <v/>
      </c>
      <c r="J252" s="407" t="str">
        <f>IF($B252="-","",INDEX('Res.Aux.'!$A$12:$AE$722,MATCH($B252,'Res.Aux.'!$Y$12:$Y$722,0),MATCH(J$6,'Res.Aux.'!$A$14:$AE$14,0)))</f>
        <v/>
      </c>
      <c r="K252" s="408" t="str">
        <f>IF($C252="","",Datos!$H$26)</f>
        <v/>
      </c>
      <c r="L252" s="409" t="str">
        <f>IF($I252="","",INDEX(Datos!$D$25:$I$33,MATCH('G. VAR. MAKRO'!$M252,Datos!$E$25:$E$33,0),MATCH('G. VAR. MAKRO'!$L$6,Datos!$D$26:$I$26,0)))</f>
        <v/>
      </c>
      <c r="M252" s="407" t="str">
        <f>IF($I252="","",INDEX('Res.Aux.'!$A$12:$AE$722,MATCH($B252,'Res.Aux.'!$Y$12:$Y$722,0),MATCH(M$6,'Res.Aux.'!$A$22:$AE$22,0)))</f>
        <v/>
      </c>
      <c r="N252" s="410" t="str">
        <f>IF($B252="-","",INDEX('Res.Aux.'!$A$12:$AE$722,MATCH($B252,'Res.Aux.'!$Y$12:$Y$722,0),MATCH(N$6,'Res.Aux.'!$A$14:$AE$14,0)))</f>
        <v/>
      </c>
      <c r="O252" s="411"/>
      <c r="P252" s="412" t="str">
        <f t="shared" si="64"/>
        <v/>
      </c>
      <c r="Q252" s="413" t="str">
        <f t="shared" si="67"/>
        <v>ù</v>
      </c>
      <c r="R252" s="414" t="str">
        <f>IF($B252="-","",INDEX('Res.Aux.'!$A$12:$AE$722,MATCH($B252,'Res.Aux.'!$Y$12:$Y$722,0),MATCH(R$6,'Res.Aux.'!$A$15:$AE$15,0)))</f>
        <v/>
      </c>
      <c r="S252" s="415" t="str">
        <f>IF($B252="-","",INDEX('Res.Aux.'!$A$12:$AE$722,MATCH($B252,'Res.Aux.'!$Y$12:$Y$722,0),MATCH(S$6,'Res.Aux.'!$A$15:$AE$15,0)))</f>
        <v/>
      </c>
      <c r="T252" s="415" t="str">
        <f>IF($B252="-","",INDEX('Res.Aux.'!$A$12:$AE$722,MATCH($B252,'Res.Aux.'!$Y$12:$Y$722,0),MATCH(T$6,'Res.Aux.'!$A$15:$AE$15,0)))</f>
        <v/>
      </c>
      <c r="U252" s="416" t="str">
        <f>IF($B252="-","",INDEX('Res.Aux.'!$A$12:$AE$722,MATCH($B252,'Res.Aux.'!$Y$12:$Y$722,0),MATCH(U$6,'Res.Aux.'!$A$15:$AE$15,0)))</f>
        <v/>
      </c>
      <c r="V252" s="417"/>
      <c r="W252" s="414" t="str">
        <f t="shared" si="68"/>
        <v>-</v>
      </c>
      <c r="X252" s="415" t="str">
        <f t="shared" si="69"/>
        <v>-</v>
      </c>
      <c r="Y252" s="415" t="str">
        <f t="shared" si="70"/>
        <v>-</v>
      </c>
      <c r="Z252" s="416" t="str">
        <f t="shared" si="71"/>
        <v>-</v>
      </c>
      <c r="AA252" s="417"/>
      <c r="AB252" s="414" t="str">
        <f t="shared" si="72"/>
        <v>-</v>
      </c>
      <c r="AC252" s="415" t="str">
        <f t="shared" si="73"/>
        <v>-</v>
      </c>
      <c r="AD252" s="415" t="str">
        <f t="shared" si="74"/>
        <v>-</v>
      </c>
      <c r="AE252" s="416" t="str">
        <f t="shared" si="75"/>
        <v>-</v>
      </c>
      <c r="AF252" s="417"/>
      <c r="AG252" s="410" t="str">
        <f t="shared" si="76"/>
        <v>-</v>
      </c>
      <c r="AH252" s="417"/>
      <c r="AI252" s="418" t="str">
        <f t="shared" si="77"/>
        <v>ù</v>
      </c>
      <c r="AJ252" s="419" t="str">
        <f t="shared" si="78"/>
        <v>~</v>
      </c>
      <c r="AK252" s="417"/>
      <c r="AL252" s="414" t="str">
        <f t="shared" si="79"/>
        <v>-</v>
      </c>
      <c r="AM252" s="416" t="str">
        <f t="shared" si="80"/>
        <v>-</v>
      </c>
    </row>
    <row r="253" spans="2:39" ht="15" x14ac:dyDescent="0.3">
      <c r="B253" s="400" t="str">
        <f>IF(MAX(B$7:B252)+1&gt;MAX('Res.Aux.'!$Y$23:$Y$722),"-",MAX(B$7:B252)+1)</f>
        <v>-</v>
      </c>
      <c r="C253" s="401" t="str">
        <f>IF($B253="-","",INDEX('Res.Aux.'!$A$12:$AE$722,MATCH($B253,'Res.Aux.'!$Y$12:$Y$722,0),MATCH(C$6,'Res.Aux.'!$A$14:$AE$14,0)))</f>
        <v/>
      </c>
      <c r="D253" s="402" t="str">
        <f t="shared" si="65"/>
        <v/>
      </c>
      <c r="E253" s="403" t="str">
        <f>IF($B253="-","",INDEX('Res.Aux.'!$A$12:$AE$722,MATCH($B253,'Res.Aux.'!$Y$12:$Y$722,0),MATCH(E$6,'Res.Aux.'!$A$14:$AE$14,0)))</f>
        <v/>
      </c>
      <c r="F253" s="402" t="str">
        <f t="shared" si="66"/>
        <v/>
      </c>
      <c r="G253" s="404" t="str">
        <f>IF($B253="-","",INDEX('Res.Aux.'!$A$12:$AE$722,MATCH($B253,'Res.Aux.'!$Y$12:$Y$722,0),MATCH(G$6,'Res.Aux.'!$A$14:$AE$14,0)))</f>
        <v/>
      </c>
      <c r="H253" s="405" t="str">
        <f>IF($B253="-","",Datos!$I$16)</f>
        <v/>
      </c>
      <c r="I253" s="406" t="str">
        <f>IF($C253="","",Datos!$G$16)</f>
        <v/>
      </c>
      <c r="J253" s="407" t="str">
        <f>IF($B253="-","",INDEX('Res.Aux.'!$A$12:$AE$722,MATCH($B253,'Res.Aux.'!$Y$12:$Y$722,0),MATCH(J$6,'Res.Aux.'!$A$14:$AE$14,0)))</f>
        <v/>
      </c>
      <c r="K253" s="408" t="str">
        <f>IF($C253="","",Datos!$H$26)</f>
        <v/>
      </c>
      <c r="L253" s="409" t="str">
        <f>IF($I253="","",INDEX(Datos!$D$25:$I$33,MATCH('G. VAR. MAKRO'!$M253,Datos!$E$25:$E$33,0),MATCH('G. VAR. MAKRO'!$L$6,Datos!$D$26:$I$26,0)))</f>
        <v/>
      </c>
      <c r="M253" s="407" t="str">
        <f>IF($I253="","",INDEX('Res.Aux.'!$A$12:$AE$722,MATCH($B253,'Res.Aux.'!$Y$12:$Y$722,0),MATCH(M$6,'Res.Aux.'!$A$22:$AE$22,0)))</f>
        <v/>
      </c>
      <c r="N253" s="410" t="str">
        <f>IF($B253="-","",INDEX('Res.Aux.'!$A$12:$AE$722,MATCH($B253,'Res.Aux.'!$Y$12:$Y$722,0),MATCH(N$6,'Res.Aux.'!$A$14:$AE$14,0)))</f>
        <v/>
      </c>
      <c r="O253" s="411"/>
      <c r="P253" s="412" t="str">
        <f t="shared" si="64"/>
        <v/>
      </c>
      <c r="Q253" s="413" t="str">
        <f t="shared" si="67"/>
        <v>ù</v>
      </c>
      <c r="R253" s="414" t="str">
        <f>IF($B253="-","",INDEX('Res.Aux.'!$A$12:$AE$722,MATCH($B253,'Res.Aux.'!$Y$12:$Y$722,0),MATCH(R$6,'Res.Aux.'!$A$15:$AE$15,0)))</f>
        <v/>
      </c>
      <c r="S253" s="415" t="str">
        <f>IF($B253="-","",INDEX('Res.Aux.'!$A$12:$AE$722,MATCH($B253,'Res.Aux.'!$Y$12:$Y$722,0),MATCH(S$6,'Res.Aux.'!$A$15:$AE$15,0)))</f>
        <v/>
      </c>
      <c r="T253" s="415" t="str">
        <f>IF($B253="-","",INDEX('Res.Aux.'!$A$12:$AE$722,MATCH($B253,'Res.Aux.'!$Y$12:$Y$722,0),MATCH(T$6,'Res.Aux.'!$A$15:$AE$15,0)))</f>
        <v/>
      </c>
      <c r="U253" s="416" t="str">
        <f>IF($B253="-","",INDEX('Res.Aux.'!$A$12:$AE$722,MATCH($B253,'Res.Aux.'!$Y$12:$Y$722,0),MATCH(U$6,'Res.Aux.'!$A$15:$AE$15,0)))</f>
        <v/>
      </c>
      <c r="V253" s="417"/>
      <c r="W253" s="414" t="str">
        <f t="shared" si="68"/>
        <v>-</v>
      </c>
      <c r="X253" s="415" t="str">
        <f t="shared" si="69"/>
        <v>-</v>
      </c>
      <c r="Y253" s="415" t="str">
        <f t="shared" si="70"/>
        <v>-</v>
      </c>
      <c r="Z253" s="416" t="str">
        <f t="shared" si="71"/>
        <v>-</v>
      </c>
      <c r="AA253" s="417"/>
      <c r="AB253" s="414" t="str">
        <f t="shared" si="72"/>
        <v>-</v>
      </c>
      <c r="AC253" s="415" t="str">
        <f t="shared" si="73"/>
        <v>-</v>
      </c>
      <c r="AD253" s="415" t="str">
        <f t="shared" si="74"/>
        <v>-</v>
      </c>
      <c r="AE253" s="416" t="str">
        <f t="shared" si="75"/>
        <v>-</v>
      </c>
      <c r="AF253" s="417"/>
      <c r="AG253" s="410" t="str">
        <f t="shared" si="76"/>
        <v>-</v>
      </c>
      <c r="AH253" s="417"/>
      <c r="AI253" s="418" t="str">
        <f t="shared" si="77"/>
        <v>ù</v>
      </c>
      <c r="AJ253" s="419" t="str">
        <f t="shared" si="78"/>
        <v>~</v>
      </c>
      <c r="AK253" s="417"/>
      <c r="AL253" s="414" t="str">
        <f t="shared" si="79"/>
        <v>-</v>
      </c>
      <c r="AM253" s="416" t="str">
        <f t="shared" si="80"/>
        <v>-</v>
      </c>
    </row>
    <row r="254" spans="2:39" ht="15" x14ac:dyDescent="0.3">
      <c r="B254" s="400" t="str">
        <f>IF(MAX(B$7:B253)+1&gt;MAX('Res.Aux.'!$Y$23:$Y$722),"-",MAX(B$7:B253)+1)</f>
        <v>-</v>
      </c>
      <c r="C254" s="401" t="str">
        <f>IF($B254="-","",INDEX('Res.Aux.'!$A$12:$AE$722,MATCH($B254,'Res.Aux.'!$Y$12:$Y$722,0),MATCH(C$6,'Res.Aux.'!$A$14:$AE$14,0)))</f>
        <v/>
      </c>
      <c r="D254" s="402" t="str">
        <f t="shared" si="65"/>
        <v/>
      </c>
      <c r="E254" s="403" t="str">
        <f>IF($B254="-","",INDEX('Res.Aux.'!$A$12:$AE$722,MATCH($B254,'Res.Aux.'!$Y$12:$Y$722,0),MATCH(E$6,'Res.Aux.'!$A$14:$AE$14,0)))</f>
        <v/>
      </c>
      <c r="F254" s="402" t="str">
        <f t="shared" si="66"/>
        <v/>
      </c>
      <c r="G254" s="404" t="str">
        <f>IF($B254="-","",INDEX('Res.Aux.'!$A$12:$AE$722,MATCH($B254,'Res.Aux.'!$Y$12:$Y$722,0),MATCH(G$6,'Res.Aux.'!$A$14:$AE$14,0)))</f>
        <v/>
      </c>
      <c r="H254" s="405" t="str">
        <f>IF($B254="-","",Datos!$I$16)</f>
        <v/>
      </c>
      <c r="I254" s="406" t="str">
        <f>IF($C254="","",Datos!$G$16)</f>
        <v/>
      </c>
      <c r="J254" s="407" t="str">
        <f>IF($B254="-","",INDEX('Res.Aux.'!$A$12:$AE$722,MATCH($B254,'Res.Aux.'!$Y$12:$Y$722,0),MATCH(J$6,'Res.Aux.'!$A$14:$AE$14,0)))</f>
        <v/>
      </c>
      <c r="K254" s="408" t="str">
        <f>IF($C254="","",Datos!$H$26)</f>
        <v/>
      </c>
      <c r="L254" s="409" t="str">
        <f>IF($I254="","",INDEX(Datos!$D$25:$I$33,MATCH('G. VAR. MAKRO'!$M254,Datos!$E$25:$E$33,0),MATCH('G. VAR. MAKRO'!$L$6,Datos!$D$26:$I$26,0)))</f>
        <v/>
      </c>
      <c r="M254" s="407" t="str">
        <f>IF($I254="","",INDEX('Res.Aux.'!$A$12:$AE$722,MATCH($B254,'Res.Aux.'!$Y$12:$Y$722,0),MATCH(M$6,'Res.Aux.'!$A$22:$AE$22,0)))</f>
        <v/>
      </c>
      <c r="N254" s="410" t="str">
        <f>IF($B254="-","",INDEX('Res.Aux.'!$A$12:$AE$722,MATCH($B254,'Res.Aux.'!$Y$12:$Y$722,0),MATCH(N$6,'Res.Aux.'!$A$14:$AE$14,0)))</f>
        <v/>
      </c>
      <c r="O254" s="411"/>
      <c r="P254" s="412" t="str">
        <f t="shared" si="64"/>
        <v/>
      </c>
      <c r="Q254" s="413" t="str">
        <f t="shared" si="67"/>
        <v>ù</v>
      </c>
      <c r="R254" s="414" t="str">
        <f>IF($B254="-","",INDEX('Res.Aux.'!$A$12:$AE$722,MATCH($B254,'Res.Aux.'!$Y$12:$Y$722,0),MATCH(R$6,'Res.Aux.'!$A$15:$AE$15,0)))</f>
        <v/>
      </c>
      <c r="S254" s="415" t="str">
        <f>IF($B254="-","",INDEX('Res.Aux.'!$A$12:$AE$722,MATCH($B254,'Res.Aux.'!$Y$12:$Y$722,0),MATCH(S$6,'Res.Aux.'!$A$15:$AE$15,0)))</f>
        <v/>
      </c>
      <c r="T254" s="415" t="str">
        <f>IF($B254="-","",INDEX('Res.Aux.'!$A$12:$AE$722,MATCH($B254,'Res.Aux.'!$Y$12:$Y$722,0),MATCH(T$6,'Res.Aux.'!$A$15:$AE$15,0)))</f>
        <v/>
      </c>
      <c r="U254" s="416" t="str">
        <f>IF($B254="-","",INDEX('Res.Aux.'!$A$12:$AE$722,MATCH($B254,'Res.Aux.'!$Y$12:$Y$722,0),MATCH(U$6,'Res.Aux.'!$A$15:$AE$15,0)))</f>
        <v/>
      </c>
      <c r="V254" s="417"/>
      <c r="W254" s="414" t="str">
        <f t="shared" si="68"/>
        <v>-</v>
      </c>
      <c r="X254" s="415" t="str">
        <f t="shared" si="69"/>
        <v>-</v>
      </c>
      <c r="Y254" s="415" t="str">
        <f t="shared" si="70"/>
        <v>-</v>
      </c>
      <c r="Z254" s="416" t="str">
        <f t="shared" si="71"/>
        <v>-</v>
      </c>
      <c r="AA254" s="417"/>
      <c r="AB254" s="414" t="str">
        <f t="shared" si="72"/>
        <v>-</v>
      </c>
      <c r="AC254" s="415" t="str">
        <f t="shared" si="73"/>
        <v>-</v>
      </c>
      <c r="AD254" s="415" t="str">
        <f t="shared" si="74"/>
        <v>-</v>
      </c>
      <c r="AE254" s="416" t="str">
        <f t="shared" si="75"/>
        <v>-</v>
      </c>
      <c r="AF254" s="417"/>
      <c r="AG254" s="410" t="str">
        <f t="shared" si="76"/>
        <v>-</v>
      </c>
      <c r="AH254" s="417"/>
      <c r="AI254" s="418" t="str">
        <f t="shared" si="77"/>
        <v>ù</v>
      </c>
      <c r="AJ254" s="419" t="str">
        <f t="shared" si="78"/>
        <v>~</v>
      </c>
      <c r="AK254" s="417"/>
      <c r="AL254" s="414" t="str">
        <f t="shared" si="79"/>
        <v>-</v>
      </c>
      <c r="AM254" s="416" t="str">
        <f t="shared" si="80"/>
        <v>-</v>
      </c>
    </row>
    <row r="255" spans="2:39" ht="15" x14ac:dyDescent="0.3">
      <c r="B255" s="400" t="str">
        <f>IF(MAX(B$7:B254)+1&gt;MAX('Res.Aux.'!$Y$23:$Y$722),"-",MAX(B$7:B254)+1)</f>
        <v>-</v>
      </c>
      <c r="C255" s="401" t="str">
        <f>IF($B255="-","",INDEX('Res.Aux.'!$A$12:$AE$722,MATCH($B255,'Res.Aux.'!$Y$12:$Y$722,0),MATCH(C$6,'Res.Aux.'!$A$14:$AE$14,0)))</f>
        <v/>
      </c>
      <c r="D255" s="402" t="str">
        <f t="shared" si="65"/>
        <v/>
      </c>
      <c r="E255" s="403" t="str">
        <f>IF($B255="-","",INDEX('Res.Aux.'!$A$12:$AE$722,MATCH($B255,'Res.Aux.'!$Y$12:$Y$722,0),MATCH(E$6,'Res.Aux.'!$A$14:$AE$14,0)))</f>
        <v/>
      </c>
      <c r="F255" s="402" t="str">
        <f t="shared" si="66"/>
        <v/>
      </c>
      <c r="G255" s="404" t="str">
        <f>IF($B255="-","",INDEX('Res.Aux.'!$A$12:$AE$722,MATCH($B255,'Res.Aux.'!$Y$12:$Y$722,0),MATCH(G$6,'Res.Aux.'!$A$14:$AE$14,0)))</f>
        <v/>
      </c>
      <c r="H255" s="405" t="str">
        <f>IF($B255="-","",Datos!$I$16)</f>
        <v/>
      </c>
      <c r="I255" s="406" t="str">
        <f>IF($C255="","",Datos!$G$16)</f>
        <v/>
      </c>
      <c r="J255" s="407" t="str">
        <f>IF($B255="-","",INDEX('Res.Aux.'!$A$12:$AE$722,MATCH($B255,'Res.Aux.'!$Y$12:$Y$722,0),MATCH(J$6,'Res.Aux.'!$A$14:$AE$14,0)))</f>
        <v/>
      </c>
      <c r="K255" s="408" t="str">
        <f>IF($C255="","",Datos!$H$26)</f>
        <v/>
      </c>
      <c r="L255" s="409" t="str">
        <f>IF($I255="","",INDEX(Datos!$D$25:$I$33,MATCH('G. VAR. MAKRO'!$M255,Datos!$E$25:$E$33,0),MATCH('G. VAR. MAKRO'!$L$6,Datos!$D$26:$I$26,0)))</f>
        <v/>
      </c>
      <c r="M255" s="407" t="str">
        <f>IF($I255="","",INDEX('Res.Aux.'!$A$12:$AE$722,MATCH($B255,'Res.Aux.'!$Y$12:$Y$722,0),MATCH(M$6,'Res.Aux.'!$A$22:$AE$22,0)))</f>
        <v/>
      </c>
      <c r="N255" s="410" t="str">
        <f>IF($B255="-","",INDEX('Res.Aux.'!$A$12:$AE$722,MATCH($B255,'Res.Aux.'!$Y$12:$Y$722,0),MATCH(N$6,'Res.Aux.'!$A$14:$AE$14,0)))</f>
        <v/>
      </c>
      <c r="O255" s="411"/>
      <c r="P255" s="412" t="str">
        <f t="shared" si="64"/>
        <v/>
      </c>
      <c r="Q255" s="413" t="str">
        <f t="shared" si="67"/>
        <v>ù</v>
      </c>
      <c r="R255" s="414" t="str">
        <f>IF($B255="-","",INDEX('Res.Aux.'!$A$12:$AE$722,MATCH($B255,'Res.Aux.'!$Y$12:$Y$722,0),MATCH(R$6,'Res.Aux.'!$A$15:$AE$15,0)))</f>
        <v/>
      </c>
      <c r="S255" s="415" t="str">
        <f>IF($B255="-","",INDEX('Res.Aux.'!$A$12:$AE$722,MATCH($B255,'Res.Aux.'!$Y$12:$Y$722,0),MATCH(S$6,'Res.Aux.'!$A$15:$AE$15,0)))</f>
        <v/>
      </c>
      <c r="T255" s="415" t="str">
        <f>IF($B255="-","",INDEX('Res.Aux.'!$A$12:$AE$722,MATCH($B255,'Res.Aux.'!$Y$12:$Y$722,0),MATCH(T$6,'Res.Aux.'!$A$15:$AE$15,0)))</f>
        <v/>
      </c>
      <c r="U255" s="416" t="str">
        <f>IF($B255="-","",INDEX('Res.Aux.'!$A$12:$AE$722,MATCH($B255,'Res.Aux.'!$Y$12:$Y$722,0),MATCH(U$6,'Res.Aux.'!$A$15:$AE$15,0)))</f>
        <v/>
      </c>
      <c r="V255" s="417"/>
      <c r="W255" s="414" t="str">
        <f t="shared" si="68"/>
        <v>-</v>
      </c>
      <c r="X255" s="415" t="str">
        <f t="shared" si="69"/>
        <v>-</v>
      </c>
      <c r="Y255" s="415" t="str">
        <f t="shared" si="70"/>
        <v>-</v>
      </c>
      <c r="Z255" s="416" t="str">
        <f t="shared" si="71"/>
        <v>-</v>
      </c>
      <c r="AA255" s="417"/>
      <c r="AB255" s="414" t="str">
        <f t="shared" si="72"/>
        <v>-</v>
      </c>
      <c r="AC255" s="415" t="str">
        <f t="shared" si="73"/>
        <v>-</v>
      </c>
      <c r="AD255" s="415" t="str">
        <f t="shared" si="74"/>
        <v>-</v>
      </c>
      <c r="AE255" s="416" t="str">
        <f t="shared" si="75"/>
        <v>-</v>
      </c>
      <c r="AF255" s="417"/>
      <c r="AG255" s="410" t="str">
        <f t="shared" si="76"/>
        <v>-</v>
      </c>
      <c r="AH255" s="417"/>
      <c r="AI255" s="418" t="str">
        <f t="shared" si="77"/>
        <v>ù</v>
      </c>
      <c r="AJ255" s="419" t="str">
        <f t="shared" si="78"/>
        <v>~</v>
      </c>
      <c r="AK255" s="417"/>
      <c r="AL255" s="414" t="str">
        <f t="shared" si="79"/>
        <v>-</v>
      </c>
      <c r="AM255" s="416" t="str">
        <f t="shared" si="80"/>
        <v>-</v>
      </c>
    </row>
    <row r="256" spans="2:39" ht="15" x14ac:dyDescent="0.3">
      <c r="B256" s="400" t="str">
        <f>IF(MAX(B$7:B255)+1&gt;MAX('Res.Aux.'!$Y$23:$Y$722),"-",MAX(B$7:B255)+1)</f>
        <v>-</v>
      </c>
      <c r="C256" s="401" t="str">
        <f>IF($B256="-","",INDEX('Res.Aux.'!$A$12:$AE$722,MATCH($B256,'Res.Aux.'!$Y$12:$Y$722,0),MATCH(C$6,'Res.Aux.'!$A$14:$AE$14,0)))</f>
        <v/>
      </c>
      <c r="D256" s="402" t="str">
        <f t="shared" si="65"/>
        <v/>
      </c>
      <c r="E256" s="403" t="str">
        <f>IF($B256="-","",INDEX('Res.Aux.'!$A$12:$AE$722,MATCH($B256,'Res.Aux.'!$Y$12:$Y$722,0),MATCH(E$6,'Res.Aux.'!$A$14:$AE$14,0)))</f>
        <v/>
      </c>
      <c r="F256" s="402" t="str">
        <f t="shared" si="66"/>
        <v/>
      </c>
      <c r="G256" s="404" t="str">
        <f>IF($B256="-","",INDEX('Res.Aux.'!$A$12:$AE$722,MATCH($B256,'Res.Aux.'!$Y$12:$Y$722,0),MATCH(G$6,'Res.Aux.'!$A$14:$AE$14,0)))</f>
        <v/>
      </c>
      <c r="H256" s="405" t="str">
        <f>IF($B256="-","",Datos!$I$16)</f>
        <v/>
      </c>
      <c r="I256" s="406" t="str">
        <f>IF($C256="","",Datos!$G$16)</f>
        <v/>
      </c>
      <c r="J256" s="407" t="str">
        <f>IF($B256="-","",INDEX('Res.Aux.'!$A$12:$AE$722,MATCH($B256,'Res.Aux.'!$Y$12:$Y$722,0),MATCH(J$6,'Res.Aux.'!$A$14:$AE$14,0)))</f>
        <v/>
      </c>
      <c r="K256" s="408" t="str">
        <f>IF($C256="","",Datos!$H$26)</f>
        <v/>
      </c>
      <c r="L256" s="409" t="str">
        <f>IF($I256="","",INDEX(Datos!$D$25:$I$33,MATCH('G. VAR. MAKRO'!$M256,Datos!$E$25:$E$33,0),MATCH('G. VAR. MAKRO'!$L$6,Datos!$D$26:$I$26,0)))</f>
        <v/>
      </c>
      <c r="M256" s="407" t="str">
        <f>IF($I256="","",INDEX('Res.Aux.'!$A$12:$AE$722,MATCH($B256,'Res.Aux.'!$Y$12:$Y$722,0),MATCH(M$6,'Res.Aux.'!$A$22:$AE$22,0)))</f>
        <v/>
      </c>
      <c r="N256" s="410" t="str">
        <f>IF($B256="-","",INDEX('Res.Aux.'!$A$12:$AE$722,MATCH($B256,'Res.Aux.'!$Y$12:$Y$722,0),MATCH(N$6,'Res.Aux.'!$A$14:$AE$14,0)))</f>
        <v/>
      </c>
      <c r="O256" s="411"/>
      <c r="P256" s="412" t="str">
        <f t="shared" si="64"/>
        <v/>
      </c>
      <c r="Q256" s="413" t="str">
        <f t="shared" si="67"/>
        <v>ù</v>
      </c>
      <c r="R256" s="414" t="str">
        <f>IF($B256="-","",INDEX('Res.Aux.'!$A$12:$AE$722,MATCH($B256,'Res.Aux.'!$Y$12:$Y$722,0),MATCH(R$6,'Res.Aux.'!$A$15:$AE$15,0)))</f>
        <v/>
      </c>
      <c r="S256" s="415" t="str">
        <f>IF($B256="-","",INDEX('Res.Aux.'!$A$12:$AE$722,MATCH($B256,'Res.Aux.'!$Y$12:$Y$722,0),MATCH(S$6,'Res.Aux.'!$A$15:$AE$15,0)))</f>
        <v/>
      </c>
      <c r="T256" s="415" t="str">
        <f>IF($B256="-","",INDEX('Res.Aux.'!$A$12:$AE$722,MATCH($B256,'Res.Aux.'!$Y$12:$Y$722,0),MATCH(T$6,'Res.Aux.'!$A$15:$AE$15,0)))</f>
        <v/>
      </c>
      <c r="U256" s="416" t="str">
        <f>IF($B256="-","",INDEX('Res.Aux.'!$A$12:$AE$722,MATCH($B256,'Res.Aux.'!$Y$12:$Y$722,0),MATCH(U$6,'Res.Aux.'!$A$15:$AE$15,0)))</f>
        <v/>
      </c>
      <c r="V256" s="417"/>
      <c r="W256" s="414" t="str">
        <f t="shared" si="68"/>
        <v>-</v>
      </c>
      <c r="X256" s="415" t="str">
        <f t="shared" si="69"/>
        <v>-</v>
      </c>
      <c r="Y256" s="415" t="str">
        <f t="shared" si="70"/>
        <v>-</v>
      </c>
      <c r="Z256" s="416" t="str">
        <f t="shared" si="71"/>
        <v>-</v>
      </c>
      <c r="AA256" s="417"/>
      <c r="AB256" s="414" t="str">
        <f t="shared" si="72"/>
        <v>-</v>
      </c>
      <c r="AC256" s="415" t="str">
        <f t="shared" si="73"/>
        <v>-</v>
      </c>
      <c r="AD256" s="415" t="str">
        <f t="shared" si="74"/>
        <v>-</v>
      </c>
      <c r="AE256" s="416" t="str">
        <f t="shared" si="75"/>
        <v>-</v>
      </c>
      <c r="AF256" s="417"/>
      <c r="AG256" s="410" t="str">
        <f t="shared" si="76"/>
        <v>-</v>
      </c>
      <c r="AH256" s="417"/>
      <c r="AI256" s="418" t="str">
        <f t="shared" si="77"/>
        <v>ù</v>
      </c>
      <c r="AJ256" s="419" t="str">
        <f t="shared" si="78"/>
        <v>~</v>
      </c>
      <c r="AK256" s="417"/>
      <c r="AL256" s="414" t="str">
        <f t="shared" si="79"/>
        <v>-</v>
      </c>
      <c r="AM256" s="416" t="str">
        <f t="shared" si="80"/>
        <v>-</v>
      </c>
    </row>
    <row r="257" spans="2:39" ht="15" x14ac:dyDescent="0.3">
      <c r="B257" s="400" t="str">
        <f>IF(MAX(B$7:B256)+1&gt;MAX('Res.Aux.'!$Y$23:$Y$722),"-",MAX(B$7:B256)+1)</f>
        <v>-</v>
      </c>
      <c r="C257" s="401" t="str">
        <f>IF($B257="-","",INDEX('Res.Aux.'!$A$12:$AE$722,MATCH($B257,'Res.Aux.'!$Y$12:$Y$722,0),MATCH(C$6,'Res.Aux.'!$A$14:$AE$14,0)))</f>
        <v/>
      </c>
      <c r="D257" s="402" t="str">
        <f t="shared" si="65"/>
        <v/>
      </c>
      <c r="E257" s="403" t="str">
        <f>IF($B257="-","",INDEX('Res.Aux.'!$A$12:$AE$722,MATCH($B257,'Res.Aux.'!$Y$12:$Y$722,0),MATCH(E$6,'Res.Aux.'!$A$14:$AE$14,0)))</f>
        <v/>
      </c>
      <c r="F257" s="402" t="str">
        <f t="shared" si="66"/>
        <v/>
      </c>
      <c r="G257" s="404" t="str">
        <f>IF($B257="-","",INDEX('Res.Aux.'!$A$12:$AE$722,MATCH($B257,'Res.Aux.'!$Y$12:$Y$722,0),MATCH(G$6,'Res.Aux.'!$A$14:$AE$14,0)))</f>
        <v/>
      </c>
      <c r="H257" s="405" t="str">
        <f>IF($B257="-","",Datos!$I$16)</f>
        <v/>
      </c>
      <c r="I257" s="406" t="str">
        <f>IF($C257="","",Datos!$G$16)</f>
        <v/>
      </c>
      <c r="J257" s="407" t="str">
        <f>IF($B257="-","",INDEX('Res.Aux.'!$A$12:$AE$722,MATCH($B257,'Res.Aux.'!$Y$12:$Y$722,0),MATCH(J$6,'Res.Aux.'!$A$14:$AE$14,0)))</f>
        <v/>
      </c>
      <c r="K257" s="408" t="str">
        <f>IF($C257="","",Datos!$H$26)</f>
        <v/>
      </c>
      <c r="L257" s="409" t="str">
        <f>IF($I257="","",INDEX(Datos!$D$25:$I$33,MATCH('G. VAR. MAKRO'!$M257,Datos!$E$25:$E$33,0),MATCH('G. VAR. MAKRO'!$L$6,Datos!$D$26:$I$26,0)))</f>
        <v/>
      </c>
      <c r="M257" s="407" t="str">
        <f>IF($I257="","",INDEX('Res.Aux.'!$A$12:$AE$722,MATCH($B257,'Res.Aux.'!$Y$12:$Y$722,0),MATCH(M$6,'Res.Aux.'!$A$22:$AE$22,0)))</f>
        <v/>
      </c>
      <c r="N257" s="410" t="str">
        <f>IF($B257="-","",INDEX('Res.Aux.'!$A$12:$AE$722,MATCH($B257,'Res.Aux.'!$Y$12:$Y$722,0),MATCH(N$6,'Res.Aux.'!$A$14:$AE$14,0)))</f>
        <v/>
      </c>
      <c r="O257" s="411"/>
      <c r="P257" s="412" t="str">
        <f t="shared" si="64"/>
        <v/>
      </c>
      <c r="Q257" s="413" t="str">
        <f t="shared" si="67"/>
        <v>ù</v>
      </c>
      <c r="R257" s="414" t="str">
        <f>IF($B257="-","",INDEX('Res.Aux.'!$A$12:$AE$722,MATCH($B257,'Res.Aux.'!$Y$12:$Y$722,0),MATCH(R$6,'Res.Aux.'!$A$15:$AE$15,0)))</f>
        <v/>
      </c>
      <c r="S257" s="415" t="str">
        <f>IF($B257="-","",INDEX('Res.Aux.'!$A$12:$AE$722,MATCH($B257,'Res.Aux.'!$Y$12:$Y$722,0),MATCH(S$6,'Res.Aux.'!$A$15:$AE$15,0)))</f>
        <v/>
      </c>
      <c r="T257" s="415" t="str">
        <f>IF($B257="-","",INDEX('Res.Aux.'!$A$12:$AE$722,MATCH($B257,'Res.Aux.'!$Y$12:$Y$722,0),MATCH(T$6,'Res.Aux.'!$A$15:$AE$15,0)))</f>
        <v/>
      </c>
      <c r="U257" s="416" t="str">
        <f>IF($B257="-","",INDEX('Res.Aux.'!$A$12:$AE$722,MATCH($B257,'Res.Aux.'!$Y$12:$Y$722,0),MATCH(U$6,'Res.Aux.'!$A$15:$AE$15,0)))</f>
        <v/>
      </c>
      <c r="V257" s="417"/>
      <c r="W257" s="414" t="str">
        <f t="shared" si="68"/>
        <v>-</v>
      </c>
      <c r="X257" s="415" t="str">
        <f t="shared" si="69"/>
        <v>-</v>
      </c>
      <c r="Y257" s="415" t="str">
        <f t="shared" si="70"/>
        <v>-</v>
      </c>
      <c r="Z257" s="416" t="str">
        <f t="shared" si="71"/>
        <v>-</v>
      </c>
      <c r="AA257" s="417"/>
      <c r="AB257" s="414" t="str">
        <f t="shared" si="72"/>
        <v>-</v>
      </c>
      <c r="AC257" s="415" t="str">
        <f t="shared" si="73"/>
        <v>-</v>
      </c>
      <c r="AD257" s="415" t="str">
        <f t="shared" si="74"/>
        <v>-</v>
      </c>
      <c r="AE257" s="416" t="str">
        <f t="shared" si="75"/>
        <v>-</v>
      </c>
      <c r="AF257" s="417"/>
      <c r="AG257" s="410" t="str">
        <f t="shared" si="76"/>
        <v>-</v>
      </c>
      <c r="AH257" s="417"/>
      <c r="AI257" s="418" t="str">
        <f t="shared" si="77"/>
        <v>ù</v>
      </c>
      <c r="AJ257" s="419" t="str">
        <f t="shared" si="78"/>
        <v>~</v>
      </c>
      <c r="AK257" s="417"/>
      <c r="AL257" s="414" t="str">
        <f t="shared" si="79"/>
        <v>-</v>
      </c>
      <c r="AM257" s="416" t="str">
        <f t="shared" si="80"/>
        <v>-</v>
      </c>
    </row>
    <row r="258" spans="2:39" ht="15" x14ac:dyDescent="0.3">
      <c r="B258" s="400" t="str">
        <f>IF(MAX(B$7:B257)+1&gt;MAX('Res.Aux.'!$Y$23:$Y$722),"-",MAX(B$7:B257)+1)</f>
        <v>-</v>
      </c>
      <c r="C258" s="401" t="str">
        <f>IF($B258="-","",INDEX('Res.Aux.'!$A$12:$AE$722,MATCH($B258,'Res.Aux.'!$Y$12:$Y$722,0),MATCH(C$6,'Res.Aux.'!$A$14:$AE$14,0)))</f>
        <v/>
      </c>
      <c r="D258" s="402" t="str">
        <f t="shared" si="65"/>
        <v/>
      </c>
      <c r="E258" s="403" t="str">
        <f>IF($B258="-","",INDEX('Res.Aux.'!$A$12:$AE$722,MATCH($B258,'Res.Aux.'!$Y$12:$Y$722,0),MATCH(E$6,'Res.Aux.'!$A$14:$AE$14,0)))</f>
        <v/>
      </c>
      <c r="F258" s="402" t="str">
        <f t="shared" si="66"/>
        <v/>
      </c>
      <c r="G258" s="404" t="str">
        <f>IF($B258="-","",INDEX('Res.Aux.'!$A$12:$AE$722,MATCH($B258,'Res.Aux.'!$Y$12:$Y$722,0),MATCH(G$6,'Res.Aux.'!$A$14:$AE$14,0)))</f>
        <v/>
      </c>
      <c r="H258" s="405" t="str">
        <f>IF($B258="-","",Datos!$I$16)</f>
        <v/>
      </c>
      <c r="I258" s="406" t="str">
        <f>IF($C258="","",Datos!$G$16)</f>
        <v/>
      </c>
      <c r="J258" s="407" t="str">
        <f>IF($B258="-","",INDEX('Res.Aux.'!$A$12:$AE$722,MATCH($B258,'Res.Aux.'!$Y$12:$Y$722,0),MATCH(J$6,'Res.Aux.'!$A$14:$AE$14,0)))</f>
        <v/>
      </c>
      <c r="K258" s="408" t="str">
        <f>IF($C258="","",Datos!$H$26)</f>
        <v/>
      </c>
      <c r="L258" s="409" t="str">
        <f>IF($I258="","",INDEX(Datos!$D$25:$I$33,MATCH('G. VAR. MAKRO'!$M258,Datos!$E$25:$E$33,0),MATCH('G. VAR. MAKRO'!$L$6,Datos!$D$26:$I$26,0)))</f>
        <v/>
      </c>
      <c r="M258" s="407" t="str">
        <f>IF($I258="","",INDEX('Res.Aux.'!$A$12:$AE$722,MATCH($B258,'Res.Aux.'!$Y$12:$Y$722,0),MATCH(M$6,'Res.Aux.'!$A$22:$AE$22,0)))</f>
        <v/>
      </c>
      <c r="N258" s="410" t="str">
        <f>IF($B258="-","",INDEX('Res.Aux.'!$A$12:$AE$722,MATCH($B258,'Res.Aux.'!$Y$12:$Y$722,0),MATCH(N$6,'Res.Aux.'!$A$14:$AE$14,0)))</f>
        <v/>
      </c>
      <c r="O258" s="411"/>
      <c r="P258" s="412" t="str">
        <f t="shared" si="64"/>
        <v/>
      </c>
      <c r="Q258" s="413" t="str">
        <f t="shared" si="67"/>
        <v>ù</v>
      </c>
      <c r="R258" s="414" t="str">
        <f>IF($B258="-","",INDEX('Res.Aux.'!$A$12:$AE$722,MATCH($B258,'Res.Aux.'!$Y$12:$Y$722,0),MATCH(R$6,'Res.Aux.'!$A$15:$AE$15,0)))</f>
        <v/>
      </c>
      <c r="S258" s="415" t="str">
        <f>IF($B258="-","",INDEX('Res.Aux.'!$A$12:$AE$722,MATCH($B258,'Res.Aux.'!$Y$12:$Y$722,0),MATCH(S$6,'Res.Aux.'!$A$15:$AE$15,0)))</f>
        <v/>
      </c>
      <c r="T258" s="415" t="str">
        <f>IF($B258="-","",INDEX('Res.Aux.'!$A$12:$AE$722,MATCH($B258,'Res.Aux.'!$Y$12:$Y$722,0),MATCH(T$6,'Res.Aux.'!$A$15:$AE$15,0)))</f>
        <v/>
      </c>
      <c r="U258" s="416" t="str">
        <f>IF($B258="-","",INDEX('Res.Aux.'!$A$12:$AE$722,MATCH($B258,'Res.Aux.'!$Y$12:$Y$722,0),MATCH(U$6,'Res.Aux.'!$A$15:$AE$15,0)))</f>
        <v/>
      </c>
      <c r="V258" s="417"/>
      <c r="W258" s="414" t="str">
        <f t="shared" si="68"/>
        <v>-</v>
      </c>
      <c r="X258" s="415" t="str">
        <f t="shared" si="69"/>
        <v>-</v>
      </c>
      <c r="Y258" s="415" t="str">
        <f t="shared" si="70"/>
        <v>-</v>
      </c>
      <c r="Z258" s="416" t="str">
        <f t="shared" si="71"/>
        <v>-</v>
      </c>
      <c r="AA258" s="417"/>
      <c r="AB258" s="414" t="str">
        <f t="shared" si="72"/>
        <v>-</v>
      </c>
      <c r="AC258" s="415" t="str">
        <f t="shared" si="73"/>
        <v>-</v>
      </c>
      <c r="AD258" s="415" t="str">
        <f t="shared" si="74"/>
        <v>-</v>
      </c>
      <c r="AE258" s="416" t="str">
        <f t="shared" si="75"/>
        <v>-</v>
      </c>
      <c r="AF258" s="417"/>
      <c r="AG258" s="410" t="str">
        <f t="shared" si="76"/>
        <v>-</v>
      </c>
      <c r="AH258" s="417"/>
      <c r="AI258" s="418" t="str">
        <f t="shared" si="77"/>
        <v>ù</v>
      </c>
      <c r="AJ258" s="419" t="str">
        <f t="shared" si="78"/>
        <v>~</v>
      </c>
      <c r="AK258" s="417"/>
      <c r="AL258" s="414" t="str">
        <f t="shared" si="79"/>
        <v>-</v>
      </c>
      <c r="AM258" s="416" t="str">
        <f t="shared" si="80"/>
        <v>-</v>
      </c>
    </row>
    <row r="259" spans="2:39" ht="15" x14ac:dyDescent="0.3">
      <c r="B259" s="400" t="str">
        <f>IF(MAX(B$7:B258)+1&gt;MAX('Res.Aux.'!$Y$23:$Y$722),"-",MAX(B$7:B258)+1)</f>
        <v>-</v>
      </c>
      <c r="C259" s="401" t="str">
        <f>IF($B259="-","",INDEX('Res.Aux.'!$A$12:$AE$722,MATCH($B259,'Res.Aux.'!$Y$12:$Y$722,0),MATCH(C$6,'Res.Aux.'!$A$14:$AE$14,0)))</f>
        <v/>
      </c>
      <c r="D259" s="402" t="str">
        <f t="shared" si="65"/>
        <v/>
      </c>
      <c r="E259" s="403" t="str">
        <f>IF($B259="-","",INDEX('Res.Aux.'!$A$12:$AE$722,MATCH($B259,'Res.Aux.'!$Y$12:$Y$722,0),MATCH(E$6,'Res.Aux.'!$A$14:$AE$14,0)))</f>
        <v/>
      </c>
      <c r="F259" s="402" t="str">
        <f t="shared" si="66"/>
        <v/>
      </c>
      <c r="G259" s="404" t="str">
        <f>IF($B259="-","",INDEX('Res.Aux.'!$A$12:$AE$722,MATCH($B259,'Res.Aux.'!$Y$12:$Y$722,0),MATCH(G$6,'Res.Aux.'!$A$14:$AE$14,0)))</f>
        <v/>
      </c>
      <c r="H259" s="405" t="str">
        <f>IF($B259="-","",Datos!$I$16)</f>
        <v/>
      </c>
      <c r="I259" s="406" t="str">
        <f>IF($C259="","",Datos!$G$16)</f>
        <v/>
      </c>
      <c r="J259" s="407" t="str">
        <f>IF($B259="-","",INDEX('Res.Aux.'!$A$12:$AE$722,MATCH($B259,'Res.Aux.'!$Y$12:$Y$722,0),MATCH(J$6,'Res.Aux.'!$A$14:$AE$14,0)))</f>
        <v/>
      </c>
      <c r="K259" s="408" t="str">
        <f>IF($C259="","",Datos!$H$26)</f>
        <v/>
      </c>
      <c r="L259" s="409" t="str">
        <f>IF($I259="","",INDEX(Datos!$D$25:$I$33,MATCH('G. VAR. MAKRO'!$M259,Datos!$E$25:$E$33,0),MATCH('G. VAR. MAKRO'!$L$6,Datos!$D$26:$I$26,0)))</f>
        <v/>
      </c>
      <c r="M259" s="407" t="str">
        <f>IF($I259="","",INDEX('Res.Aux.'!$A$12:$AE$722,MATCH($B259,'Res.Aux.'!$Y$12:$Y$722,0),MATCH(M$6,'Res.Aux.'!$A$22:$AE$22,0)))</f>
        <v/>
      </c>
      <c r="N259" s="410" t="str">
        <f>IF($B259="-","",INDEX('Res.Aux.'!$A$12:$AE$722,MATCH($B259,'Res.Aux.'!$Y$12:$Y$722,0),MATCH(N$6,'Res.Aux.'!$A$14:$AE$14,0)))</f>
        <v/>
      </c>
      <c r="O259" s="411"/>
      <c r="P259" s="412" t="str">
        <f t="shared" si="64"/>
        <v/>
      </c>
      <c r="Q259" s="413" t="str">
        <f t="shared" si="67"/>
        <v>ù</v>
      </c>
      <c r="R259" s="414" t="str">
        <f>IF($B259="-","",INDEX('Res.Aux.'!$A$12:$AE$722,MATCH($B259,'Res.Aux.'!$Y$12:$Y$722,0),MATCH(R$6,'Res.Aux.'!$A$15:$AE$15,0)))</f>
        <v/>
      </c>
      <c r="S259" s="415" t="str">
        <f>IF($B259="-","",INDEX('Res.Aux.'!$A$12:$AE$722,MATCH($B259,'Res.Aux.'!$Y$12:$Y$722,0),MATCH(S$6,'Res.Aux.'!$A$15:$AE$15,0)))</f>
        <v/>
      </c>
      <c r="T259" s="415" t="str">
        <f>IF($B259="-","",INDEX('Res.Aux.'!$A$12:$AE$722,MATCH($B259,'Res.Aux.'!$Y$12:$Y$722,0),MATCH(T$6,'Res.Aux.'!$A$15:$AE$15,0)))</f>
        <v/>
      </c>
      <c r="U259" s="416" t="str">
        <f>IF($B259="-","",INDEX('Res.Aux.'!$A$12:$AE$722,MATCH($B259,'Res.Aux.'!$Y$12:$Y$722,0),MATCH(U$6,'Res.Aux.'!$A$15:$AE$15,0)))</f>
        <v/>
      </c>
      <c r="V259" s="417"/>
      <c r="W259" s="414" t="str">
        <f t="shared" si="68"/>
        <v>-</v>
      </c>
      <c r="X259" s="415" t="str">
        <f t="shared" si="69"/>
        <v>-</v>
      </c>
      <c r="Y259" s="415" t="str">
        <f t="shared" si="70"/>
        <v>-</v>
      </c>
      <c r="Z259" s="416" t="str">
        <f t="shared" si="71"/>
        <v>-</v>
      </c>
      <c r="AA259" s="417"/>
      <c r="AB259" s="414" t="str">
        <f t="shared" si="72"/>
        <v>-</v>
      </c>
      <c r="AC259" s="415" t="str">
        <f t="shared" si="73"/>
        <v>-</v>
      </c>
      <c r="AD259" s="415" t="str">
        <f t="shared" si="74"/>
        <v>-</v>
      </c>
      <c r="AE259" s="416" t="str">
        <f t="shared" si="75"/>
        <v>-</v>
      </c>
      <c r="AF259" s="417"/>
      <c r="AG259" s="410" t="str">
        <f t="shared" si="76"/>
        <v>-</v>
      </c>
      <c r="AH259" s="417"/>
      <c r="AI259" s="418" t="str">
        <f t="shared" si="77"/>
        <v>ù</v>
      </c>
      <c r="AJ259" s="419" t="str">
        <f t="shared" si="78"/>
        <v>~</v>
      </c>
      <c r="AK259" s="417"/>
      <c r="AL259" s="414" t="str">
        <f t="shared" si="79"/>
        <v>-</v>
      </c>
      <c r="AM259" s="416" t="str">
        <f t="shared" si="80"/>
        <v>-</v>
      </c>
    </row>
    <row r="260" spans="2:39" ht="15" x14ac:dyDescent="0.3">
      <c r="B260" s="400" t="str">
        <f>IF(MAX(B$7:B259)+1&gt;MAX('Res.Aux.'!$Y$23:$Y$722),"-",MAX(B$7:B259)+1)</f>
        <v>-</v>
      </c>
      <c r="C260" s="401" t="str">
        <f>IF($B260="-","",INDEX('Res.Aux.'!$A$12:$AE$722,MATCH($B260,'Res.Aux.'!$Y$12:$Y$722,0),MATCH(C$6,'Res.Aux.'!$A$14:$AE$14,0)))</f>
        <v/>
      </c>
      <c r="D260" s="402" t="str">
        <f t="shared" si="65"/>
        <v/>
      </c>
      <c r="E260" s="403" t="str">
        <f>IF($B260="-","",INDEX('Res.Aux.'!$A$12:$AE$722,MATCH($B260,'Res.Aux.'!$Y$12:$Y$722,0),MATCH(E$6,'Res.Aux.'!$A$14:$AE$14,0)))</f>
        <v/>
      </c>
      <c r="F260" s="402" t="str">
        <f t="shared" si="66"/>
        <v/>
      </c>
      <c r="G260" s="404" t="str">
        <f>IF($B260="-","",INDEX('Res.Aux.'!$A$12:$AE$722,MATCH($B260,'Res.Aux.'!$Y$12:$Y$722,0),MATCH(G$6,'Res.Aux.'!$A$14:$AE$14,0)))</f>
        <v/>
      </c>
      <c r="H260" s="405" t="str">
        <f>IF($B260="-","",Datos!$I$16)</f>
        <v/>
      </c>
      <c r="I260" s="406" t="str">
        <f>IF($C260="","",Datos!$G$16)</f>
        <v/>
      </c>
      <c r="J260" s="407" t="str">
        <f>IF($B260="-","",INDEX('Res.Aux.'!$A$12:$AE$722,MATCH($B260,'Res.Aux.'!$Y$12:$Y$722,0),MATCH(J$6,'Res.Aux.'!$A$14:$AE$14,0)))</f>
        <v/>
      </c>
      <c r="K260" s="408" t="str">
        <f>IF($C260="","",Datos!$H$26)</f>
        <v/>
      </c>
      <c r="L260" s="409" t="str">
        <f>IF($I260="","",INDEX(Datos!$D$25:$I$33,MATCH('G. VAR. MAKRO'!$M260,Datos!$E$25:$E$33,0),MATCH('G. VAR. MAKRO'!$L$6,Datos!$D$26:$I$26,0)))</f>
        <v/>
      </c>
      <c r="M260" s="407" t="str">
        <f>IF($I260="","",INDEX('Res.Aux.'!$A$12:$AE$722,MATCH($B260,'Res.Aux.'!$Y$12:$Y$722,0),MATCH(M$6,'Res.Aux.'!$A$22:$AE$22,0)))</f>
        <v/>
      </c>
      <c r="N260" s="410" t="str">
        <f>IF($B260="-","",INDEX('Res.Aux.'!$A$12:$AE$722,MATCH($B260,'Res.Aux.'!$Y$12:$Y$722,0),MATCH(N$6,'Res.Aux.'!$A$14:$AE$14,0)))</f>
        <v/>
      </c>
      <c r="O260" s="411"/>
      <c r="P260" s="412" t="str">
        <f t="shared" si="64"/>
        <v/>
      </c>
      <c r="Q260" s="413" t="str">
        <f t="shared" si="67"/>
        <v>ù</v>
      </c>
      <c r="R260" s="414" t="str">
        <f>IF($B260="-","",INDEX('Res.Aux.'!$A$12:$AE$722,MATCH($B260,'Res.Aux.'!$Y$12:$Y$722,0),MATCH(R$6,'Res.Aux.'!$A$15:$AE$15,0)))</f>
        <v/>
      </c>
      <c r="S260" s="415" t="str">
        <f>IF($B260="-","",INDEX('Res.Aux.'!$A$12:$AE$722,MATCH($B260,'Res.Aux.'!$Y$12:$Y$722,0),MATCH(S$6,'Res.Aux.'!$A$15:$AE$15,0)))</f>
        <v/>
      </c>
      <c r="T260" s="415" t="str">
        <f>IF($B260="-","",INDEX('Res.Aux.'!$A$12:$AE$722,MATCH($B260,'Res.Aux.'!$Y$12:$Y$722,0),MATCH(T$6,'Res.Aux.'!$A$15:$AE$15,0)))</f>
        <v/>
      </c>
      <c r="U260" s="416" t="str">
        <f>IF($B260="-","",INDEX('Res.Aux.'!$A$12:$AE$722,MATCH($B260,'Res.Aux.'!$Y$12:$Y$722,0),MATCH(U$6,'Res.Aux.'!$A$15:$AE$15,0)))</f>
        <v/>
      </c>
      <c r="V260" s="417"/>
      <c r="W260" s="414" t="str">
        <f t="shared" si="68"/>
        <v>-</v>
      </c>
      <c r="X260" s="415" t="str">
        <f t="shared" si="69"/>
        <v>-</v>
      </c>
      <c r="Y260" s="415" t="str">
        <f t="shared" si="70"/>
        <v>-</v>
      </c>
      <c r="Z260" s="416" t="str">
        <f t="shared" si="71"/>
        <v>-</v>
      </c>
      <c r="AA260" s="417"/>
      <c r="AB260" s="414" t="str">
        <f t="shared" si="72"/>
        <v>-</v>
      </c>
      <c r="AC260" s="415" t="str">
        <f t="shared" si="73"/>
        <v>-</v>
      </c>
      <c r="AD260" s="415" t="str">
        <f t="shared" si="74"/>
        <v>-</v>
      </c>
      <c r="AE260" s="416" t="str">
        <f t="shared" si="75"/>
        <v>-</v>
      </c>
      <c r="AF260" s="417"/>
      <c r="AG260" s="410" t="str">
        <f t="shared" si="76"/>
        <v>-</v>
      </c>
      <c r="AH260" s="417"/>
      <c r="AI260" s="418" t="str">
        <f t="shared" si="77"/>
        <v>ù</v>
      </c>
      <c r="AJ260" s="419" t="str">
        <f t="shared" si="78"/>
        <v>~</v>
      </c>
      <c r="AK260" s="417"/>
      <c r="AL260" s="414" t="str">
        <f t="shared" si="79"/>
        <v>-</v>
      </c>
      <c r="AM260" s="416" t="str">
        <f t="shared" si="80"/>
        <v>-</v>
      </c>
    </row>
    <row r="261" spans="2:39" ht="15" x14ac:dyDescent="0.3">
      <c r="B261" s="400" t="str">
        <f>IF(MAX(B$7:B260)+1&gt;MAX('Res.Aux.'!$Y$23:$Y$722),"-",MAX(B$7:B260)+1)</f>
        <v>-</v>
      </c>
      <c r="C261" s="401" t="str">
        <f>IF($B261="-","",INDEX('Res.Aux.'!$A$12:$AE$722,MATCH($B261,'Res.Aux.'!$Y$12:$Y$722,0),MATCH(C$6,'Res.Aux.'!$A$14:$AE$14,0)))</f>
        <v/>
      </c>
      <c r="D261" s="402" t="str">
        <f t="shared" si="65"/>
        <v/>
      </c>
      <c r="E261" s="403" t="str">
        <f>IF($B261="-","",INDEX('Res.Aux.'!$A$12:$AE$722,MATCH($B261,'Res.Aux.'!$Y$12:$Y$722,0),MATCH(E$6,'Res.Aux.'!$A$14:$AE$14,0)))</f>
        <v/>
      </c>
      <c r="F261" s="402" t="str">
        <f t="shared" si="66"/>
        <v/>
      </c>
      <c r="G261" s="404" t="str">
        <f>IF($B261="-","",INDEX('Res.Aux.'!$A$12:$AE$722,MATCH($B261,'Res.Aux.'!$Y$12:$Y$722,0),MATCH(G$6,'Res.Aux.'!$A$14:$AE$14,0)))</f>
        <v/>
      </c>
      <c r="H261" s="405" t="str">
        <f>IF($B261="-","",Datos!$I$16)</f>
        <v/>
      </c>
      <c r="I261" s="406" t="str">
        <f>IF($C261="","",Datos!$G$16)</f>
        <v/>
      </c>
      <c r="J261" s="407" t="str">
        <f>IF($B261="-","",INDEX('Res.Aux.'!$A$12:$AE$722,MATCH($B261,'Res.Aux.'!$Y$12:$Y$722,0),MATCH(J$6,'Res.Aux.'!$A$14:$AE$14,0)))</f>
        <v/>
      </c>
      <c r="K261" s="408" t="str">
        <f>IF($C261="","",Datos!$H$26)</f>
        <v/>
      </c>
      <c r="L261" s="409" t="str">
        <f>IF($I261="","",INDEX(Datos!$D$25:$I$33,MATCH('G. VAR. MAKRO'!$M261,Datos!$E$25:$E$33,0),MATCH('G. VAR. MAKRO'!$L$6,Datos!$D$26:$I$26,0)))</f>
        <v/>
      </c>
      <c r="M261" s="407" t="str">
        <f>IF($I261="","",INDEX('Res.Aux.'!$A$12:$AE$722,MATCH($B261,'Res.Aux.'!$Y$12:$Y$722,0),MATCH(M$6,'Res.Aux.'!$A$22:$AE$22,0)))</f>
        <v/>
      </c>
      <c r="N261" s="410" t="str">
        <f>IF($B261="-","",INDEX('Res.Aux.'!$A$12:$AE$722,MATCH($B261,'Res.Aux.'!$Y$12:$Y$722,0),MATCH(N$6,'Res.Aux.'!$A$14:$AE$14,0)))</f>
        <v/>
      </c>
      <c r="O261" s="411"/>
      <c r="P261" s="412" t="str">
        <f t="shared" si="64"/>
        <v/>
      </c>
      <c r="Q261" s="413" t="str">
        <f t="shared" si="67"/>
        <v>ù</v>
      </c>
      <c r="R261" s="414" t="str">
        <f>IF($B261="-","",INDEX('Res.Aux.'!$A$12:$AE$722,MATCH($B261,'Res.Aux.'!$Y$12:$Y$722,0),MATCH(R$6,'Res.Aux.'!$A$15:$AE$15,0)))</f>
        <v/>
      </c>
      <c r="S261" s="415" t="str">
        <f>IF($B261="-","",INDEX('Res.Aux.'!$A$12:$AE$722,MATCH($B261,'Res.Aux.'!$Y$12:$Y$722,0),MATCH(S$6,'Res.Aux.'!$A$15:$AE$15,0)))</f>
        <v/>
      </c>
      <c r="T261" s="415" t="str">
        <f>IF($B261="-","",INDEX('Res.Aux.'!$A$12:$AE$722,MATCH($B261,'Res.Aux.'!$Y$12:$Y$722,0),MATCH(T$6,'Res.Aux.'!$A$15:$AE$15,0)))</f>
        <v/>
      </c>
      <c r="U261" s="416" t="str">
        <f>IF($B261="-","",INDEX('Res.Aux.'!$A$12:$AE$722,MATCH($B261,'Res.Aux.'!$Y$12:$Y$722,0),MATCH(U$6,'Res.Aux.'!$A$15:$AE$15,0)))</f>
        <v/>
      </c>
      <c r="V261" s="417"/>
      <c r="W261" s="414" t="str">
        <f t="shared" si="68"/>
        <v>-</v>
      </c>
      <c r="X261" s="415" t="str">
        <f t="shared" si="69"/>
        <v>-</v>
      </c>
      <c r="Y261" s="415" t="str">
        <f t="shared" si="70"/>
        <v>-</v>
      </c>
      <c r="Z261" s="416" t="str">
        <f t="shared" si="71"/>
        <v>-</v>
      </c>
      <c r="AA261" s="417"/>
      <c r="AB261" s="414" t="str">
        <f t="shared" si="72"/>
        <v>-</v>
      </c>
      <c r="AC261" s="415" t="str">
        <f t="shared" si="73"/>
        <v>-</v>
      </c>
      <c r="AD261" s="415" t="str">
        <f t="shared" si="74"/>
        <v>-</v>
      </c>
      <c r="AE261" s="416" t="str">
        <f t="shared" si="75"/>
        <v>-</v>
      </c>
      <c r="AF261" s="417"/>
      <c r="AG261" s="410" t="str">
        <f t="shared" si="76"/>
        <v>-</v>
      </c>
      <c r="AH261" s="417"/>
      <c r="AI261" s="418" t="str">
        <f t="shared" si="77"/>
        <v>ù</v>
      </c>
      <c r="AJ261" s="419" t="str">
        <f t="shared" si="78"/>
        <v>~</v>
      </c>
      <c r="AK261" s="417"/>
      <c r="AL261" s="414" t="str">
        <f t="shared" si="79"/>
        <v>-</v>
      </c>
      <c r="AM261" s="416" t="str">
        <f t="shared" si="80"/>
        <v>-</v>
      </c>
    </row>
    <row r="262" spans="2:39" ht="15" x14ac:dyDescent="0.3">
      <c r="B262" s="400" t="str">
        <f>IF(MAX(B$7:B261)+1&gt;MAX('Res.Aux.'!$Y$23:$Y$722),"-",MAX(B$7:B261)+1)</f>
        <v>-</v>
      </c>
      <c r="C262" s="401" t="str">
        <f>IF($B262="-","",INDEX('Res.Aux.'!$A$12:$AE$722,MATCH($B262,'Res.Aux.'!$Y$12:$Y$722,0),MATCH(C$6,'Res.Aux.'!$A$14:$AE$14,0)))</f>
        <v/>
      </c>
      <c r="D262" s="402" t="str">
        <f t="shared" si="65"/>
        <v/>
      </c>
      <c r="E262" s="403" t="str">
        <f>IF($B262="-","",INDEX('Res.Aux.'!$A$12:$AE$722,MATCH($B262,'Res.Aux.'!$Y$12:$Y$722,0),MATCH(E$6,'Res.Aux.'!$A$14:$AE$14,0)))</f>
        <v/>
      </c>
      <c r="F262" s="402" t="str">
        <f t="shared" si="66"/>
        <v/>
      </c>
      <c r="G262" s="404" t="str">
        <f>IF($B262="-","",INDEX('Res.Aux.'!$A$12:$AE$722,MATCH($B262,'Res.Aux.'!$Y$12:$Y$722,0),MATCH(G$6,'Res.Aux.'!$A$14:$AE$14,0)))</f>
        <v/>
      </c>
      <c r="H262" s="405" t="str">
        <f>IF($B262="-","",Datos!$I$16)</f>
        <v/>
      </c>
      <c r="I262" s="406" t="str">
        <f>IF($C262="","",Datos!$G$16)</f>
        <v/>
      </c>
      <c r="J262" s="407" t="str">
        <f>IF($B262="-","",INDEX('Res.Aux.'!$A$12:$AE$722,MATCH($B262,'Res.Aux.'!$Y$12:$Y$722,0),MATCH(J$6,'Res.Aux.'!$A$14:$AE$14,0)))</f>
        <v/>
      </c>
      <c r="K262" s="408" t="str">
        <f>IF($C262="","",Datos!$H$26)</f>
        <v/>
      </c>
      <c r="L262" s="409" t="str">
        <f>IF($I262="","",INDEX(Datos!$D$25:$I$33,MATCH('G. VAR. MAKRO'!$M262,Datos!$E$25:$E$33,0),MATCH('G. VAR. MAKRO'!$L$6,Datos!$D$26:$I$26,0)))</f>
        <v/>
      </c>
      <c r="M262" s="407" t="str">
        <f>IF($I262="","",INDEX('Res.Aux.'!$A$12:$AE$722,MATCH($B262,'Res.Aux.'!$Y$12:$Y$722,0),MATCH(M$6,'Res.Aux.'!$A$22:$AE$22,0)))</f>
        <v/>
      </c>
      <c r="N262" s="410" t="str">
        <f>IF($B262="-","",INDEX('Res.Aux.'!$A$12:$AE$722,MATCH($B262,'Res.Aux.'!$Y$12:$Y$722,0),MATCH(N$6,'Res.Aux.'!$A$14:$AE$14,0)))</f>
        <v/>
      </c>
      <c r="O262" s="411"/>
      <c r="P262" s="412" t="str">
        <f t="shared" si="64"/>
        <v/>
      </c>
      <c r="Q262" s="413" t="str">
        <f t="shared" si="67"/>
        <v>ù</v>
      </c>
      <c r="R262" s="414" t="str">
        <f>IF($B262="-","",INDEX('Res.Aux.'!$A$12:$AE$722,MATCH($B262,'Res.Aux.'!$Y$12:$Y$722,0),MATCH(R$6,'Res.Aux.'!$A$15:$AE$15,0)))</f>
        <v/>
      </c>
      <c r="S262" s="415" t="str">
        <f>IF($B262="-","",INDEX('Res.Aux.'!$A$12:$AE$722,MATCH($B262,'Res.Aux.'!$Y$12:$Y$722,0),MATCH(S$6,'Res.Aux.'!$A$15:$AE$15,0)))</f>
        <v/>
      </c>
      <c r="T262" s="415" t="str">
        <f>IF($B262="-","",INDEX('Res.Aux.'!$A$12:$AE$722,MATCH($B262,'Res.Aux.'!$Y$12:$Y$722,0),MATCH(T$6,'Res.Aux.'!$A$15:$AE$15,0)))</f>
        <v/>
      </c>
      <c r="U262" s="416" t="str">
        <f>IF($B262="-","",INDEX('Res.Aux.'!$A$12:$AE$722,MATCH($B262,'Res.Aux.'!$Y$12:$Y$722,0),MATCH(U$6,'Res.Aux.'!$A$15:$AE$15,0)))</f>
        <v/>
      </c>
      <c r="V262" s="417"/>
      <c r="W262" s="414" t="str">
        <f t="shared" si="68"/>
        <v>-</v>
      </c>
      <c r="X262" s="415" t="str">
        <f t="shared" si="69"/>
        <v>-</v>
      </c>
      <c r="Y262" s="415" t="str">
        <f t="shared" si="70"/>
        <v>-</v>
      </c>
      <c r="Z262" s="416" t="str">
        <f t="shared" si="71"/>
        <v>-</v>
      </c>
      <c r="AA262" s="417"/>
      <c r="AB262" s="414" t="str">
        <f t="shared" si="72"/>
        <v>-</v>
      </c>
      <c r="AC262" s="415" t="str">
        <f t="shared" si="73"/>
        <v>-</v>
      </c>
      <c r="AD262" s="415" t="str">
        <f t="shared" si="74"/>
        <v>-</v>
      </c>
      <c r="AE262" s="416" t="str">
        <f t="shared" si="75"/>
        <v>-</v>
      </c>
      <c r="AF262" s="417"/>
      <c r="AG262" s="410" t="str">
        <f t="shared" si="76"/>
        <v>-</v>
      </c>
      <c r="AH262" s="417"/>
      <c r="AI262" s="418" t="str">
        <f t="shared" si="77"/>
        <v>ù</v>
      </c>
      <c r="AJ262" s="419" t="str">
        <f t="shared" si="78"/>
        <v>~</v>
      </c>
      <c r="AK262" s="417"/>
      <c r="AL262" s="414" t="str">
        <f t="shared" si="79"/>
        <v>-</v>
      </c>
      <c r="AM262" s="416" t="str">
        <f t="shared" si="80"/>
        <v>-</v>
      </c>
    </row>
    <row r="263" spans="2:39" ht="15" x14ac:dyDescent="0.3">
      <c r="B263" s="400" t="str">
        <f>IF(MAX(B$7:B262)+1&gt;MAX('Res.Aux.'!$Y$23:$Y$722),"-",MAX(B$7:B262)+1)</f>
        <v>-</v>
      </c>
      <c r="C263" s="401" t="str">
        <f>IF($B263="-","",INDEX('Res.Aux.'!$A$12:$AE$722,MATCH($B263,'Res.Aux.'!$Y$12:$Y$722,0),MATCH(C$6,'Res.Aux.'!$A$14:$AE$14,0)))</f>
        <v/>
      </c>
      <c r="D263" s="402" t="str">
        <f t="shared" si="65"/>
        <v/>
      </c>
      <c r="E263" s="403" t="str">
        <f>IF($B263="-","",INDEX('Res.Aux.'!$A$12:$AE$722,MATCH($B263,'Res.Aux.'!$Y$12:$Y$722,0),MATCH(E$6,'Res.Aux.'!$A$14:$AE$14,0)))</f>
        <v/>
      </c>
      <c r="F263" s="402" t="str">
        <f t="shared" si="66"/>
        <v/>
      </c>
      <c r="G263" s="404" t="str">
        <f>IF($B263="-","",INDEX('Res.Aux.'!$A$12:$AE$722,MATCH($B263,'Res.Aux.'!$Y$12:$Y$722,0),MATCH(G$6,'Res.Aux.'!$A$14:$AE$14,0)))</f>
        <v/>
      </c>
      <c r="H263" s="405" t="str">
        <f>IF($B263="-","",Datos!$I$16)</f>
        <v/>
      </c>
      <c r="I263" s="406" t="str">
        <f>IF($C263="","",Datos!$G$16)</f>
        <v/>
      </c>
      <c r="J263" s="407" t="str">
        <f>IF($B263="-","",INDEX('Res.Aux.'!$A$12:$AE$722,MATCH($B263,'Res.Aux.'!$Y$12:$Y$722,0),MATCH(J$6,'Res.Aux.'!$A$14:$AE$14,0)))</f>
        <v/>
      </c>
      <c r="K263" s="408" t="str">
        <f>IF($C263="","",Datos!$H$26)</f>
        <v/>
      </c>
      <c r="L263" s="409" t="str">
        <f>IF($I263="","",INDEX(Datos!$D$25:$I$33,MATCH('G. VAR. MAKRO'!$M263,Datos!$E$25:$E$33,0),MATCH('G. VAR. MAKRO'!$L$6,Datos!$D$26:$I$26,0)))</f>
        <v/>
      </c>
      <c r="M263" s="407" t="str">
        <f>IF($I263="","",INDEX('Res.Aux.'!$A$12:$AE$722,MATCH($B263,'Res.Aux.'!$Y$12:$Y$722,0),MATCH(M$6,'Res.Aux.'!$A$22:$AE$22,0)))</f>
        <v/>
      </c>
      <c r="N263" s="410" t="str">
        <f>IF($B263="-","",INDEX('Res.Aux.'!$A$12:$AE$722,MATCH($B263,'Res.Aux.'!$Y$12:$Y$722,0),MATCH(N$6,'Res.Aux.'!$A$14:$AE$14,0)))</f>
        <v/>
      </c>
      <c r="O263" s="411"/>
      <c r="P263" s="412" t="str">
        <f t="shared" si="64"/>
        <v/>
      </c>
      <c r="Q263" s="413" t="str">
        <f t="shared" si="67"/>
        <v>ù</v>
      </c>
      <c r="R263" s="414" t="str">
        <f>IF($B263="-","",INDEX('Res.Aux.'!$A$12:$AE$722,MATCH($B263,'Res.Aux.'!$Y$12:$Y$722,0),MATCH(R$6,'Res.Aux.'!$A$15:$AE$15,0)))</f>
        <v/>
      </c>
      <c r="S263" s="415" t="str">
        <f>IF($B263="-","",INDEX('Res.Aux.'!$A$12:$AE$722,MATCH($B263,'Res.Aux.'!$Y$12:$Y$722,0),MATCH(S$6,'Res.Aux.'!$A$15:$AE$15,0)))</f>
        <v/>
      </c>
      <c r="T263" s="415" t="str">
        <f>IF($B263="-","",INDEX('Res.Aux.'!$A$12:$AE$722,MATCH($B263,'Res.Aux.'!$Y$12:$Y$722,0),MATCH(T$6,'Res.Aux.'!$A$15:$AE$15,0)))</f>
        <v/>
      </c>
      <c r="U263" s="416" t="str">
        <f>IF($B263="-","",INDEX('Res.Aux.'!$A$12:$AE$722,MATCH($B263,'Res.Aux.'!$Y$12:$Y$722,0),MATCH(U$6,'Res.Aux.'!$A$15:$AE$15,0)))</f>
        <v/>
      </c>
      <c r="V263" s="417"/>
      <c r="W263" s="414" t="str">
        <f t="shared" si="68"/>
        <v>-</v>
      </c>
      <c r="X263" s="415" t="str">
        <f t="shared" si="69"/>
        <v>-</v>
      </c>
      <c r="Y263" s="415" t="str">
        <f t="shared" si="70"/>
        <v>-</v>
      </c>
      <c r="Z263" s="416" t="str">
        <f t="shared" si="71"/>
        <v>-</v>
      </c>
      <c r="AA263" s="417"/>
      <c r="AB263" s="414" t="str">
        <f t="shared" si="72"/>
        <v>-</v>
      </c>
      <c r="AC263" s="415" t="str">
        <f t="shared" si="73"/>
        <v>-</v>
      </c>
      <c r="AD263" s="415" t="str">
        <f t="shared" si="74"/>
        <v>-</v>
      </c>
      <c r="AE263" s="416" t="str">
        <f t="shared" si="75"/>
        <v>-</v>
      </c>
      <c r="AF263" s="417"/>
      <c r="AG263" s="410" t="str">
        <f t="shared" si="76"/>
        <v>-</v>
      </c>
      <c r="AH263" s="417"/>
      <c r="AI263" s="418" t="str">
        <f t="shared" si="77"/>
        <v>ù</v>
      </c>
      <c r="AJ263" s="419" t="str">
        <f t="shared" si="78"/>
        <v>~</v>
      </c>
      <c r="AK263" s="417"/>
      <c r="AL263" s="414" t="str">
        <f t="shared" si="79"/>
        <v>-</v>
      </c>
      <c r="AM263" s="416" t="str">
        <f t="shared" si="80"/>
        <v>-</v>
      </c>
    </row>
    <row r="264" spans="2:39" ht="15" x14ac:dyDescent="0.3">
      <c r="B264" s="400" t="str">
        <f>IF(MAX(B$7:B263)+1&gt;MAX('Res.Aux.'!$Y$23:$Y$722),"-",MAX(B$7:B263)+1)</f>
        <v>-</v>
      </c>
      <c r="C264" s="401" t="str">
        <f>IF($B264="-","",INDEX('Res.Aux.'!$A$12:$AE$722,MATCH($B264,'Res.Aux.'!$Y$12:$Y$722,0),MATCH(C$6,'Res.Aux.'!$A$14:$AE$14,0)))</f>
        <v/>
      </c>
      <c r="D264" s="402" t="str">
        <f t="shared" si="65"/>
        <v/>
      </c>
      <c r="E264" s="403" t="str">
        <f>IF($B264="-","",INDEX('Res.Aux.'!$A$12:$AE$722,MATCH($B264,'Res.Aux.'!$Y$12:$Y$722,0),MATCH(E$6,'Res.Aux.'!$A$14:$AE$14,0)))</f>
        <v/>
      </c>
      <c r="F264" s="402" t="str">
        <f t="shared" si="66"/>
        <v/>
      </c>
      <c r="G264" s="404" t="str">
        <f>IF($B264="-","",INDEX('Res.Aux.'!$A$12:$AE$722,MATCH($B264,'Res.Aux.'!$Y$12:$Y$722,0),MATCH(G$6,'Res.Aux.'!$A$14:$AE$14,0)))</f>
        <v/>
      </c>
      <c r="H264" s="405" t="str">
        <f>IF($B264="-","",Datos!$I$16)</f>
        <v/>
      </c>
      <c r="I264" s="406" t="str">
        <f>IF($C264="","",Datos!$G$16)</f>
        <v/>
      </c>
      <c r="J264" s="407" t="str">
        <f>IF($B264="-","",INDEX('Res.Aux.'!$A$12:$AE$722,MATCH($B264,'Res.Aux.'!$Y$12:$Y$722,0),MATCH(J$6,'Res.Aux.'!$A$14:$AE$14,0)))</f>
        <v/>
      </c>
      <c r="K264" s="408" t="str">
        <f>IF($C264="","",Datos!$H$26)</f>
        <v/>
      </c>
      <c r="L264" s="409" t="str">
        <f>IF($I264="","",INDEX(Datos!$D$25:$I$33,MATCH('G. VAR. MAKRO'!$M264,Datos!$E$25:$E$33,0),MATCH('G. VAR. MAKRO'!$L$6,Datos!$D$26:$I$26,0)))</f>
        <v/>
      </c>
      <c r="M264" s="407" t="str">
        <f>IF($I264="","",INDEX('Res.Aux.'!$A$12:$AE$722,MATCH($B264,'Res.Aux.'!$Y$12:$Y$722,0),MATCH(M$6,'Res.Aux.'!$A$22:$AE$22,0)))</f>
        <v/>
      </c>
      <c r="N264" s="410" t="str">
        <f>IF($B264="-","",INDEX('Res.Aux.'!$A$12:$AE$722,MATCH($B264,'Res.Aux.'!$Y$12:$Y$722,0),MATCH(N$6,'Res.Aux.'!$A$14:$AE$14,0)))</f>
        <v/>
      </c>
      <c r="O264" s="411"/>
      <c r="P264" s="412" t="str">
        <f t="shared" ref="P264:P327" si="81">IF($B264="-","","C")</f>
        <v/>
      </c>
      <c r="Q264" s="413" t="str">
        <f t="shared" si="67"/>
        <v>ù</v>
      </c>
      <c r="R264" s="414" t="str">
        <f>IF($B264="-","",INDEX('Res.Aux.'!$A$12:$AE$722,MATCH($B264,'Res.Aux.'!$Y$12:$Y$722,0),MATCH(R$6,'Res.Aux.'!$A$15:$AE$15,0)))</f>
        <v/>
      </c>
      <c r="S264" s="415" t="str">
        <f>IF($B264="-","",INDEX('Res.Aux.'!$A$12:$AE$722,MATCH($B264,'Res.Aux.'!$Y$12:$Y$722,0),MATCH(S$6,'Res.Aux.'!$A$15:$AE$15,0)))</f>
        <v/>
      </c>
      <c r="T264" s="415" t="str">
        <f>IF($B264="-","",INDEX('Res.Aux.'!$A$12:$AE$722,MATCH($B264,'Res.Aux.'!$Y$12:$Y$722,0),MATCH(T$6,'Res.Aux.'!$A$15:$AE$15,0)))</f>
        <v/>
      </c>
      <c r="U264" s="416" t="str">
        <f>IF($B264="-","",INDEX('Res.Aux.'!$A$12:$AE$722,MATCH($B264,'Res.Aux.'!$Y$12:$Y$722,0),MATCH(U$6,'Res.Aux.'!$A$15:$AE$15,0)))</f>
        <v/>
      </c>
      <c r="V264" s="417"/>
      <c r="W264" s="414" t="str">
        <f t="shared" si="68"/>
        <v>-</v>
      </c>
      <c r="X264" s="415" t="str">
        <f t="shared" si="69"/>
        <v>-</v>
      </c>
      <c r="Y264" s="415" t="str">
        <f t="shared" si="70"/>
        <v>-</v>
      </c>
      <c r="Z264" s="416" t="str">
        <f t="shared" si="71"/>
        <v>-</v>
      </c>
      <c r="AA264" s="417"/>
      <c r="AB264" s="414" t="str">
        <f t="shared" si="72"/>
        <v>-</v>
      </c>
      <c r="AC264" s="415" t="str">
        <f t="shared" si="73"/>
        <v>-</v>
      </c>
      <c r="AD264" s="415" t="str">
        <f t="shared" si="74"/>
        <v>-</v>
      </c>
      <c r="AE264" s="416" t="str">
        <f t="shared" si="75"/>
        <v>-</v>
      </c>
      <c r="AF264" s="417"/>
      <c r="AG264" s="410" t="str">
        <f t="shared" si="76"/>
        <v>-</v>
      </c>
      <c r="AH264" s="417"/>
      <c r="AI264" s="418" t="str">
        <f t="shared" si="77"/>
        <v>ù</v>
      </c>
      <c r="AJ264" s="419" t="str">
        <f t="shared" si="78"/>
        <v>~</v>
      </c>
      <c r="AK264" s="417"/>
      <c r="AL264" s="414" t="str">
        <f t="shared" si="79"/>
        <v>-</v>
      </c>
      <c r="AM264" s="416" t="str">
        <f t="shared" si="80"/>
        <v>-</v>
      </c>
    </row>
    <row r="265" spans="2:39" ht="15" x14ac:dyDescent="0.3">
      <c r="B265" s="400" t="str">
        <f>IF(MAX(B$7:B264)+1&gt;MAX('Res.Aux.'!$Y$23:$Y$722),"-",MAX(B$7:B264)+1)</f>
        <v>-</v>
      </c>
      <c r="C265" s="401" t="str">
        <f>IF($B265="-","",INDEX('Res.Aux.'!$A$12:$AE$722,MATCH($B265,'Res.Aux.'!$Y$12:$Y$722,0),MATCH(C$6,'Res.Aux.'!$A$14:$AE$14,0)))</f>
        <v/>
      </c>
      <c r="D265" s="402" t="str">
        <f t="shared" si="65"/>
        <v/>
      </c>
      <c r="E265" s="403" t="str">
        <f>IF($B265="-","",INDEX('Res.Aux.'!$A$12:$AE$722,MATCH($B265,'Res.Aux.'!$Y$12:$Y$722,0),MATCH(E$6,'Res.Aux.'!$A$14:$AE$14,0)))</f>
        <v/>
      </c>
      <c r="F265" s="402" t="str">
        <f t="shared" si="66"/>
        <v/>
      </c>
      <c r="G265" s="404" t="str">
        <f>IF($B265="-","",INDEX('Res.Aux.'!$A$12:$AE$722,MATCH($B265,'Res.Aux.'!$Y$12:$Y$722,0),MATCH(G$6,'Res.Aux.'!$A$14:$AE$14,0)))</f>
        <v/>
      </c>
      <c r="H265" s="405" t="str">
        <f>IF($B265="-","",Datos!$I$16)</f>
        <v/>
      </c>
      <c r="I265" s="406" t="str">
        <f>IF($C265="","",Datos!$G$16)</f>
        <v/>
      </c>
      <c r="J265" s="407" t="str">
        <f>IF($B265="-","",INDEX('Res.Aux.'!$A$12:$AE$722,MATCH($B265,'Res.Aux.'!$Y$12:$Y$722,0),MATCH(J$6,'Res.Aux.'!$A$14:$AE$14,0)))</f>
        <v/>
      </c>
      <c r="K265" s="408" t="str">
        <f>IF($C265="","",Datos!$H$26)</f>
        <v/>
      </c>
      <c r="L265" s="409" t="str">
        <f>IF($I265="","",INDEX(Datos!$D$25:$I$33,MATCH('G. VAR. MAKRO'!$M265,Datos!$E$25:$E$33,0),MATCH('G. VAR. MAKRO'!$L$6,Datos!$D$26:$I$26,0)))</f>
        <v/>
      </c>
      <c r="M265" s="407" t="str">
        <f>IF($I265="","",INDEX('Res.Aux.'!$A$12:$AE$722,MATCH($B265,'Res.Aux.'!$Y$12:$Y$722,0),MATCH(M$6,'Res.Aux.'!$A$22:$AE$22,0)))</f>
        <v/>
      </c>
      <c r="N265" s="410" t="str">
        <f>IF($B265="-","",INDEX('Res.Aux.'!$A$12:$AE$722,MATCH($B265,'Res.Aux.'!$Y$12:$Y$722,0),MATCH(N$6,'Res.Aux.'!$A$14:$AE$14,0)))</f>
        <v/>
      </c>
      <c r="O265" s="411"/>
      <c r="P265" s="412" t="str">
        <f t="shared" si="81"/>
        <v/>
      </c>
      <c r="Q265" s="413" t="str">
        <f t="shared" si="67"/>
        <v>ù</v>
      </c>
      <c r="R265" s="414" t="str">
        <f>IF($B265="-","",INDEX('Res.Aux.'!$A$12:$AE$722,MATCH($B265,'Res.Aux.'!$Y$12:$Y$722,0),MATCH(R$6,'Res.Aux.'!$A$15:$AE$15,0)))</f>
        <v/>
      </c>
      <c r="S265" s="415" t="str">
        <f>IF($B265="-","",INDEX('Res.Aux.'!$A$12:$AE$722,MATCH($B265,'Res.Aux.'!$Y$12:$Y$722,0),MATCH(S$6,'Res.Aux.'!$A$15:$AE$15,0)))</f>
        <v/>
      </c>
      <c r="T265" s="415" t="str">
        <f>IF($B265="-","",INDEX('Res.Aux.'!$A$12:$AE$722,MATCH($B265,'Res.Aux.'!$Y$12:$Y$722,0),MATCH(T$6,'Res.Aux.'!$A$15:$AE$15,0)))</f>
        <v/>
      </c>
      <c r="U265" s="416" t="str">
        <f>IF($B265="-","",INDEX('Res.Aux.'!$A$12:$AE$722,MATCH($B265,'Res.Aux.'!$Y$12:$Y$722,0),MATCH(U$6,'Res.Aux.'!$A$15:$AE$15,0)))</f>
        <v/>
      </c>
      <c r="V265" s="417"/>
      <c r="W265" s="414" t="str">
        <f t="shared" si="68"/>
        <v>-</v>
      </c>
      <c r="X265" s="415" t="str">
        <f t="shared" si="69"/>
        <v>-</v>
      </c>
      <c r="Y265" s="415" t="str">
        <f t="shared" si="70"/>
        <v>-</v>
      </c>
      <c r="Z265" s="416" t="str">
        <f t="shared" si="71"/>
        <v>-</v>
      </c>
      <c r="AA265" s="417"/>
      <c r="AB265" s="414" t="str">
        <f t="shared" si="72"/>
        <v>-</v>
      </c>
      <c r="AC265" s="415" t="str">
        <f t="shared" si="73"/>
        <v>-</v>
      </c>
      <c r="AD265" s="415" t="str">
        <f t="shared" si="74"/>
        <v>-</v>
      </c>
      <c r="AE265" s="416" t="str">
        <f t="shared" si="75"/>
        <v>-</v>
      </c>
      <c r="AF265" s="417"/>
      <c r="AG265" s="410" t="str">
        <f t="shared" si="76"/>
        <v>-</v>
      </c>
      <c r="AH265" s="417"/>
      <c r="AI265" s="418" t="str">
        <f t="shared" si="77"/>
        <v>ù</v>
      </c>
      <c r="AJ265" s="419" t="str">
        <f t="shared" si="78"/>
        <v>~</v>
      </c>
      <c r="AK265" s="417"/>
      <c r="AL265" s="414" t="str">
        <f t="shared" si="79"/>
        <v>-</v>
      </c>
      <c r="AM265" s="416" t="str">
        <f t="shared" si="80"/>
        <v>-</v>
      </c>
    </row>
    <row r="266" spans="2:39" ht="15" x14ac:dyDescent="0.3">
      <c r="B266" s="400" t="str">
        <f>IF(MAX(B$7:B265)+1&gt;MAX('Res.Aux.'!$Y$23:$Y$722),"-",MAX(B$7:B265)+1)</f>
        <v>-</v>
      </c>
      <c r="C266" s="401" t="str">
        <f>IF($B266="-","",INDEX('Res.Aux.'!$A$12:$AE$722,MATCH($B266,'Res.Aux.'!$Y$12:$Y$722,0),MATCH(C$6,'Res.Aux.'!$A$14:$AE$14,0)))</f>
        <v/>
      </c>
      <c r="D266" s="402" t="str">
        <f t="shared" si="65"/>
        <v/>
      </c>
      <c r="E266" s="403" t="str">
        <f>IF($B266="-","",INDEX('Res.Aux.'!$A$12:$AE$722,MATCH($B266,'Res.Aux.'!$Y$12:$Y$722,0),MATCH(E$6,'Res.Aux.'!$A$14:$AE$14,0)))</f>
        <v/>
      </c>
      <c r="F266" s="402" t="str">
        <f t="shared" si="66"/>
        <v/>
      </c>
      <c r="G266" s="404" t="str">
        <f>IF($B266="-","",INDEX('Res.Aux.'!$A$12:$AE$722,MATCH($B266,'Res.Aux.'!$Y$12:$Y$722,0),MATCH(G$6,'Res.Aux.'!$A$14:$AE$14,0)))</f>
        <v/>
      </c>
      <c r="H266" s="405" t="str">
        <f>IF($B266="-","",Datos!$I$16)</f>
        <v/>
      </c>
      <c r="I266" s="406" t="str">
        <f>IF($C266="","",Datos!$G$16)</f>
        <v/>
      </c>
      <c r="J266" s="407" t="str">
        <f>IF($B266="-","",INDEX('Res.Aux.'!$A$12:$AE$722,MATCH($B266,'Res.Aux.'!$Y$12:$Y$722,0),MATCH(J$6,'Res.Aux.'!$A$14:$AE$14,0)))</f>
        <v/>
      </c>
      <c r="K266" s="408" t="str">
        <f>IF($C266="","",Datos!$H$26)</f>
        <v/>
      </c>
      <c r="L266" s="409" t="str">
        <f>IF($I266="","",INDEX(Datos!$D$25:$I$33,MATCH('G. VAR. MAKRO'!$M266,Datos!$E$25:$E$33,0),MATCH('G. VAR. MAKRO'!$L$6,Datos!$D$26:$I$26,0)))</f>
        <v/>
      </c>
      <c r="M266" s="407" t="str">
        <f>IF($I266="","",INDEX('Res.Aux.'!$A$12:$AE$722,MATCH($B266,'Res.Aux.'!$Y$12:$Y$722,0),MATCH(M$6,'Res.Aux.'!$A$22:$AE$22,0)))</f>
        <v/>
      </c>
      <c r="N266" s="410" t="str">
        <f>IF($B266="-","",INDEX('Res.Aux.'!$A$12:$AE$722,MATCH($B266,'Res.Aux.'!$Y$12:$Y$722,0),MATCH(N$6,'Res.Aux.'!$A$14:$AE$14,0)))</f>
        <v/>
      </c>
      <c r="O266" s="411"/>
      <c r="P266" s="412" t="str">
        <f t="shared" si="81"/>
        <v/>
      </c>
      <c r="Q266" s="413" t="str">
        <f t="shared" si="67"/>
        <v>ù</v>
      </c>
      <c r="R266" s="414" t="str">
        <f>IF($B266="-","",INDEX('Res.Aux.'!$A$12:$AE$722,MATCH($B266,'Res.Aux.'!$Y$12:$Y$722,0),MATCH(R$6,'Res.Aux.'!$A$15:$AE$15,0)))</f>
        <v/>
      </c>
      <c r="S266" s="415" t="str">
        <f>IF($B266="-","",INDEX('Res.Aux.'!$A$12:$AE$722,MATCH($B266,'Res.Aux.'!$Y$12:$Y$722,0),MATCH(S$6,'Res.Aux.'!$A$15:$AE$15,0)))</f>
        <v/>
      </c>
      <c r="T266" s="415" t="str">
        <f>IF($B266="-","",INDEX('Res.Aux.'!$A$12:$AE$722,MATCH($B266,'Res.Aux.'!$Y$12:$Y$722,0),MATCH(T$6,'Res.Aux.'!$A$15:$AE$15,0)))</f>
        <v/>
      </c>
      <c r="U266" s="416" t="str">
        <f>IF($B266="-","",INDEX('Res.Aux.'!$A$12:$AE$722,MATCH($B266,'Res.Aux.'!$Y$12:$Y$722,0),MATCH(U$6,'Res.Aux.'!$A$15:$AE$15,0)))</f>
        <v/>
      </c>
      <c r="V266" s="417"/>
      <c r="W266" s="414" t="str">
        <f t="shared" si="68"/>
        <v>-</v>
      </c>
      <c r="X266" s="415" t="str">
        <f t="shared" si="69"/>
        <v>-</v>
      </c>
      <c r="Y266" s="415" t="str">
        <f t="shared" si="70"/>
        <v>-</v>
      </c>
      <c r="Z266" s="416" t="str">
        <f t="shared" si="71"/>
        <v>-</v>
      </c>
      <c r="AA266" s="417"/>
      <c r="AB266" s="414" t="str">
        <f t="shared" si="72"/>
        <v>-</v>
      </c>
      <c r="AC266" s="415" t="str">
        <f t="shared" si="73"/>
        <v>-</v>
      </c>
      <c r="AD266" s="415" t="str">
        <f t="shared" si="74"/>
        <v>-</v>
      </c>
      <c r="AE266" s="416" t="str">
        <f t="shared" si="75"/>
        <v>-</v>
      </c>
      <c r="AF266" s="417"/>
      <c r="AG266" s="410" t="str">
        <f t="shared" si="76"/>
        <v>-</v>
      </c>
      <c r="AH266" s="417"/>
      <c r="AI266" s="418" t="str">
        <f t="shared" si="77"/>
        <v>ù</v>
      </c>
      <c r="AJ266" s="419" t="str">
        <f t="shared" si="78"/>
        <v>~</v>
      </c>
      <c r="AK266" s="417"/>
      <c r="AL266" s="414" t="str">
        <f t="shared" si="79"/>
        <v>-</v>
      </c>
      <c r="AM266" s="416" t="str">
        <f t="shared" si="80"/>
        <v>-</v>
      </c>
    </row>
    <row r="267" spans="2:39" ht="15" x14ac:dyDescent="0.3">
      <c r="B267" s="400" t="str">
        <f>IF(MAX(B$7:B266)+1&gt;MAX('Res.Aux.'!$Y$23:$Y$722),"-",MAX(B$7:B266)+1)</f>
        <v>-</v>
      </c>
      <c r="C267" s="401" t="str">
        <f>IF($B267="-","",INDEX('Res.Aux.'!$A$12:$AE$722,MATCH($B267,'Res.Aux.'!$Y$12:$Y$722,0),MATCH(C$6,'Res.Aux.'!$A$14:$AE$14,0)))</f>
        <v/>
      </c>
      <c r="D267" s="402" t="str">
        <f t="shared" si="65"/>
        <v/>
      </c>
      <c r="E267" s="403" t="str">
        <f>IF($B267="-","",INDEX('Res.Aux.'!$A$12:$AE$722,MATCH($B267,'Res.Aux.'!$Y$12:$Y$722,0),MATCH(E$6,'Res.Aux.'!$A$14:$AE$14,0)))</f>
        <v/>
      </c>
      <c r="F267" s="402" t="str">
        <f t="shared" si="66"/>
        <v/>
      </c>
      <c r="G267" s="404" t="str">
        <f>IF($B267="-","",INDEX('Res.Aux.'!$A$12:$AE$722,MATCH($B267,'Res.Aux.'!$Y$12:$Y$722,0),MATCH(G$6,'Res.Aux.'!$A$14:$AE$14,0)))</f>
        <v/>
      </c>
      <c r="H267" s="405" t="str">
        <f>IF($B267="-","",Datos!$I$16)</f>
        <v/>
      </c>
      <c r="I267" s="406" t="str">
        <f>IF($C267="","",Datos!$G$16)</f>
        <v/>
      </c>
      <c r="J267" s="407" t="str">
        <f>IF($B267="-","",INDEX('Res.Aux.'!$A$12:$AE$722,MATCH($B267,'Res.Aux.'!$Y$12:$Y$722,0),MATCH(J$6,'Res.Aux.'!$A$14:$AE$14,0)))</f>
        <v/>
      </c>
      <c r="K267" s="408" t="str">
        <f>IF($C267="","",Datos!$H$26)</f>
        <v/>
      </c>
      <c r="L267" s="409" t="str">
        <f>IF($I267="","",INDEX(Datos!$D$25:$I$33,MATCH('G. VAR. MAKRO'!$M267,Datos!$E$25:$E$33,0),MATCH('G. VAR. MAKRO'!$L$6,Datos!$D$26:$I$26,0)))</f>
        <v/>
      </c>
      <c r="M267" s="407" t="str">
        <f>IF($I267="","",INDEX('Res.Aux.'!$A$12:$AE$722,MATCH($B267,'Res.Aux.'!$Y$12:$Y$722,0),MATCH(M$6,'Res.Aux.'!$A$22:$AE$22,0)))</f>
        <v/>
      </c>
      <c r="N267" s="410" t="str">
        <f>IF($B267="-","",INDEX('Res.Aux.'!$A$12:$AE$722,MATCH($B267,'Res.Aux.'!$Y$12:$Y$722,0),MATCH(N$6,'Res.Aux.'!$A$14:$AE$14,0)))</f>
        <v/>
      </c>
      <c r="O267" s="411"/>
      <c r="P267" s="412" t="str">
        <f t="shared" si="81"/>
        <v/>
      </c>
      <c r="Q267" s="413" t="str">
        <f t="shared" si="67"/>
        <v>ù</v>
      </c>
      <c r="R267" s="414" t="str">
        <f>IF($B267="-","",INDEX('Res.Aux.'!$A$12:$AE$722,MATCH($B267,'Res.Aux.'!$Y$12:$Y$722,0),MATCH(R$6,'Res.Aux.'!$A$15:$AE$15,0)))</f>
        <v/>
      </c>
      <c r="S267" s="415" t="str">
        <f>IF($B267="-","",INDEX('Res.Aux.'!$A$12:$AE$722,MATCH($B267,'Res.Aux.'!$Y$12:$Y$722,0),MATCH(S$6,'Res.Aux.'!$A$15:$AE$15,0)))</f>
        <v/>
      </c>
      <c r="T267" s="415" t="str">
        <f>IF($B267="-","",INDEX('Res.Aux.'!$A$12:$AE$722,MATCH($B267,'Res.Aux.'!$Y$12:$Y$722,0),MATCH(T$6,'Res.Aux.'!$A$15:$AE$15,0)))</f>
        <v/>
      </c>
      <c r="U267" s="416" t="str">
        <f>IF($B267="-","",INDEX('Res.Aux.'!$A$12:$AE$722,MATCH($B267,'Res.Aux.'!$Y$12:$Y$722,0),MATCH(U$6,'Res.Aux.'!$A$15:$AE$15,0)))</f>
        <v/>
      </c>
      <c r="V267" s="417"/>
      <c r="W267" s="414" t="str">
        <f t="shared" si="68"/>
        <v>-</v>
      </c>
      <c r="X267" s="415" t="str">
        <f t="shared" si="69"/>
        <v>-</v>
      </c>
      <c r="Y267" s="415" t="str">
        <f t="shared" si="70"/>
        <v>-</v>
      </c>
      <c r="Z267" s="416" t="str">
        <f t="shared" si="71"/>
        <v>-</v>
      </c>
      <c r="AA267" s="417"/>
      <c r="AB267" s="414" t="str">
        <f t="shared" si="72"/>
        <v>-</v>
      </c>
      <c r="AC267" s="415" t="str">
        <f t="shared" si="73"/>
        <v>-</v>
      </c>
      <c r="AD267" s="415" t="str">
        <f t="shared" si="74"/>
        <v>-</v>
      </c>
      <c r="AE267" s="416" t="str">
        <f t="shared" si="75"/>
        <v>-</v>
      </c>
      <c r="AF267" s="417"/>
      <c r="AG267" s="410" t="str">
        <f t="shared" si="76"/>
        <v>-</v>
      </c>
      <c r="AH267" s="417"/>
      <c r="AI267" s="418" t="str">
        <f t="shared" si="77"/>
        <v>ù</v>
      </c>
      <c r="AJ267" s="419" t="str">
        <f t="shared" si="78"/>
        <v>~</v>
      </c>
      <c r="AK267" s="417"/>
      <c r="AL267" s="414" t="str">
        <f t="shared" si="79"/>
        <v>-</v>
      </c>
      <c r="AM267" s="416" t="str">
        <f t="shared" si="80"/>
        <v>-</v>
      </c>
    </row>
    <row r="268" spans="2:39" ht="15" x14ac:dyDescent="0.3">
      <c r="B268" s="400" t="str">
        <f>IF(MAX(B$7:B267)+1&gt;MAX('Res.Aux.'!$Y$23:$Y$722),"-",MAX(B$7:B267)+1)</f>
        <v>-</v>
      </c>
      <c r="C268" s="401" t="str">
        <f>IF($B268="-","",INDEX('Res.Aux.'!$A$12:$AE$722,MATCH($B268,'Res.Aux.'!$Y$12:$Y$722,0),MATCH(C$6,'Res.Aux.'!$A$14:$AE$14,0)))</f>
        <v/>
      </c>
      <c r="D268" s="402" t="str">
        <f t="shared" si="65"/>
        <v/>
      </c>
      <c r="E268" s="403" t="str">
        <f>IF($B268="-","",INDEX('Res.Aux.'!$A$12:$AE$722,MATCH($B268,'Res.Aux.'!$Y$12:$Y$722,0),MATCH(E$6,'Res.Aux.'!$A$14:$AE$14,0)))</f>
        <v/>
      </c>
      <c r="F268" s="402" t="str">
        <f t="shared" si="66"/>
        <v/>
      </c>
      <c r="G268" s="404" t="str">
        <f>IF($B268="-","",INDEX('Res.Aux.'!$A$12:$AE$722,MATCH($B268,'Res.Aux.'!$Y$12:$Y$722,0),MATCH(G$6,'Res.Aux.'!$A$14:$AE$14,0)))</f>
        <v/>
      </c>
      <c r="H268" s="405" t="str">
        <f>IF($B268="-","",Datos!$I$16)</f>
        <v/>
      </c>
      <c r="I268" s="406" t="str">
        <f>IF($C268="","",Datos!$G$16)</f>
        <v/>
      </c>
      <c r="J268" s="407" t="str">
        <f>IF($B268="-","",INDEX('Res.Aux.'!$A$12:$AE$722,MATCH($B268,'Res.Aux.'!$Y$12:$Y$722,0),MATCH(J$6,'Res.Aux.'!$A$14:$AE$14,0)))</f>
        <v/>
      </c>
      <c r="K268" s="408" t="str">
        <f>IF($C268="","",Datos!$H$26)</f>
        <v/>
      </c>
      <c r="L268" s="409" t="str">
        <f>IF($I268="","",INDEX(Datos!$D$25:$I$33,MATCH('G. VAR. MAKRO'!$M268,Datos!$E$25:$E$33,0),MATCH('G. VAR. MAKRO'!$L$6,Datos!$D$26:$I$26,0)))</f>
        <v/>
      </c>
      <c r="M268" s="407" t="str">
        <f>IF($I268="","",INDEX('Res.Aux.'!$A$12:$AE$722,MATCH($B268,'Res.Aux.'!$Y$12:$Y$722,0),MATCH(M$6,'Res.Aux.'!$A$22:$AE$22,0)))</f>
        <v/>
      </c>
      <c r="N268" s="410" t="str">
        <f>IF($B268="-","",INDEX('Res.Aux.'!$A$12:$AE$722,MATCH($B268,'Res.Aux.'!$Y$12:$Y$722,0),MATCH(N$6,'Res.Aux.'!$A$14:$AE$14,0)))</f>
        <v/>
      </c>
      <c r="O268" s="411"/>
      <c r="P268" s="412" t="str">
        <f t="shared" si="81"/>
        <v/>
      </c>
      <c r="Q268" s="413" t="str">
        <f t="shared" si="67"/>
        <v>ù</v>
      </c>
      <c r="R268" s="414" t="str">
        <f>IF($B268="-","",INDEX('Res.Aux.'!$A$12:$AE$722,MATCH($B268,'Res.Aux.'!$Y$12:$Y$722,0),MATCH(R$6,'Res.Aux.'!$A$15:$AE$15,0)))</f>
        <v/>
      </c>
      <c r="S268" s="415" t="str">
        <f>IF($B268="-","",INDEX('Res.Aux.'!$A$12:$AE$722,MATCH($B268,'Res.Aux.'!$Y$12:$Y$722,0),MATCH(S$6,'Res.Aux.'!$A$15:$AE$15,0)))</f>
        <v/>
      </c>
      <c r="T268" s="415" t="str">
        <f>IF($B268="-","",INDEX('Res.Aux.'!$A$12:$AE$722,MATCH($B268,'Res.Aux.'!$Y$12:$Y$722,0),MATCH(T$6,'Res.Aux.'!$A$15:$AE$15,0)))</f>
        <v/>
      </c>
      <c r="U268" s="416" t="str">
        <f>IF($B268="-","",INDEX('Res.Aux.'!$A$12:$AE$722,MATCH($B268,'Res.Aux.'!$Y$12:$Y$722,0),MATCH(U$6,'Res.Aux.'!$A$15:$AE$15,0)))</f>
        <v/>
      </c>
      <c r="V268" s="417"/>
      <c r="W268" s="414" t="str">
        <f t="shared" si="68"/>
        <v>-</v>
      </c>
      <c r="X268" s="415" t="str">
        <f t="shared" si="69"/>
        <v>-</v>
      </c>
      <c r="Y268" s="415" t="str">
        <f t="shared" si="70"/>
        <v>-</v>
      </c>
      <c r="Z268" s="416" t="str">
        <f t="shared" si="71"/>
        <v>-</v>
      </c>
      <c r="AA268" s="417"/>
      <c r="AB268" s="414" t="str">
        <f t="shared" si="72"/>
        <v>-</v>
      </c>
      <c r="AC268" s="415" t="str">
        <f t="shared" si="73"/>
        <v>-</v>
      </c>
      <c r="AD268" s="415" t="str">
        <f t="shared" si="74"/>
        <v>-</v>
      </c>
      <c r="AE268" s="416" t="str">
        <f t="shared" si="75"/>
        <v>-</v>
      </c>
      <c r="AF268" s="417"/>
      <c r="AG268" s="410" t="str">
        <f t="shared" si="76"/>
        <v>-</v>
      </c>
      <c r="AH268" s="417"/>
      <c r="AI268" s="418" t="str">
        <f t="shared" si="77"/>
        <v>ù</v>
      </c>
      <c r="AJ268" s="419" t="str">
        <f t="shared" si="78"/>
        <v>~</v>
      </c>
      <c r="AK268" s="417"/>
      <c r="AL268" s="414" t="str">
        <f t="shared" si="79"/>
        <v>-</v>
      </c>
      <c r="AM268" s="416" t="str">
        <f t="shared" si="80"/>
        <v>-</v>
      </c>
    </row>
    <row r="269" spans="2:39" ht="15" x14ac:dyDescent="0.3">
      <c r="B269" s="400" t="str">
        <f>IF(MAX(B$7:B268)+1&gt;MAX('Res.Aux.'!$Y$23:$Y$722),"-",MAX(B$7:B268)+1)</f>
        <v>-</v>
      </c>
      <c r="C269" s="401" t="str">
        <f>IF($B269="-","",INDEX('Res.Aux.'!$A$12:$AE$722,MATCH($B269,'Res.Aux.'!$Y$12:$Y$722,0),MATCH(C$6,'Res.Aux.'!$A$14:$AE$14,0)))</f>
        <v/>
      </c>
      <c r="D269" s="402" t="str">
        <f t="shared" si="65"/>
        <v/>
      </c>
      <c r="E269" s="403" t="str">
        <f>IF($B269="-","",INDEX('Res.Aux.'!$A$12:$AE$722,MATCH($B269,'Res.Aux.'!$Y$12:$Y$722,0),MATCH(E$6,'Res.Aux.'!$A$14:$AE$14,0)))</f>
        <v/>
      </c>
      <c r="F269" s="402" t="str">
        <f t="shared" si="66"/>
        <v/>
      </c>
      <c r="G269" s="404" t="str">
        <f>IF($B269="-","",INDEX('Res.Aux.'!$A$12:$AE$722,MATCH($B269,'Res.Aux.'!$Y$12:$Y$722,0),MATCH(G$6,'Res.Aux.'!$A$14:$AE$14,0)))</f>
        <v/>
      </c>
      <c r="H269" s="405" t="str">
        <f>IF($B269="-","",Datos!$I$16)</f>
        <v/>
      </c>
      <c r="I269" s="406" t="str">
        <f>IF($C269="","",Datos!$G$16)</f>
        <v/>
      </c>
      <c r="J269" s="407" t="str">
        <f>IF($B269="-","",INDEX('Res.Aux.'!$A$12:$AE$722,MATCH($B269,'Res.Aux.'!$Y$12:$Y$722,0),MATCH(J$6,'Res.Aux.'!$A$14:$AE$14,0)))</f>
        <v/>
      </c>
      <c r="K269" s="408" t="str">
        <f>IF($C269="","",Datos!$H$26)</f>
        <v/>
      </c>
      <c r="L269" s="409" t="str">
        <f>IF($I269="","",INDEX(Datos!$D$25:$I$33,MATCH('G. VAR. MAKRO'!$M269,Datos!$E$25:$E$33,0),MATCH('G. VAR. MAKRO'!$L$6,Datos!$D$26:$I$26,0)))</f>
        <v/>
      </c>
      <c r="M269" s="407" t="str">
        <f>IF($I269="","",INDEX('Res.Aux.'!$A$12:$AE$722,MATCH($B269,'Res.Aux.'!$Y$12:$Y$722,0),MATCH(M$6,'Res.Aux.'!$A$22:$AE$22,0)))</f>
        <v/>
      </c>
      <c r="N269" s="410" t="str">
        <f>IF($B269="-","",INDEX('Res.Aux.'!$A$12:$AE$722,MATCH($B269,'Res.Aux.'!$Y$12:$Y$722,0),MATCH(N$6,'Res.Aux.'!$A$14:$AE$14,0)))</f>
        <v/>
      </c>
      <c r="O269" s="411"/>
      <c r="P269" s="412" t="str">
        <f t="shared" si="81"/>
        <v/>
      </c>
      <c r="Q269" s="413" t="str">
        <f t="shared" si="67"/>
        <v>ù</v>
      </c>
      <c r="R269" s="414" t="str">
        <f>IF($B269="-","",INDEX('Res.Aux.'!$A$12:$AE$722,MATCH($B269,'Res.Aux.'!$Y$12:$Y$722,0),MATCH(R$6,'Res.Aux.'!$A$15:$AE$15,0)))</f>
        <v/>
      </c>
      <c r="S269" s="415" t="str">
        <f>IF($B269="-","",INDEX('Res.Aux.'!$A$12:$AE$722,MATCH($B269,'Res.Aux.'!$Y$12:$Y$722,0),MATCH(S$6,'Res.Aux.'!$A$15:$AE$15,0)))</f>
        <v/>
      </c>
      <c r="T269" s="415" t="str">
        <f>IF($B269="-","",INDEX('Res.Aux.'!$A$12:$AE$722,MATCH($B269,'Res.Aux.'!$Y$12:$Y$722,0),MATCH(T$6,'Res.Aux.'!$A$15:$AE$15,0)))</f>
        <v/>
      </c>
      <c r="U269" s="416" t="str">
        <f>IF($B269="-","",INDEX('Res.Aux.'!$A$12:$AE$722,MATCH($B269,'Res.Aux.'!$Y$12:$Y$722,0),MATCH(U$6,'Res.Aux.'!$A$15:$AE$15,0)))</f>
        <v/>
      </c>
      <c r="V269" s="417"/>
      <c r="W269" s="414" t="str">
        <f t="shared" si="68"/>
        <v>-</v>
      </c>
      <c r="X269" s="415" t="str">
        <f t="shared" si="69"/>
        <v>-</v>
      </c>
      <c r="Y269" s="415" t="str">
        <f t="shared" si="70"/>
        <v>-</v>
      </c>
      <c r="Z269" s="416" t="str">
        <f t="shared" si="71"/>
        <v>-</v>
      </c>
      <c r="AA269" s="417"/>
      <c r="AB269" s="414" t="str">
        <f t="shared" si="72"/>
        <v>-</v>
      </c>
      <c r="AC269" s="415" t="str">
        <f t="shared" si="73"/>
        <v>-</v>
      </c>
      <c r="AD269" s="415" t="str">
        <f t="shared" si="74"/>
        <v>-</v>
      </c>
      <c r="AE269" s="416" t="str">
        <f t="shared" si="75"/>
        <v>-</v>
      </c>
      <c r="AF269" s="417"/>
      <c r="AG269" s="410" t="str">
        <f t="shared" si="76"/>
        <v>-</v>
      </c>
      <c r="AH269" s="417"/>
      <c r="AI269" s="418" t="str">
        <f t="shared" si="77"/>
        <v>ù</v>
      </c>
      <c r="AJ269" s="419" t="str">
        <f t="shared" si="78"/>
        <v>~</v>
      </c>
      <c r="AK269" s="417"/>
      <c r="AL269" s="414" t="str">
        <f t="shared" si="79"/>
        <v>-</v>
      </c>
      <c r="AM269" s="416" t="str">
        <f t="shared" si="80"/>
        <v>-</v>
      </c>
    </row>
    <row r="270" spans="2:39" ht="15" x14ac:dyDescent="0.3">
      <c r="B270" s="400" t="str">
        <f>IF(MAX(B$7:B269)+1&gt;MAX('Res.Aux.'!$Y$23:$Y$722),"-",MAX(B$7:B269)+1)</f>
        <v>-</v>
      </c>
      <c r="C270" s="401" t="str">
        <f>IF($B270="-","",INDEX('Res.Aux.'!$A$12:$AE$722,MATCH($B270,'Res.Aux.'!$Y$12:$Y$722,0),MATCH(C$6,'Res.Aux.'!$A$14:$AE$14,0)))</f>
        <v/>
      </c>
      <c r="D270" s="402" t="str">
        <f t="shared" ref="D270:D333" si="82">IF(C270="","","/")</f>
        <v/>
      </c>
      <c r="E270" s="403" t="str">
        <f>IF($B270="-","",INDEX('Res.Aux.'!$A$12:$AE$722,MATCH($B270,'Res.Aux.'!$Y$12:$Y$722,0),MATCH(E$6,'Res.Aux.'!$A$14:$AE$14,0)))</f>
        <v/>
      </c>
      <c r="F270" s="402" t="str">
        <f t="shared" ref="F270:F333" si="83">IF(E270="","","/")</f>
        <v/>
      </c>
      <c r="G270" s="404" t="str">
        <f>IF($B270="-","",INDEX('Res.Aux.'!$A$12:$AE$722,MATCH($B270,'Res.Aux.'!$Y$12:$Y$722,0),MATCH(G$6,'Res.Aux.'!$A$14:$AE$14,0)))</f>
        <v/>
      </c>
      <c r="H270" s="405" t="str">
        <f>IF($B270="-","",Datos!$I$16)</f>
        <v/>
      </c>
      <c r="I270" s="406" t="str">
        <f>IF($C270="","",Datos!$G$16)</f>
        <v/>
      </c>
      <c r="J270" s="407" t="str">
        <f>IF($B270="-","",INDEX('Res.Aux.'!$A$12:$AE$722,MATCH($B270,'Res.Aux.'!$Y$12:$Y$722,0),MATCH(J$6,'Res.Aux.'!$A$14:$AE$14,0)))</f>
        <v/>
      </c>
      <c r="K270" s="408" t="str">
        <f>IF($C270="","",Datos!$H$26)</f>
        <v/>
      </c>
      <c r="L270" s="409" t="str">
        <f>IF($I270="","",INDEX(Datos!$D$25:$I$33,MATCH('G. VAR. MAKRO'!$M270,Datos!$E$25:$E$33,0),MATCH('G. VAR. MAKRO'!$L$6,Datos!$D$26:$I$26,0)))</f>
        <v/>
      </c>
      <c r="M270" s="407" t="str">
        <f>IF($I270="","",INDEX('Res.Aux.'!$A$12:$AE$722,MATCH($B270,'Res.Aux.'!$Y$12:$Y$722,0),MATCH(M$6,'Res.Aux.'!$A$22:$AE$22,0)))</f>
        <v/>
      </c>
      <c r="N270" s="410" t="str">
        <f>IF($B270="-","",INDEX('Res.Aux.'!$A$12:$AE$722,MATCH($B270,'Res.Aux.'!$Y$12:$Y$722,0),MATCH(N$6,'Res.Aux.'!$A$14:$AE$14,0)))</f>
        <v/>
      </c>
      <c r="O270" s="411"/>
      <c r="P270" s="412" t="str">
        <f t="shared" si="81"/>
        <v/>
      </c>
      <c r="Q270" s="413" t="str">
        <f t="shared" ref="Q270:Q333" si="84">AI270</f>
        <v>ù</v>
      </c>
      <c r="R270" s="414" t="str">
        <f>IF($B270="-","",INDEX('Res.Aux.'!$A$12:$AE$722,MATCH($B270,'Res.Aux.'!$Y$12:$Y$722,0),MATCH(R$6,'Res.Aux.'!$A$15:$AE$15,0)))</f>
        <v/>
      </c>
      <c r="S270" s="415" t="str">
        <f>IF($B270="-","",INDEX('Res.Aux.'!$A$12:$AE$722,MATCH($B270,'Res.Aux.'!$Y$12:$Y$722,0),MATCH(S$6,'Res.Aux.'!$A$15:$AE$15,0)))</f>
        <v/>
      </c>
      <c r="T270" s="415" t="str">
        <f>IF($B270="-","",INDEX('Res.Aux.'!$A$12:$AE$722,MATCH($B270,'Res.Aux.'!$Y$12:$Y$722,0),MATCH(T$6,'Res.Aux.'!$A$15:$AE$15,0)))</f>
        <v/>
      </c>
      <c r="U270" s="416" t="str">
        <f>IF($B270="-","",INDEX('Res.Aux.'!$A$12:$AE$722,MATCH($B270,'Res.Aux.'!$Y$12:$Y$722,0),MATCH(U$6,'Res.Aux.'!$A$15:$AE$15,0)))</f>
        <v/>
      </c>
      <c r="V270" s="417"/>
      <c r="W270" s="414" t="str">
        <f t="shared" ref="W270:W333" si="85">IF(OR(R270="-",R270=0,R270=""),"-",(R270*W$1))</f>
        <v>-</v>
      </c>
      <c r="X270" s="415" t="str">
        <f t="shared" ref="X270:X333" si="86">IF(OR(S270="-",S270=0,S270=""),"-",(S270*X$1))</f>
        <v>-</v>
      </c>
      <c r="Y270" s="415" t="str">
        <f t="shared" ref="Y270:Y333" si="87">IF(OR(T270="-",T270=0,T270=""),"-",(T270*Y$1))</f>
        <v>-</v>
      </c>
      <c r="Z270" s="416" t="str">
        <f t="shared" ref="Z270:Z333" si="88">IF(OR(U270="-",U270=0,U270=""),"-",(U270*Z$1))</f>
        <v>-</v>
      </c>
      <c r="AA270" s="417"/>
      <c r="AB270" s="414" t="str">
        <f t="shared" ref="AB270:AB333" si="89">IF(SUM(R270,W270)=0,"-",SUM(R270,W270))</f>
        <v>-</v>
      </c>
      <c r="AC270" s="415" t="str">
        <f t="shared" ref="AC270:AC333" si="90">IF(SUM(S270,X270)=0,"-",SUM(S270,X270))</f>
        <v>-</v>
      </c>
      <c r="AD270" s="415" t="str">
        <f t="shared" ref="AD270:AD333" si="91">IF(SUM(T270,Y270)=0,"-",SUM(T270,Y270))</f>
        <v>-</v>
      </c>
      <c r="AE270" s="416" t="str">
        <f t="shared" ref="AE270:AE333" si="92">IF(SUM(U270,Z270)=0,"-",SUM(U270,Z270))</f>
        <v>-</v>
      </c>
      <c r="AF270" s="417"/>
      <c r="AG270" s="410" t="str">
        <f t="shared" ref="AG270:AG333" si="93">IF(SUM(AB270:AE270)=0,"-",SUM(AB270:AE270))</f>
        <v>-</v>
      </c>
      <c r="AH270" s="417"/>
      <c r="AI270" s="418" t="str">
        <f t="shared" ref="AI270:AI333" si="94">IF(AND(N270&lt;&gt;"",AG270&lt;&gt;"-"),IF(AG270=N270,"ü","û"),IF(OR(N270=0,N270="",N270="-"),"ù","$"))</f>
        <v>ù</v>
      </c>
      <c r="AJ270" s="419" t="str">
        <f t="shared" ref="AJ270:AJ333" si="95">IF(AI270="ü","-",IF(AI270="ù","~",IF(AI270="$","???",AG270-N270)))</f>
        <v>~</v>
      </c>
      <c r="AK270" s="417"/>
      <c r="AL270" s="414" t="str">
        <f t="shared" ref="AL270:AL333" si="96">IF(SUM(R270:U270)=0,"-",SUM(R270:U270))</f>
        <v>-</v>
      </c>
      <c r="AM270" s="416" t="str">
        <f t="shared" ref="AM270:AM333" si="97">IF(SUM(W270:Z270)=0,"-",SUM(W270:Z270))</f>
        <v>-</v>
      </c>
    </row>
    <row r="271" spans="2:39" ht="15" x14ac:dyDescent="0.3">
      <c r="B271" s="400" t="str">
        <f>IF(MAX(B$7:B270)+1&gt;MAX('Res.Aux.'!$Y$23:$Y$722),"-",MAX(B$7:B270)+1)</f>
        <v>-</v>
      </c>
      <c r="C271" s="401" t="str">
        <f>IF($B271="-","",INDEX('Res.Aux.'!$A$12:$AE$722,MATCH($B271,'Res.Aux.'!$Y$12:$Y$722,0),MATCH(C$6,'Res.Aux.'!$A$14:$AE$14,0)))</f>
        <v/>
      </c>
      <c r="D271" s="402" t="str">
        <f t="shared" si="82"/>
        <v/>
      </c>
      <c r="E271" s="403" t="str">
        <f>IF($B271="-","",INDEX('Res.Aux.'!$A$12:$AE$722,MATCH($B271,'Res.Aux.'!$Y$12:$Y$722,0),MATCH(E$6,'Res.Aux.'!$A$14:$AE$14,0)))</f>
        <v/>
      </c>
      <c r="F271" s="402" t="str">
        <f t="shared" si="83"/>
        <v/>
      </c>
      <c r="G271" s="404" t="str">
        <f>IF($B271="-","",INDEX('Res.Aux.'!$A$12:$AE$722,MATCH($B271,'Res.Aux.'!$Y$12:$Y$722,0),MATCH(G$6,'Res.Aux.'!$A$14:$AE$14,0)))</f>
        <v/>
      </c>
      <c r="H271" s="405" t="str">
        <f>IF($B271="-","",Datos!$I$16)</f>
        <v/>
      </c>
      <c r="I271" s="406" t="str">
        <f>IF($C271="","",Datos!$G$16)</f>
        <v/>
      </c>
      <c r="J271" s="407" t="str">
        <f>IF($B271="-","",INDEX('Res.Aux.'!$A$12:$AE$722,MATCH($B271,'Res.Aux.'!$Y$12:$Y$722,0),MATCH(J$6,'Res.Aux.'!$A$14:$AE$14,0)))</f>
        <v/>
      </c>
      <c r="K271" s="408" t="str">
        <f>IF($C271="","",Datos!$H$26)</f>
        <v/>
      </c>
      <c r="L271" s="409" t="str">
        <f>IF($I271="","",INDEX(Datos!$D$25:$I$33,MATCH('G. VAR. MAKRO'!$M271,Datos!$E$25:$E$33,0),MATCH('G. VAR. MAKRO'!$L$6,Datos!$D$26:$I$26,0)))</f>
        <v/>
      </c>
      <c r="M271" s="407" t="str">
        <f>IF($I271="","",INDEX('Res.Aux.'!$A$12:$AE$722,MATCH($B271,'Res.Aux.'!$Y$12:$Y$722,0),MATCH(M$6,'Res.Aux.'!$A$22:$AE$22,0)))</f>
        <v/>
      </c>
      <c r="N271" s="410" t="str">
        <f>IF($B271="-","",INDEX('Res.Aux.'!$A$12:$AE$722,MATCH($B271,'Res.Aux.'!$Y$12:$Y$722,0),MATCH(N$6,'Res.Aux.'!$A$14:$AE$14,0)))</f>
        <v/>
      </c>
      <c r="O271" s="411"/>
      <c r="P271" s="412" t="str">
        <f t="shared" si="81"/>
        <v/>
      </c>
      <c r="Q271" s="413" t="str">
        <f t="shared" si="84"/>
        <v>ù</v>
      </c>
      <c r="R271" s="414" t="str">
        <f>IF($B271="-","",INDEX('Res.Aux.'!$A$12:$AE$722,MATCH($B271,'Res.Aux.'!$Y$12:$Y$722,0),MATCH(R$6,'Res.Aux.'!$A$15:$AE$15,0)))</f>
        <v/>
      </c>
      <c r="S271" s="415" t="str">
        <f>IF($B271="-","",INDEX('Res.Aux.'!$A$12:$AE$722,MATCH($B271,'Res.Aux.'!$Y$12:$Y$722,0),MATCH(S$6,'Res.Aux.'!$A$15:$AE$15,0)))</f>
        <v/>
      </c>
      <c r="T271" s="415" t="str">
        <f>IF($B271="-","",INDEX('Res.Aux.'!$A$12:$AE$722,MATCH($B271,'Res.Aux.'!$Y$12:$Y$722,0),MATCH(T$6,'Res.Aux.'!$A$15:$AE$15,0)))</f>
        <v/>
      </c>
      <c r="U271" s="416" t="str">
        <f>IF($B271="-","",INDEX('Res.Aux.'!$A$12:$AE$722,MATCH($B271,'Res.Aux.'!$Y$12:$Y$722,0),MATCH(U$6,'Res.Aux.'!$A$15:$AE$15,0)))</f>
        <v/>
      </c>
      <c r="V271" s="417"/>
      <c r="W271" s="414" t="str">
        <f t="shared" si="85"/>
        <v>-</v>
      </c>
      <c r="X271" s="415" t="str">
        <f t="shared" si="86"/>
        <v>-</v>
      </c>
      <c r="Y271" s="415" t="str">
        <f t="shared" si="87"/>
        <v>-</v>
      </c>
      <c r="Z271" s="416" t="str">
        <f t="shared" si="88"/>
        <v>-</v>
      </c>
      <c r="AA271" s="417"/>
      <c r="AB271" s="414" t="str">
        <f t="shared" si="89"/>
        <v>-</v>
      </c>
      <c r="AC271" s="415" t="str">
        <f t="shared" si="90"/>
        <v>-</v>
      </c>
      <c r="AD271" s="415" t="str">
        <f t="shared" si="91"/>
        <v>-</v>
      </c>
      <c r="AE271" s="416" t="str">
        <f t="shared" si="92"/>
        <v>-</v>
      </c>
      <c r="AF271" s="417"/>
      <c r="AG271" s="410" t="str">
        <f t="shared" si="93"/>
        <v>-</v>
      </c>
      <c r="AH271" s="417"/>
      <c r="AI271" s="418" t="str">
        <f t="shared" si="94"/>
        <v>ù</v>
      </c>
      <c r="AJ271" s="419" t="str">
        <f t="shared" si="95"/>
        <v>~</v>
      </c>
      <c r="AK271" s="417"/>
      <c r="AL271" s="414" t="str">
        <f t="shared" si="96"/>
        <v>-</v>
      </c>
      <c r="AM271" s="416" t="str">
        <f t="shared" si="97"/>
        <v>-</v>
      </c>
    </row>
    <row r="272" spans="2:39" ht="15" x14ac:dyDescent="0.3">
      <c r="B272" s="400" t="str">
        <f>IF(MAX(B$7:B271)+1&gt;MAX('Res.Aux.'!$Y$23:$Y$722),"-",MAX(B$7:B271)+1)</f>
        <v>-</v>
      </c>
      <c r="C272" s="401" t="str">
        <f>IF($B272="-","",INDEX('Res.Aux.'!$A$12:$AE$722,MATCH($B272,'Res.Aux.'!$Y$12:$Y$722,0),MATCH(C$6,'Res.Aux.'!$A$14:$AE$14,0)))</f>
        <v/>
      </c>
      <c r="D272" s="402" t="str">
        <f t="shared" si="82"/>
        <v/>
      </c>
      <c r="E272" s="403" t="str">
        <f>IF($B272="-","",INDEX('Res.Aux.'!$A$12:$AE$722,MATCH($B272,'Res.Aux.'!$Y$12:$Y$722,0),MATCH(E$6,'Res.Aux.'!$A$14:$AE$14,0)))</f>
        <v/>
      </c>
      <c r="F272" s="402" t="str">
        <f t="shared" si="83"/>
        <v/>
      </c>
      <c r="G272" s="404" t="str">
        <f>IF($B272="-","",INDEX('Res.Aux.'!$A$12:$AE$722,MATCH($B272,'Res.Aux.'!$Y$12:$Y$722,0),MATCH(G$6,'Res.Aux.'!$A$14:$AE$14,0)))</f>
        <v/>
      </c>
      <c r="H272" s="405" t="str">
        <f>IF($B272="-","",Datos!$I$16)</f>
        <v/>
      </c>
      <c r="I272" s="406" t="str">
        <f>IF($C272="","",Datos!$G$16)</f>
        <v/>
      </c>
      <c r="J272" s="407" t="str">
        <f>IF($B272="-","",INDEX('Res.Aux.'!$A$12:$AE$722,MATCH($B272,'Res.Aux.'!$Y$12:$Y$722,0),MATCH(J$6,'Res.Aux.'!$A$14:$AE$14,0)))</f>
        <v/>
      </c>
      <c r="K272" s="408" t="str">
        <f>IF($C272="","",Datos!$H$26)</f>
        <v/>
      </c>
      <c r="L272" s="409" t="str">
        <f>IF($I272="","",INDEX(Datos!$D$25:$I$33,MATCH('G. VAR. MAKRO'!$M272,Datos!$E$25:$E$33,0),MATCH('G. VAR. MAKRO'!$L$6,Datos!$D$26:$I$26,0)))</f>
        <v/>
      </c>
      <c r="M272" s="407" t="str">
        <f>IF($I272="","",INDEX('Res.Aux.'!$A$12:$AE$722,MATCH($B272,'Res.Aux.'!$Y$12:$Y$722,0),MATCH(M$6,'Res.Aux.'!$A$22:$AE$22,0)))</f>
        <v/>
      </c>
      <c r="N272" s="410" t="str">
        <f>IF($B272="-","",INDEX('Res.Aux.'!$A$12:$AE$722,MATCH($B272,'Res.Aux.'!$Y$12:$Y$722,0),MATCH(N$6,'Res.Aux.'!$A$14:$AE$14,0)))</f>
        <v/>
      </c>
      <c r="O272" s="411"/>
      <c r="P272" s="412" t="str">
        <f t="shared" si="81"/>
        <v/>
      </c>
      <c r="Q272" s="413" t="str">
        <f t="shared" si="84"/>
        <v>ù</v>
      </c>
      <c r="R272" s="414" t="str">
        <f>IF($B272="-","",INDEX('Res.Aux.'!$A$12:$AE$722,MATCH($B272,'Res.Aux.'!$Y$12:$Y$722,0),MATCH(R$6,'Res.Aux.'!$A$15:$AE$15,0)))</f>
        <v/>
      </c>
      <c r="S272" s="415" t="str">
        <f>IF($B272="-","",INDEX('Res.Aux.'!$A$12:$AE$722,MATCH($B272,'Res.Aux.'!$Y$12:$Y$722,0),MATCH(S$6,'Res.Aux.'!$A$15:$AE$15,0)))</f>
        <v/>
      </c>
      <c r="T272" s="415" t="str">
        <f>IF($B272="-","",INDEX('Res.Aux.'!$A$12:$AE$722,MATCH($B272,'Res.Aux.'!$Y$12:$Y$722,0),MATCH(T$6,'Res.Aux.'!$A$15:$AE$15,0)))</f>
        <v/>
      </c>
      <c r="U272" s="416" t="str">
        <f>IF($B272="-","",INDEX('Res.Aux.'!$A$12:$AE$722,MATCH($B272,'Res.Aux.'!$Y$12:$Y$722,0),MATCH(U$6,'Res.Aux.'!$A$15:$AE$15,0)))</f>
        <v/>
      </c>
      <c r="V272" s="417"/>
      <c r="W272" s="414" t="str">
        <f t="shared" si="85"/>
        <v>-</v>
      </c>
      <c r="X272" s="415" t="str">
        <f t="shared" si="86"/>
        <v>-</v>
      </c>
      <c r="Y272" s="415" t="str">
        <f t="shared" si="87"/>
        <v>-</v>
      </c>
      <c r="Z272" s="416" t="str">
        <f t="shared" si="88"/>
        <v>-</v>
      </c>
      <c r="AA272" s="417"/>
      <c r="AB272" s="414" t="str">
        <f t="shared" si="89"/>
        <v>-</v>
      </c>
      <c r="AC272" s="415" t="str">
        <f t="shared" si="90"/>
        <v>-</v>
      </c>
      <c r="AD272" s="415" t="str">
        <f t="shared" si="91"/>
        <v>-</v>
      </c>
      <c r="AE272" s="416" t="str">
        <f t="shared" si="92"/>
        <v>-</v>
      </c>
      <c r="AF272" s="417"/>
      <c r="AG272" s="410" t="str">
        <f t="shared" si="93"/>
        <v>-</v>
      </c>
      <c r="AH272" s="417"/>
      <c r="AI272" s="418" t="str">
        <f t="shared" si="94"/>
        <v>ù</v>
      </c>
      <c r="AJ272" s="419" t="str">
        <f t="shared" si="95"/>
        <v>~</v>
      </c>
      <c r="AK272" s="417"/>
      <c r="AL272" s="414" t="str">
        <f t="shared" si="96"/>
        <v>-</v>
      </c>
      <c r="AM272" s="416" t="str">
        <f t="shared" si="97"/>
        <v>-</v>
      </c>
    </row>
    <row r="273" spans="2:39" ht="15" x14ac:dyDescent="0.3">
      <c r="B273" s="400" t="str">
        <f>IF(MAX(B$7:B272)+1&gt;MAX('Res.Aux.'!$Y$23:$Y$722),"-",MAX(B$7:B272)+1)</f>
        <v>-</v>
      </c>
      <c r="C273" s="401" t="str">
        <f>IF($B273="-","",INDEX('Res.Aux.'!$A$12:$AE$722,MATCH($B273,'Res.Aux.'!$Y$12:$Y$722,0),MATCH(C$6,'Res.Aux.'!$A$14:$AE$14,0)))</f>
        <v/>
      </c>
      <c r="D273" s="402" t="str">
        <f t="shared" si="82"/>
        <v/>
      </c>
      <c r="E273" s="403" t="str">
        <f>IF($B273="-","",INDEX('Res.Aux.'!$A$12:$AE$722,MATCH($B273,'Res.Aux.'!$Y$12:$Y$722,0),MATCH(E$6,'Res.Aux.'!$A$14:$AE$14,0)))</f>
        <v/>
      </c>
      <c r="F273" s="402" t="str">
        <f t="shared" si="83"/>
        <v/>
      </c>
      <c r="G273" s="404" t="str">
        <f>IF($B273="-","",INDEX('Res.Aux.'!$A$12:$AE$722,MATCH($B273,'Res.Aux.'!$Y$12:$Y$722,0),MATCH(G$6,'Res.Aux.'!$A$14:$AE$14,0)))</f>
        <v/>
      </c>
      <c r="H273" s="405" t="str">
        <f>IF($B273="-","",Datos!$I$16)</f>
        <v/>
      </c>
      <c r="I273" s="406" t="str">
        <f>IF($C273="","",Datos!$G$16)</f>
        <v/>
      </c>
      <c r="J273" s="407" t="str">
        <f>IF($B273="-","",INDEX('Res.Aux.'!$A$12:$AE$722,MATCH($B273,'Res.Aux.'!$Y$12:$Y$722,0),MATCH(J$6,'Res.Aux.'!$A$14:$AE$14,0)))</f>
        <v/>
      </c>
      <c r="K273" s="408" t="str">
        <f>IF($C273="","",Datos!$H$26)</f>
        <v/>
      </c>
      <c r="L273" s="409" t="str">
        <f>IF($I273="","",INDEX(Datos!$D$25:$I$33,MATCH('G. VAR. MAKRO'!$M273,Datos!$E$25:$E$33,0),MATCH('G. VAR. MAKRO'!$L$6,Datos!$D$26:$I$26,0)))</f>
        <v/>
      </c>
      <c r="M273" s="407" t="str">
        <f>IF($I273="","",INDEX('Res.Aux.'!$A$12:$AE$722,MATCH($B273,'Res.Aux.'!$Y$12:$Y$722,0),MATCH(M$6,'Res.Aux.'!$A$22:$AE$22,0)))</f>
        <v/>
      </c>
      <c r="N273" s="410" t="str">
        <f>IF($B273="-","",INDEX('Res.Aux.'!$A$12:$AE$722,MATCH($B273,'Res.Aux.'!$Y$12:$Y$722,0),MATCH(N$6,'Res.Aux.'!$A$14:$AE$14,0)))</f>
        <v/>
      </c>
      <c r="O273" s="411"/>
      <c r="P273" s="412" t="str">
        <f t="shared" si="81"/>
        <v/>
      </c>
      <c r="Q273" s="413" t="str">
        <f t="shared" si="84"/>
        <v>ù</v>
      </c>
      <c r="R273" s="414" t="str">
        <f>IF($B273="-","",INDEX('Res.Aux.'!$A$12:$AE$722,MATCH($B273,'Res.Aux.'!$Y$12:$Y$722,0),MATCH(R$6,'Res.Aux.'!$A$15:$AE$15,0)))</f>
        <v/>
      </c>
      <c r="S273" s="415" t="str">
        <f>IF($B273="-","",INDEX('Res.Aux.'!$A$12:$AE$722,MATCH($B273,'Res.Aux.'!$Y$12:$Y$722,0),MATCH(S$6,'Res.Aux.'!$A$15:$AE$15,0)))</f>
        <v/>
      </c>
      <c r="T273" s="415" t="str">
        <f>IF($B273="-","",INDEX('Res.Aux.'!$A$12:$AE$722,MATCH($B273,'Res.Aux.'!$Y$12:$Y$722,0),MATCH(T$6,'Res.Aux.'!$A$15:$AE$15,0)))</f>
        <v/>
      </c>
      <c r="U273" s="416" t="str">
        <f>IF($B273="-","",INDEX('Res.Aux.'!$A$12:$AE$722,MATCH($B273,'Res.Aux.'!$Y$12:$Y$722,0),MATCH(U$6,'Res.Aux.'!$A$15:$AE$15,0)))</f>
        <v/>
      </c>
      <c r="V273" s="417"/>
      <c r="W273" s="414" t="str">
        <f t="shared" si="85"/>
        <v>-</v>
      </c>
      <c r="X273" s="415" t="str">
        <f t="shared" si="86"/>
        <v>-</v>
      </c>
      <c r="Y273" s="415" t="str">
        <f t="shared" si="87"/>
        <v>-</v>
      </c>
      <c r="Z273" s="416" t="str">
        <f t="shared" si="88"/>
        <v>-</v>
      </c>
      <c r="AA273" s="417"/>
      <c r="AB273" s="414" t="str">
        <f t="shared" si="89"/>
        <v>-</v>
      </c>
      <c r="AC273" s="415" t="str">
        <f t="shared" si="90"/>
        <v>-</v>
      </c>
      <c r="AD273" s="415" t="str">
        <f t="shared" si="91"/>
        <v>-</v>
      </c>
      <c r="AE273" s="416" t="str">
        <f t="shared" si="92"/>
        <v>-</v>
      </c>
      <c r="AF273" s="417"/>
      <c r="AG273" s="410" t="str">
        <f t="shared" si="93"/>
        <v>-</v>
      </c>
      <c r="AH273" s="417"/>
      <c r="AI273" s="418" t="str">
        <f t="shared" si="94"/>
        <v>ù</v>
      </c>
      <c r="AJ273" s="419" t="str">
        <f t="shared" si="95"/>
        <v>~</v>
      </c>
      <c r="AK273" s="417"/>
      <c r="AL273" s="414" t="str">
        <f t="shared" si="96"/>
        <v>-</v>
      </c>
      <c r="AM273" s="416" t="str">
        <f t="shared" si="97"/>
        <v>-</v>
      </c>
    </row>
    <row r="274" spans="2:39" ht="15" x14ac:dyDescent="0.3">
      <c r="B274" s="400" t="str">
        <f>IF(MAX(B$7:B273)+1&gt;MAX('Res.Aux.'!$Y$23:$Y$722),"-",MAX(B$7:B273)+1)</f>
        <v>-</v>
      </c>
      <c r="C274" s="401" t="str">
        <f>IF($B274="-","",INDEX('Res.Aux.'!$A$12:$AE$722,MATCH($B274,'Res.Aux.'!$Y$12:$Y$722,0),MATCH(C$6,'Res.Aux.'!$A$14:$AE$14,0)))</f>
        <v/>
      </c>
      <c r="D274" s="402" t="str">
        <f t="shared" si="82"/>
        <v/>
      </c>
      <c r="E274" s="403" t="str">
        <f>IF($B274="-","",INDEX('Res.Aux.'!$A$12:$AE$722,MATCH($B274,'Res.Aux.'!$Y$12:$Y$722,0),MATCH(E$6,'Res.Aux.'!$A$14:$AE$14,0)))</f>
        <v/>
      </c>
      <c r="F274" s="402" t="str">
        <f t="shared" si="83"/>
        <v/>
      </c>
      <c r="G274" s="404" t="str">
        <f>IF($B274="-","",INDEX('Res.Aux.'!$A$12:$AE$722,MATCH($B274,'Res.Aux.'!$Y$12:$Y$722,0),MATCH(G$6,'Res.Aux.'!$A$14:$AE$14,0)))</f>
        <v/>
      </c>
      <c r="H274" s="405" t="str">
        <f>IF($B274="-","",Datos!$I$16)</f>
        <v/>
      </c>
      <c r="I274" s="406" t="str">
        <f>IF($C274="","",Datos!$G$16)</f>
        <v/>
      </c>
      <c r="J274" s="407" t="str">
        <f>IF($B274="-","",INDEX('Res.Aux.'!$A$12:$AE$722,MATCH($B274,'Res.Aux.'!$Y$12:$Y$722,0),MATCH(J$6,'Res.Aux.'!$A$14:$AE$14,0)))</f>
        <v/>
      </c>
      <c r="K274" s="408" t="str">
        <f>IF($C274="","",Datos!$H$26)</f>
        <v/>
      </c>
      <c r="L274" s="409" t="str">
        <f>IF($I274="","",INDEX(Datos!$D$25:$I$33,MATCH('G. VAR. MAKRO'!$M274,Datos!$E$25:$E$33,0),MATCH('G. VAR. MAKRO'!$L$6,Datos!$D$26:$I$26,0)))</f>
        <v/>
      </c>
      <c r="M274" s="407" t="str">
        <f>IF($I274="","",INDEX('Res.Aux.'!$A$12:$AE$722,MATCH($B274,'Res.Aux.'!$Y$12:$Y$722,0),MATCH(M$6,'Res.Aux.'!$A$22:$AE$22,0)))</f>
        <v/>
      </c>
      <c r="N274" s="410" t="str">
        <f>IF($B274="-","",INDEX('Res.Aux.'!$A$12:$AE$722,MATCH($B274,'Res.Aux.'!$Y$12:$Y$722,0),MATCH(N$6,'Res.Aux.'!$A$14:$AE$14,0)))</f>
        <v/>
      </c>
      <c r="O274" s="411"/>
      <c r="P274" s="412" t="str">
        <f t="shared" si="81"/>
        <v/>
      </c>
      <c r="Q274" s="413" t="str">
        <f t="shared" si="84"/>
        <v>ù</v>
      </c>
      <c r="R274" s="414" t="str">
        <f>IF($B274="-","",INDEX('Res.Aux.'!$A$12:$AE$722,MATCH($B274,'Res.Aux.'!$Y$12:$Y$722,0),MATCH(R$6,'Res.Aux.'!$A$15:$AE$15,0)))</f>
        <v/>
      </c>
      <c r="S274" s="415" t="str">
        <f>IF($B274="-","",INDEX('Res.Aux.'!$A$12:$AE$722,MATCH($B274,'Res.Aux.'!$Y$12:$Y$722,0),MATCH(S$6,'Res.Aux.'!$A$15:$AE$15,0)))</f>
        <v/>
      </c>
      <c r="T274" s="415" t="str">
        <f>IF($B274="-","",INDEX('Res.Aux.'!$A$12:$AE$722,MATCH($B274,'Res.Aux.'!$Y$12:$Y$722,0),MATCH(T$6,'Res.Aux.'!$A$15:$AE$15,0)))</f>
        <v/>
      </c>
      <c r="U274" s="416" t="str">
        <f>IF($B274="-","",INDEX('Res.Aux.'!$A$12:$AE$722,MATCH($B274,'Res.Aux.'!$Y$12:$Y$722,0),MATCH(U$6,'Res.Aux.'!$A$15:$AE$15,0)))</f>
        <v/>
      </c>
      <c r="V274" s="417"/>
      <c r="W274" s="414" t="str">
        <f t="shared" si="85"/>
        <v>-</v>
      </c>
      <c r="X274" s="415" t="str">
        <f t="shared" si="86"/>
        <v>-</v>
      </c>
      <c r="Y274" s="415" t="str">
        <f t="shared" si="87"/>
        <v>-</v>
      </c>
      <c r="Z274" s="416" t="str">
        <f t="shared" si="88"/>
        <v>-</v>
      </c>
      <c r="AA274" s="417"/>
      <c r="AB274" s="414" t="str">
        <f t="shared" si="89"/>
        <v>-</v>
      </c>
      <c r="AC274" s="415" t="str">
        <f t="shared" si="90"/>
        <v>-</v>
      </c>
      <c r="AD274" s="415" t="str">
        <f t="shared" si="91"/>
        <v>-</v>
      </c>
      <c r="AE274" s="416" t="str">
        <f t="shared" si="92"/>
        <v>-</v>
      </c>
      <c r="AF274" s="417"/>
      <c r="AG274" s="410" t="str">
        <f t="shared" si="93"/>
        <v>-</v>
      </c>
      <c r="AH274" s="417"/>
      <c r="AI274" s="418" t="str">
        <f t="shared" si="94"/>
        <v>ù</v>
      </c>
      <c r="AJ274" s="419" t="str">
        <f t="shared" si="95"/>
        <v>~</v>
      </c>
      <c r="AK274" s="417"/>
      <c r="AL274" s="414" t="str">
        <f t="shared" si="96"/>
        <v>-</v>
      </c>
      <c r="AM274" s="416" t="str">
        <f t="shared" si="97"/>
        <v>-</v>
      </c>
    </row>
    <row r="275" spans="2:39" ht="15" x14ac:dyDescent="0.3">
      <c r="B275" s="400" t="str">
        <f>IF(MAX(B$7:B274)+1&gt;MAX('Res.Aux.'!$Y$23:$Y$722),"-",MAX(B$7:B274)+1)</f>
        <v>-</v>
      </c>
      <c r="C275" s="401" t="str">
        <f>IF($B275="-","",INDEX('Res.Aux.'!$A$12:$AE$722,MATCH($B275,'Res.Aux.'!$Y$12:$Y$722,0),MATCH(C$6,'Res.Aux.'!$A$14:$AE$14,0)))</f>
        <v/>
      </c>
      <c r="D275" s="402" t="str">
        <f t="shared" si="82"/>
        <v/>
      </c>
      <c r="E275" s="403" t="str">
        <f>IF($B275="-","",INDEX('Res.Aux.'!$A$12:$AE$722,MATCH($B275,'Res.Aux.'!$Y$12:$Y$722,0),MATCH(E$6,'Res.Aux.'!$A$14:$AE$14,0)))</f>
        <v/>
      </c>
      <c r="F275" s="402" t="str">
        <f t="shared" si="83"/>
        <v/>
      </c>
      <c r="G275" s="404" t="str">
        <f>IF($B275="-","",INDEX('Res.Aux.'!$A$12:$AE$722,MATCH($B275,'Res.Aux.'!$Y$12:$Y$722,0),MATCH(G$6,'Res.Aux.'!$A$14:$AE$14,0)))</f>
        <v/>
      </c>
      <c r="H275" s="405" t="str">
        <f>IF($B275="-","",Datos!$I$16)</f>
        <v/>
      </c>
      <c r="I275" s="406" t="str">
        <f>IF($C275="","",Datos!$G$16)</f>
        <v/>
      </c>
      <c r="J275" s="407" t="str">
        <f>IF($B275="-","",INDEX('Res.Aux.'!$A$12:$AE$722,MATCH($B275,'Res.Aux.'!$Y$12:$Y$722,0),MATCH(J$6,'Res.Aux.'!$A$14:$AE$14,0)))</f>
        <v/>
      </c>
      <c r="K275" s="408" t="str">
        <f>IF($C275="","",Datos!$H$26)</f>
        <v/>
      </c>
      <c r="L275" s="409" t="str">
        <f>IF($I275="","",INDEX(Datos!$D$25:$I$33,MATCH('G. VAR. MAKRO'!$M275,Datos!$E$25:$E$33,0),MATCH('G. VAR. MAKRO'!$L$6,Datos!$D$26:$I$26,0)))</f>
        <v/>
      </c>
      <c r="M275" s="407" t="str">
        <f>IF($I275="","",INDEX('Res.Aux.'!$A$12:$AE$722,MATCH($B275,'Res.Aux.'!$Y$12:$Y$722,0),MATCH(M$6,'Res.Aux.'!$A$22:$AE$22,0)))</f>
        <v/>
      </c>
      <c r="N275" s="410" t="str">
        <f>IF($B275="-","",INDEX('Res.Aux.'!$A$12:$AE$722,MATCH($B275,'Res.Aux.'!$Y$12:$Y$722,0),MATCH(N$6,'Res.Aux.'!$A$14:$AE$14,0)))</f>
        <v/>
      </c>
      <c r="O275" s="411"/>
      <c r="P275" s="412" t="str">
        <f t="shared" si="81"/>
        <v/>
      </c>
      <c r="Q275" s="413" t="str">
        <f t="shared" si="84"/>
        <v>ù</v>
      </c>
      <c r="R275" s="414" t="str">
        <f>IF($B275="-","",INDEX('Res.Aux.'!$A$12:$AE$722,MATCH($B275,'Res.Aux.'!$Y$12:$Y$722,0),MATCH(R$6,'Res.Aux.'!$A$15:$AE$15,0)))</f>
        <v/>
      </c>
      <c r="S275" s="415" t="str">
        <f>IF($B275="-","",INDEX('Res.Aux.'!$A$12:$AE$722,MATCH($B275,'Res.Aux.'!$Y$12:$Y$722,0),MATCH(S$6,'Res.Aux.'!$A$15:$AE$15,0)))</f>
        <v/>
      </c>
      <c r="T275" s="415" t="str">
        <f>IF($B275="-","",INDEX('Res.Aux.'!$A$12:$AE$722,MATCH($B275,'Res.Aux.'!$Y$12:$Y$722,0),MATCH(T$6,'Res.Aux.'!$A$15:$AE$15,0)))</f>
        <v/>
      </c>
      <c r="U275" s="416" t="str">
        <f>IF($B275="-","",INDEX('Res.Aux.'!$A$12:$AE$722,MATCH($B275,'Res.Aux.'!$Y$12:$Y$722,0),MATCH(U$6,'Res.Aux.'!$A$15:$AE$15,0)))</f>
        <v/>
      </c>
      <c r="V275" s="417"/>
      <c r="W275" s="414" t="str">
        <f t="shared" si="85"/>
        <v>-</v>
      </c>
      <c r="X275" s="415" t="str">
        <f t="shared" si="86"/>
        <v>-</v>
      </c>
      <c r="Y275" s="415" t="str">
        <f t="shared" si="87"/>
        <v>-</v>
      </c>
      <c r="Z275" s="416" t="str">
        <f t="shared" si="88"/>
        <v>-</v>
      </c>
      <c r="AA275" s="417"/>
      <c r="AB275" s="414" t="str">
        <f t="shared" si="89"/>
        <v>-</v>
      </c>
      <c r="AC275" s="415" t="str">
        <f t="shared" si="90"/>
        <v>-</v>
      </c>
      <c r="AD275" s="415" t="str">
        <f t="shared" si="91"/>
        <v>-</v>
      </c>
      <c r="AE275" s="416" t="str">
        <f t="shared" si="92"/>
        <v>-</v>
      </c>
      <c r="AF275" s="417"/>
      <c r="AG275" s="410" t="str">
        <f t="shared" si="93"/>
        <v>-</v>
      </c>
      <c r="AH275" s="417"/>
      <c r="AI275" s="418" t="str">
        <f t="shared" si="94"/>
        <v>ù</v>
      </c>
      <c r="AJ275" s="419" t="str">
        <f t="shared" si="95"/>
        <v>~</v>
      </c>
      <c r="AK275" s="417"/>
      <c r="AL275" s="414" t="str">
        <f t="shared" si="96"/>
        <v>-</v>
      </c>
      <c r="AM275" s="416" t="str">
        <f t="shared" si="97"/>
        <v>-</v>
      </c>
    </row>
    <row r="276" spans="2:39" ht="15" x14ac:dyDescent="0.3">
      <c r="B276" s="400" t="str">
        <f>IF(MAX(B$7:B275)+1&gt;MAX('Res.Aux.'!$Y$23:$Y$722),"-",MAX(B$7:B275)+1)</f>
        <v>-</v>
      </c>
      <c r="C276" s="401" t="str">
        <f>IF($B276="-","",INDEX('Res.Aux.'!$A$12:$AE$722,MATCH($B276,'Res.Aux.'!$Y$12:$Y$722,0),MATCH(C$6,'Res.Aux.'!$A$14:$AE$14,0)))</f>
        <v/>
      </c>
      <c r="D276" s="402" t="str">
        <f t="shared" si="82"/>
        <v/>
      </c>
      <c r="E276" s="403" t="str">
        <f>IF($B276="-","",INDEX('Res.Aux.'!$A$12:$AE$722,MATCH($B276,'Res.Aux.'!$Y$12:$Y$722,0),MATCH(E$6,'Res.Aux.'!$A$14:$AE$14,0)))</f>
        <v/>
      </c>
      <c r="F276" s="402" t="str">
        <f t="shared" si="83"/>
        <v/>
      </c>
      <c r="G276" s="404" t="str">
        <f>IF($B276="-","",INDEX('Res.Aux.'!$A$12:$AE$722,MATCH($B276,'Res.Aux.'!$Y$12:$Y$722,0),MATCH(G$6,'Res.Aux.'!$A$14:$AE$14,0)))</f>
        <v/>
      </c>
      <c r="H276" s="405" t="str">
        <f>IF($B276="-","",Datos!$I$16)</f>
        <v/>
      </c>
      <c r="I276" s="406" t="str">
        <f>IF($C276="","",Datos!$G$16)</f>
        <v/>
      </c>
      <c r="J276" s="407" t="str">
        <f>IF($B276="-","",INDEX('Res.Aux.'!$A$12:$AE$722,MATCH($B276,'Res.Aux.'!$Y$12:$Y$722,0),MATCH(J$6,'Res.Aux.'!$A$14:$AE$14,0)))</f>
        <v/>
      </c>
      <c r="K276" s="408" t="str">
        <f>IF($C276="","",Datos!$H$26)</f>
        <v/>
      </c>
      <c r="L276" s="409" t="str">
        <f>IF($I276="","",INDEX(Datos!$D$25:$I$33,MATCH('G. VAR. MAKRO'!$M276,Datos!$E$25:$E$33,0),MATCH('G. VAR. MAKRO'!$L$6,Datos!$D$26:$I$26,0)))</f>
        <v/>
      </c>
      <c r="M276" s="407" t="str">
        <f>IF($I276="","",INDEX('Res.Aux.'!$A$12:$AE$722,MATCH($B276,'Res.Aux.'!$Y$12:$Y$722,0),MATCH(M$6,'Res.Aux.'!$A$22:$AE$22,0)))</f>
        <v/>
      </c>
      <c r="N276" s="410" t="str">
        <f>IF($B276="-","",INDEX('Res.Aux.'!$A$12:$AE$722,MATCH($B276,'Res.Aux.'!$Y$12:$Y$722,0),MATCH(N$6,'Res.Aux.'!$A$14:$AE$14,0)))</f>
        <v/>
      </c>
      <c r="O276" s="411"/>
      <c r="P276" s="412" t="str">
        <f t="shared" si="81"/>
        <v/>
      </c>
      <c r="Q276" s="413" t="str">
        <f t="shared" si="84"/>
        <v>ù</v>
      </c>
      <c r="R276" s="414" t="str">
        <f>IF($B276="-","",INDEX('Res.Aux.'!$A$12:$AE$722,MATCH($B276,'Res.Aux.'!$Y$12:$Y$722,0),MATCH(R$6,'Res.Aux.'!$A$15:$AE$15,0)))</f>
        <v/>
      </c>
      <c r="S276" s="415" t="str">
        <f>IF($B276="-","",INDEX('Res.Aux.'!$A$12:$AE$722,MATCH($B276,'Res.Aux.'!$Y$12:$Y$722,0),MATCH(S$6,'Res.Aux.'!$A$15:$AE$15,0)))</f>
        <v/>
      </c>
      <c r="T276" s="415" t="str">
        <f>IF($B276="-","",INDEX('Res.Aux.'!$A$12:$AE$722,MATCH($B276,'Res.Aux.'!$Y$12:$Y$722,0),MATCH(T$6,'Res.Aux.'!$A$15:$AE$15,0)))</f>
        <v/>
      </c>
      <c r="U276" s="416" t="str">
        <f>IF($B276="-","",INDEX('Res.Aux.'!$A$12:$AE$722,MATCH($B276,'Res.Aux.'!$Y$12:$Y$722,0),MATCH(U$6,'Res.Aux.'!$A$15:$AE$15,0)))</f>
        <v/>
      </c>
      <c r="V276" s="417"/>
      <c r="W276" s="414" t="str">
        <f t="shared" si="85"/>
        <v>-</v>
      </c>
      <c r="X276" s="415" t="str">
        <f t="shared" si="86"/>
        <v>-</v>
      </c>
      <c r="Y276" s="415" t="str">
        <f t="shared" si="87"/>
        <v>-</v>
      </c>
      <c r="Z276" s="416" t="str">
        <f t="shared" si="88"/>
        <v>-</v>
      </c>
      <c r="AA276" s="417"/>
      <c r="AB276" s="414" t="str">
        <f t="shared" si="89"/>
        <v>-</v>
      </c>
      <c r="AC276" s="415" t="str">
        <f t="shared" si="90"/>
        <v>-</v>
      </c>
      <c r="AD276" s="415" t="str">
        <f t="shared" si="91"/>
        <v>-</v>
      </c>
      <c r="AE276" s="416" t="str">
        <f t="shared" si="92"/>
        <v>-</v>
      </c>
      <c r="AF276" s="417"/>
      <c r="AG276" s="410" t="str">
        <f t="shared" si="93"/>
        <v>-</v>
      </c>
      <c r="AH276" s="417"/>
      <c r="AI276" s="418" t="str">
        <f t="shared" si="94"/>
        <v>ù</v>
      </c>
      <c r="AJ276" s="419" t="str">
        <f t="shared" si="95"/>
        <v>~</v>
      </c>
      <c r="AK276" s="417"/>
      <c r="AL276" s="414" t="str">
        <f t="shared" si="96"/>
        <v>-</v>
      </c>
      <c r="AM276" s="416" t="str">
        <f t="shared" si="97"/>
        <v>-</v>
      </c>
    </row>
    <row r="277" spans="2:39" ht="15" x14ac:dyDescent="0.3">
      <c r="B277" s="400" t="str">
        <f>IF(MAX(B$7:B276)+1&gt;MAX('Res.Aux.'!$Y$23:$Y$722),"-",MAX(B$7:B276)+1)</f>
        <v>-</v>
      </c>
      <c r="C277" s="401" t="str">
        <f>IF($B277="-","",INDEX('Res.Aux.'!$A$12:$AE$722,MATCH($B277,'Res.Aux.'!$Y$12:$Y$722,0),MATCH(C$6,'Res.Aux.'!$A$14:$AE$14,0)))</f>
        <v/>
      </c>
      <c r="D277" s="402" t="str">
        <f t="shared" si="82"/>
        <v/>
      </c>
      <c r="E277" s="403" t="str">
        <f>IF($B277="-","",INDEX('Res.Aux.'!$A$12:$AE$722,MATCH($B277,'Res.Aux.'!$Y$12:$Y$722,0),MATCH(E$6,'Res.Aux.'!$A$14:$AE$14,0)))</f>
        <v/>
      </c>
      <c r="F277" s="402" t="str">
        <f t="shared" si="83"/>
        <v/>
      </c>
      <c r="G277" s="404" t="str">
        <f>IF($B277="-","",INDEX('Res.Aux.'!$A$12:$AE$722,MATCH($B277,'Res.Aux.'!$Y$12:$Y$722,0),MATCH(G$6,'Res.Aux.'!$A$14:$AE$14,0)))</f>
        <v/>
      </c>
      <c r="H277" s="405" t="str">
        <f>IF($B277="-","",Datos!$I$16)</f>
        <v/>
      </c>
      <c r="I277" s="406" t="str">
        <f>IF($C277="","",Datos!$G$16)</f>
        <v/>
      </c>
      <c r="J277" s="407" t="str">
        <f>IF($B277="-","",INDEX('Res.Aux.'!$A$12:$AE$722,MATCH($B277,'Res.Aux.'!$Y$12:$Y$722,0),MATCH(J$6,'Res.Aux.'!$A$14:$AE$14,0)))</f>
        <v/>
      </c>
      <c r="K277" s="408" t="str">
        <f>IF($C277="","",Datos!$H$26)</f>
        <v/>
      </c>
      <c r="L277" s="409" t="str">
        <f>IF($I277="","",INDEX(Datos!$D$25:$I$33,MATCH('G. VAR. MAKRO'!$M277,Datos!$E$25:$E$33,0),MATCH('G. VAR. MAKRO'!$L$6,Datos!$D$26:$I$26,0)))</f>
        <v/>
      </c>
      <c r="M277" s="407" t="str">
        <f>IF($I277="","",INDEX('Res.Aux.'!$A$12:$AE$722,MATCH($B277,'Res.Aux.'!$Y$12:$Y$722,0),MATCH(M$6,'Res.Aux.'!$A$22:$AE$22,0)))</f>
        <v/>
      </c>
      <c r="N277" s="410" t="str">
        <f>IF($B277="-","",INDEX('Res.Aux.'!$A$12:$AE$722,MATCH($B277,'Res.Aux.'!$Y$12:$Y$722,0),MATCH(N$6,'Res.Aux.'!$A$14:$AE$14,0)))</f>
        <v/>
      </c>
      <c r="O277" s="411"/>
      <c r="P277" s="412" t="str">
        <f t="shared" si="81"/>
        <v/>
      </c>
      <c r="Q277" s="413" t="str">
        <f t="shared" si="84"/>
        <v>ù</v>
      </c>
      <c r="R277" s="414" t="str">
        <f>IF($B277="-","",INDEX('Res.Aux.'!$A$12:$AE$722,MATCH($B277,'Res.Aux.'!$Y$12:$Y$722,0),MATCH(R$6,'Res.Aux.'!$A$15:$AE$15,0)))</f>
        <v/>
      </c>
      <c r="S277" s="415" t="str">
        <f>IF($B277="-","",INDEX('Res.Aux.'!$A$12:$AE$722,MATCH($B277,'Res.Aux.'!$Y$12:$Y$722,0),MATCH(S$6,'Res.Aux.'!$A$15:$AE$15,0)))</f>
        <v/>
      </c>
      <c r="T277" s="415" t="str">
        <f>IF($B277="-","",INDEX('Res.Aux.'!$A$12:$AE$722,MATCH($B277,'Res.Aux.'!$Y$12:$Y$722,0),MATCH(T$6,'Res.Aux.'!$A$15:$AE$15,0)))</f>
        <v/>
      </c>
      <c r="U277" s="416" t="str">
        <f>IF($B277="-","",INDEX('Res.Aux.'!$A$12:$AE$722,MATCH($B277,'Res.Aux.'!$Y$12:$Y$722,0),MATCH(U$6,'Res.Aux.'!$A$15:$AE$15,0)))</f>
        <v/>
      </c>
      <c r="V277" s="417"/>
      <c r="W277" s="414" t="str">
        <f t="shared" si="85"/>
        <v>-</v>
      </c>
      <c r="X277" s="415" t="str">
        <f t="shared" si="86"/>
        <v>-</v>
      </c>
      <c r="Y277" s="415" t="str">
        <f t="shared" si="87"/>
        <v>-</v>
      </c>
      <c r="Z277" s="416" t="str">
        <f t="shared" si="88"/>
        <v>-</v>
      </c>
      <c r="AA277" s="417"/>
      <c r="AB277" s="414" t="str">
        <f t="shared" si="89"/>
        <v>-</v>
      </c>
      <c r="AC277" s="415" t="str">
        <f t="shared" si="90"/>
        <v>-</v>
      </c>
      <c r="AD277" s="415" t="str">
        <f t="shared" si="91"/>
        <v>-</v>
      </c>
      <c r="AE277" s="416" t="str">
        <f t="shared" si="92"/>
        <v>-</v>
      </c>
      <c r="AF277" s="417"/>
      <c r="AG277" s="410" t="str">
        <f t="shared" si="93"/>
        <v>-</v>
      </c>
      <c r="AH277" s="417"/>
      <c r="AI277" s="418" t="str">
        <f t="shared" si="94"/>
        <v>ù</v>
      </c>
      <c r="AJ277" s="419" t="str">
        <f t="shared" si="95"/>
        <v>~</v>
      </c>
      <c r="AK277" s="417"/>
      <c r="AL277" s="414" t="str">
        <f t="shared" si="96"/>
        <v>-</v>
      </c>
      <c r="AM277" s="416" t="str">
        <f t="shared" si="97"/>
        <v>-</v>
      </c>
    </row>
    <row r="278" spans="2:39" ht="15" x14ac:dyDescent="0.3">
      <c r="B278" s="400" t="str">
        <f>IF(MAX(B$7:B277)+1&gt;MAX('Res.Aux.'!$Y$23:$Y$722),"-",MAX(B$7:B277)+1)</f>
        <v>-</v>
      </c>
      <c r="C278" s="401" t="str">
        <f>IF($B278="-","",INDEX('Res.Aux.'!$A$12:$AE$722,MATCH($B278,'Res.Aux.'!$Y$12:$Y$722,0),MATCH(C$6,'Res.Aux.'!$A$14:$AE$14,0)))</f>
        <v/>
      </c>
      <c r="D278" s="402" t="str">
        <f t="shared" si="82"/>
        <v/>
      </c>
      <c r="E278" s="403" t="str">
        <f>IF($B278="-","",INDEX('Res.Aux.'!$A$12:$AE$722,MATCH($B278,'Res.Aux.'!$Y$12:$Y$722,0),MATCH(E$6,'Res.Aux.'!$A$14:$AE$14,0)))</f>
        <v/>
      </c>
      <c r="F278" s="402" t="str">
        <f t="shared" si="83"/>
        <v/>
      </c>
      <c r="G278" s="404" t="str">
        <f>IF($B278="-","",INDEX('Res.Aux.'!$A$12:$AE$722,MATCH($B278,'Res.Aux.'!$Y$12:$Y$722,0),MATCH(G$6,'Res.Aux.'!$A$14:$AE$14,0)))</f>
        <v/>
      </c>
      <c r="H278" s="405" t="str">
        <f>IF($B278="-","",Datos!$I$16)</f>
        <v/>
      </c>
      <c r="I278" s="406" t="str">
        <f>IF($C278="","",Datos!$G$16)</f>
        <v/>
      </c>
      <c r="J278" s="407" t="str">
        <f>IF($B278="-","",INDEX('Res.Aux.'!$A$12:$AE$722,MATCH($B278,'Res.Aux.'!$Y$12:$Y$722,0),MATCH(J$6,'Res.Aux.'!$A$14:$AE$14,0)))</f>
        <v/>
      </c>
      <c r="K278" s="408" t="str">
        <f>IF($C278="","",Datos!$H$26)</f>
        <v/>
      </c>
      <c r="L278" s="409" t="str">
        <f>IF($I278="","",INDEX(Datos!$D$25:$I$33,MATCH('G. VAR. MAKRO'!$M278,Datos!$E$25:$E$33,0),MATCH('G. VAR. MAKRO'!$L$6,Datos!$D$26:$I$26,0)))</f>
        <v/>
      </c>
      <c r="M278" s="407" t="str">
        <f>IF($I278="","",INDEX('Res.Aux.'!$A$12:$AE$722,MATCH($B278,'Res.Aux.'!$Y$12:$Y$722,0),MATCH(M$6,'Res.Aux.'!$A$22:$AE$22,0)))</f>
        <v/>
      </c>
      <c r="N278" s="410" t="str">
        <f>IF($B278="-","",INDEX('Res.Aux.'!$A$12:$AE$722,MATCH($B278,'Res.Aux.'!$Y$12:$Y$722,0),MATCH(N$6,'Res.Aux.'!$A$14:$AE$14,0)))</f>
        <v/>
      </c>
      <c r="O278" s="411"/>
      <c r="P278" s="412" t="str">
        <f t="shared" si="81"/>
        <v/>
      </c>
      <c r="Q278" s="413" t="str">
        <f t="shared" si="84"/>
        <v>ù</v>
      </c>
      <c r="R278" s="414" t="str">
        <f>IF($B278="-","",INDEX('Res.Aux.'!$A$12:$AE$722,MATCH($B278,'Res.Aux.'!$Y$12:$Y$722,0),MATCH(R$6,'Res.Aux.'!$A$15:$AE$15,0)))</f>
        <v/>
      </c>
      <c r="S278" s="415" t="str">
        <f>IF($B278="-","",INDEX('Res.Aux.'!$A$12:$AE$722,MATCH($B278,'Res.Aux.'!$Y$12:$Y$722,0),MATCH(S$6,'Res.Aux.'!$A$15:$AE$15,0)))</f>
        <v/>
      </c>
      <c r="T278" s="415" t="str">
        <f>IF($B278="-","",INDEX('Res.Aux.'!$A$12:$AE$722,MATCH($B278,'Res.Aux.'!$Y$12:$Y$722,0),MATCH(T$6,'Res.Aux.'!$A$15:$AE$15,0)))</f>
        <v/>
      </c>
      <c r="U278" s="416" t="str">
        <f>IF($B278="-","",INDEX('Res.Aux.'!$A$12:$AE$722,MATCH($B278,'Res.Aux.'!$Y$12:$Y$722,0),MATCH(U$6,'Res.Aux.'!$A$15:$AE$15,0)))</f>
        <v/>
      </c>
      <c r="V278" s="417"/>
      <c r="W278" s="414" t="str">
        <f t="shared" si="85"/>
        <v>-</v>
      </c>
      <c r="X278" s="415" t="str">
        <f t="shared" si="86"/>
        <v>-</v>
      </c>
      <c r="Y278" s="415" t="str">
        <f t="shared" si="87"/>
        <v>-</v>
      </c>
      <c r="Z278" s="416" t="str">
        <f t="shared" si="88"/>
        <v>-</v>
      </c>
      <c r="AA278" s="417"/>
      <c r="AB278" s="414" t="str">
        <f t="shared" si="89"/>
        <v>-</v>
      </c>
      <c r="AC278" s="415" t="str">
        <f t="shared" si="90"/>
        <v>-</v>
      </c>
      <c r="AD278" s="415" t="str">
        <f t="shared" si="91"/>
        <v>-</v>
      </c>
      <c r="AE278" s="416" t="str">
        <f t="shared" si="92"/>
        <v>-</v>
      </c>
      <c r="AF278" s="417"/>
      <c r="AG278" s="410" t="str">
        <f t="shared" si="93"/>
        <v>-</v>
      </c>
      <c r="AH278" s="417"/>
      <c r="AI278" s="418" t="str">
        <f t="shared" si="94"/>
        <v>ù</v>
      </c>
      <c r="AJ278" s="419" t="str">
        <f t="shared" si="95"/>
        <v>~</v>
      </c>
      <c r="AK278" s="417"/>
      <c r="AL278" s="414" t="str">
        <f t="shared" si="96"/>
        <v>-</v>
      </c>
      <c r="AM278" s="416" t="str">
        <f t="shared" si="97"/>
        <v>-</v>
      </c>
    </row>
    <row r="279" spans="2:39" ht="15" x14ac:dyDescent="0.3">
      <c r="B279" s="400" t="str">
        <f>IF(MAX(B$7:B278)+1&gt;MAX('Res.Aux.'!$Y$23:$Y$722),"-",MAX(B$7:B278)+1)</f>
        <v>-</v>
      </c>
      <c r="C279" s="401" t="str">
        <f>IF($B279="-","",INDEX('Res.Aux.'!$A$12:$AE$722,MATCH($B279,'Res.Aux.'!$Y$12:$Y$722,0),MATCH(C$6,'Res.Aux.'!$A$14:$AE$14,0)))</f>
        <v/>
      </c>
      <c r="D279" s="402" t="str">
        <f t="shared" si="82"/>
        <v/>
      </c>
      <c r="E279" s="403" t="str">
        <f>IF($B279="-","",INDEX('Res.Aux.'!$A$12:$AE$722,MATCH($B279,'Res.Aux.'!$Y$12:$Y$722,0),MATCH(E$6,'Res.Aux.'!$A$14:$AE$14,0)))</f>
        <v/>
      </c>
      <c r="F279" s="402" t="str">
        <f t="shared" si="83"/>
        <v/>
      </c>
      <c r="G279" s="404" t="str">
        <f>IF($B279="-","",INDEX('Res.Aux.'!$A$12:$AE$722,MATCH($B279,'Res.Aux.'!$Y$12:$Y$722,0),MATCH(G$6,'Res.Aux.'!$A$14:$AE$14,0)))</f>
        <v/>
      </c>
      <c r="H279" s="405" t="str">
        <f>IF($B279="-","",Datos!$I$16)</f>
        <v/>
      </c>
      <c r="I279" s="406" t="str">
        <f>IF($C279="","",Datos!$G$16)</f>
        <v/>
      </c>
      <c r="J279" s="407" t="str">
        <f>IF($B279="-","",INDEX('Res.Aux.'!$A$12:$AE$722,MATCH($B279,'Res.Aux.'!$Y$12:$Y$722,0),MATCH(J$6,'Res.Aux.'!$A$14:$AE$14,0)))</f>
        <v/>
      </c>
      <c r="K279" s="408" t="str">
        <f>IF($C279="","",Datos!$H$26)</f>
        <v/>
      </c>
      <c r="L279" s="409" t="str">
        <f>IF($I279="","",INDEX(Datos!$D$25:$I$33,MATCH('G. VAR. MAKRO'!$M279,Datos!$E$25:$E$33,0),MATCH('G. VAR. MAKRO'!$L$6,Datos!$D$26:$I$26,0)))</f>
        <v/>
      </c>
      <c r="M279" s="407" t="str">
        <f>IF($I279="","",INDEX('Res.Aux.'!$A$12:$AE$722,MATCH($B279,'Res.Aux.'!$Y$12:$Y$722,0),MATCH(M$6,'Res.Aux.'!$A$22:$AE$22,0)))</f>
        <v/>
      </c>
      <c r="N279" s="410" t="str">
        <f>IF($B279="-","",INDEX('Res.Aux.'!$A$12:$AE$722,MATCH($B279,'Res.Aux.'!$Y$12:$Y$722,0),MATCH(N$6,'Res.Aux.'!$A$14:$AE$14,0)))</f>
        <v/>
      </c>
      <c r="O279" s="411"/>
      <c r="P279" s="412" t="str">
        <f t="shared" si="81"/>
        <v/>
      </c>
      <c r="Q279" s="413" t="str">
        <f t="shared" si="84"/>
        <v>ù</v>
      </c>
      <c r="R279" s="414" t="str">
        <f>IF($B279="-","",INDEX('Res.Aux.'!$A$12:$AE$722,MATCH($B279,'Res.Aux.'!$Y$12:$Y$722,0),MATCH(R$6,'Res.Aux.'!$A$15:$AE$15,0)))</f>
        <v/>
      </c>
      <c r="S279" s="415" t="str">
        <f>IF($B279="-","",INDEX('Res.Aux.'!$A$12:$AE$722,MATCH($B279,'Res.Aux.'!$Y$12:$Y$722,0),MATCH(S$6,'Res.Aux.'!$A$15:$AE$15,0)))</f>
        <v/>
      </c>
      <c r="T279" s="415" t="str">
        <f>IF($B279="-","",INDEX('Res.Aux.'!$A$12:$AE$722,MATCH($B279,'Res.Aux.'!$Y$12:$Y$722,0),MATCH(T$6,'Res.Aux.'!$A$15:$AE$15,0)))</f>
        <v/>
      </c>
      <c r="U279" s="416" t="str">
        <f>IF($B279="-","",INDEX('Res.Aux.'!$A$12:$AE$722,MATCH($B279,'Res.Aux.'!$Y$12:$Y$722,0),MATCH(U$6,'Res.Aux.'!$A$15:$AE$15,0)))</f>
        <v/>
      </c>
      <c r="V279" s="417"/>
      <c r="W279" s="414" t="str">
        <f t="shared" si="85"/>
        <v>-</v>
      </c>
      <c r="X279" s="415" t="str">
        <f t="shared" si="86"/>
        <v>-</v>
      </c>
      <c r="Y279" s="415" t="str">
        <f t="shared" si="87"/>
        <v>-</v>
      </c>
      <c r="Z279" s="416" t="str">
        <f t="shared" si="88"/>
        <v>-</v>
      </c>
      <c r="AA279" s="417"/>
      <c r="AB279" s="414" t="str">
        <f t="shared" si="89"/>
        <v>-</v>
      </c>
      <c r="AC279" s="415" t="str">
        <f t="shared" si="90"/>
        <v>-</v>
      </c>
      <c r="AD279" s="415" t="str">
        <f t="shared" si="91"/>
        <v>-</v>
      </c>
      <c r="AE279" s="416" t="str">
        <f t="shared" si="92"/>
        <v>-</v>
      </c>
      <c r="AF279" s="417"/>
      <c r="AG279" s="410" t="str">
        <f t="shared" si="93"/>
        <v>-</v>
      </c>
      <c r="AH279" s="417"/>
      <c r="AI279" s="418" t="str">
        <f t="shared" si="94"/>
        <v>ù</v>
      </c>
      <c r="AJ279" s="419" t="str">
        <f t="shared" si="95"/>
        <v>~</v>
      </c>
      <c r="AK279" s="417"/>
      <c r="AL279" s="414" t="str">
        <f t="shared" si="96"/>
        <v>-</v>
      </c>
      <c r="AM279" s="416" t="str">
        <f t="shared" si="97"/>
        <v>-</v>
      </c>
    </row>
    <row r="280" spans="2:39" ht="15" x14ac:dyDescent="0.3">
      <c r="B280" s="400" t="str">
        <f>IF(MAX(B$7:B279)+1&gt;MAX('Res.Aux.'!$Y$23:$Y$722),"-",MAX(B$7:B279)+1)</f>
        <v>-</v>
      </c>
      <c r="C280" s="401" t="str">
        <f>IF($B280="-","",INDEX('Res.Aux.'!$A$12:$AE$722,MATCH($B280,'Res.Aux.'!$Y$12:$Y$722,0),MATCH(C$6,'Res.Aux.'!$A$14:$AE$14,0)))</f>
        <v/>
      </c>
      <c r="D280" s="402" t="str">
        <f t="shared" si="82"/>
        <v/>
      </c>
      <c r="E280" s="403" t="str">
        <f>IF($B280="-","",INDEX('Res.Aux.'!$A$12:$AE$722,MATCH($B280,'Res.Aux.'!$Y$12:$Y$722,0),MATCH(E$6,'Res.Aux.'!$A$14:$AE$14,0)))</f>
        <v/>
      </c>
      <c r="F280" s="402" t="str">
        <f t="shared" si="83"/>
        <v/>
      </c>
      <c r="G280" s="404" t="str">
        <f>IF($B280="-","",INDEX('Res.Aux.'!$A$12:$AE$722,MATCH($B280,'Res.Aux.'!$Y$12:$Y$722,0),MATCH(G$6,'Res.Aux.'!$A$14:$AE$14,0)))</f>
        <v/>
      </c>
      <c r="H280" s="405" t="str">
        <f>IF($B280="-","",Datos!$I$16)</f>
        <v/>
      </c>
      <c r="I280" s="406" t="str">
        <f>IF($C280="","",Datos!$G$16)</f>
        <v/>
      </c>
      <c r="J280" s="407" t="str">
        <f>IF($B280="-","",INDEX('Res.Aux.'!$A$12:$AE$722,MATCH($B280,'Res.Aux.'!$Y$12:$Y$722,0),MATCH(J$6,'Res.Aux.'!$A$14:$AE$14,0)))</f>
        <v/>
      </c>
      <c r="K280" s="408" t="str">
        <f>IF($C280="","",Datos!$H$26)</f>
        <v/>
      </c>
      <c r="L280" s="409" t="str">
        <f>IF($I280="","",INDEX(Datos!$D$25:$I$33,MATCH('G. VAR. MAKRO'!$M280,Datos!$E$25:$E$33,0),MATCH('G. VAR. MAKRO'!$L$6,Datos!$D$26:$I$26,0)))</f>
        <v/>
      </c>
      <c r="M280" s="407" t="str">
        <f>IF($I280="","",INDEX('Res.Aux.'!$A$12:$AE$722,MATCH($B280,'Res.Aux.'!$Y$12:$Y$722,0),MATCH(M$6,'Res.Aux.'!$A$22:$AE$22,0)))</f>
        <v/>
      </c>
      <c r="N280" s="410" t="str">
        <f>IF($B280="-","",INDEX('Res.Aux.'!$A$12:$AE$722,MATCH($B280,'Res.Aux.'!$Y$12:$Y$722,0),MATCH(N$6,'Res.Aux.'!$A$14:$AE$14,0)))</f>
        <v/>
      </c>
      <c r="O280" s="411"/>
      <c r="P280" s="412" t="str">
        <f t="shared" si="81"/>
        <v/>
      </c>
      <c r="Q280" s="413" t="str">
        <f t="shared" si="84"/>
        <v>ù</v>
      </c>
      <c r="R280" s="414" t="str">
        <f>IF($B280="-","",INDEX('Res.Aux.'!$A$12:$AE$722,MATCH($B280,'Res.Aux.'!$Y$12:$Y$722,0),MATCH(R$6,'Res.Aux.'!$A$15:$AE$15,0)))</f>
        <v/>
      </c>
      <c r="S280" s="415" t="str">
        <f>IF($B280="-","",INDEX('Res.Aux.'!$A$12:$AE$722,MATCH($B280,'Res.Aux.'!$Y$12:$Y$722,0),MATCH(S$6,'Res.Aux.'!$A$15:$AE$15,0)))</f>
        <v/>
      </c>
      <c r="T280" s="415" t="str">
        <f>IF($B280="-","",INDEX('Res.Aux.'!$A$12:$AE$722,MATCH($B280,'Res.Aux.'!$Y$12:$Y$722,0),MATCH(T$6,'Res.Aux.'!$A$15:$AE$15,0)))</f>
        <v/>
      </c>
      <c r="U280" s="416" t="str">
        <f>IF($B280="-","",INDEX('Res.Aux.'!$A$12:$AE$722,MATCH($B280,'Res.Aux.'!$Y$12:$Y$722,0),MATCH(U$6,'Res.Aux.'!$A$15:$AE$15,0)))</f>
        <v/>
      </c>
      <c r="V280" s="417"/>
      <c r="W280" s="414" t="str">
        <f t="shared" si="85"/>
        <v>-</v>
      </c>
      <c r="X280" s="415" t="str">
        <f t="shared" si="86"/>
        <v>-</v>
      </c>
      <c r="Y280" s="415" t="str">
        <f t="shared" si="87"/>
        <v>-</v>
      </c>
      <c r="Z280" s="416" t="str">
        <f t="shared" si="88"/>
        <v>-</v>
      </c>
      <c r="AA280" s="417"/>
      <c r="AB280" s="414" t="str">
        <f t="shared" si="89"/>
        <v>-</v>
      </c>
      <c r="AC280" s="415" t="str">
        <f t="shared" si="90"/>
        <v>-</v>
      </c>
      <c r="AD280" s="415" t="str">
        <f t="shared" si="91"/>
        <v>-</v>
      </c>
      <c r="AE280" s="416" t="str">
        <f t="shared" si="92"/>
        <v>-</v>
      </c>
      <c r="AF280" s="417"/>
      <c r="AG280" s="410" t="str">
        <f t="shared" si="93"/>
        <v>-</v>
      </c>
      <c r="AH280" s="417"/>
      <c r="AI280" s="418" t="str">
        <f t="shared" si="94"/>
        <v>ù</v>
      </c>
      <c r="AJ280" s="419" t="str">
        <f t="shared" si="95"/>
        <v>~</v>
      </c>
      <c r="AK280" s="417"/>
      <c r="AL280" s="414" t="str">
        <f t="shared" si="96"/>
        <v>-</v>
      </c>
      <c r="AM280" s="416" t="str">
        <f t="shared" si="97"/>
        <v>-</v>
      </c>
    </row>
    <row r="281" spans="2:39" ht="15" x14ac:dyDescent="0.3">
      <c r="B281" s="400" t="str">
        <f>IF(MAX(B$7:B280)+1&gt;MAX('Res.Aux.'!$Y$23:$Y$722),"-",MAX(B$7:B280)+1)</f>
        <v>-</v>
      </c>
      <c r="C281" s="401" t="str">
        <f>IF($B281="-","",INDEX('Res.Aux.'!$A$12:$AE$722,MATCH($B281,'Res.Aux.'!$Y$12:$Y$722,0),MATCH(C$6,'Res.Aux.'!$A$14:$AE$14,0)))</f>
        <v/>
      </c>
      <c r="D281" s="402" t="str">
        <f t="shared" si="82"/>
        <v/>
      </c>
      <c r="E281" s="403" t="str">
        <f>IF($B281="-","",INDEX('Res.Aux.'!$A$12:$AE$722,MATCH($B281,'Res.Aux.'!$Y$12:$Y$722,0),MATCH(E$6,'Res.Aux.'!$A$14:$AE$14,0)))</f>
        <v/>
      </c>
      <c r="F281" s="402" t="str">
        <f t="shared" si="83"/>
        <v/>
      </c>
      <c r="G281" s="404" t="str">
        <f>IF($B281="-","",INDEX('Res.Aux.'!$A$12:$AE$722,MATCH($B281,'Res.Aux.'!$Y$12:$Y$722,0),MATCH(G$6,'Res.Aux.'!$A$14:$AE$14,0)))</f>
        <v/>
      </c>
      <c r="H281" s="405" t="str">
        <f>IF($B281="-","",Datos!$I$16)</f>
        <v/>
      </c>
      <c r="I281" s="406" t="str">
        <f>IF($C281="","",Datos!$G$16)</f>
        <v/>
      </c>
      <c r="J281" s="407" t="str">
        <f>IF($B281="-","",INDEX('Res.Aux.'!$A$12:$AE$722,MATCH($B281,'Res.Aux.'!$Y$12:$Y$722,0),MATCH(J$6,'Res.Aux.'!$A$14:$AE$14,0)))</f>
        <v/>
      </c>
      <c r="K281" s="408" t="str">
        <f>IF($C281="","",Datos!$H$26)</f>
        <v/>
      </c>
      <c r="L281" s="409" t="str">
        <f>IF($I281="","",INDEX(Datos!$D$25:$I$33,MATCH('G. VAR. MAKRO'!$M281,Datos!$E$25:$E$33,0),MATCH('G. VAR. MAKRO'!$L$6,Datos!$D$26:$I$26,0)))</f>
        <v/>
      </c>
      <c r="M281" s="407" t="str">
        <f>IF($I281="","",INDEX('Res.Aux.'!$A$12:$AE$722,MATCH($B281,'Res.Aux.'!$Y$12:$Y$722,0),MATCH(M$6,'Res.Aux.'!$A$22:$AE$22,0)))</f>
        <v/>
      </c>
      <c r="N281" s="410" t="str">
        <f>IF($B281="-","",INDEX('Res.Aux.'!$A$12:$AE$722,MATCH($B281,'Res.Aux.'!$Y$12:$Y$722,0),MATCH(N$6,'Res.Aux.'!$A$14:$AE$14,0)))</f>
        <v/>
      </c>
      <c r="O281" s="411"/>
      <c r="P281" s="412" t="str">
        <f t="shared" si="81"/>
        <v/>
      </c>
      <c r="Q281" s="413" t="str">
        <f t="shared" si="84"/>
        <v>ù</v>
      </c>
      <c r="R281" s="414" t="str">
        <f>IF($B281="-","",INDEX('Res.Aux.'!$A$12:$AE$722,MATCH($B281,'Res.Aux.'!$Y$12:$Y$722,0),MATCH(R$6,'Res.Aux.'!$A$15:$AE$15,0)))</f>
        <v/>
      </c>
      <c r="S281" s="415" t="str">
        <f>IF($B281="-","",INDEX('Res.Aux.'!$A$12:$AE$722,MATCH($B281,'Res.Aux.'!$Y$12:$Y$722,0),MATCH(S$6,'Res.Aux.'!$A$15:$AE$15,0)))</f>
        <v/>
      </c>
      <c r="T281" s="415" t="str">
        <f>IF($B281="-","",INDEX('Res.Aux.'!$A$12:$AE$722,MATCH($B281,'Res.Aux.'!$Y$12:$Y$722,0),MATCH(T$6,'Res.Aux.'!$A$15:$AE$15,0)))</f>
        <v/>
      </c>
      <c r="U281" s="416" t="str">
        <f>IF($B281="-","",INDEX('Res.Aux.'!$A$12:$AE$722,MATCH($B281,'Res.Aux.'!$Y$12:$Y$722,0),MATCH(U$6,'Res.Aux.'!$A$15:$AE$15,0)))</f>
        <v/>
      </c>
      <c r="V281" s="417"/>
      <c r="W281" s="414" t="str">
        <f t="shared" si="85"/>
        <v>-</v>
      </c>
      <c r="X281" s="415" t="str">
        <f t="shared" si="86"/>
        <v>-</v>
      </c>
      <c r="Y281" s="415" t="str">
        <f t="shared" si="87"/>
        <v>-</v>
      </c>
      <c r="Z281" s="416" t="str">
        <f t="shared" si="88"/>
        <v>-</v>
      </c>
      <c r="AA281" s="417"/>
      <c r="AB281" s="414" t="str">
        <f t="shared" si="89"/>
        <v>-</v>
      </c>
      <c r="AC281" s="415" t="str">
        <f t="shared" si="90"/>
        <v>-</v>
      </c>
      <c r="AD281" s="415" t="str">
        <f t="shared" si="91"/>
        <v>-</v>
      </c>
      <c r="AE281" s="416" t="str">
        <f t="shared" si="92"/>
        <v>-</v>
      </c>
      <c r="AF281" s="417"/>
      <c r="AG281" s="410" t="str">
        <f t="shared" si="93"/>
        <v>-</v>
      </c>
      <c r="AH281" s="417"/>
      <c r="AI281" s="418" t="str">
        <f t="shared" si="94"/>
        <v>ù</v>
      </c>
      <c r="AJ281" s="419" t="str">
        <f t="shared" si="95"/>
        <v>~</v>
      </c>
      <c r="AK281" s="417"/>
      <c r="AL281" s="414" t="str">
        <f t="shared" si="96"/>
        <v>-</v>
      </c>
      <c r="AM281" s="416" t="str">
        <f t="shared" si="97"/>
        <v>-</v>
      </c>
    </row>
    <row r="282" spans="2:39" ht="15" x14ac:dyDescent="0.3">
      <c r="B282" s="400" t="str">
        <f>IF(MAX(B$7:B281)+1&gt;MAX('Res.Aux.'!$Y$23:$Y$722),"-",MAX(B$7:B281)+1)</f>
        <v>-</v>
      </c>
      <c r="C282" s="401" t="str">
        <f>IF($B282="-","",INDEX('Res.Aux.'!$A$12:$AE$722,MATCH($B282,'Res.Aux.'!$Y$12:$Y$722,0),MATCH(C$6,'Res.Aux.'!$A$14:$AE$14,0)))</f>
        <v/>
      </c>
      <c r="D282" s="402" t="str">
        <f t="shared" si="82"/>
        <v/>
      </c>
      <c r="E282" s="403" t="str">
        <f>IF($B282="-","",INDEX('Res.Aux.'!$A$12:$AE$722,MATCH($B282,'Res.Aux.'!$Y$12:$Y$722,0),MATCH(E$6,'Res.Aux.'!$A$14:$AE$14,0)))</f>
        <v/>
      </c>
      <c r="F282" s="402" t="str">
        <f t="shared" si="83"/>
        <v/>
      </c>
      <c r="G282" s="404" t="str">
        <f>IF($B282="-","",INDEX('Res.Aux.'!$A$12:$AE$722,MATCH($B282,'Res.Aux.'!$Y$12:$Y$722,0),MATCH(G$6,'Res.Aux.'!$A$14:$AE$14,0)))</f>
        <v/>
      </c>
      <c r="H282" s="405" t="str">
        <f>IF($B282="-","",Datos!$I$16)</f>
        <v/>
      </c>
      <c r="I282" s="406" t="str">
        <f>IF($C282="","",Datos!$G$16)</f>
        <v/>
      </c>
      <c r="J282" s="407" t="str">
        <f>IF($B282="-","",INDEX('Res.Aux.'!$A$12:$AE$722,MATCH($B282,'Res.Aux.'!$Y$12:$Y$722,0),MATCH(J$6,'Res.Aux.'!$A$14:$AE$14,0)))</f>
        <v/>
      </c>
      <c r="K282" s="408" t="str">
        <f>IF($C282="","",Datos!$H$26)</f>
        <v/>
      </c>
      <c r="L282" s="409" t="str">
        <f>IF($I282="","",INDEX(Datos!$D$25:$I$33,MATCH('G. VAR. MAKRO'!$M282,Datos!$E$25:$E$33,0),MATCH('G. VAR. MAKRO'!$L$6,Datos!$D$26:$I$26,0)))</f>
        <v/>
      </c>
      <c r="M282" s="407" t="str">
        <f>IF($I282="","",INDEX('Res.Aux.'!$A$12:$AE$722,MATCH($B282,'Res.Aux.'!$Y$12:$Y$722,0),MATCH(M$6,'Res.Aux.'!$A$22:$AE$22,0)))</f>
        <v/>
      </c>
      <c r="N282" s="410" t="str">
        <f>IF($B282="-","",INDEX('Res.Aux.'!$A$12:$AE$722,MATCH($B282,'Res.Aux.'!$Y$12:$Y$722,0),MATCH(N$6,'Res.Aux.'!$A$14:$AE$14,0)))</f>
        <v/>
      </c>
      <c r="O282" s="411"/>
      <c r="P282" s="412" t="str">
        <f t="shared" si="81"/>
        <v/>
      </c>
      <c r="Q282" s="413" t="str">
        <f t="shared" si="84"/>
        <v>ù</v>
      </c>
      <c r="R282" s="414" t="str">
        <f>IF($B282="-","",INDEX('Res.Aux.'!$A$12:$AE$722,MATCH($B282,'Res.Aux.'!$Y$12:$Y$722,0),MATCH(R$6,'Res.Aux.'!$A$15:$AE$15,0)))</f>
        <v/>
      </c>
      <c r="S282" s="415" t="str">
        <f>IF($B282="-","",INDEX('Res.Aux.'!$A$12:$AE$722,MATCH($B282,'Res.Aux.'!$Y$12:$Y$722,0),MATCH(S$6,'Res.Aux.'!$A$15:$AE$15,0)))</f>
        <v/>
      </c>
      <c r="T282" s="415" t="str">
        <f>IF($B282="-","",INDEX('Res.Aux.'!$A$12:$AE$722,MATCH($B282,'Res.Aux.'!$Y$12:$Y$722,0),MATCH(T$6,'Res.Aux.'!$A$15:$AE$15,0)))</f>
        <v/>
      </c>
      <c r="U282" s="416" t="str">
        <f>IF($B282="-","",INDEX('Res.Aux.'!$A$12:$AE$722,MATCH($B282,'Res.Aux.'!$Y$12:$Y$722,0),MATCH(U$6,'Res.Aux.'!$A$15:$AE$15,0)))</f>
        <v/>
      </c>
      <c r="V282" s="417"/>
      <c r="W282" s="414" t="str">
        <f t="shared" si="85"/>
        <v>-</v>
      </c>
      <c r="X282" s="415" t="str">
        <f t="shared" si="86"/>
        <v>-</v>
      </c>
      <c r="Y282" s="415" t="str">
        <f t="shared" si="87"/>
        <v>-</v>
      </c>
      <c r="Z282" s="416" t="str">
        <f t="shared" si="88"/>
        <v>-</v>
      </c>
      <c r="AA282" s="417"/>
      <c r="AB282" s="414" t="str">
        <f t="shared" si="89"/>
        <v>-</v>
      </c>
      <c r="AC282" s="415" t="str">
        <f t="shared" si="90"/>
        <v>-</v>
      </c>
      <c r="AD282" s="415" t="str">
        <f t="shared" si="91"/>
        <v>-</v>
      </c>
      <c r="AE282" s="416" t="str">
        <f t="shared" si="92"/>
        <v>-</v>
      </c>
      <c r="AF282" s="417"/>
      <c r="AG282" s="410" t="str">
        <f t="shared" si="93"/>
        <v>-</v>
      </c>
      <c r="AH282" s="417"/>
      <c r="AI282" s="418" t="str">
        <f t="shared" si="94"/>
        <v>ù</v>
      </c>
      <c r="AJ282" s="419" t="str">
        <f t="shared" si="95"/>
        <v>~</v>
      </c>
      <c r="AK282" s="417"/>
      <c r="AL282" s="414" t="str">
        <f t="shared" si="96"/>
        <v>-</v>
      </c>
      <c r="AM282" s="416" t="str">
        <f t="shared" si="97"/>
        <v>-</v>
      </c>
    </row>
    <row r="283" spans="2:39" ht="15" x14ac:dyDescent="0.3">
      <c r="B283" s="400" t="str">
        <f>IF(MAX(B$7:B282)+1&gt;MAX('Res.Aux.'!$Y$23:$Y$722),"-",MAX(B$7:B282)+1)</f>
        <v>-</v>
      </c>
      <c r="C283" s="401" t="str">
        <f>IF($B283="-","",INDEX('Res.Aux.'!$A$12:$AE$722,MATCH($B283,'Res.Aux.'!$Y$12:$Y$722,0),MATCH(C$6,'Res.Aux.'!$A$14:$AE$14,0)))</f>
        <v/>
      </c>
      <c r="D283" s="402" t="str">
        <f t="shared" si="82"/>
        <v/>
      </c>
      <c r="E283" s="403" t="str">
        <f>IF($B283="-","",INDEX('Res.Aux.'!$A$12:$AE$722,MATCH($B283,'Res.Aux.'!$Y$12:$Y$722,0),MATCH(E$6,'Res.Aux.'!$A$14:$AE$14,0)))</f>
        <v/>
      </c>
      <c r="F283" s="402" t="str">
        <f t="shared" si="83"/>
        <v/>
      </c>
      <c r="G283" s="404" t="str">
        <f>IF($B283="-","",INDEX('Res.Aux.'!$A$12:$AE$722,MATCH($B283,'Res.Aux.'!$Y$12:$Y$722,0),MATCH(G$6,'Res.Aux.'!$A$14:$AE$14,0)))</f>
        <v/>
      </c>
      <c r="H283" s="405" t="str">
        <f>IF($B283="-","",Datos!$I$16)</f>
        <v/>
      </c>
      <c r="I283" s="406" t="str">
        <f>IF($C283="","",Datos!$G$16)</f>
        <v/>
      </c>
      <c r="J283" s="407" t="str">
        <f>IF($B283="-","",INDEX('Res.Aux.'!$A$12:$AE$722,MATCH($B283,'Res.Aux.'!$Y$12:$Y$722,0),MATCH(J$6,'Res.Aux.'!$A$14:$AE$14,0)))</f>
        <v/>
      </c>
      <c r="K283" s="408" t="str">
        <f>IF($C283="","",Datos!$H$26)</f>
        <v/>
      </c>
      <c r="L283" s="409" t="str">
        <f>IF($I283="","",INDEX(Datos!$D$25:$I$33,MATCH('G. VAR. MAKRO'!$M283,Datos!$E$25:$E$33,0),MATCH('G. VAR. MAKRO'!$L$6,Datos!$D$26:$I$26,0)))</f>
        <v/>
      </c>
      <c r="M283" s="407" t="str">
        <f>IF($I283="","",INDEX('Res.Aux.'!$A$12:$AE$722,MATCH($B283,'Res.Aux.'!$Y$12:$Y$722,0),MATCH(M$6,'Res.Aux.'!$A$22:$AE$22,0)))</f>
        <v/>
      </c>
      <c r="N283" s="410" t="str">
        <f>IF($B283="-","",INDEX('Res.Aux.'!$A$12:$AE$722,MATCH($B283,'Res.Aux.'!$Y$12:$Y$722,0),MATCH(N$6,'Res.Aux.'!$A$14:$AE$14,0)))</f>
        <v/>
      </c>
      <c r="O283" s="411"/>
      <c r="P283" s="412" t="str">
        <f t="shared" si="81"/>
        <v/>
      </c>
      <c r="Q283" s="413" t="str">
        <f t="shared" si="84"/>
        <v>ù</v>
      </c>
      <c r="R283" s="414" t="str">
        <f>IF($B283="-","",INDEX('Res.Aux.'!$A$12:$AE$722,MATCH($B283,'Res.Aux.'!$Y$12:$Y$722,0),MATCH(R$6,'Res.Aux.'!$A$15:$AE$15,0)))</f>
        <v/>
      </c>
      <c r="S283" s="415" t="str">
        <f>IF($B283="-","",INDEX('Res.Aux.'!$A$12:$AE$722,MATCH($B283,'Res.Aux.'!$Y$12:$Y$722,0),MATCH(S$6,'Res.Aux.'!$A$15:$AE$15,0)))</f>
        <v/>
      </c>
      <c r="T283" s="415" t="str">
        <f>IF($B283="-","",INDEX('Res.Aux.'!$A$12:$AE$722,MATCH($B283,'Res.Aux.'!$Y$12:$Y$722,0),MATCH(T$6,'Res.Aux.'!$A$15:$AE$15,0)))</f>
        <v/>
      </c>
      <c r="U283" s="416" t="str">
        <f>IF($B283="-","",INDEX('Res.Aux.'!$A$12:$AE$722,MATCH($B283,'Res.Aux.'!$Y$12:$Y$722,0),MATCH(U$6,'Res.Aux.'!$A$15:$AE$15,0)))</f>
        <v/>
      </c>
      <c r="V283" s="417"/>
      <c r="W283" s="414" t="str">
        <f t="shared" si="85"/>
        <v>-</v>
      </c>
      <c r="X283" s="415" t="str">
        <f t="shared" si="86"/>
        <v>-</v>
      </c>
      <c r="Y283" s="415" t="str">
        <f t="shared" si="87"/>
        <v>-</v>
      </c>
      <c r="Z283" s="416" t="str">
        <f t="shared" si="88"/>
        <v>-</v>
      </c>
      <c r="AA283" s="417"/>
      <c r="AB283" s="414" t="str">
        <f t="shared" si="89"/>
        <v>-</v>
      </c>
      <c r="AC283" s="415" t="str">
        <f t="shared" si="90"/>
        <v>-</v>
      </c>
      <c r="AD283" s="415" t="str">
        <f t="shared" si="91"/>
        <v>-</v>
      </c>
      <c r="AE283" s="416" t="str">
        <f t="shared" si="92"/>
        <v>-</v>
      </c>
      <c r="AF283" s="417"/>
      <c r="AG283" s="410" t="str">
        <f t="shared" si="93"/>
        <v>-</v>
      </c>
      <c r="AH283" s="417"/>
      <c r="AI283" s="418" t="str">
        <f t="shared" si="94"/>
        <v>ù</v>
      </c>
      <c r="AJ283" s="419" t="str">
        <f t="shared" si="95"/>
        <v>~</v>
      </c>
      <c r="AK283" s="417"/>
      <c r="AL283" s="414" t="str">
        <f t="shared" si="96"/>
        <v>-</v>
      </c>
      <c r="AM283" s="416" t="str">
        <f t="shared" si="97"/>
        <v>-</v>
      </c>
    </row>
    <row r="284" spans="2:39" ht="15" x14ac:dyDescent="0.3">
      <c r="B284" s="400" t="str">
        <f>IF(MAX(B$7:B283)+1&gt;MAX('Res.Aux.'!$Y$23:$Y$722),"-",MAX(B$7:B283)+1)</f>
        <v>-</v>
      </c>
      <c r="C284" s="401" t="str">
        <f>IF($B284="-","",INDEX('Res.Aux.'!$A$12:$AE$722,MATCH($B284,'Res.Aux.'!$Y$12:$Y$722,0),MATCH(C$6,'Res.Aux.'!$A$14:$AE$14,0)))</f>
        <v/>
      </c>
      <c r="D284" s="402" t="str">
        <f t="shared" si="82"/>
        <v/>
      </c>
      <c r="E284" s="403" t="str">
        <f>IF($B284="-","",INDEX('Res.Aux.'!$A$12:$AE$722,MATCH($B284,'Res.Aux.'!$Y$12:$Y$722,0),MATCH(E$6,'Res.Aux.'!$A$14:$AE$14,0)))</f>
        <v/>
      </c>
      <c r="F284" s="402" t="str">
        <f t="shared" si="83"/>
        <v/>
      </c>
      <c r="G284" s="404" t="str">
        <f>IF($B284="-","",INDEX('Res.Aux.'!$A$12:$AE$722,MATCH($B284,'Res.Aux.'!$Y$12:$Y$722,0),MATCH(G$6,'Res.Aux.'!$A$14:$AE$14,0)))</f>
        <v/>
      </c>
      <c r="H284" s="405" t="str">
        <f>IF($B284="-","",Datos!$I$16)</f>
        <v/>
      </c>
      <c r="I284" s="406" t="str">
        <f>IF($C284="","",Datos!$G$16)</f>
        <v/>
      </c>
      <c r="J284" s="407" t="str">
        <f>IF($B284="-","",INDEX('Res.Aux.'!$A$12:$AE$722,MATCH($B284,'Res.Aux.'!$Y$12:$Y$722,0),MATCH(J$6,'Res.Aux.'!$A$14:$AE$14,0)))</f>
        <v/>
      </c>
      <c r="K284" s="408" t="str">
        <f>IF($C284="","",Datos!$H$26)</f>
        <v/>
      </c>
      <c r="L284" s="409" t="str">
        <f>IF($I284="","",INDEX(Datos!$D$25:$I$33,MATCH('G. VAR. MAKRO'!$M284,Datos!$E$25:$E$33,0),MATCH('G. VAR. MAKRO'!$L$6,Datos!$D$26:$I$26,0)))</f>
        <v/>
      </c>
      <c r="M284" s="407" t="str">
        <f>IF($I284="","",INDEX('Res.Aux.'!$A$12:$AE$722,MATCH($B284,'Res.Aux.'!$Y$12:$Y$722,0),MATCH(M$6,'Res.Aux.'!$A$22:$AE$22,0)))</f>
        <v/>
      </c>
      <c r="N284" s="410" t="str">
        <f>IF($B284="-","",INDEX('Res.Aux.'!$A$12:$AE$722,MATCH($B284,'Res.Aux.'!$Y$12:$Y$722,0),MATCH(N$6,'Res.Aux.'!$A$14:$AE$14,0)))</f>
        <v/>
      </c>
      <c r="O284" s="411"/>
      <c r="P284" s="412" t="str">
        <f t="shared" si="81"/>
        <v/>
      </c>
      <c r="Q284" s="413" t="str">
        <f t="shared" si="84"/>
        <v>ù</v>
      </c>
      <c r="R284" s="414" t="str">
        <f>IF($B284="-","",INDEX('Res.Aux.'!$A$12:$AE$722,MATCH($B284,'Res.Aux.'!$Y$12:$Y$722,0),MATCH(R$6,'Res.Aux.'!$A$15:$AE$15,0)))</f>
        <v/>
      </c>
      <c r="S284" s="415" t="str">
        <f>IF($B284="-","",INDEX('Res.Aux.'!$A$12:$AE$722,MATCH($B284,'Res.Aux.'!$Y$12:$Y$722,0),MATCH(S$6,'Res.Aux.'!$A$15:$AE$15,0)))</f>
        <v/>
      </c>
      <c r="T284" s="415" t="str">
        <f>IF($B284="-","",INDEX('Res.Aux.'!$A$12:$AE$722,MATCH($B284,'Res.Aux.'!$Y$12:$Y$722,0),MATCH(T$6,'Res.Aux.'!$A$15:$AE$15,0)))</f>
        <v/>
      </c>
      <c r="U284" s="416" t="str">
        <f>IF($B284="-","",INDEX('Res.Aux.'!$A$12:$AE$722,MATCH($B284,'Res.Aux.'!$Y$12:$Y$722,0),MATCH(U$6,'Res.Aux.'!$A$15:$AE$15,0)))</f>
        <v/>
      </c>
      <c r="V284" s="417"/>
      <c r="W284" s="414" t="str">
        <f t="shared" si="85"/>
        <v>-</v>
      </c>
      <c r="X284" s="415" t="str">
        <f t="shared" si="86"/>
        <v>-</v>
      </c>
      <c r="Y284" s="415" t="str">
        <f t="shared" si="87"/>
        <v>-</v>
      </c>
      <c r="Z284" s="416" t="str">
        <f t="shared" si="88"/>
        <v>-</v>
      </c>
      <c r="AA284" s="417"/>
      <c r="AB284" s="414" t="str">
        <f t="shared" si="89"/>
        <v>-</v>
      </c>
      <c r="AC284" s="415" t="str">
        <f t="shared" si="90"/>
        <v>-</v>
      </c>
      <c r="AD284" s="415" t="str">
        <f t="shared" si="91"/>
        <v>-</v>
      </c>
      <c r="AE284" s="416" t="str">
        <f t="shared" si="92"/>
        <v>-</v>
      </c>
      <c r="AF284" s="417"/>
      <c r="AG284" s="410" t="str">
        <f t="shared" si="93"/>
        <v>-</v>
      </c>
      <c r="AH284" s="417"/>
      <c r="AI284" s="418" t="str">
        <f t="shared" si="94"/>
        <v>ù</v>
      </c>
      <c r="AJ284" s="419" t="str">
        <f t="shared" si="95"/>
        <v>~</v>
      </c>
      <c r="AK284" s="417"/>
      <c r="AL284" s="414" t="str">
        <f t="shared" si="96"/>
        <v>-</v>
      </c>
      <c r="AM284" s="416" t="str">
        <f t="shared" si="97"/>
        <v>-</v>
      </c>
    </row>
    <row r="285" spans="2:39" ht="15" x14ac:dyDescent="0.3">
      <c r="B285" s="400" t="str">
        <f>IF(MAX(B$7:B284)+1&gt;MAX('Res.Aux.'!$Y$23:$Y$722),"-",MAX(B$7:B284)+1)</f>
        <v>-</v>
      </c>
      <c r="C285" s="401" t="str">
        <f>IF($B285="-","",INDEX('Res.Aux.'!$A$12:$AE$722,MATCH($B285,'Res.Aux.'!$Y$12:$Y$722,0),MATCH(C$6,'Res.Aux.'!$A$14:$AE$14,0)))</f>
        <v/>
      </c>
      <c r="D285" s="402" t="str">
        <f t="shared" si="82"/>
        <v/>
      </c>
      <c r="E285" s="403" t="str">
        <f>IF($B285="-","",INDEX('Res.Aux.'!$A$12:$AE$722,MATCH($B285,'Res.Aux.'!$Y$12:$Y$722,0),MATCH(E$6,'Res.Aux.'!$A$14:$AE$14,0)))</f>
        <v/>
      </c>
      <c r="F285" s="402" t="str">
        <f t="shared" si="83"/>
        <v/>
      </c>
      <c r="G285" s="404" t="str">
        <f>IF($B285="-","",INDEX('Res.Aux.'!$A$12:$AE$722,MATCH($B285,'Res.Aux.'!$Y$12:$Y$722,0),MATCH(G$6,'Res.Aux.'!$A$14:$AE$14,0)))</f>
        <v/>
      </c>
      <c r="H285" s="405" t="str">
        <f>IF($B285="-","",Datos!$I$16)</f>
        <v/>
      </c>
      <c r="I285" s="406" t="str">
        <f>IF($C285="","",Datos!$G$16)</f>
        <v/>
      </c>
      <c r="J285" s="407" t="str">
        <f>IF($B285="-","",INDEX('Res.Aux.'!$A$12:$AE$722,MATCH($B285,'Res.Aux.'!$Y$12:$Y$722,0),MATCH(J$6,'Res.Aux.'!$A$14:$AE$14,0)))</f>
        <v/>
      </c>
      <c r="K285" s="408" t="str">
        <f>IF($C285="","",Datos!$H$26)</f>
        <v/>
      </c>
      <c r="L285" s="409" t="str">
        <f>IF($I285="","",INDEX(Datos!$D$25:$I$33,MATCH('G. VAR. MAKRO'!$M285,Datos!$E$25:$E$33,0),MATCH('G. VAR. MAKRO'!$L$6,Datos!$D$26:$I$26,0)))</f>
        <v/>
      </c>
      <c r="M285" s="407" t="str">
        <f>IF($I285="","",INDEX('Res.Aux.'!$A$12:$AE$722,MATCH($B285,'Res.Aux.'!$Y$12:$Y$722,0),MATCH(M$6,'Res.Aux.'!$A$22:$AE$22,0)))</f>
        <v/>
      </c>
      <c r="N285" s="410" t="str">
        <f>IF($B285="-","",INDEX('Res.Aux.'!$A$12:$AE$722,MATCH($B285,'Res.Aux.'!$Y$12:$Y$722,0),MATCH(N$6,'Res.Aux.'!$A$14:$AE$14,0)))</f>
        <v/>
      </c>
      <c r="O285" s="411"/>
      <c r="P285" s="412" t="str">
        <f t="shared" si="81"/>
        <v/>
      </c>
      <c r="Q285" s="413" t="str">
        <f t="shared" si="84"/>
        <v>ù</v>
      </c>
      <c r="R285" s="414" t="str">
        <f>IF($B285="-","",INDEX('Res.Aux.'!$A$12:$AE$722,MATCH($B285,'Res.Aux.'!$Y$12:$Y$722,0),MATCH(R$6,'Res.Aux.'!$A$15:$AE$15,0)))</f>
        <v/>
      </c>
      <c r="S285" s="415" t="str">
        <f>IF($B285="-","",INDEX('Res.Aux.'!$A$12:$AE$722,MATCH($B285,'Res.Aux.'!$Y$12:$Y$722,0),MATCH(S$6,'Res.Aux.'!$A$15:$AE$15,0)))</f>
        <v/>
      </c>
      <c r="T285" s="415" t="str">
        <f>IF($B285="-","",INDEX('Res.Aux.'!$A$12:$AE$722,MATCH($B285,'Res.Aux.'!$Y$12:$Y$722,0),MATCH(T$6,'Res.Aux.'!$A$15:$AE$15,0)))</f>
        <v/>
      </c>
      <c r="U285" s="416" t="str">
        <f>IF($B285="-","",INDEX('Res.Aux.'!$A$12:$AE$722,MATCH($B285,'Res.Aux.'!$Y$12:$Y$722,0),MATCH(U$6,'Res.Aux.'!$A$15:$AE$15,0)))</f>
        <v/>
      </c>
      <c r="V285" s="417"/>
      <c r="W285" s="414" t="str">
        <f t="shared" si="85"/>
        <v>-</v>
      </c>
      <c r="X285" s="415" t="str">
        <f t="shared" si="86"/>
        <v>-</v>
      </c>
      <c r="Y285" s="415" t="str">
        <f t="shared" si="87"/>
        <v>-</v>
      </c>
      <c r="Z285" s="416" t="str">
        <f t="shared" si="88"/>
        <v>-</v>
      </c>
      <c r="AA285" s="417"/>
      <c r="AB285" s="414" t="str">
        <f t="shared" si="89"/>
        <v>-</v>
      </c>
      <c r="AC285" s="415" t="str">
        <f t="shared" si="90"/>
        <v>-</v>
      </c>
      <c r="AD285" s="415" t="str">
        <f t="shared" si="91"/>
        <v>-</v>
      </c>
      <c r="AE285" s="416" t="str">
        <f t="shared" si="92"/>
        <v>-</v>
      </c>
      <c r="AF285" s="417"/>
      <c r="AG285" s="410" t="str">
        <f t="shared" si="93"/>
        <v>-</v>
      </c>
      <c r="AH285" s="417"/>
      <c r="AI285" s="418" t="str">
        <f t="shared" si="94"/>
        <v>ù</v>
      </c>
      <c r="AJ285" s="419" t="str">
        <f t="shared" si="95"/>
        <v>~</v>
      </c>
      <c r="AK285" s="417"/>
      <c r="AL285" s="414" t="str">
        <f t="shared" si="96"/>
        <v>-</v>
      </c>
      <c r="AM285" s="416" t="str">
        <f t="shared" si="97"/>
        <v>-</v>
      </c>
    </row>
    <row r="286" spans="2:39" ht="15" x14ac:dyDescent="0.3">
      <c r="B286" s="400" t="str">
        <f>IF(MAX(B$7:B285)+1&gt;MAX('Res.Aux.'!$Y$23:$Y$722),"-",MAX(B$7:B285)+1)</f>
        <v>-</v>
      </c>
      <c r="C286" s="401" t="str">
        <f>IF($B286="-","",INDEX('Res.Aux.'!$A$12:$AE$722,MATCH($B286,'Res.Aux.'!$Y$12:$Y$722,0),MATCH(C$6,'Res.Aux.'!$A$14:$AE$14,0)))</f>
        <v/>
      </c>
      <c r="D286" s="402" t="str">
        <f t="shared" si="82"/>
        <v/>
      </c>
      <c r="E286" s="403" t="str">
        <f>IF($B286="-","",INDEX('Res.Aux.'!$A$12:$AE$722,MATCH($B286,'Res.Aux.'!$Y$12:$Y$722,0),MATCH(E$6,'Res.Aux.'!$A$14:$AE$14,0)))</f>
        <v/>
      </c>
      <c r="F286" s="402" t="str">
        <f t="shared" si="83"/>
        <v/>
      </c>
      <c r="G286" s="404" t="str">
        <f>IF($B286="-","",INDEX('Res.Aux.'!$A$12:$AE$722,MATCH($B286,'Res.Aux.'!$Y$12:$Y$722,0),MATCH(G$6,'Res.Aux.'!$A$14:$AE$14,0)))</f>
        <v/>
      </c>
      <c r="H286" s="405" t="str">
        <f>IF($B286="-","",Datos!$I$16)</f>
        <v/>
      </c>
      <c r="I286" s="406" t="str">
        <f>IF($C286="","",Datos!$G$16)</f>
        <v/>
      </c>
      <c r="J286" s="407" t="str">
        <f>IF($B286="-","",INDEX('Res.Aux.'!$A$12:$AE$722,MATCH($B286,'Res.Aux.'!$Y$12:$Y$722,0),MATCH(J$6,'Res.Aux.'!$A$14:$AE$14,0)))</f>
        <v/>
      </c>
      <c r="K286" s="408" t="str">
        <f>IF($C286="","",Datos!$H$26)</f>
        <v/>
      </c>
      <c r="L286" s="409" t="str">
        <f>IF($I286="","",INDEX(Datos!$D$25:$I$33,MATCH('G. VAR. MAKRO'!$M286,Datos!$E$25:$E$33,0),MATCH('G. VAR. MAKRO'!$L$6,Datos!$D$26:$I$26,0)))</f>
        <v/>
      </c>
      <c r="M286" s="407" t="str">
        <f>IF($I286="","",INDEX('Res.Aux.'!$A$12:$AE$722,MATCH($B286,'Res.Aux.'!$Y$12:$Y$722,0),MATCH(M$6,'Res.Aux.'!$A$22:$AE$22,0)))</f>
        <v/>
      </c>
      <c r="N286" s="410" t="str">
        <f>IF($B286="-","",INDEX('Res.Aux.'!$A$12:$AE$722,MATCH($B286,'Res.Aux.'!$Y$12:$Y$722,0),MATCH(N$6,'Res.Aux.'!$A$14:$AE$14,0)))</f>
        <v/>
      </c>
      <c r="O286" s="411"/>
      <c r="P286" s="412" t="str">
        <f t="shared" si="81"/>
        <v/>
      </c>
      <c r="Q286" s="413" t="str">
        <f t="shared" si="84"/>
        <v>ù</v>
      </c>
      <c r="R286" s="414" t="str">
        <f>IF($B286="-","",INDEX('Res.Aux.'!$A$12:$AE$722,MATCH($B286,'Res.Aux.'!$Y$12:$Y$722,0),MATCH(R$6,'Res.Aux.'!$A$15:$AE$15,0)))</f>
        <v/>
      </c>
      <c r="S286" s="415" t="str">
        <f>IF($B286="-","",INDEX('Res.Aux.'!$A$12:$AE$722,MATCH($B286,'Res.Aux.'!$Y$12:$Y$722,0),MATCH(S$6,'Res.Aux.'!$A$15:$AE$15,0)))</f>
        <v/>
      </c>
      <c r="T286" s="415" t="str">
        <f>IF($B286="-","",INDEX('Res.Aux.'!$A$12:$AE$722,MATCH($B286,'Res.Aux.'!$Y$12:$Y$722,0),MATCH(T$6,'Res.Aux.'!$A$15:$AE$15,0)))</f>
        <v/>
      </c>
      <c r="U286" s="416" t="str">
        <f>IF($B286="-","",INDEX('Res.Aux.'!$A$12:$AE$722,MATCH($B286,'Res.Aux.'!$Y$12:$Y$722,0),MATCH(U$6,'Res.Aux.'!$A$15:$AE$15,0)))</f>
        <v/>
      </c>
      <c r="V286" s="417"/>
      <c r="W286" s="414" t="str">
        <f t="shared" si="85"/>
        <v>-</v>
      </c>
      <c r="X286" s="415" t="str">
        <f t="shared" si="86"/>
        <v>-</v>
      </c>
      <c r="Y286" s="415" t="str">
        <f t="shared" si="87"/>
        <v>-</v>
      </c>
      <c r="Z286" s="416" t="str">
        <f t="shared" si="88"/>
        <v>-</v>
      </c>
      <c r="AA286" s="417"/>
      <c r="AB286" s="414" t="str">
        <f t="shared" si="89"/>
        <v>-</v>
      </c>
      <c r="AC286" s="415" t="str">
        <f t="shared" si="90"/>
        <v>-</v>
      </c>
      <c r="AD286" s="415" t="str">
        <f t="shared" si="91"/>
        <v>-</v>
      </c>
      <c r="AE286" s="416" t="str">
        <f t="shared" si="92"/>
        <v>-</v>
      </c>
      <c r="AF286" s="417"/>
      <c r="AG286" s="410" t="str">
        <f t="shared" si="93"/>
        <v>-</v>
      </c>
      <c r="AH286" s="417"/>
      <c r="AI286" s="418" t="str">
        <f t="shared" si="94"/>
        <v>ù</v>
      </c>
      <c r="AJ286" s="419" t="str">
        <f t="shared" si="95"/>
        <v>~</v>
      </c>
      <c r="AK286" s="417"/>
      <c r="AL286" s="414" t="str">
        <f t="shared" si="96"/>
        <v>-</v>
      </c>
      <c r="AM286" s="416" t="str">
        <f t="shared" si="97"/>
        <v>-</v>
      </c>
    </row>
    <row r="287" spans="2:39" ht="15" x14ac:dyDescent="0.3">
      <c r="B287" s="400" t="str">
        <f>IF(MAX(B$7:B286)+1&gt;MAX('Res.Aux.'!$Y$23:$Y$722),"-",MAX(B$7:B286)+1)</f>
        <v>-</v>
      </c>
      <c r="C287" s="401" t="str">
        <f>IF($B287="-","",INDEX('Res.Aux.'!$A$12:$AE$722,MATCH($B287,'Res.Aux.'!$Y$12:$Y$722,0),MATCH(C$6,'Res.Aux.'!$A$14:$AE$14,0)))</f>
        <v/>
      </c>
      <c r="D287" s="402" t="str">
        <f t="shared" si="82"/>
        <v/>
      </c>
      <c r="E287" s="403" t="str">
        <f>IF($B287="-","",INDEX('Res.Aux.'!$A$12:$AE$722,MATCH($B287,'Res.Aux.'!$Y$12:$Y$722,0),MATCH(E$6,'Res.Aux.'!$A$14:$AE$14,0)))</f>
        <v/>
      </c>
      <c r="F287" s="402" t="str">
        <f t="shared" si="83"/>
        <v/>
      </c>
      <c r="G287" s="404" t="str">
        <f>IF($B287="-","",INDEX('Res.Aux.'!$A$12:$AE$722,MATCH($B287,'Res.Aux.'!$Y$12:$Y$722,0),MATCH(G$6,'Res.Aux.'!$A$14:$AE$14,0)))</f>
        <v/>
      </c>
      <c r="H287" s="405" t="str">
        <f>IF($B287="-","",Datos!$I$16)</f>
        <v/>
      </c>
      <c r="I287" s="406" t="str">
        <f>IF($C287="","",Datos!$G$16)</f>
        <v/>
      </c>
      <c r="J287" s="407" t="str">
        <f>IF($B287="-","",INDEX('Res.Aux.'!$A$12:$AE$722,MATCH($B287,'Res.Aux.'!$Y$12:$Y$722,0),MATCH(J$6,'Res.Aux.'!$A$14:$AE$14,0)))</f>
        <v/>
      </c>
      <c r="K287" s="408" t="str">
        <f>IF($C287="","",Datos!$H$26)</f>
        <v/>
      </c>
      <c r="L287" s="409" t="str">
        <f>IF($I287="","",INDEX(Datos!$D$25:$I$33,MATCH('G. VAR. MAKRO'!$M287,Datos!$E$25:$E$33,0),MATCH('G. VAR. MAKRO'!$L$6,Datos!$D$26:$I$26,0)))</f>
        <v/>
      </c>
      <c r="M287" s="407" t="str">
        <f>IF($I287="","",INDEX('Res.Aux.'!$A$12:$AE$722,MATCH($B287,'Res.Aux.'!$Y$12:$Y$722,0),MATCH(M$6,'Res.Aux.'!$A$22:$AE$22,0)))</f>
        <v/>
      </c>
      <c r="N287" s="410" t="str">
        <f>IF($B287="-","",INDEX('Res.Aux.'!$A$12:$AE$722,MATCH($B287,'Res.Aux.'!$Y$12:$Y$722,0),MATCH(N$6,'Res.Aux.'!$A$14:$AE$14,0)))</f>
        <v/>
      </c>
      <c r="O287" s="411"/>
      <c r="P287" s="412" t="str">
        <f t="shared" si="81"/>
        <v/>
      </c>
      <c r="Q287" s="413" t="str">
        <f t="shared" si="84"/>
        <v>ù</v>
      </c>
      <c r="R287" s="414" t="str">
        <f>IF($B287="-","",INDEX('Res.Aux.'!$A$12:$AE$722,MATCH($B287,'Res.Aux.'!$Y$12:$Y$722,0),MATCH(R$6,'Res.Aux.'!$A$15:$AE$15,0)))</f>
        <v/>
      </c>
      <c r="S287" s="415" t="str">
        <f>IF($B287="-","",INDEX('Res.Aux.'!$A$12:$AE$722,MATCH($B287,'Res.Aux.'!$Y$12:$Y$722,0),MATCH(S$6,'Res.Aux.'!$A$15:$AE$15,0)))</f>
        <v/>
      </c>
      <c r="T287" s="415" t="str">
        <f>IF($B287="-","",INDEX('Res.Aux.'!$A$12:$AE$722,MATCH($B287,'Res.Aux.'!$Y$12:$Y$722,0),MATCH(T$6,'Res.Aux.'!$A$15:$AE$15,0)))</f>
        <v/>
      </c>
      <c r="U287" s="416" t="str">
        <f>IF($B287="-","",INDEX('Res.Aux.'!$A$12:$AE$722,MATCH($B287,'Res.Aux.'!$Y$12:$Y$722,0),MATCH(U$6,'Res.Aux.'!$A$15:$AE$15,0)))</f>
        <v/>
      </c>
      <c r="V287" s="417"/>
      <c r="W287" s="414" t="str">
        <f t="shared" si="85"/>
        <v>-</v>
      </c>
      <c r="X287" s="415" t="str">
        <f t="shared" si="86"/>
        <v>-</v>
      </c>
      <c r="Y287" s="415" t="str">
        <f t="shared" si="87"/>
        <v>-</v>
      </c>
      <c r="Z287" s="416" t="str">
        <f t="shared" si="88"/>
        <v>-</v>
      </c>
      <c r="AA287" s="417"/>
      <c r="AB287" s="414" t="str">
        <f t="shared" si="89"/>
        <v>-</v>
      </c>
      <c r="AC287" s="415" t="str">
        <f t="shared" si="90"/>
        <v>-</v>
      </c>
      <c r="AD287" s="415" t="str">
        <f t="shared" si="91"/>
        <v>-</v>
      </c>
      <c r="AE287" s="416" t="str">
        <f t="shared" si="92"/>
        <v>-</v>
      </c>
      <c r="AF287" s="417"/>
      <c r="AG287" s="410" t="str">
        <f t="shared" si="93"/>
        <v>-</v>
      </c>
      <c r="AH287" s="417"/>
      <c r="AI287" s="418" t="str">
        <f t="shared" si="94"/>
        <v>ù</v>
      </c>
      <c r="AJ287" s="419" t="str">
        <f t="shared" si="95"/>
        <v>~</v>
      </c>
      <c r="AK287" s="417"/>
      <c r="AL287" s="414" t="str">
        <f t="shared" si="96"/>
        <v>-</v>
      </c>
      <c r="AM287" s="416" t="str">
        <f t="shared" si="97"/>
        <v>-</v>
      </c>
    </row>
    <row r="288" spans="2:39" ht="15" x14ac:dyDescent="0.3">
      <c r="B288" s="400" t="str">
        <f>IF(MAX(B$7:B287)+1&gt;MAX('Res.Aux.'!$Y$23:$Y$722),"-",MAX(B$7:B287)+1)</f>
        <v>-</v>
      </c>
      <c r="C288" s="401" t="str">
        <f>IF($B288="-","",INDEX('Res.Aux.'!$A$12:$AE$722,MATCH($B288,'Res.Aux.'!$Y$12:$Y$722,0),MATCH(C$6,'Res.Aux.'!$A$14:$AE$14,0)))</f>
        <v/>
      </c>
      <c r="D288" s="402" t="str">
        <f t="shared" si="82"/>
        <v/>
      </c>
      <c r="E288" s="403" t="str">
        <f>IF($B288="-","",INDEX('Res.Aux.'!$A$12:$AE$722,MATCH($B288,'Res.Aux.'!$Y$12:$Y$722,0),MATCH(E$6,'Res.Aux.'!$A$14:$AE$14,0)))</f>
        <v/>
      </c>
      <c r="F288" s="402" t="str">
        <f t="shared" si="83"/>
        <v/>
      </c>
      <c r="G288" s="404" t="str">
        <f>IF($B288="-","",INDEX('Res.Aux.'!$A$12:$AE$722,MATCH($B288,'Res.Aux.'!$Y$12:$Y$722,0),MATCH(G$6,'Res.Aux.'!$A$14:$AE$14,0)))</f>
        <v/>
      </c>
      <c r="H288" s="405" t="str">
        <f>IF($B288="-","",Datos!$I$16)</f>
        <v/>
      </c>
      <c r="I288" s="406" t="str">
        <f>IF($C288="","",Datos!$G$16)</f>
        <v/>
      </c>
      <c r="J288" s="407" t="str">
        <f>IF($B288="-","",INDEX('Res.Aux.'!$A$12:$AE$722,MATCH($B288,'Res.Aux.'!$Y$12:$Y$722,0),MATCH(J$6,'Res.Aux.'!$A$14:$AE$14,0)))</f>
        <v/>
      </c>
      <c r="K288" s="408" t="str">
        <f>IF($C288="","",Datos!$H$26)</f>
        <v/>
      </c>
      <c r="L288" s="409" t="str">
        <f>IF($I288="","",INDEX(Datos!$D$25:$I$33,MATCH('G. VAR. MAKRO'!$M288,Datos!$E$25:$E$33,0),MATCH('G. VAR. MAKRO'!$L$6,Datos!$D$26:$I$26,0)))</f>
        <v/>
      </c>
      <c r="M288" s="407" t="str">
        <f>IF($I288="","",INDEX('Res.Aux.'!$A$12:$AE$722,MATCH($B288,'Res.Aux.'!$Y$12:$Y$722,0),MATCH(M$6,'Res.Aux.'!$A$22:$AE$22,0)))</f>
        <v/>
      </c>
      <c r="N288" s="410" t="str">
        <f>IF($B288="-","",INDEX('Res.Aux.'!$A$12:$AE$722,MATCH($B288,'Res.Aux.'!$Y$12:$Y$722,0),MATCH(N$6,'Res.Aux.'!$A$14:$AE$14,0)))</f>
        <v/>
      </c>
      <c r="O288" s="411"/>
      <c r="P288" s="412" t="str">
        <f t="shared" si="81"/>
        <v/>
      </c>
      <c r="Q288" s="413" t="str">
        <f t="shared" si="84"/>
        <v>ù</v>
      </c>
      <c r="R288" s="414" t="str">
        <f>IF($B288="-","",INDEX('Res.Aux.'!$A$12:$AE$722,MATCH($B288,'Res.Aux.'!$Y$12:$Y$722,0),MATCH(R$6,'Res.Aux.'!$A$15:$AE$15,0)))</f>
        <v/>
      </c>
      <c r="S288" s="415" t="str">
        <f>IF($B288="-","",INDEX('Res.Aux.'!$A$12:$AE$722,MATCH($B288,'Res.Aux.'!$Y$12:$Y$722,0),MATCH(S$6,'Res.Aux.'!$A$15:$AE$15,0)))</f>
        <v/>
      </c>
      <c r="T288" s="415" t="str">
        <f>IF($B288="-","",INDEX('Res.Aux.'!$A$12:$AE$722,MATCH($B288,'Res.Aux.'!$Y$12:$Y$722,0),MATCH(T$6,'Res.Aux.'!$A$15:$AE$15,0)))</f>
        <v/>
      </c>
      <c r="U288" s="416" t="str">
        <f>IF($B288="-","",INDEX('Res.Aux.'!$A$12:$AE$722,MATCH($B288,'Res.Aux.'!$Y$12:$Y$722,0),MATCH(U$6,'Res.Aux.'!$A$15:$AE$15,0)))</f>
        <v/>
      </c>
      <c r="V288" s="417"/>
      <c r="W288" s="414" t="str">
        <f t="shared" si="85"/>
        <v>-</v>
      </c>
      <c r="X288" s="415" t="str">
        <f t="shared" si="86"/>
        <v>-</v>
      </c>
      <c r="Y288" s="415" t="str">
        <f t="shared" si="87"/>
        <v>-</v>
      </c>
      <c r="Z288" s="416" t="str">
        <f t="shared" si="88"/>
        <v>-</v>
      </c>
      <c r="AA288" s="417"/>
      <c r="AB288" s="414" t="str">
        <f t="shared" si="89"/>
        <v>-</v>
      </c>
      <c r="AC288" s="415" t="str">
        <f t="shared" si="90"/>
        <v>-</v>
      </c>
      <c r="AD288" s="415" t="str">
        <f t="shared" si="91"/>
        <v>-</v>
      </c>
      <c r="AE288" s="416" t="str">
        <f t="shared" si="92"/>
        <v>-</v>
      </c>
      <c r="AF288" s="417"/>
      <c r="AG288" s="410" t="str">
        <f t="shared" si="93"/>
        <v>-</v>
      </c>
      <c r="AH288" s="417"/>
      <c r="AI288" s="418" t="str">
        <f t="shared" si="94"/>
        <v>ù</v>
      </c>
      <c r="AJ288" s="419" t="str">
        <f t="shared" si="95"/>
        <v>~</v>
      </c>
      <c r="AK288" s="417"/>
      <c r="AL288" s="414" t="str">
        <f t="shared" si="96"/>
        <v>-</v>
      </c>
      <c r="AM288" s="416" t="str">
        <f t="shared" si="97"/>
        <v>-</v>
      </c>
    </row>
    <row r="289" spans="2:39" ht="15" x14ac:dyDescent="0.3">
      <c r="B289" s="400" t="str">
        <f>IF(MAX(B$7:B288)+1&gt;MAX('Res.Aux.'!$Y$23:$Y$722),"-",MAX(B$7:B288)+1)</f>
        <v>-</v>
      </c>
      <c r="C289" s="401" t="str">
        <f>IF($B289="-","",INDEX('Res.Aux.'!$A$12:$AE$722,MATCH($B289,'Res.Aux.'!$Y$12:$Y$722,0),MATCH(C$6,'Res.Aux.'!$A$14:$AE$14,0)))</f>
        <v/>
      </c>
      <c r="D289" s="402" t="str">
        <f t="shared" si="82"/>
        <v/>
      </c>
      <c r="E289" s="403" t="str">
        <f>IF($B289="-","",INDEX('Res.Aux.'!$A$12:$AE$722,MATCH($B289,'Res.Aux.'!$Y$12:$Y$722,0),MATCH(E$6,'Res.Aux.'!$A$14:$AE$14,0)))</f>
        <v/>
      </c>
      <c r="F289" s="402" t="str">
        <f t="shared" si="83"/>
        <v/>
      </c>
      <c r="G289" s="404" t="str">
        <f>IF($B289="-","",INDEX('Res.Aux.'!$A$12:$AE$722,MATCH($B289,'Res.Aux.'!$Y$12:$Y$722,0),MATCH(G$6,'Res.Aux.'!$A$14:$AE$14,0)))</f>
        <v/>
      </c>
      <c r="H289" s="405" t="str">
        <f>IF($B289="-","",Datos!$I$16)</f>
        <v/>
      </c>
      <c r="I289" s="406" t="str">
        <f>IF($C289="","",Datos!$G$16)</f>
        <v/>
      </c>
      <c r="J289" s="407" t="str">
        <f>IF($B289="-","",INDEX('Res.Aux.'!$A$12:$AE$722,MATCH($B289,'Res.Aux.'!$Y$12:$Y$722,0),MATCH(J$6,'Res.Aux.'!$A$14:$AE$14,0)))</f>
        <v/>
      </c>
      <c r="K289" s="408" t="str">
        <f>IF($C289="","",Datos!$H$26)</f>
        <v/>
      </c>
      <c r="L289" s="409" t="str">
        <f>IF($I289="","",INDEX(Datos!$D$25:$I$33,MATCH('G. VAR. MAKRO'!$M289,Datos!$E$25:$E$33,0),MATCH('G. VAR. MAKRO'!$L$6,Datos!$D$26:$I$26,0)))</f>
        <v/>
      </c>
      <c r="M289" s="407" t="str">
        <f>IF($I289="","",INDEX('Res.Aux.'!$A$12:$AE$722,MATCH($B289,'Res.Aux.'!$Y$12:$Y$722,0),MATCH(M$6,'Res.Aux.'!$A$22:$AE$22,0)))</f>
        <v/>
      </c>
      <c r="N289" s="410" t="str">
        <f>IF($B289="-","",INDEX('Res.Aux.'!$A$12:$AE$722,MATCH($B289,'Res.Aux.'!$Y$12:$Y$722,0),MATCH(N$6,'Res.Aux.'!$A$14:$AE$14,0)))</f>
        <v/>
      </c>
      <c r="O289" s="411"/>
      <c r="P289" s="412" t="str">
        <f t="shared" si="81"/>
        <v/>
      </c>
      <c r="Q289" s="413" t="str">
        <f t="shared" si="84"/>
        <v>ù</v>
      </c>
      <c r="R289" s="414" t="str">
        <f>IF($B289="-","",INDEX('Res.Aux.'!$A$12:$AE$722,MATCH($B289,'Res.Aux.'!$Y$12:$Y$722,0),MATCH(R$6,'Res.Aux.'!$A$15:$AE$15,0)))</f>
        <v/>
      </c>
      <c r="S289" s="415" t="str">
        <f>IF($B289="-","",INDEX('Res.Aux.'!$A$12:$AE$722,MATCH($B289,'Res.Aux.'!$Y$12:$Y$722,0),MATCH(S$6,'Res.Aux.'!$A$15:$AE$15,0)))</f>
        <v/>
      </c>
      <c r="T289" s="415" t="str">
        <f>IF($B289="-","",INDEX('Res.Aux.'!$A$12:$AE$722,MATCH($B289,'Res.Aux.'!$Y$12:$Y$722,0),MATCH(T$6,'Res.Aux.'!$A$15:$AE$15,0)))</f>
        <v/>
      </c>
      <c r="U289" s="416" t="str">
        <f>IF($B289="-","",INDEX('Res.Aux.'!$A$12:$AE$722,MATCH($B289,'Res.Aux.'!$Y$12:$Y$722,0),MATCH(U$6,'Res.Aux.'!$A$15:$AE$15,0)))</f>
        <v/>
      </c>
      <c r="V289" s="417"/>
      <c r="W289" s="414" t="str">
        <f t="shared" si="85"/>
        <v>-</v>
      </c>
      <c r="X289" s="415" t="str">
        <f t="shared" si="86"/>
        <v>-</v>
      </c>
      <c r="Y289" s="415" t="str">
        <f t="shared" si="87"/>
        <v>-</v>
      </c>
      <c r="Z289" s="416" t="str">
        <f t="shared" si="88"/>
        <v>-</v>
      </c>
      <c r="AA289" s="417"/>
      <c r="AB289" s="414" t="str">
        <f t="shared" si="89"/>
        <v>-</v>
      </c>
      <c r="AC289" s="415" t="str">
        <f t="shared" si="90"/>
        <v>-</v>
      </c>
      <c r="AD289" s="415" t="str">
        <f t="shared" si="91"/>
        <v>-</v>
      </c>
      <c r="AE289" s="416" t="str">
        <f t="shared" si="92"/>
        <v>-</v>
      </c>
      <c r="AF289" s="417"/>
      <c r="AG289" s="410" t="str">
        <f t="shared" si="93"/>
        <v>-</v>
      </c>
      <c r="AH289" s="417"/>
      <c r="AI289" s="418" t="str">
        <f t="shared" si="94"/>
        <v>ù</v>
      </c>
      <c r="AJ289" s="419" t="str">
        <f t="shared" si="95"/>
        <v>~</v>
      </c>
      <c r="AK289" s="417"/>
      <c r="AL289" s="414" t="str">
        <f t="shared" si="96"/>
        <v>-</v>
      </c>
      <c r="AM289" s="416" t="str">
        <f t="shared" si="97"/>
        <v>-</v>
      </c>
    </row>
    <row r="290" spans="2:39" ht="15" x14ac:dyDescent="0.3">
      <c r="B290" s="400" t="str">
        <f>IF(MAX(B$7:B289)+1&gt;MAX('Res.Aux.'!$Y$23:$Y$722),"-",MAX(B$7:B289)+1)</f>
        <v>-</v>
      </c>
      <c r="C290" s="401" t="str">
        <f>IF($B290="-","",INDEX('Res.Aux.'!$A$12:$AE$722,MATCH($B290,'Res.Aux.'!$Y$12:$Y$722,0),MATCH(C$6,'Res.Aux.'!$A$14:$AE$14,0)))</f>
        <v/>
      </c>
      <c r="D290" s="402" t="str">
        <f t="shared" si="82"/>
        <v/>
      </c>
      <c r="E290" s="403" t="str">
        <f>IF($B290="-","",INDEX('Res.Aux.'!$A$12:$AE$722,MATCH($B290,'Res.Aux.'!$Y$12:$Y$722,0),MATCH(E$6,'Res.Aux.'!$A$14:$AE$14,0)))</f>
        <v/>
      </c>
      <c r="F290" s="402" t="str">
        <f t="shared" si="83"/>
        <v/>
      </c>
      <c r="G290" s="404" t="str">
        <f>IF($B290="-","",INDEX('Res.Aux.'!$A$12:$AE$722,MATCH($B290,'Res.Aux.'!$Y$12:$Y$722,0),MATCH(G$6,'Res.Aux.'!$A$14:$AE$14,0)))</f>
        <v/>
      </c>
      <c r="H290" s="405" t="str">
        <f>IF($B290="-","",Datos!$I$16)</f>
        <v/>
      </c>
      <c r="I290" s="406" t="str">
        <f>IF($C290="","",Datos!$G$16)</f>
        <v/>
      </c>
      <c r="J290" s="407" t="str">
        <f>IF($B290="-","",INDEX('Res.Aux.'!$A$12:$AE$722,MATCH($B290,'Res.Aux.'!$Y$12:$Y$722,0),MATCH(J$6,'Res.Aux.'!$A$14:$AE$14,0)))</f>
        <v/>
      </c>
      <c r="K290" s="408" t="str">
        <f>IF($C290="","",Datos!$H$26)</f>
        <v/>
      </c>
      <c r="L290" s="409" t="str">
        <f>IF($I290="","",INDEX(Datos!$D$25:$I$33,MATCH('G. VAR. MAKRO'!$M290,Datos!$E$25:$E$33,0),MATCH('G. VAR. MAKRO'!$L$6,Datos!$D$26:$I$26,0)))</f>
        <v/>
      </c>
      <c r="M290" s="407" t="str">
        <f>IF($I290="","",INDEX('Res.Aux.'!$A$12:$AE$722,MATCH($B290,'Res.Aux.'!$Y$12:$Y$722,0),MATCH(M$6,'Res.Aux.'!$A$22:$AE$22,0)))</f>
        <v/>
      </c>
      <c r="N290" s="410" t="str">
        <f>IF($B290="-","",INDEX('Res.Aux.'!$A$12:$AE$722,MATCH($B290,'Res.Aux.'!$Y$12:$Y$722,0),MATCH(N$6,'Res.Aux.'!$A$14:$AE$14,0)))</f>
        <v/>
      </c>
      <c r="O290" s="411"/>
      <c r="P290" s="412" t="str">
        <f t="shared" si="81"/>
        <v/>
      </c>
      <c r="Q290" s="413" t="str">
        <f t="shared" si="84"/>
        <v>ù</v>
      </c>
      <c r="R290" s="414" t="str">
        <f>IF($B290="-","",INDEX('Res.Aux.'!$A$12:$AE$722,MATCH($B290,'Res.Aux.'!$Y$12:$Y$722,0),MATCH(R$6,'Res.Aux.'!$A$15:$AE$15,0)))</f>
        <v/>
      </c>
      <c r="S290" s="415" t="str">
        <f>IF($B290="-","",INDEX('Res.Aux.'!$A$12:$AE$722,MATCH($B290,'Res.Aux.'!$Y$12:$Y$722,0),MATCH(S$6,'Res.Aux.'!$A$15:$AE$15,0)))</f>
        <v/>
      </c>
      <c r="T290" s="415" t="str">
        <f>IF($B290="-","",INDEX('Res.Aux.'!$A$12:$AE$722,MATCH($B290,'Res.Aux.'!$Y$12:$Y$722,0),MATCH(T$6,'Res.Aux.'!$A$15:$AE$15,0)))</f>
        <v/>
      </c>
      <c r="U290" s="416" t="str">
        <f>IF($B290="-","",INDEX('Res.Aux.'!$A$12:$AE$722,MATCH($B290,'Res.Aux.'!$Y$12:$Y$722,0),MATCH(U$6,'Res.Aux.'!$A$15:$AE$15,0)))</f>
        <v/>
      </c>
      <c r="V290" s="417"/>
      <c r="W290" s="414" t="str">
        <f t="shared" si="85"/>
        <v>-</v>
      </c>
      <c r="X290" s="415" t="str">
        <f t="shared" si="86"/>
        <v>-</v>
      </c>
      <c r="Y290" s="415" t="str">
        <f t="shared" si="87"/>
        <v>-</v>
      </c>
      <c r="Z290" s="416" t="str">
        <f t="shared" si="88"/>
        <v>-</v>
      </c>
      <c r="AA290" s="417"/>
      <c r="AB290" s="414" t="str">
        <f t="shared" si="89"/>
        <v>-</v>
      </c>
      <c r="AC290" s="415" t="str">
        <f t="shared" si="90"/>
        <v>-</v>
      </c>
      <c r="AD290" s="415" t="str">
        <f t="shared" si="91"/>
        <v>-</v>
      </c>
      <c r="AE290" s="416" t="str">
        <f t="shared" si="92"/>
        <v>-</v>
      </c>
      <c r="AF290" s="417"/>
      <c r="AG290" s="410" t="str">
        <f t="shared" si="93"/>
        <v>-</v>
      </c>
      <c r="AH290" s="417"/>
      <c r="AI290" s="418" t="str">
        <f t="shared" si="94"/>
        <v>ù</v>
      </c>
      <c r="AJ290" s="419" t="str">
        <f t="shared" si="95"/>
        <v>~</v>
      </c>
      <c r="AK290" s="417"/>
      <c r="AL290" s="414" t="str">
        <f t="shared" si="96"/>
        <v>-</v>
      </c>
      <c r="AM290" s="416" t="str">
        <f t="shared" si="97"/>
        <v>-</v>
      </c>
    </row>
    <row r="291" spans="2:39" ht="15" x14ac:dyDescent="0.3">
      <c r="B291" s="400" t="str">
        <f>IF(MAX(B$7:B290)+1&gt;MAX('Res.Aux.'!$Y$23:$Y$722),"-",MAX(B$7:B290)+1)</f>
        <v>-</v>
      </c>
      <c r="C291" s="401" t="str">
        <f>IF($B291="-","",INDEX('Res.Aux.'!$A$12:$AE$722,MATCH($B291,'Res.Aux.'!$Y$12:$Y$722,0),MATCH(C$6,'Res.Aux.'!$A$14:$AE$14,0)))</f>
        <v/>
      </c>
      <c r="D291" s="402" t="str">
        <f t="shared" si="82"/>
        <v/>
      </c>
      <c r="E291" s="403" t="str">
        <f>IF($B291="-","",INDEX('Res.Aux.'!$A$12:$AE$722,MATCH($B291,'Res.Aux.'!$Y$12:$Y$722,0),MATCH(E$6,'Res.Aux.'!$A$14:$AE$14,0)))</f>
        <v/>
      </c>
      <c r="F291" s="402" t="str">
        <f t="shared" si="83"/>
        <v/>
      </c>
      <c r="G291" s="404" t="str">
        <f>IF($B291="-","",INDEX('Res.Aux.'!$A$12:$AE$722,MATCH($B291,'Res.Aux.'!$Y$12:$Y$722,0),MATCH(G$6,'Res.Aux.'!$A$14:$AE$14,0)))</f>
        <v/>
      </c>
      <c r="H291" s="405" t="str">
        <f>IF($B291="-","",Datos!$I$16)</f>
        <v/>
      </c>
      <c r="I291" s="406" t="str">
        <f>IF($C291="","",Datos!$G$16)</f>
        <v/>
      </c>
      <c r="J291" s="407" t="str">
        <f>IF($B291="-","",INDEX('Res.Aux.'!$A$12:$AE$722,MATCH($B291,'Res.Aux.'!$Y$12:$Y$722,0),MATCH(J$6,'Res.Aux.'!$A$14:$AE$14,0)))</f>
        <v/>
      </c>
      <c r="K291" s="408" t="str">
        <f>IF($C291="","",Datos!$H$26)</f>
        <v/>
      </c>
      <c r="L291" s="409" t="str">
        <f>IF($I291="","",INDEX(Datos!$D$25:$I$33,MATCH('G. VAR. MAKRO'!$M291,Datos!$E$25:$E$33,0),MATCH('G. VAR. MAKRO'!$L$6,Datos!$D$26:$I$26,0)))</f>
        <v/>
      </c>
      <c r="M291" s="407" t="str">
        <f>IF($I291="","",INDEX('Res.Aux.'!$A$12:$AE$722,MATCH($B291,'Res.Aux.'!$Y$12:$Y$722,0),MATCH(M$6,'Res.Aux.'!$A$22:$AE$22,0)))</f>
        <v/>
      </c>
      <c r="N291" s="410" t="str">
        <f>IF($B291="-","",INDEX('Res.Aux.'!$A$12:$AE$722,MATCH($B291,'Res.Aux.'!$Y$12:$Y$722,0),MATCH(N$6,'Res.Aux.'!$A$14:$AE$14,0)))</f>
        <v/>
      </c>
      <c r="O291" s="411"/>
      <c r="P291" s="412" t="str">
        <f t="shared" si="81"/>
        <v/>
      </c>
      <c r="Q291" s="413" t="str">
        <f t="shared" si="84"/>
        <v>ù</v>
      </c>
      <c r="R291" s="414" t="str">
        <f>IF($B291="-","",INDEX('Res.Aux.'!$A$12:$AE$722,MATCH($B291,'Res.Aux.'!$Y$12:$Y$722,0),MATCH(R$6,'Res.Aux.'!$A$15:$AE$15,0)))</f>
        <v/>
      </c>
      <c r="S291" s="415" t="str">
        <f>IF($B291="-","",INDEX('Res.Aux.'!$A$12:$AE$722,MATCH($B291,'Res.Aux.'!$Y$12:$Y$722,0),MATCH(S$6,'Res.Aux.'!$A$15:$AE$15,0)))</f>
        <v/>
      </c>
      <c r="T291" s="415" t="str">
        <f>IF($B291="-","",INDEX('Res.Aux.'!$A$12:$AE$722,MATCH($B291,'Res.Aux.'!$Y$12:$Y$722,0),MATCH(T$6,'Res.Aux.'!$A$15:$AE$15,0)))</f>
        <v/>
      </c>
      <c r="U291" s="416" t="str">
        <f>IF($B291="-","",INDEX('Res.Aux.'!$A$12:$AE$722,MATCH($B291,'Res.Aux.'!$Y$12:$Y$722,0),MATCH(U$6,'Res.Aux.'!$A$15:$AE$15,0)))</f>
        <v/>
      </c>
      <c r="V291" s="417"/>
      <c r="W291" s="414" t="str">
        <f t="shared" si="85"/>
        <v>-</v>
      </c>
      <c r="X291" s="415" t="str">
        <f t="shared" si="86"/>
        <v>-</v>
      </c>
      <c r="Y291" s="415" t="str">
        <f t="shared" si="87"/>
        <v>-</v>
      </c>
      <c r="Z291" s="416" t="str">
        <f t="shared" si="88"/>
        <v>-</v>
      </c>
      <c r="AA291" s="417"/>
      <c r="AB291" s="414" t="str">
        <f t="shared" si="89"/>
        <v>-</v>
      </c>
      <c r="AC291" s="415" t="str">
        <f t="shared" si="90"/>
        <v>-</v>
      </c>
      <c r="AD291" s="415" t="str">
        <f t="shared" si="91"/>
        <v>-</v>
      </c>
      <c r="AE291" s="416" t="str">
        <f t="shared" si="92"/>
        <v>-</v>
      </c>
      <c r="AF291" s="417"/>
      <c r="AG291" s="410" t="str">
        <f t="shared" si="93"/>
        <v>-</v>
      </c>
      <c r="AH291" s="417"/>
      <c r="AI291" s="418" t="str">
        <f t="shared" si="94"/>
        <v>ù</v>
      </c>
      <c r="AJ291" s="419" t="str">
        <f t="shared" si="95"/>
        <v>~</v>
      </c>
      <c r="AK291" s="417"/>
      <c r="AL291" s="414" t="str">
        <f t="shared" si="96"/>
        <v>-</v>
      </c>
      <c r="AM291" s="416" t="str">
        <f t="shared" si="97"/>
        <v>-</v>
      </c>
    </row>
    <row r="292" spans="2:39" ht="15" x14ac:dyDescent="0.3">
      <c r="B292" s="400" t="str">
        <f>IF(MAX(B$7:B291)+1&gt;MAX('Res.Aux.'!$Y$23:$Y$722),"-",MAX(B$7:B291)+1)</f>
        <v>-</v>
      </c>
      <c r="C292" s="401" t="str">
        <f>IF($B292="-","",INDEX('Res.Aux.'!$A$12:$AE$722,MATCH($B292,'Res.Aux.'!$Y$12:$Y$722,0),MATCH(C$6,'Res.Aux.'!$A$14:$AE$14,0)))</f>
        <v/>
      </c>
      <c r="D292" s="402" t="str">
        <f t="shared" si="82"/>
        <v/>
      </c>
      <c r="E292" s="403" t="str">
        <f>IF($B292="-","",INDEX('Res.Aux.'!$A$12:$AE$722,MATCH($B292,'Res.Aux.'!$Y$12:$Y$722,0),MATCH(E$6,'Res.Aux.'!$A$14:$AE$14,0)))</f>
        <v/>
      </c>
      <c r="F292" s="402" t="str">
        <f t="shared" si="83"/>
        <v/>
      </c>
      <c r="G292" s="404" t="str">
        <f>IF($B292="-","",INDEX('Res.Aux.'!$A$12:$AE$722,MATCH($B292,'Res.Aux.'!$Y$12:$Y$722,0),MATCH(G$6,'Res.Aux.'!$A$14:$AE$14,0)))</f>
        <v/>
      </c>
      <c r="H292" s="405" t="str">
        <f>IF($B292="-","",Datos!$I$16)</f>
        <v/>
      </c>
      <c r="I292" s="406" t="str">
        <f>IF($C292="","",Datos!$G$16)</f>
        <v/>
      </c>
      <c r="J292" s="407" t="str">
        <f>IF($B292="-","",INDEX('Res.Aux.'!$A$12:$AE$722,MATCH($B292,'Res.Aux.'!$Y$12:$Y$722,0),MATCH(J$6,'Res.Aux.'!$A$14:$AE$14,0)))</f>
        <v/>
      </c>
      <c r="K292" s="408" t="str">
        <f>IF($C292="","",Datos!$H$26)</f>
        <v/>
      </c>
      <c r="L292" s="409" t="str">
        <f>IF($I292="","",INDEX(Datos!$D$25:$I$33,MATCH('G. VAR. MAKRO'!$M292,Datos!$E$25:$E$33,0),MATCH('G. VAR. MAKRO'!$L$6,Datos!$D$26:$I$26,0)))</f>
        <v/>
      </c>
      <c r="M292" s="407" t="str">
        <f>IF($I292="","",INDEX('Res.Aux.'!$A$12:$AE$722,MATCH($B292,'Res.Aux.'!$Y$12:$Y$722,0),MATCH(M$6,'Res.Aux.'!$A$22:$AE$22,0)))</f>
        <v/>
      </c>
      <c r="N292" s="410" t="str">
        <f>IF($B292="-","",INDEX('Res.Aux.'!$A$12:$AE$722,MATCH($B292,'Res.Aux.'!$Y$12:$Y$722,0),MATCH(N$6,'Res.Aux.'!$A$14:$AE$14,0)))</f>
        <v/>
      </c>
      <c r="O292" s="411"/>
      <c r="P292" s="412" t="str">
        <f t="shared" si="81"/>
        <v/>
      </c>
      <c r="Q292" s="413" t="str">
        <f t="shared" si="84"/>
        <v>ù</v>
      </c>
      <c r="R292" s="414" t="str">
        <f>IF($B292="-","",INDEX('Res.Aux.'!$A$12:$AE$722,MATCH($B292,'Res.Aux.'!$Y$12:$Y$722,0),MATCH(R$6,'Res.Aux.'!$A$15:$AE$15,0)))</f>
        <v/>
      </c>
      <c r="S292" s="415" t="str">
        <f>IF($B292="-","",INDEX('Res.Aux.'!$A$12:$AE$722,MATCH($B292,'Res.Aux.'!$Y$12:$Y$722,0),MATCH(S$6,'Res.Aux.'!$A$15:$AE$15,0)))</f>
        <v/>
      </c>
      <c r="T292" s="415" t="str">
        <f>IF($B292="-","",INDEX('Res.Aux.'!$A$12:$AE$722,MATCH($B292,'Res.Aux.'!$Y$12:$Y$722,0),MATCH(T$6,'Res.Aux.'!$A$15:$AE$15,0)))</f>
        <v/>
      </c>
      <c r="U292" s="416" t="str">
        <f>IF($B292="-","",INDEX('Res.Aux.'!$A$12:$AE$722,MATCH($B292,'Res.Aux.'!$Y$12:$Y$722,0),MATCH(U$6,'Res.Aux.'!$A$15:$AE$15,0)))</f>
        <v/>
      </c>
      <c r="V292" s="417"/>
      <c r="W292" s="414" t="str">
        <f t="shared" si="85"/>
        <v>-</v>
      </c>
      <c r="X292" s="415" t="str">
        <f t="shared" si="86"/>
        <v>-</v>
      </c>
      <c r="Y292" s="415" t="str">
        <f t="shared" si="87"/>
        <v>-</v>
      </c>
      <c r="Z292" s="416" t="str">
        <f t="shared" si="88"/>
        <v>-</v>
      </c>
      <c r="AA292" s="417"/>
      <c r="AB292" s="414" t="str">
        <f t="shared" si="89"/>
        <v>-</v>
      </c>
      <c r="AC292" s="415" t="str">
        <f t="shared" si="90"/>
        <v>-</v>
      </c>
      <c r="AD292" s="415" t="str">
        <f t="shared" si="91"/>
        <v>-</v>
      </c>
      <c r="AE292" s="416" t="str">
        <f t="shared" si="92"/>
        <v>-</v>
      </c>
      <c r="AF292" s="417"/>
      <c r="AG292" s="410" t="str">
        <f t="shared" si="93"/>
        <v>-</v>
      </c>
      <c r="AH292" s="417"/>
      <c r="AI292" s="418" t="str">
        <f t="shared" si="94"/>
        <v>ù</v>
      </c>
      <c r="AJ292" s="419" t="str">
        <f t="shared" si="95"/>
        <v>~</v>
      </c>
      <c r="AK292" s="417"/>
      <c r="AL292" s="414" t="str">
        <f t="shared" si="96"/>
        <v>-</v>
      </c>
      <c r="AM292" s="416" t="str">
        <f t="shared" si="97"/>
        <v>-</v>
      </c>
    </row>
    <row r="293" spans="2:39" ht="15" x14ac:dyDescent="0.3">
      <c r="B293" s="400" t="str">
        <f>IF(MAX(B$7:B292)+1&gt;MAX('Res.Aux.'!$Y$23:$Y$722),"-",MAX(B$7:B292)+1)</f>
        <v>-</v>
      </c>
      <c r="C293" s="401" t="str">
        <f>IF($B293="-","",INDEX('Res.Aux.'!$A$12:$AE$722,MATCH($B293,'Res.Aux.'!$Y$12:$Y$722,0),MATCH(C$6,'Res.Aux.'!$A$14:$AE$14,0)))</f>
        <v/>
      </c>
      <c r="D293" s="402" t="str">
        <f t="shared" si="82"/>
        <v/>
      </c>
      <c r="E293" s="403" t="str">
        <f>IF($B293="-","",INDEX('Res.Aux.'!$A$12:$AE$722,MATCH($B293,'Res.Aux.'!$Y$12:$Y$722,0),MATCH(E$6,'Res.Aux.'!$A$14:$AE$14,0)))</f>
        <v/>
      </c>
      <c r="F293" s="402" t="str">
        <f t="shared" si="83"/>
        <v/>
      </c>
      <c r="G293" s="404" t="str">
        <f>IF($B293="-","",INDEX('Res.Aux.'!$A$12:$AE$722,MATCH($B293,'Res.Aux.'!$Y$12:$Y$722,0),MATCH(G$6,'Res.Aux.'!$A$14:$AE$14,0)))</f>
        <v/>
      </c>
      <c r="H293" s="405" t="str">
        <f>IF($B293="-","",Datos!$I$16)</f>
        <v/>
      </c>
      <c r="I293" s="406" t="str">
        <f>IF($C293="","",Datos!$G$16)</f>
        <v/>
      </c>
      <c r="J293" s="407" t="str">
        <f>IF($B293="-","",INDEX('Res.Aux.'!$A$12:$AE$722,MATCH($B293,'Res.Aux.'!$Y$12:$Y$722,0),MATCH(J$6,'Res.Aux.'!$A$14:$AE$14,0)))</f>
        <v/>
      </c>
      <c r="K293" s="408" t="str">
        <f>IF($C293="","",Datos!$H$26)</f>
        <v/>
      </c>
      <c r="L293" s="409" t="str">
        <f>IF($I293="","",INDEX(Datos!$D$25:$I$33,MATCH('G. VAR. MAKRO'!$M293,Datos!$E$25:$E$33,0),MATCH('G. VAR. MAKRO'!$L$6,Datos!$D$26:$I$26,0)))</f>
        <v/>
      </c>
      <c r="M293" s="407" t="str">
        <f>IF($I293="","",INDEX('Res.Aux.'!$A$12:$AE$722,MATCH($B293,'Res.Aux.'!$Y$12:$Y$722,0),MATCH(M$6,'Res.Aux.'!$A$22:$AE$22,0)))</f>
        <v/>
      </c>
      <c r="N293" s="410" t="str">
        <f>IF($B293="-","",INDEX('Res.Aux.'!$A$12:$AE$722,MATCH($B293,'Res.Aux.'!$Y$12:$Y$722,0),MATCH(N$6,'Res.Aux.'!$A$14:$AE$14,0)))</f>
        <v/>
      </c>
      <c r="O293" s="411"/>
      <c r="P293" s="412" t="str">
        <f t="shared" si="81"/>
        <v/>
      </c>
      <c r="Q293" s="413" t="str">
        <f t="shared" si="84"/>
        <v>ù</v>
      </c>
      <c r="R293" s="414" t="str">
        <f>IF($B293="-","",INDEX('Res.Aux.'!$A$12:$AE$722,MATCH($B293,'Res.Aux.'!$Y$12:$Y$722,0),MATCH(R$6,'Res.Aux.'!$A$15:$AE$15,0)))</f>
        <v/>
      </c>
      <c r="S293" s="415" t="str">
        <f>IF($B293="-","",INDEX('Res.Aux.'!$A$12:$AE$722,MATCH($B293,'Res.Aux.'!$Y$12:$Y$722,0),MATCH(S$6,'Res.Aux.'!$A$15:$AE$15,0)))</f>
        <v/>
      </c>
      <c r="T293" s="415" t="str">
        <f>IF($B293="-","",INDEX('Res.Aux.'!$A$12:$AE$722,MATCH($B293,'Res.Aux.'!$Y$12:$Y$722,0),MATCH(T$6,'Res.Aux.'!$A$15:$AE$15,0)))</f>
        <v/>
      </c>
      <c r="U293" s="416" t="str">
        <f>IF($B293="-","",INDEX('Res.Aux.'!$A$12:$AE$722,MATCH($B293,'Res.Aux.'!$Y$12:$Y$722,0),MATCH(U$6,'Res.Aux.'!$A$15:$AE$15,0)))</f>
        <v/>
      </c>
      <c r="V293" s="417"/>
      <c r="W293" s="414" t="str">
        <f t="shared" si="85"/>
        <v>-</v>
      </c>
      <c r="X293" s="415" t="str">
        <f t="shared" si="86"/>
        <v>-</v>
      </c>
      <c r="Y293" s="415" t="str">
        <f t="shared" si="87"/>
        <v>-</v>
      </c>
      <c r="Z293" s="416" t="str">
        <f t="shared" si="88"/>
        <v>-</v>
      </c>
      <c r="AA293" s="417"/>
      <c r="AB293" s="414" t="str">
        <f t="shared" si="89"/>
        <v>-</v>
      </c>
      <c r="AC293" s="415" t="str">
        <f t="shared" si="90"/>
        <v>-</v>
      </c>
      <c r="AD293" s="415" t="str">
        <f t="shared" si="91"/>
        <v>-</v>
      </c>
      <c r="AE293" s="416" t="str">
        <f t="shared" si="92"/>
        <v>-</v>
      </c>
      <c r="AF293" s="417"/>
      <c r="AG293" s="410" t="str">
        <f t="shared" si="93"/>
        <v>-</v>
      </c>
      <c r="AH293" s="417"/>
      <c r="AI293" s="418" t="str">
        <f t="shared" si="94"/>
        <v>ù</v>
      </c>
      <c r="AJ293" s="419" t="str">
        <f t="shared" si="95"/>
        <v>~</v>
      </c>
      <c r="AK293" s="417"/>
      <c r="AL293" s="414" t="str">
        <f t="shared" si="96"/>
        <v>-</v>
      </c>
      <c r="AM293" s="416" t="str">
        <f t="shared" si="97"/>
        <v>-</v>
      </c>
    </row>
    <row r="294" spans="2:39" ht="15" x14ac:dyDescent="0.3">
      <c r="B294" s="400" t="str">
        <f>IF(MAX(B$7:B293)+1&gt;MAX('Res.Aux.'!$Y$23:$Y$722),"-",MAX(B$7:B293)+1)</f>
        <v>-</v>
      </c>
      <c r="C294" s="401" t="str">
        <f>IF($B294="-","",INDEX('Res.Aux.'!$A$12:$AE$722,MATCH($B294,'Res.Aux.'!$Y$12:$Y$722,0),MATCH(C$6,'Res.Aux.'!$A$14:$AE$14,0)))</f>
        <v/>
      </c>
      <c r="D294" s="402" t="str">
        <f t="shared" si="82"/>
        <v/>
      </c>
      <c r="E294" s="403" t="str">
        <f>IF($B294="-","",INDEX('Res.Aux.'!$A$12:$AE$722,MATCH($B294,'Res.Aux.'!$Y$12:$Y$722,0),MATCH(E$6,'Res.Aux.'!$A$14:$AE$14,0)))</f>
        <v/>
      </c>
      <c r="F294" s="402" t="str">
        <f t="shared" si="83"/>
        <v/>
      </c>
      <c r="G294" s="404" t="str">
        <f>IF($B294="-","",INDEX('Res.Aux.'!$A$12:$AE$722,MATCH($B294,'Res.Aux.'!$Y$12:$Y$722,0),MATCH(G$6,'Res.Aux.'!$A$14:$AE$14,0)))</f>
        <v/>
      </c>
      <c r="H294" s="405" t="str">
        <f>IF($B294="-","",Datos!$I$16)</f>
        <v/>
      </c>
      <c r="I294" s="406" t="str">
        <f>IF($C294="","",Datos!$G$16)</f>
        <v/>
      </c>
      <c r="J294" s="407" t="str">
        <f>IF($B294="-","",INDEX('Res.Aux.'!$A$12:$AE$722,MATCH($B294,'Res.Aux.'!$Y$12:$Y$722,0),MATCH(J$6,'Res.Aux.'!$A$14:$AE$14,0)))</f>
        <v/>
      </c>
      <c r="K294" s="408" t="str">
        <f>IF($C294="","",Datos!$H$26)</f>
        <v/>
      </c>
      <c r="L294" s="409" t="str">
        <f>IF($I294="","",INDEX(Datos!$D$25:$I$33,MATCH('G. VAR. MAKRO'!$M294,Datos!$E$25:$E$33,0),MATCH('G. VAR. MAKRO'!$L$6,Datos!$D$26:$I$26,0)))</f>
        <v/>
      </c>
      <c r="M294" s="407" t="str">
        <f>IF($I294="","",INDEX('Res.Aux.'!$A$12:$AE$722,MATCH($B294,'Res.Aux.'!$Y$12:$Y$722,0),MATCH(M$6,'Res.Aux.'!$A$22:$AE$22,0)))</f>
        <v/>
      </c>
      <c r="N294" s="410" t="str">
        <f>IF($B294="-","",INDEX('Res.Aux.'!$A$12:$AE$722,MATCH($B294,'Res.Aux.'!$Y$12:$Y$722,0),MATCH(N$6,'Res.Aux.'!$A$14:$AE$14,0)))</f>
        <v/>
      </c>
      <c r="O294" s="411"/>
      <c r="P294" s="412" t="str">
        <f t="shared" si="81"/>
        <v/>
      </c>
      <c r="Q294" s="413" t="str">
        <f t="shared" si="84"/>
        <v>ù</v>
      </c>
      <c r="R294" s="414" t="str">
        <f>IF($B294="-","",INDEX('Res.Aux.'!$A$12:$AE$722,MATCH($B294,'Res.Aux.'!$Y$12:$Y$722,0),MATCH(R$6,'Res.Aux.'!$A$15:$AE$15,0)))</f>
        <v/>
      </c>
      <c r="S294" s="415" t="str">
        <f>IF($B294="-","",INDEX('Res.Aux.'!$A$12:$AE$722,MATCH($B294,'Res.Aux.'!$Y$12:$Y$722,0),MATCH(S$6,'Res.Aux.'!$A$15:$AE$15,0)))</f>
        <v/>
      </c>
      <c r="T294" s="415" t="str">
        <f>IF($B294="-","",INDEX('Res.Aux.'!$A$12:$AE$722,MATCH($B294,'Res.Aux.'!$Y$12:$Y$722,0),MATCH(T$6,'Res.Aux.'!$A$15:$AE$15,0)))</f>
        <v/>
      </c>
      <c r="U294" s="416" t="str">
        <f>IF($B294="-","",INDEX('Res.Aux.'!$A$12:$AE$722,MATCH($B294,'Res.Aux.'!$Y$12:$Y$722,0),MATCH(U$6,'Res.Aux.'!$A$15:$AE$15,0)))</f>
        <v/>
      </c>
      <c r="V294" s="417"/>
      <c r="W294" s="414" t="str">
        <f t="shared" si="85"/>
        <v>-</v>
      </c>
      <c r="X294" s="415" t="str">
        <f t="shared" si="86"/>
        <v>-</v>
      </c>
      <c r="Y294" s="415" t="str">
        <f t="shared" si="87"/>
        <v>-</v>
      </c>
      <c r="Z294" s="416" t="str">
        <f t="shared" si="88"/>
        <v>-</v>
      </c>
      <c r="AA294" s="417"/>
      <c r="AB294" s="414" t="str">
        <f t="shared" si="89"/>
        <v>-</v>
      </c>
      <c r="AC294" s="415" t="str">
        <f t="shared" si="90"/>
        <v>-</v>
      </c>
      <c r="AD294" s="415" t="str">
        <f t="shared" si="91"/>
        <v>-</v>
      </c>
      <c r="AE294" s="416" t="str">
        <f t="shared" si="92"/>
        <v>-</v>
      </c>
      <c r="AF294" s="417"/>
      <c r="AG294" s="410" t="str">
        <f t="shared" si="93"/>
        <v>-</v>
      </c>
      <c r="AH294" s="417"/>
      <c r="AI294" s="418" t="str">
        <f t="shared" si="94"/>
        <v>ù</v>
      </c>
      <c r="AJ294" s="419" t="str">
        <f t="shared" si="95"/>
        <v>~</v>
      </c>
      <c r="AK294" s="417"/>
      <c r="AL294" s="414" t="str">
        <f t="shared" si="96"/>
        <v>-</v>
      </c>
      <c r="AM294" s="416" t="str">
        <f t="shared" si="97"/>
        <v>-</v>
      </c>
    </row>
    <row r="295" spans="2:39" ht="15" x14ac:dyDescent="0.3">
      <c r="B295" s="400" t="str">
        <f>IF(MAX(B$7:B294)+1&gt;MAX('Res.Aux.'!$Y$23:$Y$722),"-",MAX(B$7:B294)+1)</f>
        <v>-</v>
      </c>
      <c r="C295" s="401" t="str">
        <f>IF($B295="-","",INDEX('Res.Aux.'!$A$12:$AE$722,MATCH($B295,'Res.Aux.'!$Y$12:$Y$722,0),MATCH(C$6,'Res.Aux.'!$A$14:$AE$14,0)))</f>
        <v/>
      </c>
      <c r="D295" s="402" t="str">
        <f t="shared" si="82"/>
        <v/>
      </c>
      <c r="E295" s="403" t="str">
        <f>IF($B295="-","",INDEX('Res.Aux.'!$A$12:$AE$722,MATCH($B295,'Res.Aux.'!$Y$12:$Y$722,0),MATCH(E$6,'Res.Aux.'!$A$14:$AE$14,0)))</f>
        <v/>
      </c>
      <c r="F295" s="402" t="str">
        <f t="shared" si="83"/>
        <v/>
      </c>
      <c r="G295" s="404" t="str">
        <f>IF($B295="-","",INDEX('Res.Aux.'!$A$12:$AE$722,MATCH($B295,'Res.Aux.'!$Y$12:$Y$722,0),MATCH(G$6,'Res.Aux.'!$A$14:$AE$14,0)))</f>
        <v/>
      </c>
      <c r="H295" s="405" t="str">
        <f>IF($B295="-","",Datos!$I$16)</f>
        <v/>
      </c>
      <c r="I295" s="406" t="str">
        <f>IF($C295="","",Datos!$G$16)</f>
        <v/>
      </c>
      <c r="J295" s="407" t="str">
        <f>IF($B295="-","",INDEX('Res.Aux.'!$A$12:$AE$722,MATCH($B295,'Res.Aux.'!$Y$12:$Y$722,0),MATCH(J$6,'Res.Aux.'!$A$14:$AE$14,0)))</f>
        <v/>
      </c>
      <c r="K295" s="408" t="str">
        <f>IF($C295="","",Datos!$H$26)</f>
        <v/>
      </c>
      <c r="L295" s="409" t="str">
        <f>IF($I295="","",INDEX(Datos!$D$25:$I$33,MATCH('G. VAR. MAKRO'!$M295,Datos!$E$25:$E$33,0),MATCH('G. VAR. MAKRO'!$L$6,Datos!$D$26:$I$26,0)))</f>
        <v/>
      </c>
      <c r="M295" s="407" t="str">
        <f>IF($I295="","",INDEX('Res.Aux.'!$A$12:$AE$722,MATCH($B295,'Res.Aux.'!$Y$12:$Y$722,0),MATCH(M$6,'Res.Aux.'!$A$22:$AE$22,0)))</f>
        <v/>
      </c>
      <c r="N295" s="410" t="str">
        <f>IF($B295="-","",INDEX('Res.Aux.'!$A$12:$AE$722,MATCH($B295,'Res.Aux.'!$Y$12:$Y$722,0),MATCH(N$6,'Res.Aux.'!$A$14:$AE$14,0)))</f>
        <v/>
      </c>
      <c r="O295" s="411"/>
      <c r="P295" s="412" t="str">
        <f t="shared" si="81"/>
        <v/>
      </c>
      <c r="Q295" s="413" t="str">
        <f t="shared" si="84"/>
        <v>ù</v>
      </c>
      <c r="R295" s="414" t="str">
        <f>IF($B295="-","",INDEX('Res.Aux.'!$A$12:$AE$722,MATCH($B295,'Res.Aux.'!$Y$12:$Y$722,0),MATCH(R$6,'Res.Aux.'!$A$15:$AE$15,0)))</f>
        <v/>
      </c>
      <c r="S295" s="415" t="str">
        <f>IF($B295="-","",INDEX('Res.Aux.'!$A$12:$AE$722,MATCH($B295,'Res.Aux.'!$Y$12:$Y$722,0),MATCH(S$6,'Res.Aux.'!$A$15:$AE$15,0)))</f>
        <v/>
      </c>
      <c r="T295" s="415" t="str">
        <f>IF($B295="-","",INDEX('Res.Aux.'!$A$12:$AE$722,MATCH($B295,'Res.Aux.'!$Y$12:$Y$722,0),MATCH(T$6,'Res.Aux.'!$A$15:$AE$15,0)))</f>
        <v/>
      </c>
      <c r="U295" s="416" t="str">
        <f>IF($B295="-","",INDEX('Res.Aux.'!$A$12:$AE$722,MATCH($B295,'Res.Aux.'!$Y$12:$Y$722,0),MATCH(U$6,'Res.Aux.'!$A$15:$AE$15,0)))</f>
        <v/>
      </c>
      <c r="V295" s="417"/>
      <c r="W295" s="414" t="str">
        <f t="shared" si="85"/>
        <v>-</v>
      </c>
      <c r="X295" s="415" t="str">
        <f t="shared" si="86"/>
        <v>-</v>
      </c>
      <c r="Y295" s="415" t="str">
        <f t="shared" si="87"/>
        <v>-</v>
      </c>
      <c r="Z295" s="416" t="str">
        <f t="shared" si="88"/>
        <v>-</v>
      </c>
      <c r="AA295" s="417"/>
      <c r="AB295" s="414" t="str">
        <f t="shared" si="89"/>
        <v>-</v>
      </c>
      <c r="AC295" s="415" t="str">
        <f t="shared" si="90"/>
        <v>-</v>
      </c>
      <c r="AD295" s="415" t="str">
        <f t="shared" si="91"/>
        <v>-</v>
      </c>
      <c r="AE295" s="416" t="str">
        <f t="shared" si="92"/>
        <v>-</v>
      </c>
      <c r="AF295" s="417"/>
      <c r="AG295" s="410" t="str">
        <f t="shared" si="93"/>
        <v>-</v>
      </c>
      <c r="AH295" s="417"/>
      <c r="AI295" s="418" t="str">
        <f t="shared" si="94"/>
        <v>ù</v>
      </c>
      <c r="AJ295" s="419" t="str">
        <f t="shared" si="95"/>
        <v>~</v>
      </c>
      <c r="AK295" s="417"/>
      <c r="AL295" s="414" t="str">
        <f t="shared" si="96"/>
        <v>-</v>
      </c>
      <c r="AM295" s="416" t="str">
        <f t="shared" si="97"/>
        <v>-</v>
      </c>
    </row>
    <row r="296" spans="2:39" ht="15" x14ac:dyDescent="0.3">
      <c r="B296" s="400" t="str">
        <f>IF(MAX(B$7:B295)+1&gt;MAX('Res.Aux.'!$Y$23:$Y$722),"-",MAX(B$7:B295)+1)</f>
        <v>-</v>
      </c>
      <c r="C296" s="401" t="str">
        <f>IF($B296="-","",INDEX('Res.Aux.'!$A$12:$AE$722,MATCH($B296,'Res.Aux.'!$Y$12:$Y$722,0),MATCH(C$6,'Res.Aux.'!$A$14:$AE$14,0)))</f>
        <v/>
      </c>
      <c r="D296" s="402" t="str">
        <f t="shared" si="82"/>
        <v/>
      </c>
      <c r="E296" s="403" t="str">
        <f>IF($B296="-","",INDEX('Res.Aux.'!$A$12:$AE$722,MATCH($B296,'Res.Aux.'!$Y$12:$Y$722,0),MATCH(E$6,'Res.Aux.'!$A$14:$AE$14,0)))</f>
        <v/>
      </c>
      <c r="F296" s="402" t="str">
        <f t="shared" si="83"/>
        <v/>
      </c>
      <c r="G296" s="404" t="str">
        <f>IF($B296="-","",INDEX('Res.Aux.'!$A$12:$AE$722,MATCH($B296,'Res.Aux.'!$Y$12:$Y$722,0),MATCH(G$6,'Res.Aux.'!$A$14:$AE$14,0)))</f>
        <v/>
      </c>
      <c r="H296" s="405" t="str">
        <f>IF($B296="-","",Datos!$I$16)</f>
        <v/>
      </c>
      <c r="I296" s="406" t="str">
        <f>IF($C296="","",Datos!$G$16)</f>
        <v/>
      </c>
      <c r="J296" s="407" t="str">
        <f>IF($B296="-","",INDEX('Res.Aux.'!$A$12:$AE$722,MATCH($B296,'Res.Aux.'!$Y$12:$Y$722,0),MATCH(J$6,'Res.Aux.'!$A$14:$AE$14,0)))</f>
        <v/>
      </c>
      <c r="K296" s="408" t="str">
        <f>IF($C296="","",Datos!$H$26)</f>
        <v/>
      </c>
      <c r="L296" s="409" t="str">
        <f>IF($I296="","",INDEX(Datos!$D$25:$I$33,MATCH('G. VAR. MAKRO'!$M296,Datos!$E$25:$E$33,0),MATCH('G. VAR. MAKRO'!$L$6,Datos!$D$26:$I$26,0)))</f>
        <v/>
      </c>
      <c r="M296" s="407" t="str">
        <f>IF($I296="","",INDEX('Res.Aux.'!$A$12:$AE$722,MATCH($B296,'Res.Aux.'!$Y$12:$Y$722,0),MATCH(M$6,'Res.Aux.'!$A$22:$AE$22,0)))</f>
        <v/>
      </c>
      <c r="N296" s="410" t="str">
        <f>IF($B296="-","",INDEX('Res.Aux.'!$A$12:$AE$722,MATCH($B296,'Res.Aux.'!$Y$12:$Y$722,0),MATCH(N$6,'Res.Aux.'!$A$14:$AE$14,0)))</f>
        <v/>
      </c>
      <c r="O296" s="411"/>
      <c r="P296" s="412" t="str">
        <f t="shared" si="81"/>
        <v/>
      </c>
      <c r="Q296" s="413" t="str">
        <f t="shared" si="84"/>
        <v>ù</v>
      </c>
      <c r="R296" s="414" t="str">
        <f>IF($B296="-","",INDEX('Res.Aux.'!$A$12:$AE$722,MATCH($B296,'Res.Aux.'!$Y$12:$Y$722,0),MATCH(R$6,'Res.Aux.'!$A$15:$AE$15,0)))</f>
        <v/>
      </c>
      <c r="S296" s="415" t="str">
        <f>IF($B296="-","",INDEX('Res.Aux.'!$A$12:$AE$722,MATCH($B296,'Res.Aux.'!$Y$12:$Y$722,0),MATCH(S$6,'Res.Aux.'!$A$15:$AE$15,0)))</f>
        <v/>
      </c>
      <c r="T296" s="415" t="str">
        <f>IF($B296="-","",INDEX('Res.Aux.'!$A$12:$AE$722,MATCH($B296,'Res.Aux.'!$Y$12:$Y$722,0),MATCH(T$6,'Res.Aux.'!$A$15:$AE$15,0)))</f>
        <v/>
      </c>
      <c r="U296" s="416" t="str">
        <f>IF($B296="-","",INDEX('Res.Aux.'!$A$12:$AE$722,MATCH($B296,'Res.Aux.'!$Y$12:$Y$722,0),MATCH(U$6,'Res.Aux.'!$A$15:$AE$15,0)))</f>
        <v/>
      </c>
      <c r="V296" s="417"/>
      <c r="W296" s="414" t="str">
        <f t="shared" si="85"/>
        <v>-</v>
      </c>
      <c r="X296" s="415" t="str">
        <f t="shared" si="86"/>
        <v>-</v>
      </c>
      <c r="Y296" s="415" t="str">
        <f t="shared" si="87"/>
        <v>-</v>
      </c>
      <c r="Z296" s="416" t="str">
        <f t="shared" si="88"/>
        <v>-</v>
      </c>
      <c r="AA296" s="417"/>
      <c r="AB296" s="414" t="str">
        <f t="shared" si="89"/>
        <v>-</v>
      </c>
      <c r="AC296" s="415" t="str">
        <f t="shared" si="90"/>
        <v>-</v>
      </c>
      <c r="AD296" s="415" t="str">
        <f t="shared" si="91"/>
        <v>-</v>
      </c>
      <c r="AE296" s="416" t="str">
        <f t="shared" si="92"/>
        <v>-</v>
      </c>
      <c r="AF296" s="417"/>
      <c r="AG296" s="410" t="str">
        <f t="shared" si="93"/>
        <v>-</v>
      </c>
      <c r="AH296" s="417"/>
      <c r="AI296" s="418" t="str">
        <f t="shared" si="94"/>
        <v>ù</v>
      </c>
      <c r="AJ296" s="419" t="str">
        <f t="shared" si="95"/>
        <v>~</v>
      </c>
      <c r="AK296" s="417"/>
      <c r="AL296" s="414" t="str">
        <f t="shared" si="96"/>
        <v>-</v>
      </c>
      <c r="AM296" s="416" t="str">
        <f t="shared" si="97"/>
        <v>-</v>
      </c>
    </row>
    <row r="297" spans="2:39" ht="15" x14ac:dyDescent="0.3">
      <c r="B297" s="400" t="str">
        <f>IF(MAX(B$7:B296)+1&gt;MAX('Res.Aux.'!$Y$23:$Y$722),"-",MAX(B$7:B296)+1)</f>
        <v>-</v>
      </c>
      <c r="C297" s="401" t="str">
        <f>IF($B297="-","",INDEX('Res.Aux.'!$A$12:$AE$722,MATCH($B297,'Res.Aux.'!$Y$12:$Y$722,0),MATCH(C$6,'Res.Aux.'!$A$14:$AE$14,0)))</f>
        <v/>
      </c>
      <c r="D297" s="402" t="str">
        <f t="shared" si="82"/>
        <v/>
      </c>
      <c r="E297" s="403" t="str">
        <f>IF($B297="-","",INDEX('Res.Aux.'!$A$12:$AE$722,MATCH($B297,'Res.Aux.'!$Y$12:$Y$722,0),MATCH(E$6,'Res.Aux.'!$A$14:$AE$14,0)))</f>
        <v/>
      </c>
      <c r="F297" s="402" t="str">
        <f t="shared" si="83"/>
        <v/>
      </c>
      <c r="G297" s="404" t="str">
        <f>IF($B297="-","",INDEX('Res.Aux.'!$A$12:$AE$722,MATCH($B297,'Res.Aux.'!$Y$12:$Y$722,0),MATCH(G$6,'Res.Aux.'!$A$14:$AE$14,0)))</f>
        <v/>
      </c>
      <c r="H297" s="405" t="str">
        <f>IF($B297="-","",Datos!$I$16)</f>
        <v/>
      </c>
      <c r="I297" s="406" t="str">
        <f>IF($C297="","",Datos!$G$16)</f>
        <v/>
      </c>
      <c r="J297" s="407" t="str">
        <f>IF($B297="-","",INDEX('Res.Aux.'!$A$12:$AE$722,MATCH($B297,'Res.Aux.'!$Y$12:$Y$722,0),MATCH(J$6,'Res.Aux.'!$A$14:$AE$14,0)))</f>
        <v/>
      </c>
      <c r="K297" s="408" t="str">
        <f>IF($C297="","",Datos!$H$26)</f>
        <v/>
      </c>
      <c r="L297" s="409" t="str">
        <f>IF($I297="","",INDEX(Datos!$D$25:$I$33,MATCH('G. VAR. MAKRO'!$M297,Datos!$E$25:$E$33,0),MATCH('G. VAR. MAKRO'!$L$6,Datos!$D$26:$I$26,0)))</f>
        <v/>
      </c>
      <c r="M297" s="407" t="str">
        <f>IF($I297="","",INDEX('Res.Aux.'!$A$12:$AE$722,MATCH($B297,'Res.Aux.'!$Y$12:$Y$722,0),MATCH(M$6,'Res.Aux.'!$A$22:$AE$22,0)))</f>
        <v/>
      </c>
      <c r="N297" s="410" t="str">
        <f>IF($B297="-","",INDEX('Res.Aux.'!$A$12:$AE$722,MATCH($B297,'Res.Aux.'!$Y$12:$Y$722,0),MATCH(N$6,'Res.Aux.'!$A$14:$AE$14,0)))</f>
        <v/>
      </c>
      <c r="O297" s="411"/>
      <c r="P297" s="412" t="str">
        <f t="shared" si="81"/>
        <v/>
      </c>
      <c r="Q297" s="413" t="str">
        <f t="shared" si="84"/>
        <v>ù</v>
      </c>
      <c r="R297" s="414" t="str">
        <f>IF($B297="-","",INDEX('Res.Aux.'!$A$12:$AE$722,MATCH($B297,'Res.Aux.'!$Y$12:$Y$722,0),MATCH(R$6,'Res.Aux.'!$A$15:$AE$15,0)))</f>
        <v/>
      </c>
      <c r="S297" s="415" t="str">
        <f>IF($B297="-","",INDEX('Res.Aux.'!$A$12:$AE$722,MATCH($B297,'Res.Aux.'!$Y$12:$Y$722,0),MATCH(S$6,'Res.Aux.'!$A$15:$AE$15,0)))</f>
        <v/>
      </c>
      <c r="T297" s="415" t="str">
        <f>IF($B297="-","",INDEX('Res.Aux.'!$A$12:$AE$722,MATCH($B297,'Res.Aux.'!$Y$12:$Y$722,0),MATCH(T$6,'Res.Aux.'!$A$15:$AE$15,0)))</f>
        <v/>
      </c>
      <c r="U297" s="416" t="str">
        <f>IF($B297="-","",INDEX('Res.Aux.'!$A$12:$AE$722,MATCH($B297,'Res.Aux.'!$Y$12:$Y$722,0),MATCH(U$6,'Res.Aux.'!$A$15:$AE$15,0)))</f>
        <v/>
      </c>
      <c r="V297" s="417"/>
      <c r="W297" s="414" t="str">
        <f t="shared" si="85"/>
        <v>-</v>
      </c>
      <c r="X297" s="415" t="str">
        <f t="shared" si="86"/>
        <v>-</v>
      </c>
      <c r="Y297" s="415" t="str">
        <f t="shared" si="87"/>
        <v>-</v>
      </c>
      <c r="Z297" s="416" t="str">
        <f t="shared" si="88"/>
        <v>-</v>
      </c>
      <c r="AA297" s="417"/>
      <c r="AB297" s="414" t="str">
        <f t="shared" si="89"/>
        <v>-</v>
      </c>
      <c r="AC297" s="415" t="str">
        <f t="shared" si="90"/>
        <v>-</v>
      </c>
      <c r="AD297" s="415" t="str">
        <f t="shared" si="91"/>
        <v>-</v>
      </c>
      <c r="AE297" s="416" t="str">
        <f t="shared" si="92"/>
        <v>-</v>
      </c>
      <c r="AF297" s="417"/>
      <c r="AG297" s="410" t="str">
        <f t="shared" si="93"/>
        <v>-</v>
      </c>
      <c r="AH297" s="417"/>
      <c r="AI297" s="418" t="str">
        <f t="shared" si="94"/>
        <v>ù</v>
      </c>
      <c r="AJ297" s="419" t="str">
        <f t="shared" si="95"/>
        <v>~</v>
      </c>
      <c r="AK297" s="417"/>
      <c r="AL297" s="414" t="str">
        <f t="shared" si="96"/>
        <v>-</v>
      </c>
      <c r="AM297" s="416" t="str">
        <f t="shared" si="97"/>
        <v>-</v>
      </c>
    </row>
    <row r="298" spans="2:39" ht="15" x14ac:dyDescent="0.3">
      <c r="B298" s="400" t="str">
        <f>IF(MAX(B$7:B297)+1&gt;MAX('Res.Aux.'!$Y$23:$Y$722),"-",MAX(B$7:B297)+1)</f>
        <v>-</v>
      </c>
      <c r="C298" s="401" t="str">
        <f>IF($B298="-","",INDEX('Res.Aux.'!$A$12:$AE$722,MATCH($B298,'Res.Aux.'!$Y$12:$Y$722,0),MATCH(C$6,'Res.Aux.'!$A$14:$AE$14,0)))</f>
        <v/>
      </c>
      <c r="D298" s="402" t="str">
        <f t="shared" si="82"/>
        <v/>
      </c>
      <c r="E298" s="403" t="str">
        <f>IF($B298="-","",INDEX('Res.Aux.'!$A$12:$AE$722,MATCH($B298,'Res.Aux.'!$Y$12:$Y$722,0),MATCH(E$6,'Res.Aux.'!$A$14:$AE$14,0)))</f>
        <v/>
      </c>
      <c r="F298" s="402" t="str">
        <f t="shared" si="83"/>
        <v/>
      </c>
      <c r="G298" s="404" t="str">
        <f>IF($B298="-","",INDEX('Res.Aux.'!$A$12:$AE$722,MATCH($B298,'Res.Aux.'!$Y$12:$Y$722,0),MATCH(G$6,'Res.Aux.'!$A$14:$AE$14,0)))</f>
        <v/>
      </c>
      <c r="H298" s="405" t="str">
        <f>IF($B298="-","",Datos!$I$16)</f>
        <v/>
      </c>
      <c r="I298" s="406" t="str">
        <f>IF($C298="","",Datos!$G$16)</f>
        <v/>
      </c>
      <c r="J298" s="407" t="str">
        <f>IF($B298="-","",INDEX('Res.Aux.'!$A$12:$AE$722,MATCH($B298,'Res.Aux.'!$Y$12:$Y$722,0),MATCH(J$6,'Res.Aux.'!$A$14:$AE$14,0)))</f>
        <v/>
      </c>
      <c r="K298" s="408" t="str">
        <f>IF($C298="","",Datos!$H$26)</f>
        <v/>
      </c>
      <c r="L298" s="409" t="str">
        <f>IF($I298="","",INDEX(Datos!$D$25:$I$33,MATCH('G. VAR. MAKRO'!$M298,Datos!$E$25:$E$33,0),MATCH('G. VAR. MAKRO'!$L$6,Datos!$D$26:$I$26,0)))</f>
        <v/>
      </c>
      <c r="M298" s="407" t="str">
        <f>IF($I298="","",INDEX('Res.Aux.'!$A$12:$AE$722,MATCH($B298,'Res.Aux.'!$Y$12:$Y$722,0),MATCH(M$6,'Res.Aux.'!$A$22:$AE$22,0)))</f>
        <v/>
      </c>
      <c r="N298" s="410" t="str">
        <f>IF($B298="-","",INDEX('Res.Aux.'!$A$12:$AE$722,MATCH($B298,'Res.Aux.'!$Y$12:$Y$722,0),MATCH(N$6,'Res.Aux.'!$A$14:$AE$14,0)))</f>
        <v/>
      </c>
      <c r="O298" s="411"/>
      <c r="P298" s="412" t="str">
        <f t="shared" si="81"/>
        <v/>
      </c>
      <c r="Q298" s="413" t="str">
        <f t="shared" si="84"/>
        <v>ù</v>
      </c>
      <c r="R298" s="414" t="str">
        <f>IF($B298="-","",INDEX('Res.Aux.'!$A$12:$AE$722,MATCH($B298,'Res.Aux.'!$Y$12:$Y$722,0),MATCH(R$6,'Res.Aux.'!$A$15:$AE$15,0)))</f>
        <v/>
      </c>
      <c r="S298" s="415" t="str">
        <f>IF($B298="-","",INDEX('Res.Aux.'!$A$12:$AE$722,MATCH($B298,'Res.Aux.'!$Y$12:$Y$722,0),MATCH(S$6,'Res.Aux.'!$A$15:$AE$15,0)))</f>
        <v/>
      </c>
      <c r="T298" s="415" t="str">
        <f>IF($B298="-","",INDEX('Res.Aux.'!$A$12:$AE$722,MATCH($B298,'Res.Aux.'!$Y$12:$Y$722,0),MATCH(T$6,'Res.Aux.'!$A$15:$AE$15,0)))</f>
        <v/>
      </c>
      <c r="U298" s="416" t="str">
        <f>IF($B298="-","",INDEX('Res.Aux.'!$A$12:$AE$722,MATCH($B298,'Res.Aux.'!$Y$12:$Y$722,0),MATCH(U$6,'Res.Aux.'!$A$15:$AE$15,0)))</f>
        <v/>
      </c>
      <c r="V298" s="417"/>
      <c r="W298" s="414" t="str">
        <f t="shared" si="85"/>
        <v>-</v>
      </c>
      <c r="X298" s="415" t="str">
        <f t="shared" si="86"/>
        <v>-</v>
      </c>
      <c r="Y298" s="415" t="str">
        <f t="shared" si="87"/>
        <v>-</v>
      </c>
      <c r="Z298" s="416" t="str">
        <f t="shared" si="88"/>
        <v>-</v>
      </c>
      <c r="AA298" s="417"/>
      <c r="AB298" s="414" t="str">
        <f t="shared" si="89"/>
        <v>-</v>
      </c>
      <c r="AC298" s="415" t="str">
        <f t="shared" si="90"/>
        <v>-</v>
      </c>
      <c r="AD298" s="415" t="str">
        <f t="shared" si="91"/>
        <v>-</v>
      </c>
      <c r="AE298" s="416" t="str">
        <f t="shared" si="92"/>
        <v>-</v>
      </c>
      <c r="AF298" s="417"/>
      <c r="AG298" s="410" t="str">
        <f t="shared" si="93"/>
        <v>-</v>
      </c>
      <c r="AH298" s="417"/>
      <c r="AI298" s="418" t="str">
        <f t="shared" si="94"/>
        <v>ù</v>
      </c>
      <c r="AJ298" s="419" t="str">
        <f t="shared" si="95"/>
        <v>~</v>
      </c>
      <c r="AK298" s="417"/>
      <c r="AL298" s="414" t="str">
        <f t="shared" si="96"/>
        <v>-</v>
      </c>
      <c r="AM298" s="416" t="str">
        <f t="shared" si="97"/>
        <v>-</v>
      </c>
    </row>
    <row r="299" spans="2:39" ht="15" x14ac:dyDescent="0.3">
      <c r="B299" s="400" t="str">
        <f>IF(MAX(B$7:B298)+1&gt;MAX('Res.Aux.'!$Y$23:$Y$722),"-",MAX(B$7:B298)+1)</f>
        <v>-</v>
      </c>
      <c r="C299" s="401" t="str">
        <f>IF($B299="-","",INDEX('Res.Aux.'!$A$12:$AE$722,MATCH($B299,'Res.Aux.'!$Y$12:$Y$722,0),MATCH(C$6,'Res.Aux.'!$A$14:$AE$14,0)))</f>
        <v/>
      </c>
      <c r="D299" s="402" t="str">
        <f t="shared" si="82"/>
        <v/>
      </c>
      <c r="E299" s="403" t="str">
        <f>IF($B299="-","",INDEX('Res.Aux.'!$A$12:$AE$722,MATCH($B299,'Res.Aux.'!$Y$12:$Y$722,0),MATCH(E$6,'Res.Aux.'!$A$14:$AE$14,0)))</f>
        <v/>
      </c>
      <c r="F299" s="402" t="str">
        <f t="shared" si="83"/>
        <v/>
      </c>
      <c r="G299" s="404" t="str">
        <f>IF($B299="-","",INDEX('Res.Aux.'!$A$12:$AE$722,MATCH($B299,'Res.Aux.'!$Y$12:$Y$722,0),MATCH(G$6,'Res.Aux.'!$A$14:$AE$14,0)))</f>
        <v/>
      </c>
      <c r="H299" s="405" t="str">
        <f>IF($B299="-","",Datos!$I$16)</f>
        <v/>
      </c>
      <c r="I299" s="406" t="str">
        <f>IF($C299="","",Datos!$G$16)</f>
        <v/>
      </c>
      <c r="J299" s="407" t="str">
        <f>IF($B299="-","",INDEX('Res.Aux.'!$A$12:$AE$722,MATCH($B299,'Res.Aux.'!$Y$12:$Y$722,0),MATCH(J$6,'Res.Aux.'!$A$14:$AE$14,0)))</f>
        <v/>
      </c>
      <c r="K299" s="408" t="str">
        <f>IF($C299="","",Datos!$H$26)</f>
        <v/>
      </c>
      <c r="L299" s="409" t="str">
        <f>IF($I299="","",INDEX(Datos!$D$25:$I$33,MATCH('G. VAR. MAKRO'!$M299,Datos!$E$25:$E$33,0),MATCH('G. VAR. MAKRO'!$L$6,Datos!$D$26:$I$26,0)))</f>
        <v/>
      </c>
      <c r="M299" s="407" t="str">
        <f>IF($I299="","",INDEX('Res.Aux.'!$A$12:$AE$722,MATCH($B299,'Res.Aux.'!$Y$12:$Y$722,0),MATCH(M$6,'Res.Aux.'!$A$22:$AE$22,0)))</f>
        <v/>
      </c>
      <c r="N299" s="410" t="str">
        <f>IF($B299="-","",INDEX('Res.Aux.'!$A$12:$AE$722,MATCH($B299,'Res.Aux.'!$Y$12:$Y$722,0),MATCH(N$6,'Res.Aux.'!$A$14:$AE$14,0)))</f>
        <v/>
      </c>
      <c r="O299" s="411"/>
      <c r="P299" s="412" t="str">
        <f t="shared" si="81"/>
        <v/>
      </c>
      <c r="Q299" s="413" t="str">
        <f t="shared" si="84"/>
        <v>ù</v>
      </c>
      <c r="R299" s="414" t="str">
        <f>IF($B299="-","",INDEX('Res.Aux.'!$A$12:$AE$722,MATCH($B299,'Res.Aux.'!$Y$12:$Y$722,0),MATCH(R$6,'Res.Aux.'!$A$15:$AE$15,0)))</f>
        <v/>
      </c>
      <c r="S299" s="415" t="str">
        <f>IF($B299="-","",INDEX('Res.Aux.'!$A$12:$AE$722,MATCH($B299,'Res.Aux.'!$Y$12:$Y$722,0),MATCH(S$6,'Res.Aux.'!$A$15:$AE$15,0)))</f>
        <v/>
      </c>
      <c r="T299" s="415" t="str">
        <f>IF($B299="-","",INDEX('Res.Aux.'!$A$12:$AE$722,MATCH($B299,'Res.Aux.'!$Y$12:$Y$722,0),MATCH(T$6,'Res.Aux.'!$A$15:$AE$15,0)))</f>
        <v/>
      </c>
      <c r="U299" s="416" t="str">
        <f>IF($B299="-","",INDEX('Res.Aux.'!$A$12:$AE$722,MATCH($B299,'Res.Aux.'!$Y$12:$Y$722,0),MATCH(U$6,'Res.Aux.'!$A$15:$AE$15,0)))</f>
        <v/>
      </c>
      <c r="V299" s="417"/>
      <c r="W299" s="414" t="str">
        <f t="shared" si="85"/>
        <v>-</v>
      </c>
      <c r="X299" s="415" t="str">
        <f t="shared" si="86"/>
        <v>-</v>
      </c>
      <c r="Y299" s="415" t="str">
        <f t="shared" si="87"/>
        <v>-</v>
      </c>
      <c r="Z299" s="416" t="str">
        <f t="shared" si="88"/>
        <v>-</v>
      </c>
      <c r="AA299" s="417"/>
      <c r="AB299" s="414" t="str">
        <f t="shared" si="89"/>
        <v>-</v>
      </c>
      <c r="AC299" s="415" t="str">
        <f t="shared" si="90"/>
        <v>-</v>
      </c>
      <c r="AD299" s="415" t="str">
        <f t="shared" si="91"/>
        <v>-</v>
      </c>
      <c r="AE299" s="416" t="str">
        <f t="shared" si="92"/>
        <v>-</v>
      </c>
      <c r="AF299" s="417"/>
      <c r="AG299" s="410" t="str">
        <f t="shared" si="93"/>
        <v>-</v>
      </c>
      <c r="AH299" s="417"/>
      <c r="AI299" s="418" t="str">
        <f t="shared" si="94"/>
        <v>ù</v>
      </c>
      <c r="AJ299" s="419" t="str">
        <f t="shared" si="95"/>
        <v>~</v>
      </c>
      <c r="AK299" s="417"/>
      <c r="AL299" s="414" t="str">
        <f t="shared" si="96"/>
        <v>-</v>
      </c>
      <c r="AM299" s="416" t="str">
        <f t="shared" si="97"/>
        <v>-</v>
      </c>
    </row>
    <row r="300" spans="2:39" ht="15" x14ac:dyDescent="0.3">
      <c r="B300" s="400" t="str">
        <f>IF(MAX(B$7:B299)+1&gt;MAX('Res.Aux.'!$Y$23:$Y$722),"-",MAX(B$7:B299)+1)</f>
        <v>-</v>
      </c>
      <c r="C300" s="401" t="str">
        <f>IF($B300="-","",INDEX('Res.Aux.'!$A$12:$AE$722,MATCH($B300,'Res.Aux.'!$Y$12:$Y$722,0),MATCH(C$6,'Res.Aux.'!$A$14:$AE$14,0)))</f>
        <v/>
      </c>
      <c r="D300" s="402" t="str">
        <f t="shared" si="82"/>
        <v/>
      </c>
      <c r="E300" s="403" t="str">
        <f>IF($B300="-","",INDEX('Res.Aux.'!$A$12:$AE$722,MATCH($B300,'Res.Aux.'!$Y$12:$Y$722,0),MATCH(E$6,'Res.Aux.'!$A$14:$AE$14,0)))</f>
        <v/>
      </c>
      <c r="F300" s="402" t="str">
        <f t="shared" si="83"/>
        <v/>
      </c>
      <c r="G300" s="404" t="str">
        <f>IF($B300="-","",INDEX('Res.Aux.'!$A$12:$AE$722,MATCH($B300,'Res.Aux.'!$Y$12:$Y$722,0),MATCH(G$6,'Res.Aux.'!$A$14:$AE$14,0)))</f>
        <v/>
      </c>
      <c r="H300" s="405" t="str">
        <f>IF($B300="-","",Datos!$I$16)</f>
        <v/>
      </c>
      <c r="I300" s="406" t="str">
        <f>IF($C300="","",Datos!$G$16)</f>
        <v/>
      </c>
      <c r="J300" s="407" t="str">
        <f>IF($B300="-","",INDEX('Res.Aux.'!$A$12:$AE$722,MATCH($B300,'Res.Aux.'!$Y$12:$Y$722,0),MATCH(J$6,'Res.Aux.'!$A$14:$AE$14,0)))</f>
        <v/>
      </c>
      <c r="K300" s="408" t="str">
        <f>IF($C300="","",Datos!$H$26)</f>
        <v/>
      </c>
      <c r="L300" s="409" t="str">
        <f>IF($I300="","",INDEX(Datos!$D$25:$I$33,MATCH('G. VAR. MAKRO'!$M300,Datos!$E$25:$E$33,0),MATCH('G. VAR. MAKRO'!$L$6,Datos!$D$26:$I$26,0)))</f>
        <v/>
      </c>
      <c r="M300" s="407" t="str">
        <f>IF($I300="","",INDEX('Res.Aux.'!$A$12:$AE$722,MATCH($B300,'Res.Aux.'!$Y$12:$Y$722,0),MATCH(M$6,'Res.Aux.'!$A$22:$AE$22,0)))</f>
        <v/>
      </c>
      <c r="N300" s="410" t="str">
        <f>IF($B300="-","",INDEX('Res.Aux.'!$A$12:$AE$722,MATCH($B300,'Res.Aux.'!$Y$12:$Y$722,0),MATCH(N$6,'Res.Aux.'!$A$14:$AE$14,0)))</f>
        <v/>
      </c>
      <c r="O300" s="411"/>
      <c r="P300" s="412" t="str">
        <f t="shared" si="81"/>
        <v/>
      </c>
      <c r="Q300" s="413" t="str">
        <f t="shared" si="84"/>
        <v>ù</v>
      </c>
      <c r="R300" s="414" t="str">
        <f>IF($B300="-","",INDEX('Res.Aux.'!$A$12:$AE$722,MATCH($B300,'Res.Aux.'!$Y$12:$Y$722,0),MATCH(R$6,'Res.Aux.'!$A$15:$AE$15,0)))</f>
        <v/>
      </c>
      <c r="S300" s="415" t="str">
        <f>IF($B300="-","",INDEX('Res.Aux.'!$A$12:$AE$722,MATCH($B300,'Res.Aux.'!$Y$12:$Y$722,0),MATCH(S$6,'Res.Aux.'!$A$15:$AE$15,0)))</f>
        <v/>
      </c>
      <c r="T300" s="415" t="str">
        <f>IF($B300="-","",INDEX('Res.Aux.'!$A$12:$AE$722,MATCH($B300,'Res.Aux.'!$Y$12:$Y$722,0),MATCH(T$6,'Res.Aux.'!$A$15:$AE$15,0)))</f>
        <v/>
      </c>
      <c r="U300" s="416" t="str">
        <f>IF($B300="-","",INDEX('Res.Aux.'!$A$12:$AE$722,MATCH($B300,'Res.Aux.'!$Y$12:$Y$722,0),MATCH(U$6,'Res.Aux.'!$A$15:$AE$15,0)))</f>
        <v/>
      </c>
      <c r="V300" s="417"/>
      <c r="W300" s="414" t="str">
        <f t="shared" si="85"/>
        <v>-</v>
      </c>
      <c r="X300" s="415" t="str">
        <f t="shared" si="86"/>
        <v>-</v>
      </c>
      <c r="Y300" s="415" t="str">
        <f t="shared" si="87"/>
        <v>-</v>
      </c>
      <c r="Z300" s="416" t="str">
        <f t="shared" si="88"/>
        <v>-</v>
      </c>
      <c r="AA300" s="417"/>
      <c r="AB300" s="414" t="str">
        <f t="shared" si="89"/>
        <v>-</v>
      </c>
      <c r="AC300" s="415" t="str">
        <f t="shared" si="90"/>
        <v>-</v>
      </c>
      <c r="AD300" s="415" t="str">
        <f t="shared" si="91"/>
        <v>-</v>
      </c>
      <c r="AE300" s="416" t="str">
        <f t="shared" si="92"/>
        <v>-</v>
      </c>
      <c r="AF300" s="417"/>
      <c r="AG300" s="410" t="str">
        <f t="shared" si="93"/>
        <v>-</v>
      </c>
      <c r="AH300" s="417"/>
      <c r="AI300" s="418" t="str">
        <f t="shared" si="94"/>
        <v>ù</v>
      </c>
      <c r="AJ300" s="419" t="str">
        <f t="shared" si="95"/>
        <v>~</v>
      </c>
      <c r="AK300" s="417"/>
      <c r="AL300" s="414" t="str">
        <f t="shared" si="96"/>
        <v>-</v>
      </c>
      <c r="AM300" s="416" t="str">
        <f t="shared" si="97"/>
        <v>-</v>
      </c>
    </row>
    <row r="301" spans="2:39" ht="15" x14ac:dyDescent="0.3">
      <c r="B301" s="400" t="str">
        <f>IF(MAX(B$7:B300)+1&gt;MAX('Res.Aux.'!$Y$23:$Y$722),"-",MAX(B$7:B300)+1)</f>
        <v>-</v>
      </c>
      <c r="C301" s="401" t="str">
        <f>IF($B301="-","",INDEX('Res.Aux.'!$A$12:$AE$722,MATCH($B301,'Res.Aux.'!$Y$12:$Y$722,0),MATCH(C$6,'Res.Aux.'!$A$14:$AE$14,0)))</f>
        <v/>
      </c>
      <c r="D301" s="402" t="str">
        <f t="shared" si="82"/>
        <v/>
      </c>
      <c r="E301" s="403" t="str">
        <f>IF($B301="-","",INDEX('Res.Aux.'!$A$12:$AE$722,MATCH($B301,'Res.Aux.'!$Y$12:$Y$722,0),MATCH(E$6,'Res.Aux.'!$A$14:$AE$14,0)))</f>
        <v/>
      </c>
      <c r="F301" s="402" t="str">
        <f t="shared" si="83"/>
        <v/>
      </c>
      <c r="G301" s="404" t="str">
        <f>IF($B301="-","",INDEX('Res.Aux.'!$A$12:$AE$722,MATCH($B301,'Res.Aux.'!$Y$12:$Y$722,0),MATCH(G$6,'Res.Aux.'!$A$14:$AE$14,0)))</f>
        <v/>
      </c>
      <c r="H301" s="405" t="str">
        <f>IF($B301="-","",Datos!$I$16)</f>
        <v/>
      </c>
      <c r="I301" s="406" t="str">
        <f>IF($C301="","",Datos!$G$16)</f>
        <v/>
      </c>
      <c r="J301" s="407" t="str">
        <f>IF($B301="-","",INDEX('Res.Aux.'!$A$12:$AE$722,MATCH($B301,'Res.Aux.'!$Y$12:$Y$722,0),MATCH(J$6,'Res.Aux.'!$A$14:$AE$14,0)))</f>
        <v/>
      </c>
      <c r="K301" s="408" t="str">
        <f>IF($C301="","",Datos!$H$26)</f>
        <v/>
      </c>
      <c r="L301" s="409" t="str">
        <f>IF($I301="","",INDEX(Datos!$D$25:$I$33,MATCH('G. VAR. MAKRO'!$M301,Datos!$E$25:$E$33,0),MATCH('G. VAR. MAKRO'!$L$6,Datos!$D$26:$I$26,0)))</f>
        <v/>
      </c>
      <c r="M301" s="407" t="str">
        <f>IF($I301="","",INDEX('Res.Aux.'!$A$12:$AE$722,MATCH($B301,'Res.Aux.'!$Y$12:$Y$722,0),MATCH(M$6,'Res.Aux.'!$A$22:$AE$22,0)))</f>
        <v/>
      </c>
      <c r="N301" s="410" t="str">
        <f>IF($B301="-","",INDEX('Res.Aux.'!$A$12:$AE$722,MATCH($B301,'Res.Aux.'!$Y$12:$Y$722,0),MATCH(N$6,'Res.Aux.'!$A$14:$AE$14,0)))</f>
        <v/>
      </c>
      <c r="O301" s="411"/>
      <c r="P301" s="412" t="str">
        <f t="shared" si="81"/>
        <v/>
      </c>
      <c r="Q301" s="413" t="str">
        <f t="shared" si="84"/>
        <v>ù</v>
      </c>
      <c r="R301" s="414" t="str">
        <f>IF($B301="-","",INDEX('Res.Aux.'!$A$12:$AE$722,MATCH($B301,'Res.Aux.'!$Y$12:$Y$722,0),MATCH(R$6,'Res.Aux.'!$A$15:$AE$15,0)))</f>
        <v/>
      </c>
      <c r="S301" s="415" t="str">
        <f>IF($B301="-","",INDEX('Res.Aux.'!$A$12:$AE$722,MATCH($B301,'Res.Aux.'!$Y$12:$Y$722,0),MATCH(S$6,'Res.Aux.'!$A$15:$AE$15,0)))</f>
        <v/>
      </c>
      <c r="T301" s="415" t="str">
        <f>IF($B301="-","",INDEX('Res.Aux.'!$A$12:$AE$722,MATCH($B301,'Res.Aux.'!$Y$12:$Y$722,0),MATCH(T$6,'Res.Aux.'!$A$15:$AE$15,0)))</f>
        <v/>
      </c>
      <c r="U301" s="416" t="str">
        <f>IF($B301="-","",INDEX('Res.Aux.'!$A$12:$AE$722,MATCH($B301,'Res.Aux.'!$Y$12:$Y$722,0),MATCH(U$6,'Res.Aux.'!$A$15:$AE$15,0)))</f>
        <v/>
      </c>
      <c r="V301" s="417"/>
      <c r="W301" s="414" t="str">
        <f t="shared" si="85"/>
        <v>-</v>
      </c>
      <c r="X301" s="415" t="str">
        <f t="shared" si="86"/>
        <v>-</v>
      </c>
      <c r="Y301" s="415" t="str">
        <f t="shared" si="87"/>
        <v>-</v>
      </c>
      <c r="Z301" s="416" t="str">
        <f t="shared" si="88"/>
        <v>-</v>
      </c>
      <c r="AA301" s="417"/>
      <c r="AB301" s="414" t="str">
        <f t="shared" si="89"/>
        <v>-</v>
      </c>
      <c r="AC301" s="415" t="str">
        <f t="shared" si="90"/>
        <v>-</v>
      </c>
      <c r="AD301" s="415" t="str">
        <f t="shared" si="91"/>
        <v>-</v>
      </c>
      <c r="AE301" s="416" t="str">
        <f t="shared" si="92"/>
        <v>-</v>
      </c>
      <c r="AF301" s="417"/>
      <c r="AG301" s="410" t="str">
        <f t="shared" si="93"/>
        <v>-</v>
      </c>
      <c r="AH301" s="417"/>
      <c r="AI301" s="418" t="str">
        <f t="shared" si="94"/>
        <v>ù</v>
      </c>
      <c r="AJ301" s="419" t="str">
        <f t="shared" si="95"/>
        <v>~</v>
      </c>
      <c r="AK301" s="417"/>
      <c r="AL301" s="414" t="str">
        <f t="shared" si="96"/>
        <v>-</v>
      </c>
      <c r="AM301" s="416" t="str">
        <f t="shared" si="97"/>
        <v>-</v>
      </c>
    </row>
    <row r="302" spans="2:39" ht="15" x14ac:dyDescent="0.3">
      <c r="B302" s="400" t="str">
        <f>IF(MAX(B$7:B301)+1&gt;MAX('Res.Aux.'!$Y$23:$Y$722),"-",MAX(B$7:B301)+1)</f>
        <v>-</v>
      </c>
      <c r="C302" s="401" t="str">
        <f>IF($B302="-","",INDEX('Res.Aux.'!$A$12:$AE$722,MATCH($B302,'Res.Aux.'!$Y$12:$Y$722,0),MATCH(C$6,'Res.Aux.'!$A$14:$AE$14,0)))</f>
        <v/>
      </c>
      <c r="D302" s="402" t="str">
        <f t="shared" si="82"/>
        <v/>
      </c>
      <c r="E302" s="403" t="str">
        <f>IF($B302="-","",INDEX('Res.Aux.'!$A$12:$AE$722,MATCH($B302,'Res.Aux.'!$Y$12:$Y$722,0),MATCH(E$6,'Res.Aux.'!$A$14:$AE$14,0)))</f>
        <v/>
      </c>
      <c r="F302" s="402" t="str">
        <f t="shared" si="83"/>
        <v/>
      </c>
      <c r="G302" s="404" t="str">
        <f>IF($B302="-","",INDEX('Res.Aux.'!$A$12:$AE$722,MATCH($B302,'Res.Aux.'!$Y$12:$Y$722,0),MATCH(G$6,'Res.Aux.'!$A$14:$AE$14,0)))</f>
        <v/>
      </c>
      <c r="H302" s="405" t="str">
        <f>IF($B302="-","",Datos!$I$16)</f>
        <v/>
      </c>
      <c r="I302" s="406" t="str">
        <f>IF($C302="","",Datos!$G$16)</f>
        <v/>
      </c>
      <c r="J302" s="407" t="str">
        <f>IF($B302="-","",INDEX('Res.Aux.'!$A$12:$AE$722,MATCH($B302,'Res.Aux.'!$Y$12:$Y$722,0),MATCH(J$6,'Res.Aux.'!$A$14:$AE$14,0)))</f>
        <v/>
      </c>
      <c r="K302" s="408" t="str">
        <f>IF($C302="","",Datos!$H$26)</f>
        <v/>
      </c>
      <c r="L302" s="409" t="str">
        <f>IF($I302="","",INDEX(Datos!$D$25:$I$33,MATCH('G. VAR. MAKRO'!$M302,Datos!$E$25:$E$33,0),MATCH('G. VAR. MAKRO'!$L$6,Datos!$D$26:$I$26,0)))</f>
        <v/>
      </c>
      <c r="M302" s="407" t="str">
        <f>IF($I302="","",INDEX('Res.Aux.'!$A$12:$AE$722,MATCH($B302,'Res.Aux.'!$Y$12:$Y$722,0),MATCH(M$6,'Res.Aux.'!$A$22:$AE$22,0)))</f>
        <v/>
      </c>
      <c r="N302" s="410" t="str">
        <f>IF($B302="-","",INDEX('Res.Aux.'!$A$12:$AE$722,MATCH($B302,'Res.Aux.'!$Y$12:$Y$722,0),MATCH(N$6,'Res.Aux.'!$A$14:$AE$14,0)))</f>
        <v/>
      </c>
      <c r="O302" s="411"/>
      <c r="P302" s="412" t="str">
        <f t="shared" si="81"/>
        <v/>
      </c>
      <c r="Q302" s="413" t="str">
        <f t="shared" si="84"/>
        <v>ù</v>
      </c>
      <c r="R302" s="414" t="str">
        <f>IF($B302="-","",INDEX('Res.Aux.'!$A$12:$AE$722,MATCH($B302,'Res.Aux.'!$Y$12:$Y$722,0),MATCH(R$6,'Res.Aux.'!$A$15:$AE$15,0)))</f>
        <v/>
      </c>
      <c r="S302" s="415" t="str">
        <f>IF($B302="-","",INDEX('Res.Aux.'!$A$12:$AE$722,MATCH($B302,'Res.Aux.'!$Y$12:$Y$722,0),MATCH(S$6,'Res.Aux.'!$A$15:$AE$15,0)))</f>
        <v/>
      </c>
      <c r="T302" s="415" t="str">
        <f>IF($B302="-","",INDEX('Res.Aux.'!$A$12:$AE$722,MATCH($B302,'Res.Aux.'!$Y$12:$Y$722,0),MATCH(T$6,'Res.Aux.'!$A$15:$AE$15,0)))</f>
        <v/>
      </c>
      <c r="U302" s="416" t="str">
        <f>IF($B302="-","",INDEX('Res.Aux.'!$A$12:$AE$722,MATCH($B302,'Res.Aux.'!$Y$12:$Y$722,0),MATCH(U$6,'Res.Aux.'!$A$15:$AE$15,0)))</f>
        <v/>
      </c>
      <c r="V302" s="417"/>
      <c r="W302" s="414" t="str">
        <f t="shared" si="85"/>
        <v>-</v>
      </c>
      <c r="X302" s="415" t="str">
        <f t="shared" si="86"/>
        <v>-</v>
      </c>
      <c r="Y302" s="415" t="str">
        <f t="shared" si="87"/>
        <v>-</v>
      </c>
      <c r="Z302" s="416" t="str">
        <f t="shared" si="88"/>
        <v>-</v>
      </c>
      <c r="AA302" s="417"/>
      <c r="AB302" s="414" t="str">
        <f t="shared" si="89"/>
        <v>-</v>
      </c>
      <c r="AC302" s="415" t="str">
        <f t="shared" si="90"/>
        <v>-</v>
      </c>
      <c r="AD302" s="415" t="str">
        <f t="shared" si="91"/>
        <v>-</v>
      </c>
      <c r="AE302" s="416" t="str">
        <f t="shared" si="92"/>
        <v>-</v>
      </c>
      <c r="AF302" s="417"/>
      <c r="AG302" s="410" t="str">
        <f t="shared" si="93"/>
        <v>-</v>
      </c>
      <c r="AH302" s="417"/>
      <c r="AI302" s="418" t="str">
        <f t="shared" si="94"/>
        <v>ù</v>
      </c>
      <c r="AJ302" s="419" t="str">
        <f t="shared" si="95"/>
        <v>~</v>
      </c>
      <c r="AK302" s="417"/>
      <c r="AL302" s="414" t="str">
        <f t="shared" si="96"/>
        <v>-</v>
      </c>
      <c r="AM302" s="416" t="str">
        <f t="shared" si="97"/>
        <v>-</v>
      </c>
    </row>
    <row r="303" spans="2:39" ht="15" x14ac:dyDescent="0.3">
      <c r="B303" s="400" t="str">
        <f>IF(MAX(B$7:B302)+1&gt;MAX('Res.Aux.'!$Y$23:$Y$722),"-",MAX(B$7:B302)+1)</f>
        <v>-</v>
      </c>
      <c r="C303" s="401" t="str">
        <f>IF($B303="-","",INDEX('Res.Aux.'!$A$12:$AE$722,MATCH($B303,'Res.Aux.'!$Y$12:$Y$722,0),MATCH(C$6,'Res.Aux.'!$A$14:$AE$14,0)))</f>
        <v/>
      </c>
      <c r="D303" s="402" t="str">
        <f t="shared" si="82"/>
        <v/>
      </c>
      <c r="E303" s="403" t="str">
        <f>IF($B303="-","",INDEX('Res.Aux.'!$A$12:$AE$722,MATCH($B303,'Res.Aux.'!$Y$12:$Y$722,0),MATCH(E$6,'Res.Aux.'!$A$14:$AE$14,0)))</f>
        <v/>
      </c>
      <c r="F303" s="402" t="str">
        <f t="shared" si="83"/>
        <v/>
      </c>
      <c r="G303" s="404" t="str">
        <f>IF($B303="-","",INDEX('Res.Aux.'!$A$12:$AE$722,MATCH($B303,'Res.Aux.'!$Y$12:$Y$722,0),MATCH(G$6,'Res.Aux.'!$A$14:$AE$14,0)))</f>
        <v/>
      </c>
      <c r="H303" s="405" t="str">
        <f>IF($B303="-","",Datos!$I$16)</f>
        <v/>
      </c>
      <c r="I303" s="406" t="str">
        <f>IF($C303="","",Datos!$G$16)</f>
        <v/>
      </c>
      <c r="J303" s="407" t="str">
        <f>IF($B303="-","",INDEX('Res.Aux.'!$A$12:$AE$722,MATCH($B303,'Res.Aux.'!$Y$12:$Y$722,0),MATCH(J$6,'Res.Aux.'!$A$14:$AE$14,0)))</f>
        <v/>
      </c>
      <c r="K303" s="408" t="str">
        <f>IF($C303="","",Datos!$H$26)</f>
        <v/>
      </c>
      <c r="L303" s="409" t="str">
        <f>IF($I303="","",INDEX(Datos!$D$25:$I$33,MATCH('G. VAR. MAKRO'!$M303,Datos!$E$25:$E$33,0),MATCH('G. VAR. MAKRO'!$L$6,Datos!$D$26:$I$26,0)))</f>
        <v/>
      </c>
      <c r="M303" s="407" t="str">
        <f>IF($I303="","",INDEX('Res.Aux.'!$A$12:$AE$722,MATCH($B303,'Res.Aux.'!$Y$12:$Y$722,0),MATCH(M$6,'Res.Aux.'!$A$22:$AE$22,0)))</f>
        <v/>
      </c>
      <c r="N303" s="410" t="str">
        <f>IF($B303="-","",INDEX('Res.Aux.'!$A$12:$AE$722,MATCH($B303,'Res.Aux.'!$Y$12:$Y$722,0),MATCH(N$6,'Res.Aux.'!$A$14:$AE$14,0)))</f>
        <v/>
      </c>
      <c r="O303" s="411"/>
      <c r="P303" s="412" t="str">
        <f t="shared" si="81"/>
        <v/>
      </c>
      <c r="Q303" s="413" t="str">
        <f t="shared" si="84"/>
        <v>ù</v>
      </c>
      <c r="R303" s="414" t="str">
        <f>IF($B303="-","",INDEX('Res.Aux.'!$A$12:$AE$722,MATCH($B303,'Res.Aux.'!$Y$12:$Y$722,0),MATCH(R$6,'Res.Aux.'!$A$15:$AE$15,0)))</f>
        <v/>
      </c>
      <c r="S303" s="415" t="str">
        <f>IF($B303="-","",INDEX('Res.Aux.'!$A$12:$AE$722,MATCH($B303,'Res.Aux.'!$Y$12:$Y$722,0),MATCH(S$6,'Res.Aux.'!$A$15:$AE$15,0)))</f>
        <v/>
      </c>
      <c r="T303" s="415" t="str">
        <f>IF($B303="-","",INDEX('Res.Aux.'!$A$12:$AE$722,MATCH($B303,'Res.Aux.'!$Y$12:$Y$722,0),MATCH(T$6,'Res.Aux.'!$A$15:$AE$15,0)))</f>
        <v/>
      </c>
      <c r="U303" s="416" t="str">
        <f>IF($B303="-","",INDEX('Res.Aux.'!$A$12:$AE$722,MATCH($B303,'Res.Aux.'!$Y$12:$Y$722,0),MATCH(U$6,'Res.Aux.'!$A$15:$AE$15,0)))</f>
        <v/>
      </c>
      <c r="V303" s="417"/>
      <c r="W303" s="414" t="str">
        <f t="shared" si="85"/>
        <v>-</v>
      </c>
      <c r="X303" s="415" t="str">
        <f t="shared" si="86"/>
        <v>-</v>
      </c>
      <c r="Y303" s="415" t="str">
        <f t="shared" si="87"/>
        <v>-</v>
      </c>
      <c r="Z303" s="416" t="str">
        <f t="shared" si="88"/>
        <v>-</v>
      </c>
      <c r="AA303" s="417"/>
      <c r="AB303" s="414" t="str">
        <f t="shared" si="89"/>
        <v>-</v>
      </c>
      <c r="AC303" s="415" t="str">
        <f t="shared" si="90"/>
        <v>-</v>
      </c>
      <c r="AD303" s="415" t="str">
        <f t="shared" si="91"/>
        <v>-</v>
      </c>
      <c r="AE303" s="416" t="str">
        <f t="shared" si="92"/>
        <v>-</v>
      </c>
      <c r="AF303" s="417"/>
      <c r="AG303" s="410" t="str">
        <f t="shared" si="93"/>
        <v>-</v>
      </c>
      <c r="AH303" s="417"/>
      <c r="AI303" s="418" t="str">
        <f t="shared" si="94"/>
        <v>ù</v>
      </c>
      <c r="AJ303" s="419" t="str">
        <f t="shared" si="95"/>
        <v>~</v>
      </c>
      <c r="AK303" s="417"/>
      <c r="AL303" s="414" t="str">
        <f t="shared" si="96"/>
        <v>-</v>
      </c>
      <c r="AM303" s="416" t="str">
        <f t="shared" si="97"/>
        <v>-</v>
      </c>
    </row>
    <row r="304" spans="2:39" ht="15" x14ac:dyDescent="0.3">
      <c r="B304" s="400" t="str">
        <f>IF(MAX(B$7:B303)+1&gt;MAX('Res.Aux.'!$Y$23:$Y$722),"-",MAX(B$7:B303)+1)</f>
        <v>-</v>
      </c>
      <c r="C304" s="401" t="str">
        <f>IF($B304="-","",INDEX('Res.Aux.'!$A$12:$AE$722,MATCH($B304,'Res.Aux.'!$Y$12:$Y$722,0),MATCH(C$6,'Res.Aux.'!$A$14:$AE$14,0)))</f>
        <v/>
      </c>
      <c r="D304" s="402" t="str">
        <f t="shared" si="82"/>
        <v/>
      </c>
      <c r="E304" s="403" t="str">
        <f>IF($B304="-","",INDEX('Res.Aux.'!$A$12:$AE$722,MATCH($B304,'Res.Aux.'!$Y$12:$Y$722,0),MATCH(E$6,'Res.Aux.'!$A$14:$AE$14,0)))</f>
        <v/>
      </c>
      <c r="F304" s="402" t="str">
        <f t="shared" si="83"/>
        <v/>
      </c>
      <c r="G304" s="404" t="str">
        <f>IF($B304="-","",INDEX('Res.Aux.'!$A$12:$AE$722,MATCH($B304,'Res.Aux.'!$Y$12:$Y$722,0),MATCH(G$6,'Res.Aux.'!$A$14:$AE$14,0)))</f>
        <v/>
      </c>
      <c r="H304" s="405" t="str">
        <f>IF($B304="-","",Datos!$I$16)</f>
        <v/>
      </c>
      <c r="I304" s="406" t="str">
        <f>IF($C304="","",Datos!$G$16)</f>
        <v/>
      </c>
      <c r="J304" s="407" t="str">
        <f>IF($B304="-","",INDEX('Res.Aux.'!$A$12:$AE$722,MATCH($B304,'Res.Aux.'!$Y$12:$Y$722,0),MATCH(J$6,'Res.Aux.'!$A$14:$AE$14,0)))</f>
        <v/>
      </c>
      <c r="K304" s="408" t="str">
        <f>IF($C304="","",Datos!$H$26)</f>
        <v/>
      </c>
      <c r="L304" s="409" t="str">
        <f>IF($I304="","",INDEX(Datos!$D$25:$I$33,MATCH('G. VAR. MAKRO'!$M304,Datos!$E$25:$E$33,0),MATCH('G. VAR. MAKRO'!$L$6,Datos!$D$26:$I$26,0)))</f>
        <v/>
      </c>
      <c r="M304" s="407" t="str">
        <f>IF($I304="","",INDEX('Res.Aux.'!$A$12:$AE$722,MATCH($B304,'Res.Aux.'!$Y$12:$Y$722,0),MATCH(M$6,'Res.Aux.'!$A$22:$AE$22,0)))</f>
        <v/>
      </c>
      <c r="N304" s="410" t="str">
        <f>IF($B304="-","",INDEX('Res.Aux.'!$A$12:$AE$722,MATCH($B304,'Res.Aux.'!$Y$12:$Y$722,0),MATCH(N$6,'Res.Aux.'!$A$14:$AE$14,0)))</f>
        <v/>
      </c>
      <c r="O304" s="411"/>
      <c r="P304" s="412" t="str">
        <f t="shared" si="81"/>
        <v/>
      </c>
      <c r="Q304" s="413" t="str">
        <f t="shared" si="84"/>
        <v>ù</v>
      </c>
      <c r="R304" s="414" t="str">
        <f>IF($B304="-","",INDEX('Res.Aux.'!$A$12:$AE$722,MATCH($B304,'Res.Aux.'!$Y$12:$Y$722,0),MATCH(R$6,'Res.Aux.'!$A$15:$AE$15,0)))</f>
        <v/>
      </c>
      <c r="S304" s="415" t="str">
        <f>IF($B304="-","",INDEX('Res.Aux.'!$A$12:$AE$722,MATCH($B304,'Res.Aux.'!$Y$12:$Y$722,0),MATCH(S$6,'Res.Aux.'!$A$15:$AE$15,0)))</f>
        <v/>
      </c>
      <c r="T304" s="415" t="str">
        <f>IF($B304="-","",INDEX('Res.Aux.'!$A$12:$AE$722,MATCH($B304,'Res.Aux.'!$Y$12:$Y$722,0),MATCH(T$6,'Res.Aux.'!$A$15:$AE$15,0)))</f>
        <v/>
      </c>
      <c r="U304" s="416" t="str">
        <f>IF($B304="-","",INDEX('Res.Aux.'!$A$12:$AE$722,MATCH($B304,'Res.Aux.'!$Y$12:$Y$722,0),MATCH(U$6,'Res.Aux.'!$A$15:$AE$15,0)))</f>
        <v/>
      </c>
      <c r="V304" s="417"/>
      <c r="W304" s="414" t="str">
        <f t="shared" si="85"/>
        <v>-</v>
      </c>
      <c r="X304" s="415" t="str">
        <f t="shared" si="86"/>
        <v>-</v>
      </c>
      <c r="Y304" s="415" t="str">
        <f t="shared" si="87"/>
        <v>-</v>
      </c>
      <c r="Z304" s="416" t="str">
        <f t="shared" si="88"/>
        <v>-</v>
      </c>
      <c r="AA304" s="417"/>
      <c r="AB304" s="414" t="str">
        <f t="shared" si="89"/>
        <v>-</v>
      </c>
      <c r="AC304" s="415" t="str">
        <f t="shared" si="90"/>
        <v>-</v>
      </c>
      <c r="AD304" s="415" t="str">
        <f t="shared" si="91"/>
        <v>-</v>
      </c>
      <c r="AE304" s="416" t="str">
        <f t="shared" si="92"/>
        <v>-</v>
      </c>
      <c r="AF304" s="417"/>
      <c r="AG304" s="410" t="str">
        <f t="shared" si="93"/>
        <v>-</v>
      </c>
      <c r="AH304" s="417"/>
      <c r="AI304" s="418" t="str">
        <f t="shared" si="94"/>
        <v>ù</v>
      </c>
      <c r="AJ304" s="419" t="str">
        <f t="shared" si="95"/>
        <v>~</v>
      </c>
      <c r="AK304" s="417"/>
      <c r="AL304" s="414" t="str">
        <f t="shared" si="96"/>
        <v>-</v>
      </c>
      <c r="AM304" s="416" t="str">
        <f t="shared" si="97"/>
        <v>-</v>
      </c>
    </row>
    <row r="305" spans="2:39" ht="15" x14ac:dyDescent="0.3">
      <c r="B305" s="400" t="str">
        <f>IF(MAX(B$7:B304)+1&gt;MAX('Res.Aux.'!$Y$23:$Y$722),"-",MAX(B$7:B304)+1)</f>
        <v>-</v>
      </c>
      <c r="C305" s="401" t="str">
        <f>IF($B305="-","",INDEX('Res.Aux.'!$A$12:$AE$722,MATCH($B305,'Res.Aux.'!$Y$12:$Y$722,0),MATCH(C$6,'Res.Aux.'!$A$14:$AE$14,0)))</f>
        <v/>
      </c>
      <c r="D305" s="402" t="str">
        <f t="shared" si="82"/>
        <v/>
      </c>
      <c r="E305" s="403" t="str">
        <f>IF($B305="-","",INDEX('Res.Aux.'!$A$12:$AE$722,MATCH($B305,'Res.Aux.'!$Y$12:$Y$722,0),MATCH(E$6,'Res.Aux.'!$A$14:$AE$14,0)))</f>
        <v/>
      </c>
      <c r="F305" s="402" t="str">
        <f t="shared" si="83"/>
        <v/>
      </c>
      <c r="G305" s="404" t="str">
        <f>IF($B305="-","",INDEX('Res.Aux.'!$A$12:$AE$722,MATCH($B305,'Res.Aux.'!$Y$12:$Y$722,0),MATCH(G$6,'Res.Aux.'!$A$14:$AE$14,0)))</f>
        <v/>
      </c>
      <c r="H305" s="405" t="str">
        <f>IF($B305="-","",Datos!$I$16)</f>
        <v/>
      </c>
      <c r="I305" s="406" t="str">
        <f>IF($C305="","",Datos!$G$16)</f>
        <v/>
      </c>
      <c r="J305" s="407" t="str">
        <f>IF($B305="-","",INDEX('Res.Aux.'!$A$12:$AE$722,MATCH($B305,'Res.Aux.'!$Y$12:$Y$722,0),MATCH(J$6,'Res.Aux.'!$A$14:$AE$14,0)))</f>
        <v/>
      </c>
      <c r="K305" s="408" t="str">
        <f>IF($C305="","",Datos!$H$26)</f>
        <v/>
      </c>
      <c r="L305" s="409" t="str">
        <f>IF($I305="","",INDEX(Datos!$D$25:$I$33,MATCH('G. VAR. MAKRO'!$M305,Datos!$E$25:$E$33,0),MATCH('G. VAR. MAKRO'!$L$6,Datos!$D$26:$I$26,0)))</f>
        <v/>
      </c>
      <c r="M305" s="407" t="str">
        <f>IF($I305="","",INDEX('Res.Aux.'!$A$12:$AE$722,MATCH($B305,'Res.Aux.'!$Y$12:$Y$722,0),MATCH(M$6,'Res.Aux.'!$A$22:$AE$22,0)))</f>
        <v/>
      </c>
      <c r="N305" s="410" t="str">
        <f>IF($B305="-","",INDEX('Res.Aux.'!$A$12:$AE$722,MATCH($B305,'Res.Aux.'!$Y$12:$Y$722,0),MATCH(N$6,'Res.Aux.'!$A$14:$AE$14,0)))</f>
        <v/>
      </c>
      <c r="O305" s="411"/>
      <c r="P305" s="412" t="str">
        <f t="shared" si="81"/>
        <v/>
      </c>
      <c r="Q305" s="413" t="str">
        <f t="shared" si="84"/>
        <v>ù</v>
      </c>
      <c r="R305" s="414" t="str">
        <f>IF($B305="-","",INDEX('Res.Aux.'!$A$12:$AE$722,MATCH($B305,'Res.Aux.'!$Y$12:$Y$722,0),MATCH(R$6,'Res.Aux.'!$A$15:$AE$15,0)))</f>
        <v/>
      </c>
      <c r="S305" s="415" t="str">
        <f>IF($B305="-","",INDEX('Res.Aux.'!$A$12:$AE$722,MATCH($B305,'Res.Aux.'!$Y$12:$Y$722,0),MATCH(S$6,'Res.Aux.'!$A$15:$AE$15,0)))</f>
        <v/>
      </c>
      <c r="T305" s="415" t="str">
        <f>IF($B305="-","",INDEX('Res.Aux.'!$A$12:$AE$722,MATCH($B305,'Res.Aux.'!$Y$12:$Y$722,0),MATCH(T$6,'Res.Aux.'!$A$15:$AE$15,0)))</f>
        <v/>
      </c>
      <c r="U305" s="416" t="str">
        <f>IF($B305="-","",INDEX('Res.Aux.'!$A$12:$AE$722,MATCH($B305,'Res.Aux.'!$Y$12:$Y$722,0),MATCH(U$6,'Res.Aux.'!$A$15:$AE$15,0)))</f>
        <v/>
      </c>
      <c r="V305" s="417"/>
      <c r="W305" s="414" t="str">
        <f t="shared" si="85"/>
        <v>-</v>
      </c>
      <c r="X305" s="415" t="str">
        <f t="shared" si="86"/>
        <v>-</v>
      </c>
      <c r="Y305" s="415" t="str">
        <f t="shared" si="87"/>
        <v>-</v>
      </c>
      <c r="Z305" s="416" t="str">
        <f t="shared" si="88"/>
        <v>-</v>
      </c>
      <c r="AA305" s="417"/>
      <c r="AB305" s="414" t="str">
        <f t="shared" si="89"/>
        <v>-</v>
      </c>
      <c r="AC305" s="415" t="str">
        <f t="shared" si="90"/>
        <v>-</v>
      </c>
      <c r="AD305" s="415" t="str">
        <f t="shared" si="91"/>
        <v>-</v>
      </c>
      <c r="AE305" s="416" t="str">
        <f t="shared" si="92"/>
        <v>-</v>
      </c>
      <c r="AF305" s="417"/>
      <c r="AG305" s="410" t="str">
        <f t="shared" si="93"/>
        <v>-</v>
      </c>
      <c r="AH305" s="417"/>
      <c r="AI305" s="418" t="str">
        <f t="shared" si="94"/>
        <v>ù</v>
      </c>
      <c r="AJ305" s="419" t="str">
        <f t="shared" si="95"/>
        <v>~</v>
      </c>
      <c r="AK305" s="417"/>
      <c r="AL305" s="414" t="str">
        <f t="shared" si="96"/>
        <v>-</v>
      </c>
      <c r="AM305" s="416" t="str">
        <f t="shared" si="97"/>
        <v>-</v>
      </c>
    </row>
    <row r="306" spans="2:39" ht="15" x14ac:dyDescent="0.3">
      <c r="B306" s="400" t="str">
        <f>IF(MAX(B$7:B305)+1&gt;MAX('Res.Aux.'!$Y$23:$Y$722),"-",MAX(B$7:B305)+1)</f>
        <v>-</v>
      </c>
      <c r="C306" s="401" t="str">
        <f>IF($B306="-","",INDEX('Res.Aux.'!$A$12:$AE$722,MATCH($B306,'Res.Aux.'!$Y$12:$Y$722,0),MATCH(C$6,'Res.Aux.'!$A$14:$AE$14,0)))</f>
        <v/>
      </c>
      <c r="D306" s="402" t="str">
        <f t="shared" si="82"/>
        <v/>
      </c>
      <c r="E306" s="403" t="str">
        <f>IF($B306="-","",INDEX('Res.Aux.'!$A$12:$AE$722,MATCH($B306,'Res.Aux.'!$Y$12:$Y$722,0),MATCH(E$6,'Res.Aux.'!$A$14:$AE$14,0)))</f>
        <v/>
      </c>
      <c r="F306" s="402" t="str">
        <f t="shared" si="83"/>
        <v/>
      </c>
      <c r="G306" s="404" t="str">
        <f>IF($B306="-","",INDEX('Res.Aux.'!$A$12:$AE$722,MATCH($B306,'Res.Aux.'!$Y$12:$Y$722,0),MATCH(G$6,'Res.Aux.'!$A$14:$AE$14,0)))</f>
        <v/>
      </c>
      <c r="H306" s="405" t="str">
        <f>IF($B306="-","",Datos!$I$16)</f>
        <v/>
      </c>
      <c r="I306" s="406" t="str">
        <f>IF($C306="","",Datos!$G$16)</f>
        <v/>
      </c>
      <c r="J306" s="407" t="str">
        <f>IF($B306="-","",INDEX('Res.Aux.'!$A$12:$AE$722,MATCH($B306,'Res.Aux.'!$Y$12:$Y$722,0),MATCH(J$6,'Res.Aux.'!$A$14:$AE$14,0)))</f>
        <v/>
      </c>
      <c r="K306" s="408" t="str">
        <f>IF($C306="","",Datos!$H$26)</f>
        <v/>
      </c>
      <c r="L306" s="409" t="str">
        <f>IF($I306="","",INDEX(Datos!$D$25:$I$33,MATCH('G. VAR. MAKRO'!$M306,Datos!$E$25:$E$33,0),MATCH('G. VAR. MAKRO'!$L$6,Datos!$D$26:$I$26,0)))</f>
        <v/>
      </c>
      <c r="M306" s="407" t="str">
        <f>IF($I306="","",INDEX('Res.Aux.'!$A$12:$AE$722,MATCH($B306,'Res.Aux.'!$Y$12:$Y$722,0),MATCH(M$6,'Res.Aux.'!$A$22:$AE$22,0)))</f>
        <v/>
      </c>
      <c r="N306" s="410" t="str">
        <f>IF($B306="-","",INDEX('Res.Aux.'!$A$12:$AE$722,MATCH($B306,'Res.Aux.'!$Y$12:$Y$722,0),MATCH(N$6,'Res.Aux.'!$A$14:$AE$14,0)))</f>
        <v/>
      </c>
      <c r="O306" s="411"/>
      <c r="P306" s="412" t="str">
        <f t="shared" si="81"/>
        <v/>
      </c>
      <c r="Q306" s="413" t="str">
        <f t="shared" si="84"/>
        <v>ù</v>
      </c>
      <c r="R306" s="414" t="str">
        <f>IF($B306="-","",INDEX('Res.Aux.'!$A$12:$AE$722,MATCH($B306,'Res.Aux.'!$Y$12:$Y$722,0),MATCH(R$6,'Res.Aux.'!$A$15:$AE$15,0)))</f>
        <v/>
      </c>
      <c r="S306" s="415" t="str">
        <f>IF($B306="-","",INDEX('Res.Aux.'!$A$12:$AE$722,MATCH($B306,'Res.Aux.'!$Y$12:$Y$722,0),MATCH(S$6,'Res.Aux.'!$A$15:$AE$15,0)))</f>
        <v/>
      </c>
      <c r="T306" s="415" t="str">
        <f>IF($B306="-","",INDEX('Res.Aux.'!$A$12:$AE$722,MATCH($B306,'Res.Aux.'!$Y$12:$Y$722,0),MATCH(T$6,'Res.Aux.'!$A$15:$AE$15,0)))</f>
        <v/>
      </c>
      <c r="U306" s="416" t="str">
        <f>IF($B306="-","",INDEX('Res.Aux.'!$A$12:$AE$722,MATCH($B306,'Res.Aux.'!$Y$12:$Y$722,0),MATCH(U$6,'Res.Aux.'!$A$15:$AE$15,0)))</f>
        <v/>
      </c>
      <c r="V306" s="417"/>
      <c r="W306" s="414" t="str">
        <f t="shared" si="85"/>
        <v>-</v>
      </c>
      <c r="X306" s="415" t="str">
        <f t="shared" si="86"/>
        <v>-</v>
      </c>
      <c r="Y306" s="415" t="str">
        <f t="shared" si="87"/>
        <v>-</v>
      </c>
      <c r="Z306" s="416" t="str">
        <f t="shared" si="88"/>
        <v>-</v>
      </c>
      <c r="AA306" s="417"/>
      <c r="AB306" s="414" t="str">
        <f t="shared" si="89"/>
        <v>-</v>
      </c>
      <c r="AC306" s="415" t="str">
        <f t="shared" si="90"/>
        <v>-</v>
      </c>
      <c r="AD306" s="415" t="str">
        <f t="shared" si="91"/>
        <v>-</v>
      </c>
      <c r="AE306" s="416" t="str">
        <f t="shared" si="92"/>
        <v>-</v>
      </c>
      <c r="AF306" s="417"/>
      <c r="AG306" s="410" t="str">
        <f t="shared" si="93"/>
        <v>-</v>
      </c>
      <c r="AH306" s="417"/>
      <c r="AI306" s="418" t="str">
        <f t="shared" si="94"/>
        <v>ù</v>
      </c>
      <c r="AJ306" s="419" t="str">
        <f t="shared" si="95"/>
        <v>~</v>
      </c>
      <c r="AK306" s="417"/>
      <c r="AL306" s="414" t="str">
        <f t="shared" si="96"/>
        <v>-</v>
      </c>
      <c r="AM306" s="416" t="str">
        <f t="shared" si="97"/>
        <v>-</v>
      </c>
    </row>
    <row r="307" spans="2:39" ht="15" x14ac:dyDescent="0.3">
      <c r="B307" s="400" t="str">
        <f>IF(MAX(B$7:B306)+1&gt;MAX('Res.Aux.'!$Y$23:$Y$722),"-",MAX(B$7:B306)+1)</f>
        <v>-</v>
      </c>
      <c r="C307" s="401" t="str">
        <f>IF($B307="-","",INDEX('Res.Aux.'!$A$12:$AE$722,MATCH($B307,'Res.Aux.'!$Y$12:$Y$722,0),MATCH(C$6,'Res.Aux.'!$A$14:$AE$14,0)))</f>
        <v/>
      </c>
      <c r="D307" s="402" t="str">
        <f t="shared" si="82"/>
        <v/>
      </c>
      <c r="E307" s="403" t="str">
        <f>IF($B307="-","",INDEX('Res.Aux.'!$A$12:$AE$722,MATCH($B307,'Res.Aux.'!$Y$12:$Y$722,0),MATCH(E$6,'Res.Aux.'!$A$14:$AE$14,0)))</f>
        <v/>
      </c>
      <c r="F307" s="402" t="str">
        <f t="shared" si="83"/>
        <v/>
      </c>
      <c r="G307" s="404" t="str">
        <f>IF($B307="-","",INDEX('Res.Aux.'!$A$12:$AE$722,MATCH($B307,'Res.Aux.'!$Y$12:$Y$722,0),MATCH(G$6,'Res.Aux.'!$A$14:$AE$14,0)))</f>
        <v/>
      </c>
      <c r="H307" s="405" t="str">
        <f>IF($B307="-","",Datos!$I$16)</f>
        <v/>
      </c>
      <c r="I307" s="406" t="str">
        <f>IF($C307="","",Datos!$G$16)</f>
        <v/>
      </c>
      <c r="J307" s="407" t="str">
        <f>IF($B307="-","",INDEX('Res.Aux.'!$A$12:$AE$722,MATCH($B307,'Res.Aux.'!$Y$12:$Y$722,0),MATCH(J$6,'Res.Aux.'!$A$14:$AE$14,0)))</f>
        <v/>
      </c>
      <c r="K307" s="408" t="str">
        <f>IF($C307="","",Datos!$H$26)</f>
        <v/>
      </c>
      <c r="L307" s="409" t="str">
        <f>IF($I307="","",INDEX(Datos!$D$25:$I$33,MATCH('G. VAR. MAKRO'!$M307,Datos!$E$25:$E$33,0),MATCH('G. VAR. MAKRO'!$L$6,Datos!$D$26:$I$26,0)))</f>
        <v/>
      </c>
      <c r="M307" s="407" t="str">
        <f>IF($I307="","",INDEX('Res.Aux.'!$A$12:$AE$722,MATCH($B307,'Res.Aux.'!$Y$12:$Y$722,0),MATCH(M$6,'Res.Aux.'!$A$22:$AE$22,0)))</f>
        <v/>
      </c>
      <c r="N307" s="410" t="str">
        <f>IF($B307="-","",INDEX('Res.Aux.'!$A$12:$AE$722,MATCH($B307,'Res.Aux.'!$Y$12:$Y$722,0),MATCH(N$6,'Res.Aux.'!$A$14:$AE$14,0)))</f>
        <v/>
      </c>
      <c r="O307" s="411"/>
      <c r="P307" s="412" t="str">
        <f t="shared" si="81"/>
        <v/>
      </c>
      <c r="Q307" s="413" t="str">
        <f t="shared" si="84"/>
        <v>ù</v>
      </c>
      <c r="R307" s="414" t="str">
        <f>IF($B307="-","",INDEX('Res.Aux.'!$A$12:$AE$722,MATCH($B307,'Res.Aux.'!$Y$12:$Y$722,0),MATCH(R$6,'Res.Aux.'!$A$15:$AE$15,0)))</f>
        <v/>
      </c>
      <c r="S307" s="415" t="str">
        <f>IF($B307="-","",INDEX('Res.Aux.'!$A$12:$AE$722,MATCH($B307,'Res.Aux.'!$Y$12:$Y$722,0),MATCH(S$6,'Res.Aux.'!$A$15:$AE$15,0)))</f>
        <v/>
      </c>
      <c r="T307" s="415" t="str">
        <f>IF($B307="-","",INDEX('Res.Aux.'!$A$12:$AE$722,MATCH($B307,'Res.Aux.'!$Y$12:$Y$722,0),MATCH(T$6,'Res.Aux.'!$A$15:$AE$15,0)))</f>
        <v/>
      </c>
      <c r="U307" s="416" t="str">
        <f>IF($B307="-","",INDEX('Res.Aux.'!$A$12:$AE$722,MATCH($B307,'Res.Aux.'!$Y$12:$Y$722,0),MATCH(U$6,'Res.Aux.'!$A$15:$AE$15,0)))</f>
        <v/>
      </c>
      <c r="V307" s="417"/>
      <c r="W307" s="414" t="str">
        <f t="shared" si="85"/>
        <v>-</v>
      </c>
      <c r="X307" s="415" t="str">
        <f t="shared" si="86"/>
        <v>-</v>
      </c>
      <c r="Y307" s="415" t="str">
        <f t="shared" si="87"/>
        <v>-</v>
      </c>
      <c r="Z307" s="416" t="str">
        <f t="shared" si="88"/>
        <v>-</v>
      </c>
      <c r="AA307" s="417"/>
      <c r="AB307" s="414" t="str">
        <f t="shared" si="89"/>
        <v>-</v>
      </c>
      <c r="AC307" s="415" t="str">
        <f t="shared" si="90"/>
        <v>-</v>
      </c>
      <c r="AD307" s="415" t="str">
        <f t="shared" si="91"/>
        <v>-</v>
      </c>
      <c r="AE307" s="416" t="str">
        <f t="shared" si="92"/>
        <v>-</v>
      </c>
      <c r="AF307" s="417"/>
      <c r="AG307" s="410" t="str">
        <f t="shared" si="93"/>
        <v>-</v>
      </c>
      <c r="AH307" s="417"/>
      <c r="AI307" s="418" t="str">
        <f t="shared" si="94"/>
        <v>ù</v>
      </c>
      <c r="AJ307" s="419" t="str">
        <f t="shared" si="95"/>
        <v>~</v>
      </c>
      <c r="AK307" s="417"/>
      <c r="AL307" s="414" t="str">
        <f t="shared" si="96"/>
        <v>-</v>
      </c>
      <c r="AM307" s="416" t="str">
        <f t="shared" si="97"/>
        <v>-</v>
      </c>
    </row>
    <row r="308" spans="2:39" ht="15" x14ac:dyDescent="0.3">
      <c r="B308" s="400" t="str">
        <f>IF(MAX(B$7:B307)+1&gt;MAX('Res.Aux.'!$Y$23:$Y$722),"-",MAX(B$7:B307)+1)</f>
        <v>-</v>
      </c>
      <c r="C308" s="401" t="str">
        <f>IF($B308="-","",INDEX('Res.Aux.'!$A$12:$AE$722,MATCH($B308,'Res.Aux.'!$Y$12:$Y$722,0),MATCH(C$6,'Res.Aux.'!$A$14:$AE$14,0)))</f>
        <v/>
      </c>
      <c r="D308" s="402" t="str">
        <f t="shared" si="82"/>
        <v/>
      </c>
      <c r="E308" s="403" t="str">
        <f>IF($B308="-","",INDEX('Res.Aux.'!$A$12:$AE$722,MATCH($B308,'Res.Aux.'!$Y$12:$Y$722,0),MATCH(E$6,'Res.Aux.'!$A$14:$AE$14,0)))</f>
        <v/>
      </c>
      <c r="F308" s="402" t="str">
        <f t="shared" si="83"/>
        <v/>
      </c>
      <c r="G308" s="404" t="str">
        <f>IF($B308="-","",INDEX('Res.Aux.'!$A$12:$AE$722,MATCH($B308,'Res.Aux.'!$Y$12:$Y$722,0),MATCH(G$6,'Res.Aux.'!$A$14:$AE$14,0)))</f>
        <v/>
      </c>
      <c r="H308" s="405" t="str">
        <f>IF($B308="-","",Datos!$I$16)</f>
        <v/>
      </c>
      <c r="I308" s="406" t="str">
        <f>IF($C308="","",Datos!$G$16)</f>
        <v/>
      </c>
      <c r="J308" s="407" t="str">
        <f>IF($B308="-","",INDEX('Res.Aux.'!$A$12:$AE$722,MATCH($B308,'Res.Aux.'!$Y$12:$Y$722,0),MATCH(J$6,'Res.Aux.'!$A$14:$AE$14,0)))</f>
        <v/>
      </c>
      <c r="K308" s="408" t="str">
        <f>IF($C308="","",Datos!$H$26)</f>
        <v/>
      </c>
      <c r="L308" s="409" t="str">
        <f>IF($I308="","",INDEX(Datos!$D$25:$I$33,MATCH('G. VAR. MAKRO'!$M308,Datos!$E$25:$E$33,0),MATCH('G. VAR. MAKRO'!$L$6,Datos!$D$26:$I$26,0)))</f>
        <v/>
      </c>
      <c r="M308" s="407" t="str">
        <f>IF($I308="","",INDEX('Res.Aux.'!$A$12:$AE$722,MATCH($B308,'Res.Aux.'!$Y$12:$Y$722,0),MATCH(M$6,'Res.Aux.'!$A$22:$AE$22,0)))</f>
        <v/>
      </c>
      <c r="N308" s="410" t="str">
        <f>IF($B308="-","",INDEX('Res.Aux.'!$A$12:$AE$722,MATCH($B308,'Res.Aux.'!$Y$12:$Y$722,0),MATCH(N$6,'Res.Aux.'!$A$14:$AE$14,0)))</f>
        <v/>
      </c>
      <c r="O308" s="411"/>
      <c r="P308" s="412" t="str">
        <f t="shared" si="81"/>
        <v/>
      </c>
      <c r="Q308" s="413" t="str">
        <f t="shared" si="84"/>
        <v>ù</v>
      </c>
      <c r="R308" s="414" t="str">
        <f>IF($B308="-","",INDEX('Res.Aux.'!$A$12:$AE$722,MATCH($B308,'Res.Aux.'!$Y$12:$Y$722,0),MATCH(R$6,'Res.Aux.'!$A$15:$AE$15,0)))</f>
        <v/>
      </c>
      <c r="S308" s="415" t="str">
        <f>IF($B308="-","",INDEX('Res.Aux.'!$A$12:$AE$722,MATCH($B308,'Res.Aux.'!$Y$12:$Y$722,0),MATCH(S$6,'Res.Aux.'!$A$15:$AE$15,0)))</f>
        <v/>
      </c>
      <c r="T308" s="415" t="str">
        <f>IF($B308="-","",INDEX('Res.Aux.'!$A$12:$AE$722,MATCH($B308,'Res.Aux.'!$Y$12:$Y$722,0),MATCH(T$6,'Res.Aux.'!$A$15:$AE$15,0)))</f>
        <v/>
      </c>
      <c r="U308" s="416" t="str">
        <f>IF($B308="-","",INDEX('Res.Aux.'!$A$12:$AE$722,MATCH($B308,'Res.Aux.'!$Y$12:$Y$722,0),MATCH(U$6,'Res.Aux.'!$A$15:$AE$15,0)))</f>
        <v/>
      </c>
      <c r="V308" s="417"/>
      <c r="W308" s="414" t="str">
        <f t="shared" si="85"/>
        <v>-</v>
      </c>
      <c r="X308" s="415" t="str">
        <f t="shared" si="86"/>
        <v>-</v>
      </c>
      <c r="Y308" s="415" t="str">
        <f t="shared" si="87"/>
        <v>-</v>
      </c>
      <c r="Z308" s="416" t="str">
        <f t="shared" si="88"/>
        <v>-</v>
      </c>
      <c r="AA308" s="417"/>
      <c r="AB308" s="414" t="str">
        <f t="shared" si="89"/>
        <v>-</v>
      </c>
      <c r="AC308" s="415" t="str">
        <f t="shared" si="90"/>
        <v>-</v>
      </c>
      <c r="AD308" s="415" t="str">
        <f t="shared" si="91"/>
        <v>-</v>
      </c>
      <c r="AE308" s="416" t="str">
        <f t="shared" si="92"/>
        <v>-</v>
      </c>
      <c r="AF308" s="417"/>
      <c r="AG308" s="410" t="str">
        <f t="shared" si="93"/>
        <v>-</v>
      </c>
      <c r="AH308" s="417"/>
      <c r="AI308" s="418" t="str">
        <f t="shared" si="94"/>
        <v>ù</v>
      </c>
      <c r="AJ308" s="419" t="str">
        <f t="shared" si="95"/>
        <v>~</v>
      </c>
      <c r="AK308" s="417"/>
      <c r="AL308" s="414" t="str">
        <f t="shared" si="96"/>
        <v>-</v>
      </c>
      <c r="AM308" s="416" t="str">
        <f t="shared" si="97"/>
        <v>-</v>
      </c>
    </row>
    <row r="309" spans="2:39" ht="15" x14ac:dyDescent="0.3">
      <c r="B309" s="400" t="str">
        <f>IF(MAX(B$7:B308)+1&gt;MAX('Res.Aux.'!$Y$23:$Y$722),"-",MAX(B$7:B308)+1)</f>
        <v>-</v>
      </c>
      <c r="C309" s="401" t="str">
        <f>IF($B309="-","",INDEX('Res.Aux.'!$A$12:$AE$722,MATCH($B309,'Res.Aux.'!$Y$12:$Y$722,0),MATCH(C$6,'Res.Aux.'!$A$14:$AE$14,0)))</f>
        <v/>
      </c>
      <c r="D309" s="402" t="str">
        <f t="shared" si="82"/>
        <v/>
      </c>
      <c r="E309" s="403" t="str">
        <f>IF($B309="-","",INDEX('Res.Aux.'!$A$12:$AE$722,MATCH($B309,'Res.Aux.'!$Y$12:$Y$722,0),MATCH(E$6,'Res.Aux.'!$A$14:$AE$14,0)))</f>
        <v/>
      </c>
      <c r="F309" s="402" t="str">
        <f t="shared" si="83"/>
        <v/>
      </c>
      <c r="G309" s="404" t="str">
        <f>IF($B309="-","",INDEX('Res.Aux.'!$A$12:$AE$722,MATCH($B309,'Res.Aux.'!$Y$12:$Y$722,0),MATCH(G$6,'Res.Aux.'!$A$14:$AE$14,0)))</f>
        <v/>
      </c>
      <c r="H309" s="405" t="str">
        <f>IF($B309="-","",Datos!$I$16)</f>
        <v/>
      </c>
      <c r="I309" s="406" t="str">
        <f>IF($C309="","",Datos!$G$16)</f>
        <v/>
      </c>
      <c r="J309" s="407" t="str">
        <f>IF($B309="-","",INDEX('Res.Aux.'!$A$12:$AE$722,MATCH($B309,'Res.Aux.'!$Y$12:$Y$722,0),MATCH(J$6,'Res.Aux.'!$A$14:$AE$14,0)))</f>
        <v/>
      </c>
      <c r="K309" s="408" t="str">
        <f>IF($C309="","",Datos!$H$26)</f>
        <v/>
      </c>
      <c r="L309" s="409" t="str">
        <f>IF($I309="","",INDEX(Datos!$D$25:$I$33,MATCH('G. VAR. MAKRO'!$M309,Datos!$E$25:$E$33,0),MATCH('G. VAR. MAKRO'!$L$6,Datos!$D$26:$I$26,0)))</f>
        <v/>
      </c>
      <c r="M309" s="407" t="str">
        <f>IF($I309="","",INDEX('Res.Aux.'!$A$12:$AE$722,MATCH($B309,'Res.Aux.'!$Y$12:$Y$722,0),MATCH(M$6,'Res.Aux.'!$A$22:$AE$22,0)))</f>
        <v/>
      </c>
      <c r="N309" s="410" t="str">
        <f>IF($B309="-","",INDEX('Res.Aux.'!$A$12:$AE$722,MATCH($B309,'Res.Aux.'!$Y$12:$Y$722,0),MATCH(N$6,'Res.Aux.'!$A$14:$AE$14,0)))</f>
        <v/>
      </c>
      <c r="O309" s="411"/>
      <c r="P309" s="412" t="str">
        <f t="shared" si="81"/>
        <v/>
      </c>
      <c r="Q309" s="413" t="str">
        <f t="shared" si="84"/>
        <v>ù</v>
      </c>
      <c r="R309" s="414" t="str">
        <f>IF($B309="-","",INDEX('Res.Aux.'!$A$12:$AE$722,MATCH($B309,'Res.Aux.'!$Y$12:$Y$722,0),MATCH(R$6,'Res.Aux.'!$A$15:$AE$15,0)))</f>
        <v/>
      </c>
      <c r="S309" s="415" t="str">
        <f>IF($B309="-","",INDEX('Res.Aux.'!$A$12:$AE$722,MATCH($B309,'Res.Aux.'!$Y$12:$Y$722,0),MATCH(S$6,'Res.Aux.'!$A$15:$AE$15,0)))</f>
        <v/>
      </c>
      <c r="T309" s="415" t="str">
        <f>IF($B309="-","",INDEX('Res.Aux.'!$A$12:$AE$722,MATCH($B309,'Res.Aux.'!$Y$12:$Y$722,0),MATCH(T$6,'Res.Aux.'!$A$15:$AE$15,0)))</f>
        <v/>
      </c>
      <c r="U309" s="416" t="str">
        <f>IF($B309="-","",INDEX('Res.Aux.'!$A$12:$AE$722,MATCH($B309,'Res.Aux.'!$Y$12:$Y$722,0),MATCH(U$6,'Res.Aux.'!$A$15:$AE$15,0)))</f>
        <v/>
      </c>
      <c r="V309" s="417"/>
      <c r="W309" s="414" t="str">
        <f t="shared" si="85"/>
        <v>-</v>
      </c>
      <c r="X309" s="415" t="str">
        <f t="shared" si="86"/>
        <v>-</v>
      </c>
      <c r="Y309" s="415" t="str">
        <f t="shared" si="87"/>
        <v>-</v>
      </c>
      <c r="Z309" s="416" t="str">
        <f t="shared" si="88"/>
        <v>-</v>
      </c>
      <c r="AA309" s="417"/>
      <c r="AB309" s="414" t="str">
        <f t="shared" si="89"/>
        <v>-</v>
      </c>
      <c r="AC309" s="415" t="str">
        <f t="shared" si="90"/>
        <v>-</v>
      </c>
      <c r="AD309" s="415" t="str">
        <f t="shared" si="91"/>
        <v>-</v>
      </c>
      <c r="AE309" s="416" t="str">
        <f t="shared" si="92"/>
        <v>-</v>
      </c>
      <c r="AF309" s="417"/>
      <c r="AG309" s="410" t="str">
        <f t="shared" si="93"/>
        <v>-</v>
      </c>
      <c r="AH309" s="417"/>
      <c r="AI309" s="418" t="str">
        <f t="shared" si="94"/>
        <v>ù</v>
      </c>
      <c r="AJ309" s="419" t="str">
        <f t="shared" si="95"/>
        <v>~</v>
      </c>
      <c r="AK309" s="417"/>
      <c r="AL309" s="414" t="str">
        <f t="shared" si="96"/>
        <v>-</v>
      </c>
      <c r="AM309" s="416" t="str">
        <f t="shared" si="97"/>
        <v>-</v>
      </c>
    </row>
    <row r="310" spans="2:39" ht="15" x14ac:dyDescent="0.3">
      <c r="B310" s="400" t="str">
        <f>IF(MAX(B$7:B309)+1&gt;MAX('Res.Aux.'!$Y$23:$Y$722),"-",MAX(B$7:B309)+1)</f>
        <v>-</v>
      </c>
      <c r="C310" s="401" t="str">
        <f>IF($B310="-","",INDEX('Res.Aux.'!$A$12:$AE$722,MATCH($B310,'Res.Aux.'!$Y$12:$Y$722,0),MATCH(C$6,'Res.Aux.'!$A$14:$AE$14,0)))</f>
        <v/>
      </c>
      <c r="D310" s="402" t="str">
        <f t="shared" si="82"/>
        <v/>
      </c>
      <c r="E310" s="403" t="str">
        <f>IF($B310="-","",INDEX('Res.Aux.'!$A$12:$AE$722,MATCH($B310,'Res.Aux.'!$Y$12:$Y$722,0),MATCH(E$6,'Res.Aux.'!$A$14:$AE$14,0)))</f>
        <v/>
      </c>
      <c r="F310" s="402" t="str">
        <f t="shared" si="83"/>
        <v/>
      </c>
      <c r="G310" s="404" t="str">
        <f>IF($B310="-","",INDEX('Res.Aux.'!$A$12:$AE$722,MATCH($B310,'Res.Aux.'!$Y$12:$Y$722,0),MATCH(G$6,'Res.Aux.'!$A$14:$AE$14,0)))</f>
        <v/>
      </c>
      <c r="H310" s="405" t="str">
        <f>IF($B310="-","",Datos!$I$16)</f>
        <v/>
      </c>
      <c r="I310" s="406" t="str">
        <f>IF($C310="","",Datos!$G$16)</f>
        <v/>
      </c>
      <c r="J310" s="407" t="str">
        <f>IF($B310="-","",INDEX('Res.Aux.'!$A$12:$AE$722,MATCH($B310,'Res.Aux.'!$Y$12:$Y$722,0),MATCH(J$6,'Res.Aux.'!$A$14:$AE$14,0)))</f>
        <v/>
      </c>
      <c r="K310" s="408" t="str">
        <f>IF($C310="","",Datos!$H$26)</f>
        <v/>
      </c>
      <c r="L310" s="409" t="str">
        <f>IF($I310="","",INDEX(Datos!$D$25:$I$33,MATCH('G. VAR. MAKRO'!$M310,Datos!$E$25:$E$33,0),MATCH('G. VAR. MAKRO'!$L$6,Datos!$D$26:$I$26,0)))</f>
        <v/>
      </c>
      <c r="M310" s="407" t="str">
        <f>IF($I310="","",INDEX('Res.Aux.'!$A$12:$AE$722,MATCH($B310,'Res.Aux.'!$Y$12:$Y$722,0),MATCH(M$6,'Res.Aux.'!$A$22:$AE$22,0)))</f>
        <v/>
      </c>
      <c r="N310" s="410" t="str">
        <f>IF($B310="-","",INDEX('Res.Aux.'!$A$12:$AE$722,MATCH($B310,'Res.Aux.'!$Y$12:$Y$722,0),MATCH(N$6,'Res.Aux.'!$A$14:$AE$14,0)))</f>
        <v/>
      </c>
      <c r="O310" s="411"/>
      <c r="P310" s="412" t="str">
        <f t="shared" si="81"/>
        <v/>
      </c>
      <c r="Q310" s="413" t="str">
        <f t="shared" si="84"/>
        <v>ù</v>
      </c>
      <c r="R310" s="414" t="str">
        <f>IF($B310="-","",INDEX('Res.Aux.'!$A$12:$AE$722,MATCH($B310,'Res.Aux.'!$Y$12:$Y$722,0),MATCH(R$6,'Res.Aux.'!$A$15:$AE$15,0)))</f>
        <v/>
      </c>
      <c r="S310" s="415" t="str">
        <f>IF($B310="-","",INDEX('Res.Aux.'!$A$12:$AE$722,MATCH($B310,'Res.Aux.'!$Y$12:$Y$722,0),MATCH(S$6,'Res.Aux.'!$A$15:$AE$15,0)))</f>
        <v/>
      </c>
      <c r="T310" s="415" t="str">
        <f>IF($B310="-","",INDEX('Res.Aux.'!$A$12:$AE$722,MATCH($B310,'Res.Aux.'!$Y$12:$Y$722,0),MATCH(T$6,'Res.Aux.'!$A$15:$AE$15,0)))</f>
        <v/>
      </c>
      <c r="U310" s="416" t="str">
        <f>IF($B310="-","",INDEX('Res.Aux.'!$A$12:$AE$722,MATCH($B310,'Res.Aux.'!$Y$12:$Y$722,0),MATCH(U$6,'Res.Aux.'!$A$15:$AE$15,0)))</f>
        <v/>
      </c>
      <c r="V310" s="417"/>
      <c r="W310" s="414" t="str">
        <f t="shared" si="85"/>
        <v>-</v>
      </c>
      <c r="X310" s="415" t="str">
        <f t="shared" si="86"/>
        <v>-</v>
      </c>
      <c r="Y310" s="415" t="str">
        <f t="shared" si="87"/>
        <v>-</v>
      </c>
      <c r="Z310" s="416" t="str">
        <f t="shared" si="88"/>
        <v>-</v>
      </c>
      <c r="AA310" s="417"/>
      <c r="AB310" s="414" t="str">
        <f t="shared" si="89"/>
        <v>-</v>
      </c>
      <c r="AC310" s="415" t="str">
        <f t="shared" si="90"/>
        <v>-</v>
      </c>
      <c r="AD310" s="415" t="str">
        <f t="shared" si="91"/>
        <v>-</v>
      </c>
      <c r="AE310" s="416" t="str">
        <f t="shared" si="92"/>
        <v>-</v>
      </c>
      <c r="AF310" s="417"/>
      <c r="AG310" s="410" t="str">
        <f t="shared" si="93"/>
        <v>-</v>
      </c>
      <c r="AH310" s="417"/>
      <c r="AI310" s="418" t="str">
        <f t="shared" si="94"/>
        <v>ù</v>
      </c>
      <c r="AJ310" s="419" t="str">
        <f t="shared" si="95"/>
        <v>~</v>
      </c>
      <c r="AK310" s="417"/>
      <c r="AL310" s="414" t="str">
        <f t="shared" si="96"/>
        <v>-</v>
      </c>
      <c r="AM310" s="416" t="str">
        <f t="shared" si="97"/>
        <v>-</v>
      </c>
    </row>
    <row r="311" spans="2:39" ht="15" x14ac:dyDescent="0.3">
      <c r="B311" s="400" t="str">
        <f>IF(MAX(B$7:B310)+1&gt;MAX('Res.Aux.'!$Y$23:$Y$722),"-",MAX(B$7:B310)+1)</f>
        <v>-</v>
      </c>
      <c r="C311" s="401" t="str">
        <f>IF($B311="-","",INDEX('Res.Aux.'!$A$12:$AE$722,MATCH($B311,'Res.Aux.'!$Y$12:$Y$722,0),MATCH(C$6,'Res.Aux.'!$A$14:$AE$14,0)))</f>
        <v/>
      </c>
      <c r="D311" s="402" t="str">
        <f t="shared" si="82"/>
        <v/>
      </c>
      <c r="E311" s="403" t="str">
        <f>IF($B311="-","",INDEX('Res.Aux.'!$A$12:$AE$722,MATCH($B311,'Res.Aux.'!$Y$12:$Y$722,0),MATCH(E$6,'Res.Aux.'!$A$14:$AE$14,0)))</f>
        <v/>
      </c>
      <c r="F311" s="402" t="str">
        <f t="shared" si="83"/>
        <v/>
      </c>
      <c r="G311" s="404" t="str">
        <f>IF($B311="-","",INDEX('Res.Aux.'!$A$12:$AE$722,MATCH($B311,'Res.Aux.'!$Y$12:$Y$722,0),MATCH(G$6,'Res.Aux.'!$A$14:$AE$14,0)))</f>
        <v/>
      </c>
      <c r="H311" s="405" t="str">
        <f>IF($B311="-","",Datos!$I$16)</f>
        <v/>
      </c>
      <c r="I311" s="406" t="str">
        <f>IF($C311="","",Datos!$G$16)</f>
        <v/>
      </c>
      <c r="J311" s="407" t="str">
        <f>IF($B311="-","",INDEX('Res.Aux.'!$A$12:$AE$722,MATCH($B311,'Res.Aux.'!$Y$12:$Y$722,0),MATCH(J$6,'Res.Aux.'!$A$14:$AE$14,0)))</f>
        <v/>
      </c>
      <c r="K311" s="408" t="str">
        <f>IF($C311="","",Datos!$H$26)</f>
        <v/>
      </c>
      <c r="L311" s="409" t="str">
        <f>IF($I311="","",INDEX(Datos!$D$25:$I$33,MATCH('G. VAR. MAKRO'!$M311,Datos!$E$25:$E$33,0),MATCH('G. VAR. MAKRO'!$L$6,Datos!$D$26:$I$26,0)))</f>
        <v/>
      </c>
      <c r="M311" s="407" t="str">
        <f>IF($I311="","",INDEX('Res.Aux.'!$A$12:$AE$722,MATCH($B311,'Res.Aux.'!$Y$12:$Y$722,0),MATCH(M$6,'Res.Aux.'!$A$22:$AE$22,0)))</f>
        <v/>
      </c>
      <c r="N311" s="410" t="str">
        <f>IF($B311="-","",INDEX('Res.Aux.'!$A$12:$AE$722,MATCH($B311,'Res.Aux.'!$Y$12:$Y$722,0),MATCH(N$6,'Res.Aux.'!$A$14:$AE$14,0)))</f>
        <v/>
      </c>
      <c r="O311" s="411"/>
      <c r="P311" s="412" t="str">
        <f t="shared" si="81"/>
        <v/>
      </c>
      <c r="Q311" s="413" t="str">
        <f t="shared" si="84"/>
        <v>ù</v>
      </c>
      <c r="R311" s="414" t="str">
        <f>IF($B311="-","",INDEX('Res.Aux.'!$A$12:$AE$722,MATCH($B311,'Res.Aux.'!$Y$12:$Y$722,0),MATCH(R$6,'Res.Aux.'!$A$15:$AE$15,0)))</f>
        <v/>
      </c>
      <c r="S311" s="415" t="str">
        <f>IF($B311="-","",INDEX('Res.Aux.'!$A$12:$AE$722,MATCH($B311,'Res.Aux.'!$Y$12:$Y$722,0),MATCH(S$6,'Res.Aux.'!$A$15:$AE$15,0)))</f>
        <v/>
      </c>
      <c r="T311" s="415" t="str">
        <f>IF($B311="-","",INDEX('Res.Aux.'!$A$12:$AE$722,MATCH($B311,'Res.Aux.'!$Y$12:$Y$722,0),MATCH(T$6,'Res.Aux.'!$A$15:$AE$15,0)))</f>
        <v/>
      </c>
      <c r="U311" s="416" t="str">
        <f>IF($B311="-","",INDEX('Res.Aux.'!$A$12:$AE$722,MATCH($B311,'Res.Aux.'!$Y$12:$Y$722,0),MATCH(U$6,'Res.Aux.'!$A$15:$AE$15,0)))</f>
        <v/>
      </c>
      <c r="V311" s="417"/>
      <c r="W311" s="414" t="str">
        <f t="shared" si="85"/>
        <v>-</v>
      </c>
      <c r="X311" s="415" t="str">
        <f t="shared" si="86"/>
        <v>-</v>
      </c>
      <c r="Y311" s="415" t="str">
        <f t="shared" si="87"/>
        <v>-</v>
      </c>
      <c r="Z311" s="416" t="str">
        <f t="shared" si="88"/>
        <v>-</v>
      </c>
      <c r="AA311" s="417"/>
      <c r="AB311" s="414" t="str">
        <f t="shared" si="89"/>
        <v>-</v>
      </c>
      <c r="AC311" s="415" t="str">
        <f t="shared" si="90"/>
        <v>-</v>
      </c>
      <c r="AD311" s="415" t="str">
        <f t="shared" si="91"/>
        <v>-</v>
      </c>
      <c r="AE311" s="416" t="str">
        <f t="shared" si="92"/>
        <v>-</v>
      </c>
      <c r="AF311" s="417"/>
      <c r="AG311" s="410" t="str">
        <f t="shared" si="93"/>
        <v>-</v>
      </c>
      <c r="AH311" s="417"/>
      <c r="AI311" s="418" t="str">
        <f t="shared" si="94"/>
        <v>ù</v>
      </c>
      <c r="AJ311" s="419" t="str">
        <f t="shared" si="95"/>
        <v>~</v>
      </c>
      <c r="AK311" s="417"/>
      <c r="AL311" s="414" t="str">
        <f t="shared" si="96"/>
        <v>-</v>
      </c>
      <c r="AM311" s="416" t="str">
        <f t="shared" si="97"/>
        <v>-</v>
      </c>
    </row>
    <row r="312" spans="2:39" ht="15" x14ac:dyDescent="0.3">
      <c r="B312" s="400" t="str">
        <f>IF(MAX(B$7:B311)+1&gt;MAX('Res.Aux.'!$Y$23:$Y$722),"-",MAX(B$7:B311)+1)</f>
        <v>-</v>
      </c>
      <c r="C312" s="401" t="str">
        <f>IF($B312="-","",INDEX('Res.Aux.'!$A$12:$AE$722,MATCH($B312,'Res.Aux.'!$Y$12:$Y$722,0),MATCH(C$6,'Res.Aux.'!$A$14:$AE$14,0)))</f>
        <v/>
      </c>
      <c r="D312" s="402" t="str">
        <f t="shared" si="82"/>
        <v/>
      </c>
      <c r="E312" s="403" t="str">
        <f>IF($B312="-","",INDEX('Res.Aux.'!$A$12:$AE$722,MATCH($B312,'Res.Aux.'!$Y$12:$Y$722,0),MATCH(E$6,'Res.Aux.'!$A$14:$AE$14,0)))</f>
        <v/>
      </c>
      <c r="F312" s="402" t="str">
        <f t="shared" si="83"/>
        <v/>
      </c>
      <c r="G312" s="404" t="str">
        <f>IF($B312="-","",INDEX('Res.Aux.'!$A$12:$AE$722,MATCH($B312,'Res.Aux.'!$Y$12:$Y$722,0),MATCH(G$6,'Res.Aux.'!$A$14:$AE$14,0)))</f>
        <v/>
      </c>
      <c r="H312" s="405" t="str">
        <f>IF($B312="-","",Datos!$I$16)</f>
        <v/>
      </c>
      <c r="I312" s="406" t="str">
        <f>IF($C312="","",Datos!$G$16)</f>
        <v/>
      </c>
      <c r="J312" s="407" t="str">
        <f>IF($B312="-","",INDEX('Res.Aux.'!$A$12:$AE$722,MATCH($B312,'Res.Aux.'!$Y$12:$Y$722,0),MATCH(J$6,'Res.Aux.'!$A$14:$AE$14,0)))</f>
        <v/>
      </c>
      <c r="K312" s="408" t="str">
        <f>IF($C312="","",Datos!$H$26)</f>
        <v/>
      </c>
      <c r="L312" s="409" t="str">
        <f>IF($I312="","",INDEX(Datos!$D$25:$I$33,MATCH('G. VAR. MAKRO'!$M312,Datos!$E$25:$E$33,0),MATCH('G. VAR. MAKRO'!$L$6,Datos!$D$26:$I$26,0)))</f>
        <v/>
      </c>
      <c r="M312" s="407" t="str">
        <f>IF($I312="","",INDEX('Res.Aux.'!$A$12:$AE$722,MATCH($B312,'Res.Aux.'!$Y$12:$Y$722,0),MATCH(M$6,'Res.Aux.'!$A$22:$AE$22,0)))</f>
        <v/>
      </c>
      <c r="N312" s="410" t="str">
        <f>IF($B312="-","",INDEX('Res.Aux.'!$A$12:$AE$722,MATCH($B312,'Res.Aux.'!$Y$12:$Y$722,0),MATCH(N$6,'Res.Aux.'!$A$14:$AE$14,0)))</f>
        <v/>
      </c>
      <c r="O312" s="411"/>
      <c r="P312" s="412" t="str">
        <f t="shared" si="81"/>
        <v/>
      </c>
      <c r="Q312" s="413" t="str">
        <f t="shared" si="84"/>
        <v>ù</v>
      </c>
      <c r="R312" s="414" t="str">
        <f>IF($B312="-","",INDEX('Res.Aux.'!$A$12:$AE$722,MATCH($B312,'Res.Aux.'!$Y$12:$Y$722,0),MATCH(R$6,'Res.Aux.'!$A$15:$AE$15,0)))</f>
        <v/>
      </c>
      <c r="S312" s="415" t="str">
        <f>IF($B312="-","",INDEX('Res.Aux.'!$A$12:$AE$722,MATCH($B312,'Res.Aux.'!$Y$12:$Y$722,0),MATCH(S$6,'Res.Aux.'!$A$15:$AE$15,0)))</f>
        <v/>
      </c>
      <c r="T312" s="415" t="str">
        <f>IF($B312="-","",INDEX('Res.Aux.'!$A$12:$AE$722,MATCH($B312,'Res.Aux.'!$Y$12:$Y$722,0),MATCH(T$6,'Res.Aux.'!$A$15:$AE$15,0)))</f>
        <v/>
      </c>
      <c r="U312" s="416" t="str">
        <f>IF($B312="-","",INDEX('Res.Aux.'!$A$12:$AE$722,MATCH($B312,'Res.Aux.'!$Y$12:$Y$722,0),MATCH(U$6,'Res.Aux.'!$A$15:$AE$15,0)))</f>
        <v/>
      </c>
      <c r="V312" s="417"/>
      <c r="W312" s="414" t="str">
        <f t="shared" si="85"/>
        <v>-</v>
      </c>
      <c r="X312" s="415" t="str">
        <f t="shared" si="86"/>
        <v>-</v>
      </c>
      <c r="Y312" s="415" t="str">
        <f t="shared" si="87"/>
        <v>-</v>
      </c>
      <c r="Z312" s="416" t="str">
        <f t="shared" si="88"/>
        <v>-</v>
      </c>
      <c r="AA312" s="417"/>
      <c r="AB312" s="414" t="str">
        <f t="shared" si="89"/>
        <v>-</v>
      </c>
      <c r="AC312" s="415" t="str">
        <f t="shared" si="90"/>
        <v>-</v>
      </c>
      <c r="AD312" s="415" t="str">
        <f t="shared" si="91"/>
        <v>-</v>
      </c>
      <c r="AE312" s="416" t="str">
        <f t="shared" si="92"/>
        <v>-</v>
      </c>
      <c r="AF312" s="417"/>
      <c r="AG312" s="410" t="str">
        <f t="shared" si="93"/>
        <v>-</v>
      </c>
      <c r="AH312" s="417"/>
      <c r="AI312" s="418" t="str">
        <f t="shared" si="94"/>
        <v>ù</v>
      </c>
      <c r="AJ312" s="419" t="str">
        <f t="shared" si="95"/>
        <v>~</v>
      </c>
      <c r="AK312" s="417"/>
      <c r="AL312" s="414" t="str">
        <f t="shared" si="96"/>
        <v>-</v>
      </c>
      <c r="AM312" s="416" t="str">
        <f t="shared" si="97"/>
        <v>-</v>
      </c>
    </row>
    <row r="313" spans="2:39" ht="15" x14ac:dyDescent="0.3">
      <c r="B313" s="400" t="str">
        <f>IF(MAX(B$7:B312)+1&gt;MAX('Res.Aux.'!$Y$23:$Y$722),"-",MAX(B$7:B312)+1)</f>
        <v>-</v>
      </c>
      <c r="C313" s="401" t="str">
        <f>IF($B313="-","",INDEX('Res.Aux.'!$A$12:$AE$722,MATCH($B313,'Res.Aux.'!$Y$12:$Y$722,0),MATCH(C$6,'Res.Aux.'!$A$14:$AE$14,0)))</f>
        <v/>
      </c>
      <c r="D313" s="402" t="str">
        <f t="shared" si="82"/>
        <v/>
      </c>
      <c r="E313" s="403" t="str">
        <f>IF($B313="-","",INDEX('Res.Aux.'!$A$12:$AE$722,MATCH($B313,'Res.Aux.'!$Y$12:$Y$722,0),MATCH(E$6,'Res.Aux.'!$A$14:$AE$14,0)))</f>
        <v/>
      </c>
      <c r="F313" s="402" t="str">
        <f t="shared" si="83"/>
        <v/>
      </c>
      <c r="G313" s="404" t="str">
        <f>IF($B313="-","",INDEX('Res.Aux.'!$A$12:$AE$722,MATCH($B313,'Res.Aux.'!$Y$12:$Y$722,0),MATCH(G$6,'Res.Aux.'!$A$14:$AE$14,0)))</f>
        <v/>
      </c>
      <c r="H313" s="405" t="str">
        <f>IF($B313="-","",Datos!$I$16)</f>
        <v/>
      </c>
      <c r="I313" s="406" t="str">
        <f>IF($C313="","",Datos!$G$16)</f>
        <v/>
      </c>
      <c r="J313" s="407" t="str">
        <f>IF($B313="-","",INDEX('Res.Aux.'!$A$12:$AE$722,MATCH($B313,'Res.Aux.'!$Y$12:$Y$722,0),MATCH(J$6,'Res.Aux.'!$A$14:$AE$14,0)))</f>
        <v/>
      </c>
      <c r="K313" s="408" t="str">
        <f>IF($C313="","",Datos!$H$26)</f>
        <v/>
      </c>
      <c r="L313" s="409" t="str">
        <f>IF($I313="","",INDEX(Datos!$D$25:$I$33,MATCH('G. VAR. MAKRO'!$M313,Datos!$E$25:$E$33,0),MATCH('G. VAR. MAKRO'!$L$6,Datos!$D$26:$I$26,0)))</f>
        <v/>
      </c>
      <c r="M313" s="407" t="str">
        <f>IF($I313="","",INDEX('Res.Aux.'!$A$12:$AE$722,MATCH($B313,'Res.Aux.'!$Y$12:$Y$722,0),MATCH(M$6,'Res.Aux.'!$A$22:$AE$22,0)))</f>
        <v/>
      </c>
      <c r="N313" s="410" t="str">
        <f>IF($B313="-","",INDEX('Res.Aux.'!$A$12:$AE$722,MATCH($B313,'Res.Aux.'!$Y$12:$Y$722,0),MATCH(N$6,'Res.Aux.'!$A$14:$AE$14,0)))</f>
        <v/>
      </c>
      <c r="O313" s="411"/>
      <c r="P313" s="412" t="str">
        <f t="shared" si="81"/>
        <v/>
      </c>
      <c r="Q313" s="413" t="str">
        <f t="shared" si="84"/>
        <v>ù</v>
      </c>
      <c r="R313" s="414" t="str">
        <f>IF($B313="-","",INDEX('Res.Aux.'!$A$12:$AE$722,MATCH($B313,'Res.Aux.'!$Y$12:$Y$722,0),MATCH(R$6,'Res.Aux.'!$A$15:$AE$15,0)))</f>
        <v/>
      </c>
      <c r="S313" s="415" t="str">
        <f>IF($B313="-","",INDEX('Res.Aux.'!$A$12:$AE$722,MATCH($B313,'Res.Aux.'!$Y$12:$Y$722,0),MATCH(S$6,'Res.Aux.'!$A$15:$AE$15,0)))</f>
        <v/>
      </c>
      <c r="T313" s="415" t="str">
        <f>IF($B313="-","",INDEX('Res.Aux.'!$A$12:$AE$722,MATCH($B313,'Res.Aux.'!$Y$12:$Y$722,0),MATCH(T$6,'Res.Aux.'!$A$15:$AE$15,0)))</f>
        <v/>
      </c>
      <c r="U313" s="416" t="str">
        <f>IF($B313="-","",INDEX('Res.Aux.'!$A$12:$AE$722,MATCH($B313,'Res.Aux.'!$Y$12:$Y$722,0),MATCH(U$6,'Res.Aux.'!$A$15:$AE$15,0)))</f>
        <v/>
      </c>
      <c r="V313" s="417"/>
      <c r="W313" s="414" t="str">
        <f t="shared" si="85"/>
        <v>-</v>
      </c>
      <c r="X313" s="415" t="str">
        <f t="shared" si="86"/>
        <v>-</v>
      </c>
      <c r="Y313" s="415" t="str">
        <f t="shared" si="87"/>
        <v>-</v>
      </c>
      <c r="Z313" s="416" t="str">
        <f t="shared" si="88"/>
        <v>-</v>
      </c>
      <c r="AA313" s="417"/>
      <c r="AB313" s="414" t="str">
        <f t="shared" si="89"/>
        <v>-</v>
      </c>
      <c r="AC313" s="415" t="str">
        <f t="shared" si="90"/>
        <v>-</v>
      </c>
      <c r="AD313" s="415" t="str">
        <f t="shared" si="91"/>
        <v>-</v>
      </c>
      <c r="AE313" s="416" t="str">
        <f t="shared" si="92"/>
        <v>-</v>
      </c>
      <c r="AF313" s="417"/>
      <c r="AG313" s="410" t="str">
        <f t="shared" si="93"/>
        <v>-</v>
      </c>
      <c r="AH313" s="417"/>
      <c r="AI313" s="418" t="str">
        <f t="shared" si="94"/>
        <v>ù</v>
      </c>
      <c r="AJ313" s="419" t="str">
        <f t="shared" si="95"/>
        <v>~</v>
      </c>
      <c r="AK313" s="417"/>
      <c r="AL313" s="414" t="str">
        <f t="shared" si="96"/>
        <v>-</v>
      </c>
      <c r="AM313" s="416" t="str">
        <f t="shared" si="97"/>
        <v>-</v>
      </c>
    </row>
    <row r="314" spans="2:39" ht="15" x14ac:dyDescent="0.3">
      <c r="B314" s="400" t="str">
        <f>IF(MAX(B$7:B313)+1&gt;MAX('Res.Aux.'!$Y$23:$Y$722),"-",MAX(B$7:B313)+1)</f>
        <v>-</v>
      </c>
      <c r="C314" s="401" t="str">
        <f>IF($B314="-","",INDEX('Res.Aux.'!$A$12:$AE$722,MATCH($B314,'Res.Aux.'!$Y$12:$Y$722,0),MATCH(C$6,'Res.Aux.'!$A$14:$AE$14,0)))</f>
        <v/>
      </c>
      <c r="D314" s="402" t="str">
        <f t="shared" si="82"/>
        <v/>
      </c>
      <c r="E314" s="403" t="str">
        <f>IF($B314="-","",INDEX('Res.Aux.'!$A$12:$AE$722,MATCH($B314,'Res.Aux.'!$Y$12:$Y$722,0),MATCH(E$6,'Res.Aux.'!$A$14:$AE$14,0)))</f>
        <v/>
      </c>
      <c r="F314" s="402" t="str">
        <f t="shared" si="83"/>
        <v/>
      </c>
      <c r="G314" s="404" t="str">
        <f>IF($B314="-","",INDEX('Res.Aux.'!$A$12:$AE$722,MATCH($B314,'Res.Aux.'!$Y$12:$Y$722,0),MATCH(G$6,'Res.Aux.'!$A$14:$AE$14,0)))</f>
        <v/>
      </c>
      <c r="H314" s="405" t="str">
        <f>IF($B314="-","",Datos!$I$16)</f>
        <v/>
      </c>
      <c r="I314" s="406" t="str">
        <f>IF($C314="","",Datos!$G$16)</f>
        <v/>
      </c>
      <c r="J314" s="407" t="str">
        <f>IF($B314="-","",INDEX('Res.Aux.'!$A$12:$AE$722,MATCH($B314,'Res.Aux.'!$Y$12:$Y$722,0),MATCH(J$6,'Res.Aux.'!$A$14:$AE$14,0)))</f>
        <v/>
      </c>
      <c r="K314" s="408" t="str">
        <f>IF($C314="","",Datos!$H$26)</f>
        <v/>
      </c>
      <c r="L314" s="409" t="str">
        <f>IF($I314="","",INDEX(Datos!$D$25:$I$33,MATCH('G. VAR. MAKRO'!$M314,Datos!$E$25:$E$33,0),MATCH('G. VAR. MAKRO'!$L$6,Datos!$D$26:$I$26,0)))</f>
        <v/>
      </c>
      <c r="M314" s="407" t="str">
        <f>IF($I314="","",INDEX('Res.Aux.'!$A$12:$AE$722,MATCH($B314,'Res.Aux.'!$Y$12:$Y$722,0),MATCH(M$6,'Res.Aux.'!$A$22:$AE$22,0)))</f>
        <v/>
      </c>
      <c r="N314" s="410" t="str">
        <f>IF($B314="-","",INDEX('Res.Aux.'!$A$12:$AE$722,MATCH($B314,'Res.Aux.'!$Y$12:$Y$722,0),MATCH(N$6,'Res.Aux.'!$A$14:$AE$14,0)))</f>
        <v/>
      </c>
      <c r="O314" s="411"/>
      <c r="P314" s="412" t="str">
        <f t="shared" si="81"/>
        <v/>
      </c>
      <c r="Q314" s="413" t="str">
        <f t="shared" si="84"/>
        <v>ù</v>
      </c>
      <c r="R314" s="414" t="str">
        <f>IF($B314="-","",INDEX('Res.Aux.'!$A$12:$AE$722,MATCH($B314,'Res.Aux.'!$Y$12:$Y$722,0),MATCH(R$6,'Res.Aux.'!$A$15:$AE$15,0)))</f>
        <v/>
      </c>
      <c r="S314" s="415" t="str">
        <f>IF($B314="-","",INDEX('Res.Aux.'!$A$12:$AE$722,MATCH($B314,'Res.Aux.'!$Y$12:$Y$722,0),MATCH(S$6,'Res.Aux.'!$A$15:$AE$15,0)))</f>
        <v/>
      </c>
      <c r="T314" s="415" t="str">
        <f>IF($B314="-","",INDEX('Res.Aux.'!$A$12:$AE$722,MATCH($B314,'Res.Aux.'!$Y$12:$Y$722,0),MATCH(T$6,'Res.Aux.'!$A$15:$AE$15,0)))</f>
        <v/>
      </c>
      <c r="U314" s="416" t="str">
        <f>IF($B314="-","",INDEX('Res.Aux.'!$A$12:$AE$722,MATCH($B314,'Res.Aux.'!$Y$12:$Y$722,0),MATCH(U$6,'Res.Aux.'!$A$15:$AE$15,0)))</f>
        <v/>
      </c>
      <c r="V314" s="417"/>
      <c r="W314" s="414" t="str">
        <f t="shared" si="85"/>
        <v>-</v>
      </c>
      <c r="X314" s="415" t="str">
        <f t="shared" si="86"/>
        <v>-</v>
      </c>
      <c r="Y314" s="415" t="str">
        <f t="shared" si="87"/>
        <v>-</v>
      </c>
      <c r="Z314" s="416" t="str">
        <f t="shared" si="88"/>
        <v>-</v>
      </c>
      <c r="AA314" s="417"/>
      <c r="AB314" s="414" t="str">
        <f t="shared" si="89"/>
        <v>-</v>
      </c>
      <c r="AC314" s="415" t="str">
        <f t="shared" si="90"/>
        <v>-</v>
      </c>
      <c r="AD314" s="415" t="str">
        <f t="shared" si="91"/>
        <v>-</v>
      </c>
      <c r="AE314" s="416" t="str">
        <f t="shared" si="92"/>
        <v>-</v>
      </c>
      <c r="AF314" s="417"/>
      <c r="AG314" s="410" t="str">
        <f t="shared" si="93"/>
        <v>-</v>
      </c>
      <c r="AH314" s="417"/>
      <c r="AI314" s="418" t="str">
        <f t="shared" si="94"/>
        <v>ù</v>
      </c>
      <c r="AJ314" s="419" t="str">
        <f t="shared" si="95"/>
        <v>~</v>
      </c>
      <c r="AK314" s="417"/>
      <c r="AL314" s="414" t="str">
        <f t="shared" si="96"/>
        <v>-</v>
      </c>
      <c r="AM314" s="416" t="str">
        <f t="shared" si="97"/>
        <v>-</v>
      </c>
    </row>
    <row r="315" spans="2:39" ht="15" x14ac:dyDescent="0.3">
      <c r="B315" s="400" t="str">
        <f>IF(MAX(B$7:B314)+1&gt;MAX('Res.Aux.'!$Y$23:$Y$722),"-",MAX(B$7:B314)+1)</f>
        <v>-</v>
      </c>
      <c r="C315" s="401" t="str">
        <f>IF($B315="-","",INDEX('Res.Aux.'!$A$12:$AE$722,MATCH($B315,'Res.Aux.'!$Y$12:$Y$722,0),MATCH(C$6,'Res.Aux.'!$A$14:$AE$14,0)))</f>
        <v/>
      </c>
      <c r="D315" s="402" t="str">
        <f t="shared" si="82"/>
        <v/>
      </c>
      <c r="E315" s="403" t="str">
        <f>IF($B315="-","",INDEX('Res.Aux.'!$A$12:$AE$722,MATCH($B315,'Res.Aux.'!$Y$12:$Y$722,0),MATCH(E$6,'Res.Aux.'!$A$14:$AE$14,0)))</f>
        <v/>
      </c>
      <c r="F315" s="402" t="str">
        <f t="shared" si="83"/>
        <v/>
      </c>
      <c r="G315" s="404" t="str">
        <f>IF($B315="-","",INDEX('Res.Aux.'!$A$12:$AE$722,MATCH($B315,'Res.Aux.'!$Y$12:$Y$722,0),MATCH(G$6,'Res.Aux.'!$A$14:$AE$14,0)))</f>
        <v/>
      </c>
      <c r="H315" s="405" t="str">
        <f>IF($B315="-","",Datos!$I$16)</f>
        <v/>
      </c>
      <c r="I315" s="406" t="str">
        <f>IF($C315="","",Datos!$G$16)</f>
        <v/>
      </c>
      <c r="J315" s="407" t="str">
        <f>IF($B315="-","",INDEX('Res.Aux.'!$A$12:$AE$722,MATCH($B315,'Res.Aux.'!$Y$12:$Y$722,0),MATCH(J$6,'Res.Aux.'!$A$14:$AE$14,0)))</f>
        <v/>
      </c>
      <c r="K315" s="408" t="str">
        <f>IF($C315="","",Datos!$H$26)</f>
        <v/>
      </c>
      <c r="L315" s="409" t="str">
        <f>IF($I315="","",INDEX(Datos!$D$25:$I$33,MATCH('G. VAR. MAKRO'!$M315,Datos!$E$25:$E$33,0),MATCH('G. VAR. MAKRO'!$L$6,Datos!$D$26:$I$26,0)))</f>
        <v/>
      </c>
      <c r="M315" s="407" t="str">
        <f>IF($I315="","",INDEX('Res.Aux.'!$A$12:$AE$722,MATCH($B315,'Res.Aux.'!$Y$12:$Y$722,0),MATCH(M$6,'Res.Aux.'!$A$22:$AE$22,0)))</f>
        <v/>
      </c>
      <c r="N315" s="410" t="str">
        <f>IF($B315="-","",INDEX('Res.Aux.'!$A$12:$AE$722,MATCH($B315,'Res.Aux.'!$Y$12:$Y$722,0),MATCH(N$6,'Res.Aux.'!$A$14:$AE$14,0)))</f>
        <v/>
      </c>
      <c r="O315" s="411"/>
      <c r="P315" s="412" t="str">
        <f t="shared" si="81"/>
        <v/>
      </c>
      <c r="Q315" s="413" t="str">
        <f t="shared" si="84"/>
        <v>ù</v>
      </c>
      <c r="R315" s="414" t="str">
        <f>IF($B315="-","",INDEX('Res.Aux.'!$A$12:$AE$722,MATCH($B315,'Res.Aux.'!$Y$12:$Y$722,0),MATCH(R$6,'Res.Aux.'!$A$15:$AE$15,0)))</f>
        <v/>
      </c>
      <c r="S315" s="415" t="str">
        <f>IF($B315="-","",INDEX('Res.Aux.'!$A$12:$AE$722,MATCH($B315,'Res.Aux.'!$Y$12:$Y$722,0),MATCH(S$6,'Res.Aux.'!$A$15:$AE$15,0)))</f>
        <v/>
      </c>
      <c r="T315" s="415" t="str">
        <f>IF($B315="-","",INDEX('Res.Aux.'!$A$12:$AE$722,MATCH($B315,'Res.Aux.'!$Y$12:$Y$722,0),MATCH(T$6,'Res.Aux.'!$A$15:$AE$15,0)))</f>
        <v/>
      </c>
      <c r="U315" s="416" t="str">
        <f>IF($B315="-","",INDEX('Res.Aux.'!$A$12:$AE$722,MATCH($B315,'Res.Aux.'!$Y$12:$Y$722,0),MATCH(U$6,'Res.Aux.'!$A$15:$AE$15,0)))</f>
        <v/>
      </c>
      <c r="V315" s="417"/>
      <c r="W315" s="414" t="str">
        <f t="shared" si="85"/>
        <v>-</v>
      </c>
      <c r="X315" s="415" t="str">
        <f t="shared" si="86"/>
        <v>-</v>
      </c>
      <c r="Y315" s="415" t="str">
        <f t="shared" si="87"/>
        <v>-</v>
      </c>
      <c r="Z315" s="416" t="str">
        <f t="shared" si="88"/>
        <v>-</v>
      </c>
      <c r="AA315" s="417"/>
      <c r="AB315" s="414" t="str">
        <f t="shared" si="89"/>
        <v>-</v>
      </c>
      <c r="AC315" s="415" t="str">
        <f t="shared" si="90"/>
        <v>-</v>
      </c>
      <c r="AD315" s="415" t="str">
        <f t="shared" si="91"/>
        <v>-</v>
      </c>
      <c r="AE315" s="416" t="str">
        <f t="shared" si="92"/>
        <v>-</v>
      </c>
      <c r="AF315" s="417"/>
      <c r="AG315" s="410" t="str">
        <f t="shared" si="93"/>
        <v>-</v>
      </c>
      <c r="AH315" s="417"/>
      <c r="AI315" s="418" t="str">
        <f t="shared" si="94"/>
        <v>ù</v>
      </c>
      <c r="AJ315" s="419" t="str">
        <f t="shared" si="95"/>
        <v>~</v>
      </c>
      <c r="AK315" s="417"/>
      <c r="AL315" s="414" t="str">
        <f t="shared" si="96"/>
        <v>-</v>
      </c>
      <c r="AM315" s="416" t="str">
        <f t="shared" si="97"/>
        <v>-</v>
      </c>
    </row>
    <row r="316" spans="2:39" ht="15" x14ac:dyDescent="0.3">
      <c r="B316" s="400" t="str">
        <f>IF(MAX(B$7:B315)+1&gt;MAX('Res.Aux.'!$Y$23:$Y$722),"-",MAX(B$7:B315)+1)</f>
        <v>-</v>
      </c>
      <c r="C316" s="401" t="str">
        <f>IF($B316="-","",INDEX('Res.Aux.'!$A$12:$AE$722,MATCH($B316,'Res.Aux.'!$Y$12:$Y$722,0),MATCH(C$6,'Res.Aux.'!$A$14:$AE$14,0)))</f>
        <v/>
      </c>
      <c r="D316" s="402" t="str">
        <f t="shared" si="82"/>
        <v/>
      </c>
      <c r="E316" s="403" t="str">
        <f>IF($B316="-","",INDEX('Res.Aux.'!$A$12:$AE$722,MATCH($B316,'Res.Aux.'!$Y$12:$Y$722,0),MATCH(E$6,'Res.Aux.'!$A$14:$AE$14,0)))</f>
        <v/>
      </c>
      <c r="F316" s="402" t="str">
        <f t="shared" si="83"/>
        <v/>
      </c>
      <c r="G316" s="404" t="str">
        <f>IF($B316="-","",INDEX('Res.Aux.'!$A$12:$AE$722,MATCH($B316,'Res.Aux.'!$Y$12:$Y$722,0),MATCH(G$6,'Res.Aux.'!$A$14:$AE$14,0)))</f>
        <v/>
      </c>
      <c r="H316" s="405" t="str">
        <f>IF($B316="-","",Datos!$I$16)</f>
        <v/>
      </c>
      <c r="I316" s="406" t="str">
        <f>IF($C316="","",Datos!$G$16)</f>
        <v/>
      </c>
      <c r="J316" s="407" t="str">
        <f>IF($B316="-","",INDEX('Res.Aux.'!$A$12:$AE$722,MATCH($B316,'Res.Aux.'!$Y$12:$Y$722,0),MATCH(J$6,'Res.Aux.'!$A$14:$AE$14,0)))</f>
        <v/>
      </c>
      <c r="K316" s="408" t="str">
        <f>IF($C316="","",Datos!$H$26)</f>
        <v/>
      </c>
      <c r="L316" s="409" t="str">
        <f>IF($I316="","",INDEX(Datos!$D$25:$I$33,MATCH('G. VAR. MAKRO'!$M316,Datos!$E$25:$E$33,0),MATCH('G. VAR. MAKRO'!$L$6,Datos!$D$26:$I$26,0)))</f>
        <v/>
      </c>
      <c r="M316" s="407" t="str">
        <f>IF($I316="","",INDEX('Res.Aux.'!$A$12:$AE$722,MATCH($B316,'Res.Aux.'!$Y$12:$Y$722,0),MATCH(M$6,'Res.Aux.'!$A$22:$AE$22,0)))</f>
        <v/>
      </c>
      <c r="N316" s="410" t="str">
        <f>IF($B316="-","",INDEX('Res.Aux.'!$A$12:$AE$722,MATCH($B316,'Res.Aux.'!$Y$12:$Y$722,0),MATCH(N$6,'Res.Aux.'!$A$14:$AE$14,0)))</f>
        <v/>
      </c>
      <c r="O316" s="411"/>
      <c r="P316" s="412" t="str">
        <f t="shared" si="81"/>
        <v/>
      </c>
      <c r="Q316" s="413" t="str">
        <f t="shared" si="84"/>
        <v>ù</v>
      </c>
      <c r="R316" s="414" t="str">
        <f>IF($B316="-","",INDEX('Res.Aux.'!$A$12:$AE$722,MATCH($B316,'Res.Aux.'!$Y$12:$Y$722,0),MATCH(R$6,'Res.Aux.'!$A$15:$AE$15,0)))</f>
        <v/>
      </c>
      <c r="S316" s="415" t="str">
        <f>IF($B316="-","",INDEX('Res.Aux.'!$A$12:$AE$722,MATCH($B316,'Res.Aux.'!$Y$12:$Y$722,0),MATCH(S$6,'Res.Aux.'!$A$15:$AE$15,0)))</f>
        <v/>
      </c>
      <c r="T316" s="415" t="str">
        <f>IF($B316="-","",INDEX('Res.Aux.'!$A$12:$AE$722,MATCH($B316,'Res.Aux.'!$Y$12:$Y$722,0),MATCH(T$6,'Res.Aux.'!$A$15:$AE$15,0)))</f>
        <v/>
      </c>
      <c r="U316" s="416" t="str">
        <f>IF($B316="-","",INDEX('Res.Aux.'!$A$12:$AE$722,MATCH($B316,'Res.Aux.'!$Y$12:$Y$722,0),MATCH(U$6,'Res.Aux.'!$A$15:$AE$15,0)))</f>
        <v/>
      </c>
      <c r="V316" s="417"/>
      <c r="W316" s="414" t="str">
        <f t="shared" si="85"/>
        <v>-</v>
      </c>
      <c r="X316" s="415" t="str">
        <f t="shared" si="86"/>
        <v>-</v>
      </c>
      <c r="Y316" s="415" t="str">
        <f t="shared" si="87"/>
        <v>-</v>
      </c>
      <c r="Z316" s="416" t="str">
        <f t="shared" si="88"/>
        <v>-</v>
      </c>
      <c r="AA316" s="417"/>
      <c r="AB316" s="414" t="str">
        <f t="shared" si="89"/>
        <v>-</v>
      </c>
      <c r="AC316" s="415" t="str">
        <f t="shared" si="90"/>
        <v>-</v>
      </c>
      <c r="AD316" s="415" t="str">
        <f t="shared" si="91"/>
        <v>-</v>
      </c>
      <c r="AE316" s="416" t="str">
        <f t="shared" si="92"/>
        <v>-</v>
      </c>
      <c r="AF316" s="417"/>
      <c r="AG316" s="410" t="str">
        <f t="shared" si="93"/>
        <v>-</v>
      </c>
      <c r="AH316" s="417"/>
      <c r="AI316" s="418" t="str">
        <f t="shared" si="94"/>
        <v>ù</v>
      </c>
      <c r="AJ316" s="419" t="str">
        <f t="shared" si="95"/>
        <v>~</v>
      </c>
      <c r="AK316" s="417"/>
      <c r="AL316" s="414" t="str">
        <f t="shared" si="96"/>
        <v>-</v>
      </c>
      <c r="AM316" s="416" t="str">
        <f t="shared" si="97"/>
        <v>-</v>
      </c>
    </row>
    <row r="317" spans="2:39" ht="15" x14ac:dyDescent="0.3">
      <c r="B317" s="400" t="str">
        <f>IF(MAX(B$7:B316)+1&gt;MAX('Res.Aux.'!$Y$23:$Y$722),"-",MAX(B$7:B316)+1)</f>
        <v>-</v>
      </c>
      <c r="C317" s="401" t="str">
        <f>IF($B317="-","",INDEX('Res.Aux.'!$A$12:$AE$722,MATCH($B317,'Res.Aux.'!$Y$12:$Y$722,0),MATCH(C$6,'Res.Aux.'!$A$14:$AE$14,0)))</f>
        <v/>
      </c>
      <c r="D317" s="402" t="str">
        <f t="shared" si="82"/>
        <v/>
      </c>
      <c r="E317" s="403" t="str">
        <f>IF($B317="-","",INDEX('Res.Aux.'!$A$12:$AE$722,MATCH($B317,'Res.Aux.'!$Y$12:$Y$722,0),MATCH(E$6,'Res.Aux.'!$A$14:$AE$14,0)))</f>
        <v/>
      </c>
      <c r="F317" s="402" t="str">
        <f t="shared" si="83"/>
        <v/>
      </c>
      <c r="G317" s="404" t="str">
        <f>IF($B317="-","",INDEX('Res.Aux.'!$A$12:$AE$722,MATCH($B317,'Res.Aux.'!$Y$12:$Y$722,0),MATCH(G$6,'Res.Aux.'!$A$14:$AE$14,0)))</f>
        <v/>
      </c>
      <c r="H317" s="405" t="str">
        <f>IF($B317="-","",Datos!$I$16)</f>
        <v/>
      </c>
      <c r="I317" s="406" t="str">
        <f>IF($C317="","",Datos!$G$16)</f>
        <v/>
      </c>
      <c r="J317" s="407" t="str">
        <f>IF($B317="-","",INDEX('Res.Aux.'!$A$12:$AE$722,MATCH($B317,'Res.Aux.'!$Y$12:$Y$722,0),MATCH(J$6,'Res.Aux.'!$A$14:$AE$14,0)))</f>
        <v/>
      </c>
      <c r="K317" s="408" t="str">
        <f>IF($C317="","",Datos!$H$26)</f>
        <v/>
      </c>
      <c r="L317" s="409" t="str">
        <f>IF($I317="","",INDEX(Datos!$D$25:$I$33,MATCH('G. VAR. MAKRO'!$M317,Datos!$E$25:$E$33,0),MATCH('G. VAR. MAKRO'!$L$6,Datos!$D$26:$I$26,0)))</f>
        <v/>
      </c>
      <c r="M317" s="407" t="str">
        <f>IF($I317="","",INDEX('Res.Aux.'!$A$12:$AE$722,MATCH($B317,'Res.Aux.'!$Y$12:$Y$722,0),MATCH(M$6,'Res.Aux.'!$A$22:$AE$22,0)))</f>
        <v/>
      </c>
      <c r="N317" s="410" t="str">
        <f>IF($B317="-","",INDEX('Res.Aux.'!$A$12:$AE$722,MATCH($B317,'Res.Aux.'!$Y$12:$Y$722,0),MATCH(N$6,'Res.Aux.'!$A$14:$AE$14,0)))</f>
        <v/>
      </c>
      <c r="O317" s="411"/>
      <c r="P317" s="412" t="str">
        <f t="shared" si="81"/>
        <v/>
      </c>
      <c r="Q317" s="413" t="str">
        <f t="shared" si="84"/>
        <v>ù</v>
      </c>
      <c r="R317" s="414" t="str">
        <f>IF($B317="-","",INDEX('Res.Aux.'!$A$12:$AE$722,MATCH($B317,'Res.Aux.'!$Y$12:$Y$722,0),MATCH(R$6,'Res.Aux.'!$A$15:$AE$15,0)))</f>
        <v/>
      </c>
      <c r="S317" s="415" t="str">
        <f>IF($B317="-","",INDEX('Res.Aux.'!$A$12:$AE$722,MATCH($B317,'Res.Aux.'!$Y$12:$Y$722,0),MATCH(S$6,'Res.Aux.'!$A$15:$AE$15,0)))</f>
        <v/>
      </c>
      <c r="T317" s="415" t="str">
        <f>IF($B317="-","",INDEX('Res.Aux.'!$A$12:$AE$722,MATCH($B317,'Res.Aux.'!$Y$12:$Y$722,0),MATCH(T$6,'Res.Aux.'!$A$15:$AE$15,0)))</f>
        <v/>
      </c>
      <c r="U317" s="416" t="str">
        <f>IF($B317="-","",INDEX('Res.Aux.'!$A$12:$AE$722,MATCH($B317,'Res.Aux.'!$Y$12:$Y$722,0),MATCH(U$6,'Res.Aux.'!$A$15:$AE$15,0)))</f>
        <v/>
      </c>
      <c r="V317" s="417"/>
      <c r="W317" s="414" t="str">
        <f t="shared" si="85"/>
        <v>-</v>
      </c>
      <c r="X317" s="415" t="str">
        <f t="shared" si="86"/>
        <v>-</v>
      </c>
      <c r="Y317" s="415" t="str">
        <f t="shared" si="87"/>
        <v>-</v>
      </c>
      <c r="Z317" s="416" t="str">
        <f t="shared" si="88"/>
        <v>-</v>
      </c>
      <c r="AA317" s="417"/>
      <c r="AB317" s="414" t="str">
        <f t="shared" si="89"/>
        <v>-</v>
      </c>
      <c r="AC317" s="415" t="str">
        <f t="shared" si="90"/>
        <v>-</v>
      </c>
      <c r="AD317" s="415" t="str">
        <f t="shared" si="91"/>
        <v>-</v>
      </c>
      <c r="AE317" s="416" t="str">
        <f t="shared" si="92"/>
        <v>-</v>
      </c>
      <c r="AF317" s="417"/>
      <c r="AG317" s="410" t="str">
        <f t="shared" si="93"/>
        <v>-</v>
      </c>
      <c r="AH317" s="417"/>
      <c r="AI317" s="418" t="str">
        <f t="shared" si="94"/>
        <v>ù</v>
      </c>
      <c r="AJ317" s="419" t="str">
        <f t="shared" si="95"/>
        <v>~</v>
      </c>
      <c r="AK317" s="417"/>
      <c r="AL317" s="414" t="str">
        <f t="shared" si="96"/>
        <v>-</v>
      </c>
      <c r="AM317" s="416" t="str">
        <f t="shared" si="97"/>
        <v>-</v>
      </c>
    </row>
    <row r="318" spans="2:39" ht="15" x14ac:dyDescent="0.3">
      <c r="B318" s="400" t="str">
        <f>IF(MAX(B$7:B317)+1&gt;MAX('Res.Aux.'!$Y$23:$Y$722),"-",MAX(B$7:B317)+1)</f>
        <v>-</v>
      </c>
      <c r="C318" s="401" t="str">
        <f>IF($B318="-","",INDEX('Res.Aux.'!$A$12:$AE$722,MATCH($B318,'Res.Aux.'!$Y$12:$Y$722,0),MATCH(C$6,'Res.Aux.'!$A$14:$AE$14,0)))</f>
        <v/>
      </c>
      <c r="D318" s="402" t="str">
        <f t="shared" si="82"/>
        <v/>
      </c>
      <c r="E318" s="403" t="str">
        <f>IF($B318="-","",INDEX('Res.Aux.'!$A$12:$AE$722,MATCH($B318,'Res.Aux.'!$Y$12:$Y$722,0),MATCH(E$6,'Res.Aux.'!$A$14:$AE$14,0)))</f>
        <v/>
      </c>
      <c r="F318" s="402" t="str">
        <f t="shared" si="83"/>
        <v/>
      </c>
      <c r="G318" s="404" t="str">
        <f>IF($B318="-","",INDEX('Res.Aux.'!$A$12:$AE$722,MATCH($B318,'Res.Aux.'!$Y$12:$Y$722,0),MATCH(G$6,'Res.Aux.'!$A$14:$AE$14,0)))</f>
        <v/>
      </c>
      <c r="H318" s="405" t="str">
        <f>IF($B318="-","",Datos!$I$16)</f>
        <v/>
      </c>
      <c r="I318" s="406" t="str">
        <f>IF($C318="","",Datos!$G$16)</f>
        <v/>
      </c>
      <c r="J318" s="407" t="str">
        <f>IF($B318="-","",INDEX('Res.Aux.'!$A$12:$AE$722,MATCH($B318,'Res.Aux.'!$Y$12:$Y$722,0),MATCH(J$6,'Res.Aux.'!$A$14:$AE$14,0)))</f>
        <v/>
      </c>
      <c r="K318" s="408" t="str">
        <f>IF($C318="","",Datos!$H$26)</f>
        <v/>
      </c>
      <c r="L318" s="409" t="str">
        <f>IF($I318="","",INDEX(Datos!$D$25:$I$33,MATCH('G. VAR. MAKRO'!$M318,Datos!$E$25:$E$33,0),MATCH('G. VAR. MAKRO'!$L$6,Datos!$D$26:$I$26,0)))</f>
        <v/>
      </c>
      <c r="M318" s="407" t="str">
        <f>IF($I318="","",INDEX('Res.Aux.'!$A$12:$AE$722,MATCH($B318,'Res.Aux.'!$Y$12:$Y$722,0),MATCH(M$6,'Res.Aux.'!$A$22:$AE$22,0)))</f>
        <v/>
      </c>
      <c r="N318" s="410" t="str">
        <f>IF($B318="-","",INDEX('Res.Aux.'!$A$12:$AE$722,MATCH($B318,'Res.Aux.'!$Y$12:$Y$722,0),MATCH(N$6,'Res.Aux.'!$A$14:$AE$14,0)))</f>
        <v/>
      </c>
      <c r="O318" s="411"/>
      <c r="P318" s="412" t="str">
        <f t="shared" si="81"/>
        <v/>
      </c>
      <c r="Q318" s="413" t="str">
        <f t="shared" si="84"/>
        <v>ù</v>
      </c>
      <c r="R318" s="414" t="str">
        <f>IF($B318="-","",INDEX('Res.Aux.'!$A$12:$AE$722,MATCH($B318,'Res.Aux.'!$Y$12:$Y$722,0),MATCH(R$6,'Res.Aux.'!$A$15:$AE$15,0)))</f>
        <v/>
      </c>
      <c r="S318" s="415" t="str">
        <f>IF($B318="-","",INDEX('Res.Aux.'!$A$12:$AE$722,MATCH($B318,'Res.Aux.'!$Y$12:$Y$722,0),MATCH(S$6,'Res.Aux.'!$A$15:$AE$15,0)))</f>
        <v/>
      </c>
      <c r="T318" s="415" t="str">
        <f>IF($B318="-","",INDEX('Res.Aux.'!$A$12:$AE$722,MATCH($B318,'Res.Aux.'!$Y$12:$Y$722,0),MATCH(T$6,'Res.Aux.'!$A$15:$AE$15,0)))</f>
        <v/>
      </c>
      <c r="U318" s="416" t="str">
        <f>IF($B318="-","",INDEX('Res.Aux.'!$A$12:$AE$722,MATCH($B318,'Res.Aux.'!$Y$12:$Y$722,0),MATCH(U$6,'Res.Aux.'!$A$15:$AE$15,0)))</f>
        <v/>
      </c>
      <c r="V318" s="417"/>
      <c r="W318" s="414" t="str">
        <f t="shared" si="85"/>
        <v>-</v>
      </c>
      <c r="X318" s="415" t="str">
        <f t="shared" si="86"/>
        <v>-</v>
      </c>
      <c r="Y318" s="415" t="str">
        <f t="shared" si="87"/>
        <v>-</v>
      </c>
      <c r="Z318" s="416" t="str">
        <f t="shared" si="88"/>
        <v>-</v>
      </c>
      <c r="AA318" s="417"/>
      <c r="AB318" s="414" t="str">
        <f t="shared" si="89"/>
        <v>-</v>
      </c>
      <c r="AC318" s="415" t="str">
        <f t="shared" si="90"/>
        <v>-</v>
      </c>
      <c r="AD318" s="415" t="str">
        <f t="shared" si="91"/>
        <v>-</v>
      </c>
      <c r="AE318" s="416" t="str">
        <f t="shared" si="92"/>
        <v>-</v>
      </c>
      <c r="AF318" s="417"/>
      <c r="AG318" s="410" t="str">
        <f t="shared" si="93"/>
        <v>-</v>
      </c>
      <c r="AH318" s="417"/>
      <c r="AI318" s="418" t="str">
        <f t="shared" si="94"/>
        <v>ù</v>
      </c>
      <c r="AJ318" s="419" t="str">
        <f t="shared" si="95"/>
        <v>~</v>
      </c>
      <c r="AK318" s="417"/>
      <c r="AL318" s="414" t="str">
        <f t="shared" si="96"/>
        <v>-</v>
      </c>
      <c r="AM318" s="416" t="str">
        <f t="shared" si="97"/>
        <v>-</v>
      </c>
    </row>
    <row r="319" spans="2:39" ht="15" x14ac:dyDescent="0.3">
      <c r="B319" s="400" t="str">
        <f>IF(MAX(B$7:B318)+1&gt;MAX('Res.Aux.'!$Y$23:$Y$722),"-",MAX(B$7:B318)+1)</f>
        <v>-</v>
      </c>
      <c r="C319" s="401" t="str">
        <f>IF($B319="-","",INDEX('Res.Aux.'!$A$12:$AE$722,MATCH($B319,'Res.Aux.'!$Y$12:$Y$722,0),MATCH(C$6,'Res.Aux.'!$A$14:$AE$14,0)))</f>
        <v/>
      </c>
      <c r="D319" s="402" t="str">
        <f t="shared" si="82"/>
        <v/>
      </c>
      <c r="E319" s="403" t="str">
        <f>IF($B319="-","",INDEX('Res.Aux.'!$A$12:$AE$722,MATCH($B319,'Res.Aux.'!$Y$12:$Y$722,0),MATCH(E$6,'Res.Aux.'!$A$14:$AE$14,0)))</f>
        <v/>
      </c>
      <c r="F319" s="402" t="str">
        <f t="shared" si="83"/>
        <v/>
      </c>
      <c r="G319" s="404" t="str">
        <f>IF($B319="-","",INDEX('Res.Aux.'!$A$12:$AE$722,MATCH($B319,'Res.Aux.'!$Y$12:$Y$722,0),MATCH(G$6,'Res.Aux.'!$A$14:$AE$14,0)))</f>
        <v/>
      </c>
      <c r="H319" s="405" t="str">
        <f>IF($B319="-","",Datos!$I$16)</f>
        <v/>
      </c>
      <c r="I319" s="406" t="str">
        <f>IF($C319="","",Datos!$G$16)</f>
        <v/>
      </c>
      <c r="J319" s="407" t="str">
        <f>IF($B319="-","",INDEX('Res.Aux.'!$A$12:$AE$722,MATCH($B319,'Res.Aux.'!$Y$12:$Y$722,0),MATCH(J$6,'Res.Aux.'!$A$14:$AE$14,0)))</f>
        <v/>
      </c>
      <c r="K319" s="408" t="str">
        <f>IF($C319="","",Datos!$H$26)</f>
        <v/>
      </c>
      <c r="L319" s="409" t="str">
        <f>IF($I319="","",INDEX(Datos!$D$25:$I$33,MATCH('G. VAR. MAKRO'!$M319,Datos!$E$25:$E$33,0),MATCH('G. VAR. MAKRO'!$L$6,Datos!$D$26:$I$26,0)))</f>
        <v/>
      </c>
      <c r="M319" s="407" t="str">
        <f>IF($I319="","",INDEX('Res.Aux.'!$A$12:$AE$722,MATCH($B319,'Res.Aux.'!$Y$12:$Y$722,0),MATCH(M$6,'Res.Aux.'!$A$22:$AE$22,0)))</f>
        <v/>
      </c>
      <c r="N319" s="410" t="str">
        <f>IF($B319="-","",INDEX('Res.Aux.'!$A$12:$AE$722,MATCH($B319,'Res.Aux.'!$Y$12:$Y$722,0),MATCH(N$6,'Res.Aux.'!$A$14:$AE$14,0)))</f>
        <v/>
      </c>
      <c r="O319" s="411"/>
      <c r="P319" s="412" t="str">
        <f t="shared" si="81"/>
        <v/>
      </c>
      <c r="Q319" s="413" t="str">
        <f t="shared" si="84"/>
        <v>ù</v>
      </c>
      <c r="R319" s="414" t="str">
        <f>IF($B319="-","",INDEX('Res.Aux.'!$A$12:$AE$722,MATCH($B319,'Res.Aux.'!$Y$12:$Y$722,0),MATCH(R$6,'Res.Aux.'!$A$15:$AE$15,0)))</f>
        <v/>
      </c>
      <c r="S319" s="415" t="str">
        <f>IF($B319="-","",INDEX('Res.Aux.'!$A$12:$AE$722,MATCH($B319,'Res.Aux.'!$Y$12:$Y$722,0),MATCH(S$6,'Res.Aux.'!$A$15:$AE$15,0)))</f>
        <v/>
      </c>
      <c r="T319" s="415" t="str">
        <f>IF($B319="-","",INDEX('Res.Aux.'!$A$12:$AE$722,MATCH($B319,'Res.Aux.'!$Y$12:$Y$722,0),MATCH(T$6,'Res.Aux.'!$A$15:$AE$15,0)))</f>
        <v/>
      </c>
      <c r="U319" s="416" t="str">
        <f>IF($B319="-","",INDEX('Res.Aux.'!$A$12:$AE$722,MATCH($B319,'Res.Aux.'!$Y$12:$Y$722,0),MATCH(U$6,'Res.Aux.'!$A$15:$AE$15,0)))</f>
        <v/>
      </c>
      <c r="V319" s="417"/>
      <c r="W319" s="414" t="str">
        <f t="shared" si="85"/>
        <v>-</v>
      </c>
      <c r="X319" s="415" t="str">
        <f t="shared" si="86"/>
        <v>-</v>
      </c>
      <c r="Y319" s="415" t="str">
        <f t="shared" si="87"/>
        <v>-</v>
      </c>
      <c r="Z319" s="416" t="str">
        <f t="shared" si="88"/>
        <v>-</v>
      </c>
      <c r="AA319" s="417"/>
      <c r="AB319" s="414" t="str">
        <f t="shared" si="89"/>
        <v>-</v>
      </c>
      <c r="AC319" s="415" t="str">
        <f t="shared" si="90"/>
        <v>-</v>
      </c>
      <c r="AD319" s="415" t="str">
        <f t="shared" si="91"/>
        <v>-</v>
      </c>
      <c r="AE319" s="416" t="str">
        <f t="shared" si="92"/>
        <v>-</v>
      </c>
      <c r="AF319" s="417"/>
      <c r="AG319" s="410" t="str">
        <f t="shared" si="93"/>
        <v>-</v>
      </c>
      <c r="AH319" s="417"/>
      <c r="AI319" s="418" t="str">
        <f t="shared" si="94"/>
        <v>ù</v>
      </c>
      <c r="AJ319" s="419" t="str">
        <f t="shared" si="95"/>
        <v>~</v>
      </c>
      <c r="AK319" s="417"/>
      <c r="AL319" s="414" t="str">
        <f t="shared" si="96"/>
        <v>-</v>
      </c>
      <c r="AM319" s="416" t="str">
        <f t="shared" si="97"/>
        <v>-</v>
      </c>
    </row>
    <row r="320" spans="2:39" ht="15" x14ac:dyDescent="0.3">
      <c r="B320" s="400" t="str">
        <f>IF(MAX(B$7:B319)+1&gt;MAX('Res.Aux.'!$Y$23:$Y$722),"-",MAX(B$7:B319)+1)</f>
        <v>-</v>
      </c>
      <c r="C320" s="401" t="str">
        <f>IF($B320="-","",INDEX('Res.Aux.'!$A$12:$AE$722,MATCH($B320,'Res.Aux.'!$Y$12:$Y$722,0),MATCH(C$6,'Res.Aux.'!$A$14:$AE$14,0)))</f>
        <v/>
      </c>
      <c r="D320" s="402" t="str">
        <f t="shared" si="82"/>
        <v/>
      </c>
      <c r="E320" s="403" t="str">
        <f>IF($B320="-","",INDEX('Res.Aux.'!$A$12:$AE$722,MATCH($B320,'Res.Aux.'!$Y$12:$Y$722,0),MATCH(E$6,'Res.Aux.'!$A$14:$AE$14,0)))</f>
        <v/>
      </c>
      <c r="F320" s="402" t="str">
        <f t="shared" si="83"/>
        <v/>
      </c>
      <c r="G320" s="404" t="str">
        <f>IF($B320="-","",INDEX('Res.Aux.'!$A$12:$AE$722,MATCH($B320,'Res.Aux.'!$Y$12:$Y$722,0),MATCH(G$6,'Res.Aux.'!$A$14:$AE$14,0)))</f>
        <v/>
      </c>
      <c r="H320" s="405" t="str">
        <f>IF($B320="-","",Datos!$I$16)</f>
        <v/>
      </c>
      <c r="I320" s="406" t="str">
        <f>IF($C320="","",Datos!$G$16)</f>
        <v/>
      </c>
      <c r="J320" s="407" t="str">
        <f>IF($B320="-","",INDEX('Res.Aux.'!$A$12:$AE$722,MATCH($B320,'Res.Aux.'!$Y$12:$Y$722,0),MATCH(J$6,'Res.Aux.'!$A$14:$AE$14,0)))</f>
        <v/>
      </c>
      <c r="K320" s="408" t="str">
        <f>IF($C320="","",Datos!$H$26)</f>
        <v/>
      </c>
      <c r="L320" s="409" t="str">
        <f>IF($I320="","",INDEX(Datos!$D$25:$I$33,MATCH('G. VAR. MAKRO'!$M320,Datos!$E$25:$E$33,0),MATCH('G. VAR. MAKRO'!$L$6,Datos!$D$26:$I$26,0)))</f>
        <v/>
      </c>
      <c r="M320" s="407" t="str">
        <f>IF($I320="","",INDEX('Res.Aux.'!$A$12:$AE$722,MATCH($B320,'Res.Aux.'!$Y$12:$Y$722,0),MATCH(M$6,'Res.Aux.'!$A$22:$AE$22,0)))</f>
        <v/>
      </c>
      <c r="N320" s="410" t="str">
        <f>IF($B320="-","",INDEX('Res.Aux.'!$A$12:$AE$722,MATCH($B320,'Res.Aux.'!$Y$12:$Y$722,0),MATCH(N$6,'Res.Aux.'!$A$14:$AE$14,0)))</f>
        <v/>
      </c>
      <c r="O320" s="411"/>
      <c r="P320" s="412" t="str">
        <f t="shared" si="81"/>
        <v/>
      </c>
      <c r="Q320" s="413" t="str">
        <f t="shared" si="84"/>
        <v>ù</v>
      </c>
      <c r="R320" s="414" t="str">
        <f>IF($B320="-","",INDEX('Res.Aux.'!$A$12:$AE$722,MATCH($B320,'Res.Aux.'!$Y$12:$Y$722,0),MATCH(R$6,'Res.Aux.'!$A$15:$AE$15,0)))</f>
        <v/>
      </c>
      <c r="S320" s="415" t="str">
        <f>IF($B320="-","",INDEX('Res.Aux.'!$A$12:$AE$722,MATCH($B320,'Res.Aux.'!$Y$12:$Y$722,0),MATCH(S$6,'Res.Aux.'!$A$15:$AE$15,0)))</f>
        <v/>
      </c>
      <c r="T320" s="415" t="str">
        <f>IF($B320="-","",INDEX('Res.Aux.'!$A$12:$AE$722,MATCH($B320,'Res.Aux.'!$Y$12:$Y$722,0),MATCH(T$6,'Res.Aux.'!$A$15:$AE$15,0)))</f>
        <v/>
      </c>
      <c r="U320" s="416" t="str">
        <f>IF($B320="-","",INDEX('Res.Aux.'!$A$12:$AE$722,MATCH($B320,'Res.Aux.'!$Y$12:$Y$722,0),MATCH(U$6,'Res.Aux.'!$A$15:$AE$15,0)))</f>
        <v/>
      </c>
      <c r="V320" s="417"/>
      <c r="W320" s="414" t="str">
        <f t="shared" si="85"/>
        <v>-</v>
      </c>
      <c r="X320" s="415" t="str">
        <f t="shared" si="86"/>
        <v>-</v>
      </c>
      <c r="Y320" s="415" t="str">
        <f t="shared" si="87"/>
        <v>-</v>
      </c>
      <c r="Z320" s="416" t="str">
        <f t="shared" si="88"/>
        <v>-</v>
      </c>
      <c r="AA320" s="417"/>
      <c r="AB320" s="414" t="str">
        <f t="shared" si="89"/>
        <v>-</v>
      </c>
      <c r="AC320" s="415" t="str">
        <f t="shared" si="90"/>
        <v>-</v>
      </c>
      <c r="AD320" s="415" t="str">
        <f t="shared" si="91"/>
        <v>-</v>
      </c>
      <c r="AE320" s="416" t="str">
        <f t="shared" si="92"/>
        <v>-</v>
      </c>
      <c r="AF320" s="417"/>
      <c r="AG320" s="410" t="str">
        <f t="shared" si="93"/>
        <v>-</v>
      </c>
      <c r="AH320" s="417"/>
      <c r="AI320" s="418" t="str">
        <f t="shared" si="94"/>
        <v>ù</v>
      </c>
      <c r="AJ320" s="419" t="str">
        <f t="shared" si="95"/>
        <v>~</v>
      </c>
      <c r="AK320" s="417"/>
      <c r="AL320" s="414" t="str">
        <f t="shared" si="96"/>
        <v>-</v>
      </c>
      <c r="AM320" s="416" t="str">
        <f t="shared" si="97"/>
        <v>-</v>
      </c>
    </row>
    <row r="321" spans="2:39" ht="15" x14ac:dyDescent="0.3">
      <c r="B321" s="400" t="str">
        <f>IF(MAX(B$7:B320)+1&gt;MAX('Res.Aux.'!$Y$23:$Y$722),"-",MAX(B$7:B320)+1)</f>
        <v>-</v>
      </c>
      <c r="C321" s="401" t="str">
        <f>IF($B321="-","",INDEX('Res.Aux.'!$A$12:$AE$722,MATCH($B321,'Res.Aux.'!$Y$12:$Y$722,0),MATCH(C$6,'Res.Aux.'!$A$14:$AE$14,0)))</f>
        <v/>
      </c>
      <c r="D321" s="402" t="str">
        <f t="shared" si="82"/>
        <v/>
      </c>
      <c r="E321" s="403" t="str">
        <f>IF($B321="-","",INDEX('Res.Aux.'!$A$12:$AE$722,MATCH($B321,'Res.Aux.'!$Y$12:$Y$722,0),MATCH(E$6,'Res.Aux.'!$A$14:$AE$14,0)))</f>
        <v/>
      </c>
      <c r="F321" s="402" t="str">
        <f t="shared" si="83"/>
        <v/>
      </c>
      <c r="G321" s="404" t="str">
        <f>IF($B321="-","",INDEX('Res.Aux.'!$A$12:$AE$722,MATCH($B321,'Res.Aux.'!$Y$12:$Y$722,0),MATCH(G$6,'Res.Aux.'!$A$14:$AE$14,0)))</f>
        <v/>
      </c>
      <c r="H321" s="405" t="str">
        <f>IF($B321="-","",Datos!$I$16)</f>
        <v/>
      </c>
      <c r="I321" s="406" t="str">
        <f>IF($C321="","",Datos!$G$16)</f>
        <v/>
      </c>
      <c r="J321" s="407" t="str">
        <f>IF($B321="-","",INDEX('Res.Aux.'!$A$12:$AE$722,MATCH($B321,'Res.Aux.'!$Y$12:$Y$722,0),MATCH(J$6,'Res.Aux.'!$A$14:$AE$14,0)))</f>
        <v/>
      </c>
      <c r="K321" s="408" t="str">
        <f>IF($C321="","",Datos!$H$26)</f>
        <v/>
      </c>
      <c r="L321" s="409" t="str">
        <f>IF($I321="","",INDEX(Datos!$D$25:$I$33,MATCH('G. VAR. MAKRO'!$M321,Datos!$E$25:$E$33,0),MATCH('G. VAR. MAKRO'!$L$6,Datos!$D$26:$I$26,0)))</f>
        <v/>
      </c>
      <c r="M321" s="407" t="str">
        <f>IF($I321="","",INDEX('Res.Aux.'!$A$12:$AE$722,MATCH($B321,'Res.Aux.'!$Y$12:$Y$722,0),MATCH(M$6,'Res.Aux.'!$A$22:$AE$22,0)))</f>
        <v/>
      </c>
      <c r="N321" s="410" t="str">
        <f>IF($B321="-","",INDEX('Res.Aux.'!$A$12:$AE$722,MATCH($B321,'Res.Aux.'!$Y$12:$Y$722,0),MATCH(N$6,'Res.Aux.'!$A$14:$AE$14,0)))</f>
        <v/>
      </c>
      <c r="O321" s="411"/>
      <c r="P321" s="412" t="str">
        <f t="shared" si="81"/>
        <v/>
      </c>
      <c r="Q321" s="413" t="str">
        <f t="shared" si="84"/>
        <v>ù</v>
      </c>
      <c r="R321" s="414" t="str">
        <f>IF($B321="-","",INDEX('Res.Aux.'!$A$12:$AE$722,MATCH($B321,'Res.Aux.'!$Y$12:$Y$722,0),MATCH(R$6,'Res.Aux.'!$A$15:$AE$15,0)))</f>
        <v/>
      </c>
      <c r="S321" s="415" t="str">
        <f>IF($B321="-","",INDEX('Res.Aux.'!$A$12:$AE$722,MATCH($B321,'Res.Aux.'!$Y$12:$Y$722,0),MATCH(S$6,'Res.Aux.'!$A$15:$AE$15,0)))</f>
        <v/>
      </c>
      <c r="T321" s="415" t="str">
        <f>IF($B321="-","",INDEX('Res.Aux.'!$A$12:$AE$722,MATCH($B321,'Res.Aux.'!$Y$12:$Y$722,0),MATCH(T$6,'Res.Aux.'!$A$15:$AE$15,0)))</f>
        <v/>
      </c>
      <c r="U321" s="416" t="str">
        <f>IF($B321="-","",INDEX('Res.Aux.'!$A$12:$AE$722,MATCH($B321,'Res.Aux.'!$Y$12:$Y$722,0),MATCH(U$6,'Res.Aux.'!$A$15:$AE$15,0)))</f>
        <v/>
      </c>
      <c r="V321" s="417"/>
      <c r="W321" s="414" t="str">
        <f t="shared" si="85"/>
        <v>-</v>
      </c>
      <c r="X321" s="415" t="str">
        <f t="shared" si="86"/>
        <v>-</v>
      </c>
      <c r="Y321" s="415" t="str">
        <f t="shared" si="87"/>
        <v>-</v>
      </c>
      <c r="Z321" s="416" t="str">
        <f t="shared" si="88"/>
        <v>-</v>
      </c>
      <c r="AA321" s="417"/>
      <c r="AB321" s="414" t="str">
        <f t="shared" si="89"/>
        <v>-</v>
      </c>
      <c r="AC321" s="415" t="str">
        <f t="shared" si="90"/>
        <v>-</v>
      </c>
      <c r="AD321" s="415" t="str">
        <f t="shared" si="91"/>
        <v>-</v>
      </c>
      <c r="AE321" s="416" t="str">
        <f t="shared" si="92"/>
        <v>-</v>
      </c>
      <c r="AF321" s="417"/>
      <c r="AG321" s="410" t="str">
        <f t="shared" si="93"/>
        <v>-</v>
      </c>
      <c r="AH321" s="417"/>
      <c r="AI321" s="418" t="str">
        <f t="shared" si="94"/>
        <v>ù</v>
      </c>
      <c r="AJ321" s="419" t="str">
        <f t="shared" si="95"/>
        <v>~</v>
      </c>
      <c r="AK321" s="417"/>
      <c r="AL321" s="414" t="str">
        <f t="shared" si="96"/>
        <v>-</v>
      </c>
      <c r="AM321" s="416" t="str">
        <f t="shared" si="97"/>
        <v>-</v>
      </c>
    </row>
    <row r="322" spans="2:39" ht="15" x14ac:dyDescent="0.3">
      <c r="B322" s="400" t="str">
        <f>IF(MAX(B$7:B321)+1&gt;MAX('Res.Aux.'!$Y$23:$Y$722),"-",MAX(B$7:B321)+1)</f>
        <v>-</v>
      </c>
      <c r="C322" s="401" t="str">
        <f>IF($B322="-","",INDEX('Res.Aux.'!$A$12:$AE$722,MATCH($B322,'Res.Aux.'!$Y$12:$Y$722,0),MATCH(C$6,'Res.Aux.'!$A$14:$AE$14,0)))</f>
        <v/>
      </c>
      <c r="D322" s="402" t="str">
        <f t="shared" si="82"/>
        <v/>
      </c>
      <c r="E322" s="403" t="str">
        <f>IF($B322="-","",INDEX('Res.Aux.'!$A$12:$AE$722,MATCH($B322,'Res.Aux.'!$Y$12:$Y$722,0),MATCH(E$6,'Res.Aux.'!$A$14:$AE$14,0)))</f>
        <v/>
      </c>
      <c r="F322" s="402" t="str">
        <f t="shared" si="83"/>
        <v/>
      </c>
      <c r="G322" s="404" t="str">
        <f>IF($B322="-","",INDEX('Res.Aux.'!$A$12:$AE$722,MATCH($B322,'Res.Aux.'!$Y$12:$Y$722,0),MATCH(G$6,'Res.Aux.'!$A$14:$AE$14,0)))</f>
        <v/>
      </c>
      <c r="H322" s="405" t="str">
        <f>IF($B322="-","",Datos!$I$16)</f>
        <v/>
      </c>
      <c r="I322" s="406" t="str">
        <f>IF($C322="","",Datos!$G$16)</f>
        <v/>
      </c>
      <c r="J322" s="407" t="str">
        <f>IF($B322="-","",INDEX('Res.Aux.'!$A$12:$AE$722,MATCH($B322,'Res.Aux.'!$Y$12:$Y$722,0),MATCH(J$6,'Res.Aux.'!$A$14:$AE$14,0)))</f>
        <v/>
      </c>
      <c r="K322" s="408" t="str">
        <f>IF($C322="","",Datos!$H$26)</f>
        <v/>
      </c>
      <c r="L322" s="409" t="str">
        <f>IF($I322="","",INDEX(Datos!$D$25:$I$33,MATCH('G. VAR. MAKRO'!$M322,Datos!$E$25:$E$33,0),MATCH('G. VAR. MAKRO'!$L$6,Datos!$D$26:$I$26,0)))</f>
        <v/>
      </c>
      <c r="M322" s="407" t="str">
        <f>IF($I322="","",INDEX('Res.Aux.'!$A$12:$AE$722,MATCH($B322,'Res.Aux.'!$Y$12:$Y$722,0),MATCH(M$6,'Res.Aux.'!$A$22:$AE$22,0)))</f>
        <v/>
      </c>
      <c r="N322" s="410" t="str">
        <f>IF($B322="-","",INDEX('Res.Aux.'!$A$12:$AE$722,MATCH($B322,'Res.Aux.'!$Y$12:$Y$722,0),MATCH(N$6,'Res.Aux.'!$A$14:$AE$14,0)))</f>
        <v/>
      </c>
      <c r="O322" s="411"/>
      <c r="P322" s="412" t="str">
        <f t="shared" si="81"/>
        <v/>
      </c>
      <c r="Q322" s="413" t="str">
        <f t="shared" si="84"/>
        <v>ù</v>
      </c>
      <c r="R322" s="414" t="str">
        <f>IF($B322="-","",INDEX('Res.Aux.'!$A$12:$AE$722,MATCH($B322,'Res.Aux.'!$Y$12:$Y$722,0),MATCH(R$6,'Res.Aux.'!$A$15:$AE$15,0)))</f>
        <v/>
      </c>
      <c r="S322" s="415" t="str">
        <f>IF($B322="-","",INDEX('Res.Aux.'!$A$12:$AE$722,MATCH($B322,'Res.Aux.'!$Y$12:$Y$722,0),MATCH(S$6,'Res.Aux.'!$A$15:$AE$15,0)))</f>
        <v/>
      </c>
      <c r="T322" s="415" t="str">
        <f>IF($B322="-","",INDEX('Res.Aux.'!$A$12:$AE$722,MATCH($B322,'Res.Aux.'!$Y$12:$Y$722,0),MATCH(T$6,'Res.Aux.'!$A$15:$AE$15,0)))</f>
        <v/>
      </c>
      <c r="U322" s="416" t="str">
        <f>IF($B322="-","",INDEX('Res.Aux.'!$A$12:$AE$722,MATCH($B322,'Res.Aux.'!$Y$12:$Y$722,0),MATCH(U$6,'Res.Aux.'!$A$15:$AE$15,0)))</f>
        <v/>
      </c>
      <c r="V322" s="417"/>
      <c r="W322" s="414" t="str">
        <f t="shared" si="85"/>
        <v>-</v>
      </c>
      <c r="X322" s="415" t="str">
        <f t="shared" si="86"/>
        <v>-</v>
      </c>
      <c r="Y322" s="415" t="str">
        <f t="shared" si="87"/>
        <v>-</v>
      </c>
      <c r="Z322" s="416" t="str">
        <f t="shared" si="88"/>
        <v>-</v>
      </c>
      <c r="AA322" s="417"/>
      <c r="AB322" s="414" t="str">
        <f t="shared" si="89"/>
        <v>-</v>
      </c>
      <c r="AC322" s="415" t="str">
        <f t="shared" si="90"/>
        <v>-</v>
      </c>
      <c r="AD322" s="415" t="str">
        <f t="shared" si="91"/>
        <v>-</v>
      </c>
      <c r="AE322" s="416" t="str">
        <f t="shared" si="92"/>
        <v>-</v>
      </c>
      <c r="AF322" s="417"/>
      <c r="AG322" s="410" t="str">
        <f t="shared" si="93"/>
        <v>-</v>
      </c>
      <c r="AH322" s="417"/>
      <c r="AI322" s="418" t="str">
        <f t="shared" si="94"/>
        <v>ù</v>
      </c>
      <c r="AJ322" s="419" t="str">
        <f t="shared" si="95"/>
        <v>~</v>
      </c>
      <c r="AK322" s="417"/>
      <c r="AL322" s="414" t="str">
        <f t="shared" si="96"/>
        <v>-</v>
      </c>
      <c r="AM322" s="416" t="str">
        <f t="shared" si="97"/>
        <v>-</v>
      </c>
    </row>
    <row r="323" spans="2:39" ht="15" x14ac:dyDescent="0.3">
      <c r="B323" s="400" t="str">
        <f>IF(MAX(B$7:B322)+1&gt;MAX('Res.Aux.'!$Y$23:$Y$722),"-",MAX(B$7:B322)+1)</f>
        <v>-</v>
      </c>
      <c r="C323" s="401" t="str">
        <f>IF($B323="-","",INDEX('Res.Aux.'!$A$12:$AE$722,MATCH($B323,'Res.Aux.'!$Y$12:$Y$722,0),MATCH(C$6,'Res.Aux.'!$A$14:$AE$14,0)))</f>
        <v/>
      </c>
      <c r="D323" s="402" t="str">
        <f t="shared" si="82"/>
        <v/>
      </c>
      <c r="E323" s="403" t="str">
        <f>IF($B323="-","",INDEX('Res.Aux.'!$A$12:$AE$722,MATCH($B323,'Res.Aux.'!$Y$12:$Y$722,0),MATCH(E$6,'Res.Aux.'!$A$14:$AE$14,0)))</f>
        <v/>
      </c>
      <c r="F323" s="402" t="str">
        <f t="shared" si="83"/>
        <v/>
      </c>
      <c r="G323" s="404" t="str">
        <f>IF($B323="-","",INDEX('Res.Aux.'!$A$12:$AE$722,MATCH($B323,'Res.Aux.'!$Y$12:$Y$722,0),MATCH(G$6,'Res.Aux.'!$A$14:$AE$14,0)))</f>
        <v/>
      </c>
      <c r="H323" s="405" t="str">
        <f>IF($B323="-","",Datos!$I$16)</f>
        <v/>
      </c>
      <c r="I323" s="406" t="str">
        <f>IF($C323="","",Datos!$G$16)</f>
        <v/>
      </c>
      <c r="J323" s="407" t="str">
        <f>IF($B323="-","",INDEX('Res.Aux.'!$A$12:$AE$722,MATCH($B323,'Res.Aux.'!$Y$12:$Y$722,0),MATCH(J$6,'Res.Aux.'!$A$14:$AE$14,0)))</f>
        <v/>
      </c>
      <c r="K323" s="408" t="str">
        <f>IF($C323="","",Datos!$H$26)</f>
        <v/>
      </c>
      <c r="L323" s="409" t="str">
        <f>IF($I323="","",INDEX(Datos!$D$25:$I$33,MATCH('G. VAR. MAKRO'!$M323,Datos!$E$25:$E$33,0),MATCH('G. VAR. MAKRO'!$L$6,Datos!$D$26:$I$26,0)))</f>
        <v/>
      </c>
      <c r="M323" s="407" t="str">
        <f>IF($I323="","",INDEX('Res.Aux.'!$A$12:$AE$722,MATCH($B323,'Res.Aux.'!$Y$12:$Y$722,0),MATCH(M$6,'Res.Aux.'!$A$22:$AE$22,0)))</f>
        <v/>
      </c>
      <c r="N323" s="410" t="str">
        <f>IF($B323="-","",INDEX('Res.Aux.'!$A$12:$AE$722,MATCH($B323,'Res.Aux.'!$Y$12:$Y$722,0),MATCH(N$6,'Res.Aux.'!$A$14:$AE$14,0)))</f>
        <v/>
      </c>
      <c r="O323" s="411"/>
      <c r="P323" s="412" t="str">
        <f t="shared" si="81"/>
        <v/>
      </c>
      <c r="Q323" s="413" t="str">
        <f t="shared" si="84"/>
        <v>ù</v>
      </c>
      <c r="R323" s="414" t="str">
        <f>IF($B323="-","",INDEX('Res.Aux.'!$A$12:$AE$722,MATCH($B323,'Res.Aux.'!$Y$12:$Y$722,0),MATCH(R$6,'Res.Aux.'!$A$15:$AE$15,0)))</f>
        <v/>
      </c>
      <c r="S323" s="415" t="str">
        <f>IF($B323="-","",INDEX('Res.Aux.'!$A$12:$AE$722,MATCH($B323,'Res.Aux.'!$Y$12:$Y$722,0),MATCH(S$6,'Res.Aux.'!$A$15:$AE$15,0)))</f>
        <v/>
      </c>
      <c r="T323" s="415" t="str">
        <f>IF($B323="-","",INDEX('Res.Aux.'!$A$12:$AE$722,MATCH($B323,'Res.Aux.'!$Y$12:$Y$722,0),MATCH(T$6,'Res.Aux.'!$A$15:$AE$15,0)))</f>
        <v/>
      </c>
      <c r="U323" s="416" t="str">
        <f>IF($B323="-","",INDEX('Res.Aux.'!$A$12:$AE$722,MATCH($B323,'Res.Aux.'!$Y$12:$Y$722,0),MATCH(U$6,'Res.Aux.'!$A$15:$AE$15,0)))</f>
        <v/>
      </c>
      <c r="V323" s="417"/>
      <c r="W323" s="414" t="str">
        <f t="shared" si="85"/>
        <v>-</v>
      </c>
      <c r="X323" s="415" t="str">
        <f t="shared" si="86"/>
        <v>-</v>
      </c>
      <c r="Y323" s="415" t="str">
        <f t="shared" si="87"/>
        <v>-</v>
      </c>
      <c r="Z323" s="416" t="str">
        <f t="shared" si="88"/>
        <v>-</v>
      </c>
      <c r="AA323" s="417"/>
      <c r="AB323" s="414" t="str">
        <f t="shared" si="89"/>
        <v>-</v>
      </c>
      <c r="AC323" s="415" t="str">
        <f t="shared" si="90"/>
        <v>-</v>
      </c>
      <c r="AD323" s="415" t="str">
        <f t="shared" si="91"/>
        <v>-</v>
      </c>
      <c r="AE323" s="416" t="str">
        <f t="shared" si="92"/>
        <v>-</v>
      </c>
      <c r="AF323" s="417"/>
      <c r="AG323" s="410" t="str">
        <f t="shared" si="93"/>
        <v>-</v>
      </c>
      <c r="AH323" s="417"/>
      <c r="AI323" s="418" t="str">
        <f t="shared" si="94"/>
        <v>ù</v>
      </c>
      <c r="AJ323" s="419" t="str">
        <f t="shared" si="95"/>
        <v>~</v>
      </c>
      <c r="AK323" s="417"/>
      <c r="AL323" s="414" t="str">
        <f t="shared" si="96"/>
        <v>-</v>
      </c>
      <c r="AM323" s="416" t="str">
        <f t="shared" si="97"/>
        <v>-</v>
      </c>
    </row>
    <row r="324" spans="2:39" ht="15" x14ac:dyDescent="0.3">
      <c r="B324" s="400" t="str">
        <f>IF(MAX(B$7:B323)+1&gt;MAX('Res.Aux.'!$Y$23:$Y$722),"-",MAX(B$7:B323)+1)</f>
        <v>-</v>
      </c>
      <c r="C324" s="401" t="str">
        <f>IF($B324="-","",INDEX('Res.Aux.'!$A$12:$AE$722,MATCH($B324,'Res.Aux.'!$Y$12:$Y$722,0),MATCH(C$6,'Res.Aux.'!$A$14:$AE$14,0)))</f>
        <v/>
      </c>
      <c r="D324" s="402" t="str">
        <f t="shared" si="82"/>
        <v/>
      </c>
      <c r="E324" s="403" t="str">
        <f>IF($B324="-","",INDEX('Res.Aux.'!$A$12:$AE$722,MATCH($B324,'Res.Aux.'!$Y$12:$Y$722,0),MATCH(E$6,'Res.Aux.'!$A$14:$AE$14,0)))</f>
        <v/>
      </c>
      <c r="F324" s="402" t="str">
        <f t="shared" si="83"/>
        <v/>
      </c>
      <c r="G324" s="404" t="str">
        <f>IF($B324="-","",INDEX('Res.Aux.'!$A$12:$AE$722,MATCH($B324,'Res.Aux.'!$Y$12:$Y$722,0),MATCH(G$6,'Res.Aux.'!$A$14:$AE$14,0)))</f>
        <v/>
      </c>
      <c r="H324" s="405" t="str">
        <f>IF($B324="-","",Datos!$I$16)</f>
        <v/>
      </c>
      <c r="I324" s="406" t="str">
        <f>IF($C324="","",Datos!$G$16)</f>
        <v/>
      </c>
      <c r="J324" s="407" t="str">
        <f>IF($B324="-","",INDEX('Res.Aux.'!$A$12:$AE$722,MATCH($B324,'Res.Aux.'!$Y$12:$Y$722,0),MATCH(J$6,'Res.Aux.'!$A$14:$AE$14,0)))</f>
        <v/>
      </c>
      <c r="K324" s="408" t="str">
        <f>IF($C324="","",Datos!$H$26)</f>
        <v/>
      </c>
      <c r="L324" s="409" t="str">
        <f>IF($I324="","",INDEX(Datos!$D$25:$I$33,MATCH('G. VAR. MAKRO'!$M324,Datos!$E$25:$E$33,0),MATCH('G. VAR. MAKRO'!$L$6,Datos!$D$26:$I$26,0)))</f>
        <v/>
      </c>
      <c r="M324" s="407" t="str">
        <f>IF($I324="","",INDEX('Res.Aux.'!$A$12:$AE$722,MATCH($B324,'Res.Aux.'!$Y$12:$Y$722,0),MATCH(M$6,'Res.Aux.'!$A$22:$AE$22,0)))</f>
        <v/>
      </c>
      <c r="N324" s="410" t="str">
        <f>IF($B324="-","",INDEX('Res.Aux.'!$A$12:$AE$722,MATCH($B324,'Res.Aux.'!$Y$12:$Y$722,0),MATCH(N$6,'Res.Aux.'!$A$14:$AE$14,0)))</f>
        <v/>
      </c>
      <c r="O324" s="411"/>
      <c r="P324" s="412" t="str">
        <f t="shared" si="81"/>
        <v/>
      </c>
      <c r="Q324" s="413" t="str">
        <f t="shared" si="84"/>
        <v>ù</v>
      </c>
      <c r="R324" s="414" t="str">
        <f>IF($B324="-","",INDEX('Res.Aux.'!$A$12:$AE$722,MATCH($B324,'Res.Aux.'!$Y$12:$Y$722,0),MATCH(R$6,'Res.Aux.'!$A$15:$AE$15,0)))</f>
        <v/>
      </c>
      <c r="S324" s="415" t="str">
        <f>IF($B324="-","",INDEX('Res.Aux.'!$A$12:$AE$722,MATCH($B324,'Res.Aux.'!$Y$12:$Y$722,0),MATCH(S$6,'Res.Aux.'!$A$15:$AE$15,0)))</f>
        <v/>
      </c>
      <c r="T324" s="415" t="str">
        <f>IF($B324="-","",INDEX('Res.Aux.'!$A$12:$AE$722,MATCH($B324,'Res.Aux.'!$Y$12:$Y$722,0),MATCH(T$6,'Res.Aux.'!$A$15:$AE$15,0)))</f>
        <v/>
      </c>
      <c r="U324" s="416" t="str">
        <f>IF($B324="-","",INDEX('Res.Aux.'!$A$12:$AE$722,MATCH($B324,'Res.Aux.'!$Y$12:$Y$722,0),MATCH(U$6,'Res.Aux.'!$A$15:$AE$15,0)))</f>
        <v/>
      </c>
      <c r="V324" s="417"/>
      <c r="W324" s="414" t="str">
        <f t="shared" si="85"/>
        <v>-</v>
      </c>
      <c r="X324" s="415" t="str">
        <f t="shared" si="86"/>
        <v>-</v>
      </c>
      <c r="Y324" s="415" t="str">
        <f t="shared" si="87"/>
        <v>-</v>
      </c>
      <c r="Z324" s="416" t="str">
        <f t="shared" si="88"/>
        <v>-</v>
      </c>
      <c r="AA324" s="417"/>
      <c r="AB324" s="414" t="str">
        <f t="shared" si="89"/>
        <v>-</v>
      </c>
      <c r="AC324" s="415" t="str">
        <f t="shared" si="90"/>
        <v>-</v>
      </c>
      <c r="AD324" s="415" t="str">
        <f t="shared" si="91"/>
        <v>-</v>
      </c>
      <c r="AE324" s="416" t="str">
        <f t="shared" si="92"/>
        <v>-</v>
      </c>
      <c r="AF324" s="417"/>
      <c r="AG324" s="410" t="str">
        <f t="shared" si="93"/>
        <v>-</v>
      </c>
      <c r="AH324" s="417"/>
      <c r="AI324" s="418" t="str">
        <f t="shared" si="94"/>
        <v>ù</v>
      </c>
      <c r="AJ324" s="419" t="str">
        <f t="shared" si="95"/>
        <v>~</v>
      </c>
      <c r="AK324" s="417"/>
      <c r="AL324" s="414" t="str">
        <f t="shared" si="96"/>
        <v>-</v>
      </c>
      <c r="AM324" s="416" t="str">
        <f t="shared" si="97"/>
        <v>-</v>
      </c>
    </row>
    <row r="325" spans="2:39" ht="15" x14ac:dyDescent="0.3">
      <c r="B325" s="400" t="str">
        <f>IF(MAX(B$7:B324)+1&gt;MAX('Res.Aux.'!$Y$23:$Y$722),"-",MAX(B$7:B324)+1)</f>
        <v>-</v>
      </c>
      <c r="C325" s="401" t="str">
        <f>IF($B325="-","",INDEX('Res.Aux.'!$A$12:$AE$722,MATCH($B325,'Res.Aux.'!$Y$12:$Y$722,0),MATCH(C$6,'Res.Aux.'!$A$14:$AE$14,0)))</f>
        <v/>
      </c>
      <c r="D325" s="402" t="str">
        <f t="shared" si="82"/>
        <v/>
      </c>
      <c r="E325" s="403" t="str">
        <f>IF($B325="-","",INDEX('Res.Aux.'!$A$12:$AE$722,MATCH($B325,'Res.Aux.'!$Y$12:$Y$722,0),MATCH(E$6,'Res.Aux.'!$A$14:$AE$14,0)))</f>
        <v/>
      </c>
      <c r="F325" s="402" t="str">
        <f t="shared" si="83"/>
        <v/>
      </c>
      <c r="G325" s="404" t="str">
        <f>IF($B325="-","",INDEX('Res.Aux.'!$A$12:$AE$722,MATCH($B325,'Res.Aux.'!$Y$12:$Y$722,0),MATCH(G$6,'Res.Aux.'!$A$14:$AE$14,0)))</f>
        <v/>
      </c>
      <c r="H325" s="405" t="str">
        <f>IF($B325="-","",Datos!$I$16)</f>
        <v/>
      </c>
      <c r="I325" s="406" t="str">
        <f>IF($C325="","",Datos!$G$16)</f>
        <v/>
      </c>
      <c r="J325" s="407" t="str">
        <f>IF($B325="-","",INDEX('Res.Aux.'!$A$12:$AE$722,MATCH($B325,'Res.Aux.'!$Y$12:$Y$722,0),MATCH(J$6,'Res.Aux.'!$A$14:$AE$14,0)))</f>
        <v/>
      </c>
      <c r="K325" s="408" t="str">
        <f>IF($C325="","",Datos!$H$26)</f>
        <v/>
      </c>
      <c r="L325" s="409" t="str">
        <f>IF($I325="","",INDEX(Datos!$D$25:$I$33,MATCH('G. VAR. MAKRO'!$M325,Datos!$E$25:$E$33,0),MATCH('G. VAR. MAKRO'!$L$6,Datos!$D$26:$I$26,0)))</f>
        <v/>
      </c>
      <c r="M325" s="407" t="str">
        <f>IF($I325="","",INDEX('Res.Aux.'!$A$12:$AE$722,MATCH($B325,'Res.Aux.'!$Y$12:$Y$722,0),MATCH(M$6,'Res.Aux.'!$A$22:$AE$22,0)))</f>
        <v/>
      </c>
      <c r="N325" s="410" t="str">
        <f>IF($B325="-","",INDEX('Res.Aux.'!$A$12:$AE$722,MATCH($B325,'Res.Aux.'!$Y$12:$Y$722,0),MATCH(N$6,'Res.Aux.'!$A$14:$AE$14,0)))</f>
        <v/>
      </c>
      <c r="O325" s="411"/>
      <c r="P325" s="412" t="str">
        <f t="shared" si="81"/>
        <v/>
      </c>
      <c r="Q325" s="413" t="str">
        <f t="shared" si="84"/>
        <v>ù</v>
      </c>
      <c r="R325" s="414" t="str">
        <f>IF($B325="-","",INDEX('Res.Aux.'!$A$12:$AE$722,MATCH($B325,'Res.Aux.'!$Y$12:$Y$722,0),MATCH(R$6,'Res.Aux.'!$A$15:$AE$15,0)))</f>
        <v/>
      </c>
      <c r="S325" s="415" t="str">
        <f>IF($B325="-","",INDEX('Res.Aux.'!$A$12:$AE$722,MATCH($B325,'Res.Aux.'!$Y$12:$Y$722,0),MATCH(S$6,'Res.Aux.'!$A$15:$AE$15,0)))</f>
        <v/>
      </c>
      <c r="T325" s="415" t="str">
        <f>IF($B325="-","",INDEX('Res.Aux.'!$A$12:$AE$722,MATCH($B325,'Res.Aux.'!$Y$12:$Y$722,0),MATCH(T$6,'Res.Aux.'!$A$15:$AE$15,0)))</f>
        <v/>
      </c>
      <c r="U325" s="416" t="str">
        <f>IF($B325="-","",INDEX('Res.Aux.'!$A$12:$AE$722,MATCH($B325,'Res.Aux.'!$Y$12:$Y$722,0),MATCH(U$6,'Res.Aux.'!$A$15:$AE$15,0)))</f>
        <v/>
      </c>
      <c r="V325" s="417"/>
      <c r="W325" s="414" t="str">
        <f t="shared" si="85"/>
        <v>-</v>
      </c>
      <c r="X325" s="415" t="str">
        <f t="shared" si="86"/>
        <v>-</v>
      </c>
      <c r="Y325" s="415" t="str">
        <f t="shared" si="87"/>
        <v>-</v>
      </c>
      <c r="Z325" s="416" t="str">
        <f t="shared" si="88"/>
        <v>-</v>
      </c>
      <c r="AA325" s="417"/>
      <c r="AB325" s="414" t="str">
        <f t="shared" si="89"/>
        <v>-</v>
      </c>
      <c r="AC325" s="415" t="str">
        <f t="shared" si="90"/>
        <v>-</v>
      </c>
      <c r="AD325" s="415" t="str">
        <f t="shared" si="91"/>
        <v>-</v>
      </c>
      <c r="AE325" s="416" t="str">
        <f t="shared" si="92"/>
        <v>-</v>
      </c>
      <c r="AF325" s="417"/>
      <c r="AG325" s="410" t="str">
        <f t="shared" si="93"/>
        <v>-</v>
      </c>
      <c r="AH325" s="417"/>
      <c r="AI325" s="418" t="str">
        <f t="shared" si="94"/>
        <v>ù</v>
      </c>
      <c r="AJ325" s="419" t="str">
        <f t="shared" si="95"/>
        <v>~</v>
      </c>
      <c r="AK325" s="417"/>
      <c r="AL325" s="414" t="str">
        <f t="shared" si="96"/>
        <v>-</v>
      </c>
      <c r="AM325" s="416" t="str">
        <f t="shared" si="97"/>
        <v>-</v>
      </c>
    </row>
    <row r="326" spans="2:39" ht="15" x14ac:dyDescent="0.3">
      <c r="B326" s="400" t="str">
        <f>IF(MAX(B$7:B325)+1&gt;MAX('Res.Aux.'!$Y$23:$Y$722),"-",MAX(B$7:B325)+1)</f>
        <v>-</v>
      </c>
      <c r="C326" s="401" t="str">
        <f>IF($B326="-","",INDEX('Res.Aux.'!$A$12:$AE$722,MATCH($B326,'Res.Aux.'!$Y$12:$Y$722,0),MATCH(C$6,'Res.Aux.'!$A$14:$AE$14,0)))</f>
        <v/>
      </c>
      <c r="D326" s="402" t="str">
        <f t="shared" si="82"/>
        <v/>
      </c>
      <c r="E326" s="403" t="str">
        <f>IF($B326="-","",INDEX('Res.Aux.'!$A$12:$AE$722,MATCH($B326,'Res.Aux.'!$Y$12:$Y$722,0),MATCH(E$6,'Res.Aux.'!$A$14:$AE$14,0)))</f>
        <v/>
      </c>
      <c r="F326" s="402" t="str">
        <f t="shared" si="83"/>
        <v/>
      </c>
      <c r="G326" s="404" t="str">
        <f>IF($B326="-","",INDEX('Res.Aux.'!$A$12:$AE$722,MATCH($B326,'Res.Aux.'!$Y$12:$Y$722,0),MATCH(G$6,'Res.Aux.'!$A$14:$AE$14,0)))</f>
        <v/>
      </c>
      <c r="H326" s="405" t="str">
        <f>IF($B326="-","",Datos!$I$16)</f>
        <v/>
      </c>
      <c r="I326" s="406" t="str">
        <f>IF($C326="","",Datos!$G$16)</f>
        <v/>
      </c>
      <c r="J326" s="407" t="str">
        <f>IF($B326="-","",INDEX('Res.Aux.'!$A$12:$AE$722,MATCH($B326,'Res.Aux.'!$Y$12:$Y$722,0),MATCH(J$6,'Res.Aux.'!$A$14:$AE$14,0)))</f>
        <v/>
      </c>
      <c r="K326" s="408" t="str">
        <f>IF($C326="","",Datos!$H$26)</f>
        <v/>
      </c>
      <c r="L326" s="409" t="str">
        <f>IF($I326="","",INDEX(Datos!$D$25:$I$33,MATCH('G. VAR. MAKRO'!$M326,Datos!$E$25:$E$33,0),MATCH('G. VAR. MAKRO'!$L$6,Datos!$D$26:$I$26,0)))</f>
        <v/>
      </c>
      <c r="M326" s="407" t="str">
        <f>IF($I326="","",INDEX('Res.Aux.'!$A$12:$AE$722,MATCH($B326,'Res.Aux.'!$Y$12:$Y$722,0),MATCH(M$6,'Res.Aux.'!$A$22:$AE$22,0)))</f>
        <v/>
      </c>
      <c r="N326" s="410" t="str">
        <f>IF($B326="-","",INDEX('Res.Aux.'!$A$12:$AE$722,MATCH($B326,'Res.Aux.'!$Y$12:$Y$722,0),MATCH(N$6,'Res.Aux.'!$A$14:$AE$14,0)))</f>
        <v/>
      </c>
      <c r="O326" s="411"/>
      <c r="P326" s="412" t="str">
        <f t="shared" si="81"/>
        <v/>
      </c>
      <c r="Q326" s="413" t="str">
        <f t="shared" si="84"/>
        <v>ù</v>
      </c>
      <c r="R326" s="414" t="str">
        <f>IF($B326="-","",INDEX('Res.Aux.'!$A$12:$AE$722,MATCH($B326,'Res.Aux.'!$Y$12:$Y$722,0),MATCH(R$6,'Res.Aux.'!$A$15:$AE$15,0)))</f>
        <v/>
      </c>
      <c r="S326" s="415" t="str">
        <f>IF($B326="-","",INDEX('Res.Aux.'!$A$12:$AE$722,MATCH($B326,'Res.Aux.'!$Y$12:$Y$722,0),MATCH(S$6,'Res.Aux.'!$A$15:$AE$15,0)))</f>
        <v/>
      </c>
      <c r="T326" s="415" t="str">
        <f>IF($B326="-","",INDEX('Res.Aux.'!$A$12:$AE$722,MATCH($B326,'Res.Aux.'!$Y$12:$Y$722,0),MATCH(T$6,'Res.Aux.'!$A$15:$AE$15,0)))</f>
        <v/>
      </c>
      <c r="U326" s="416" t="str">
        <f>IF($B326="-","",INDEX('Res.Aux.'!$A$12:$AE$722,MATCH($B326,'Res.Aux.'!$Y$12:$Y$722,0),MATCH(U$6,'Res.Aux.'!$A$15:$AE$15,0)))</f>
        <v/>
      </c>
      <c r="V326" s="417"/>
      <c r="W326" s="414" t="str">
        <f t="shared" si="85"/>
        <v>-</v>
      </c>
      <c r="X326" s="415" t="str">
        <f t="shared" si="86"/>
        <v>-</v>
      </c>
      <c r="Y326" s="415" t="str">
        <f t="shared" si="87"/>
        <v>-</v>
      </c>
      <c r="Z326" s="416" t="str">
        <f t="shared" si="88"/>
        <v>-</v>
      </c>
      <c r="AA326" s="417"/>
      <c r="AB326" s="414" t="str">
        <f t="shared" si="89"/>
        <v>-</v>
      </c>
      <c r="AC326" s="415" t="str">
        <f t="shared" si="90"/>
        <v>-</v>
      </c>
      <c r="AD326" s="415" t="str">
        <f t="shared" si="91"/>
        <v>-</v>
      </c>
      <c r="AE326" s="416" t="str">
        <f t="shared" si="92"/>
        <v>-</v>
      </c>
      <c r="AF326" s="417"/>
      <c r="AG326" s="410" t="str">
        <f t="shared" si="93"/>
        <v>-</v>
      </c>
      <c r="AH326" s="417"/>
      <c r="AI326" s="418" t="str">
        <f t="shared" si="94"/>
        <v>ù</v>
      </c>
      <c r="AJ326" s="419" t="str">
        <f t="shared" si="95"/>
        <v>~</v>
      </c>
      <c r="AK326" s="417"/>
      <c r="AL326" s="414" t="str">
        <f t="shared" si="96"/>
        <v>-</v>
      </c>
      <c r="AM326" s="416" t="str">
        <f t="shared" si="97"/>
        <v>-</v>
      </c>
    </row>
    <row r="327" spans="2:39" ht="15" x14ac:dyDescent="0.3">
      <c r="B327" s="400" t="str">
        <f>IF(MAX(B$7:B326)+1&gt;MAX('Res.Aux.'!$Y$23:$Y$722),"-",MAX(B$7:B326)+1)</f>
        <v>-</v>
      </c>
      <c r="C327" s="401" t="str">
        <f>IF($B327="-","",INDEX('Res.Aux.'!$A$12:$AE$722,MATCH($B327,'Res.Aux.'!$Y$12:$Y$722,0),MATCH(C$6,'Res.Aux.'!$A$14:$AE$14,0)))</f>
        <v/>
      </c>
      <c r="D327" s="402" t="str">
        <f t="shared" si="82"/>
        <v/>
      </c>
      <c r="E327" s="403" t="str">
        <f>IF($B327="-","",INDEX('Res.Aux.'!$A$12:$AE$722,MATCH($B327,'Res.Aux.'!$Y$12:$Y$722,0),MATCH(E$6,'Res.Aux.'!$A$14:$AE$14,0)))</f>
        <v/>
      </c>
      <c r="F327" s="402" t="str">
        <f t="shared" si="83"/>
        <v/>
      </c>
      <c r="G327" s="404" t="str">
        <f>IF($B327="-","",INDEX('Res.Aux.'!$A$12:$AE$722,MATCH($B327,'Res.Aux.'!$Y$12:$Y$722,0),MATCH(G$6,'Res.Aux.'!$A$14:$AE$14,0)))</f>
        <v/>
      </c>
      <c r="H327" s="405" t="str">
        <f>IF($B327="-","",Datos!$I$16)</f>
        <v/>
      </c>
      <c r="I327" s="406" t="str">
        <f>IF($C327="","",Datos!$G$16)</f>
        <v/>
      </c>
      <c r="J327" s="407" t="str">
        <f>IF($B327="-","",INDEX('Res.Aux.'!$A$12:$AE$722,MATCH($B327,'Res.Aux.'!$Y$12:$Y$722,0),MATCH(J$6,'Res.Aux.'!$A$14:$AE$14,0)))</f>
        <v/>
      </c>
      <c r="K327" s="408" t="str">
        <f>IF($C327="","",Datos!$H$26)</f>
        <v/>
      </c>
      <c r="L327" s="409" t="str">
        <f>IF($I327="","",INDEX(Datos!$D$25:$I$33,MATCH('G. VAR. MAKRO'!$M327,Datos!$E$25:$E$33,0),MATCH('G. VAR. MAKRO'!$L$6,Datos!$D$26:$I$26,0)))</f>
        <v/>
      </c>
      <c r="M327" s="407" t="str">
        <f>IF($I327="","",INDEX('Res.Aux.'!$A$12:$AE$722,MATCH($B327,'Res.Aux.'!$Y$12:$Y$722,0),MATCH(M$6,'Res.Aux.'!$A$22:$AE$22,0)))</f>
        <v/>
      </c>
      <c r="N327" s="410" t="str">
        <f>IF($B327="-","",INDEX('Res.Aux.'!$A$12:$AE$722,MATCH($B327,'Res.Aux.'!$Y$12:$Y$722,0),MATCH(N$6,'Res.Aux.'!$A$14:$AE$14,0)))</f>
        <v/>
      </c>
      <c r="O327" s="411"/>
      <c r="P327" s="412" t="str">
        <f t="shared" si="81"/>
        <v/>
      </c>
      <c r="Q327" s="413" t="str">
        <f t="shared" si="84"/>
        <v>ù</v>
      </c>
      <c r="R327" s="414" t="str">
        <f>IF($B327="-","",INDEX('Res.Aux.'!$A$12:$AE$722,MATCH($B327,'Res.Aux.'!$Y$12:$Y$722,0),MATCH(R$6,'Res.Aux.'!$A$15:$AE$15,0)))</f>
        <v/>
      </c>
      <c r="S327" s="415" t="str">
        <f>IF($B327="-","",INDEX('Res.Aux.'!$A$12:$AE$722,MATCH($B327,'Res.Aux.'!$Y$12:$Y$722,0),MATCH(S$6,'Res.Aux.'!$A$15:$AE$15,0)))</f>
        <v/>
      </c>
      <c r="T327" s="415" t="str">
        <f>IF($B327="-","",INDEX('Res.Aux.'!$A$12:$AE$722,MATCH($B327,'Res.Aux.'!$Y$12:$Y$722,0),MATCH(T$6,'Res.Aux.'!$A$15:$AE$15,0)))</f>
        <v/>
      </c>
      <c r="U327" s="416" t="str">
        <f>IF($B327="-","",INDEX('Res.Aux.'!$A$12:$AE$722,MATCH($B327,'Res.Aux.'!$Y$12:$Y$722,0),MATCH(U$6,'Res.Aux.'!$A$15:$AE$15,0)))</f>
        <v/>
      </c>
      <c r="V327" s="417"/>
      <c r="W327" s="414" t="str">
        <f t="shared" si="85"/>
        <v>-</v>
      </c>
      <c r="X327" s="415" t="str">
        <f t="shared" si="86"/>
        <v>-</v>
      </c>
      <c r="Y327" s="415" t="str">
        <f t="shared" si="87"/>
        <v>-</v>
      </c>
      <c r="Z327" s="416" t="str">
        <f t="shared" si="88"/>
        <v>-</v>
      </c>
      <c r="AA327" s="417"/>
      <c r="AB327" s="414" t="str">
        <f t="shared" si="89"/>
        <v>-</v>
      </c>
      <c r="AC327" s="415" t="str">
        <f t="shared" si="90"/>
        <v>-</v>
      </c>
      <c r="AD327" s="415" t="str">
        <f t="shared" si="91"/>
        <v>-</v>
      </c>
      <c r="AE327" s="416" t="str">
        <f t="shared" si="92"/>
        <v>-</v>
      </c>
      <c r="AF327" s="417"/>
      <c r="AG327" s="410" t="str">
        <f t="shared" si="93"/>
        <v>-</v>
      </c>
      <c r="AH327" s="417"/>
      <c r="AI327" s="418" t="str">
        <f t="shared" si="94"/>
        <v>ù</v>
      </c>
      <c r="AJ327" s="419" t="str">
        <f t="shared" si="95"/>
        <v>~</v>
      </c>
      <c r="AK327" s="417"/>
      <c r="AL327" s="414" t="str">
        <f t="shared" si="96"/>
        <v>-</v>
      </c>
      <c r="AM327" s="416" t="str">
        <f t="shared" si="97"/>
        <v>-</v>
      </c>
    </row>
    <row r="328" spans="2:39" ht="15" x14ac:dyDescent="0.3">
      <c r="B328" s="400" t="str">
        <f>IF(MAX(B$7:B327)+1&gt;MAX('Res.Aux.'!$Y$23:$Y$722),"-",MAX(B$7:B327)+1)</f>
        <v>-</v>
      </c>
      <c r="C328" s="401" t="str">
        <f>IF($B328="-","",INDEX('Res.Aux.'!$A$12:$AE$722,MATCH($B328,'Res.Aux.'!$Y$12:$Y$722,0),MATCH(C$6,'Res.Aux.'!$A$14:$AE$14,0)))</f>
        <v/>
      </c>
      <c r="D328" s="402" t="str">
        <f t="shared" si="82"/>
        <v/>
      </c>
      <c r="E328" s="403" t="str">
        <f>IF($B328="-","",INDEX('Res.Aux.'!$A$12:$AE$722,MATCH($B328,'Res.Aux.'!$Y$12:$Y$722,0),MATCH(E$6,'Res.Aux.'!$A$14:$AE$14,0)))</f>
        <v/>
      </c>
      <c r="F328" s="402" t="str">
        <f t="shared" si="83"/>
        <v/>
      </c>
      <c r="G328" s="404" t="str">
        <f>IF($B328="-","",INDEX('Res.Aux.'!$A$12:$AE$722,MATCH($B328,'Res.Aux.'!$Y$12:$Y$722,0),MATCH(G$6,'Res.Aux.'!$A$14:$AE$14,0)))</f>
        <v/>
      </c>
      <c r="H328" s="405" t="str">
        <f>IF($B328="-","",Datos!$I$16)</f>
        <v/>
      </c>
      <c r="I328" s="406" t="str">
        <f>IF($C328="","",Datos!$G$16)</f>
        <v/>
      </c>
      <c r="J328" s="407" t="str">
        <f>IF($B328="-","",INDEX('Res.Aux.'!$A$12:$AE$722,MATCH($B328,'Res.Aux.'!$Y$12:$Y$722,0),MATCH(J$6,'Res.Aux.'!$A$14:$AE$14,0)))</f>
        <v/>
      </c>
      <c r="K328" s="408" t="str">
        <f>IF($C328="","",Datos!$H$26)</f>
        <v/>
      </c>
      <c r="L328" s="409" t="str">
        <f>IF($I328="","",INDEX(Datos!$D$25:$I$33,MATCH('G. VAR. MAKRO'!$M328,Datos!$E$25:$E$33,0),MATCH('G. VAR. MAKRO'!$L$6,Datos!$D$26:$I$26,0)))</f>
        <v/>
      </c>
      <c r="M328" s="407" t="str">
        <f>IF($I328="","",INDEX('Res.Aux.'!$A$12:$AE$722,MATCH($B328,'Res.Aux.'!$Y$12:$Y$722,0),MATCH(M$6,'Res.Aux.'!$A$22:$AE$22,0)))</f>
        <v/>
      </c>
      <c r="N328" s="410" t="str">
        <f>IF($B328="-","",INDEX('Res.Aux.'!$A$12:$AE$722,MATCH($B328,'Res.Aux.'!$Y$12:$Y$722,0),MATCH(N$6,'Res.Aux.'!$A$14:$AE$14,0)))</f>
        <v/>
      </c>
      <c r="O328" s="411"/>
      <c r="P328" s="412" t="str">
        <f t="shared" ref="P328:P391" si="98">IF($B328="-","","C")</f>
        <v/>
      </c>
      <c r="Q328" s="413" t="str">
        <f t="shared" si="84"/>
        <v>ù</v>
      </c>
      <c r="R328" s="414" t="str">
        <f>IF($B328="-","",INDEX('Res.Aux.'!$A$12:$AE$722,MATCH($B328,'Res.Aux.'!$Y$12:$Y$722,0),MATCH(R$6,'Res.Aux.'!$A$15:$AE$15,0)))</f>
        <v/>
      </c>
      <c r="S328" s="415" t="str">
        <f>IF($B328="-","",INDEX('Res.Aux.'!$A$12:$AE$722,MATCH($B328,'Res.Aux.'!$Y$12:$Y$722,0),MATCH(S$6,'Res.Aux.'!$A$15:$AE$15,0)))</f>
        <v/>
      </c>
      <c r="T328" s="415" t="str">
        <f>IF($B328="-","",INDEX('Res.Aux.'!$A$12:$AE$722,MATCH($B328,'Res.Aux.'!$Y$12:$Y$722,0),MATCH(T$6,'Res.Aux.'!$A$15:$AE$15,0)))</f>
        <v/>
      </c>
      <c r="U328" s="416" t="str">
        <f>IF($B328="-","",INDEX('Res.Aux.'!$A$12:$AE$722,MATCH($B328,'Res.Aux.'!$Y$12:$Y$722,0),MATCH(U$6,'Res.Aux.'!$A$15:$AE$15,0)))</f>
        <v/>
      </c>
      <c r="V328" s="417"/>
      <c r="W328" s="414" t="str">
        <f t="shared" si="85"/>
        <v>-</v>
      </c>
      <c r="X328" s="415" t="str">
        <f t="shared" si="86"/>
        <v>-</v>
      </c>
      <c r="Y328" s="415" t="str">
        <f t="shared" si="87"/>
        <v>-</v>
      </c>
      <c r="Z328" s="416" t="str">
        <f t="shared" si="88"/>
        <v>-</v>
      </c>
      <c r="AA328" s="417"/>
      <c r="AB328" s="414" t="str">
        <f t="shared" si="89"/>
        <v>-</v>
      </c>
      <c r="AC328" s="415" t="str">
        <f t="shared" si="90"/>
        <v>-</v>
      </c>
      <c r="AD328" s="415" t="str">
        <f t="shared" si="91"/>
        <v>-</v>
      </c>
      <c r="AE328" s="416" t="str">
        <f t="shared" si="92"/>
        <v>-</v>
      </c>
      <c r="AF328" s="417"/>
      <c r="AG328" s="410" t="str">
        <f t="shared" si="93"/>
        <v>-</v>
      </c>
      <c r="AH328" s="417"/>
      <c r="AI328" s="418" t="str">
        <f t="shared" si="94"/>
        <v>ù</v>
      </c>
      <c r="AJ328" s="419" t="str">
        <f t="shared" si="95"/>
        <v>~</v>
      </c>
      <c r="AK328" s="417"/>
      <c r="AL328" s="414" t="str">
        <f t="shared" si="96"/>
        <v>-</v>
      </c>
      <c r="AM328" s="416" t="str">
        <f t="shared" si="97"/>
        <v>-</v>
      </c>
    </row>
    <row r="329" spans="2:39" ht="15" x14ac:dyDescent="0.3">
      <c r="B329" s="400" t="str">
        <f>IF(MAX(B$7:B328)+1&gt;MAX('Res.Aux.'!$Y$23:$Y$722),"-",MAX(B$7:B328)+1)</f>
        <v>-</v>
      </c>
      <c r="C329" s="401" t="str">
        <f>IF($B329="-","",INDEX('Res.Aux.'!$A$12:$AE$722,MATCH($B329,'Res.Aux.'!$Y$12:$Y$722,0),MATCH(C$6,'Res.Aux.'!$A$14:$AE$14,0)))</f>
        <v/>
      </c>
      <c r="D329" s="402" t="str">
        <f t="shared" si="82"/>
        <v/>
      </c>
      <c r="E329" s="403" t="str">
        <f>IF($B329="-","",INDEX('Res.Aux.'!$A$12:$AE$722,MATCH($B329,'Res.Aux.'!$Y$12:$Y$722,0),MATCH(E$6,'Res.Aux.'!$A$14:$AE$14,0)))</f>
        <v/>
      </c>
      <c r="F329" s="402" t="str">
        <f t="shared" si="83"/>
        <v/>
      </c>
      <c r="G329" s="404" t="str">
        <f>IF($B329="-","",INDEX('Res.Aux.'!$A$12:$AE$722,MATCH($B329,'Res.Aux.'!$Y$12:$Y$722,0),MATCH(G$6,'Res.Aux.'!$A$14:$AE$14,0)))</f>
        <v/>
      </c>
      <c r="H329" s="405" t="str">
        <f>IF($B329="-","",Datos!$I$16)</f>
        <v/>
      </c>
      <c r="I329" s="406" t="str">
        <f>IF($C329="","",Datos!$G$16)</f>
        <v/>
      </c>
      <c r="J329" s="407" t="str">
        <f>IF($B329="-","",INDEX('Res.Aux.'!$A$12:$AE$722,MATCH($B329,'Res.Aux.'!$Y$12:$Y$722,0),MATCH(J$6,'Res.Aux.'!$A$14:$AE$14,0)))</f>
        <v/>
      </c>
      <c r="K329" s="408" t="str">
        <f>IF($C329="","",Datos!$H$26)</f>
        <v/>
      </c>
      <c r="L329" s="409" t="str">
        <f>IF($I329="","",INDEX(Datos!$D$25:$I$33,MATCH('G. VAR. MAKRO'!$M329,Datos!$E$25:$E$33,0),MATCH('G. VAR. MAKRO'!$L$6,Datos!$D$26:$I$26,0)))</f>
        <v/>
      </c>
      <c r="M329" s="407" t="str">
        <f>IF($I329="","",INDEX('Res.Aux.'!$A$12:$AE$722,MATCH($B329,'Res.Aux.'!$Y$12:$Y$722,0),MATCH(M$6,'Res.Aux.'!$A$22:$AE$22,0)))</f>
        <v/>
      </c>
      <c r="N329" s="410" t="str">
        <f>IF($B329="-","",INDEX('Res.Aux.'!$A$12:$AE$722,MATCH($B329,'Res.Aux.'!$Y$12:$Y$722,0),MATCH(N$6,'Res.Aux.'!$A$14:$AE$14,0)))</f>
        <v/>
      </c>
      <c r="O329" s="411"/>
      <c r="P329" s="412" t="str">
        <f t="shared" si="98"/>
        <v/>
      </c>
      <c r="Q329" s="413" t="str">
        <f t="shared" si="84"/>
        <v>ù</v>
      </c>
      <c r="R329" s="414" t="str">
        <f>IF($B329="-","",INDEX('Res.Aux.'!$A$12:$AE$722,MATCH($B329,'Res.Aux.'!$Y$12:$Y$722,0),MATCH(R$6,'Res.Aux.'!$A$15:$AE$15,0)))</f>
        <v/>
      </c>
      <c r="S329" s="415" t="str">
        <f>IF($B329="-","",INDEX('Res.Aux.'!$A$12:$AE$722,MATCH($B329,'Res.Aux.'!$Y$12:$Y$722,0),MATCH(S$6,'Res.Aux.'!$A$15:$AE$15,0)))</f>
        <v/>
      </c>
      <c r="T329" s="415" t="str">
        <f>IF($B329="-","",INDEX('Res.Aux.'!$A$12:$AE$722,MATCH($B329,'Res.Aux.'!$Y$12:$Y$722,0),MATCH(T$6,'Res.Aux.'!$A$15:$AE$15,0)))</f>
        <v/>
      </c>
      <c r="U329" s="416" t="str">
        <f>IF($B329="-","",INDEX('Res.Aux.'!$A$12:$AE$722,MATCH($B329,'Res.Aux.'!$Y$12:$Y$722,0),MATCH(U$6,'Res.Aux.'!$A$15:$AE$15,0)))</f>
        <v/>
      </c>
      <c r="V329" s="417"/>
      <c r="W329" s="414" t="str">
        <f t="shared" si="85"/>
        <v>-</v>
      </c>
      <c r="X329" s="415" t="str">
        <f t="shared" si="86"/>
        <v>-</v>
      </c>
      <c r="Y329" s="415" t="str">
        <f t="shared" si="87"/>
        <v>-</v>
      </c>
      <c r="Z329" s="416" t="str">
        <f t="shared" si="88"/>
        <v>-</v>
      </c>
      <c r="AA329" s="417"/>
      <c r="AB329" s="414" t="str">
        <f t="shared" si="89"/>
        <v>-</v>
      </c>
      <c r="AC329" s="415" t="str">
        <f t="shared" si="90"/>
        <v>-</v>
      </c>
      <c r="AD329" s="415" t="str">
        <f t="shared" si="91"/>
        <v>-</v>
      </c>
      <c r="AE329" s="416" t="str">
        <f t="shared" si="92"/>
        <v>-</v>
      </c>
      <c r="AF329" s="417"/>
      <c r="AG329" s="410" t="str">
        <f t="shared" si="93"/>
        <v>-</v>
      </c>
      <c r="AH329" s="417"/>
      <c r="AI329" s="418" t="str">
        <f t="shared" si="94"/>
        <v>ù</v>
      </c>
      <c r="AJ329" s="419" t="str">
        <f t="shared" si="95"/>
        <v>~</v>
      </c>
      <c r="AK329" s="417"/>
      <c r="AL329" s="414" t="str">
        <f t="shared" si="96"/>
        <v>-</v>
      </c>
      <c r="AM329" s="416" t="str">
        <f t="shared" si="97"/>
        <v>-</v>
      </c>
    </row>
    <row r="330" spans="2:39" ht="15" x14ac:dyDescent="0.3">
      <c r="B330" s="400" t="str">
        <f>IF(MAX(B$7:B329)+1&gt;MAX('Res.Aux.'!$Y$23:$Y$722),"-",MAX(B$7:B329)+1)</f>
        <v>-</v>
      </c>
      <c r="C330" s="401" t="str">
        <f>IF($B330="-","",INDEX('Res.Aux.'!$A$12:$AE$722,MATCH($B330,'Res.Aux.'!$Y$12:$Y$722,0),MATCH(C$6,'Res.Aux.'!$A$14:$AE$14,0)))</f>
        <v/>
      </c>
      <c r="D330" s="402" t="str">
        <f t="shared" si="82"/>
        <v/>
      </c>
      <c r="E330" s="403" t="str">
        <f>IF($B330="-","",INDEX('Res.Aux.'!$A$12:$AE$722,MATCH($B330,'Res.Aux.'!$Y$12:$Y$722,0),MATCH(E$6,'Res.Aux.'!$A$14:$AE$14,0)))</f>
        <v/>
      </c>
      <c r="F330" s="402" t="str">
        <f t="shared" si="83"/>
        <v/>
      </c>
      <c r="G330" s="404" t="str">
        <f>IF($B330="-","",INDEX('Res.Aux.'!$A$12:$AE$722,MATCH($B330,'Res.Aux.'!$Y$12:$Y$722,0),MATCH(G$6,'Res.Aux.'!$A$14:$AE$14,0)))</f>
        <v/>
      </c>
      <c r="H330" s="405" t="str">
        <f>IF($B330="-","",Datos!$I$16)</f>
        <v/>
      </c>
      <c r="I330" s="406" t="str">
        <f>IF($C330="","",Datos!$G$16)</f>
        <v/>
      </c>
      <c r="J330" s="407" t="str">
        <f>IF($B330="-","",INDEX('Res.Aux.'!$A$12:$AE$722,MATCH($B330,'Res.Aux.'!$Y$12:$Y$722,0),MATCH(J$6,'Res.Aux.'!$A$14:$AE$14,0)))</f>
        <v/>
      </c>
      <c r="K330" s="408" t="str">
        <f>IF($C330="","",Datos!$H$26)</f>
        <v/>
      </c>
      <c r="L330" s="409" t="str">
        <f>IF($I330="","",INDEX(Datos!$D$25:$I$33,MATCH('G. VAR. MAKRO'!$M330,Datos!$E$25:$E$33,0),MATCH('G. VAR. MAKRO'!$L$6,Datos!$D$26:$I$26,0)))</f>
        <v/>
      </c>
      <c r="M330" s="407" t="str">
        <f>IF($I330="","",INDEX('Res.Aux.'!$A$12:$AE$722,MATCH($B330,'Res.Aux.'!$Y$12:$Y$722,0),MATCH(M$6,'Res.Aux.'!$A$22:$AE$22,0)))</f>
        <v/>
      </c>
      <c r="N330" s="410" t="str">
        <f>IF($B330="-","",INDEX('Res.Aux.'!$A$12:$AE$722,MATCH($B330,'Res.Aux.'!$Y$12:$Y$722,0),MATCH(N$6,'Res.Aux.'!$A$14:$AE$14,0)))</f>
        <v/>
      </c>
      <c r="O330" s="411"/>
      <c r="P330" s="412" t="str">
        <f t="shared" si="98"/>
        <v/>
      </c>
      <c r="Q330" s="413" t="str">
        <f t="shared" si="84"/>
        <v>ù</v>
      </c>
      <c r="R330" s="414" t="str">
        <f>IF($B330="-","",INDEX('Res.Aux.'!$A$12:$AE$722,MATCH($B330,'Res.Aux.'!$Y$12:$Y$722,0),MATCH(R$6,'Res.Aux.'!$A$15:$AE$15,0)))</f>
        <v/>
      </c>
      <c r="S330" s="415" t="str">
        <f>IF($B330="-","",INDEX('Res.Aux.'!$A$12:$AE$722,MATCH($B330,'Res.Aux.'!$Y$12:$Y$722,0),MATCH(S$6,'Res.Aux.'!$A$15:$AE$15,0)))</f>
        <v/>
      </c>
      <c r="T330" s="415" t="str">
        <f>IF($B330="-","",INDEX('Res.Aux.'!$A$12:$AE$722,MATCH($B330,'Res.Aux.'!$Y$12:$Y$722,0),MATCH(T$6,'Res.Aux.'!$A$15:$AE$15,0)))</f>
        <v/>
      </c>
      <c r="U330" s="416" t="str">
        <f>IF($B330="-","",INDEX('Res.Aux.'!$A$12:$AE$722,MATCH($B330,'Res.Aux.'!$Y$12:$Y$722,0),MATCH(U$6,'Res.Aux.'!$A$15:$AE$15,0)))</f>
        <v/>
      </c>
      <c r="V330" s="417"/>
      <c r="W330" s="414" t="str">
        <f t="shared" si="85"/>
        <v>-</v>
      </c>
      <c r="X330" s="415" t="str">
        <f t="shared" si="86"/>
        <v>-</v>
      </c>
      <c r="Y330" s="415" t="str">
        <f t="shared" si="87"/>
        <v>-</v>
      </c>
      <c r="Z330" s="416" t="str">
        <f t="shared" si="88"/>
        <v>-</v>
      </c>
      <c r="AA330" s="417"/>
      <c r="AB330" s="414" t="str">
        <f t="shared" si="89"/>
        <v>-</v>
      </c>
      <c r="AC330" s="415" t="str">
        <f t="shared" si="90"/>
        <v>-</v>
      </c>
      <c r="AD330" s="415" t="str">
        <f t="shared" si="91"/>
        <v>-</v>
      </c>
      <c r="AE330" s="416" t="str">
        <f t="shared" si="92"/>
        <v>-</v>
      </c>
      <c r="AF330" s="417"/>
      <c r="AG330" s="410" t="str">
        <f t="shared" si="93"/>
        <v>-</v>
      </c>
      <c r="AH330" s="417"/>
      <c r="AI330" s="418" t="str">
        <f t="shared" si="94"/>
        <v>ù</v>
      </c>
      <c r="AJ330" s="419" t="str">
        <f t="shared" si="95"/>
        <v>~</v>
      </c>
      <c r="AK330" s="417"/>
      <c r="AL330" s="414" t="str">
        <f t="shared" si="96"/>
        <v>-</v>
      </c>
      <c r="AM330" s="416" t="str">
        <f t="shared" si="97"/>
        <v>-</v>
      </c>
    </row>
    <row r="331" spans="2:39" ht="15" x14ac:dyDescent="0.3">
      <c r="B331" s="400" t="str">
        <f>IF(MAX(B$7:B330)+1&gt;MAX('Res.Aux.'!$Y$23:$Y$722),"-",MAX(B$7:B330)+1)</f>
        <v>-</v>
      </c>
      <c r="C331" s="401" t="str">
        <f>IF($B331="-","",INDEX('Res.Aux.'!$A$12:$AE$722,MATCH($B331,'Res.Aux.'!$Y$12:$Y$722,0),MATCH(C$6,'Res.Aux.'!$A$14:$AE$14,0)))</f>
        <v/>
      </c>
      <c r="D331" s="402" t="str">
        <f t="shared" si="82"/>
        <v/>
      </c>
      <c r="E331" s="403" t="str">
        <f>IF($B331="-","",INDEX('Res.Aux.'!$A$12:$AE$722,MATCH($B331,'Res.Aux.'!$Y$12:$Y$722,0),MATCH(E$6,'Res.Aux.'!$A$14:$AE$14,0)))</f>
        <v/>
      </c>
      <c r="F331" s="402" t="str">
        <f t="shared" si="83"/>
        <v/>
      </c>
      <c r="G331" s="404" t="str">
        <f>IF($B331="-","",INDEX('Res.Aux.'!$A$12:$AE$722,MATCH($B331,'Res.Aux.'!$Y$12:$Y$722,0),MATCH(G$6,'Res.Aux.'!$A$14:$AE$14,0)))</f>
        <v/>
      </c>
      <c r="H331" s="405" t="str">
        <f>IF($B331="-","",Datos!$I$16)</f>
        <v/>
      </c>
      <c r="I331" s="406" t="str">
        <f>IF($C331="","",Datos!$G$16)</f>
        <v/>
      </c>
      <c r="J331" s="407" t="str">
        <f>IF($B331="-","",INDEX('Res.Aux.'!$A$12:$AE$722,MATCH($B331,'Res.Aux.'!$Y$12:$Y$722,0),MATCH(J$6,'Res.Aux.'!$A$14:$AE$14,0)))</f>
        <v/>
      </c>
      <c r="K331" s="408" t="str">
        <f>IF($C331="","",Datos!$H$26)</f>
        <v/>
      </c>
      <c r="L331" s="409" t="str">
        <f>IF($I331="","",INDEX(Datos!$D$25:$I$33,MATCH('G. VAR. MAKRO'!$M331,Datos!$E$25:$E$33,0),MATCH('G. VAR. MAKRO'!$L$6,Datos!$D$26:$I$26,0)))</f>
        <v/>
      </c>
      <c r="M331" s="407" t="str">
        <f>IF($I331="","",INDEX('Res.Aux.'!$A$12:$AE$722,MATCH($B331,'Res.Aux.'!$Y$12:$Y$722,0),MATCH(M$6,'Res.Aux.'!$A$22:$AE$22,0)))</f>
        <v/>
      </c>
      <c r="N331" s="410" t="str">
        <f>IF($B331="-","",INDEX('Res.Aux.'!$A$12:$AE$722,MATCH($B331,'Res.Aux.'!$Y$12:$Y$722,0),MATCH(N$6,'Res.Aux.'!$A$14:$AE$14,0)))</f>
        <v/>
      </c>
      <c r="O331" s="411"/>
      <c r="P331" s="412" t="str">
        <f t="shared" si="98"/>
        <v/>
      </c>
      <c r="Q331" s="413" t="str">
        <f t="shared" si="84"/>
        <v>ù</v>
      </c>
      <c r="R331" s="414" t="str">
        <f>IF($B331="-","",INDEX('Res.Aux.'!$A$12:$AE$722,MATCH($B331,'Res.Aux.'!$Y$12:$Y$722,0),MATCH(R$6,'Res.Aux.'!$A$15:$AE$15,0)))</f>
        <v/>
      </c>
      <c r="S331" s="415" t="str">
        <f>IF($B331="-","",INDEX('Res.Aux.'!$A$12:$AE$722,MATCH($B331,'Res.Aux.'!$Y$12:$Y$722,0),MATCH(S$6,'Res.Aux.'!$A$15:$AE$15,0)))</f>
        <v/>
      </c>
      <c r="T331" s="415" t="str">
        <f>IF($B331="-","",INDEX('Res.Aux.'!$A$12:$AE$722,MATCH($B331,'Res.Aux.'!$Y$12:$Y$722,0),MATCH(T$6,'Res.Aux.'!$A$15:$AE$15,0)))</f>
        <v/>
      </c>
      <c r="U331" s="416" t="str">
        <f>IF($B331="-","",INDEX('Res.Aux.'!$A$12:$AE$722,MATCH($B331,'Res.Aux.'!$Y$12:$Y$722,0),MATCH(U$6,'Res.Aux.'!$A$15:$AE$15,0)))</f>
        <v/>
      </c>
      <c r="V331" s="417"/>
      <c r="W331" s="414" t="str">
        <f t="shared" si="85"/>
        <v>-</v>
      </c>
      <c r="X331" s="415" t="str">
        <f t="shared" si="86"/>
        <v>-</v>
      </c>
      <c r="Y331" s="415" t="str">
        <f t="shared" si="87"/>
        <v>-</v>
      </c>
      <c r="Z331" s="416" t="str">
        <f t="shared" si="88"/>
        <v>-</v>
      </c>
      <c r="AA331" s="417"/>
      <c r="AB331" s="414" t="str">
        <f t="shared" si="89"/>
        <v>-</v>
      </c>
      <c r="AC331" s="415" t="str">
        <f t="shared" si="90"/>
        <v>-</v>
      </c>
      <c r="AD331" s="415" t="str">
        <f t="shared" si="91"/>
        <v>-</v>
      </c>
      <c r="AE331" s="416" t="str">
        <f t="shared" si="92"/>
        <v>-</v>
      </c>
      <c r="AF331" s="417"/>
      <c r="AG331" s="410" t="str">
        <f t="shared" si="93"/>
        <v>-</v>
      </c>
      <c r="AH331" s="417"/>
      <c r="AI331" s="418" t="str">
        <f t="shared" si="94"/>
        <v>ù</v>
      </c>
      <c r="AJ331" s="419" t="str">
        <f t="shared" si="95"/>
        <v>~</v>
      </c>
      <c r="AK331" s="417"/>
      <c r="AL331" s="414" t="str">
        <f t="shared" si="96"/>
        <v>-</v>
      </c>
      <c r="AM331" s="416" t="str">
        <f t="shared" si="97"/>
        <v>-</v>
      </c>
    </row>
    <row r="332" spans="2:39" ht="15" x14ac:dyDescent="0.3">
      <c r="B332" s="400" t="str">
        <f>IF(MAX(B$7:B331)+1&gt;MAX('Res.Aux.'!$Y$23:$Y$722),"-",MAX(B$7:B331)+1)</f>
        <v>-</v>
      </c>
      <c r="C332" s="401" t="str">
        <f>IF($B332="-","",INDEX('Res.Aux.'!$A$12:$AE$722,MATCH($B332,'Res.Aux.'!$Y$12:$Y$722,0),MATCH(C$6,'Res.Aux.'!$A$14:$AE$14,0)))</f>
        <v/>
      </c>
      <c r="D332" s="402" t="str">
        <f t="shared" si="82"/>
        <v/>
      </c>
      <c r="E332" s="403" t="str">
        <f>IF($B332="-","",INDEX('Res.Aux.'!$A$12:$AE$722,MATCH($B332,'Res.Aux.'!$Y$12:$Y$722,0),MATCH(E$6,'Res.Aux.'!$A$14:$AE$14,0)))</f>
        <v/>
      </c>
      <c r="F332" s="402" t="str">
        <f t="shared" si="83"/>
        <v/>
      </c>
      <c r="G332" s="404" t="str">
        <f>IF($B332="-","",INDEX('Res.Aux.'!$A$12:$AE$722,MATCH($B332,'Res.Aux.'!$Y$12:$Y$722,0),MATCH(G$6,'Res.Aux.'!$A$14:$AE$14,0)))</f>
        <v/>
      </c>
      <c r="H332" s="405" t="str">
        <f>IF($B332="-","",Datos!$I$16)</f>
        <v/>
      </c>
      <c r="I332" s="406" t="str">
        <f>IF($C332="","",Datos!$G$16)</f>
        <v/>
      </c>
      <c r="J332" s="407" t="str">
        <f>IF($B332="-","",INDEX('Res.Aux.'!$A$12:$AE$722,MATCH($B332,'Res.Aux.'!$Y$12:$Y$722,0),MATCH(J$6,'Res.Aux.'!$A$14:$AE$14,0)))</f>
        <v/>
      </c>
      <c r="K332" s="408" t="str">
        <f>IF($C332="","",Datos!$H$26)</f>
        <v/>
      </c>
      <c r="L332" s="409" t="str">
        <f>IF($I332="","",INDEX(Datos!$D$25:$I$33,MATCH('G. VAR. MAKRO'!$M332,Datos!$E$25:$E$33,0),MATCH('G. VAR. MAKRO'!$L$6,Datos!$D$26:$I$26,0)))</f>
        <v/>
      </c>
      <c r="M332" s="407" t="str">
        <f>IF($I332="","",INDEX('Res.Aux.'!$A$12:$AE$722,MATCH($B332,'Res.Aux.'!$Y$12:$Y$722,0),MATCH(M$6,'Res.Aux.'!$A$22:$AE$22,0)))</f>
        <v/>
      </c>
      <c r="N332" s="410" t="str">
        <f>IF($B332="-","",INDEX('Res.Aux.'!$A$12:$AE$722,MATCH($B332,'Res.Aux.'!$Y$12:$Y$722,0),MATCH(N$6,'Res.Aux.'!$A$14:$AE$14,0)))</f>
        <v/>
      </c>
      <c r="O332" s="411"/>
      <c r="P332" s="412" t="str">
        <f t="shared" si="98"/>
        <v/>
      </c>
      <c r="Q332" s="413" t="str">
        <f t="shared" si="84"/>
        <v>ù</v>
      </c>
      <c r="R332" s="414" t="str">
        <f>IF($B332="-","",INDEX('Res.Aux.'!$A$12:$AE$722,MATCH($B332,'Res.Aux.'!$Y$12:$Y$722,0),MATCH(R$6,'Res.Aux.'!$A$15:$AE$15,0)))</f>
        <v/>
      </c>
      <c r="S332" s="415" t="str">
        <f>IF($B332="-","",INDEX('Res.Aux.'!$A$12:$AE$722,MATCH($B332,'Res.Aux.'!$Y$12:$Y$722,0),MATCH(S$6,'Res.Aux.'!$A$15:$AE$15,0)))</f>
        <v/>
      </c>
      <c r="T332" s="415" t="str">
        <f>IF($B332="-","",INDEX('Res.Aux.'!$A$12:$AE$722,MATCH($B332,'Res.Aux.'!$Y$12:$Y$722,0),MATCH(T$6,'Res.Aux.'!$A$15:$AE$15,0)))</f>
        <v/>
      </c>
      <c r="U332" s="416" t="str">
        <f>IF($B332="-","",INDEX('Res.Aux.'!$A$12:$AE$722,MATCH($B332,'Res.Aux.'!$Y$12:$Y$722,0),MATCH(U$6,'Res.Aux.'!$A$15:$AE$15,0)))</f>
        <v/>
      </c>
      <c r="V332" s="417"/>
      <c r="W332" s="414" t="str">
        <f t="shared" si="85"/>
        <v>-</v>
      </c>
      <c r="X332" s="415" t="str">
        <f t="shared" si="86"/>
        <v>-</v>
      </c>
      <c r="Y332" s="415" t="str">
        <f t="shared" si="87"/>
        <v>-</v>
      </c>
      <c r="Z332" s="416" t="str">
        <f t="shared" si="88"/>
        <v>-</v>
      </c>
      <c r="AA332" s="417"/>
      <c r="AB332" s="414" t="str">
        <f t="shared" si="89"/>
        <v>-</v>
      </c>
      <c r="AC332" s="415" t="str">
        <f t="shared" si="90"/>
        <v>-</v>
      </c>
      <c r="AD332" s="415" t="str">
        <f t="shared" si="91"/>
        <v>-</v>
      </c>
      <c r="AE332" s="416" t="str">
        <f t="shared" si="92"/>
        <v>-</v>
      </c>
      <c r="AF332" s="417"/>
      <c r="AG332" s="410" t="str">
        <f t="shared" si="93"/>
        <v>-</v>
      </c>
      <c r="AH332" s="417"/>
      <c r="AI332" s="418" t="str">
        <f t="shared" si="94"/>
        <v>ù</v>
      </c>
      <c r="AJ332" s="419" t="str">
        <f t="shared" si="95"/>
        <v>~</v>
      </c>
      <c r="AK332" s="417"/>
      <c r="AL332" s="414" t="str">
        <f t="shared" si="96"/>
        <v>-</v>
      </c>
      <c r="AM332" s="416" t="str">
        <f t="shared" si="97"/>
        <v>-</v>
      </c>
    </row>
    <row r="333" spans="2:39" ht="15" x14ac:dyDescent="0.3">
      <c r="B333" s="400" t="str">
        <f>IF(MAX(B$7:B332)+1&gt;MAX('Res.Aux.'!$Y$23:$Y$722),"-",MAX(B$7:B332)+1)</f>
        <v>-</v>
      </c>
      <c r="C333" s="401" t="str">
        <f>IF($B333="-","",INDEX('Res.Aux.'!$A$12:$AE$722,MATCH($B333,'Res.Aux.'!$Y$12:$Y$722,0),MATCH(C$6,'Res.Aux.'!$A$14:$AE$14,0)))</f>
        <v/>
      </c>
      <c r="D333" s="402" t="str">
        <f t="shared" si="82"/>
        <v/>
      </c>
      <c r="E333" s="403" t="str">
        <f>IF($B333="-","",INDEX('Res.Aux.'!$A$12:$AE$722,MATCH($B333,'Res.Aux.'!$Y$12:$Y$722,0),MATCH(E$6,'Res.Aux.'!$A$14:$AE$14,0)))</f>
        <v/>
      </c>
      <c r="F333" s="402" t="str">
        <f t="shared" si="83"/>
        <v/>
      </c>
      <c r="G333" s="404" t="str">
        <f>IF($B333="-","",INDEX('Res.Aux.'!$A$12:$AE$722,MATCH($B333,'Res.Aux.'!$Y$12:$Y$722,0),MATCH(G$6,'Res.Aux.'!$A$14:$AE$14,0)))</f>
        <v/>
      </c>
      <c r="H333" s="405" t="str">
        <f>IF($B333="-","",Datos!$I$16)</f>
        <v/>
      </c>
      <c r="I333" s="406" t="str">
        <f>IF($C333="","",Datos!$G$16)</f>
        <v/>
      </c>
      <c r="J333" s="407" t="str">
        <f>IF($B333="-","",INDEX('Res.Aux.'!$A$12:$AE$722,MATCH($B333,'Res.Aux.'!$Y$12:$Y$722,0),MATCH(J$6,'Res.Aux.'!$A$14:$AE$14,0)))</f>
        <v/>
      </c>
      <c r="K333" s="408" t="str">
        <f>IF($C333="","",Datos!$H$26)</f>
        <v/>
      </c>
      <c r="L333" s="409" t="str">
        <f>IF($I333="","",INDEX(Datos!$D$25:$I$33,MATCH('G. VAR. MAKRO'!$M333,Datos!$E$25:$E$33,0),MATCH('G. VAR. MAKRO'!$L$6,Datos!$D$26:$I$26,0)))</f>
        <v/>
      </c>
      <c r="M333" s="407" t="str">
        <f>IF($I333="","",INDEX('Res.Aux.'!$A$12:$AE$722,MATCH($B333,'Res.Aux.'!$Y$12:$Y$722,0),MATCH(M$6,'Res.Aux.'!$A$22:$AE$22,0)))</f>
        <v/>
      </c>
      <c r="N333" s="410" t="str">
        <f>IF($B333="-","",INDEX('Res.Aux.'!$A$12:$AE$722,MATCH($B333,'Res.Aux.'!$Y$12:$Y$722,0),MATCH(N$6,'Res.Aux.'!$A$14:$AE$14,0)))</f>
        <v/>
      </c>
      <c r="O333" s="411"/>
      <c r="P333" s="412" t="str">
        <f t="shared" si="98"/>
        <v/>
      </c>
      <c r="Q333" s="413" t="str">
        <f t="shared" si="84"/>
        <v>ù</v>
      </c>
      <c r="R333" s="414" t="str">
        <f>IF($B333="-","",INDEX('Res.Aux.'!$A$12:$AE$722,MATCH($B333,'Res.Aux.'!$Y$12:$Y$722,0),MATCH(R$6,'Res.Aux.'!$A$15:$AE$15,0)))</f>
        <v/>
      </c>
      <c r="S333" s="415" t="str">
        <f>IF($B333="-","",INDEX('Res.Aux.'!$A$12:$AE$722,MATCH($B333,'Res.Aux.'!$Y$12:$Y$722,0),MATCH(S$6,'Res.Aux.'!$A$15:$AE$15,0)))</f>
        <v/>
      </c>
      <c r="T333" s="415" t="str">
        <f>IF($B333="-","",INDEX('Res.Aux.'!$A$12:$AE$722,MATCH($B333,'Res.Aux.'!$Y$12:$Y$722,0),MATCH(T$6,'Res.Aux.'!$A$15:$AE$15,0)))</f>
        <v/>
      </c>
      <c r="U333" s="416" t="str">
        <f>IF($B333="-","",INDEX('Res.Aux.'!$A$12:$AE$722,MATCH($B333,'Res.Aux.'!$Y$12:$Y$722,0),MATCH(U$6,'Res.Aux.'!$A$15:$AE$15,0)))</f>
        <v/>
      </c>
      <c r="V333" s="417"/>
      <c r="W333" s="414" t="str">
        <f t="shared" si="85"/>
        <v>-</v>
      </c>
      <c r="X333" s="415" t="str">
        <f t="shared" si="86"/>
        <v>-</v>
      </c>
      <c r="Y333" s="415" t="str">
        <f t="shared" si="87"/>
        <v>-</v>
      </c>
      <c r="Z333" s="416" t="str">
        <f t="shared" si="88"/>
        <v>-</v>
      </c>
      <c r="AA333" s="417"/>
      <c r="AB333" s="414" t="str">
        <f t="shared" si="89"/>
        <v>-</v>
      </c>
      <c r="AC333" s="415" t="str">
        <f t="shared" si="90"/>
        <v>-</v>
      </c>
      <c r="AD333" s="415" t="str">
        <f t="shared" si="91"/>
        <v>-</v>
      </c>
      <c r="AE333" s="416" t="str">
        <f t="shared" si="92"/>
        <v>-</v>
      </c>
      <c r="AF333" s="417"/>
      <c r="AG333" s="410" t="str">
        <f t="shared" si="93"/>
        <v>-</v>
      </c>
      <c r="AH333" s="417"/>
      <c r="AI333" s="418" t="str">
        <f t="shared" si="94"/>
        <v>ù</v>
      </c>
      <c r="AJ333" s="419" t="str">
        <f t="shared" si="95"/>
        <v>~</v>
      </c>
      <c r="AK333" s="417"/>
      <c r="AL333" s="414" t="str">
        <f t="shared" si="96"/>
        <v>-</v>
      </c>
      <c r="AM333" s="416" t="str">
        <f t="shared" si="97"/>
        <v>-</v>
      </c>
    </row>
    <row r="334" spans="2:39" ht="15" x14ac:dyDescent="0.3">
      <c r="B334" s="400" t="str">
        <f>IF(MAX(B$7:B333)+1&gt;MAX('Res.Aux.'!$Y$23:$Y$722),"-",MAX(B$7:B333)+1)</f>
        <v>-</v>
      </c>
      <c r="C334" s="401" t="str">
        <f>IF($B334="-","",INDEX('Res.Aux.'!$A$12:$AE$722,MATCH($B334,'Res.Aux.'!$Y$12:$Y$722,0),MATCH(C$6,'Res.Aux.'!$A$14:$AE$14,0)))</f>
        <v/>
      </c>
      <c r="D334" s="402" t="str">
        <f t="shared" ref="D334:D397" si="99">IF(C334="","","/")</f>
        <v/>
      </c>
      <c r="E334" s="403" t="str">
        <f>IF($B334="-","",INDEX('Res.Aux.'!$A$12:$AE$722,MATCH($B334,'Res.Aux.'!$Y$12:$Y$722,0),MATCH(E$6,'Res.Aux.'!$A$14:$AE$14,0)))</f>
        <v/>
      </c>
      <c r="F334" s="402" t="str">
        <f t="shared" ref="F334:F397" si="100">IF(E334="","","/")</f>
        <v/>
      </c>
      <c r="G334" s="404" t="str">
        <f>IF($B334="-","",INDEX('Res.Aux.'!$A$12:$AE$722,MATCH($B334,'Res.Aux.'!$Y$12:$Y$722,0),MATCH(G$6,'Res.Aux.'!$A$14:$AE$14,0)))</f>
        <v/>
      </c>
      <c r="H334" s="405" t="str">
        <f>IF($B334="-","",Datos!$I$16)</f>
        <v/>
      </c>
      <c r="I334" s="406" t="str">
        <f>IF($C334="","",Datos!$G$16)</f>
        <v/>
      </c>
      <c r="J334" s="407" t="str">
        <f>IF($B334="-","",INDEX('Res.Aux.'!$A$12:$AE$722,MATCH($B334,'Res.Aux.'!$Y$12:$Y$722,0),MATCH(J$6,'Res.Aux.'!$A$14:$AE$14,0)))</f>
        <v/>
      </c>
      <c r="K334" s="408" t="str">
        <f>IF($C334="","",Datos!$H$26)</f>
        <v/>
      </c>
      <c r="L334" s="409" t="str">
        <f>IF($I334="","",INDEX(Datos!$D$25:$I$33,MATCH('G. VAR. MAKRO'!$M334,Datos!$E$25:$E$33,0),MATCH('G. VAR. MAKRO'!$L$6,Datos!$D$26:$I$26,0)))</f>
        <v/>
      </c>
      <c r="M334" s="407" t="str">
        <f>IF($I334="","",INDEX('Res.Aux.'!$A$12:$AE$722,MATCH($B334,'Res.Aux.'!$Y$12:$Y$722,0),MATCH(M$6,'Res.Aux.'!$A$22:$AE$22,0)))</f>
        <v/>
      </c>
      <c r="N334" s="410" t="str">
        <f>IF($B334="-","",INDEX('Res.Aux.'!$A$12:$AE$722,MATCH($B334,'Res.Aux.'!$Y$12:$Y$722,0),MATCH(N$6,'Res.Aux.'!$A$14:$AE$14,0)))</f>
        <v/>
      </c>
      <c r="O334" s="411"/>
      <c r="P334" s="412" t="str">
        <f t="shared" si="98"/>
        <v/>
      </c>
      <c r="Q334" s="413" t="str">
        <f t="shared" ref="Q334:Q397" si="101">AI334</f>
        <v>ù</v>
      </c>
      <c r="R334" s="414" t="str">
        <f>IF($B334="-","",INDEX('Res.Aux.'!$A$12:$AE$722,MATCH($B334,'Res.Aux.'!$Y$12:$Y$722,0),MATCH(R$6,'Res.Aux.'!$A$15:$AE$15,0)))</f>
        <v/>
      </c>
      <c r="S334" s="415" t="str">
        <f>IF($B334="-","",INDEX('Res.Aux.'!$A$12:$AE$722,MATCH($B334,'Res.Aux.'!$Y$12:$Y$722,0),MATCH(S$6,'Res.Aux.'!$A$15:$AE$15,0)))</f>
        <v/>
      </c>
      <c r="T334" s="415" t="str">
        <f>IF($B334="-","",INDEX('Res.Aux.'!$A$12:$AE$722,MATCH($B334,'Res.Aux.'!$Y$12:$Y$722,0),MATCH(T$6,'Res.Aux.'!$A$15:$AE$15,0)))</f>
        <v/>
      </c>
      <c r="U334" s="416" t="str">
        <f>IF($B334="-","",INDEX('Res.Aux.'!$A$12:$AE$722,MATCH($B334,'Res.Aux.'!$Y$12:$Y$722,0),MATCH(U$6,'Res.Aux.'!$A$15:$AE$15,0)))</f>
        <v/>
      </c>
      <c r="V334" s="417"/>
      <c r="W334" s="414" t="str">
        <f t="shared" ref="W334:W397" si="102">IF(OR(R334="-",R334=0,R334=""),"-",(R334*W$1))</f>
        <v>-</v>
      </c>
      <c r="X334" s="415" t="str">
        <f t="shared" ref="X334:X397" si="103">IF(OR(S334="-",S334=0,S334=""),"-",(S334*X$1))</f>
        <v>-</v>
      </c>
      <c r="Y334" s="415" t="str">
        <f t="shared" ref="Y334:Y397" si="104">IF(OR(T334="-",T334=0,T334=""),"-",(T334*Y$1))</f>
        <v>-</v>
      </c>
      <c r="Z334" s="416" t="str">
        <f t="shared" ref="Z334:Z397" si="105">IF(OR(U334="-",U334=0,U334=""),"-",(U334*Z$1))</f>
        <v>-</v>
      </c>
      <c r="AA334" s="417"/>
      <c r="AB334" s="414" t="str">
        <f t="shared" ref="AB334:AB397" si="106">IF(SUM(R334,W334)=0,"-",SUM(R334,W334))</f>
        <v>-</v>
      </c>
      <c r="AC334" s="415" t="str">
        <f t="shared" ref="AC334:AC397" si="107">IF(SUM(S334,X334)=0,"-",SUM(S334,X334))</f>
        <v>-</v>
      </c>
      <c r="AD334" s="415" t="str">
        <f t="shared" ref="AD334:AD397" si="108">IF(SUM(T334,Y334)=0,"-",SUM(T334,Y334))</f>
        <v>-</v>
      </c>
      <c r="AE334" s="416" t="str">
        <f t="shared" ref="AE334:AE397" si="109">IF(SUM(U334,Z334)=0,"-",SUM(U334,Z334))</f>
        <v>-</v>
      </c>
      <c r="AF334" s="417"/>
      <c r="AG334" s="410" t="str">
        <f t="shared" ref="AG334:AG397" si="110">IF(SUM(AB334:AE334)=0,"-",SUM(AB334:AE334))</f>
        <v>-</v>
      </c>
      <c r="AH334" s="417"/>
      <c r="AI334" s="418" t="str">
        <f t="shared" ref="AI334:AI397" si="111">IF(AND(N334&lt;&gt;"",AG334&lt;&gt;"-"),IF(AG334=N334,"ü","û"),IF(OR(N334=0,N334="",N334="-"),"ù","$"))</f>
        <v>ù</v>
      </c>
      <c r="AJ334" s="419" t="str">
        <f t="shared" ref="AJ334:AJ397" si="112">IF(AI334="ü","-",IF(AI334="ù","~",IF(AI334="$","???",AG334-N334)))</f>
        <v>~</v>
      </c>
      <c r="AK334" s="417"/>
      <c r="AL334" s="414" t="str">
        <f t="shared" ref="AL334:AL397" si="113">IF(SUM(R334:U334)=0,"-",SUM(R334:U334))</f>
        <v>-</v>
      </c>
      <c r="AM334" s="416" t="str">
        <f t="shared" ref="AM334:AM397" si="114">IF(SUM(W334:Z334)=0,"-",SUM(W334:Z334))</f>
        <v>-</v>
      </c>
    </row>
    <row r="335" spans="2:39" ht="15" x14ac:dyDescent="0.3">
      <c r="B335" s="400" t="str">
        <f>IF(MAX(B$7:B334)+1&gt;MAX('Res.Aux.'!$Y$23:$Y$722),"-",MAX(B$7:B334)+1)</f>
        <v>-</v>
      </c>
      <c r="C335" s="401" t="str">
        <f>IF($B335="-","",INDEX('Res.Aux.'!$A$12:$AE$722,MATCH($B335,'Res.Aux.'!$Y$12:$Y$722,0),MATCH(C$6,'Res.Aux.'!$A$14:$AE$14,0)))</f>
        <v/>
      </c>
      <c r="D335" s="402" t="str">
        <f t="shared" si="99"/>
        <v/>
      </c>
      <c r="E335" s="403" t="str">
        <f>IF($B335="-","",INDEX('Res.Aux.'!$A$12:$AE$722,MATCH($B335,'Res.Aux.'!$Y$12:$Y$722,0),MATCH(E$6,'Res.Aux.'!$A$14:$AE$14,0)))</f>
        <v/>
      </c>
      <c r="F335" s="402" t="str">
        <f t="shared" si="100"/>
        <v/>
      </c>
      <c r="G335" s="404" t="str">
        <f>IF($B335="-","",INDEX('Res.Aux.'!$A$12:$AE$722,MATCH($B335,'Res.Aux.'!$Y$12:$Y$722,0),MATCH(G$6,'Res.Aux.'!$A$14:$AE$14,0)))</f>
        <v/>
      </c>
      <c r="H335" s="405" t="str">
        <f>IF($B335="-","",Datos!$I$16)</f>
        <v/>
      </c>
      <c r="I335" s="406" t="str">
        <f>IF($C335="","",Datos!$G$16)</f>
        <v/>
      </c>
      <c r="J335" s="407" t="str">
        <f>IF($B335="-","",INDEX('Res.Aux.'!$A$12:$AE$722,MATCH($B335,'Res.Aux.'!$Y$12:$Y$722,0),MATCH(J$6,'Res.Aux.'!$A$14:$AE$14,0)))</f>
        <v/>
      </c>
      <c r="K335" s="408" t="str">
        <f>IF($C335="","",Datos!$H$26)</f>
        <v/>
      </c>
      <c r="L335" s="409" t="str">
        <f>IF($I335="","",INDEX(Datos!$D$25:$I$33,MATCH('G. VAR. MAKRO'!$M335,Datos!$E$25:$E$33,0),MATCH('G. VAR. MAKRO'!$L$6,Datos!$D$26:$I$26,0)))</f>
        <v/>
      </c>
      <c r="M335" s="407" t="str">
        <f>IF($I335="","",INDEX('Res.Aux.'!$A$12:$AE$722,MATCH($B335,'Res.Aux.'!$Y$12:$Y$722,0),MATCH(M$6,'Res.Aux.'!$A$22:$AE$22,0)))</f>
        <v/>
      </c>
      <c r="N335" s="410" t="str">
        <f>IF($B335="-","",INDEX('Res.Aux.'!$A$12:$AE$722,MATCH($B335,'Res.Aux.'!$Y$12:$Y$722,0),MATCH(N$6,'Res.Aux.'!$A$14:$AE$14,0)))</f>
        <v/>
      </c>
      <c r="O335" s="411"/>
      <c r="P335" s="412" t="str">
        <f t="shared" si="98"/>
        <v/>
      </c>
      <c r="Q335" s="413" t="str">
        <f t="shared" si="101"/>
        <v>ù</v>
      </c>
      <c r="R335" s="414" t="str">
        <f>IF($B335="-","",INDEX('Res.Aux.'!$A$12:$AE$722,MATCH($B335,'Res.Aux.'!$Y$12:$Y$722,0),MATCH(R$6,'Res.Aux.'!$A$15:$AE$15,0)))</f>
        <v/>
      </c>
      <c r="S335" s="415" t="str">
        <f>IF($B335="-","",INDEX('Res.Aux.'!$A$12:$AE$722,MATCH($B335,'Res.Aux.'!$Y$12:$Y$722,0),MATCH(S$6,'Res.Aux.'!$A$15:$AE$15,0)))</f>
        <v/>
      </c>
      <c r="T335" s="415" t="str">
        <f>IF($B335="-","",INDEX('Res.Aux.'!$A$12:$AE$722,MATCH($B335,'Res.Aux.'!$Y$12:$Y$722,0),MATCH(T$6,'Res.Aux.'!$A$15:$AE$15,0)))</f>
        <v/>
      </c>
      <c r="U335" s="416" t="str">
        <f>IF($B335="-","",INDEX('Res.Aux.'!$A$12:$AE$722,MATCH($B335,'Res.Aux.'!$Y$12:$Y$722,0),MATCH(U$6,'Res.Aux.'!$A$15:$AE$15,0)))</f>
        <v/>
      </c>
      <c r="V335" s="417"/>
      <c r="W335" s="414" t="str">
        <f t="shared" si="102"/>
        <v>-</v>
      </c>
      <c r="X335" s="415" t="str">
        <f t="shared" si="103"/>
        <v>-</v>
      </c>
      <c r="Y335" s="415" t="str">
        <f t="shared" si="104"/>
        <v>-</v>
      </c>
      <c r="Z335" s="416" t="str">
        <f t="shared" si="105"/>
        <v>-</v>
      </c>
      <c r="AA335" s="417"/>
      <c r="AB335" s="414" t="str">
        <f t="shared" si="106"/>
        <v>-</v>
      </c>
      <c r="AC335" s="415" t="str">
        <f t="shared" si="107"/>
        <v>-</v>
      </c>
      <c r="AD335" s="415" t="str">
        <f t="shared" si="108"/>
        <v>-</v>
      </c>
      <c r="AE335" s="416" t="str">
        <f t="shared" si="109"/>
        <v>-</v>
      </c>
      <c r="AF335" s="417"/>
      <c r="AG335" s="410" t="str">
        <f t="shared" si="110"/>
        <v>-</v>
      </c>
      <c r="AH335" s="417"/>
      <c r="AI335" s="418" t="str">
        <f t="shared" si="111"/>
        <v>ù</v>
      </c>
      <c r="AJ335" s="419" t="str">
        <f t="shared" si="112"/>
        <v>~</v>
      </c>
      <c r="AK335" s="417"/>
      <c r="AL335" s="414" t="str">
        <f t="shared" si="113"/>
        <v>-</v>
      </c>
      <c r="AM335" s="416" t="str">
        <f t="shared" si="114"/>
        <v>-</v>
      </c>
    </row>
    <row r="336" spans="2:39" ht="15" x14ac:dyDescent="0.3">
      <c r="B336" s="400" t="str">
        <f>IF(MAX(B$7:B335)+1&gt;MAX('Res.Aux.'!$Y$23:$Y$722),"-",MAX(B$7:B335)+1)</f>
        <v>-</v>
      </c>
      <c r="C336" s="401" t="str">
        <f>IF($B336="-","",INDEX('Res.Aux.'!$A$12:$AE$722,MATCH($B336,'Res.Aux.'!$Y$12:$Y$722,0),MATCH(C$6,'Res.Aux.'!$A$14:$AE$14,0)))</f>
        <v/>
      </c>
      <c r="D336" s="402" t="str">
        <f t="shared" si="99"/>
        <v/>
      </c>
      <c r="E336" s="403" t="str">
        <f>IF($B336="-","",INDEX('Res.Aux.'!$A$12:$AE$722,MATCH($B336,'Res.Aux.'!$Y$12:$Y$722,0),MATCH(E$6,'Res.Aux.'!$A$14:$AE$14,0)))</f>
        <v/>
      </c>
      <c r="F336" s="402" t="str">
        <f t="shared" si="100"/>
        <v/>
      </c>
      <c r="G336" s="404" t="str">
        <f>IF($B336="-","",INDEX('Res.Aux.'!$A$12:$AE$722,MATCH($B336,'Res.Aux.'!$Y$12:$Y$722,0),MATCH(G$6,'Res.Aux.'!$A$14:$AE$14,0)))</f>
        <v/>
      </c>
      <c r="H336" s="405" t="str">
        <f>IF($B336="-","",Datos!$I$16)</f>
        <v/>
      </c>
      <c r="I336" s="406" t="str">
        <f>IF($C336="","",Datos!$G$16)</f>
        <v/>
      </c>
      <c r="J336" s="407" t="str">
        <f>IF($B336="-","",INDEX('Res.Aux.'!$A$12:$AE$722,MATCH($B336,'Res.Aux.'!$Y$12:$Y$722,0),MATCH(J$6,'Res.Aux.'!$A$14:$AE$14,0)))</f>
        <v/>
      </c>
      <c r="K336" s="408" t="str">
        <f>IF($C336="","",Datos!$H$26)</f>
        <v/>
      </c>
      <c r="L336" s="409" t="str">
        <f>IF($I336="","",INDEX(Datos!$D$25:$I$33,MATCH('G. VAR. MAKRO'!$M336,Datos!$E$25:$E$33,0),MATCH('G. VAR. MAKRO'!$L$6,Datos!$D$26:$I$26,0)))</f>
        <v/>
      </c>
      <c r="M336" s="407" t="str">
        <f>IF($I336="","",INDEX('Res.Aux.'!$A$12:$AE$722,MATCH($B336,'Res.Aux.'!$Y$12:$Y$722,0),MATCH(M$6,'Res.Aux.'!$A$22:$AE$22,0)))</f>
        <v/>
      </c>
      <c r="N336" s="410" t="str">
        <f>IF($B336="-","",INDEX('Res.Aux.'!$A$12:$AE$722,MATCH($B336,'Res.Aux.'!$Y$12:$Y$722,0),MATCH(N$6,'Res.Aux.'!$A$14:$AE$14,0)))</f>
        <v/>
      </c>
      <c r="O336" s="411"/>
      <c r="P336" s="412" t="str">
        <f t="shared" si="98"/>
        <v/>
      </c>
      <c r="Q336" s="413" t="str">
        <f t="shared" si="101"/>
        <v>ù</v>
      </c>
      <c r="R336" s="414" t="str">
        <f>IF($B336="-","",INDEX('Res.Aux.'!$A$12:$AE$722,MATCH($B336,'Res.Aux.'!$Y$12:$Y$722,0),MATCH(R$6,'Res.Aux.'!$A$15:$AE$15,0)))</f>
        <v/>
      </c>
      <c r="S336" s="415" t="str">
        <f>IF($B336="-","",INDEX('Res.Aux.'!$A$12:$AE$722,MATCH($B336,'Res.Aux.'!$Y$12:$Y$722,0),MATCH(S$6,'Res.Aux.'!$A$15:$AE$15,0)))</f>
        <v/>
      </c>
      <c r="T336" s="415" t="str">
        <f>IF($B336="-","",INDEX('Res.Aux.'!$A$12:$AE$722,MATCH($B336,'Res.Aux.'!$Y$12:$Y$722,0),MATCH(T$6,'Res.Aux.'!$A$15:$AE$15,0)))</f>
        <v/>
      </c>
      <c r="U336" s="416" t="str">
        <f>IF($B336="-","",INDEX('Res.Aux.'!$A$12:$AE$722,MATCH($B336,'Res.Aux.'!$Y$12:$Y$722,0),MATCH(U$6,'Res.Aux.'!$A$15:$AE$15,0)))</f>
        <v/>
      </c>
      <c r="V336" s="417"/>
      <c r="W336" s="414" t="str">
        <f t="shared" si="102"/>
        <v>-</v>
      </c>
      <c r="X336" s="415" t="str">
        <f t="shared" si="103"/>
        <v>-</v>
      </c>
      <c r="Y336" s="415" t="str">
        <f t="shared" si="104"/>
        <v>-</v>
      </c>
      <c r="Z336" s="416" t="str">
        <f t="shared" si="105"/>
        <v>-</v>
      </c>
      <c r="AA336" s="417"/>
      <c r="AB336" s="414" t="str">
        <f t="shared" si="106"/>
        <v>-</v>
      </c>
      <c r="AC336" s="415" t="str">
        <f t="shared" si="107"/>
        <v>-</v>
      </c>
      <c r="AD336" s="415" t="str">
        <f t="shared" si="108"/>
        <v>-</v>
      </c>
      <c r="AE336" s="416" t="str">
        <f t="shared" si="109"/>
        <v>-</v>
      </c>
      <c r="AF336" s="417"/>
      <c r="AG336" s="410" t="str">
        <f t="shared" si="110"/>
        <v>-</v>
      </c>
      <c r="AH336" s="417"/>
      <c r="AI336" s="418" t="str">
        <f t="shared" si="111"/>
        <v>ù</v>
      </c>
      <c r="AJ336" s="419" t="str">
        <f t="shared" si="112"/>
        <v>~</v>
      </c>
      <c r="AK336" s="417"/>
      <c r="AL336" s="414" t="str">
        <f t="shared" si="113"/>
        <v>-</v>
      </c>
      <c r="AM336" s="416" t="str">
        <f t="shared" si="114"/>
        <v>-</v>
      </c>
    </row>
    <row r="337" spans="2:39" ht="15" x14ac:dyDescent="0.3">
      <c r="B337" s="400" t="str">
        <f>IF(MAX(B$7:B336)+1&gt;MAX('Res.Aux.'!$Y$23:$Y$722),"-",MAX(B$7:B336)+1)</f>
        <v>-</v>
      </c>
      <c r="C337" s="401" t="str">
        <f>IF($B337="-","",INDEX('Res.Aux.'!$A$12:$AE$722,MATCH($B337,'Res.Aux.'!$Y$12:$Y$722,0),MATCH(C$6,'Res.Aux.'!$A$14:$AE$14,0)))</f>
        <v/>
      </c>
      <c r="D337" s="402" t="str">
        <f t="shared" si="99"/>
        <v/>
      </c>
      <c r="E337" s="403" t="str">
        <f>IF($B337="-","",INDEX('Res.Aux.'!$A$12:$AE$722,MATCH($B337,'Res.Aux.'!$Y$12:$Y$722,0),MATCH(E$6,'Res.Aux.'!$A$14:$AE$14,0)))</f>
        <v/>
      </c>
      <c r="F337" s="402" t="str">
        <f t="shared" si="100"/>
        <v/>
      </c>
      <c r="G337" s="404" t="str">
        <f>IF($B337="-","",INDEX('Res.Aux.'!$A$12:$AE$722,MATCH($B337,'Res.Aux.'!$Y$12:$Y$722,0),MATCH(G$6,'Res.Aux.'!$A$14:$AE$14,0)))</f>
        <v/>
      </c>
      <c r="H337" s="405" t="str">
        <f>IF($B337="-","",Datos!$I$16)</f>
        <v/>
      </c>
      <c r="I337" s="406" t="str">
        <f>IF($C337="","",Datos!$G$16)</f>
        <v/>
      </c>
      <c r="J337" s="407" t="str">
        <f>IF($B337="-","",INDEX('Res.Aux.'!$A$12:$AE$722,MATCH($B337,'Res.Aux.'!$Y$12:$Y$722,0),MATCH(J$6,'Res.Aux.'!$A$14:$AE$14,0)))</f>
        <v/>
      </c>
      <c r="K337" s="408" t="str">
        <f>IF($C337="","",Datos!$H$26)</f>
        <v/>
      </c>
      <c r="L337" s="409" t="str">
        <f>IF($I337="","",INDEX(Datos!$D$25:$I$33,MATCH('G. VAR. MAKRO'!$M337,Datos!$E$25:$E$33,0),MATCH('G. VAR. MAKRO'!$L$6,Datos!$D$26:$I$26,0)))</f>
        <v/>
      </c>
      <c r="M337" s="407" t="str">
        <f>IF($I337="","",INDEX('Res.Aux.'!$A$12:$AE$722,MATCH($B337,'Res.Aux.'!$Y$12:$Y$722,0),MATCH(M$6,'Res.Aux.'!$A$22:$AE$22,0)))</f>
        <v/>
      </c>
      <c r="N337" s="410" t="str">
        <f>IF($B337="-","",INDEX('Res.Aux.'!$A$12:$AE$722,MATCH($B337,'Res.Aux.'!$Y$12:$Y$722,0),MATCH(N$6,'Res.Aux.'!$A$14:$AE$14,0)))</f>
        <v/>
      </c>
      <c r="O337" s="411"/>
      <c r="P337" s="412" t="str">
        <f t="shared" si="98"/>
        <v/>
      </c>
      <c r="Q337" s="413" t="str">
        <f t="shared" si="101"/>
        <v>ù</v>
      </c>
      <c r="R337" s="414" t="str">
        <f>IF($B337="-","",INDEX('Res.Aux.'!$A$12:$AE$722,MATCH($B337,'Res.Aux.'!$Y$12:$Y$722,0),MATCH(R$6,'Res.Aux.'!$A$15:$AE$15,0)))</f>
        <v/>
      </c>
      <c r="S337" s="415" t="str">
        <f>IF($B337="-","",INDEX('Res.Aux.'!$A$12:$AE$722,MATCH($B337,'Res.Aux.'!$Y$12:$Y$722,0),MATCH(S$6,'Res.Aux.'!$A$15:$AE$15,0)))</f>
        <v/>
      </c>
      <c r="T337" s="415" t="str">
        <f>IF($B337="-","",INDEX('Res.Aux.'!$A$12:$AE$722,MATCH($B337,'Res.Aux.'!$Y$12:$Y$722,0),MATCH(T$6,'Res.Aux.'!$A$15:$AE$15,0)))</f>
        <v/>
      </c>
      <c r="U337" s="416" t="str">
        <f>IF($B337="-","",INDEX('Res.Aux.'!$A$12:$AE$722,MATCH($B337,'Res.Aux.'!$Y$12:$Y$722,0),MATCH(U$6,'Res.Aux.'!$A$15:$AE$15,0)))</f>
        <v/>
      </c>
      <c r="V337" s="417"/>
      <c r="W337" s="414" t="str">
        <f t="shared" si="102"/>
        <v>-</v>
      </c>
      <c r="X337" s="415" t="str">
        <f t="shared" si="103"/>
        <v>-</v>
      </c>
      <c r="Y337" s="415" t="str">
        <f t="shared" si="104"/>
        <v>-</v>
      </c>
      <c r="Z337" s="416" t="str">
        <f t="shared" si="105"/>
        <v>-</v>
      </c>
      <c r="AA337" s="417"/>
      <c r="AB337" s="414" t="str">
        <f t="shared" si="106"/>
        <v>-</v>
      </c>
      <c r="AC337" s="415" t="str">
        <f t="shared" si="107"/>
        <v>-</v>
      </c>
      <c r="AD337" s="415" t="str">
        <f t="shared" si="108"/>
        <v>-</v>
      </c>
      <c r="AE337" s="416" t="str">
        <f t="shared" si="109"/>
        <v>-</v>
      </c>
      <c r="AF337" s="417"/>
      <c r="AG337" s="410" t="str">
        <f t="shared" si="110"/>
        <v>-</v>
      </c>
      <c r="AH337" s="417"/>
      <c r="AI337" s="418" t="str">
        <f t="shared" si="111"/>
        <v>ù</v>
      </c>
      <c r="AJ337" s="419" t="str">
        <f t="shared" si="112"/>
        <v>~</v>
      </c>
      <c r="AK337" s="417"/>
      <c r="AL337" s="414" t="str">
        <f t="shared" si="113"/>
        <v>-</v>
      </c>
      <c r="AM337" s="416" t="str">
        <f t="shared" si="114"/>
        <v>-</v>
      </c>
    </row>
    <row r="338" spans="2:39" ht="15" x14ac:dyDescent="0.3">
      <c r="B338" s="400" t="str">
        <f>IF(MAX(B$7:B337)+1&gt;MAX('Res.Aux.'!$Y$23:$Y$722),"-",MAX(B$7:B337)+1)</f>
        <v>-</v>
      </c>
      <c r="C338" s="401" t="str">
        <f>IF($B338="-","",INDEX('Res.Aux.'!$A$12:$AE$722,MATCH($B338,'Res.Aux.'!$Y$12:$Y$722,0),MATCH(C$6,'Res.Aux.'!$A$14:$AE$14,0)))</f>
        <v/>
      </c>
      <c r="D338" s="402" t="str">
        <f t="shared" si="99"/>
        <v/>
      </c>
      <c r="E338" s="403" t="str">
        <f>IF($B338="-","",INDEX('Res.Aux.'!$A$12:$AE$722,MATCH($B338,'Res.Aux.'!$Y$12:$Y$722,0),MATCH(E$6,'Res.Aux.'!$A$14:$AE$14,0)))</f>
        <v/>
      </c>
      <c r="F338" s="402" t="str">
        <f t="shared" si="100"/>
        <v/>
      </c>
      <c r="G338" s="404" t="str">
        <f>IF($B338="-","",INDEX('Res.Aux.'!$A$12:$AE$722,MATCH($B338,'Res.Aux.'!$Y$12:$Y$722,0),MATCH(G$6,'Res.Aux.'!$A$14:$AE$14,0)))</f>
        <v/>
      </c>
      <c r="H338" s="405" t="str">
        <f>IF($B338="-","",Datos!$I$16)</f>
        <v/>
      </c>
      <c r="I338" s="406" t="str">
        <f>IF($C338="","",Datos!$G$16)</f>
        <v/>
      </c>
      <c r="J338" s="407" t="str">
        <f>IF($B338="-","",INDEX('Res.Aux.'!$A$12:$AE$722,MATCH($B338,'Res.Aux.'!$Y$12:$Y$722,0),MATCH(J$6,'Res.Aux.'!$A$14:$AE$14,0)))</f>
        <v/>
      </c>
      <c r="K338" s="408" t="str">
        <f>IF($C338="","",Datos!$H$26)</f>
        <v/>
      </c>
      <c r="L338" s="409" t="str">
        <f>IF($I338="","",INDEX(Datos!$D$25:$I$33,MATCH('G. VAR. MAKRO'!$M338,Datos!$E$25:$E$33,0),MATCH('G. VAR. MAKRO'!$L$6,Datos!$D$26:$I$26,0)))</f>
        <v/>
      </c>
      <c r="M338" s="407" t="str">
        <f>IF($I338="","",INDEX('Res.Aux.'!$A$12:$AE$722,MATCH($B338,'Res.Aux.'!$Y$12:$Y$722,0),MATCH(M$6,'Res.Aux.'!$A$22:$AE$22,0)))</f>
        <v/>
      </c>
      <c r="N338" s="410" t="str">
        <f>IF($B338="-","",INDEX('Res.Aux.'!$A$12:$AE$722,MATCH($B338,'Res.Aux.'!$Y$12:$Y$722,0),MATCH(N$6,'Res.Aux.'!$A$14:$AE$14,0)))</f>
        <v/>
      </c>
      <c r="O338" s="411"/>
      <c r="P338" s="412" t="str">
        <f t="shared" si="98"/>
        <v/>
      </c>
      <c r="Q338" s="413" t="str">
        <f t="shared" si="101"/>
        <v>ù</v>
      </c>
      <c r="R338" s="414" t="str">
        <f>IF($B338="-","",INDEX('Res.Aux.'!$A$12:$AE$722,MATCH($B338,'Res.Aux.'!$Y$12:$Y$722,0),MATCH(R$6,'Res.Aux.'!$A$15:$AE$15,0)))</f>
        <v/>
      </c>
      <c r="S338" s="415" t="str">
        <f>IF($B338="-","",INDEX('Res.Aux.'!$A$12:$AE$722,MATCH($B338,'Res.Aux.'!$Y$12:$Y$722,0),MATCH(S$6,'Res.Aux.'!$A$15:$AE$15,0)))</f>
        <v/>
      </c>
      <c r="T338" s="415" t="str">
        <f>IF($B338="-","",INDEX('Res.Aux.'!$A$12:$AE$722,MATCH($B338,'Res.Aux.'!$Y$12:$Y$722,0),MATCH(T$6,'Res.Aux.'!$A$15:$AE$15,0)))</f>
        <v/>
      </c>
      <c r="U338" s="416" t="str">
        <f>IF($B338="-","",INDEX('Res.Aux.'!$A$12:$AE$722,MATCH($B338,'Res.Aux.'!$Y$12:$Y$722,0),MATCH(U$6,'Res.Aux.'!$A$15:$AE$15,0)))</f>
        <v/>
      </c>
      <c r="V338" s="417"/>
      <c r="W338" s="414" t="str">
        <f t="shared" si="102"/>
        <v>-</v>
      </c>
      <c r="X338" s="415" t="str">
        <f t="shared" si="103"/>
        <v>-</v>
      </c>
      <c r="Y338" s="415" t="str">
        <f t="shared" si="104"/>
        <v>-</v>
      </c>
      <c r="Z338" s="416" t="str">
        <f t="shared" si="105"/>
        <v>-</v>
      </c>
      <c r="AA338" s="417"/>
      <c r="AB338" s="414" t="str">
        <f t="shared" si="106"/>
        <v>-</v>
      </c>
      <c r="AC338" s="415" t="str">
        <f t="shared" si="107"/>
        <v>-</v>
      </c>
      <c r="AD338" s="415" t="str">
        <f t="shared" si="108"/>
        <v>-</v>
      </c>
      <c r="AE338" s="416" t="str">
        <f t="shared" si="109"/>
        <v>-</v>
      </c>
      <c r="AF338" s="417"/>
      <c r="AG338" s="410" t="str">
        <f t="shared" si="110"/>
        <v>-</v>
      </c>
      <c r="AH338" s="417"/>
      <c r="AI338" s="418" t="str">
        <f t="shared" si="111"/>
        <v>ù</v>
      </c>
      <c r="AJ338" s="419" t="str">
        <f t="shared" si="112"/>
        <v>~</v>
      </c>
      <c r="AK338" s="417"/>
      <c r="AL338" s="414" t="str">
        <f t="shared" si="113"/>
        <v>-</v>
      </c>
      <c r="AM338" s="416" t="str">
        <f t="shared" si="114"/>
        <v>-</v>
      </c>
    </row>
    <row r="339" spans="2:39" ht="15" x14ac:dyDescent="0.3">
      <c r="B339" s="400" t="str">
        <f>IF(MAX(B$7:B338)+1&gt;MAX('Res.Aux.'!$Y$23:$Y$722),"-",MAX(B$7:B338)+1)</f>
        <v>-</v>
      </c>
      <c r="C339" s="401" t="str">
        <f>IF($B339="-","",INDEX('Res.Aux.'!$A$12:$AE$722,MATCH($B339,'Res.Aux.'!$Y$12:$Y$722,0),MATCH(C$6,'Res.Aux.'!$A$14:$AE$14,0)))</f>
        <v/>
      </c>
      <c r="D339" s="402" t="str">
        <f t="shared" si="99"/>
        <v/>
      </c>
      <c r="E339" s="403" t="str">
        <f>IF($B339="-","",INDEX('Res.Aux.'!$A$12:$AE$722,MATCH($B339,'Res.Aux.'!$Y$12:$Y$722,0),MATCH(E$6,'Res.Aux.'!$A$14:$AE$14,0)))</f>
        <v/>
      </c>
      <c r="F339" s="402" t="str">
        <f t="shared" si="100"/>
        <v/>
      </c>
      <c r="G339" s="404" t="str">
        <f>IF($B339="-","",INDEX('Res.Aux.'!$A$12:$AE$722,MATCH($B339,'Res.Aux.'!$Y$12:$Y$722,0),MATCH(G$6,'Res.Aux.'!$A$14:$AE$14,0)))</f>
        <v/>
      </c>
      <c r="H339" s="405" t="str">
        <f>IF($B339="-","",Datos!$I$16)</f>
        <v/>
      </c>
      <c r="I339" s="406" t="str">
        <f>IF($C339="","",Datos!$G$16)</f>
        <v/>
      </c>
      <c r="J339" s="407" t="str">
        <f>IF($B339="-","",INDEX('Res.Aux.'!$A$12:$AE$722,MATCH($B339,'Res.Aux.'!$Y$12:$Y$722,0),MATCH(J$6,'Res.Aux.'!$A$14:$AE$14,0)))</f>
        <v/>
      </c>
      <c r="K339" s="408" t="str">
        <f>IF($C339="","",Datos!$H$26)</f>
        <v/>
      </c>
      <c r="L339" s="409" t="str">
        <f>IF($I339="","",INDEX(Datos!$D$25:$I$33,MATCH('G. VAR. MAKRO'!$M339,Datos!$E$25:$E$33,0),MATCH('G. VAR. MAKRO'!$L$6,Datos!$D$26:$I$26,0)))</f>
        <v/>
      </c>
      <c r="M339" s="407" t="str">
        <f>IF($I339="","",INDEX('Res.Aux.'!$A$12:$AE$722,MATCH($B339,'Res.Aux.'!$Y$12:$Y$722,0),MATCH(M$6,'Res.Aux.'!$A$22:$AE$22,0)))</f>
        <v/>
      </c>
      <c r="N339" s="410" t="str">
        <f>IF($B339="-","",INDEX('Res.Aux.'!$A$12:$AE$722,MATCH($B339,'Res.Aux.'!$Y$12:$Y$722,0),MATCH(N$6,'Res.Aux.'!$A$14:$AE$14,0)))</f>
        <v/>
      </c>
      <c r="O339" s="411"/>
      <c r="P339" s="412" t="str">
        <f t="shared" si="98"/>
        <v/>
      </c>
      <c r="Q339" s="413" t="str">
        <f t="shared" si="101"/>
        <v>ù</v>
      </c>
      <c r="R339" s="414" t="str">
        <f>IF($B339="-","",INDEX('Res.Aux.'!$A$12:$AE$722,MATCH($B339,'Res.Aux.'!$Y$12:$Y$722,0),MATCH(R$6,'Res.Aux.'!$A$15:$AE$15,0)))</f>
        <v/>
      </c>
      <c r="S339" s="415" t="str">
        <f>IF($B339="-","",INDEX('Res.Aux.'!$A$12:$AE$722,MATCH($B339,'Res.Aux.'!$Y$12:$Y$722,0),MATCH(S$6,'Res.Aux.'!$A$15:$AE$15,0)))</f>
        <v/>
      </c>
      <c r="T339" s="415" t="str">
        <f>IF($B339="-","",INDEX('Res.Aux.'!$A$12:$AE$722,MATCH($B339,'Res.Aux.'!$Y$12:$Y$722,0),MATCH(T$6,'Res.Aux.'!$A$15:$AE$15,0)))</f>
        <v/>
      </c>
      <c r="U339" s="416" t="str">
        <f>IF($B339="-","",INDEX('Res.Aux.'!$A$12:$AE$722,MATCH($B339,'Res.Aux.'!$Y$12:$Y$722,0),MATCH(U$6,'Res.Aux.'!$A$15:$AE$15,0)))</f>
        <v/>
      </c>
      <c r="V339" s="417"/>
      <c r="W339" s="414" t="str">
        <f t="shared" si="102"/>
        <v>-</v>
      </c>
      <c r="X339" s="415" t="str">
        <f t="shared" si="103"/>
        <v>-</v>
      </c>
      <c r="Y339" s="415" t="str">
        <f t="shared" si="104"/>
        <v>-</v>
      </c>
      <c r="Z339" s="416" t="str">
        <f t="shared" si="105"/>
        <v>-</v>
      </c>
      <c r="AA339" s="417"/>
      <c r="AB339" s="414" t="str">
        <f t="shared" si="106"/>
        <v>-</v>
      </c>
      <c r="AC339" s="415" t="str">
        <f t="shared" si="107"/>
        <v>-</v>
      </c>
      <c r="AD339" s="415" t="str">
        <f t="shared" si="108"/>
        <v>-</v>
      </c>
      <c r="AE339" s="416" t="str">
        <f t="shared" si="109"/>
        <v>-</v>
      </c>
      <c r="AF339" s="417"/>
      <c r="AG339" s="410" t="str">
        <f t="shared" si="110"/>
        <v>-</v>
      </c>
      <c r="AH339" s="417"/>
      <c r="AI339" s="418" t="str">
        <f t="shared" si="111"/>
        <v>ù</v>
      </c>
      <c r="AJ339" s="419" t="str">
        <f t="shared" si="112"/>
        <v>~</v>
      </c>
      <c r="AK339" s="417"/>
      <c r="AL339" s="414" t="str">
        <f t="shared" si="113"/>
        <v>-</v>
      </c>
      <c r="AM339" s="416" t="str">
        <f t="shared" si="114"/>
        <v>-</v>
      </c>
    </row>
    <row r="340" spans="2:39" ht="15" x14ac:dyDescent="0.3">
      <c r="B340" s="400" t="str">
        <f>IF(MAX(B$7:B339)+1&gt;MAX('Res.Aux.'!$Y$23:$Y$722),"-",MAX(B$7:B339)+1)</f>
        <v>-</v>
      </c>
      <c r="C340" s="401" t="str">
        <f>IF($B340="-","",INDEX('Res.Aux.'!$A$12:$AE$722,MATCH($B340,'Res.Aux.'!$Y$12:$Y$722,0),MATCH(C$6,'Res.Aux.'!$A$14:$AE$14,0)))</f>
        <v/>
      </c>
      <c r="D340" s="402" t="str">
        <f t="shared" si="99"/>
        <v/>
      </c>
      <c r="E340" s="403" t="str">
        <f>IF($B340="-","",INDEX('Res.Aux.'!$A$12:$AE$722,MATCH($B340,'Res.Aux.'!$Y$12:$Y$722,0),MATCH(E$6,'Res.Aux.'!$A$14:$AE$14,0)))</f>
        <v/>
      </c>
      <c r="F340" s="402" t="str">
        <f t="shared" si="100"/>
        <v/>
      </c>
      <c r="G340" s="404" t="str">
        <f>IF($B340="-","",INDEX('Res.Aux.'!$A$12:$AE$722,MATCH($B340,'Res.Aux.'!$Y$12:$Y$722,0),MATCH(G$6,'Res.Aux.'!$A$14:$AE$14,0)))</f>
        <v/>
      </c>
      <c r="H340" s="405" t="str">
        <f>IF($B340="-","",Datos!$I$16)</f>
        <v/>
      </c>
      <c r="I340" s="406" t="str">
        <f>IF($C340="","",Datos!$G$16)</f>
        <v/>
      </c>
      <c r="J340" s="407" t="str">
        <f>IF($B340="-","",INDEX('Res.Aux.'!$A$12:$AE$722,MATCH($B340,'Res.Aux.'!$Y$12:$Y$722,0),MATCH(J$6,'Res.Aux.'!$A$14:$AE$14,0)))</f>
        <v/>
      </c>
      <c r="K340" s="408" t="str">
        <f>IF($C340="","",Datos!$H$26)</f>
        <v/>
      </c>
      <c r="L340" s="409" t="str">
        <f>IF($I340="","",INDEX(Datos!$D$25:$I$33,MATCH('G. VAR. MAKRO'!$M340,Datos!$E$25:$E$33,0),MATCH('G. VAR. MAKRO'!$L$6,Datos!$D$26:$I$26,0)))</f>
        <v/>
      </c>
      <c r="M340" s="407" t="str">
        <f>IF($I340="","",INDEX('Res.Aux.'!$A$12:$AE$722,MATCH($B340,'Res.Aux.'!$Y$12:$Y$722,0),MATCH(M$6,'Res.Aux.'!$A$22:$AE$22,0)))</f>
        <v/>
      </c>
      <c r="N340" s="410" t="str">
        <f>IF($B340="-","",INDEX('Res.Aux.'!$A$12:$AE$722,MATCH($B340,'Res.Aux.'!$Y$12:$Y$722,0),MATCH(N$6,'Res.Aux.'!$A$14:$AE$14,0)))</f>
        <v/>
      </c>
      <c r="O340" s="411"/>
      <c r="P340" s="412" t="str">
        <f t="shared" si="98"/>
        <v/>
      </c>
      <c r="Q340" s="413" t="str">
        <f t="shared" si="101"/>
        <v>ù</v>
      </c>
      <c r="R340" s="414" t="str">
        <f>IF($B340="-","",INDEX('Res.Aux.'!$A$12:$AE$722,MATCH($B340,'Res.Aux.'!$Y$12:$Y$722,0),MATCH(R$6,'Res.Aux.'!$A$15:$AE$15,0)))</f>
        <v/>
      </c>
      <c r="S340" s="415" t="str">
        <f>IF($B340="-","",INDEX('Res.Aux.'!$A$12:$AE$722,MATCH($B340,'Res.Aux.'!$Y$12:$Y$722,0),MATCH(S$6,'Res.Aux.'!$A$15:$AE$15,0)))</f>
        <v/>
      </c>
      <c r="T340" s="415" t="str">
        <f>IF($B340="-","",INDEX('Res.Aux.'!$A$12:$AE$722,MATCH($B340,'Res.Aux.'!$Y$12:$Y$722,0),MATCH(T$6,'Res.Aux.'!$A$15:$AE$15,0)))</f>
        <v/>
      </c>
      <c r="U340" s="416" t="str">
        <f>IF($B340="-","",INDEX('Res.Aux.'!$A$12:$AE$722,MATCH($B340,'Res.Aux.'!$Y$12:$Y$722,0),MATCH(U$6,'Res.Aux.'!$A$15:$AE$15,0)))</f>
        <v/>
      </c>
      <c r="V340" s="417"/>
      <c r="W340" s="414" t="str">
        <f t="shared" si="102"/>
        <v>-</v>
      </c>
      <c r="X340" s="415" t="str">
        <f t="shared" si="103"/>
        <v>-</v>
      </c>
      <c r="Y340" s="415" t="str">
        <f t="shared" si="104"/>
        <v>-</v>
      </c>
      <c r="Z340" s="416" t="str">
        <f t="shared" si="105"/>
        <v>-</v>
      </c>
      <c r="AA340" s="417"/>
      <c r="AB340" s="414" t="str">
        <f t="shared" si="106"/>
        <v>-</v>
      </c>
      <c r="AC340" s="415" t="str">
        <f t="shared" si="107"/>
        <v>-</v>
      </c>
      <c r="AD340" s="415" t="str">
        <f t="shared" si="108"/>
        <v>-</v>
      </c>
      <c r="AE340" s="416" t="str">
        <f t="shared" si="109"/>
        <v>-</v>
      </c>
      <c r="AF340" s="417"/>
      <c r="AG340" s="410" t="str">
        <f t="shared" si="110"/>
        <v>-</v>
      </c>
      <c r="AH340" s="417"/>
      <c r="AI340" s="418" t="str">
        <f t="shared" si="111"/>
        <v>ù</v>
      </c>
      <c r="AJ340" s="419" t="str">
        <f t="shared" si="112"/>
        <v>~</v>
      </c>
      <c r="AK340" s="417"/>
      <c r="AL340" s="414" t="str">
        <f t="shared" si="113"/>
        <v>-</v>
      </c>
      <c r="AM340" s="416" t="str">
        <f t="shared" si="114"/>
        <v>-</v>
      </c>
    </row>
    <row r="341" spans="2:39" ht="15" x14ac:dyDescent="0.3">
      <c r="B341" s="400" t="str">
        <f>IF(MAX(B$7:B340)+1&gt;MAX('Res.Aux.'!$Y$23:$Y$722),"-",MAX(B$7:B340)+1)</f>
        <v>-</v>
      </c>
      <c r="C341" s="401" t="str">
        <f>IF($B341="-","",INDEX('Res.Aux.'!$A$12:$AE$722,MATCH($B341,'Res.Aux.'!$Y$12:$Y$722,0),MATCH(C$6,'Res.Aux.'!$A$14:$AE$14,0)))</f>
        <v/>
      </c>
      <c r="D341" s="402" t="str">
        <f t="shared" si="99"/>
        <v/>
      </c>
      <c r="E341" s="403" t="str">
        <f>IF($B341="-","",INDEX('Res.Aux.'!$A$12:$AE$722,MATCH($B341,'Res.Aux.'!$Y$12:$Y$722,0),MATCH(E$6,'Res.Aux.'!$A$14:$AE$14,0)))</f>
        <v/>
      </c>
      <c r="F341" s="402" t="str">
        <f t="shared" si="100"/>
        <v/>
      </c>
      <c r="G341" s="404" t="str">
        <f>IF($B341="-","",INDEX('Res.Aux.'!$A$12:$AE$722,MATCH($B341,'Res.Aux.'!$Y$12:$Y$722,0),MATCH(G$6,'Res.Aux.'!$A$14:$AE$14,0)))</f>
        <v/>
      </c>
      <c r="H341" s="405" t="str">
        <f>IF($B341="-","",Datos!$I$16)</f>
        <v/>
      </c>
      <c r="I341" s="406" t="str">
        <f>IF($C341="","",Datos!$G$16)</f>
        <v/>
      </c>
      <c r="J341" s="407" t="str">
        <f>IF($B341="-","",INDEX('Res.Aux.'!$A$12:$AE$722,MATCH($B341,'Res.Aux.'!$Y$12:$Y$722,0),MATCH(J$6,'Res.Aux.'!$A$14:$AE$14,0)))</f>
        <v/>
      </c>
      <c r="K341" s="408" t="str">
        <f>IF($C341="","",Datos!$H$26)</f>
        <v/>
      </c>
      <c r="L341" s="409" t="str">
        <f>IF($I341="","",INDEX(Datos!$D$25:$I$33,MATCH('G. VAR. MAKRO'!$M341,Datos!$E$25:$E$33,0),MATCH('G. VAR. MAKRO'!$L$6,Datos!$D$26:$I$26,0)))</f>
        <v/>
      </c>
      <c r="M341" s="407" t="str">
        <f>IF($I341="","",INDEX('Res.Aux.'!$A$12:$AE$722,MATCH($B341,'Res.Aux.'!$Y$12:$Y$722,0),MATCH(M$6,'Res.Aux.'!$A$22:$AE$22,0)))</f>
        <v/>
      </c>
      <c r="N341" s="410" t="str">
        <f>IF($B341="-","",INDEX('Res.Aux.'!$A$12:$AE$722,MATCH($B341,'Res.Aux.'!$Y$12:$Y$722,0),MATCH(N$6,'Res.Aux.'!$A$14:$AE$14,0)))</f>
        <v/>
      </c>
      <c r="O341" s="411"/>
      <c r="P341" s="412" t="str">
        <f t="shared" si="98"/>
        <v/>
      </c>
      <c r="Q341" s="413" t="str">
        <f t="shared" si="101"/>
        <v>ù</v>
      </c>
      <c r="R341" s="414" t="str">
        <f>IF($B341="-","",INDEX('Res.Aux.'!$A$12:$AE$722,MATCH($B341,'Res.Aux.'!$Y$12:$Y$722,0),MATCH(R$6,'Res.Aux.'!$A$15:$AE$15,0)))</f>
        <v/>
      </c>
      <c r="S341" s="415" t="str">
        <f>IF($B341="-","",INDEX('Res.Aux.'!$A$12:$AE$722,MATCH($B341,'Res.Aux.'!$Y$12:$Y$722,0),MATCH(S$6,'Res.Aux.'!$A$15:$AE$15,0)))</f>
        <v/>
      </c>
      <c r="T341" s="415" t="str">
        <f>IF($B341="-","",INDEX('Res.Aux.'!$A$12:$AE$722,MATCH($B341,'Res.Aux.'!$Y$12:$Y$722,0),MATCH(T$6,'Res.Aux.'!$A$15:$AE$15,0)))</f>
        <v/>
      </c>
      <c r="U341" s="416" t="str">
        <f>IF($B341="-","",INDEX('Res.Aux.'!$A$12:$AE$722,MATCH($B341,'Res.Aux.'!$Y$12:$Y$722,0),MATCH(U$6,'Res.Aux.'!$A$15:$AE$15,0)))</f>
        <v/>
      </c>
      <c r="V341" s="417"/>
      <c r="W341" s="414" t="str">
        <f t="shared" si="102"/>
        <v>-</v>
      </c>
      <c r="X341" s="415" t="str">
        <f t="shared" si="103"/>
        <v>-</v>
      </c>
      <c r="Y341" s="415" t="str">
        <f t="shared" si="104"/>
        <v>-</v>
      </c>
      <c r="Z341" s="416" t="str">
        <f t="shared" si="105"/>
        <v>-</v>
      </c>
      <c r="AA341" s="417"/>
      <c r="AB341" s="414" t="str">
        <f t="shared" si="106"/>
        <v>-</v>
      </c>
      <c r="AC341" s="415" t="str">
        <f t="shared" si="107"/>
        <v>-</v>
      </c>
      <c r="AD341" s="415" t="str">
        <f t="shared" si="108"/>
        <v>-</v>
      </c>
      <c r="AE341" s="416" t="str">
        <f t="shared" si="109"/>
        <v>-</v>
      </c>
      <c r="AF341" s="417"/>
      <c r="AG341" s="410" t="str">
        <f t="shared" si="110"/>
        <v>-</v>
      </c>
      <c r="AH341" s="417"/>
      <c r="AI341" s="418" t="str">
        <f t="shared" si="111"/>
        <v>ù</v>
      </c>
      <c r="AJ341" s="419" t="str">
        <f t="shared" si="112"/>
        <v>~</v>
      </c>
      <c r="AK341" s="417"/>
      <c r="AL341" s="414" t="str">
        <f t="shared" si="113"/>
        <v>-</v>
      </c>
      <c r="AM341" s="416" t="str">
        <f t="shared" si="114"/>
        <v>-</v>
      </c>
    </row>
    <row r="342" spans="2:39" ht="15" x14ac:dyDescent="0.3">
      <c r="B342" s="400" t="str">
        <f>IF(MAX(B$7:B341)+1&gt;MAX('Res.Aux.'!$Y$23:$Y$722),"-",MAX(B$7:B341)+1)</f>
        <v>-</v>
      </c>
      <c r="C342" s="401" t="str">
        <f>IF($B342="-","",INDEX('Res.Aux.'!$A$12:$AE$722,MATCH($B342,'Res.Aux.'!$Y$12:$Y$722,0),MATCH(C$6,'Res.Aux.'!$A$14:$AE$14,0)))</f>
        <v/>
      </c>
      <c r="D342" s="402" t="str">
        <f t="shared" si="99"/>
        <v/>
      </c>
      <c r="E342" s="403" t="str">
        <f>IF($B342="-","",INDEX('Res.Aux.'!$A$12:$AE$722,MATCH($B342,'Res.Aux.'!$Y$12:$Y$722,0),MATCH(E$6,'Res.Aux.'!$A$14:$AE$14,0)))</f>
        <v/>
      </c>
      <c r="F342" s="402" t="str">
        <f t="shared" si="100"/>
        <v/>
      </c>
      <c r="G342" s="404" t="str">
        <f>IF($B342="-","",INDEX('Res.Aux.'!$A$12:$AE$722,MATCH($B342,'Res.Aux.'!$Y$12:$Y$722,0),MATCH(G$6,'Res.Aux.'!$A$14:$AE$14,0)))</f>
        <v/>
      </c>
      <c r="H342" s="405" t="str">
        <f>IF($B342="-","",Datos!$I$16)</f>
        <v/>
      </c>
      <c r="I342" s="406" t="str">
        <f>IF($C342="","",Datos!$G$16)</f>
        <v/>
      </c>
      <c r="J342" s="407" t="str">
        <f>IF($B342="-","",INDEX('Res.Aux.'!$A$12:$AE$722,MATCH($B342,'Res.Aux.'!$Y$12:$Y$722,0),MATCH(J$6,'Res.Aux.'!$A$14:$AE$14,0)))</f>
        <v/>
      </c>
      <c r="K342" s="408" t="str">
        <f>IF($C342="","",Datos!$H$26)</f>
        <v/>
      </c>
      <c r="L342" s="409" t="str">
        <f>IF($I342="","",INDEX(Datos!$D$25:$I$33,MATCH('G. VAR. MAKRO'!$M342,Datos!$E$25:$E$33,0),MATCH('G. VAR. MAKRO'!$L$6,Datos!$D$26:$I$26,0)))</f>
        <v/>
      </c>
      <c r="M342" s="407" t="str">
        <f>IF($I342="","",INDEX('Res.Aux.'!$A$12:$AE$722,MATCH($B342,'Res.Aux.'!$Y$12:$Y$722,0),MATCH(M$6,'Res.Aux.'!$A$22:$AE$22,0)))</f>
        <v/>
      </c>
      <c r="N342" s="410" t="str">
        <f>IF($B342="-","",INDEX('Res.Aux.'!$A$12:$AE$722,MATCH($B342,'Res.Aux.'!$Y$12:$Y$722,0),MATCH(N$6,'Res.Aux.'!$A$14:$AE$14,0)))</f>
        <v/>
      </c>
      <c r="O342" s="411"/>
      <c r="P342" s="412" t="str">
        <f t="shared" si="98"/>
        <v/>
      </c>
      <c r="Q342" s="413" t="str">
        <f t="shared" si="101"/>
        <v>ù</v>
      </c>
      <c r="R342" s="414" t="str">
        <f>IF($B342="-","",INDEX('Res.Aux.'!$A$12:$AE$722,MATCH($B342,'Res.Aux.'!$Y$12:$Y$722,0),MATCH(R$6,'Res.Aux.'!$A$15:$AE$15,0)))</f>
        <v/>
      </c>
      <c r="S342" s="415" t="str">
        <f>IF($B342="-","",INDEX('Res.Aux.'!$A$12:$AE$722,MATCH($B342,'Res.Aux.'!$Y$12:$Y$722,0),MATCH(S$6,'Res.Aux.'!$A$15:$AE$15,0)))</f>
        <v/>
      </c>
      <c r="T342" s="415" t="str">
        <f>IF($B342="-","",INDEX('Res.Aux.'!$A$12:$AE$722,MATCH($B342,'Res.Aux.'!$Y$12:$Y$722,0),MATCH(T$6,'Res.Aux.'!$A$15:$AE$15,0)))</f>
        <v/>
      </c>
      <c r="U342" s="416" t="str">
        <f>IF($B342="-","",INDEX('Res.Aux.'!$A$12:$AE$722,MATCH($B342,'Res.Aux.'!$Y$12:$Y$722,0),MATCH(U$6,'Res.Aux.'!$A$15:$AE$15,0)))</f>
        <v/>
      </c>
      <c r="V342" s="417"/>
      <c r="W342" s="414" t="str">
        <f t="shared" si="102"/>
        <v>-</v>
      </c>
      <c r="X342" s="415" t="str">
        <f t="shared" si="103"/>
        <v>-</v>
      </c>
      <c r="Y342" s="415" t="str">
        <f t="shared" si="104"/>
        <v>-</v>
      </c>
      <c r="Z342" s="416" t="str">
        <f t="shared" si="105"/>
        <v>-</v>
      </c>
      <c r="AA342" s="417"/>
      <c r="AB342" s="414" t="str">
        <f t="shared" si="106"/>
        <v>-</v>
      </c>
      <c r="AC342" s="415" t="str">
        <f t="shared" si="107"/>
        <v>-</v>
      </c>
      <c r="AD342" s="415" t="str">
        <f t="shared" si="108"/>
        <v>-</v>
      </c>
      <c r="AE342" s="416" t="str">
        <f t="shared" si="109"/>
        <v>-</v>
      </c>
      <c r="AF342" s="417"/>
      <c r="AG342" s="410" t="str">
        <f t="shared" si="110"/>
        <v>-</v>
      </c>
      <c r="AH342" s="417"/>
      <c r="AI342" s="418" t="str">
        <f t="shared" si="111"/>
        <v>ù</v>
      </c>
      <c r="AJ342" s="419" t="str">
        <f t="shared" si="112"/>
        <v>~</v>
      </c>
      <c r="AK342" s="417"/>
      <c r="AL342" s="414" t="str">
        <f t="shared" si="113"/>
        <v>-</v>
      </c>
      <c r="AM342" s="416" t="str">
        <f t="shared" si="114"/>
        <v>-</v>
      </c>
    </row>
    <row r="343" spans="2:39" ht="15" x14ac:dyDescent="0.3">
      <c r="B343" s="400" t="str">
        <f>IF(MAX(B$7:B342)+1&gt;MAX('Res.Aux.'!$Y$23:$Y$722),"-",MAX(B$7:B342)+1)</f>
        <v>-</v>
      </c>
      <c r="C343" s="401" t="str">
        <f>IF($B343="-","",INDEX('Res.Aux.'!$A$12:$AE$722,MATCH($B343,'Res.Aux.'!$Y$12:$Y$722,0),MATCH(C$6,'Res.Aux.'!$A$14:$AE$14,0)))</f>
        <v/>
      </c>
      <c r="D343" s="402" t="str">
        <f t="shared" si="99"/>
        <v/>
      </c>
      <c r="E343" s="403" t="str">
        <f>IF($B343="-","",INDEX('Res.Aux.'!$A$12:$AE$722,MATCH($B343,'Res.Aux.'!$Y$12:$Y$722,0),MATCH(E$6,'Res.Aux.'!$A$14:$AE$14,0)))</f>
        <v/>
      </c>
      <c r="F343" s="402" t="str">
        <f t="shared" si="100"/>
        <v/>
      </c>
      <c r="G343" s="404" t="str">
        <f>IF($B343="-","",INDEX('Res.Aux.'!$A$12:$AE$722,MATCH($B343,'Res.Aux.'!$Y$12:$Y$722,0),MATCH(G$6,'Res.Aux.'!$A$14:$AE$14,0)))</f>
        <v/>
      </c>
      <c r="H343" s="405" t="str">
        <f>IF($B343="-","",Datos!$I$16)</f>
        <v/>
      </c>
      <c r="I343" s="406" t="str">
        <f>IF($C343="","",Datos!$G$16)</f>
        <v/>
      </c>
      <c r="J343" s="407" t="str">
        <f>IF($B343="-","",INDEX('Res.Aux.'!$A$12:$AE$722,MATCH($B343,'Res.Aux.'!$Y$12:$Y$722,0),MATCH(J$6,'Res.Aux.'!$A$14:$AE$14,0)))</f>
        <v/>
      </c>
      <c r="K343" s="408" t="str">
        <f>IF($C343="","",Datos!$H$26)</f>
        <v/>
      </c>
      <c r="L343" s="409" t="str">
        <f>IF($I343="","",INDEX(Datos!$D$25:$I$33,MATCH('G. VAR. MAKRO'!$M343,Datos!$E$25:$E$33,0),MATCH('G. VAR. MAKRO'!$L$6,Datos!$D$26:$I$26,0)))</f>
        <v/>
      </c>
      <c r="M343" s="407" t="str">
        <f>IF($I343="","",INDEX('Res.Aux.'!$A$12:$AE$722,MATCH($B343,'Res.Aux.'!$Y$12:$Y$722,0),MATCH(M$6,'Res.Aux.'!$A$22:$AE$22,0)))</f>
        <v/>
      </c>
      <c r="N343" s="410" t="str">
        <f>IF($B343="-","",INDEX('Res.Aux.'!$A$12:$AE$722,MATCH($B343,'Res.Aux.'!$Y$12:$Y$722,0),MATCH(N$6,'Res.Aux.'!$A$14:$AE$14,0)))</f>
        <v/>
      </c>
      <c r="O343" s="411"/>
      <c r="P343" s="412" t="str">
        <f t="shared" si="98"/>
        <v/>
      </c>
      <c r="Q343" s="413" t="str">
        <f t="shared" si="101"/>
        <v>ù</v>
      </c>
      <c r="R343" s="414" t="str">
        <f>IF($B343="-","",INDEX('Res.Aux.'!$A$12:$AE$722,MATCH($B343,'Res.Aux.'!$Y$12:$Y$722,0),MATCH(R$6,'Res.Aux.'!$A$15:$AE$15,0)))</f>
        <v/>
      </c>
      <c r="S343" s="415" t="str">
        <f>IF($B343="-","",INDEX('Res.Aux.'!$A$12:$AE$722,MATCH($B343,'Res.Aux.'!$Y$12:$Y$722,0),MATCH(S$6,'Res.Aux.'!$A$15:$AE$15,0)))</f>
        <v/>
      </c>
      <c r="T343" s="415" t="str">
        <f>IF($B343="-","",INDEX('Res.Aux.'!$A$12:$AE$722,MATCH($B343,'Res.Aux.'!$Y$12:$Y$722,0),MATCH(T$6,'Res.Aux.'!$A$15:$AE$15,0)))</f>
        <v/>
      </c>
      <c r="U343" s="416" t="str">
        <f>IF($B343="-","",INDEX('Res.Aux.'!$A$12:$AE$722,MATCH($B343,'Res.Aux.'!$Y$12:$Y$722,0),MATCH(U$6,'Res.Aux.'!$A$15:$AE$15,0)))</f>
        <v/>
      </c>
      <c r="V343" s="417"/>
      <c r="W343" s="414" t="str">
        <f t="shared" si="102"/>
        <v>-</v>
      </c>
      <c r="X343" s="415" t="str">
        <f t="shared" si="103"/>
        <v>-</v>
      </c>
      <c r="Y343" s="415" t="str">
        <f t="shared" si="104"/>
        <v>-</v>
      </c>
      <c r="Z343" s="416" t="str">
        <f t="shared" si="105"/>
        <v>-</v>
      </c>
      <c r="AA343" s="417"/>
      <c r="AB343" s="414" t="str">
        <f t="shared" si="106"/>
        <v>-</v>
      </c>
      <c r="AC343" s="415" t="str">
        <f t="shared" si="107"/>
        <v>-</v>
      </c>
      <c r="AD343" s="415" t="str">
        <f t="shared" si="108"/>
        <v>-</v>
      </c>
      <c r="AE343" s="416" t="str">
        <f t="shared" si="109"/>
        <v>-</v>
      </c>
      <c r="AF343" s="417"/>
      <c r="AG343" s="410" t="str">
        <f t="shared" si="110"/>
        <v>-</v>
      </c>
      <c r="AH343" s="417"/>
      <c r="AI343" s="418" t="str">
        <f t="shared" si="111"/>
        <v>ù</v>
      </c>
      <c r="AJ343" s="419" t="str">
        <f t="shared" si="112"/>
        <v>~</v>
      </c>
      <c r="AK343" s="417"/>
      <c r="AL343" s="414" t="str">
        <f t="shared" si="113"/>
        <v>-</v>
      </c>
      <c r="AM343" s="416" t="str">
        <f t="shared" si="114"/>
        <v>-</v>
      </c>
    </row>
    <row r="344" spans="2:39" ht="15" x14ac:dyDescent="0.3">
      <c r="B344" s="400" t="str">
        <f>IF(MAX(B$7:B343)+1&gt;MAX('Res.Aux.'!$Y$23:$Y$722),"-",MAX(B$7:B343)+1)</f>
        <v>-</v>
      </c>
      <c r="C344" s="401" t="str">
        <f>IF($B344="-","",INDEX('Res.Aux.'!$A$12:$AE$722,MATCH($B344,'Res.Aux.'!$Y$12:$Y$722,0),MATCH(C$6,'Res.Aux.'!$A$14:$AE$14,0)))</f>
        <v/>
      </c>
      <c r="D344" s="402" t="str">
        <f t="shared" si="99"/>
        <v/>
      </c>
      <c r="E344" s="403" t="str">
        <f>IF($B344="-","",INDEX('Res.Aux.'!$A$12:$AE$722,MATCH($B344,'Res.Aux.'!$Y$12:$Y$722,0),MATCH(E$6,'Res.Aux.'!$A$14:$AE$14,0)))</f>
        <v/>
      </c>
      <c r="F344" s="402" t="str">
        <f t="shared" si="100"/>
        <v/>
      </c>
      <c r="G344" s="404" t="str">
        <f>IF($B344="-","",INDEX('Res.Aux.'!$A$12:$AE$722,MATCH($B344,'Res.Aux.'!$Y$12:$Y$722,0),MATCH(G$6,'Res.Aux.'!$A$14:$AE$14,0)))</f>
        <v/>
      </c>
      <c r="H344" s="405" t="str">
        <f>IF($B344="-","",Datos!$I$16)</f>
        <v/>
      </c>
      <c r="I344" s="406" t="str">
        <f>IF($C344="","",Datos!$G$16)</f>
        <v/>
      </c>
      <c r="J344" s="407" t="str">
        <f>IF($B344="-","",INDEX('Res.Aux.'!$A$12:$AE$722,MATCH($B344,'Res.Aux.'!$Y$12:$Y$722,0),MATCH(J$6,'Res.Aux.'!$A$14:$AE$14,0)))</f>
        <v/>
      </c>
      <c r="K344" s="408" t="str">
        <f>IF($C344="","",Datos!$H$26)</f>
        <v/>
      </c>
      <c r="L344" s="409" t="str">
        <f>IF($I344="","",INDEX(Datos!$D$25:$I$33,MATCH('G. VAR. MAKRO'!$M344,Datos!$E$25:$E$33,0),MATCH('G. VAR. MAKRO'!$L$6,Datos!$D$26:$I$26,0)))</f>
        <v/>
      </c>
      <c r="M344" s="407" t="str">
        <f>IF($I344="","",INDEX('Res.Aux.'!$A$12:$AE$722,MATCH($B344,'Res.Aux.'!$Y$12:$Y$722,0),MATCH(M$6,'Res.Aux.'!$A$22:$AE$22,0)))</f>
        <v/>
      </c>
      <c r="N344" s="410" t="str">
        <f>IF($B344="-","",INDEX('Res.Aux.'!$A$12:$AE$722,MATCH($B344,'Res.Aux.'!$Y$12:$Y$722,0),MATCH(N$6,'Res.Aux.'!$A$14:$AE$14,0)))</f>
        <v/>
      </c>
      <c r="O344" s="411"/>
      <c r="P344" s="412" t="str">
        <f t="shared" si="98"/>
        <v/>
      </c>
      <c r="Q344" s="413" t="str">
        <f t="shared" si="101"/>
        <v>ù</v>
      </c>
      <c r="R344" s="414" t="str">
        <f>IF($B344="-","",INDEX('Res.Aux.'!$A$12:$AE$722,MATCH($B344,'Res.Aux.'!$Y$12:$Y$722,0),MATCH(R$6,'Res.Aux.'!$A$15:$AE$15,0)))</f>
        <v/>
      </c>
      <c r="S344" s="415" t="str">
        <f>IF($B344="-","",INDEX('Res.Aux.'!$A$12:$AE$722,MATCH($B344,'Res.Aux.'!$Y$12:$Y$722,0),MATCH(S$6,'Res.Aux.'!$A$15:$AE$15,0)))</f>
        <v/>
      </c>
      <c r="T344" s="415" t="str">
        <f>IF($B344="-","",INDEX('Res.Aux.'!$A$12:$AE$722,MATCH($B344,'Res.Aux.'!$Y$12:$Y$722,0),MATCH(T$6,'Res.Aux.'!$A$15:$AE$15,0)))</f>
        <v/>
      </c>
      <c r="U344" s="416" t="str">
        <f>IF($B344="-","",INDEX('Res.Aux.'!$A$12:$AE$722,MATCH($B344,'Res.Aux.'!$Y$12:$Y$722,0),MATCH(U$6,'Res.Aux.'!$A$15:$AE$15,0)))</f>
        <v/>
      </c>
      <c r="V344" s="417"/>
      <c r="W344" s="414" t="str">
        <f t="shared" si="102"/>
        <v>-</v>
      </c>
      <c r="X344" s="415" t="str">
        <f t="shared" si="103"/>
        <v>-</v>
      </c>
      <c r="Y344" s="415" t="str">
        <f t="shared" si="104"/>
        <v>-</v>
      </c>
      <c r="Z344" s="416" t="str">
        <f t="shared" si="105"/>
        <v>-</v>
      </c>
      <c r="AA344" s="417"/>
      <c r="AB344" s="414" t="str">
        <f t="shared" si="106"/>
        <v>-</v>
      </c>
      <c r="AC344" s="415" t="str">
        <f t="shared" si="107"/>
        <v>-</v>
      </c>
      <c r="AD344" s="415" t="str">
        <f t="shared" si="108"/>
        <v>-</v>
      </c>
      <c r="AE344" s="416" t="str">
        <f t="shared" si="109"/>
        <v>-</v>
      </c>
      <c r="AF344" s="417"/>
      <c r="AG344" s="410" t="str">
        <f t="shared" si="110"/>
        <v>-</v>
      </c>
      <c r="AH344" s="417"/>
      <c r="AI344" s="418" t="str">
        <f t="shared" si="111"/>
        <v>ù</v>
      </c>
      <c r="AJ344" s="419" t="str">
        <f t="shared" si="112"/>
        <v>~</v>
      </c>
      <c r="AK344" s="417"/>
      <c r="AL344" s="414" t="str">
        <f t="shared" si="113"/>
        <v>-</v>
      </c>
      <c r="AM344" s="416" t="str">
        <f t="shared" si="114"/>
        <v>-</v>
      </c>
    </row>
    <row r="345" spans="2:39" ht="15" x14ac:dyDescent="0.3">
      <c r="B345" s="400" t="str">
        <f>IF(MAX(B$7:B344)+1&gt;MAX('Res.Aux.'!$Y$23:$Y$722),"-",MAX(B$7:B344)+1)</f>
        <v>-</v>
      </c>
      <c r="C345" s="401" t="str">
        <f>IF($B345="-","",INDEX('Res.Aux.'!$A$12:$AE$722,MATCH($B345,'Res.Aux.'!$Y$12:$Y$722,0),MATCH(C$6,'Res.Aux.'!$A$14:$AE$14,0)))</f>
        <v/>
      </c>
      <c r="D345" s="402" t="str">
        <f t="shared" si="99"/>
        <v/>
      </c>
      <c r="E345" s="403" t="str">
        <f>IF($B345="-","",INDEX('Res.Aux.'!$A$12:$AE$722,MATCH($B345,'Res.Aux.'!$Y$12:$Y$722,0),MATCH(E$6,'Res.Aux.'!$A$14:$AE$14,0)))</f>
        <v/>
      </c>
      <c r="F345" s="402" t="str">
        <f t="shared" si="100"/>
        <v/>
      </c>
      <c r="G345" s="404" t="str">
        <f>IF($B345="-","",INDEX('Res.Aux.'!$A$12:$AE$722,MATCH($B345,'Res.Aux.'!$Y$12:$Y$722,0),MATCH(G$6,'Res.Aux.'!$A$14:$AE$14,0)))</f>
        <v/>
      </c>
      <c r="H345" s="405" t="str">
        <f>IF($B345="-","",Datos!$I$16)</f>
        <v/>
      </c>
      <c r="I345" s="406" t="str">
        <f>IF($C345="","",Datos!$G$16)</f>
        <v/>
      </c>
      <c r="J345" s="407" t="str">
        <f>IF($B345="-","",INDEX('Res.Aux.'!$A$12:$AE$722,MATCH($B345,'Res.Aux.'!$Y$12:$Y$722,0),MATCH(J$6,'Res.Aux.'!$A$14:$AE$14,0)))</f>
        <v/>
      </c>
      <c r="K345" s="408" t="str">
        <f>IF($C345="","",Datos!$H$26)</f>
        <v/>
      </c>
      <c r="L345" s="409" t="str">
        <f>IF($I345="","",INDEX(Datos!$D$25:$I$33,MATCH('G. VAR. MAKRO'!$M345,Datos!$E$25:$E$33,0),MATCH('G. VAR. MAKRO'!$L$6,Datos!$D$26:$I$26,0)))</f>
        <v/>
      </c>
      <c r="M345" s="407" t="str">
        <f>IF($I345="","",INDEX('Res.Aux.'!$A$12:$AE$722,MATCH($B345,'Res.Aux.'!$Y$12:$Y$722,0),MATCH(M$6,'Res.Aux.'!$A$22:$AE$22,0)))</f>
        <v/>
      </c>
      <c r="N345" s="410" t="str">
        <f>IF($B345="-","",INDEX('Res.Aux.'!$A$12:$AE$722,MATCH($B345,'Res.Aux.'!$Y$12:$Y$722,0),MATCH(N$6,'Res.Aux.'!$A$14:$AE$14,0)))</f>
        <v/>
      </c>
      <c r="O345" s="411"/>
      <c r="P345" s="412" t="str">
        <f t="shared" si="98"/>
        <v/>
      </c>
      <c r="Q345" s="413" t="str">
        <f t="shared" si="101"/>
        <v>ù</v>
      </c>
      <c r="R345" s="414" t="str">
        <f>IF($B345="-","",INDEX('Res.Aux.'!$A$12:$AE$722,MATCH($B345,'Res.Aux.'!$Y$12:$Y$722,0),MATCH(R$6,'Res.Aux.'!$A$15:$AE$15,0)))</f>
        <v/>
      </c>
      <c r="S345" s="415" t="str">
        <f>IF($B345="-","",INDEX('Res.Aux.'!$A$12:$AE$722,MATCH($B345,'Res.Aux.'!$Y$12:$Y$722,0),MATCH(S$6,'Res.Aux.'!$A$15:$AE$15,0)))</f>
        <v/>
      </c>
      <c r="T345" s="415" t="str">
        <f>IF($B345="-","",INDEX('Res.Aux.'!$A$12:$AE$722,MATCH($B345,'Res.Aux.'!$Y$12:$Y$722,0),MATCH(T$6,'Res.Aux.'!$A$15:$AE$15,0)))</f>
        <v/>
      </c>
      <c r="U345" s="416" t="str">
        <f>IF($B345="-","",INDEX('Res.Aux.'!$A$12:$AE$722,MATCH($B345,'Res.Aux.'!$Y$12:$Y$722,0),MATCH(U$6,'Res.Aux.'!$A$15:$AE$15,0)))</f>
        <v/>
      </c>
      <c r="V345" s="417"/>
      <c r="W345" s="414" t="str">
        <f t="shared" si="102"/>
        <v>-</v>
      </c>
      <c r="X345" s="415" t="str">
        <f t="shared" si="103"/>
        <v>-</v>
      </c>
      <c r="Y345" s="415" t="str">
        <f t="shared" si="104"/>
        <v>-</v>
      </c>
      <c r="Z345" s="416" t="str">
        <f t="shared" si="105"/>
        <v>-</v>
      </c>
      <c r="AA345" s="417"/>
      <c r="AB345" s="414" t="str">
        <f t="shared" si="106"/>
        <v>-</v>
      </c>
      <c r="AC345" s="415" t="str">
        <f t="shared" si="107"/>
        <v>-</v>
      </c>
      <c r="AD345" s="415" t="str">
        <f t="shared" si="108"/>
        <v>-</v>
      </c>
      <c r="AE345" s="416" t="str">
        <f t="shared" si="109"/>
        <v>-</v>
      </c>
      <c r="AF345" s="417"/>
      <c r="AG345" s="410" t="str">
        <f t="shared" si="110"/>
        <v>-</v>
      </c>
      <c r="AH345" s="417"/>
      <c r="AI345" s="418" t="str">
        <f t="shared" si="111"/>
        <v>ù</v>
      </c>
      <c r="AJ345" s="419" t="str">
        <f t="shared" si="112"/>
        <v>~</v>
      </c>
      <c r="AK345" s="417"/>
      <c r="AL345" s="414" t="str">
        <f t="shared" si="113"/>
        <v>-</v>
      </c>
      <c r="AM345" s="416" t="str">
        <f t="shared" si="114"/>
        <v>-</v>
      </c>
    </row>
    <row r="346" spans="2:39" ht="15" x14ac:dyDescent="0.3">
      <c r="B346" s="400" t="str">
        <f>IF(MAX(B$7:B345)+1&gt;MAX('Res.Aux.'!$Y$23:$Y$722),"-",MAX(B$7:B345)+1)</f>
        <v>-</v>
      </c>
      <c r="C346" s="401" t="str">
        <f>IF($B346="-","",INDEX('Res.Aux.'!$A$12:$AE$722,MATCH($B346,'Res.Aux.'!$Y$12:$Y$722,0),MATCH(C$6,'Res.Aux.'!$A$14:$AE$14,0)))</f>
        <v/>
      </c>
      <c r="D346" s="402" t="str">
        <f t="shared" si="99"/>
        <v/>
      </c>
      <c r="E346" s="403" t="str">
        <f>IF($B346="-","",INDEX('Res.Aux.'!$A$12:$AE$722,MATCH($B346,'Res.Aux.'!$Y$12:$Y$722,0),MATCH(E$6,'Res.Aux.'!$A$14:$AE$14,0)))</f>
        <v/>
      </c>
      <c r="F346" s="402" t="str">
        <f t="shared" si="100"/>
        <v/>
      </c>
      <c r="G346" s="404" t="str">
        <f>IF($B346="-","",INDEX('Res.Aux.'!$A$12:$AE$722,MATCH($B346,'Res.Aux.'!$Y$12:$Y$722,0),MATCH(G$6,'Res.Aux.'!$A$14:$AE$14,0)))</f>
        <v/>
      </c>
      <c r="H346" s="405" t="str">
        <f>IF($B346="-","",Datos!$I$16)</f>
        <v/>
      </c>
      <c r="I346" s="406" t="str">
        <f>IF($C346="","",Datos!$G$16)</f>
        <v/>
      </c>
      <c r="J346" s="407" t="str">
        <f>IF($B346="-","",INDEX('Res.Aux.'!$A$12:$AE$722,MATCH($B346,'Res.Aux.'!$Y$12:$Y$722,0),MATCH(J$6,'Res.Aux.'!$A$14:$AE$14,0)))</f>
        <v/>
      </c>
      <c r="K346" s="408" t="str">
        <f>IF($C346="","",Datos!$H$26)</f>
        <v/>
      </c>
      <c r="L346" s="409" t="str">
        <f>IF($I346="","",INDEX(Datos!$D$25:$I$33,MATCH('G. VAR. MAKRO'!$M346,Datos!$E$25:$E$33,0),MATCH('G. VAR. MAKRO'!$L$6,Datos!$D$26:$I$26,0)))</f>
        <v/>
      </c>
      <c r="M346" s="407" t="str">
        <f>IF($I346="","",INDEX('Res.Aux.'!$A$12:$AE$722,MATCH($B346,'Res.Aux.'!$Y$12:$Y$722,0),MATCH(M$6,'Res.Aux.'!$A$22:$AE$22,0)))</f>
        <v/>
      </c>
      <c r="N346" s="410" t="str">
        <f>IF($B346="-","",INDEX('Res.Aux.'!$A$12:$AE$722,MATCH($B346,'Res.Aux.'!$Y$12:$Y$722,0),MATCH(N$6,'Res.Aux.'!$A$14:$AE$14,0)))</f>
        <v/>
      </c>
      <c r="O346" s="411"/>
      <c r="P346" s="412" t="str">
        <f t="shared" si="98"/>
        <v/>
      </c>
      <c r="Q346" s="413" t="str">
        <f t="shared" si="101"/>
        <v>ù</v>
      </c>
      <c r="R346" s="414" t="str">
        <f>IF($B346="-","",INDEX('Res.Aux.'!$A$12:$AE$722,MATCH($B346,'Res.Aux.'!$Y$12:$Y$722,0),MATCH(R$6,'Res.Aux.'!$A$15:$AE$15,0)))</f>
        <v/>
      </c>
      <c r="S346" s="415" t="str">
        <f>IF($B346="-","",INDEX('Res.Aux.'!$A$12:$AE$722,MATCH($B346,'Res.Aux.'!$Y$12:$Y$722,0),MATCH(S$6,'Res.Aux.'!$A$15:$AE$15,0)))</f>
        <v/>
      </c>
      <c r="T346" s="415" t="str">
        <f>IF($B346="-","",INDEX('Res.Aux.'!$A$12:$AE$722,MATCH($B346,'Res.Aux.'!$Y$12:$Y$722,0),MATCH(T$6,'Res.Aux.'!$A$15:$AE$15,0)))</f>
        <v/>
      </c>
      <c r="U346" s="416" t="str">
        <f>IF($B346="-","",INDEX('Res.Aux.'!$A$12:$AE$722,MATCH($B346,'Res.Aux.'!$Y$12:$Y$722,0),MATCH(U$6,'Res.Aux.'!$A$15:$AE$15,0)))</f>
        <v/>
      </c>
      <c r="V346" s="417"/>
      <c r="W346" s="414" t="str">
        <f t="shared" si="102"/>
        <v>-</v>
      </c>
      <c r="X346" s="415" t="str">
        <f t="shared" si="103"/>
        <v>-</v>
      </c>
      <c r="Y346" s="415" t="str">
        <f t="shared" si="104"/>
        <v>-</v>
      </c>
      <c r="Z346" s="416" t="str">
        <f t="shared" si="105"/>
        <v>-</v>
      </c>
      <c r="AA346" s="417"/>
      <c r="AB346" s="414" t="str">
        <f t="shared" si="106"/>
        <v>-</v>
      </c>
      <c r="AC346" s="415" t="str">
        <f t="shared" si="107"/>
        <v>-</v>
      </c>
      <c r="AD346" s="415" t="str">
        <f t="shared" si="108"/>
        <v>-</v>
      </c>
      <c r="AE346" s="416" t="str">
        <f t="shared" si="109"/>
        <v>-</v>
      </c>
      <c r="AF346" s="417"/>
      <c r="AG346" s="410" t="str">
        <f t="shared" si="110"/>
        <v>-</v>
      </c>
      <c r="AH346" s="417"/>
      <c r="AI346" s="418" t="str">
        <f t="shared" si="111"/>
        <v>ù</v>
      </c>
      <c r="AJ346" s="419" t="str">
        <f t="shared" si="112"/>
        <v>~</v>
      </c>
      <c r="AK346" s="417"/>
      <c r="AL346" s="414" t="str">
        <f t="shared" si="113"/>
        <v>-</v>
      </c>
      <c r="AM346" s="416" t="str">
        <f t="shared" si="114"/>
        <v>-</v>
      </c>
    </row>
    <row r="347" spans="2:39" ht="15" x14ac:dyDescent="0.3">
      <c r="B347" s="400" t="str">
        <f>IF(MAX(B$7:B346)+1&gt;MAX('Res.Aux.'!$Y$23:$Y$722),"-",MAX(B$7:B346)+1)</f>
        <v>-</v>
      </c>
      <c r="C347" s="401" t="str">
        <f>IF($B347="-","",INDEX('Res.Aux.'!$A$12:$AE$722,MATCH($B347,'Res.Aux.'!$Y$12:$Y$722,0),MATCH(C$6,'Res.Aux.'!$A$14:$AE$14,0)))</f>
        <v/>
      </c>
      <c r="D347" s="402" t="str">
        <f t="shared" si="99"/>
        <v/>
      </c>
      <c r="E347" s="403" t="str">
        <f>IF($B347="-","",INDEX('Res.Aux.'!$A$12:$AE$722,MATCH($B347,'Res.Aux.'!$Y$12:$Y$722,0),MATCH(E$6,'Res.Aux.'!$A$14:$AE$14,0)))</f>
        <v/>
      </c>
      <c r="F347" s="402" t="str">
        <f t="shared" si="100"/>
        <v/>
      </c>
      <c r="G347" s="404" t="str">
        <f>IF($B347="-","",INDEX('Res.Aux.'!$A$12:$AE$722,MATCH($B347,'Res.Aux.'!$Y$12:$Y$722,0),MATCH(G$6,'Res.Aux.'!$A$14:$AE$14,0)))</f>
        <v/>
      </c>
      <c r="H347" s="405" t="str">
        <f>IF($B347="-","",Datos!$I$16)</f>
        <v/>
      </c>
      <c r="I347" s="406" t="str">
        <f>IF($C347="","",Datos!$G$16)</f>
        <v/>
      </c>
      <c r="J347" s="407" t="str">
        <f>IF($B347="-","",INDEX('Res.Aux.'!$A$12:$AE$722,MATCH($B347,'Res.Aux.'!$Y$12:$Y$722,0),MATCH(J$6,'Res.Aux.'!$A$14:$AE$14,0)))</f>
        <v/>
      </c>
      <c r="K347" s="408" t="str">
        <f>IF($C347="","",Datos!$H$26)</f>
        <v/>
      </c>
      <c r="L347" s="409" t="str">
        <f>IF($I347="","",INDEX(Datos!$D$25:$I$33,MATCH('G. VAR. MAKRO'!$M347,Datos!$E$25:$E$33,0),MATCH('G. VAR. MAKRO'!$L$6,Datos!$D$26:$I$26,0)))</f>
        <v/>
      </c>
      <c r="M347" s="407" t="str">
        <f>IF($I347="","",INDEX('Res.Aux.'!$A$12:$AE$722,MATCH($B347,'Res.Aux.'!$Y$12:$Y$722,0),MATCH(M$6,'Res.Aux.'!$A$22:$AE$22,0)))</f>
        <v/>
      </c>
      <c r="N347" s="410" t="str">
        <f>IF($B347="-","",INDEX('Res.Aux.'!$A$12:$AE$722,MATCH($B347,'Res.Aux.'!$Y$12:$Y$722,0),MATCH(N$6,'Res.Aux.'!$A$14:$AE$14,0)))</f>
        <v/>
      </c>
      <c r="O347" s="411"/>
      <c r="P347" s="412" t="str">
        <f t="shared" si="98"/>
        <v/>
      </c>
      <c r="Q347" s="413" t="str">
        <f t="shared" si="101"/>
        <v>ù</v>
      </c>
      <c r="R347" s="414" t="str">
        <f>IF($B347="-","",INDEX('Res.Aux.'!$A$12:$AE$722,MATCH($B347,'Res.Aux.'!$Y$12:$Y$722,0),MATCH(R$6,'Res.Aux.'!$A$15:$AE$15,0)))</f>
        <v/>
      </c>
      <c r="S347" s="415" t="str">
        <f>IF($B347="-","",INDEX('Res.Aux.'!$A$12:$AE$722,MATCH($B347,'Res.Aux.'!$Y$12:$Y$722,0),MATCH(S$6,'Res.Aux.'!$A$15:$AE$15,0)))</f>
        <v/>
      </c>
      <c r="T347" s="415" t="str">
        <f>IF($B347="-","",INDEX('Res.Aux.'!$A$12:$AE$722,MATCH($B347,'Res.Aux.'!$Y$12:$Y$722,0),MATCH(T$6,'Res.Aux.'!$A$15:$AE$15,0)))</f>
        <v/>
      </c>
      <c r="U347" s="416" t="str">
        <f>IF($B347="-","",INDEX('Res.Aux.'!$A$12:$AE$722,MATCH($B347,'Res.Aux.'!$Y$12:$Y$722,0),MATCH(U$6,'Res.Aux.'!$A$15:$AE$15,0)))</f>
        <v/>
      </c>
      <c r="V347" s="417"/>
      <c r="W347" s="414" t="str">
        <f t="shared" si="102"/>
        <v>-</v>
      </c>
      <c r="X347" s="415" t="str">
        <f t="shared" si="103"/>
        <v>-</v>
      </c>
      <c r="Y347" s="415" t="str">
        <f t="shared" si="104"/>
        <v>-</v>
      </c>
      <c r="Z347" s="416" t="str">
        <f t="shared" si="105"/>
        <v>-</v>
      </c>
      <c r="AA347" s="417"/>
      <c r="AB347" s="414" t="str">
        <f t="shared" si="106"/>
        <v>-</v>
      </c>
      <c r="AC347" s="415" t="str">
        <f t="shared" si="107"/>
        <v>-</v>
      </c>
      <c r="AD347" s="415" t="str">
        <f t="shared" si="108"/>
        <v>-</v>
      </c>
      <c r="AE347" s="416" t="str">
        <f t="shared" si="109"/>
        <v>-</v>
      </c>
      <c r="AF347" s="417"/>
      <c r="AG347" s="410" t="str">
        <f t="shared" si="110"/>
        <v>-</v>
      </c>
      <c r="AH347" s="417"/>
      <c r="AI347" s="418" t="str">
        <f t="shared" si="111"/>
        <v>ù</v>
      </c>
      <c r="AJ347" s="419" t="str">
        <f t="shared" si="112"/>
        <v>~</v>
      </c>
      <c r="AK347" s="417"/>
      <c r="AL347" s="414" t="str">
        <f t="shared" si="113"/>
        <v>-</v>
      </c>
      <c r="AM347" s="416" t="str">
        <f t="shared" si="114"/>
        <v>-</v>
      </c>
    </row>
    <row r="348" spans="2:39" ht="15" x14ac:dyDescent="0.3">
      <c r="B348" s="400" t="str">
        <f>IF(MAX(B$7:B347)+1&gt;MAX('Res.Aux.'!$Y$23:$Y$722),"-",MAX(B$7:B347)+1)</f>
        <v>-</v>
      </c>
      <c r="C348" s="401" t="str">
        <f>IF($B348="-","",INDEX('Res.Aux.'!$A$12:$AE$722,MATCH($B348,'Res.Aux.'!$Y$12:$Y$722,0),MATCH(C$6,'Res.Aux.'!$A$14:$AE$14,0)))</f>
        <v/>
      </c>
      <c r="D348" s="402" t="str">
        <f t="shared" si="99"/>
        <v/>
      </c>
      <c r="E348" s="403" t="str">
        <f>IF($B348="-","",INDEX('Res.Aux.'!$A$12:$AE$722,MATCH($B348,'Res.Aux.'!$Y$12:$Y$722,0),MATCH(E$6,'Res.Aux.'!$A$14:$AE$14,0)))</f>
        <v/>
      </c>
      <c r="F348" s="402" t="str">
        <f t="shared" si="100"/>
        <v/>
      </c>
      <c r="G348" s="404" t="str">
        <f>IF($B348="-","",INDEX('Res.Aux.'!$A$12:$AE$722,MATCH($B348,'Res.Aux.'!$Y$12:$Y$722,0),MATCH(G$6,'Res.Aux.'!$A$14:$AE$14,0)))</f>
        <v/>
      </c>
      <c r="H348" s="405" t="str">
        <f>IF($B348="-","",Datos!$I$16)</f>
        <v/>
      </c>
      <c r="I348" s="406" t="str">
        <f>IF($C348="","",Datos!$G$16)</f>
        <v/>
      </c>
      <c r="J348" s="407" t="str">
        <f>IF($B348="-","",INDEX('Res.Aux.'!$A$12:$AE$722,MATCH($B348,'Res.Aux.'!$Y$12:$Y$722,0),MATCH(J$6,'Res.Aux.'!$A$14:$AE$14,0)))</f>
        <v/>
      </c>
      <c r="K348" s="408" t="str">
        <f>IF($C348="","",Datos!$H$26)</f>
        <v/>
      </c>
      <c r="L348" s="409" t="str">
        <f>IF($I348="","",INDEX(Datos!$D$25:$I$33,MATCH('G. VAR. MAKRO'!$M348,Datos!$E$25:$E$33,0),MATCH('G. VAR. MAKRO'!$L$6,Datos!$D$26:$I$26,0)))</f>
        <v/>
      </c>
      <c r="M348" s="407" t="str">
        <f>IF($I348="","",INDEX('Res.Aux.'!$A$12:$AE$722,MATCH($B348,'Res.Aux.'!$Y$12:$Y$722,0),MATCH(M$6,'Res.Aux.'!$A$22:$AE$22,0)))</f>
        <v/>
      </c>
      <c r="N348" s="410" t="str">
        <f>IF($B348="-","",INDEX('Res.Aux.'!$A$12:$AE$722,MATCH($B348,'Res.Aux.'!$Y$12:$Y$722,0),MATCH(N$6,'Res.Aux.'!$A$14:$AE$14,0)))</f>
        <v/>
      </c>
      <c r="O348" s="411"/>
      <c r="P348" s="412" t="str">
        <f t="shared" si="98"/>
        <v/>
      </c>
      <c r="Q348" s="413" t="str">
        <f t="shared" si="101"/>
        <v>ù</v>
      </c>
      <c r="R348" s="414" t="str">
        <f>IF($B348="-","",INDEX('Res.Aux.'!$A$12:$AE$722,MATCH($B348,'Res.Aux.'!$Y$12:$Y$722,0),MATCH(R$6,'Res.Aux.'!$A$15:$AE$15,0)))</f>
        <v/>
      </c>
      <c r="S348" s="415" t="str">
        <f>IF($B348="-","",INDEX('Res.Aux.'!$A$12:$AE$722,MATCH($B348,'Res.Aux.'!$Y$12:$Y$722,0),MATCH(S$6,'Res.Aux.'!$A$15:$AE$15,0)))</f>
        <v/>
      </c>
      <c r="T348" s="415" t="str">
        <f>IF($B348="-","",INDEX('Res.Aux.'!$A$12:$AE$722,MATCH($B348,'Res.Aux.'!$Y$12:$Y$722,0),MATCH(T$6,'Res.Aux.'!$A$15:$AE$15,0)))</f>
        <v/>
      </c>
      <c r="U348" s="416" t="str">
        <f>IF($B348="-","",INDEX('Res.Aux.'!$A$12:$AE$722,MATCH($B348,'Res.Aux.'!$Y$12:$Y$722,0),MATCH(U$6,'Res.Aux.'!$A$15:$AE$15,0)))</f>
        <v/>
      </c>
      <c r="V348" s="417"/>
      <c r="W348" s="414" t="str">
        <f t="shared" si="102"/>
        <v>-</v>
      </c>
      <c r="X348" s="415" t="str">
        <f t="shared" si="103"/>
        <v>-</v>
      </c>
      <c r="Y348" s="415" t="str">
        <f t="shared" si="104"/>
        <v>-</v>
      </c>
      <c r="Z348" s="416" t="str">
        <f t="shared" si="105"/>
        <v>-</v>
      </c>
      <c r="AA348" s="417"/>
      <c r="AB348" s="414" t="str">
        <f t="shared" si="106"/>
        <v>-</v>
      </c>
      <c r="AC348" s="415" t="str">
        <f t="shared" si="107"/>
        <v>-</v>
      </c>
      <c r="AD348" s="415" t="str">
        <f t="shared" si="108"/>
        <v>-</v>
      </c>
      <c r="AE348" s="416" t="str">
        <f t="shared" si="109"/>
        <v>-</v>
      </c>
      <c r="AF348" s="417"/>
      <c r="AG348" s="410" t="str">
        <f t="shared" si="110"/>
        <v>-</v>
      </c>
      <c r="AH348" s="417"/>
      <c r="AI348" s="418" t="str">
        <f t="shared" si="111"/>
        <v>ù</v>
      </c>
      <c r="AJ348" s="419" t="str">
        <f t="shared" si="112"/>
        <v>~</v>
      </c>
      <c r="AK348" s="417"/>
      <c r="AL348" s="414" t="str">
        <f t="shared" si="113"/>
        <v>-</v>
      </c>
      <c r="AM348" s="416" t="str">
        <f t="shared" si="114"/>
        <v>-</v>
      </c>
    </row>
    <row r="349" spans="2:39" ht="15" x14ac:dyDescent="0.3">
      <c r="B349" s="400" t="str">
        <f>IF(MAX(B$7:B348)+1&gt;MAX('Res.Aux.'!$Y$23:$Y$722),"-",MAX(B$7:B348)+1)</f>
        <v>-</v>
      </c>
      <c r="C349" s="401" t="str">
        <f>IF($B349="-","",INDEX('Res.Aux.'!$A$12:$AE$722,MATCH($B349,'Res.Aux.'!$Y$12:$Y$722,0),MATCH(C$6,'Res.Aux.'!$A$14:$AE$14,0)))</f>
        <v/>
      </c>
      <c r="D349" s="402" t="str">
        <f t="shared" si="99"/>
        <v/>
      </c>
      <c r="E349" s="403" t="str">
        <f>IF($B349="-","",INDEX('Res.Aux.'!$A$12:$AE$722,MATCH($B349,'Res.Aux.'!$Y$12:$Y$722,0),MATCH(E$6,'Res.Aux.'!$A$14:$AE$14,0)))</f>
        <v/>
      </c>
      <c r="F349" s="402" t="str">
        <f t="shared" si="100"/>
        <v/>
      </c>
      <c r="G349" s="404" t="str">
        <f>IF($B349="-","",INDEX('Res.Aux.'!$A$12:$AE$722,MATCH($B349,'Res.Aux.'!$Y$12:$Y$722,0),MATCH(G$6,'Res.Aux.'!$A$14:$AE$14,0)))</f>
        <v/>
      </c>
      <c r="H349" s="405" t="str">
        <f>IF($B349="-","",Datos!$I$16)</f>
        <v/>
      </c>
      <c r="I349" s="406" t="str">
        <f>IF($C349="","",Datos!$G$16)</f>
        <v/>
      </c>
      <c r="J349" s="407" t="str">
        <f>IF($B349="-","",INDEX('Res.Aux.'!$A$12:$AE$722,MATCH($B349,'Res.Aux.'!$Y$12:$Y$722,0),MATCH(J$6,'Res.Aux.'!$A$14:$AE$14,0)))</f>
        <v/>
      </c>
      <c r="K349" s="408" t="str">
        <f>IF($C349="","",Datos!$H$26)</f>
        <v/>
      </c>
      <c r="L349" s="409" t="str">
        <f>IF($I349="","",INDEX(Datos!$D$25:$I$33,MATCH('G. VAR. MAKRO'!$M349,Datos!$E$25:$E$33,0),MATCH('G. VAR. MAKRO'!$L$6,Datos!$D$26:$I$26,0)))</f>
        <v/>
      </c>
      <c r="M349" s="407" t="str">
        <f>IF($I349="","",INDEX('Res.Aux.'!$A$12:$AE$722,MATCH($B349,'Res.Aux.'!$Y$12:$Y$722,0),MATCH(M$6,'Res.Aux.'!$A$22:$AE$22,0)))</f>
        <v/>
      </c>
      <c r="N349" s="410" t="str">
        <f>IF($B349="-","",INDEX('Res.Aux.'!$A$12:$AE$722,MATCH($B349,'Res.Aux.'!$Y$12:$Y$722,0),MATCH(N$6,'Res.Aux.'!$A$14:$AE$14,0)))</f>
        <v/>
      </c>
      <c r="O349" s="411"/>
      <c r="P349" s="412" t="str">
        <f t="shared" si="98"/>
        <v/>
      </c>
      <c r="Q349" s="413" t="str">
        <f t="shared" si="101"/>
        <v>ù</v>
      </c>
      <c r="R349" s="414" t="str">
        <f>IF($B349="-","",INDEX('Res.Aux.'!$A$12:$AE$722,MATCH($B349,'Res.Aux.'!$Y$12:$Y$722,0),MATCH(R$6,'Res.Aux.'!$A$15:$AE$15,0)))</f>
        <v/>
      </c>
      <c r="S349" s="415" t="str">
        <f>IF($B349="-","",INDEX('Res.Aux.'!$A$12:$AE$722,MATCH($B349,'Res.Aux.'!$Y$12:$Y$722,0),MATCH(S$6,'Res.Aux.'!$A$15:$AE$15,0)))</f>
        <v/>
      </c>
      <c r="T349" s="415" t="str">
        <f>IF($B349="-","",INDEX('Res.Aux.'!$A$12:$AE$722,MATCH($B349,'Res.Aux.'!$Y$12:$Y$722,0),MATCH(T$6,'Res.Aux.'!$A$15:$AE$15,0)))</f>
        <v/>
      </c>
      <c r="U349" s="416" t="str">
        <f>IF($B349="-","",INDEX('Res.Aux.'!$A$12:$AE$722,MATCH($B349,'Res.Aux.'!$Y$12:$Y$722,0),MATCH(U$6,'Res.Aux.'!$A$15:$AE$15,0)))</f>
        <v/>
      </c>
      <c r="V349" s="417"/>
      <c r="W349" s="414" t="str">
        <f t="shared" si="102"/>
        <v>-</v>
      </c>
      <c r="X349" s="415" t="str">
        <f t="shared" si="103"/>
        <v>-</v>
      </c>
      <c r="Y349" s="415" t="str">
        <f t="shared" si="104"/>
        <v>-</v>
      </c>
      <c r="Z349" s="416" t="str">
        <f t="shared" si="105"/>
        <v>-</v>
      </c>
      <c r="AA349" s="417"/>
      <c r="AB349" s="414" t="str">
        <f t="shared" si="106"/>
        <v>-</v>
      </c>
      <c r="AC349" s="415" t="str">
        <f t="shared" si="107"/>
        <v>-</v>
      </c>
      <c r="AD349" s="415" t="str">
        <f t="shared" si="108"/>
        <v>-</v>
      </c>
      <c r="AE349" s="416" t="str">
        <f t="shared" si="109"/>
        <v>-</v>
      </c>
      <c r="AF349" s="417"/>
      <c r="AG349" s="410" t="str">
        <f t="shared" si="110"/>
        <v>-</v>
      </c>
      <c r="AH349" s="417"/>
      <c r="AI349" s="418" t="str">
        <f t="shared" si="111"/>
        <v>ù</v>
      </c>
      <c r="AJ349" s="419" t="str">
        <f t="shared" si="112"/>
        <v>~</v>
      </c>
      <c r="AK349" s="417"/>
      <c r="AL349" s="414" t="str">
        <f t="shared" si="113"/>
        <v>-</v>
      </c>
      <c r="AM349" s="416" t="str">
        <f t="shared" si="114"/>
        <v>-</v>
      </c>
    </row>
    <row r="350" spans="2:39" ht="15" x14ac:dyDescent="0.3">
      <c r="B350" s="400" t="str">
        <f>IF(MAX(B$7:B349)+1&gt;MAX('Res.Aux.'!$Y$23:$Y$722),"-",MAX(B$7:B349)+1)</f>
        <v>-</v>
      </c>
      <c r="C350" s="401" t="str">
        <f>IF($B350="-","",INDEX('Res.Aux.'!$A$12:$AE$722,MATCH($B350,'Res.Aux.'!$Y$12:$Y$722,0),MATCH(C$6,'Res.Aux.'!$A$14:$AE$14,0)))</f>
        <v/>
      </c>
      <c r="D350" s="402" t="str">
        <f t="shared" si="99"/>
        <v/>
      </c>
      <c r="E350" s="403" t="str">
        <f>IF($B350="-","",INDEX('Res.Aux.'!$A$12:$AE$722,MATCH($B350,'Res.Aux.'!$Y$12:$Y$722,0),MATCH(E$6,'Res.Aux.'!$A$14:$AE$14,0)))</f>
        <v/>
      </c>
      <c r="F350" s="402" t="str">
        <f t="shared" si="100"/>
        <v/>
      </c>
      <c r="G350" s="404" t="str">
        <f>IF($B350="-","",INDEX('Res.Aux.'!$A$12:$AE$722,MATCH($B350,'Res.Aux.'!$Y$12:$Y$722,0),MATCH(G$6,'Res.Aux.'!$A$14:$AE$14,0)))</f>
        <v/>
      </c>
      <c r="H350" s="405" t="str">
        <f>IF($B350="-","",Datos!$I$16)</f>
        <v/>
      </c>
      <c r="I350" s="406" t="str">
        <f>IF($C350="","",Datos!$G$16)</f>
        <v/>
      </c>
      <c r="J350" s="407" t="str">
        <f>IF($B350="-","",INDEX('Res.Aux.'!$A$12:$AE$722,MATCH($B350,'Res.Aux.'!$Y$12:$Y$722,0),MATCH(J$6,'Res.Aux.'!$A$14:$AE$14,0)))</f>
        <v/>
      </c>
      <c r="K350" s="408" t="str">
        <f>IF($C350="","",Datos!$H$26)</f>
        <v/>
      </c>
      <c r="L350" s="409" t="str">
        <f>IF($I350="","",INDEX(Datos!$D$25:$I$33,MATCH('G. VAR. MAKRO'!$M350,Datos!$E$25:$E$33,0),MATCH('G. VAR. MAKRO'!$L$6,Datos!$D$26:$I$26,0)))</f>
        <v/>
      </c>
      <c r="M350" s="407" t="str">
        <f>IF($I350="","",INDEX('Res.Aux.'!$A$12:$AE$722,MATCH($B350,'Res.Aux.'!$Y$12:$Y$722,0),MATCH(M$6,'Res.Aux.'!$A$22:$AE$22,0)))</f>
        <v/>
      </c>
      <c r="N350" s="410" t="str">
        <f>IF($B350="-","",INDEX('Res.Aux.'!$A$12:$AE$722,MATCH($B350,'Res.Aux.'!$Y$12:$Y$722,0),MATCH(N$6,'Res.Aux.'!$A$14:$AE$14,0)))</f>
        <v/>
      </c>
      <c r="O350" s="411"/>
      <c r="P350" s="412" t="str">
        <f t="shared" si="98"/>
        <v/>
      </c>
      <c r="Q350" s="413" t="str">
        <f t="shared" si="101"/>
        <v>ù</v>
      </c>
      <c r="R350" s="414" t="str">
        <f>IF($B350="-","",INDEX('Res.Aux.'!$A$12:$AE$722,MATCH($B350,'Res.Aux.'!$Y$12:$Y$722,0),MATCH(R$6,'Res.Aux.'!$A$15:$AE$15,0)))</f>
        <v/>
      </c>
      <c r="S350" s="415" t="str">
        <f>IF($B350="-","",INDEX('Res.Aux.'!$A$12:$AE$722,MATCH($B350,'Res.Aux.'!$Y$12:$Y$722,0),MATCH(S$6,'Res.Aux.'!$A$15:$AE$15,0)))</f>
        <v/>
      </c>
      <c r="T350" s="415" t="str">
        <f>IF($B350="-","",INDEX('Res.Aux.'!$A$12:$AE$722,MATCH($B350,'Res.Aux.'!$Y$12:$Y$722,0),MATCH(T$6,'Res.Aux.'!$A$15:$AE$15,0)))</f>
        <v/>
      </c>
      <c r="U350" s="416" t="str">
        <f>IF($B350="-","",INDEX('Res.Aux.'!$A$12:$AE$722,MATCH($B350,'Res.Aux.'!$Y$12:$Y$722,0),MATCH(U$6,'Res.Aux.'!$A$15:$AE$15,0)))</f>
        <v/>
      </c>
      <c r="V350" s="417"/>
      <c r="W350" s="414" t="str">
        <f t="shared" si="102"/>
        <v>-</v>
      </c>
      <c r="X350" s="415" t="str">
        <f t="shared" si="103"/>
        <v>-</v>
      </c>
      <c r="Y350" s="415" t="str">
        <f t="shared" si="104"/>
        <v>-</v>
      </c>
      <c r="Z350" s="416" t="str">
        <f t="shared" si="105"/>
        <v>-</v>
      </c>
      <c r="AA350" s="417"/>
      <c r="AB350" s="414" t="str">
        <f t="shared" si="106"/>
        <v>-</v>
      </c>
      <c r="AC350" s="415" t="str">
        <f t="shared" si="107"/>
        <v>-</v>
      </c>
      <c r="AD350" s="415" t="str">
        <f t="shared" si="108"/>
        <v>-</v>
      </c>
      <c r="AE350" s="416" t="str">
        <f t="shared" si="109"/>
        <v>-</v>
      </c>
      <c r="AF350" s="417"/>
      <c r="AG350" s="410" t="str">
        <f t="shared" si="110"/>
        <v>-</v>
      </c>
      <c r="AH350" s="417"/>
      <c r="AI350" s="418" t="str">
        <f t="shared" si="111"/>
        <v>ù</v>
      </c>
      <c r="AJ350" s="419" t="str">
        <f t="shared" si="112"/>
        <v>~</v>
      </c>
      <c r="AK350" s="417"/>
      <c r="AL350" s="414" t="str">
        <f t="shared" si="113"/>
        <v>-</v>
      </c>
      <c r="AM350" s="416" t="str">
        <f t="shared" si="114"/>
        <v>-</v>
      </c>
    </row>
    <row r="351" spans="2:39" ht="15" x14ac:dyDescent="0.3">
      <c r="B351" s="400" t="str">
        <f>IF(MAX(B$7:B350)+1&gt;MAX('Res.Aux.'!$Y$23:$Y$722),"-",MAX(B$7:B350)+1)</f>
        <v>-</v>
      </c>
      <c r="C351" s="401" t="str">
        <f>IF($B351="-","",INDEX('Res.Aux.'!$A$12:$AE$722,MATCH($B351,'Res.Aux.'!$Y$12:$Y$722,0),MATCH(C$6,'Res.Aux.'!$A$14:$AE$14,0)))</f>
        <v/>
      </c>
      <c r="D351" s="402" t="str">
        <f t="shared" si="99"/>
        <v/>
      </c>
      <c r="E351" s="403" t="str">
        <f>IF($B351="-","",INDEX('Res.Aux.'!$A$12:$AE$722,MATCH($B351,'Res.Aux.'!$Y$12:$Y$722,0),MATCH(E$6,'Res.Aux.'!$A$14:$AE$14,0)))</f>
        <v/>
      </c>
      <c r="F351" s="402" t="str">
        <f t="shared" si="100"/>
        <v/>
      </c>
      <c r="G351" s="404" t="str">
        <f>IF($B351="-","",INDEX('Res.Aux.'!$A$12:$AE$722,MATCH($B351,'Res.Aux.'!$Y$12:$Y$722,0),MATCH(G$6,'Res.Aux.'!$A$14:$AE$14,0)))</f>
        <v/>
      </c>
      <c r="H351" s="405" t="str">
        <f>IF($B351="-","",Datos!$I$16)</f>
        <v/>
      </c>
      <c r="I351" s="406" t="str">
        <f>IF($C351="","",Datos!$G$16)</f>
        <v/>
      </c>
      <c r="J351" s="407" t="str">
        <f>IF($B351="-","",INDEX('Res.Aux.'!$A$12:$AE$722,MATCH($B351,'Res.Aux.'!$Y$12:$Y$722,0),MATCH(J$6,'Res.Aux.'!$A$14:$AE$14,0)))</f>
        <v/>
      </c>
      <c r="K351" s="408" t="str">
        <f>IF($C351="","",Datos!$H$26)</f>
        <v/>
      </c>
      <c r="L351" s="409" t="str">
        <f>IF($I351="","",INDEX(Datos!$D$25:$I$33,MATCH('G. VAR. MAKRO'!$M351,Datos!$E$25:$E$33,0),MATCH('G. VAR. MAKRO'!$L$6,Datos!$D$26:$I$26,0)))</f>
        <v/>
      </c>
      <c r="M351" s="407" t="str">
        <f>IF($I351="","",INDEX('Res.Aux.'!$A$12:$AE$722,MATCH($B351,'Res.Aux.'!$Y$12:$Y$722,0),MATCH(M$6,'Res.Aux.'!$A$22:$AE$22,0)))</f>
        <v/>
      </c>
      <c r="N351" s="410" t="str">
        <f>IF($B351="-","",INDEX('Res.Aux.'!$A$12:$AE$722,MATCH($B351,'Res.Aux.'!$Y$12:$Y$722,0),MATCH(N$6,'Res.Aux.'!$A$14:$AE$14,0)))</f>
        <v/>
      </c>
      <c r="O351" s="411"/>
      <c r="P351" s="412" t="str">
        <f t="shared" si="98"/>
        <v/>
      </c>
      <c r="Q351" s="413" t="str">
        <f t="shared" si="101"/>
        <v>ù</v>
      </c>
      <c r="R351" s="414" t="str">
        <f>IF($B351="-","",INDEX('Res.Aux.'!$A$12:$AE$722,MATCH($B351,'Res.Aux.'!$Y$12:$Y$722,0),MATCH(R$6,'Res.Aux.'!$A$15:$AE$15,0)))</f>
        <v/>
      </c>
      <c r="S351" s="415" t="str">
        <f>IF($B351="-","",INDEX('Res.Aux.'!$A$12:$AE$722,MATCH($B351,'Res.Aux.'!$Y$12:$Y$722,0),MATCH(S$6,'Res.Aux.'!$A$15:$AE$15,0)))</f>
        <v/>
      </c>
      <c r="T351" s="415" t="str">
        <f>IF($B351="-","",INDEX('Res.Aux.'!$A$12:$AE$722,MATCH($B351,'Res.Aux.'!$Y$12:$Y$722,0),MATCH(T$6,'Res.Aux.'!$A$15:$AE$15,0)))</f>
        <v/>
      </c>
      <c r="U351" s="416" t="str">
        <f>IF($B351="-","",INDEX('Res.Aux.'!$A$12:$AE$722,MATCH($B351,'Res.Aux.'!$Y$12:$Y$722,0),MATCH(U$6,'Res.Aux.'!$A$15:$AE$15,0)))</f>
        <v/>
      </c>
      <c r="V351" s="417"/>
      <c r="W351" s="414" t="str">
        <f t="shared" si="102"/>
        <v>-</v>
      </c>
      <c r="X351" s="415" t="str">
        <f t="shared" si="103"/>
        <v>-</v>
      </c>
      <c r="Y351" s="415" t="str">
        <f t="shared" si="104"/>
        <v>-</v>
      </c>
      <c r="Z351" s="416" t="str">
        <f t="shared" si="105"/>
        <v>-</v>
      </c>
      <c r="AA351" s="417"/>
      <c r="AB351" s="414" t="str">
        <f t="shared" si="106"/>
        <v>-</v>
      </c>
      <c r="AC351" s="415" t="str">
        <f t="shared" si="107"/>
        <v>-</v>
      </c>
      <c r="AD351" s="415" t="str">
        <f t="shared" si="108"/>
        <v>-</v>
      </c>
      <c r="AE351" s="416" t="str">
        <f t="shared" si="109"/>
        <v>-</v>
      </c>
      <c r="AF351" s="417"/>
      <c r="AG351" s="410" t="str">
        <f t="shared" si="110"/>
        <v>-</v>
      </c>
      <c r="AH351" s="417"/>
      <c r="AI351" s="418" t="str">
        <f t="shared" si="111"/>
        <v>ù</v>
      </c>
      <c r="AJ351" s="419" t="str">
        <f t="shared" si="112"/>
        <v>~</v>
      </c>
      <c r="AK351" s="417"/>
      <c r="AL351" s="414" t="str">
        <f t="shared" si="113"/>
        <v>-</v>
      </c>
      <c r="AM351" s="416" t="str">
        <f t="shared" si="114"/>
        <v>-</v>
      </c>
    </row>
    <row r="352" spans="2:39" ht="15" x14ac:dyDescent="0.3">
      <c r="B352" s="400" t="str">
        <f>IF(MAX(B$7:B351)+1&gt;MAX('Res.Aux.'!$Y$23:$Y$722),"-",MAX(B$7:B351)+1)</f>
        <v>-</v>
      </c>
      <c r="C352" s="401" t="str">
        <f>IF($B352="-","",INDEX('Res.Aux.'!$A$12:$AE$722,MATCH($B352,'Res.Aux.'!$Y$12:$Y$722,0),MATCH(C$6,'Res.Aux.'!$A$14:$AE$14,0)))</f>
        <v/>
      </c>
      <c r="D352" s="402" t="str">
        <f t="shared" si="99"/>
        <v/>
      </c>
      <c r="E352" s="403" t="str">
        <f>IF($B352="-","",INDEX('Res.Aux.'!$A$12:$AE$722,MATCH($B352,'Res.Aux.'!$Y$12:$Y$722,0),MATCH(E$6,'Res.Aux.'!$A$14:$AE$14,0)))</f>
        <v/>
      </c>
      <c r="F352" s="402" t="str">
        <f t="shared" si="100"/>
        <v/>
      </c>
      <c r="G352" s="404" t="str">
        <f>IF($B352="-","",INDEX('Res.Aux.'!$A$12:$AE$722,MATCH($B352,'Res.Aux.'!$Y$12:$Y$722,0),MATCH(G$6,'Res.Aux.'!$A$14:$AE$14,0)))</f>
        <v/>
      </c>
      <c r="H352" s="405" t="str">
        <f>IF($B352="-","",Datos!$I$16)</f>
        <v/>
      </c>
      <c r="I352" s="406" t="str">
        <f>IF($C352="","",Datos!$G$16)</f>
        <v/>
      </c>
      <c r="J352" s="407" t="str">
        <f>IF($B352="-","",INDEX('Res.Aux.'!$A$12:$AE$722,MATCH($B352,'Res.Aux.'!$Y$12:$Y$722,0),MATCH(J$6,'Res.Aux.'!$A$14:$AE$14,0)))</f>
        <v/>
      </c>
      <c r="K352" s="408" t="str">
        <f>IF($C352="","",Datos!$H$26)</f>
        <v/>
      </c>
      <c r="L352" s="409" t="str">
        <f>IF($I352="","",INDEX(Datos!$D$25:$I$33,MATCH('G. VAR. MAKRO'!$M352,Datos!$E$25:$E$33,0),MATCH('G. VAR. MAKRO'!$L$6,Datos!$D$26:$I$26,0)))</f>
        <v/>
      </c>
      <c r="M352" s="407" t="str">
        <f>IF($I352="","",INDEX('Res.Aux.'!$A$12:$AE$722,MATCH($B352,'Res.Aux.'!$Y$12:$Y$722,0),MATCH(M$6,'Res.Aux.'!$A$22:$AE$22,0)))</f>
        <v/>
      </c>
      <c r="N352" s="410" t="str">
        <f>IF($B352="-","",INDEX('Res.Aux.'!$A$12:$AE$722,MATCH($B352,'Res.Aux.'!$Y$12:$Y$722,0),MATCH(N$6,'Res.Aux.'!$A$14:$AE$14,0)))</f>
        <v/>
      </c>
      <c r="O352" s="411"/>
      <c r="P352" s="412" t="str">
        <f t="shared" si="98"/>
        <v/>
      </c>
      <c r="Q352" s="413" t="str">
        <f t="shared" si="101"/>
        <v>ù</v>
      </c>
      <c r="R352" s="414" t="str">
        <f>IF($B352="-","",INDEX('Res.Aux.'!$A$12:$AE$722,MATCH($B352,'Res.Aux.'!$Y$12:$Y$722,0),MATCH(R$6,'Res.Aux.'!$A$15:$AE$15,0)))</f>
        <v/>
      </c>
      <c r="S352" s="415" t="str">
        <f>IF($B352="-","",INDEX('Res.Aux.'!$A$12:$AE$722,MATCH($B352,'Res.Aux.'!$Y$12:$Y$722,0),MATCH(S$6,'Res.Aux.'!$A$15:$AE$15,0)))</f>
        <v/>
      </c>
      <c r="T352" s="415" t="str">
        <f>IF($B352="-","",INDEX('Res.Aux.'!$A$12:$AE$722,MATCH($B352,'Res.Aux.'!$Y$12:$Y$722,0),MATCH(T$6,'Res.Aux.'!$A$15:$AE$15,0)))</f>
        <v/>
      </c>
      <c r="U352" s="416" t="str">
        <f>IF($B352="-","",INDEX('Res.Aux.'!$A$12:$AE$722,MATCH($B352,'Res.Aux.'!$Y$12:$Y$722,0),MATCH(U$6,'Res.Aux.'!$A$15:$AE$15,0)))</f>
        <v/>
      </c>
      <c r="V352" s="417"/>
      <c r="W352" s="414" t="str">
        <f t="shared" si="102"/>
        <v>-</v>
      </c>
      <c r="X352" s="415" t="str">
        <f t="shared" si="103"/>
        <v>-</v>
      </c>
      <c r="Y352" s="415" t="str">
        <f t="shared" si="104"/>
        <v>-</v>
      </c>
      <c r="Z352" s="416" t="str">
        <f t="shared" si="105"/>
        <v>-</v>
      </c>
      <c r="AA352" s="417"/>
      <c r="AB352" s="414" t="str">
        <f t="shared" si="106"/>
        <v>-</v>
      </c>
      <c r="AC352" s="415" t="str">
        <f t="shared" si="107"/>
        <v>-</v>
      </c>
      <c r="AD352" s="415" t="str">
        <f t="shared" si="108"/>
        <v>-</v>
      </c>
      <c r="AE352" s="416" t="str">
        <f t="shared" si="109"/>
        <v>-</v>
      </c>
      <c r="AF352" s="417"/>
      <c r="AG352" s="410" t="str">
        <f t="shared" si="110"/>
        <v>-</v>
      </c>
      <c r="AH352" s="417"/>
      <c r="AI352" s="418" t="str">
        <f t="shared" si="111"/>
        <v>ù</v>
      </c>
      <c r="AJ352" s="419" t="str">
        <f t="shared" si="112"/>
        <v>~</v>
      </c>
      <c r="AK352" s="417"/>
      <c r="AL352" s="414" t="str">
        <f t="shared" si="113"/>
        <v>-</v>
      </c>
      <c r="AM352" s="416" t="str">
        <f t="shared" si="114"/>
        <v>-</v>
      </c>
    </row>
    <row r="353" spans="2:39" ht="15" x14ac:dyDescent="0.3">
      <c r="B353" s="400" t="str">
        <f>IF(MAX(B$7:B352)+1&gt;MAX('Res.Aux.'!$Y$23:$Y$722),"-",MAX(B$7:B352)+1)</f>
        <v>-</v>
      </c>
      <c r="C353" s="401" t="str">
        <f>IF($B353="-","",INDEX('Res.Aux.'!$A$12:$AE$722,MATCH($B353,'Res.Aux.'!$Y$12:$Y$722,0),MATCH(C$6,'Res.Aux.'!$A$14:$AE$14,0)))</f>
        <v/>
      </c>
      <c r="D353" s="402" t="str">
        <f t="shared" si="99"/>
        <v/>
      </c>
      <c r="E353" s="403" t="str">
        <f>IF($B353="-","",INDEX('Res.Aux.'!$A$12:$AE$722,MATCH($B353,'Res.Aux.'!$Y$12:$Y$722,0),MATCH(E$6,'Res.Aux.'!$A$14:$AE$14,0)))</f>
        <v/>
      </c>
      <c r="F353" s="402" t="str">
        <f t="shared" si="100"/>
        <v/>
      </c>
      <c r="G353" s="404" t="str">
        <f>IF($B353="-","",INDEX('Res.Aux.'!$A$12:$AE$722,MATCH($B353,'Res.Aux.'!$Y$12:$Y$722,0),MATCH(G$6,'Res.Aux.'!$A$14:$AE$14,0)))</f>
        <v/>
      </c>
      <c r="H353" s="405" t="str">
        <f>IF($B353="-","",Datos!$I$16)</f>
        <v/>
      </c>
      <c r="I353" s="406" t="str">
        <f>IF($C353="","",Datos!$G$16)</f>
        <v/>
      </c>
      <c r="J353" s="407" t="str">
        <f>IF($B353="-","",INDEX('Res.Aux.'!$A$12:$AE$722,MATCH($B353,'Res.Aux.'!$Y$12:$Y$722,0),MATCH(J$6,'Res.Aux.'!$A$14:$AE$14,0)))</f>
        <v/>
      </c>
      <c r="K353" s="408" t="str">
        <f>IF($C353="","",Datos!$H$26)</f>
        <v/>
      </c>
      <c r="L353" s="409" t="str">
        <f>IF($I353="","",INDEX(Datos!$D$25:$I$33,MATCH('G. VAR. MAKRO'!$M353,Datos!$E$25:$E$33,0),MATCH('G. VAR. MAKRO'!$L$6,Datos!$D$26:$I$26,0)))</f>
        <v/>
      </c>
      <c r="M353" s="407" t="str">
        <f>IF($I353="","",INDEX('Res.Aux.'!$A$12:$AE$722,MATCH($B353,'Res.Aux.'!$Y$12:$Y$722,0),MATCH(M$6,'Res.Aux.'!$A$22:$AE$22,0)))</f>
        <v/>
      </c>
      <c r="N353" s="410" t="str">
        <f>IF($B353="-","",INDEX('Res.Aux.'!$A$12:$AE$722,MATCH($B353,'Res.Aux.'!$Y$12:$Y$722,0),MATCH(N$6,'Res.Aux.'!$A$14:$AE$14,0)))</f>
        <v/>
      </c>
      <c r="O353" s="411"/>
      <c r="P353" s="412" t="str">
        <f t="shared" si="98"/>
        <v/>
      </c>
      <c r="Q353" s="413" t="str">
        <f t="shared" si="101"/>
        <v>ù</v>
      </c>
      <c r="R353" s="414" t="str">
        <f>IF($B353="-","",INDEX('Res.Aux.'!$A$12:$AE$722,MATCH($B353,'Res.Aux.'!$Y$12:$Y$722,0),MATCH(R$6,'Res.Aux.'!$A$15:$AE$15,0)))</f>
        <v/>
      </c>
      <c r="S353" s="415" t="str">
        <f>IF($B353="-","",INDEX('Res.Aux.'!$A$12:$AE$722,MATCH($B353,'Res.Aux.'!$Y$12:$Y$722,0),MATCH(S$6,'Res.Aux.'!$A$15:$AE$15,0)))</f>
        <v/>
      </c>
      <c r="T353" s="415" t="str">
        <f>IF($B353="-","",INDEX('Res.Aux.'!$A$12:$AE$722,MATCH($B353,'Res.Aux.'!$Y$12:$Y$722,0),MATCH(T$6,'Res.Aux.'!$A$15:$AE$15,0)))</f>
        <v/>
      </c>
      <c r="U353" s="416" t="str">
        <f>IF($B353="-","",INDEX('Res.Aux.'!$A$12:$AE$722,MATCH($B353,'Res.Aux.'!$Y$12:$Y$722,0),MATCH(U$6,'Res.Aux.'!$A$15:$AE$15,0)))</f>
        <v/>
      </c>
      <c r="V353" s="417"/>
      <c r="W353" s="414" t="str">
        <f t="shared" si="102"/>
        <v>-</v>
      </c>
      <c r="X353" s="415" t="str">
        <f t="shared" si="103"/>
        <v>-</v>
      </c>
      <c r="Y353" s="415" t="str">
        <f t="shared" si="104"/>
        <v>-</v>
      </c>
      <c r="Z353" s="416" t="str">
        <f t="shared" si="105"/>
        <v>-</v>
      </c>
      <c r="AA353" s="417"/>
      <c r="AB353" s="414" t="str">
        <f t="shared" si="106"/>
        <v>-</v>
      </c>
      <c r="AC353" s="415" t="str">
        <f t="shared" si="107"/>
        <v>-</v>
      </c>
      <c r="AD353" s="415" t="str">
        <f t="shared" si="108"/>
        <v>-</v>
      </c>
      <c r="AE353" s="416" t="str">
        <f t="shared" si="109"/>
        <v>-</v>
      </c>
      <c r="AF353" s="417"/>
      <c r="AG353" s="410" t="str">
        <f t="shared" si="110"/>
        <v>-</v>
      </c>
      <c r="AH353" s="417"/>
      <c r="AI353" s="418" t="str">
        <f t="shared" si="111"/>
        <v>ù</v>
      </c>
      <c r="AJ353" s="419" t="str">
        <f t="shared" si="112"/>
        <v>~</v>
      </c>
      <c r="AK353" s="417"/>
      <c r="AL353" s="414" t="str">
        <f t="shared" si="113"/>
        <v>-</v>
      </c>
      <c r="AM353" s="416" t="str">
        <f t="shared" si="114"/>
        <v>-</v>
      </c>
    </row>
    <row r="354" spans="2:39" ht="15" x14ac:dyDescent="0.3">
      <c r="B354" s="400" t="str">
        <f>IF(MAX(B$7:B353)+1&gt;MAX('Res.Aux.'!$Y$23:$Y$722),"-",MAX(B$7:B353)+1)</f>
        <v>-</v>
      </c>
      <c r="C354" s="401" t="str">
        <f>IF($B354="-","",INDEX('Res.Aux.'!$A$12:$AE$722,MATCH($B354,'Res.Aux.'!$Y$12:$Y$722,0),MATCH(C$6,'Res.Aux.'!$A$14:$AE$14,0)))</f>
        <v/>
      </c>
      <c r="D354" s="402" t="str">
        <f t="shared" si="99"/>
        <v/>
      </c>
      <c r="E354" s="403" t="str">
        <f>IF($B354="-","",INDEX('Res.Aux.'!$A$12:$AE$722,MATCH($B354,'Res.Aux.'!$Y$12:$Y$722,0),MATCH(E$6,'Res.Aux.'!$A$14:$AE$14,0)))</f>
        <v/>
      </c>
      <c r="F354" s="402" t="str">
        <f t="shared" si="100"/>
        <v/>
      </c>
      <c r="G354" s="404" t="str">
        <f>IF($B354="-","",INDEX('Res.Aux.'!$A$12:$AE$722,MATCH($B354,'Res.Aux.'!$Y$12:$Y$722,0),MATCH(G$6,'Res.Aux.'!$A$14:$AE$14,0)))</f>
        <v/>
      </c>
      <c r="H354" s="405" t="str">
        <f>IF($B354="-","",Datos!$I$16)</f>
        <v/>
      </c>
      <c r="I354" s="406" t="str">
        <f>IF($C354="","",Datos!$G$16)</f>
        <v/>
      </c>
      <c r="J354" s="407" t="str">
        <f>IF($B354="-","",INDEX('Res.Aux.'!$A$12:$AE$722,MATCH($B354,'Res.Aux.'!$Y$12:$Y$722,0),MATCH(J$6,'Res.Aux.'!$A$14:$AE$14,0)))</f>
        <v/>
      </c>
      <c r="K354" s="408" t="str">
        <f>IF($C354="","",Datos!$H$26)</f>
        <v/>
      </c>
      <c r="L354" s="409" t="str">
        <f>IF($I354="","",INDEX(Datos!$D$25:$I$33,MATCH('G. VAR. MAKRO'!$M354,Datos!$E$25:$E$33,0),MATCH('G. VAR. MAKRO'!$L$6,Datos!$D$26:$I$26,0)))</f>
        <v/>
      </c>
      <c r="M354" s="407" t="str">
        <f>IF($I354="","",INDEX('Res.Aux.'!$A$12:$AE$722,MATCH($B354,'Res.Aux.'!$Y$12:$Y$722,0),MATCH(M$6,'Res.Aux.'!$A$22:$AE$22,0)))</f>
        <v/>
      </c>
      <c r="N354" s="410" t="str">
        <f>IF($B354="-","",INDEX('Res.Aux.'!$A$12:$AE$722,MATCH($B354,'Res.Aux.'!$Y$12:$Y$722,0),MATCH(N$6,'Res.Aux.'!$A$14:$AE$14,0)))</f>
        <v/>
      </c>
      <c r="O354" s="411"/>
      <c r="P354" s="412" t="str">
        <f t="shared" si="98"/>
        <v/>
      </c>
      <c r="Q354" s="413" t="str">
        <f t="shared" si="101"/>
        <v>ù</v>
      </c>
      <c r="R354" s="414" t="str">
        <f>IF($B354="-","",INDEX('Res.Aux.'!$A$12:$AE$722,MATCH($B354,'Res.Aux.'!$Y$12:$Y$722,0),MATCH(R$6,'Res.Aux.'!$A$15:$AE$15,0)))</f>
        <v/>
      </c>
      <c r="S354" s="415" t="str">
        <f>IF($B354="-","",INDEX('Res.Aux.'!$A$12:$AE$722,MATCH($B354,'Res.Aux.'!$Y$12:$Y$722,0),MATCH(S$6,'Res.Aux.'!$A$15:$AE$15,0)))</f>
        <v/>
      </c>
      <c r="T354" s="415" t="str">
        <f>IF($B354="-","",INDEX('Res.Aux.'!$A$12:$AE$722,MATCH($B354,'Res.Aux.'!$Y$12:$Y$722,0),MATCH(T$6,'Res.Aux.'!$A$15:$AE$15,0)))</f>
        <v/>
      </c>
      <c r="U354" s="416" t="str">
        <f>IF($B354="-","",INDEX('Res.Aux.'!$A$12:$AE$722,MATCH($B354,'Res.Aux.'!$Y$12:$Y$722,0),MATCH(U$6,'Res.Aux.'!$A$15:$AE$15,0)))</f>
        <v/>
      </c>
      <c r="V354" s="417"/>
      <c r="W354" s="414" t="str">
        <f t="shared" si="102"/>
        <v>-</v>
      </c>
      <c r="X354" s="415" t="str">
        <f t="shared" si="103"/>
        <v>-</v>
      </c>
      <c r="Y354" s="415" t="str">
        <f t="shared" si="104"/>
        <v>-</v>
      </c>
      <c r="Z354" s="416" t="str">
        <f t="shared" si="105"/>
        <v>-</v>
      </c>
      <c r="AA354" s="417"/>
      <c r="AB354" s="414" t="str">
        <f t="shared" si="106"/>
        <v>-</v>
      </c>
      <c r="AC354" s="415" t="str">
        <f t="shared" si="107"/>
        <v>-</v>
      </c>
      <c r="AD354" s="415" t="str">
        <f t="shared" si="108"/>
        <v>-</v>
      </c>
      <c r="AE354" s="416" t="str">
        <f t="shared" si="109"/>
        <v>-</v>
      </c>
      <c r="AF354" s="417"/>
      <c r="AG354" s="410" t="str">
        <f t="shared" si="110"/>
        <v>-</v>
      </c>
      <c r="AH354" s="417"/>
      <c r="AI354" s="418" t="str">
        <f t="shared" si="111"/>
        <v>ù</v>
      </c>
      <c r="AJ354" s="419" t="str">
        <f t="shared" si="112"/>
        <v>~</v>
      </c>
      <c r="AK354" s="417"/>
      <c r="AL354" s="414" t="str">
        <f t="shared" si="113"/>
        <v>-</v>
      </c>
      <c r="AM354" s="416" t="str">
        <f t="shared" si="114"/>
        <v>-</v>
      </c>
    </row>
    <row r="355" spans="2:39" ht="15" x14ac:dyDescent="0.3">
      <c r="B355" s="400" t="str">
        <f>IF(MAX(B$7:B354)+1&gt;MAX('Res.Aux.'!$Y$23:$Y$722),"-",MAX(B$7:B354)+1)</f>
        <v>-</v>
      </c>
      <c r="C355" s="401" t="str">
        <f>IF($B355="-","",INDEX('Res.Aux.'!$A$12:$AE$722,MATCH($B355,'Res.Aux.'!$Y$12:$Y$722,0),MATCH(C$6,'Res.Aux.'!$A$14:$AE$14,0)))</f>
        <v/>
      </c>
      <c r="D355" s="402" t="str">
        <f t="shared" si="99"/>
        <v/>
      </c>
      <c r="E355" s="403" t="str">
        <f>IF($B355="-","",INDEX('Res.Aux.'!$A$12:$AE$722,MATCH($B355,'Res.Aux.'!$Y$12:$Y$722,0),MATCH(E$6,'Res.Aux.'!$A$14:$AE$14,0)))</f>
        <v/>
      </c>
      <c r="F355" s="402" t="str">
        <f t="shared" si="100"/>
        <v/>
      </c>
      <c r="G355" s="404" t="str">
        <f>IF($B355="-","",INDEX('Res.Aux.'!$A$12:$AE$722,MATCH($B355,'Res.Aux.'!$Y$12:$Y$722,0),MATCH(G$6,'Res.Aux.'!$A$14:$AE$14,0)))</f>
        <v/>
      </c>
      <c r="H355" s="405" t="str">
        <f>IF($B355="-","",Datos!$I$16)</f>
        <v/>
      </c>
      <c r="I355" s="406" t="str">
        <f>IF($C355="","",Datos!$G$16)</f>
        <v/>
      </c>
      <c r="J355" s="407" t="str">
        <f>IF($B355="-","",INDEX('Res.Aux.'!$A$12:$AE$722,MATCH($B355,'Res.Aux.'!$Y$12:$Y$722,0),MATCH(J$6,'Res.Aux.'!$A$14:$AE$14,0)))</f>
        <v/>
      </c>
      <c r="K355" s="408" t="str">
        <f>IF($C355="","",Datos!$H$26)</f>
        <v/>
      </c>
      <c r="L355" s="409" t="str">
        <f>IF($I355="","",INDEX(Datos!$D$25:$I$33,MATCH('G. VAR. MAKRO'!$M355,Datos!$E$25:$E$33,0),MATCH('G. VAR. MAKRO'!$L$6,Datos!$D$26:$I$26,0)))</f>
        <v/>
      </c>
      <c r="M355" s="407" t="str">
        <f>IF($I355="","",INDEX('Res.Aux.'!$A$12:$AE$722,MATCH($B355,'Res.Aux.'!$Y$12:$Y$722,0),MATCH(M$6,'Res.Aux.'!$A$22:$AE$22,0)))</f>
        <v/>
      </c>
      <c r="N355" s="410" t="str">
        <f>IF($B355="-","",INDEX('Res.Aux.'!$A$12:$AE$722,MATCH($B355,'Res.Aux.'!$Y$12:$Y$722,0),MATCH(N$6,'Res.Aux.'!$A$14:$AE$14,0)))</f>
        <v/>
      </c>
      <c r="O355" s="411"/>
      <c r="P355" s="412" t="str">
        <f t="shared" si="98"/>
        <v/>
      </c>
      <c r="Q355" s="413" t="str">
        <f t="shared" si="101"/>
        <v>ù</v>
      </c>
      <c r="R355" s="414" t="str">
        <f>IF($B355="-","",INDEX('Res.Aux.'!$A$12:$AE$722,MATCH($B355,'Res.Aux.'!$Y$12:$Y$722,0),MATCH(R$6,'Res.Aux.'!$A$15:$AE$15,0)))</f>
        <v/>
      </c>
      <c r="S355" s="415" t="str">
        <f>IF($B355="-","",INDEX('Res.Aux.'!$A$12:$AE$722,MATCH($B355,'Res.Aux.'!$Y$12:$Y$722,0),MATCH(S$6,'Res.Aux.'!$A$15:$AE$15,0)))</f>
        <v/>
      </c>
      <c r="T355" s="415" t="str">
        <f>IF($B355="-","",INDEX('Res.Aux.'!$A$12:$AE$722,MATCH($B355,'Res.Aux.'!$Y$12:$Y$722,0),MATCH(T$6,'Res.Aux.'!$A$15:$AE$15,0)))</f>
        <v/>
      </c>
      <c r="U355" s="416" t="str">
        <f>IF($B355="-","",INDEX('Res.Aux.'!$A$12:$AE$722,MATCH($B355,'Res.Aux.'!$Y$12:$Y$722,0),MATCH(U$6,'Res.Aux.'!$A$15:$AE$15,0)))</f>
        <v/>
      </c>
      <c r="V355" s="417"/>
      <c r="W355" s="414" t="str">
        <f t="shared" si="102"/>
        <v>-</v>
      </c>
      <c r="X355" s="415" t="str">
        <f t="shared" si="103"/>
        <v>-</v>
      </c>
      <c r="Y355" s="415" t="str">
        <f t="shared" si="104"/>
        <v>-</v>
      </c>
      <c r="Z355" s="416" t="str">
        <f t="shared" si="105"/>
        <v>-</v>
      </c>
      <c r="AA355" s="417"/>
      <c r="AB355" s="414" t="str">
        <f t="shared" si="106"/>
        <v>-</v>
      </c>
      <c r="AC355" s="415" t="str">
        <f t="shared" si="107"/>
        <v>-</v>
      </c>
      <c r="AD355" s="415" t="str">
        <f t="shared" si="108"/>
        <v>-</v>
      </c>
      <c r="AE355" s="416" t="str">
        <f t="shared" si="109"/>
        <v>-</v>
      </c>
      <c r="AF355" s="417"/>
      <c r="AG355" s="410" t="str">
        <f t="shared" si="110"/>
        <v>-</v>
      </c>
      <c r="AH355" s="417"/>
      <c r="AI355" s="418" t="str">
        <f t="shared" si="111"/>
        <v>ù</v>
      </c>
      <c r="AJ355" s="419" t="str">
        <f t="shared" si="112"/>
        <v>~</v>
      </c>
      <c r="AK355" s="417"/>
      <c r="AL355" s="414" t="str">
        <f t="shared" si="113"/>
        <v>-</v>
      </c>
      <c r="AM355" s="416" t="str">
        <f t="shared" si="114"/>
        <v>-</v>
      </c>
    </row>
    <row r="356" spans="2:39" ht="15" x14ac:dyDescent="0.3">
      <c r="B356" s="400" t="str">
        <f>IF(MAX(B$7:B355)+1&gt;MAX('Res.Aux.'!$Y$23:$Y$722),"-",MAX(B$7:B355)+1)</f>
        <v>-</v>
      </c>
      <c r="C356" s="401" t="str">
        <f>IF($B356="-","",INDEX('Res.Aux.'!$A$12:$AE$722,MATCH($B356,'Res.Aux.'!$Y$12:$Y$722,0),MATCH(C$6,'Res.Aux.'!$A$14:$AE$14,0)))</f>
        <v/>
      </c>
      <c r="D356" s="402" t="str">
        <f t="shared" si="99"/>
        <v/>
      </c>
      <c r="E356" s="403" t="str">
        <f>IF($B356="-","",INDEX('Res.Aux.'!$A$12:$AE$722,MATCH($B356,'Res.Aux.'!$Y$12:$Y$722,0),MATCH(E$6,'Res.Aux.'!$A$14:$AE$14,0)))</f>
        <v/>
      </c>
      <c r="F356" s="402" t="str">
        <f t="shared" si="100"/>
        <v/>
      </c>
      <c r="G356" s="404" t="str">
        <f>IF($B356="-","",INDEX('Res.Aux.'!$A$12:$AE$722,MATCH($B356,'Res.Aux.'!$Y$12:$Y$722,0),MATCH(G$6,'Res.Aux.'!$A$14:$AE$14,0)))</f>
        <v/>
      </c>
      <c r="H356" s="405" t="str">
        <f>IF($B356="-","",Datos!$I$16)</f>
        <v/>
      </c>
      <c r="I356" s="406" t="str">
        <f>IF($C356="","",Datos!$G$16)</f>
        <v/>
      </c>
      <c r="J356" s="407" t="str">
        <f>IF($B356="-","",INDEX('Res.Aux.'!$A$12:$AE$722,MATCH($B356,'Res.Aux.'!$Y$12:$Y$722,0),MATCH(J$6,'Res.Aux.'!$A$14:$AE$14,0)))</f>
        <v/>
      </c>
      <c r="K356" s="408" t="str">
        <f>IF($C356="","",Datos!$H$26)</f>
        <v/>
      </c>
      <c r="L356" s="409" t="str">
        <f>IF($I356="","",INDEX(Datos!$D$25:$I$33,MATCH('G. VAR. MAKRO'!$M356,Datos!$E$25:$E$33,0),MATCH('G. VAR. MAKRO'!$L$6,Datos!$D$26:$I$26,0)))</f>
        <v/>
      </c>
      <c r="M356" s="407" t="str">
        <f>IF($I356="","",INDEX('Res.Aux.'!$A$12:$AE$722,MATCH($B356,'Res.Aux.'!$Y$12:$Y$722,0),MATCH(M$6,'Res.Aux.'!$A$22:$AE$22,0)))</f>
        <v/>
      </c>
      <c r="N356" s="410" t="str">
        <f>IF($B356="-","",INDEX('Res.Aux.'!$A$12:$AE$722,MATCH($B356,'Res.Aux.'!$Y$12:$Y$722,0),MATCH(N$6,'Res.Aux.'!$A$14:$AE$14,0)))</f>
        <v/>
      </c>
      <c r="O356" s="411"/>
      <c r="P356" s="412" t="str">
        <f t="shared" si="98"/>
        <v/>
      </c>
      <c r="Q356" s="413" t="str">
        <f t="shared" si="101"/>
        <v>ù</v>
      </c>
      <c r="R356" s="414" t="str">
        <f>IF($B356="-","",INDEX('Res.Aux.'!$A$12:$AE$722,MATCH($B356,'Res.Aux.'!$Y$12:$Y$722,0),MATCH(R$6,'Res.Aux.'!$A$15:$AE$15,0)))</f>
        <v/>
      </c>
      <c r="S356" s="415" t="str">
        <f>IF($B356="-","",INDEX('Res.Aux.'!$A$12:$AE$722,MATCH($B356,'Res.Aux.'!$Y$12:$Y$722,0),MATCH(S$6,'Res.Aux.'!$A$15:$AE$15,0)))</f>
        <v/>
      </c>
      <c r="T356" s="415" t="str">
        <f>IF($B356="-","",INDEX('Res.Aux.'!$A$12:$AE$722,MATCH($B356,'Res.Aux.'!$Y$12:$Y$722,0),MATCH(T$6,'Res.Aux.'!$A$15:$AE$15,0)))</f>
        <v/>
      </c>
      <c r="U356" s="416" t="str">
        <f>IF($B356="-","",INDEX('Res.Aux.'!$A$12:$AE$722,MATCH($B356,'Res.Aux.'!$Y$12:$Y$722,0),MATCH(U$6,'Res.Aux.'!$A$15:$AE$15,0)))</f>
        <v/>
      </c>
      <c r="V356" s="417"/>
      <c r="W356" s="414" t="str">
        <f t="shared" si="102"/>
        <v>-</v>
      </c>
      <c r="X356" s="415" t="str">
        <f t="shared" si="103"/>
        <v>-</v>
      </c>
      <c r="Y356" s="415" t="str">
        <f t="shared" si="104"/>
        <v>-</v>
      </c>
      <c r="Z356" s="416" t="str">
        <f t="shared" si="105"/>
        <v>-</v>
      </c>
      <c r="AA356" s="417"/>
      <c r="AB356" s="414" t="str">
        <f t="shared" si="106"/>
        <v>-</v>
      </c>
      <c r="AC356" s="415" t="str">
        <f t="shared" si="107"/>
        <v>-</v>
      </c>
      <c r="AD356" s="415" t="str">
        <f t="shared" si="108"/>
        <v>-</v>
      </c>
      <c r="AE356" s="416" t="str">
        <f t="shared" si="109"/>
        <v>-</v>
      </c>
      <c r="AF356" s="417"/>
      <c r="AG356" s="410" t="str">
        <f t="shared" si="110"/>
        <v>-</v>
      </c>
      <c r="AH356" s="417"/>
      <c r="AI356" s="418" t="str">
        <f t="shared" si="111"/>
        <v>ù</v>
      </c>
      <c r="AJ356" s="419" t="str">
        <f t="shared" si="112"/>
        <v>~</v>
      </c>
      <c r="AK356" s="417"/>
      <c r="AL356" s="414" t="str">
        <f t="shared" si="113"/>
        <v>-</v>
      </c>
      <c r="AM356" s="416" t="str">
        <f t="shared" si="114"/>
        <v>-</v>
      </c>
    </row>
    <row r="357" spans="2:39" ht="15" x14ac:dyDescent="0.3">
      <c r="B357" s="400" t="str">
        <f>IF(MAX(B$7:B356)+1&gt;MAX('Res.Aux.'!$Y$23:$Y$722),"-",MAX(B$7:B356)+1)</f>
        <v>-</v>
      </c>
      <c r="C357" s="401" t="str">
        <f>IF($B357="-","",INDEX('Res.Aux.'!$A$12:$AE$722,MATCH($B357,'Res.Aux.'!$Y$12:$Y$722,0),MATCH(C$6,'Res.Aux.'!$A$14:$AE$14,0)))</f>
        <v/>
      </c>
      <c r="D357" s="402" t="str">
        <f t="shared" si="99"/>
        <v/>
      </c>
      <c r="E357" s="403" t="str">
        <f>IF($B357="-","",INDEX('Res.Aux.'!$A$12:$AE$722,MATCH($B357,'Res.Aux.'!$Y$12:$Y$722,0),MATCH(E$6,'Res.Aux.'!$A$14:$AE$14,0)))</f>
        <v/>
      </c>
      <c r="F357" s="402" t="str">
        <f t="shared" si="100"/>
        <v/>
      </c>
      <c r="G357" s="404" t="str">
        <f>IF($B357="-","",INDEX('Res.Aux.'!$A$12:$AE$722,MATCH($B357,'Res.Aux.'!$Y$12:$Y$722,0),MATCH(G$6,'Res.Aux.'!$A$14:$AE$14,0)))</f>
        <v/>
      </c>
      <c r="H357" s="405" t="str">
        <f>IF($B357="-","",Datos!$I$16)</f>
        <v/>
      </c>
      <c r="I357" s="406" t="str">
        <f>IF($C357="","",Datos!$G$16)</f>
        <v/>
      </c>
      <c r="J357" s="407" t="str">
        <f>IF($B357="-","",INDEX('Res.Aux.'!$A$12:$AE$722,MATCH($B357,'Res.Aux.'!$Y$12:$Y$722,0),MATCH(J$6,'Res.Aux.'!$A$14:$AE$14,0)))</f>
        <v/>
      </c>
      <c r="K357" s="408" t="str">
        <f>IF($C357="","",Datos!$H$26)</f>
        <v/>
      </c>
      <c r="L357" s="409" t="str">
        <f>IF($I357="","",INDEX(Datos!$D$25:$I$33,MATCH('G. VAR. MAKRO'!$M357,Datos!$E$25:$E$33,0),MATCH('G. VAR. MAKRO'!$L$6,Datos!$D$26:$I$26,0)))</f>
        <v/>
      </c>
      <c r="M357" s="407" t="str">
        <f>IF($I357="","",INDEX('Res.Aux.'!$A$12:$AE$722,MATCH($B357,'Res.Aux.'!$Y$12:$Y$722,0),MATCH(M$6,'Res.Aux.'!$A$22:$AE$22,0)))</f>
        <v/>
      </c>
      <c r="N357" s="410" t="str">
        <f>IF($B357="-","",INDEX('Res.Aux.'!$A$12:$AE$722,MATCH($B357,'Res.Aux.'!$Y$12:$Y$722,0),MATCH(N$6,'Res.Aux.'!$A$14:$AE$14,0)))</f>
        <v/>
      </c>
      <c r="O357" s="411"/>
      <c r="P357" s="412" t="str">
        <f t="shared" si="98"/>
        <v/>
      </c>
      <c r="Q357" s="413" t="str">
        <f t="shared" si="101"/>
        <v>ù</v>
      </c>
      <c r="R357" s="414" t="str">
        <f>IF($B357="-","",INDEX('Res.Aux.'!$A$12:$AE$722,MATCH($B357,'Res.Aux.'!$Y$12:$Y$722,0),MATCH(R$6,'Res.Aux.'!$A$15:$AE$15,0)))</f>
        <v/>
      </c>
      <c r="S357" s="415" t="str">
        <f>IF($B357="-","",INDEX('Res.Aux.'!$A$12:$AE$722,MATCH($B357,'Res.Aux.'!$Y$12:$Y$722,0),MATCH(S$6,'Res.Aux.'!$A$15:$AE$15,0)))</f>
        <v/>
      </c>
      <c r="T357" s="415" t="str">
        <f>IF($B357="-","",INDEX('Res.Aux.'!$A$12:$AE$722,MATCH($B357,'Res.Aux.'!$Y$12:$Y$722,0),MATCH(T$6,'Res.Aux.'!$A$15:$AE$15,0)))</f>
        <v/>
      </c>
      <c r="U357" s="416" t="str">
        <f>IF($B357="-","",INDEX('Res.Aux.'!$A$12:$AE$722,MATCH($B357,'Res.Aux.'!$Y$12:$Y$722,0),MATCH(U$6,'Res.Aux.'!$A$15:$AE$15,0)))</f>
        <v/>
      </c>
      <c r="V357" s="417"/>
      <c r="W357" s="414" t="str">
        <f t="shared" si="102"/>
        <v>-</v>
      </c>
      <c r="X357" s="415" t="str">
        <f t="shared" si="103"/>
        <v>-</v>
      </c>
      <c r="Y357" s="415" t="str">
        <f t="shared" si="104"/>
        <v>-</v>
      </c>
      <c r="Z357" s="416" t="str">
        <f t="shared" si="105"/>
        <v>-</v>
      </c>
      <c r="AA357" s="417"/>
      <c r="AB357" s="414" t="str">
        <f t="shared" si="106"/>
        <v>-</v>
      </c>
      <c r="AC357" s="415" t="str">
        <f t="shared" si="107"/>
        <v>-</v>
      </c>
      <c r="AD357" s="415" t="str">
        <f t="shared" si="108"/>
        <v>-</v>
      </c>
      <c r="AE357" s="416" t="str">
        <f t="shared" si="109"/>
        <v>-</v>
      </c>
      <c r="AF357" s="417"/>
      <c r="AG357" s="410" t="str">
        <f t="shared" si="110"/>
        <v>-</v>
      </c>
      <c r="AH357" s="417"/>
      <c r="AI357" s="418" t="str">
        <f t="shared" si="111"/>
        <v>ù</v>
      </c>
      <c r="AJ357" s="419" t="str">
        <f t="shared" si="112"/>
        <v>~</v>
      </c>
      <c r="AK357" s="417"/>
      <c r="AL357" s="414" t="str">
        <f t="shared" si="113"/>
        <v>-</v>
      </c>
      <c r="AM357" s="416" t="str">
        <f t="shared" si="114"/>
        <v>-</v>
      </c>
    </row>
    <row r="358" spans="2:39" ht="15" x14ac:dyDescent="0.3">
      <c r="B358" s="400" t="str">
        <f>IF(MAX(B$7:B357)+1&gt;MAX('Res.Aux.'!$Y$23:$Y$722),"-",MAX(B$7:B357)+1)</f>
        <v>-</v>
      </c>
      <c r="C358" s="401" t="str">
        <f>IF($B358="-","",INDEX('Res.Aux.'!$A$12:$AE$722,MATCH($B358,'Res.Aux.'!$Y$12:$Y$722,0),MATCH(C$6,'Res.Aux.'!$A$14:$AE$14,0)))</f>
        <v/>
      </c>
      <c r="D358" s="402" t="str">
        <f t="shared" si="99"/>
        <v/>
      </c>
      <c r="E358" s="403" t="str">
        <f>IF($B358="-","",INDEX('Res.Aux.'!$A$12:$AE$722,MATCH($B358,'Res.Aux.'!$Y$12:$Y$722,0),MATCH(E$6,'Res.Aux.'!$A$14:$AE$14,0)))</f>
        <v/>
      </c>
      <c r="F358" s="402" t="str">
        <f t="shared" si="100"/>
        <v/>
      </c>
      <c r="G358" s="404" t="str">
        <f>IF($B358="-","",INDEX('Res.Aux.'!$A$12:$AE$722,MATCH($B358,'Res.Aux.'!$Y$12:$Y$722,0),MATCH(G$6,'Res.Aux.'!$A$14:$AE$14,0)))</f>
        <v/>
      </c>
      <c r="H358" s="405" t="str">
        <f>IF($B358="-","",Datos!$I$16)</f>
        <v/>
      </c>
      <c r="I358" s="406" t="str">
        <f>IF($C358="","",Datos!$G$16)</f>
        <v/>
      </c>
      <c r="J358" s="407" t="str">
        <f>IF($B358="-","",INDEX('Res.Aux.'!$A$12:$AE$722,MATCH($B358,'Res.Aux.'!$Y$12:$Y$722,0),MATCH(J$6,'Res.Aux.'!$A$14:$AE$14,0)))</f>
        <v/>
      </c>
      <c r="K358" s="408" t="str">
        <f>IF($C358="","",Datos!$H$26)</f>
        <v/>
      </c>
      <c r="L358" s="409" t="str">
        <f>IF($I358="","",INDEX(Datos!$D$25:$I$33,MATCH('G. VAR. MAKRO'!$M358,Datos!$E$25:$E$33,0),MATCH('G. VAR. MAKRO'!$L$6,Datos!$D$26:$I$26,0)))</f>
        <v/>
      </c>
      <c r="M358" s="407" t="str">
        <f>IF($I358="","",INDEX('Res.Aux.'!$A$12:$AE$722,MATCH($B358,'Res.Aux.'!$Y$12:$Y$722,0),MATCH(M$6,'Res.Aux.'!$A$22:$AE$22,0)))</f>
        <v/>
      </c>
      <c r="N358" s="410" t="str">
        <f>IF($B358="-","",INDEX('Res.Aux.'!$A$12:$AE$722,MATCH($B358,'Res.Aux.'!$Y$12:$Y$722,0),MATCH(N$6,'Res.Aux.'!$A$14:$AE$14,0)))</f>
        <v/>
      </c>
      <c r="O358" s="411"/>
      <c r="P358" s="412" t="str">
        <f t="shared" si="98"/>
        <v/>
      </c>
      <c r="Q358" s="413" t="str">
        <f t="shared" si="101"/>
        <v>ù</v>
      </c>
      <c r="R358" s="414" t="str">
        <f>IF($B358="-","",INDEX('Res.Aux.'!$A$12:$AE$722,MATCH($B358,'Res.Aux.'!$Y$12:$Y$722,0),MATCH(R$6,'Res.Aux.'!$A$15:$AE$15,0)))</f>
        <v/>
      </c>
      <c r="S358" s="415" t="str">
        <f>IF($B358="-","",INDEX('Res.Aux.'!$A$12:$AE$722,MATCH($B358,'Res.Aux.'!$Y$12:$Y$722,0),MATCH(S$6,'Res.Aux.'!$A$15:$AE$15,0)))</f>
        <v/>
      </c>
      <c r="T358" s="415" t="str">
        <f>IF($B358="-","",INDEX('Res.Aux.'!$A$12:$AE$722,MATCH($B358,'Res.Aux.'!$Y$12:$Y$722,0),MATCH(T$6,'Res.Aux.'!$A$15:$AE$15,0)))</f>
        <v/>
      </c>
      <c r="U358" s="416" t="str">
        <f>IF($B358="-","",INDEX('Res.Aux.'!$A$12:$AE$722,MATCH($B358,'Res.Aux.'!$Y$12:$Y$722,0),MATCH(U$6,'Res.Aux.'!$A$15:$AE$15,0)))</f>
        <v/>
      </c>
      <c r="V358" s="417"/>
      <c r="W358" s="414" t="str">
        <f t="shared" si="102"/>
        <v>-</v>
      </c>
      <c r="X358" s="415" t="str">
        <f t="shared" si="103"/>
        <v>-</v>
      </c>
      <c r="Y358" s="415" t="str">
        <f t="shared" si="104"/>
        <v>-</v>
      </c>
      <c r="Z358" s="416" t="str">
        <f t="shared" si="105"/>
        <v>-</v>
      </c>
      <c r="AA358" s="417"/>
      <c r="AB358" s="414" t="str">
        <f t="shared" si="106"/>
        <v>-</v>
      </c>
      <c r="AC358" s="415" t="str">
        <f t="shared" si="107"/>
        <v>-</v>
      </c>
      <c r="AD358" s="415" t="str">
        <f t="shared" si="108"/>
        <v>-</v>
      </c>
      <c r="AE358" s="416" t="str">
        <f t="shared" si="109"/>
        <v>-</v>
      </c>
      <c r="AF358" s="417"/>
      <c r="AG358" s="410" t="str">
        <f t="shared" si="110"/>
        <v>-</v>
      </c>
      <c r="AH358" s="417"/>
      <c r="AI358" s="418" t="str">
        <f t="shared" si="111"/>
        <v>ù</v>
      </c>
      <c r="AJ358" s="419" t="str">
        <f t="shared" si="112"/>
        <v>~</v>
      </c>
      <c r="AK358" s="417"/>
      <c r="AL358" s="414" t="str">
        <f t="shared" si="113"/>
        <v>-</v>
      </c>
      <c r="AM358" s="416" t="str">
        <f t="shared" si="114"/>
        <v>-</v>
      </c>
    </row>
    <row r="359" spans="2:39" ht="15" x14ac:dyDescent="0.3">
      <c r="B359" s="400" t="str">
        <f>IF(MAX(B$7:B358)+1&gt;MAX('Res.Aux.'!$Y$23:$Y$722),"-",MAX(B$7:B358)+1)</f>
        <v>-</v>
      </c>
      <c r="C359" s="401" t="str">
        <f>IF($B359="-","",INDEX('Res.Aux.'!$A$12:$AE$722,MATCH($B359,'Res.Aux.'!$Y$12:$Y$722,0),MATCH(C$6,'Res.Aux.'!$A$14:$AE$14,0)))</f>
        <v/>
      </c>
      <c r="D359" s="402" t="str">
        <f t="shared" si="99"/>
        <v/>
      </c>
      <c r="E359" s="403" t="str">
        <f>IF($B359="-","",INDEX('Res.Aux.'!$A$12:$AE$722,MATCH($B359,'Res.Aux.'!$Y$12:$Y$722,0),MATCH(E$6,'Res.Aux.'!$A$14:$AE$14,0)))</f>
        <v/>
      </c>
      <c r="F359" s="402" t="str">
        <f t="shared" si="100"/>
        <v/>
      </c>
      <c r="G359" s="404" t="str">
        <f>IF($B359="-","",INDEX('Res.Aux.'!$A$12:$AE$722,MATCH($B359,'Res.Aux.'!$Y$12:$Y$722,0),MATCH(G$6,'Res.Aux.'!$A$14:$AE$14,0)))</f>
        <v/>
      </c>
      <c r="H359" s="405" t="str">
        <f>IF($B359="-","",Datos!$I$16)</f>
        <v/>
      </c>
      <c r="I359" s="406" t="str">
        <f>IF($C359="","",Datos!$G$16)</f>
        <v/>
      </c>
      <c r="J359" s="407" t="str">
        <f>IF($B359="-","",INDEX('Res.Aux.'!$A$12:$AE$722,MATCH($B359,'Res.Aux.'!$Y$12:$Y$722,0),MATCH(J$6,'Res.Aux.'!$A$14:$AE$14,0)))</f>
        <v/>
      </c>
      <c r="K359" s="408" t="str">
        <f>IF($C359="","",Datos!$H$26)</f>
        <v/>
      </c>
      <c r="L359" s="409" t="str">
        <f>IF($I359="","",INDEX(Datos!$D$25:$I$33,MATCH('G. VAR. MAKRO'!$M359,Datos!$E$25:$E$33,0),MATCH('G. VAR. MAKRO'!$L$6,Datos!$D$26:$I$26,0)))</f>
        <v/>
      </c>
      <c r="M359" s="407" t="str">
        <f>IF($I359="","",INDEX('Res.Aux.'!$A$12:$AE$722,MATCH($B359,'Res.Aux.'!$Y$12:$Y$722,0),MATCH(M$6,'Res.Aux.'!$A$22:$AE$22,0)))</f>
        <v/>
      </c>
      <c r="N359" s="410" t="str">
        <f>IF($B359="-","",INDEX('Res.Aux.'!$A$12:$AE$722,MATCH($B359,'Res.Aux.'!$Y$12:$Y$722,0),MATCH(N$6,'Res.Aux.'!$A$14:$AE$14,0)))</f>
        <v/>
      </c>
      <c r="O359" s="411"/>
      <c r="P359" s="412" t="str">
        <f t="shared" si="98"/>
        <v/>
      </c>
      <c r="Q359" s="413" t="str">
        <f t="shared" si="101"/>
        <v>ù</v>
      </c>
      <c r="R359" s="414" t="str">
        <f>IF($B359="-","",INDEX('Res.Aux.'!$A$12:$AE$722,MATCH($B359,'Res.Aux.'!$Y$12:$Y$722,0),MATCH(R$6,'Res.Aux.'!$A$15:$AE$15,0)))</f>
        <v/>
      </c>
      <c r="S359" s="415" t="str">
        <f>IF($B359="-","",INDEX('Res.Aux.'!$A$12:$AE$722,MATCH($B359,'Res.Aux.'!$Y$12:$Y$722,0),MATCH(S$6,'Res.Aux.'!$A$15:$AE$15,0)))</f>
        <v/>
      </c>
      <c r="T359" s="415" t="str">
        <f>IF($B359="-","",INDEX('Res.Aux.'!$A$12:$AE$722,MATCH($B359,'Res.Aux.'!$Y$12:$Y$722,0),MATCH(T$6,'Res.Aux.'!$A$15:$AE$15,0)))</f>
        <v/>
      </c>
      <c r="U359" s="416" t="str">
        <f>IF($B359="-","",INDEX('Res.Aux.'!$A$12:$AE$722,MATCH($B359,'Res.Aux.'!$Y$12:$Y$722,0),MATCH(U$6,'Res.Aux.'!$A$15:$AE$15,0)))</f>
        <v/>
      </c>
      <c r="V359" s="417"/>
      <c r="W359" s="414" t="str">
        <f t="shared" si="102"/>
        <v>-</v>
      </c>
      <c r="X359" s="415" t="str">
        <f t="shared" si="103"/>
        <v>-</v>
      </c>
      <c r="Y359" s="415" t="str">
        <f t="shared" si="104"/>
        <v>-</v>
      </c>
      <c r="Z359" s="416" t="str">
        <f t="shared" si="105"/>
        <v>-</v>
      </c>
      <c r="AA359" s="417"/>
      <c r="AB359" s="414" t="str">
        <f t="shared" si="106"/>
        <v>-</v>
      </c>
      <c r="AC359" s="415" t="str">
        <f t="shared" si="107"/>
        <v>-</v>
      </c>
      <c r="AD359" s="415" t="str">
        <f t="shared" si="108"/>
        <v>-</v>
      </c>
      <c r="AE359" s="416" t="str">
        <f t="shared" si="109"/>
        <v>-</v>
      </c>
      <c r="AF359" s="417"/>
      <c r="AG359" s="410" t="str">
        <f t="shared" si="110"/>
        <v>-</v>
      </c>
      <c r="AH359" s="417"/>
      <c r="AI359" s="418" t="str">
        <f t="shared" si="111"/>
        <v>ù</v>
      </c>
      <c r="AJ359" s="419" t="str">
        <f t="shared" si="112"/>
        <v>~</v>
      </c>
      <c r="AK359" s="417"/>
      <c r="AL359" s="414" t="str">
        <f t="shared" si="113"/>
        <v>-</v>
      </c>
      <c r="AM359" s="416" t="str">
        <f t="shared" si="114"/>
        <v>-</v>
      </c>
    </row>
    <row r="360" spans="2:39" ht="15" x14ac:dyDescent="0.3">
      <c r="B360" s="400" t="str">
        <f>IF(MAX(B$7:B359)+1&gt;MAX('Res.Aux.'!$Y$23:$Y$722),"-",MAX(B$7:B359)+1)</f>
        <v>-</v>
      </c>
      <c r="C360" s="401" t="str">
        <f>IF($B360="-","",INDEX('Res.Aux.'!$A$12:$AE$722,MATCH($B360,'Res.Aux.'!$Y$12:$Y$722,0),MATCH(C$6,'Res.Aux.'!$A$14:$AE$14,0)))</f>
        <v/>
      </c>
      <c r="D360" s="402" t="str">
        <f t="shared" si="99"/>
        <v/>
      </c>
      <c r="E360" s="403" t="str">
        <f>IF($B360="-","",INDEX('Res.Aux.'!$A$12:$AE$722,MATCH($B360,'Res.Aux.'!$Y$12:$Y$722,0),MATCH(E$6,'Res.Aux.'!$A$14:$AE$14,0)))</f>
        <v/>
      </c>
      <c r="F360" s="402" t="str">
        <f t="shared" si="100"/>
        <v/>
      </c>
      <c r="G360" s="404" t="str">
        <f>IF($B360="-","",INDEX('Res.Aux.'!$A$12:$AE$722,MATCH($B360,'Res.Aux.'!$Y$12:$Y$722,0),MATCH(G$6,'Res.Aux.'!$A$14:$AE$14,0)))</f>
        <v/>
      </c>
      <c r="H360" s="405" t="str">
        <f>IF($B360="-","",Datos!$I$16)</f>
        <v/>
      </c>
      <c r="I360" s="406" t="str">
        <f>IF($C360="","",Datos!$G$16)</f>
        <v/>
      </c>
      <c r="J360" s="407" t="str">
        <f>IF($B360="-","",INDEX('Res.Aux.'!$A$12:$AE$722,MATCH($B360,'Res.Aux.'!$Y$12:$Y$722,0),MATCH(J$6,'Res.Aux.'!$A$14:$AE$14,0)))</f>
        <v/>
      </c>
      <c r="K360" s="408" t="str">
        <f>IF($C360="","",Datos!$H$26)</f>
        <v/>
      </c>
      <c r="L360" s="409" t="str">
        <f>IF($I360="","",INDEX(Datos!$D$25:$I$33,MATCH('G. VAR. MAKRO'!$M360,Datos!$E$25:$E$33,0),MATCH('G. VAR. MAKRO'!$L$6,Datos!$D$26:$I$26,0)))</f>
        <v/>
      </c>
      <c r="M360" s="407" t="str">
        <f>IF($I360="","",INDEX('Res.Aux.'!$A$12:$AE$722,MATCH($B360,'Res.Aux.'!$Y$12:$Y$722,0),MATCH(M$6,'Res.Aux.'!$A$22:$AE$22,0)))</f>
        <v/>
      </c>
      <c r="N360" s="410" t="str">
        <f>IF($B360="-","",INDEX('Res.Aux.'!$A$12:$AE$722,MATCH($B360,'Res.Aux.'!$Y$12:$Y$722,0),MATCH(N$6,'Res.Aux.'!$A$14:$AE$14,0)))</f>
        <v/>
      </c>
      <c r="O360" s="411"/>
      <c r="P360" s="412" t="str">
        <f t="shared" si="98"/>
        <v/>
      </c>
      <c r="Q360" s="413" t="str">
        <f t="shared" si="101"/>
        <v>ù</v>
      </c>
      <c r="R360" s="414" t="str">
        <f>IF($B360="-","",INDEX('Res.Aux.'!$A$12:$AE$722,MATCH($B360,'Res.Aux.'!$Y$12:$Y$722,0),MATCH(R$6,'Res.Aux.'!$A$15:$AE$15,0)))</f>
        <v/>
      </c>
      <c r="S360" s="415" t="str">
        <f>IF($B360="-","",INDEX('Res.Aux.'!$A$12:$AE$722,MATCH($B360,'Res.Aux.'!$Y$12:$Y$722,0),MATCH(S$6,'Res.Aux.'!$A$15:$AE$15,0)))</f>
        <v/>
      </c>
      <c r="T360" s="415" t="str">
        <f>IF($B360="-","",INDEX('Res.Aux.'!$A$12:$AE$722,MATCH($B360,'Res.Aux.'!$Y$12:$Y$722,0),MATCH(T$6,'Res.Aux.'!$A$15:$AE$15,0)))</f>
        <v/>
      </c>
      <c r="U360" s="416" t="str">
        <f>IF($B360="-","",INDEX('Res.Aux.'!$A$12:$AE$722,MATCH($B360,'Res.Aux.'!$Y$12:$Y$722,0),MATCH(U$6,'Res.Aux.'!$A$15:$AE$15,0)))</f>
        <v/>
      </c>
      <c r="V360" s="417"/>
      <c r="W360" s="414" t="str">
        <f t="shared" si="102"/>
        <v>-</v>
      </c>
      <c r="X360" s="415" t="str">
        <f t="shared" si="103"/>
        <v>-</v>
      </c>
      <c r="Y360" s="415" t="str">
        <f t="shared" si="104"/>
        <v>-</v>
      </c>
      <c r="Z360" s="416" t="str">
        <f t="shared" si="105"/>
        <v>-</v>
      </c>
      <c r="AA360" s="417"/>
      <c r="AB360" s="414" t="str">
        <f t="shared" si="106"/>
        <v>-</v>
      </c>
      <c r="AC360" s="415" t="str">
        <f t="shared" si="107"/>
        <v>-</v>
      </c>
      <c r="AD360" s="415" t="str">
        <f t="shared" si="108"/>
        <v>-</v>
      </c>
      <c r="AE360" s="416" t="str">
        <f t="shared" si="109"/>
        <v>-</v>
      </c>
      <c r="AF360" s="417"/>
      <c r="AG360" s="410" t="str">
        <f t="shared" si="110"/>
        <v>-</v>
      </c>
      <c r="AH360" s="417"/>
      <c r="AI360" s="418" t="str">
        <f t="shared" si="111"/>
        <v>ù</v>
      </c>
      <c r="AJ360" s="419" t="str">
        <f t="shared" si="112"/>
        <v>~</v>
      </c>
      <c r="AK360" s="417"/>
      <c r="AL360" s="414" t="str">
        <f t="shared" si="113"/>
        <v>-</v>
      </c>
      <c r="AM360" s="416" t="str">
        <f t="shared" si="114"/>
        <v>-</v>
      </c>
    </row>
    <row r="361" spans="2:39" ht="15" x14ac:dyDescent="0.3">
      <c r="B361" s="400" t="str">
        <f>IF(MAX(B$7:B360)+1&gt;MAX('Res.Aux.'!$Y$23:$Y$722),"-",MAX(B$7:B360)+1)</f>
        <v>-</v>
      </c>
      <c r="C361" s="401" t="str">
        <f>IF($B361="-","",INDEX('Res.Aux.'!$A$12:$AE$722,MATCH($B361,'Res.Aux.'!$Y$12:$Y$722,0),MATCH(C$6,'Res.Aux.'!$A$14:$AE$14,0)))</f>
        <v/>
      </c>
      <c r="D361" s="402" t="str">
        <f t="shared" si="99"/>
        <v/>
      </c>
      <c r="E361" s="403" t="str">
        <f>IF($B361="-","",INDEX('Res.Aux.'!$A$12:$AE$722,MATCH($B361,'Res.Aux.'!$Y$12:$Y$722,0),MATCH(E$6,'Res.Aux.'!$A$14:$AE$14,0)))</f>
        <v/>
      </c>
      <c r="F361" s="402" t="str">
        <f t="shared" si="100"/>
        <v/>
      </c>
      <c r="G361" s="404" t="str">
        <f>IF($B361="-","",INDEX('Res.Aux.'!$A$12:$AE$722,MATCH($B361,'Res.Aux.'!$Y$12:$Y$722,0),MATCH(G$6,'Res.Aux.'!$A$14:$AE$14,0)))</f>
        <v/>
      </c>
      <c r="H361" s="405" t="str">
        <f>IF($B361="-","",Datos!$I$16)</f>
        <v/>
      </c>
      <c r="I361" s="406" t="str">
        <f>IF($C361="","",Datos!$G$16)</f>
        <v/>
      </c>
      <c r="J361" s="407" t="str">
        <f>IF($B361="-","",INDEX('Res.Aux.'!$A$12:$AE$722,MATCH($B361,'Res.Aux.'!$Y$12:$Y$722,0),MATCH(J$6,'Res.Aux.'!$A$14:$AE$14,0)))</f>
        <v/>
      </c>
      <c r="K361" s="408" t="str">
        <f>IF($C361="","",Datos!$H$26)</f>
        <v/>
      </c>
      <c r="L361" s="409" t="str">
        <f>IF($I361="","",INDEX(Datos!$D$25:$I$33,MATCH('G. VAR. MAKRO'!$M361,Datos!$E$25:$E$33,0),MATCH('G. VAR. MAKRO'!$L$6,Datos!$D$26:$I$26,0)))</f>
        <v/>
      </c>
      <c r="M361" s="407" t="str">
        <f>IF($I361="","",INDEX('Res.Aux.'!$A$12:$AE$722,MATCH($B361,'Res.Aux.'!$Y$12:$Y$722,0),MATCH(M$6,'Res.Aux.'!$A$22:$AE$22,0)))</f>
        <v/>
      </c>
      <c r="N361" s="410" t="str">
        <f>IF($B361="-","",INDEX('Res.Aux.'!$A$12:$AE$722,MATCH($B361,'Res.Aux.'!$Y$12:$Y$722,0),MATCH(N$6,'Res.Aux.'!$A$14:$AE$14,0)))</f>
        <v/>
      </c>
      <c r="O361" s="411"/>
      <c r="P361" s="412" t="str">
        <f t="shared" si="98"/>
        <v/>
      </c>
      <c r="Q361" s="413" t="str">
        <f t="shared" si="101"/>
        <v>ù</v>
      </c>
      <c r="R361" s="414" t="str">
        <f>IF($B361="-","",INDEX('Res.Aux.'!$A$12:$AE$722,MATCH($B361,'Res.Aux.'!$Y$12:$Y$722,0),MATCH(R$6,'Res.Aux.'!$A$15:$AE$15,0)))</f>
        <v/>
      </c>
      <c r="S361" s="415" t="str">
        <f>IF($B361="-","",INDEX('Res.Aux.'!$A$12:$AE$722,MATCH($B361,'Res.Aux.'!$Y$12:$Y$722,0),MATCH(S$6,'Res.Aux.'!$A$15:$AE$15,0)))</f>
        <v/>
      </c>
      <c r="T361" s="415" t="str">
        <f>IF($B361="-","",INDEX('Res.Aux.'!$A$12:$AE$722,MATCH($B361,'Res.Aux.'!$Y$12:$Y$722,0),MATCH(T$6,'Res.Aux.'!$A$15:$AE$15,0)))</f>
        <v/>
      </c>
      <c r="U361" s="416" t="str">
        <f>IF($B361="-","",INDEX('Res.Aux.'!$A$12:$AE$722,MATCH($B361,'Res.Aux.'!$Y$12:$Y$722,0),MATCH(U$6,'Res.Aux.'!$A$15:$AE$15,0)))</f>
        <v/>
      </c>
      <c r="V361" s="417"/>
      <c r="W361" s="414" t="str">
        <f t="shared" si="102"/>
        <v>-</v>
      </c>
      <c r="X361" s="415" t="str">
        <f t="shared" si="103"/>
        <v>-</v>
      </c>
      <c r="Y361" s="415" t="str">
        <f t="shared" si="104"/>
        <v>-</v>
      </c>
      <c r="Z361" s="416" t="str">
        <f t="shared" si="105"/>
        <v>-</v>
      </c>
      <c r="AA361" s="417"/>
      <c r="AB361" s="414" t="str">
        <f t="shared" si="106"/>
        <v>-</v>
      </c>
      <c r="AC361" s="415" t="str">
        <f t="shared" si="107"/>
        <v>-</v>
      </c>
      <c r="AD361" s="415" t="str">
        <f t="shared" si="108"/>
        <v>-</v>
      </c>
      <c r="AE361" s="416" t="str">
        <f t="shared" si="109"/>
        <v>-</v>
      </c>
      <c r="AF361" s="417"/>
      <c r="AG361" s="410" t="str">
        <f t="shared" si="110"/>
        <v>-</v>
      </c>
      <c r="AH361" s="417"/>
      <c r="AI361" s="418" t="str">
        <f t="shared" si="111"/>
        <v>ù</v>
      </c>
      <c r="AJ361" s="419" t="str">
        <f t="shared" si="112"/>
        <v>~</v>
      </c>
      <c r="AK361" s="417"/>
      <c r="AL361" s="414" t="str">
        <f t="shared" si="113"/>
        <v>-</v>
      </c>
      <c r="AM361" s="416" t="str">
        <f t="shared" si="114"/>
        <v>-</v>
      </c>
    </row>
    <row r="362" spans="2:39" ht="15" x14ac:dyDescent="0.3">
      <c r="B362" s="400" t="str">
        <f>IF(MAX(B$7:B361)+1&gt;MAX('Res.Aux.'!$Y$23:$Y$722),"-",MAX(B$7:B361)+1)</f>
        <v>-</v>
      </c>
      <c r="C362" s="401" t="str">
        <f>IF($B362="-","",INDEX('Res.Aux.'!$A$12:$AE$722,MATCH($B362,'Res.Aux.'!$Y$12:$Y$722,0),MATCH(C$6,'Res.Aux.'!$A$14:$AE$14,0)))</f>
        <v/>
      </c>
      <c r="D362" s="402" t="str">
        <f t="shared" si="99"/>
        <v/>
      </c>
      <c r="E362" s="403" t="str">
        <f>IF($B362="-","",INDEX('Res.Aux.'!$A$12:$AE$722,MATCH($B362,'Res.Aux.'!$Y$12:$Y$722,0),MATCH(E$6,'Res.Aux.'!$A$14:$AE$14,0)))</f>
        <v/>
      </c>
      <c r="F362" s="402" t="str">
        <f t="shared" si="100"/>
        <v/>
      </c>
      <c r="G362" s="404" t="str">
        <f>IF($B362="-","",INDEX('Res.Aux.'!$A$12:$AE$722,MATCH($B362,'Res.Aux.'!$Y$12:$Y$722,0),MATCH(G$6,'Res.Aux.'!$A$14:$AE$14,0)))</f>
        <v/>
      </c>
      <c r="H362" s="405" t="str">
        <f>IF($B362="-","",Datos!$I$16)</f>
        <v/>
      </c>
      <c r="I362" s="406" t="str">
        <f>IF($C362="","",Datos!$G$16)</f>
        <v/>
      </c>
      <c r="J362" s="407" t="str">
        <f>IF($B362="-","",INDEX('Res.Aux.'!$A$12:$AE$722,MATCH($B362,'Res.Aux.'!$Y$12:$Y$722,0),MATCH(J$6,'Res.Aux.'!$A$14:$AE$14,0)))</f>
        <v/>
      </c>
      <c r="K362" s="408" t="str">
        <f>IF($C362="","",Datos!$H$26)</f>
        <v/>
      </c>
      <c r="L362" s="409" t="str">
        <f>IF($I362="","",INDEX(Datos!$D$25:$I$33,MATCH('G. VAR. MAKRO'!$M362,Datos!$E$25:$E$33,0),MATCH('G. VAR. MAKRO'!$L$6,Datos!$D$26:$I$26,0)))</f>
        <v/>
      </c>
      <c r="M362" s="407" t="str">
        <f>IF($I362="","",INDEX('Res.Aux.'!$A$12:$AE$722,MATCH($B362,'Res.Aux.'!$Y$12:$Y$722,0),MATCH(M$6,'Res.Aux.'!$A$22:$AE$22,0)))</f>
        <v/>
      </c>
      <c r="N362" s="410" t="str">
        <f>IF($B362="-","",INDEX('Res.Aux.'!$A$12:$AE$722,MATCH($B362,'Res.Aux.'!$Y$12:$Y$722,0),MATCH(N$6,'Res.Aux.'!$A$14:$AE$14,0)))</f>
        <v/>
      </c>
      <c r="O362" s="411"/>
      <c r="P362" s="412" t="str">
        <f t="shared" si="98"/>
        <v/>
      </c>
      <c r="Q362" s="413" t="str">
        <f t="shared" si="101"/>
        <v>ù</v>
      </c>
      <c r="R362" s="414" t="str">
        <f>IF($B362="-","",INDEX('Res.Aux.'!$A$12:$AE$722,MATCH($B362,'Res.Aux.'!$Y$12:$Y$722,0),MATCH(R$6,'Res.Aux.'!$A$15:$AE$15,0)))</f>
        <v/>
      </c>
      <c r="S362" s="415" t="str">
        <f>IF($B362="-","",INDEX('Res.Aux.'!$A$12:$AE$722,MATCH($B362,'Res.Aux.'!$Y$12:$Y$722,0),MATCH(S$6,'Res.Aux.'!$A$15:$AE$15,0)))</f>
        <v/>
      </c>
      <c r="T362" s="415" t="str">
        <f>IF($B362="-","",INDEX('Res.Aux.'!$A$12:$AE$722,MATCH($B362,'Res.Aux.'!$Y$12:$Y$722,0),MATCH(T$6,'Res.Aux.'!$A$15:$AE$15,0)))</f>
        <v/>
      </c>
      <c r="U362" s="416" t="str">
        <f>IF($B362="-","",INDEX('Res.Aux.'!$A$12:$AE$722,MATCH($B362,'Res.Aux.'!$Y$12:$Y$722,0),MATCH(U$6,'Res.Aux.'!$A$15:$AE$15,0)))</f>
        <v/>
      </c>
      <c r="V362" s="417"/>
      <c r="W362" s="414" t="str">
        <f t="shared" si="102"/>
        <v>-</v>
      </c>
      <c r="X362" s="415" t="str">
        <f t="shared" si="103"/>
        <v>-</v>
      </c>
      <c r="Y362" s="415" t="str">
        <f t="shared" si="104"/>
        <v>-</v>
      </c>
      <c r="Z362" s="416" t="str">
        <f t="shared" si="105"/>
        <v>-</v>
      </c>
      <c r="AA362" s="417"/>
      <c r="AB362" s="414" t="str">
        <f t="shared" si="106"/>
        <v>-</v>
      </c>
      <c r="AC362" s="415" t="str">
        <f t="shared" si="107"/>
        <v>-</v>
      </c>
      <c r="AD362" s="415" t="str">
        <f t="shared" si="108"/>
        <v>-</v>
      </c>
      <c r="AE362" s="416" t="str">
        <f t="shared" si="109"/>
        <v>-</v>
      </c>
      <c r="AF362" s="417"/>
      <c r="AG362" s="410" t="str">
        <f t="shared" si="110"/>
        <v>-</v>
      </c>
      <c r="AH362" s="417"/>
      <c r="AI362" s="418" t="str">
        <f t="shared" si="111"/>
        <v>ù</v>
      </c>
      <c r="AJ362" s="419" t="str">
        <f t="shared" si="112"/>
        <v>~</v>
      </c>
      <c r="AK362" s="417"/>
      <c r="AL362" s="414" t="str">
        <f t="shared" si="113"/>
        <v>-</v>
      </c>
      <c r="AM362" s="416" t="str">
        <f t="shared" si="114"/>
        <v>-</v>
      </c>
    </row>
    <row r="363" spans="2:39" ht="15" x14ac:dyDescent="0.3">
      <c r="B363" s="400" t="str">
        <f>IF(MAX(B$7:B362)+1&gt;MAX('Res.Aux.'!$Y$23:$Y$722),"-",MAX(B$7:B362)+1)</f>
        <v>-</v>
      </c>
      <c r="C363" s="401" t="str">
        <f>IF($B363="-","",INDEX('Res.Aux.'!$A$12:$AE$722,MATCH($B363,'Res.Aux.'!$Y$12:$Y$722,0),MATCH(C$6,'Res.Aux.'!$A$14:$AE$14,0)))</f>
        <v/>
      </c>
      <c r="D363" s="402" t="str">
        <f t="shared" si="99"/>
        <v/>
      </c>
      <c r="E363" s="403" t="str">
        <f>IF($B363="-","",INDEX('Res.Aux.'!$A$12:$AE$722,MATCH($B363,'Res.Aux.'!$Y$12:$Y$722,0),MATCH(E$6,'Res.Aux.'!$A$14:$AE$14,0)))</f>
        <v/>
      </c>
      <c r="F363" s="402" t="str">
        <f t="shared" si="100"/>
        <v/>
      </c>
      <c r="G363" s="404" t="str">
        <f>IF($B363="-","",INDEX('Res.Aux.'!$A$12:$AE$722,MATCH($B363,'Res.Aux.'!$Y$12:$Y$722,0),MATCH(G$6,'Res.Aux.'!$A$14:$AE$14,0)))</f>
        <v/>
      </c>
      <c r="H363" s="405" t="str">
        <f>IF($B363="-","",Datos!$I$16)</f>
        <v/>
      </c>
      <c r="I363" s="406" t="str">
        <f>IF($C363="","",Datos!$G$16)</f>
        <v/>
      </c>
      <c r="J363" s="407" t="str">
        <f>IF($B363="-","",INDEX('Res.Aux.'!$A$12:$AE$722,MATCH($B363,'Res.Aux.'!$Y$12:$Y$722,0),MATCH(J$6,'Res.Aux.'!$A$14:$AE$14,0)))</f>
        <v/>
      </c>
      <c r="K363" s="408" t="str">
        <f>IF($C363="","",Datos!$H$26)</f>
        <v/>
      </c>
      <c r="L363" s="409" t="str">
        <f>IF($I363="","",INDEX(Datos!$D$25:$I$33,MATCH('G. VAR. MAKRO'!$M363,Datos!$E$25:$E$33,0),MATCH('G. VAR. MAKRO'!$L$6,Datos!$D$26:$I$26,0)))</f>
        <v/>
      </c>
      <c r="M363" s="407" t="str">
        <f>IF($I363="","",INDEX('Res.Aux.'!$A$12:$AE$722,MATCH($B363,'Res.Aux.'!$Y$12:$Y$722,0),MATCH(M$6,'Res.Aux.'!$A$22:$AE$22,0)))</f>
        <v/>
      </c>
      <c r="N363" s="410" t="str">
        <f>IF($B363="-","",INDEX('Res.Aux.'!$A$12:$AE$722,MATCH($B363,'Res.Aux.'!$Y$12:$Y$722,0),MATCH(N$6,'Res.Aux.'!$A$14:$AE$14,0)))</f>
        <v/>
      </c>
      <c r="O363" s="411"/>
      <c r="P363" s="412" t="str">
        <f t="shared" si="98"/>
        <v/>
      </c>
      <c r="Q363" s="413" t="str">
        <f t="shared" si="101"/>
        <v>ù</v>
      </c>
      <c r="R363" s="414" t="str">
        <f>IF($B363="-","",INDEX('Res.Aux.'!$A$12:$AE$722,MATCH($B363,'Res.Aux.'!$Y$12:$Y$722,0),MATCH(R$6,'Res.Aux.'!$A$15:$AE$15,0)))</f>
        <v/>
      </c>
      <c r="S363" s="415" t="str">
        <f>IF($B363="-","",INDEX('Res.Aux.'!$A$12:$AE$722,MATCH($B363,'Res.Aux.'!$Y$12:$Y$722,0),MATCH(S$6,'Res.Aux.'!$A$15:$AE$15,0)))</f>
        <v/>
      </c>
      <c r="T363" s="415" t="str">
        <f>IF($B363="-","",INDEX('Res.Aux.'!$A$12:$AE$722,MATCH($B363,'Res.Aux.'!$Y$12:$Y$722,0),MATCH(T$6,'Res.Aux.'!$A$15:$AE$15,0)))</f>
        <v/>
      </c>
      <c r="U363" s="416" t="str">
        <f>IF($B363="-","",INDEX('Res.Aux.'!$A$12:$AE$722,MATCH($B363,'Res.Aux.'!$Y$12:$Y$722,0),MATCH(U$6,'Res.Aux.'!$A$15:$AE$15,0)))</f>
        <v/>
      </c>
      <c r="V363" s="417"/>
      <c r="W363" s="414" t="str">
        <f t="shared" si="102"/>
        <v>-</v>
      </c>
      <c r="X363" s="415" t="str">
        <f t="shared" si="103"/>
        <v>-</v>
      </c>
      <c r="Y363" s="415" t="str">
        <f t="shared" si="104"/>
        <v>-</v>
      </c>
      <c r="Z363" s="416" t="str">
        <f t="shared" si="105"/>
        <v>-</v>
      </c>
      <c r="AA363" s="417"/>
      <c r="AB363" s="414" t="str">
        <f t="shared" si="106"/>
        <v>-</v>
      </c>
      <c r="AC363" s="415" t="str">
        <f t="shared" si="107"/>
        <v>-</v>
      </c>
      <c r="AD363" s="415" t="str">
        <f t="shared" si="108"/>
        <v>-</v>
      </c>
      <c r="AE363" s="416" t="str">
        <f t="shared" si="109"/>
        <v>-</v>
      </c>
      <c r="AF363" s="417"/>
      <c r="AG363" s="410" t="str">
        <f t="shared" si="110"/>
        <v>-</v>
      </c>
      <c r="AH363" s="417"/>
      <c r="AI363" s="418" t="str">
        <f t="shared" si="111"/>
        <v>ù</v>
      </c>
      <c r="AJ363" s="419" t="str">
        <f t="shared" si="112"/>
        <v>~</v>
      </c>
      <c r="AK363" s="417"/>
      <c r="AL363" s="414" t="str">
        <f t="shared" si="113"/>
        <v>-</v>
      </c>
      <c r="AM363" s="416" t="str">
        <f t="shared" si="114"/>
        <v>-</v>
      </c>
    </row>
    <row r="364" spans="2:39" ht="15" x14ac:dyDescent="0.3">
      <c r="B364" s="400" t="str">
        <f>IF(MAX(B$7:B363)+1&gt;MAX('Res.Aux.'!$Y$23:$Y$722),"-",MAX(B$7:B363)+1)</f>
        <v>-</v>
      </c>
      <c r="C364" s="401" t="str">
        <f>IF($B364="-","",INDEX('Res.Aux.'!$A$12:$AE$722,MATCH($B364,'Res.Aux.'!$Y$12:$Y$722,0),MATCH(C$6,'Res.Aux.'!$A$14:$AE$14,0)))</f>
        <v/>
      </c>
      <c r="D364" s="402" t="str">
        <f t="shared" si="99"/>
        <v/>
      </c>
      <c r="E364" s="403" t="str">
        <f>IF($B364="-","",INDEX('Res.Aux.'!$A$12:$AE$722,MATCH($B364,'Res.Aux.'!$Y$12:$Y$722,0),MATCH(E$6,'Res.Aux.'!$A$14:$AE$14,0)))</f>
        <v/>
      </c>
      <c r="F364" s="402" t="str">
        <f t="shared" si="100"/>
        <v/>
      </c>
      <c r="G364" s="404" t="str">
        <f>IF($B364="-","",INDEX('Res.Aux.'!$A$12:$AE$722,MATCH($B364,'Res.Aux.'!$Y$12:$Y$722,0),MATCH(G$6,'Res.Aux.'!$A$14:$AE$14,0)))</f>
        <v/>
      </c>
      <c r="H364" s="405" t="str">
        <f>IF($B364="-","",Datos!$I$16)</f>
        <v/>
      </c>
      <c r="I364" s="406" t="str">
        <f>IF($C364="","",Datos!$G$16)</f>
        <v/>
      </c>
      <c r="J364" s="407" t="str">
        <f>IF($B364="-","",INDEX('Res.Aux.'!$A$12:$AE$722,MATCH($B364,'Res.Aux.'!$Y$12:$Y$722,0),MATCH(J$6,'Res.Aux.'!$A$14:$AE$14,0)))</f>
        <v/>
      </c>
      <c r="K364" s="408" t="str">
        <f>IF($C364="","",Datos!$H$26)</f>
        <v/>
      </c>
      <c r="L364" s="409" t="str">
        <f>IF($I364="","",INDEX(Datos!$D$25:$I$33,MATCH('G. VAR. MAKRO'!$M364,Datos!$E$25:$E$33,0),MATCH('G. VAR. MAKRO'!$L$6,Datos!$D$26:$I$26,0)))</f>
        <v/>
      </c>
      <c r="M364" s="407" t="str">
        <f>IF($I364="","",INDEX('Res.Aux.'!$A$12:$AE$722,MATCH($B364,'Res.Aux.'!$Y$12:$Y$722,0),MATCH(M$6,'Res.Aux.'!$A$22:$AE$22,0)))</f>
        <v/>
      </c>
      <c r="N364" s="410" t="str">
        <f>IF($B364="-","",INDEX('Res.Aux.'!$A$12:$AE$722,MATCH($B364,'Res.Aux.'!$Y$12:$Y$722,0),MATCH(N$6,'Res.Aux.'!$A$14:$AE$14,0)))</f>
        <v/>
      </c>
      <c r="O364" s="411"/>
      <c r="P364" s="412" t="str">
        <f t="shared" si="98"/>
        <v/>
      </c>
      <c r="Q364" s="413" t="str">
        <f t="shared" si="101"/>
        <v>ù</v>
      </c>
      <c r="R364" s="414" t="str">
        <f>IF($B364="-","",INDEX('Res.Aux.'!$A$12:$AE$722,MATCH($B364,'Res.Aux.'!$Y$12:$Y$722,0),MATCH(R$6,'Res.Aux.'!$A$15:$AE$15,0)))</f>
        <v/>
      </c>
      <c r="S364" s="415" t="str">
        <f>IF($B364="-","",INDEX('Res.Aux.'!$A$12:$AE$722,MATCH($B364,'Res.Aux.'!$Y$12:$Y$722,0),MATCH(S$6,'Res.Aux.'!$A$15:$AE$15,0)))</f>
        <v/>
      </c>
      <c r="T364" s="415" t="str">
        <f>IF($B364="-","",INDEX('Res.Aux.'!$A$12:$AE$722,MATCH($B364,'Res.Aux.'!$Y$12:$Y$722,0),MATCH(T$6,'Res.Aux.'!$A$15:$AE$15,0)))</f>
        <v/>
      </c>
      <c r="U364" s="416" t="str">
        <f>IF($B364="-","",INDEX('Res.Aux.'!$A$12:$AE$722,MATCH($B364,'Res.Aux.'!$Y$12:$Y$722,0),MATCH(U$6,'Res.Aux.'!$A$15:$AE$15,0)))</f>
        <v/>
      </c>
      <c r="V364" s="417"/>
      <c r="W364" s="414" t="str">
        <f t="shared" si="102"/>
        <v>-</v>
      </c>
      <c r="X364" s="415" t="str">
        <f t="shared" si="103"/>
        <v>-</v>
      </c>
      <c r="Y364" s="415" t="str">
        <f t="shared" si="104"/>
        <v>-</v>
      </c>
      <c r="Z364" s="416" t="str">
        <f t="shared" si="105"/>
        <v>-</v>
      </c>
      <c r="AA364" s="417"/>
      <c r="AB364" s="414" t="str">
        <f t="shared" si="106"/>
        <v>-</v>
      </c>
      <c r="AC364" s="415" t="str">
        <f t="shared" si="107"/>
        <v>-</v>
      </c>
      <c r="AD364" s="415" t="str">
        <f t="shared" si="108"/>
        <v>-</v>
      </c>
      <c r="AE364" s="416" t="str">
        <f t="shared" si="109"/>
        <v>-</v>
      </c>
      <c r="AF364" s="417"/>
      <c r="AG364" s="410" t="str">
        <f t="shared" si="110"/>
        <v>-</v>
      </c>
      <c r="AH364" s="417"/>
      <c r="AI364" s="418" t="str">
        <f t="shared" si="111"/>
        <v>ù</v>
      </c>
      <c r="AJ364" s="419" t="str">
        <f t="shared" si="112"/>
        <v>~</v>
      </c>
      <c r="AK364" s="417"/>
      <c r="AL364" s="414" t="str">
        <f t="shared" si="113"/>
        <v>-</v>
      </c>
      <c r="AM364" s="416" t="str">
        <f t="shared" si="114"/>
        <v>-</v>
      </c>
    </row>
    <row r="365" spans="2:39" ht="15" x14ac:dyDescent="0.3">
      <c r="B365" s="400" t="str">
        <f>IF(MAX(B$7:B364)+1&gt;MAX('Res.Aux.'!$Y$23:$Y$722),"-",MAX(B$7:B364)+1)</f>
        <v>-</v>
      </c>
      <c r="C365" s="401" t="str">
        <f>IF($B365="-","",INDEX('Res.Aux.'!$A$12:$AE$722,MATCH($B365,'Res.Aux.'!$Y$12:$Y$722,0),MATCH(C$6,'Res.Aux.'!$A$14:$AE$14,0)))</f>
        <v/>
      </c>
      <c r="D365" s="402" t="str">
        <f t="shared" si="99"/>
        <v/>
      </c>
      <c r="E365" s="403" t="str">
        <f>IF($B365="-","",INDEX('Res.Aux.'!$A$12:$AE$722,MATCH($B365,'Res.Aux.'!$Y$12:$Y$722,0),MATCH(E$6,'Res.Aux.'!$A$14:$AE$14,0)))</f>
        <v/>
      </c>
      <c r="F365" s="402" t="str">
        <f t="shared" si="100"/>
        <v/>
      </c>
      <c r="G365" s="404" t="str">
        <f>IF($B365="-","",INDEX('Res.Aux.'!$A$12:$AE$722,MATCH($B365,'Res.Aux.'!$Y$12:$Y$722,0),MATCH(G$6,'Res.Aux.'!$A$14:$AE$14,0)))</f>
        <v/>
      </c>
      <c r="H365" s="405" t="str">
        <f>IF($B365="-","",Datos!$I$16)</f>
        <v/>
      </c>
      <c r="I365" s="406" t="str">
        <f>IF($C365="","",Datos!$G$16)</f>
        <v/>
      </c>
      <c r="J365" s="407" t="str">
        <f>IF($B365="-","",INDEX('Res.Aux.'!$A$12:$AE$722,MATCH($B365,'Res.Aux.'!$Y$12:$Y$722,0),MATCH(J$6,'Res.Aux.'!$A$14:$AE$14,0)))</f>
        <v/>
      </c>
      <c r="K365" s="408" t="str">
        <f>IF($C365="","",Datos!$H$26)</f>
        <v/>
      </c>
      <c r="L365" s="409" t="str">
        <f>IF($I365="","",INDEX(Datos!$D$25:$I$33,MATCH('G. VAR. MAKRO'!$M365,Datos!$E$25:$E$33,0),MATCH('G. VAR. MAKRO'!$L$6,Datos!$D$26:$I$26,0)))</f>
        <v/>
      </c>
      <c r="M365" s="407" t="str">
        <f>IF($I365="","",INDEX('Res.Aux.'!$A$12:$AE$722,MATCH($B365,'Res.Aux.'!$Y$12:$Y$722,0),MATCH(M$6,'Res.Aux.'!$A$22:$AE$22,0)))</f>
        <v/>
      </c>
      <c r="N365" s="410" t="str">
        <f>IF($B365="-","",INDEX('Res.Aux.'!$A$12:$AE$722,MATCH($B365,'Res.Aux.'!$Y$12:$Y$722,0),MATCH(N$6,'Res.Aux.'!$A$14:$AE$14,0)))</f>
        <v/>
      </c>
      <c r="O365" s="411"/>
      <c r="P365" s="412" t="str">
        <f t="shared" si="98"/>
        <v/>
      </c>
      <c r="Q365" s="413" t="str">
        <f t="shared" si="101"/>
        <v>ù</v>
      </c>
      <c r="R365" s="414" t="str">
        <f>IF($B365="-","",INDEX('Res.Aux.'!$A$12:$AE$722,MATCH($B365,'Res.Aux.'!$Y$12:$Y$722,0),MATCH(R$6,'Res.Aux.'!$A$15:$AE$15,0)))</f>
        <v/>
      </c>
      <c r="S365" s="415" t="str">
        <f>IF($B365="-","",INDEX('Res.Aux.'!$A$12:$AE$722,MATCH($B365,'Res.Aux.'!$Y$12:$Y$722,0),MATCH(S$6,'Res.Aux.'!$A$15:$AE$15,0)))</f>
        <v/>
      </c>
      <c r="T365" s="415" t="str">
        <f>IF($B365="-","",INDEX('Res.Aux.'!$A$12:$AE$722,MATCH($B365,'Res.Aux.'!$Y$12:$Y$722,0),MATCH(T$6,'Res.Aux.'!$A$15:$AE$15,0)))</f>
        <v/>
      </c>
      <c r="U365" s="416" t="str">
        <f>IF($B365="-","",INDEX('Res.Aux.'!$A$12:$AE$722,MATCH($B365,'Res.Aux.'!$Y$12:$Y$722,0),MATCH(U$6,'Res.Aux.'!$A$15:$AE$15,0)))</f>
        <v/>
      </c>
      <c r="V365" s="417"/>
      <c r="W365" s="414" t="str">
        <f t="shared" si="102"/>
        <v>-</v>
      </c>
      <c r="X365" s="415" t="str">
        <f t="shared" si="103"/>
        <v>-</v>
      </c>
      <c r="Y365" s="415" t="str">
        <f t="shared" si="104"/>
        <v>-</v>
      </c>
      <c r="Z365" s="416" t="str">
        <f t="shared" si="105"/>
        <v>-</v>
      </c>
      <c r="AA365" s="417"/>
      <c r="AB365" s="414" t="str">
        <f t="shared" si="106"/>
        <v>-</v>
      </c>
      <c r="AC365" s="415" t="str">
        <f t="shared" si="107"/>
        <v>-</v>
      </c>
      <c r="AD365" s="415" t="str">
        <f t="shared" si="108"/>
        <v>-</v>
      </c>
      <c r="AE365" s="416" t="str">
        <f t="shared" si="109"/>
        <v>-</v>
      </c>
      <c r="AF365" s="417"/>
      <c r="AG365" s="410" t="str">
        <f t="shared" si="110"/>
        <v>-</v>
      </c>
      <c r="AH365" s="417"/>
      <c r="AI365" s="418" t="str">
        <f t="shared" si="111"/>
        <v>ù</v>
      </c>
      <c r="AJ365" s="419" t="str">
        <f t="shared" si="112"/>
        <v>~</v>
      </c>
      <c r="AK365" s="417"/>
      <c r="AL365" s="414" t="str">
        <f t="shared" si="113"/>
        <v>-</v>
      </c>
      <c r="AM365" s="416" t="str">
        <f t="shared" si="114"/>
        <v>-</v>
      </c>
    </row>
    <row r="366" spans="2:39" ht="15" x14ac:dyDescent="0.3">
      <c r="B366" s="400" t="str">
        <f>IF(MAX(B$7:B365)+1&gt;MAX('Res.Aux.'!$Y$23:$Y$722),"-",MAX(B$7:B365)+1)</f>
        <v>-</v>
      </c>
      <c r="C366" s="401" t="str">
        <f>IF($B366="-","",INDEX('Res.Aux.'!$A$12:$AE$722,MATCH($B366,'Res.Aux.'!$Y$12:$Y$722,0),MATCH(C$6,'Res.Aux.'!$A$14:$AE$14,0)))</f>
        <v/>
      </c>
      <c r="D366" s="402" t="str">
        <f t="shared" si="99"/>
        <v/>
      </c>
      <c r="E366" s="403" t="str">
        <f>IF($B366="-","",INDEX('Res.Aux.'!$A$12:$AE$722,MATCH($B366,'Res.Aux.'!$Y$12:$Y$722,0),MATCH(E$6,'Res.Aux.'!$A$14:$AE$14,0)))</f>
        <v/>
      </c>
      <c r="F366" s="402" t="str">
        <f t="shared" si="100"/>
        <v/>
      </c>
      <c r="G366" s="404" t="str">
        <f>IF($B366="-","",INDEX('Res.Aux.'!$A$12:$AE$722,MATCH($B366,'Res.Aux.'!$Y$12:$Y$722,0),MATCH(G$6,'Res.Aux.'!$A$14:$AE$14,0)))</f>
        <v/>
      </c>
      <c r="H366" s="405" t="str">
        <f>IF($B366="-","",Datos!$I$16)</f>
        <v/>
      </c>
      <c r="I366" s="406" t="str">
        <f>IF($C366="","",Datos!$G$16)</f>
        <v/>
      </c>
      <c r="J366" s="407" t="str">
        <f>IF($B366="-","",INDEX('Res.Aux.'!$A$12:$AE$722,MATCH($B366,'Res.Aux.'!$Y$12:$Y$722,0),MATCH(J$6,'Res.Aux.'!$A$14:$AE$14,0)))</f>
        <v/>
      </c>
      <c r="K366" s="408" t="str">
        <f>IF($C366="","",Datos!$H$26)</f>
        <v/>
      </c>
      <c r="L366" s="409" t="str">
        <f>IF($I366="","",INDEX(Datos!$D$25:$I$33,MATCH('G. VAR. MAKRO'!$M366,Datos!$E$25:$E$33,0),MATCH('G. VAR. MAKRO'!$L$6,Datos!$D$26:$I$26,0)))</f>
        <v/>
      </c>
      <c r="M366" s="407" t="str">
        <f>IF($I366="","",INDEX('Res.Aux.'!$A$12:$AE$722,MATCH($B366,'Res.Aux.'!$Y$12:$Y$722,0),MATCH(M$6,'Res.Aux.'!$A$22:$AE$22,0)))</f>
        <v/>
      </c>
      <c r="N366" s="410" t="str">
        <f>IF($B366="-","",INDEX('Res.Aux.'!$A$12:$AE$722,MATCH($B366,'Res.Aux.'!$Y$12:$Y$722,0),MATCH(N$6,'Res.Aux.'!$A$14:$AE$14,0)))</f>
        <v/>
      </c>
      <c r="O366" s="411"/>
      <c r="P366" s="412" t="str">
        <f t="shared" si="98"/>
        <v/>
      </c>
      <c r="Q366" s="413" t="str">
        <f t="shared" si="101"/>
        <v>ù</v>
      </c>
      <c r="R366" s="414" t="str">
        <f>IF($B366="-","",INDEX('Res.Aux.'!$A$12:$AE$722,MATCH($B366,'Res.Aux.'!$Y$12:$Y$722,0),MATCH(R$6,'Res.Aux.'!$A$15:$AE$15,0)))</f>
        <v/>
      </c>
      <c r="S366" s="415" t="str">
        <f>IF($B366="-","",INDEX('Res.Aux.'!$A$12:$AE$722,MATCH($B366,'Res.Aux.'!$Y$12:$Y$722,0),MATCH(S$6,'Res.Aux.'!$A$15:$AE$15,0)))</f>
        <v/>
      </c>
      <c r="T366" s="415" t="str">
        <f>IF($B366="-","",INDEX('Res.Aux.'!$A$12:$AE$722,MATCH($B366,'Res.Aux.'!$Y$12:$Y$722,0),MATCH(T$6,'Res.Aux.'!$A$15:$AE$15,0)))</f>
        <v/>
      </c>
      <c r="U366" s="416" t="str">
        <f>IF($B366="-","",INDEX('Res.Aux.'!$A$12:$AE$722,MATCH($B366,'Res.Aux.'!$Y$12:$Y$722,0),MATCH(U$6,'Res.Aux.'!$A$15:$AE$15,0)))</f>
        <v/>
      </c>
      <c r="V366" s="417"/>
      <c r="W366" s="414" t="str">
        <f t="shared" si="102"/>
        <v>-</v>
      </c>
      <c r="X366" s="415" t="str">
        <f t="shared" si="103"/>
        <v>-</v>
      </c>
      <c r="Y366" s="415" t="str">
        <f t="shared" si="104"/>
        <v>-</v>
      </c>
      <c r="Z366" s="416" t="str">
        <f t="shared" si="105"/>
        <v>-</v>
      </c>
      <c r="AA366" s="417"/>
      <c r="AB366" s="414" t="str">
        <f t="shared" si="106"/>
        <v>-</v>
      </c>
      <c r="AC366" s="415" t="str">
        <f t="shared" si="107"/>
        <v>-</v>
      </c>
      <c r="AD366" s="415" t="str">
        <f t="shared" si="108"/>
        <v>-</v>
      </c>
      <c r="AE366" s="416" t="str">
        <f t="shared" si="109"/>
        <v>-</v>
      </c>
      <c r="AF366" s="417"/>
      <c r="AG366" s="410" t="str">
        <f t="shared" si="110"/>
        <v>-</v>
      </c>
      <c r="AH366" s="417"/>
      <c r="AI366" s="418" t="str">
        <f t="shared" si="111"/>
        <v>ù</v>
      </c>
      <c r="AJ366" s="419" t="str">
        <f t="shared" si="112"/>
        <v>~</v>
      </c>
      <c r="AK366" s="417"/>
      <c r="AL366" s="414" t="str">
        <f t="shared" si="113"/>
        <v>-</v>
      </c>
      <c r="AM366" s="416" t="str">
        <f t="shared" si="114"/>
        <v>-</v>
      </c>
    </row>
    <row r="367" spans="2:39" ht="15" x14ac:dyDescent="0.3">
      <c r="B367" s="400" t="str">
        <f>IF(MAX(B$7:B366)+1&gt;MAX('Res.Aux.'!$Y$23:$Y$722),"-",MAX(B$7:B366)+1)</f>
        <v>-</v>
      </c>
      <c r="C367" s="401" t="str">
        <f>IF($B367="-","",INDEX('Res.Aux.'!$A$12:$AE$722,MATCH($B367,'Res.Aux.'!$Y$12:$Y$722,0),MATCH(C$6,'Res.Aux.'!$A$14:$AE$14,0)))</f>
        <v/>
      </c>
      <c r="D367" s="402" t="str">
        <f t="shared" si="99"/>
        <v/>
      </c>
      <c r="E367" s="403" t="str">
        <f>IF($B367="-","",INDEX('Res.Aux.'!$A$12:$AE$722,MATCH($B367,'Res.Aux.'!$Y$12:$Y$722,0),MATCH(E$6,'Res.Aux.'!$A$14:$AE$14,0)))</f>
        <v/>
      </c>
      <c r="F367" s="402" t="str">
        <f t="shared" si="100"/>
        <v/>
      </c>
      <c r="G367" s="404" t="str">
        <f>IF($B367="-","",INDEX('Res.Aux.'!$A$12:$AE$722,MATCH($B367,'Res.Aux.'!$Y$12:$Y$722,0),MATCH(G$6,'Res.Aux.'!$A$14:$AE$14,0)))</f>
        <v/>
      </c>
      <c r="H367" s="405" t="str">
        <f>IF($B367="-","",Datos!$I$16)</f>
        <v/>
      </c>
      <c r="I367" s="406" t="str">
        <f>IF($C367="","",Datos!$G$16)</f>
        <v/>
      </c>
      <c r="J367" s="407" t="str">
        <f>IF($B367="-","",INDEX('Res.Aux.'!$A$12:$AE$722,MATCH($B367,'Res.Aux.'!$Y$12:$Y$722,0),MATCH(J$6,'Res.Aux.'!$A$14:$AE$14,0)))</f>
        <v/>
      </c>
      <c r="K367" s="408" t="str">
        <f>IF($C367="","",Datos!$H$26)</f>
        <v/>
      </c>
      <c r="L367" s="409" t="str">
        <f>IF($I367="","",INDEX(Datos!$D$25:$I$33,MATCH('G. VAR. MAKRO'!$M367,Datos!$E$25:$E$33,0),MATCH('G. VAR. MAKRO'!$L$6,Datos!$D$26:$I$26,0)))</f>
        <v/>
      </c>
      <c r="M367" s="407" t="str">
        <f>IF($I367="","",INDEX('Res.Aux.'!$A$12:$AE$722,MATCH($B367,'Res.Aux.'!$Y$12:$Y$722,0),MATCH(M$6,'Res.Aux.'!$A$22:$AE$22,0)))</f>
        <v/>
      </c>
      <c r="N367" s="410" t="str">
        <f>IF($B367="-","",INDEX('Res.Aux.'!$A$12:$AE$722,MATCH($B367,'Res.Aux.'!$Y$12:$Y$722,0),MATCH(N$6,'Res.Aux.'!$A$14:$AE$14,0)))</f>
        <v/>
      </c>
      <c r="O367" s="411"/>
      <c r="P367" s="412" t="str">
        <f t="shared" si="98"/>
        <v/>
      </c>
      <c r="Q367" s="413" t="str">
        <f t="shared" si="101"/>
        <v>ù</v>
      </c>
      <c r="R367" s="414" t="str">
        <f>IF($B367="-","",INDEX('Res.Aux.'!$A$12:$AE$722,MATCH($B367,'Res.Aux.'!$Y$12:$Y$722,0),MATCH(R$6,'Res.Aux.'!$A$15:$AE$15,0)))</f>
        <v/>
      </c>
      <c r="S367" s="415" t="str">
        <f>IF($B367="-","",INDEX('Res.Aux.'!$A$12:$AE$722,MATCH($B367,'Res.Aux.'!$Y$12:$Y$722,0),MATCH(S$6,'Res.Aux.'!$A$15:$AE$15,0)))</f>
        <v/>
      </c>
      <c r="T367" s="415" t="str">
        <f>IF($B367="-","",INDEX('Res.Aux.'!$A$12:$AE$722,MATCH($B367,'Res.Aux.'!$Y$12:$Y$722,0),MATCH(T$6,'Res.Aux.'!$A$15:$AE$15,0)))</f>
        <v/>
      </c>
      <c r="U367" s="416" t="str">
        <f>IF($B367="-","",INDEX('Res.Aux.'!$A$12:$AE$722,MATCH($B367,'Res.Aux.'!$Y$12:$Y$722,0),MATCH(U$6,'Res.Aux.'!$A$15:$AE$15,0)))</f>
        <v/>
      </c>
      <c r="V367" s="417"/>
      <c r="W367" s="414" t="str">
        <f t="shared" si="102"/>
        <v>-</v>
      </c>
      <c r="X367" s="415" t="str">
        <f t="shared" si="103"/>
        <v>-</v>
      </c>
      <c r="Y367" s="415" t="str">
        <f t="shared" si="104"/>
        <v>-</v>
      </c>
      <c r="Z367" s="416" t="str">
        <f t="shared" si="105"/>
        <v>-</v>
      </c>
      <c r="AA367" s="417"/>
      <c r="AB367" s="414" t="str">
        <f t="shared" si="106"/>
        <v>-</v>
      </c>
      <c r="AC367" s="415" t="str">
        <f t="shared" si="107"/>
        <v>-</v>
      </c>
      <c r="AD367" s="415" t="str">
        <f t="shared" si="108"/>
        <v>-</v>
      </c>
      <c r="AE367" s="416" t="str">
        <f t="shared" si="109"/>
        <v>-</v>
      </c>
      <c r="AF367" s="417"/>
      <c r="AG367" s="410" t="str">
        <f t="shared" si="110"/>
        <v>-</v>
      </c>
      <c r="AH367" s="417"/>
      <c r="AI367" s="418" t="str">
        <f t="shared" si="111"/>
        <v>ù</v>
      </c>
      <c r="AJ367" s="419" t="str">
        <f t="shared" si="112"/>
        <v>~</v>
      </c>
      <c r="AK367" s="417"/>
      <c r="AL367" s="414" t="str">
        <f t="shared" si="113"/>
        <v>-</v>
      </c>
      <c r="AM367" s="416" t="str">
        <f t="shared" si="114"/>
        <v>-</v>
      </c>
    </row>
    <row r="368" spans="2:39" ht="15" x14ac:dyDescent="0.3">
      <c r="B368" s="400" t="str">
        <f>IF(MAX(B$7:B367)+1&gt;MAX('Res.Aux.'!$Y$23:$Y$722),"-",MAX(B$7:B367)+1)</f>
        <v>-</v>
      </c>
      <c r="C368" s="401" t="str">
        <f>IF($B368="-","",INDEX('Res.Aux.'!$A$12:$AE$722,MATCH($B368,'Res.Aux.'!$Y$12:$Y$722,0),MATCH(C$6,'Res.Aux.'!$A$14:$AE$14,0)))</f>
        <v/>
      </c>
      <c r="D368" s="402" t="str">
        <f t="shared" si="99"/>
        <v/>
      </c>
      <c r="E368" s="403" t="str">
        <f>IF($B368="-","",INDEX('Res.Aux.'!$A$12:$AE$722,MATCH($B368,'Res.Aux.'!$Y$12:$Y$722,0),MATCH(E$6,'Res.Aux.'!$A$14:$AE$14,0)))</f>
        <v/>
      </c>
      <c r="F368" s="402" t="str">
        <f t="shared" si="100"/>
        <v/>
      </c>
      <c r="G368" s="404" t="str">
        <f>IF($B368="-","",INDEX('Res.Aux.'!$A$12:$AE$722,MATCH($B368,'Res.Aux.'!$Y$12:$Y$722,0),MATCH(G$6,'Res.Aux.'!$A$14:$AE$14,0)))</f>
        <v/>
      </c>
      <c r="H368" s="405" t="str">
        <f>IF($B368="-","",Datos!$I$16)</f>
        <v/>
      </c>
      <c r="I368" s="406" t="str">
        <f>IF($C368="","",Datos!$G$16)</f>
        <v/>
      </c>
      <c r="J368" s="407" t="str">
        <f>IF($B368="-","",INDEX('Res.Aux.'!$A$12:$AE$722,MATCH($B368,'Res.Aux.'!$Y$12:$Y$722,0),MATCH(J$6,'Res.Aux.'!$A$14:$AE$14,0)))</f>
        <v/>
      </c>
      <c r="K368" s="408" t="str">
        <f>IF($C368="","",Datos!$H$26)</f>
        <v/>
      </c>
      <c r="L368" s="409" t="str">
        <f>IF($I368="","",INDEX(Datos!$D$25:$I$33,MATCH('G. VAR. MAKRO'!$M368,Datos!$E$25:$E$33,0),MATCH('G. VAR. MAKRO'!$L$6,Datos!$D$26:$I$26,0)))</f>
        <v/>
      </c>
      <c r="M368" s="407" t="str">
        <f>IF($I368="","",INDEX('Res.Aux.'!$A$12:$AE$722,MATCH($B368,'Res.Aux.'!$Y$12:$Y$722,0),MATCH(M$6,'Res.Aux.'!$A$22:$AE$22,0)))</f>
        <v/>
      </c>
      <c r="N368" s="410" t="str">
        <f>IF($B368="-","",INDEX('Res.Aux.'!$A$12:$AE$722,MATCH($B368,'Res.Aux.'!$Y$12:$Y$722,0),MATCH(N$6,'Res.Aux.'!$A$14:$AE$14,0)))</f>
        <v/>
      </c>
      <c r="O368" s="411"/>
      <c r="P368" s="412" t="str">
        <f t="shared" si="98"/>
        <v/>
      </c>
      <c r="Q368" s="413" t="str">
        <f t="shared" si="101"/>
        <v>ù</v>
      </c>
      <c r="R368" s="414" t="str">
        <f>IF($B368="-","",INDEX('Res.Aux.'!$A$12:$AE$722,MATCH($B368,'Res.Aux.'!$Y$12:$Y$722,0),MATCH(R$6,'Res.Aux.'!$A$15:$AE$15,0)))</f>
        <v/>
      </c>
      <c r="S368" s="415" t="str">
        <f>IF($B368="-","",INDEX('Res.Aux.'!$A$12:$AE$722,MATCH($B368,'Res.Aux.'!$Y$12:$Y$722,0),MATCH(S$6,'Res.Aux.'!$A$15:$AE$15,0)))</f>
        <v/>
      </c>
      <c r="T368" s="415" t="str">
        <f>IF($B368="-","",INDEX('Res.Aux.'!$A$12:$AE$722,MATCH($B368,'Res.Aux.'!$Y$12:$Y$722,0),MATCH(T$6,'Res.Aux.'!$A$15:$AE$15,0)))</f>
        <v/>
      </c>
      <c r="U368" s="416" t="str">
        <f>IF($B368="-","",INDEX('Res.Aux.'!$A$12:$AE$722,MATCH($B368,'Res.Aux.'!$Y$12:$Y$722,0),MATCH(U$6,'Res.Aux.'!$A$15:$AE$15,0)))</f>
        <v/>
      </c>
      <c r="V368" s="417"/>
      <c r="W368" s="414" t="str">
        <f t="shared" si="102"/>
        <v>-</v>
      </c>
      <c r="X368" s="415" t="str">
        <f t="shared" si="103"/>
        <v>-</v>
      </c>
      <c r="Y368" s="415" t="str">
        <f t="shared" si="104"/>
        <v>-</v>
      </c>
      <c r="Z368" s="416" t="str">
        <f t="shared" si="105"/>
        <v>-</v>
      </c>
      <c r="AA368" s="417"/>
      <c r="AB368" s="414" t="str">
        <f t="shared" si="106"/>
        <v>-</v>
      </c>
      <c r="AC368" s="415" t="str">
        <f t="shared" si="107"/>
        <v>-</v>
      </c>
      <c r="AD368" s="415" t="str">
        <f t="shared" si="108"/>
        <v>-</v>
      </c>
      <c r="AE368" s="416" t="str">
        <f t="shared" si="109"/>
        <v>-</v>
      </c>
      <c r="AF368" s="417"/>
      <c r="AG368" s="410" t="str">
        <f t="shared" si="110"/>
        <v>-</v>
      </c>
      <c r="AH368" s="417"/>
      <c r="AI368" s="418" t="str">
        <f t="shared" si="111"/>
        <v>ù</v>
      </c>
      <c r="AJ368" s="419" t="str">
        <f t="shared" si="112"/>
        <v>~</v>
      </c>
      <c r="AK368" s="417"/>
      <c r="AL368" s="414" t="str">
        <f t="shared" si="113"/>
        <v>-</v>
      </c>
      <c r="AM368" s="416" t="str">
        <f t="shared" si="114"/>
        <v>-</v>
      </c>
    </row>
    <row r="369" spans="2:39" ht="15" x14ac:dyDescent="0.3">
      <c r="B369" s="400" t="str">
        <f>IF(MAX(B$7:B368)+1&gt;MAX('Res.Aux.'!$Y$23:$Y$722),"-",MAX(B$7:B368)+1)</f>
        <v>-</v>
      </c>
      <c r="C369" s="401" t="str">
        <f>IF($B369="-","",INDEX('Res.Aux.'!$A$12:$AE$722,MATCH($B369,'Res.Aux.'!$Y$12:$Y$722,0),MATCH(C$6,'Res.Aux.'!$A$14:$AE$14,0)))</f>
        <v/>
      </c>
      <c r="D369" s="402" t="str">
        <f t="shared" si="99"/>
        <v/>
      </c>
      <c r="E369" s="403" t="str">
        <f>IF($B369="-","",INDEX('Res.Aux.'!$A$12:$AE$722,MATCH($B369,'Res.Aux.'!$Y$12:$Y$722,0),MATCH(E$6,'Res.Aux.'!$A$14:$AE$14,0)))</f>
        <v/>
      </c>
      <c r="F369" s="402" t="str">
        <f t="shared" si="100"/>
        <v/>
      </c>
      <c r="G369" s="404" t="str">
        <f>IF($B369="-","",INDEX('Res.Aux.'!$A$12:$AE$722,MATCH($B369,'Res.Aux.'!$Y$12:$Y$722,0),MATCH(G$6,'Res.Aux.'!$A$14:$AE$14,0)))</f>
        <v/>
      </c>
      <c r="H369" s="405" t="str">
        <f>IF($B369="-","",Datos!$I$16)</f>
        <v/>
      </c>
      <c r="I369" s="406" t="str">
        <f>IF($C369="","",Datos!$G$16)</f>
        <v/>
      </c>
      <c r="J369" s="407" t="str">
        <f>IF($B369="-","",INDEX('Res.Aux.'!$A$12:$AE$722,MATCH($B369,'Res.Aux.'!$Y$12:$Y$722,0),MATCH(J$6,'Res.Aux.'!$A$14:$AE$14,0)))</f>
        <v/>
      </c>
      <c r="K369" s="408" t="str">
        <f>IF($C369="","",Datos!$H$26)</f>
        <v/>
      </c>
      <c r="L369" s="409" t="str">
        <f>IF($I369="","",INDEX(Datos!$D$25:$I$33,MATCH('G. VAR. MAKRO'!$M369,Datos!$E$25:$E$33,0),MATCH('G. VAR. MAKRO'!$L$6,Datos!$D$26:$I$26,0)))</f>
        <v/>
      </c>
      <c r="M369" s="407" t="str">
        <f>IF($I369="","",INDEX('Res.Aux.'!$A$12:$AE$722,MATCH($B369,'Res.Aux.'!$Y$12:$Y$722,0),MATCH(M$6,'Res.Aux.'!$A$22:$AE$22,0)))</f>
        <v/>
      </c>
      <c r="N369" s="410" t="str">
        <f>IF($B369="-","",INDEX('Res.Aux.'!$A$12:$AE$722,MATCH($B369,'Res.Aux.'!$Y$12:$Y$722,0),MATCH(N$6,'Res.Aux.'!$A$14:$AE$14,0)))</f>
        <v/>
      </c>
      <c r="O369" s="411"/>
      <c r="P369" s="412" t="str">
        <f t="shared" si="98"/>
        <v/>
      </c>
      <c r="Q369" s="413" t="str">
        <f t="shared" si="101"/>
        <v>ù</v>
      </c>
      <c r="R369" s="414" t="str">
        <f>IF($B369="-","",INDEX('Res.Aux.'!$A$12:$AE$722,MATCH($B369,'Res.Aux.'!$Y$12:$Y$722,0),MATCH(R$6,'Res.Aux.'!$A$15:$AE$15,0)))</f>
        <v/>
      </c>
      <c r="S369" s="415" t="str">
        <f>IF($B369="-","",INDEX('Res.Aux.'!$A$12:$AE$722,MATCH($B369,'Res.Aux.'!$Y$12:$Y$722,0),MATCH(S$6,'Res.Aux.'!$A$15:$AE$15,0)))</f>
        <v/>
      </c>
      <c r="T369" s="415" t="str">
        <f>IF($B369="-","",INDEX('Res.Aux.'!$A$12:$AE$722,MATCH($B369,'Res.Aux.'!$Y$12:$Y$722,0),MATCH(T$6,'Res.Aux.'!$A$15:$AE$15,0)))</f>
        <v/>
      </c>
      <c r="U369" s="416" t="str">
        <f>IF($B369="-","",INDEX('Res.Aux.'!$A$12:$AE$722,MATCH($B369,'Res.Aux.'!$Y$12:$Y$722,0),MATCH(U$6,'Res.Aux.'!$A$15:$AE$15,0)))</f>
        <v/>
      </c>
      <c r="V369" s="417"/>
      <c r="W369" s="414" t="str">
        <f t="shared" si="102"/>
        <v>-</v>
      </c>
      <c r="X369" s="415" t="str">
        <f t="shared" si="103"/>
        <v>-</v>
      </c>
      <c r="Y369" s="415" t="str">
        <f t="shared" si="104"/>
        <v>-</v>
      </c>
      <c r="Z369" s="416" t="str">
        <f t="shared" si="105"/>
        <v>-</v>
      </c>
      <c r="AA369" s="417"/>
      <c r="AB369" s="414" t="str">
        <f t="shared" si="106"/>
        <v>-</v>
      </c>
      <c r="AC369" s="415" t="str">
        <f t="shared" si="107"/>
        <v>-</v>
      </c>
      <c r="AD369" s="415" t="str">
        <f t="shared" si="108"/>
        <v>-</v>
      </c>
      <c r="AE369" s="416" t="str">
        <f t="shared" si="109"/>
        <v>-</v>
      </c>
      <c r="AF369" s="417"/>
      <c r="AG369" s="410" t="str">
        <f t="shared" si="110"/>
        <v>-</v>
      </c>
      <c r="AH369" s="417"/>
      <c r="AI369" s="418" t="str">
        <f t="shared" si="111"/>
        <v>ù</v>
      </c>
      <c r="AJ369" s="419" t="str">
        <f t="shared" si="112"/>
        <v>~</v>
      </c>
      <c r="AK369" s="417"/>
      <c r="AL369" s="414" t="str">
        <f t="shared" si="113"/>
        <v>-</v>
      </c>
      <c r="AM369" s="416" t="str">
        <f t="shared" si="114"/>
        <v>-</v>
      </c>
    </row>
    <row r="370" spans="2:39" ht="15" x14ac:dyDescent="0.3">
      <c r="B370" s="400" t="str">
        <f>IF(MAX(B$7:B369)+1&gt;MAX('Res.Aux.'!$Y$23:$Y$722),"-",MAX(B$7:B369)+1)</f>
        <v>-</v>
      </c>
      <c r="C370" s="401" t="str">
        <f>IF($B370="-","",INDEX('Res.Aux.'!$A$12:$AE$722,MATCH($B370,'Res.Aux.'!$Y$12:$Y$722,0),MATCH(C$6,'Res.Aux.'!$A$14:$AE$14,0)))</f>
        <v/>
      </c>
      <c r="D370" s="402" t="str">
        <f t="shared" si="99"/>
        <v/>
      </c>
      <c r="E370" s="403" t="str">
        <f>IF($B370="-","",INDEX('Res.Aux.'!$A$12:$AE$722,MATCH($B370,'Res.Aux.'!$Y$12:$Y$722,0),MATCH(E$6,'Res.Aux.'!$A$14:$AE$14,0)))</f>
        <v/>
      </c>
      <c r="F370" s="402" t="str">
        <f t="shared" si="100"/>
        <v/>
      </c>
      <c r="G370" s="404" t="str">
        <f>IF($B370="-","",INDEX('Res.Aux.'!$A$12:$AE$722,MATCH($B370,'Res.Aux.'!$Y$12:$Y$722,0),MATCH(G$6,'Res.Aux.'!$A$14:$AE$14,0)))</f>
        <v/>
      </c>
      <c r="H370" s="405" t="str">
        <f>IF($B370="-","",Datos!$I$16)</f>
        <v/>
      </c>
      <c r="I370" s="406" t="str">
        <f>IF($C370="","",Datos!$G$16)</f>
        <v/>
      </c>
      <c r="J370" s="407" t="str">
        <f>IF($B370="-","",INDEX('Res.Aux.'!$A$12:$AE$722,MATCH($B370,'Res.Aux.'!$Y$12:$Y$722,0),MATCH(J$6,'Res.Aux.'!$A$14:$AE$14,0)))</f>
        <v/>
      </c>
      <c r="K370" s="408" t="str">
        <f>IF($C370="","",Datos!$H$26)</f>
        <v/>
      </c>
      <c r="L370" s="409" t="str">
        <f>IF($I370="","",INDEX(Datos!$D$25:$I$33,MATCH('G. VAR. MAKRO'!$M370,Datos!$E$25:$E$33,0),MATCH('G. VAR. MAKRO'!$L$6,Datos!$D$26:$I$26,0)))</f>
        <v/>
      </c>
      <c r="M370" s="407" t="str">
        <f>IF($I370="","",INDEX('Res.Aux.'!$A$12:$AE$722,MATCH($B370,'Res.Aux.'!$Y$12:$Y$722,0),MATCH(M$6,'Res.Aux.'!$A$22:$AE$22,0)))</f>
        <v/>
      </c>
      <c r="N370" s="410" t="str">
        <f>IF($B370="-","",INDEX('Res.Aux.'!$A$12:$AE$722,MATCH($B370,'Res.Aux.'!$Y$12:$Y$722,0),MATCH(N$6,'Res.Aux.'!$A$14:$AE$14,0)))</f>
        <v/>
      </c>
      <c r="O370" s="411"/>
      <c r="P370" s="412" t="str">
        <f t="shared" si="98"/>
        <v/>
      </c>
      <c r="Q370" s="413" t="str">
        <f t="shared" si="101"/>
        <v>ù</v>
      </c>
      <c r="R370" s="414" t="str">
        <f>IF($B370="-","",INDEX('Res.Aux.'!$A$12:$AE$722,MATCH($B370,'Res.Aux.'!$Y$12:$Y$722,0),MATCH(R$6,'Res.Aux.'!$A$15:$AE$15,0)))</f>
        <v/>
      </c>
      <c r="S370" s="415" t="str">
        <f>IF($B370="-","",INDEX('Res.Aux.'!$A$12:$AE$722,MATCH($B370,'Res.Aux.'!$Y$12:$Y$722,0),MATCH(S$6,'Res.Aux.'!$A$15:$AE$15,0)))</f>
        <v/>
      </c>
      <c r="T370" s="415" t="str">
        <f>IF($B370="-","",INDEX('Res.Aux.'!$A$12:$AE$722,MATCH($B370,'Res.Aux.'!$Y$12:$Y$722,0),MATCH(T$6,'Res.Aux.'!$A$15:$AE$15,0)))</f>
        <v/>
      </c>
      <c r="U370" s="416" t="str">
        <f>IF($B370="-","",INDEX('Res.Aux.'!$A$12:$AE$722,MATCH($B370,'Res.Aux.'!$Y$12:$Y$722,0),MATCH(U$6,'Res.Aux.'!$A$15:$AE$15,0)))</f>
        <v/>
      </c>
      <c r="V370" s="417"/>
      <c r="W370" s="414" t="str">
        <f t="shared" si="102"/>
        <v>-</v>
      </c>
      <c r="X370" s="415" t="str">
        <f t="shared" si="103"/>
        <v>-</v>
      </c>
      <c r="Y370" s="415" t="str">
        <f t="shared" si="104"/>
        <v>-</v>
      </c>
      <c r="Z370" s="416" t="str">
        <f t="shared" si="105"/>
        <v>-</v>
      </c>
      <c r="AA370" s="417"/>
      <c r="AB370" s="414" t="str">
        <f t="shared" si="106"/>
        <v>-</v>
      </c>
      <c r="AC370" s="415" t="str">
        <f t="shared" si="107"/>
        <v>-</v>
      </c>
      <c r="AD370" s="415" t="str">
        <f t="shared" si="108"/>
        <v>-</v>
      </c>
      <c r="AE370" s="416" t="str">
        <f t="shared" si="109"/>
        <v>-</v>
      </c>
      <c r="AF370" s="417"/>
      <c r="AG370" s="410" t="str">
        <f t="shared" si="110"/>
        <v>-</v>
      </c>
      <c r="AH370" s="417"/>
      <c r="AI370" s="418" t="str">
        <f t="shared" si="111"/>
        <v>ù</v>
      </c>
      <c r="AJ370" s="419" t="str">
        <f t="shared" si="112"/>
        <v>~</v>
      </c>
      <c r="AK370" s="417"/>
      <c r="AL370" s="414" t="str">
        <f t="shared" si="113"/>
        <v>-</v>
      </c>
      <c r="AM370" s="416" t="str">
        <f t="shared" si="114"/>
        <v>-</v>
      </c>
    </row>
    <row r="371" spans="2:39" ht="15" x14ac:dyDescent="0.3">
      <c r="B371" s="400" t="str">
        <f>IF(MAX(B$7:B370)+1&gt;MAX('Res.Aux.'!$Y$23:$Y$722),"-",MAX(B$7:B370)+1)</f>
        <v>-</v>
      </c>
      <c r="C371" s="401" t="str">
        <f>IF($B371="-","",INDEX('Res.Aux.'!$A$12:$AE$722,MATCH($B371,'Res.Aux.'!$Y$12:$Y$722,0),MATCH(C$6,'Res.Aux.'!$A$14:$AE$14,0)))</f>
        <v/>
      </c>
      <c r="D371" s="402" t="str">
        <f t="shared" si="99"/>
        <v/>
      </c>
      <c r="E371" s="403" t="str">
        <f>IF($B371="-","",INDEX('Res.Aux.'!$A$12:$AE$722,MATCH($B371,'Res.Aux.'!$Y$12:$Y$722,0),MATCH(E$6,'Res.Aux.'!$A$14:$AE$14,0)))</f>
        <v/>
      </c>
      <c r="F371" s="402" t="str">
        <f t="shared" si="100"/>
        <v/>
      </c>
      <c r="G371" s="404" t="str">
        <f>IF($B371="-","",INDEX('Res.Aux.'!$A$12:$AE$722,MATCH($B371,'Res.Aux.'!$Y$12:$Y$722,0),MATCH(G$6,'Res.Aux.'!$A$14:$AE$14,0)))</f>
        <v/>
      </c>
      <c r="H371" s="405" t="str">
        <f>IF($B371="-","",Datos!$I$16)</f>
        <v/>
      </c>
      <c r="I371" s="406" t="str">
        <f>IF($C371="","",Datos!$G$16)</f>
        <v/>
      </c>
      <c r="J371" s="407" t="str">
        <f>IF($B371="-","",INDEX('Res.Aux.'!$A$12:$AE$722,MATCH($B371,'Res.Aux.'!$Y$12:$Y$722,0),MATCH(J$6,'Res.Aux.'!$A$14:$AE$14,0)))</f>
        <v/>
      </c>
      <c r="K371" s="408" t="str">
        <f>IF($C371="","",Datos!$H$26)</f>
        <v/>
      </c>
      <c r="L371" s="409" t="str">
        <f>IF($I371="","",INDEX(Datos!$D$25:$I$33,MATCH('G. VAR. MAKRO'!$M371,Datos!$E$25:$E$33,0),MATCH('G. VAR. MAKRO'!$L$6,Datos!$D$26:$I$26,0)))</f>
        <v/>
      </c>
      <c r="M371" s="407" t="str">
        <f>IF($I371="","",INDEX('Res.Aux.'!$A$12:$AE$722,MATCH($B371,'Res.Aux.'!$Y$12:$Y$722,0),MATCH(M$6,'Res.Aux.'!$A$22:$AE$22,0)))</f>
        <v/>
      </c>
      <c r="N371" s="410" t="str">
        <f>IF($B371="-","",INDEX('Res.Aux.'!$A$12:$AE$722,MATCH($B371,'Res.Aux.'!$Y$12:$Y$722,0),MATCH(N$6,'Res.Aux.'!$A$14:$AE$14,0)))</f>
        <v/>
      </c>
      <c r="O371" s="411"/>
      <c r="P371" s="412" t="str">
        <f t="shared" si="98"/>
        <v/>
      </c>
      <c r="Q371" s="413" t="str">
        <f t="shared" si="101"/>
        <v>ù</v>
      </c>
      <c r="R371" s="414" t="str">
        <f>IF($B371="-","",INDEX('Res.Aux.'!$A$12:$AE$722,MATCH($B371,'Res.Aux.'!$Y$12:$Y$722,0),MATCH(R$6,'Res.Aux.'!$A$15:$AE$15,0)))</f>
        <v/>
      </c>
      <c r="S371" s="415" t="str">
        <f>IF($B371="-","",INDEX('Res.Aux.'!$A$12:$AE$722,MATCH($B371,'Res.Aux.'!$Y$12:$Y$722,0),MATCH(S$6,'Res.Aux.'!$A$15:$AE$15,0)))</f>
        <v/>
      </c>
      <c r="T371" s="415" t="str">
        <f>IF($B371="-","",INDEX('Res.Aux.'!$A$12:$AE$722,MATCH($B371,'Res.Aux.'!$Y$12:$Y$722,0),MATCH(T$6,'Res.Aux.'!$A$15:$AE$15,0)))</f>
        <v/>
      </c>
      <c r="U371" s="416" t="str">
        <f>IF($B371="-","",INDEX('Res.Aux.'!$A$12:$AE$722,MATCH($B371,'Res.Aux.'!$Y$12:$Y$722,0),MATCH(U$6,'Res.Aux.'!$A$15:$AE$15,0)))</f>
        <v/>
      </c>
      <c r="V371" s="417"/>
      <c r="W371" s="414" t="str">
        <f t="shared" si="102"/>
        <v>-</v>
      </c>
      <c r="X371" s="415" t="str">
        <f t="shared" si="103"/>
        <v>-</v>
      </c>
      <c r="Y371" s="415" t="str">
        <f t="shared" si="104"/>
        <v>-</v>
      </c>
      <c r="Z371" s="416" t="str">
        <f t="shared" si="105"/>
        <v>-</v>
      </c>
      <c r="AA371" s="417"/>
      <c r="AB371" s="414" t="str">
        <f t="shared" si="106"/>
        <v>-</v>
      </c>
      <c r="AC371" s="415" t="str">
        <f t="shared" si="107"/>
        <v>-</v>
      </c>
      <c r="AD371" s="415" t="str">
        <f t="shared" si="108"/>
        <v>-</v>
      </c>
      <c r="AE371" s="416" t="str">
        <f t="shared" si="109"/>
        <v>-</v>
      </c>
      <c r="AF371" s="417"/>
      <c r="AG371" s="410" t="str">
        <f t="shared" si="110"/>
        <v>-</v>
      </c>
      <c r="AH371" s="417"/>
      <c r="AI371" s="418" t="str">
        <f t="shared" si="111"/>
        <v>ù</v>
      </c>
      <c r="AJ371" s="419" t="str">
        <f t="shared" si="112"/>
        <v>~</v>
      </c>
      <c r="AK371" s="417"/>
      <c r="AL371" s="414" t="str">
        <f t="shared" si="113"/>
        <v>-</v>
      </c>
      <c r="AM371" s="416" t="str">
        <f t="shared" si="114"/>
        <v>-</v>
      </c>
    </row>
    <row r="372" spans="2:39" ht="15" x14ac:dyDescent="0.3">
      <c r="B372" s="400" t="str">
        <f>IF(MAX(B$7:B371)+1&gt;MAX('Res.Aux.'!$Y$23:$Y$722),"-",MAX(B$7:B371)+1)</f>
        <v>-</v>
      </c>
      <c r="C372" s="401" t="str">
        <f>IF($B372="-","",INDEX('Res.Aux.'!$A$12:$AE$722,MATCH($B372,'Res.Aux.'!$Y$12:$Y$722,0),MATCH(C$6,'Res.Aux.'!$A$14:$AE$14,0)))</f>
        <v/>
      </c>
      <c r="D372" s="402" t="str">
        <f t="shared" si="99"/>
        <v/>
      </c>
      <c r="E372" s="403" t="str">
        <f>IF($B372="-","",INDEX('Res.Aux.'!$A$12:$AE$722,MATCH($B372,'Res.Aux.'!$Y$12:$Y$722,0),MATCH(E$6,'Res.Aux.'!$A$14:$AE$14,0)))</f>
        <v/>
      </c>
      <c r="F372" s="402" t="str">
        <f t="shared" si="100"/>
        <v/>
      </c>
      <c r="G372" s="404" t="str">
        <f>IF($B372="-","",INDEX('Res.Aux.'!$A$12:$AE$722,MATCH($B372,'Res.Aux.'!$Y$12:$Y$722,0),MATCH(G$6,'Res.Aux.'!$A$14:$AE$14,0)))</f>
        <v/>
      </c>
      <c r="H372" s="405" t="str">
        <f>IF($B372="-","",Datos!$I$16)</f>
        <v/>
      </c>
      <c r="I372" s="406" t="str">
        <f>IF($C372="","",Datos!$G$16)</f>
        <v/>
      </c>
      <c r="J372" s="407" t="str">
        <f>IF($B372="-","",INDEX('Res.Aux.'!$A$12:$AE$722,MATCH($B372,'Res.Aux.'!$Y$12:$Y$722,0),MATCH(J$6,'Res.Aux.'!$A$14:$AE$14,0)))</f>
        <v/>
      </c>
      <c r="K372" s="408" t="str">
        <f>IF($C372="","",Datos!$H$26)</f>
        <v/>
      </c>
      <c r="L372" s="409" t="str">
        <f>IF($I372="","",INDEX(Datos!$D$25:$I$33,MATCH('G. VAR. MAKRO'!$M372,Datos!$E$25:$E$33,0),MATCH('G. VAR. MAKRO'!$L$6,Datos!$D$26:$I$26,0)))</f>
        <v/>
      </c>
      <c r="M372" s="407" t="str">
        <f>IF($I372="","",INDEX('Res.Aux.'!$A$12:$AE$722,MATCH($B372,'Res.Aux.'!$Y$12:$Y$722,0),MATCH(M$6,'Res.Aux.'!$A$22:$AE$22,0)))</f>
        <v/>
      </c>
      <c r="N372" s="410" t="str">
        <f>IF($B372="-","",INDEX('Res.Aux.'!$A$12:$AE$722,MATCH($B372,'Res.Aux.'!$Y$12:$Y$722,0),MATCH(N$6,'Res.Aux.'!$A$14:$AE$14,0)))</f>
        <v/>
      </c>
      <c r="O372" s="411"/>
      <c r="P372" s="412" t="str">
        <f t="shared" si="98"/>
        <v/>
      </c>
      <c r="Q372" s="413" t="str">
        <f t="shared" si="101"/>
        <v>ù</v>
      </c>
      <c r="R372" s="414" t="str">
        <f>IF($B372="-","",INDEX('Res.Aux.'!$A$12:$AE$722,MATCH($B372,'Res.Aux.'!$Y$12:$Y$722,0),MATCH(R$6,'Res.Aux.'!$A$15:$AE$15,0)))</f>
        <v/>
      </c>
      <c r="S372" s="415" t="str">
        <f>IF($B372="-","",INDEX('Res.Aux.'!$A$12:$AE$722,MATCH($B372,'Res.Aux.'!$Y$12:$Y$722,0),MATCH(S$6,'Res.Aux.'!$A$15:$AE$15,0)))</f>
        <v/>
      </c>
      <c r="T372" s="415" t="str">
        <f>IF($B372="-","",INDEX('Res.Aux.'!$A$12:$AE$722,MATCH($B372,'Res.Aux.'!$Y$12:$Y$722,0),MATCH(T$6,'Res.Aux.'!$A$15:$AE$15,0)))</f>
        <v/>
      </c>
      <c r="U372" s="416" t="str">
        <f>IF($B372="-","",INDEX('Res.Aux.'!$A$12:$AE$722,MATCH($B372,'Res.Aux.'!$Y$12:$Y$722,0),MATCH(U$6,'Res.Aux.'!$A$15:$AE$15,0)))</f>
        <v/>
      </c>
      <c r="V372" s="417"/>
      <c r="W372" s="414" t="str">
        <f t="shared" si="102"/>
        <v>-</v>
      </c>
      <c r="X372" s="415" t="str">
        <f t="shared" si="103"/>
        <v>-</v>
      </c>
      <c r="Y372" s="415" t="str">
        <f t="shared" si="104"/>
        <v>-</v>
      </c>
      <c r="Z372" s="416" t="str">
        <f t="shared" si="105"/>
        <v>-</v>
      </c>
      <c r="AA372" s="417"/>
      <c r="AB372" s="414" t="str">
        <f t="shared" si="106"/>
        <v>-</v>
      </c>
      <c r="AC372" s="415" t="str">
        <f t="shared" si="107"/>
        <v>-</v>
      </c>
      <c r="AD372" s="415" t="str">
        <f t="shared" si="108"/>
        <v>-</v>
      </c>
      <c r="AE372" s="416" t="str">
        <f t="shared" si="109"/>
        <v>-</v>
      </c>
      <c r="AF372" s="417"/>
      <c r="AG372" s="410" t="str">
        <f t="shared" si="110"/>
        <v>-</v>
      </c>
      <c r="AH372" s="417"/>
      <c r="AI372" s="418" t="str">
        <f t="shared" si="111"/>
        <v>ù</v>
      </c>
      <c r="AJ372" s="419" t="str">
        <f t="shared" si="112"/>
        <v>~</v>
      </c>
      <c r="AK372" s="417"/>
      <c r="AL372" s="414" t="str">
        <f t="shared" si="113"/>
        <v>-</v>
      </c>
      <c r="AM372" s="416" t="str">
        <f t="shared" si="114"/>
        <v>-</v>
      </c>
    </row>
    <row r="373" spans="2:39" ht="15" x14ac:dyDescent="0.3">
      <c r="B373" s="400" t="str">
        <f>IF(MAX(B$7:B372)+1&gt;MAX('Res.Aux.'!$Y$23:$Y$722),"-",MAX(B$7:B372)+1)</f>
        <v>-</v>
      </c>
      <c r="C373" s="401" t="str">
        <f>IF($B373="-","",INDEX('Res.Aux.'!$A$12:$AE$722,MATCH($B373,'Res.Aux.'!$Y$12:$Y$722,0),MATCH(C$6,'Res.Aux.'!$A$14:$AE$14,0)))</f>
        <v/>
      </c>
      <c r="D373" s="402" t="str">
        <f t="shared" si="99"/>
        <v/>
      </c>
      <c r="E373" s="403" t="str">
        <f>IF($B373="-","",INDEX('Res.Aux.'!$A$12:$AE$722,MATCH($B373,'Res.Aux.'!$Y$12:$Y$722,0),MATCH(E$6,'Res.Aux.'!$A$14:$AE$14,0)))</f>
        <v/>
      </c>
      <c r="F373" s="402" t="str">
        <f t="shared" si="100"/>
        <v/>
      </c>
      <c r="G373" s="404" t="str">
        <f>IF($B373="-","",INDEX('Res.Aux.'!$A$12:$AE$722,MATCH($B373,'Res.Aux.'!$Y$12:$Y$722,0),MATCH(G$6,'Res.Aux.'!$A$14:$AE$14,0)))</f>
        <v/>
      </c>
      <c r="H373" s="405" t="str">
        <f>IF($B373="-","",Datos!$I$16)</f>
        <v/>
      </c>
      <c r="I373" s="406" t="str">
        <f>IF($C373="","",Datos!$G$16)</f>
        <v/>
      </c>
      <c r="J373" s="407" t="str">
        <f>IF($B373="-","",INDEX('Res.Aux.'!$A$12:$AE$722,MATCH($B373,'Res.Aux.'!$Y$12:$Y$722,0),MATCH(J$6,'Res.Aux.'!$A$14:$AE$14,0)))</f>
        <v/>
      </c>
      <c r="K373" s="408" t="str">
        <f>IF($C373="","",Datos!$H$26)</f>
        <v/>
      </c>
      <c r="L373" s="409" t="str">
        <f>IF($I373="","",INDEX(Datos!$D$25:$I$33,MATCH('G. VAR. MAKRO'!$M373,Datos!$E$25:$E$33,0),MATCH('G. VAR. MAKRO'!$L$6,Datos!$D$26:$I$26,0)))</f>
        <v/>
      </c>
      <c r="M373" s="407" t="str">
        <f>IF($I373="","",INDEX('Res.Aux.'!$A$12:$AE$722,MATCH($B373,'Res.Aux.'!$Y$12:$Y$722,0),MATCH(M$6,'Res.Aux.'!$A$22:$AE$22,0)))</f>
        <v/>
      </c>
      <c r="N373" s="410" t="str">
        <f>IF($B373="-","",INDEX('Res.Aux.'!$A$12:$AE$722,MATCH($B373,'Res.Aux.'!$Y$12:$Y$722,0),MATCH(N$6,'Res.Aux.'!$A$14:$AE$14,0)))</f>
        <v/>
      </c>
      <c r="O373" s="411"/>
      <c r="P373" s="412" t="str">
        <f t="shared" si="98"/>
        <v/>
      </c>
      <c r="Q373" s="413" t="str">
        <f t="shared" si="101"/>
        <v>ù</v>
      </c>
      <c r="R373" s="414" t="str">
        <f>IF($B373="-","",INDEX('Res.Aux.'!$A$12:$AE$722,MATCH($B373,'Res.Aux.'!$Y$12:$Y$722,0),MATCH(R$6,'Res.Aux.'!$A$15:$AE$15,0)))</f>
        <v/>
      </c>
      <c r="S373" s="415" t="str">
        <f>IF($B373="-","",INDEX('Res.Aux.'!$A$12:$AE$722,MATCH($B373,'Res.Aux.'!$Y$12:$Y$722,0),MATCH(S$6,'Res.Aux.'!$A$15:$AE$15,0)))</f>
        <v/>
      </c>
      <c r="T373" s="415" t="str">
        <f>IF($B373="-","",INDEX('Res.Aux.'!$A$12:$AE$722,MATCH($B373,'Res.Aux.'!$Y$12:$Y$722,0),MATCH(T$6,'Res.Aux.'!$A$15:$AE$15,0)))</f>
        <v/>
      </c>
      <c r="U373" s="416" t="str">
        <f>IF($B373="-","",INDEX('Res.Aux.'!$A$12:$AE$722,MATCH($B373,'Res.Aux.'!$Y$12:$Y$722,0),MATCH(U$6,'Res.Aux.'!$A$15:$AE$15,0)))</f>
        <v/>
      </c>
      <c r="V373" s="417"/>
      <c r="W373" s="414" t="str">
        <f t="shared" si="102"/>
        <v>-</v>
      </c>
      <c r="X373" s="415" t="str">
        <f t="shared" si="103"/>
        <v>-</v>
      </c>
      <c r="Y373" s="415" t="str">
        <f t="shared" si="104"/>
        <v>-</v>
      </c>
      <c r="Z373" s="416" t="str">
        <f t="shared" si="105"/>
        <v>-</v>
      </c>
      <c r="AA373" s="417"/>
      <c r="AB373" s="414" t="str">
        <f t="shared" si="106"/>
        <v>-</v>
      </c>
      <c r="AC373" s="415" t="str">
        <f t="shared" si="107"/>
        <v>-</v>
      </c>
      <c r="AD373" s="415" t="str">
        <f t="shared" si="108"/>
        <v>-</v>
      </c>
      <c r="AE373" s="416" t="str">
        <f t="shared" si="109"/>
        <v>-</v>
      </c>
      <c r="AF373" s="417"/>
      <c r="AG373" s="410" t="str">
        <f t="shared" si="110"/>
        <v>-</v>
      </c>
      <c r="AH373" s="417"/>
      <c r="AI373" s="418" t="str">
        <f t="shared" si="111"/>
        <v>ù</v>
      </c>
      <c r="AJ373" s="419" t="str">
        <f t="shared" si="112"/>
        <v>~</v>
      </c>
      <c r="AK373" s="417"/>
      <c r="AL373" s="414" t="str">
        <f t="shared" si="113"/>
        <v>-</v>
      </c>
      <c r="AM373" s="416" t="str">
        <f t="shared" si="114"/>
        <v>-</v>
      </c>
    </row>
    <row r="374" spans="2:39" ht="15" x14ac:dyDescent="0.3">
      <c r="B374" s="400" t="str">
        <f>IF(MAX(B$7:B373)+1&gt;MAX('Res.Aux.'!$Y$23:$Y$722),"-",MAX(B$7:B373)+1)</f>
        <v>-</v>
      </c>
      <c r="C374" s="401" t="str">
        <f>IF($B374="-","",INDEX('Res.Aux.'!$A$12:$AE$722,MATCH($B374,'Res.Aux.'!$Y$12:$Y$722,0),MATCH(C$6,'Res.Aux.'!$A$14:$AE$14,0)))</f>
        <v/>
      </c>
      <c r="D374" s="402" t="str">
        <f t="shared" si="99"/>
        <v/>
      </c>
      <c r="E374" s="403" t="str">
        <f>IF($B374="-","",INDEX('Res.Aux.'!$A$12:$AE$722,MATCH($B374,'Res.Aux.'!$Y$12:$Y$722,0),MATCH(E$6,'Res.Aux.'!$A$14:$AE$14,0)))</f>
        <v/>
      </c>
      <c r="F374" s="402" t="str">
        <f t="shared" si="100"/>
        <v/>
      </c>
      <c r="G374" s="404" t="str">
        <f>IF($B374="-","",INDEX('Res.Aux.'!$A$12:$AE$722,MATCH($B374,'Res.Aux.'!$Y$12:$Y$722,0),MATCH(G$6,'Res.Aux.'!$A$14:$AE$14,0)))</f>
        <v/>
      </c>
      <c r="H374" s="405" t="str">
        <f>IF($B374="-","",Datos!$I$16)</f>
        <v/>
      </c>
      <c r="I374" s="406" t="str">
        <f>IF($C374="","",Datos!$G$16)</f>
        <v/>
      </c>
      <c r="J374" s="407" t="str">
        <f>IF($B374="-","",INDEX('Res.Aux.'!$A$12:$AE$722,MATCH($B374,'Res.Aux.'!$Y$12:$Y$722,0),MATCH(J$6,'Res.Aux.'!$A$14:$AE$14,0)))</f>
        <v/>
      </c>
      <c r="K374" s="408" t="str">
        <f>IF($C374="","",Datos!$H$26)</f>
        <v/>
      </c>
      <c r="L374" s="409" t="str">
        <f>IF($I374="","",INDEX(Datos!$D$25:$I$33,MATCH('G. VAR. MAKRO'!$M374,Datos!$E$25:$E$33,0),MATCH('G. VAR. MAKRO'!$L$6,Datos!$D$26:$I$26,0)))</f>
        <v/>
      </c>
      <c r="M374" s="407" t="str">
        <f>IF($I374="","",INDEX('Res.Aux.'!$A$12:$AE$722,MATCH($B374,'Res.Aux.'!$Y$12:$Y$722,0),MATCH(M$6,'Res.Aux.'!$A$22:$AE$22,0)))</f>
        <v/>
      </c>
      <c r="N374" s="410" t="str">
        <f>IF($B374="-","",INDEX('Res.Aux.'!$A$12:$AE$722,MATCH($B374,'Res.Aux.'!$Y$12:$Y$722,0),MATCH(N$6,'Res.Aux.'!$A$14:$AE$14,0)))</f>
        <v/>
      </c>
      <c r="O374" s="411"/>
      <c r="P374" s="412" t="str">
        <f t="shared" si="98"/>
        <v/>
      </c>
      <c r="Q374" s="413" t="str">
        <f t="shared" si="101"/>
        <v>ù</v>
      </c>
      <c r="R374" s="414" t="str">
        <f>IF($B374="-","",INDEX('Res.Aux.'!$A$12:$AE$722,MATCH($B374,'Res.Aux.'!$Y$12:$Y$722,0),MATCH(R$6,'Res.Aux.'!$A$15:$AE$15,0)))</f>
        <v/>
      </c>
      <c r="S374" s="415" t="str">
        <f>IF($B374="-","",INDEX('Res.Aux.'!$A$12:$AE$722,MATCH($B374,'Res.Aux.'!$Y$12:$Y$722,0),MATCH(S$6,'Res.Aux.'!$A$15:$AE$15,0)))</f>
        <v/>
      </c>
      <c r="T374" s="415" t="str">
        <f>IF($B374="-","",INDEX('Res.Aux.'!$A$12:$AE$722,MATCH($B374,'Res.Aux.'!$Y$12:$Y$722,0),MATCH(T$6,'Res.Aux.'!$A$15:$AE$15,0)))</f>
        <v/>
      </c>
      <c r="U374" s="416" t="str">
        <f>IF($B374="-","",INDEX('Res.Aux.'!$A$12:$AE$722,MATCH($B374,'Res.Aux.'!$Y$12:$Y$722,0),MATCH(U$6,'Res.Aux.'!$A$15:$AE$15,0)))</f>
        <v/>
      </c>
      <c r="V374" s="417"/>
      <c r="W374" s="414" t="str">
        <f t="shared" si="102"/>
        <v>-</v>
      </c>
      <c r="X374" s="415" t="str">
        <f t="shared" si="103"/>
        <v>-</v>
      </c>
      <c r="Y374" s="415" t="str">
        <f t="shared" si="104"/>
        <v>-</v>
      </c>
      <c r="Z374" s="416" t="str">
        <f t="shared" si="105"/>
        <v>-</v>
      </c>
      <c r="AA374" s="417"/>
      <c r="AB374" s="414" t="str">
        <f t="shared" si="106"/>
        <v>-</v>
      </c>
      <c r="AC374" s="415" t="str">
        <f t="shared" si="107"/>
        <v>-</v>
      </c>
      <c r="AD374" s="415" t="str">
        <f t="shared" si="108"/>
        <v>-</v>
      </c>
      <c r="AE374" s="416" t="str">
        <f t="shared" si="109"/>
        <v>-</v>
      </c>
      <c r="AF374" s="417"/>
      <c r="AG374" s="410" t="str">
        <f t="shared" si="110"/>
        <v>-</v>
      </c>
      <c r="AH374" s="417"/>
      <c r="AI374" s="418" t="str">
        <f t="shared" si="111"/>
        <v>ù</v>
      </c>
      <c r="AJ374" s="419" t="str">
        <f t="shared" si="112"/>
        <v>~</v>
      </c>
      <c r="AK374" s="417"/>
      <c r="AL374" s="414" t="str">
        <f t="shared" si="113"/>
        <v>-</v>
      </c>
      <c r="AM374" s="416" t="str">
        <f t="shared" si="114"/>
        <v>-</v>
      </c>
    </row>
    <row r="375" spans="2:39" ht="15" x14ac:dyDescent="0.3">
      <c r="B375" s="400" t="str">
        <f>IF(MAX(B$7:B374)+1&gt;MAX('Res.Aux.'!$Y$23:$Y$722),"-",MAX(B$7:B374)+1)</f>
        <v>-</v>
      </c>
      <c r="C375" s="401" t="str">
        <f>IF($B375="-","",INDEX('Res.Aux.'!$A$12:$AE$722,MATCH($B375,'Res.Aux.'!$Y$12:$Y$722,0),MATCH(C$6,'Res.Aux.'!$A$14:$AE$14,0)))</f>
        <v/>
      </c>
      <c r="D375" s="402" t="str">
        <f t="shared" si="99"/>
        <v/>
      </c>
      <c r="E375" s="403" t="str">
        <f>IF($B375="-","",INDEX('Res.Aux.'!$A$12:$AE$722,MATCH($B375,'Res.Aux.'!$Y$12:$Y$722,0),MATCH(E$6,'Res.Aux.'!$A$14:$AE$14,0)))</f>
        <v/>
      </c>
      <c r="F375" s="402" t="str">
        <f t="shared" si="100"/>
        <v/>
      </c>
      <c r="G375" s="404" t="str">
        <f>IF($B375="-","",INDEX('Res.Aux.'!$A$12:$AE$722,MATCH($B375,'Res.Aux.'!$Y$12:$Y$722,0),MATCH(G$6,'Res.Aux.'!$A$14:$AE$14,0)))</f>
        <v/>
      </c>
      <c r="H375" s="405" t="str">
        <f>IF($B375="-","",Datos!$I$16)</f>
        <v/>
      </c>
      <c r="I375" s="406" t="str">
        <f>IF($C375="","",Datos!$G$16)</f>
        <v/>
      </c>
      <c r="J375" s="407" t="str">
        <f>IF($B375="-","",INDEX('Res.Aux.'!$A$12:$AE$722,MATCH($B375,'Res.Aux.'!$Y$12:$Y$722,0),MATCH(J$6,'Res.Aux.'!$A$14:$AE$14,0)))</f>
        <v/>
      </c>
      <c r="K375" s="408" t="str">
        <f>IF($C375="","",Datos!$H$26)</f>
        <v/>
      </c>
      <c r="L375" s="409" t="str">
        <f>IF($I375="","",INDEX(Datos!$D$25:$I$33,MATCH('G. VAR. MAKRO'!$M375,Datos!$E$25:$E$33,0),MATCH('G. VAR. MAKRO'!$L$6,Datos!$D$26:$I$26,0)))</f>
        <v/>
      </c>
      <c r="M375" s="407" t="str">
        <f>IF($I375="","",INDEX('Res.Aux.'!$A$12:$AE$722,MATCH($B375,'Res.Aux.'!$Y$12:$Y$722,0),MATCH(M$6,'Res.Aux.'!$A$22:$AE$22,0)))</f>
        <v/>
      </c>
      <c r="N375" s="410" t="str">
        <f>IF($B375="-","",INDEX('Res.Aux.'!$A$12:$AE$722,MATCH($B375,'Res.Aux.'!$Y$12:$Y$722,0),MATCH(N$6,'Res.Aux.'!$A$14:$AE$14,0)))</f>
        <v/>
      </c>
      <c r="O375" s="411"/>
      <c r="P375" s="412" t="str">
        <f t="shared" si="98"/>
        <v/>
      </c>
      <c r="Q375" s="413" t="str">
        <f t="shared" si="101"/>
        <v>ù</v>
      </c>
      <c r="R375" s="414" t="str">
        <f>IF($B375="-","",INDEX('Res.Aux.'!$A$12:$AE$722,MATCH($B375,'Res.Aux.'!$Y$12:$Y$722,0),MATCH(R$6,'Res.Aux.'!$A$15:$AE$15,0)))</f>
        <v/>
      </c>
      <c r="S375" s="415" t="str">
        <f>IF($B375="-","",INDEX('Res.Aux.'!$A$12:$AE$722,MATCH($B375,'Res.Aux.'!$Y$12:$Y$722,0),MATCH(S$6,'Res.Aux.'!$A$15:$AE$15,0)))</f>
        <v/>
      </c>
      <c r="T375" s="415" t="str">
        <f>IF($B375="-","",INDEX('Res.Aux.'!$A$12:$AE$722,MATCH($B375,'Res.Aux.'!$Y$12:$Y$722,0),MATCH(T$6,'Res.Aux.'!$A$15:$AE$15,0)))</f>
        <v/>
      </c>
      <c r="U375" s="416" t="str">
        <f>IF($B375="-","",INDEX('Res.Aux.'!$A$12:$AE$722,MATCH($B375,'Res.Aux.'!$Y$12:$Y$722,0),MATCH(U$6,'Res.Aux.'!$A$15:$AE$15,0)))</f>
        <v/>
      </c>
      <c r="V375" s="417"/>
      <c r="W375" s="414" t="str">
        <f t="shared" si="102"/>
        <v>-</v>
      </c>
      <c r="X375" s="415" t="str">
        <f t="shared" si="103"/>
        <v>-</v>
      </c>
      <c r="Y375" s="415" t="str">
        <f t="shared" si="104"/>
        <v>-</v>
      </c>
      <c r="Z375" s="416" t="str">
        <f t="shared" si="105"/>
        <v>-</v>
      </c>
      <c r="AA375" s="417"/>
      <c r="AB375" s="414" t="str">
        <f t="shared" si="106"/>
        <v>-</v>
      </c>
      <c r="AC375" s="415" t="str">
        <f t="shared" si="107"/>
        <v>-</v>
      </c>
      <c r="AD375" s="415" t="str">
        <f t="shared" si="108"/>
        <v>-</v>
      </c>
      <c r="AE375" s="416" t="str">
        <f t="shared" si="109"/>
        <v>-</v>
      </c>
      <c r="AF375" s="417"/>
      <c r="AG375" s="410" t="str">
        <f t="shared" si="110"/>
        <v>-</v>
      </c>
      <c r="AH375" s="417"/>
      <c r="AI375" s="418" t="str">
        <f t="shared" si="111"/>
        <v>ù</v>
      </c>
      <c r="AJ375" s="419" t="str">
        <f t="shared" si="112"/>
        <v>~</v>
      </c>
      <c r="AK375" s="417"/>
      <c r="AL375" s="414" t="str">
        <f t="shared" si="113"/>
        <v>-</v>
      </c>
      <c r="AM375" s="416" t="str">
        <f t="shared" si="114"/>
        <v>-</v>
      </c>
    </row>
    <row r="376" spans="2:39" ht="15" x14ac:dyDescent="0.3">
      <c r="B376" s="400" t="str">
        <f>IF(MAX(B$7:B375)+1&gt;MAX('Res.Aux.'!$Y$23:$Y$722),"-",MAX(B$7:B375)+1)</f>
        <v>-</v>
      </c>
      <c r="C376" s="401" t="str">
        <f>IF($B376="-","",INDEX('Res.Aux.'!$A$12:$AE$722,MATCH($B376,'Res.Aux.'!$Y$12:$Y$722,0),MATCH(C$6,'Res.Aux.'!$A$14:$AE$14,0)))</f>
        <v/>
      </c>
      <c r="D376" s="402" t="str">
        <f t="shared" si="99"/>
        <v/>
      </c>
      <c r="E376" s="403" t="str">
        <f>IF($B376="-","",INDEX('Res.Aux.'!$A$12:$AE$722,MATCH($B376,'Res.Aux.'!$Y$12:$Y$722,0),MATCH(E$6,'Res.Aux.'!$A$14:$AE$14,0)))</f>
        <v/>
      </c>
      <c r="F376" s="402" t="str">
        <f t="shared" si="100"/>
        <v/>
      </c>
      <c r="G376" s="404" t="str">
        <f>IF($B376="-","",INDEX('Res.Aux.'!$A$12:$AE$722,MATCH($B376,'Res.Aux.'!$Y$12:$Y$722,0),MATCH(G$6,'Res.Aux.'!$A$14:$AE$14,0)))</f>
        <v/>
      </c>
      <c r="H376" s="405" t="str">
        <f>IF($B376="-","",Datos!$I$16)</f>
        <v/>
      </c>
      <c r="I376" s="406" t="str">
        <f>IF($C376="","",Datos!$G$16)</f>
        <v/>
      </c>
      <c r="J376" s="407" t="str">
        <f>IF($B376="-","",INDEX('Res.Aux.'!$A$12:$AE$722,MATCH($B376,'Res.Aux.'!$Y$12:$Y$722,0),MATCH(J$6,'Res.Aux.'!$A$14:$AE$14,0)))</f>
        <v/>
      </c>
      <c r="K376" s="408" t="str">
        <f>IF($C376="","",Datos!$H$26)</f>
        <v/>
      </c>
      <c r="L376" s="409" t="str">
        <f>IF($I376="","",INDEX(Datos!$D$25:$I$33,MATCH('G. VAR. MAKRO'!$M376,Datos!$E$25:$E$33,0),MATCH('G. VAR. MAKRO'!$L$6,Datos!$D$26:$I$26,0)))</f>
        <v/>
      </c>
      <c r="M376" s="407" t="str">
        <f>IF($I376="","",INDEX('Res.Aux.'!$A$12:$AE$722,MATCH($B376,'Res.Aux.'!$Y$12:$Y$722,0),MATCH(M$6,'Res.Aux.'!$A$22:$AE$22,0)))</f>
        <v/>
      </c>
      <c r="N376" s="410" t="str">
        <f>IF($B376="-","",INDEX('Res.Aux.'!$A$12:$AE$722,MATCH($B376,'Res.Aux.'!$Y$12:$Y$722,0),MATCH(N$6,'Res.Aux.'!$A$14:$AE$14,0)))</f>
        <v/>
      </c>
      <c r="O376" s="411"/>
      <c r="P376" s="412" t="str">
        <f t="shared" si="98"/>
        <v/>
      </c>
      <c r="Q376" s="413" t="str">
        <f t="shared" si="101"/>
        <v>ù</v>
      </c>
      <c r="R376" s="414" t="str">
        <f>IF($B376="-","",INDEX('Res.Aux.'!$A$12:$AE$722,MATCH($B376,'Res.Aux.'!$Y$12:$Y$722,0),MATCH(R$6,'Res.Aux.'!$A$15:$AE$15,0)))</f>
        <v/>
      </c>
      <c r="S376" s="415" t="str">
        <f>IF($B376="-","",INDEX('Res.Aux.'!$A$12:$AE$722,MATCH($B376,'Res.Aux.'!$Y$12:$Y$722,0),MATCH(S$6,'Res.Aux.'!$A$15:$AE$15,0)))</f>
        <v/>
      </c>
      <c r="T376" s="415" t="str">
        <f>IF($B376="-","",INDEX('Res.Aux.'!$A$12:$AE$722,MATCH($B376,'Res.Aux.'!$Y$12:$Y$722,0),MATCH(T$6,'Res.Aux.'!$A$15:$AE$15,0)))</f>
        <v/>
      </c>
      <c r="U376" s="416" t="str">
        <f>IF($B376="-","",INDEX('Res.Aux.'!$A$12:$AE$722,MATCH($B376,'Res.Aux.'!$Y$12:$Y$722,0),MATCH(U$6,'Res.Aux.'!$A$15:$AE$15,0)))</f>
        <v/>
      </c>
      <c r="V376" s="417"/>
      <c r="W376" s="414" t="str">
        <f t="shared" si="102"/>
        <v>-</v>
      </c>
      <c r="X376" s="415" t="str">
        <f t="shared" si="103"/>
        <v>-</v>
      </c>
      <c r="Y376" s="415" t="str">
        <f t="shared" si="104"/>
        <v>-</v>
      </c>
      <c r="Z376" s="416" t="str">
        <f t="shared" si="105"/>
        <v>-</v>
      </c>
      <c r="AA376" s="417"/>
      <c r="AB376" s="414" t="str">
        <f t="shared" si="106"/>
        <v>-</v>
      </c>
      <c r="AC376" s="415" t="str">
        <f t="shared" si="107"/>
        <v>-</v>
      </c>
      <c r="AD376" s="415" t="str">
        <f t="shared" si="108"/>
        <v>-</v>
      </c>
      <c r="AE376" s="416" t="str">
        <f t="shared" si="109"/>
        <v>-</v>
      </c>
      <c r="AF376" s="417"/>
      <c r="AG376" s="410" t="str">
        <f t="shared" si="110"/>
        <v>-</v>
      </c>
      <c r="AH376" s="417"/>
      <c r="AI376" s="418" t="str">
        <f t="shared" si="111"/>
        <v>ù</v>
      </c>
      <c r="AJ376" s="419" t="str">
        <f t="shared" si="112"/>
        <v>~</v>
      </c>
      <c r="AK376" s="417"/>
      <c r="AL376" s="414" t="str">
        <f t="shared" si="113"/>
        <v>-</v>
      </c>
      <c r="AM376" s="416" t="str">
        <f t="shared" si="114"/>
        <v>-</v>
      </c>
    </row>
    <row r="377" spans="2:39" ht="15" x14ac:dyDescent="0.3">
      <c r="B377" s="400" t="str">
        <f>IF(MAX(B$7:B376)+1&gt;MAX('Res.Aux.'!$Y$23:$Y$722),"-",MAX(B$7:B376)+1)</f>
        <v>-</v>
      </c>
      <c r="C377" s="401" t="str">
        <f>IF($B377="-","",INDEX('Res.Aux.'!$A$12:$AE$722,MATCH($B377,'Res.Aux.'!$Y$12:$Y$722,0),MATCH(C$6,'Res.Aux.'!$A$14:$AE$14,0)))</f>
        <v/>
      </c>
      <c r="D377" s="402" t="str">
        <f t="shared" si="99"/>
        <v/>
      </c>
      <c r="E377" s="403" t="str">
        <f>IF($B377="-","",INDEX('Res.Aux.'!$A$12:$AE$722,MATCH($B377,'Res.Aux.'!$Y$12:$Y$722,0),MATCH(E$6,'Res.Aux.'!$A$14:$AE$14,0)))</f>
        <v/>
      </c>
      <c r="F377" s="402" t="str">
        <f t="shared" si="100"/>
        <v/>
      </c>
      <c r="G377" s="404" t="str">
        <f>IF($B377="-","",INDEX('Res.Aux.'!$A$12:$AE$722,MATCH($B377,'Res.Aux.'!$Y$12:$Y$722,0),MATCH(G$6,'Res.Aux.'!$A$14:$AE$14,0)))</f>
        <v/>
      </c>
      <c r="H377" s="405" t="str">
        <f>IF($B377="-","",Datos!$I$16)</f>
        <v/>
      </c>
      <c r="I377" s="406" t="str">
        <f>IF($C377="","",Datos!$G$16)</f>
        <v/>
      </c>
      <c r="J377" s="407" t="str">
        <f>IF($B377="-","",INDEX('Res.Aux.'!$A$12:$AE$722,MATCH($B377,'Res.Aux.'!$Y$12:$Y$722,0),MATCH(J$6,'Res.Aux.'!$A$14:$AE$14,0)))</f>
        <v/>
      </c>
      <c r="K377" s="408" t="str">
        <f>IF($C377="","",Datos!$H$26)</f>
        <v/>
      </c>
      <c r="L377" s="409" t="str">
        <f>IF($I377="","",INDEX(Datos!$D$25:$I$33,MATCH('G. VAR. MAKRO'!$M377,Datos!$E$25:$E$33,0),MATCH('G. VAR. MAKRO'!$L$6,Datos!$D$26:$I$26,0)))</f>
        <v/>
      </c>
      <c r="M377" s="407" t="str">
        <f>IF($I377="","",INDEX('Res.Aux.'!$A$12:$AE$722,MATCH($B377,'Res.Aux.'!$Y$12:$Y$722,0),MATCH(M$6,'Res.Aux.'!$A$22:$AE$22,0)))</f>
        <v/>
      </c>
      <c r="N377" s="410" t="str">
        <f>IF($B377="-","",INDEX('Res.Aux.'!$A$12:$AE$722,MATCH($B377,'Res.Aux.'!$Y$12:$Y$722,0),MATCH(N$6,'Res.Aux.'!$A$14:$AE$14,0)))</f>
        <v/>
      </c>
      <c r="O377" s="411"/>
      <c r="P377" s="412" t="str">
        <f t="shared" si="98"/>
        <v/>
      </c>
      <c r="Q377" s="413" t="str">
        <f t="shared" si="101"/>
        <v>ù</v>
      </c>
      <c r="R377" s="414" t="str">
        <f>IF($B377="-","",INDEX('Res.Aux.'!$A$12:$AE$722,MATCH($B377,'Res.Aux.'!$Y$12:$Y$722,0),MATCH(R$6,'Res.Aux.'!$A$15:$AE$15,0)))</f>
        <v/>
      </c>
      <c r="S377" s="415" t="str">
        <f>IF($B377="-","",INDEX('Res.Aux.'!$A$12:$AE$722,MATCH($B377,'Res.Aux.'!$Y$12:$Y$722,0),MATCH(S$6,'Res.Aux.'!$A$15:$AE$15,0)))</f>
        <v/>
      </c>
      <c r="T377" s="415" t="str">
        <f>IF($B377="-","",INDEX('Res.Aux.'!$A$12:$AE$722,MATCH($B377,'Res.Aux.'!$Y$12:$Y$722,0),MATCH(T$6,'Res.Aux.'!$A$15:$AE$15,0)))</f>
        <v/>
      </c>
      <c r="U377" s="416" t="str">
        <f>IF($B377="-","",INDEX('Res.Aux.'!$A$12:$AE$722,MATCH($B377,'Res.Aux.'!$Y$12:$Y$722,0),MATCH(U$6,'Res.Aux.'!$A$15:$AE$15,0)))</f>
        <v/>
      </c>
      <c r="V377" s="417"/>
      <c r="W377" s="414" t="str">
        <f t="shared" si="102"/>
        <v>-</v>
      </c>
      <c r="X377" s="415" t="str">
        <f t="shared" si="103"/>
        <v>-</v>
      </c>
      <c r="Y377" s="415" t="str">
        <f t="shared" si="104"/>
        <v>-</v>
      </c>
      <c r="Z377" s="416" t="str">
        <f t="shared" si="105"/>
        <v>-</v>
      </c>
      <c r="AA377" s="417"/>
      <c r="AB377" s="414" t="str">
        <f t="shared" si="106"/>
        <v>-</v>
      </c>
      <c r="AC377" s="415" t="str">
        <f t="shared" si="107"/>
        <v>-</v>
      </c>
      <c r="AD377" s="415" t="str">
        <f t="shared" si="108"/>
        <v>-</v>
      </c>
      <c r="AE377" s="416" t="str">
        <f t="shared" si="109"/>
        <v>-</v>
      </c>
      <c r="AF377" s="417"/>
      <c r="AG377" s="410" t="str">
        <f t="shared" si="110"/>
        <v>-</v>
      </c>
      <c r="AH377" s="417"/>
      <c r="AI377" s="418" t="str">
        <f t="shared" si="111"/>
        <v>ù</v>
      </c>
      <c r="AJ377" s="419" t="str">
        <f t="shared" si="112"/>
        <v>~</v>
      </c>
      <c r="AK377" s="417"/>
      <c r="AL377" s="414" t="str">
        <f t="shared" si="113"/>
        <v>-</v>
      </c>
      <c r="AM377" s="416" t="str">
        <f t="shared" si="114"/>
        <v>-</v>
      </c>
    </row>
    <row r="378" spans="2:39" ht="15" x14ac:dyDescent="0.3">
      <c r="B378" s="400" t="str">
        <f>IF(MAX(B$7:B377)+1&gt;MAX('Res.Aux.'!$Y$23:$Y$722),"-",MAX(B$7:B377)+1)</f>
        <v>-</v>
      </c>
      <c r="C378" s="401" t="str">
        <f>IF($B378="-","",INDEX('Res.Aux.'!$A$12:$AE$722,MATCH($B378,'Res.Aux.'!$Y$12:$Y$722,0),MATCH(C$6,'Res.Aux.'!$A$14:$AE$14,0)))</f>
        <v/>
      </c>
      <c r="D378" s="402" t="str">
        <f t="shared" si="99"/>
        <v/>
      </c>
      <c r="E378" s="403" t="str">
        <f>IF($B378="-","",INDEX('Res.Aux.'!$A$12:$AE$722,MATCH($B378,'Res.Aux.'!$Y$12:$Y$722,0),MATCH(E$6,'Res.Aux.'!$A$14:$AE$14,0)))</f>
        <v/>
      </c>
      <c r="F378" s="402" t="str">
        <f t="shared" si="100"/>
        <v/>
      </c>
      <c r="G378" s="404" t="str">
        <f>IF($B378="-","",INDEX('Res.Aux.'!$A$12:$AE$722,MATCH($B378,'Res.Aux.'!$Y$12:$Y$722,0),MATCH(G$6,'Res.Aux.'!$A$14:$AE$14,0)))</f>
        <v/>
      </c>
      <c r="H378" s="405" t="str">
        <f>IF($B378="-","",Datos!$I$16)</f>
        <v/>
      </c>
      <c r="I378" s="406" t="str">
        <f>IF($C378="","",Datos!$G$16)</f>
        <v/>
      </c>
      <c r="J378" s="407" t="str">
        <f>IF($B378="-","",INDEX('Res.Aux.'!$A$12:$AE$722,MATCH($B378,'Res.Aux.'!$Y$12:$Y$722,0),MATCH(J$6,'Res.Aux.'!$A$14:$AE$14,0)))</f>
        <v/>
      </c>
      <c r="K378" s="408" t="str">
        <f>IF($C378="","",Datos!$H$26)</f>
        <v/>
      </c>
      <c r="L378" s="409" t="str">
        <f>IF($I378="","",INDEX(Datos!$D$25:$I$33,MATCH('G. VAR. MAKRO'!$M378,Datos!$E$25:$E$33,0),MATCH('G. VAR. MAKRO'!$L$6,Datos!$D$26:$I$26,0)))</f>
        <v/>
      </c>
      <c r="M378" s="407" t="str">
        <f>IF($I378="","",INDEX('Res.Aux.'!$A$12:$AE$722,MATCH($B378,'Res.Aux.'!$Y$12:$Y$722,0),MATCH(M$6,'Res.Aux.'!$A$22:$AE$22,0)))</f>
        <v/>
      </c>
      <c r="N378" s="410" t="str">
        <f>IF($B378="-","",INDEX('Res.Aux.'!$A$12:$AE$722,MATCH($B378,'Res.Aux.'!$Y$12:$Y$722,0),MATCH(N$6,'Res.Aux.'!$A$14:$AE$14,0)))</f>
        <v/>
      </c>
      <c r="O378" s="411"/>
      <c r="P378" s="412" t="str">
        <f t="shared" si="98"/>
        <v/>
      </c>
      <c r="Q378" s="413" t="str">
        <f t="shared" si="101"/>
        <v>ù</v>
      </c>
      <c r="R378" s="414" t="str">
        <f>IF($B378="-","",INDEX('Res.Aux.'!$A$12:$AE$722,MATCH($B378,'Res.Aux.'!$Y$12:$Y$722,0),MATCH(R$6,'Res.Aux.'!$A$15:$AE$15,0)))</f>
        <v/>
      </c>
      <c r="S378" s="415" t="str">
        <f>IF($B378="-","",INDEX('Res.Aux.'!$A$12:$AE$722,MATCH($B378,'Res.Aux.'!$Y$12:$Y$722,0),MATCH(S$6,'Res.Aux.'!$A$15:$AE$15,0)))</f>
        <v/>
      </c>
      <c r="T378" s="415" t="str">
        <f>IF($B378="-","",INDEX('Res.Aux.'!$A$12:$AE$722,MATCH($B378,'Res.Aux.'!$Y$12:$Y$722,0),MATCH(T$6,'Res.Aux.'!$A$15:$AE$15,0)))</f>
        <v/>
      </c>
      <c r="U378" s="416" t="str">
        <f>IF($B378="-","",INDEX('Res.Aux.'!$A$12:$AE$722,MATCH($B378,'Res.Aux.'!$Y$12:$Y$722,0),MATCH(U$6,'Res.Aux.'!$A$15:$AE$15,0)))</f>
        <v/>
      </c>
      <c r="V378" s="417"/>
      <c r="W378" s="414" t="str">
        <f t="shared" si="102"/>
        <v>-</v>
      </c>
      <c r="X378" s="415" t="str">
        <f t="shared" si="103"/>
        <v>-</v>
      </c>
      <c r="Y378" s="415" t="str">
        <f t="shared" si="104"/>
        <v>-</v>
      </c>
      <c r="Z378" s="416" t="str">
        <f t="shared" si="105"/>
        <v>-</v>
      </c>
      <c r="AA378" s="417"/>
      <c r="AB378" s="414" t="str">
        <f t="shared" si="106"/>
        <v>-</v>
      </c>
      <c r="AC378" s="415" t="str">
        <f t="shared" si="107"/>
        <v>-</v>
      </c>
      <c r="AD378" s="415" t="str">
        <f t="shared" si="108"/>
        <v>-</v>
      </c>
      <c r="AE378" s="416" t="str">
        <f t="shared" si="109"/>
        <v>-</v>
      </c>
      <c r="AF378" s="417"/>
      <c r="AG378" s="410" t="str">
        <f t="shared" si="110"/>
        <v>-</v>
      </c>
      <c r="AH378" s="417"/>
      <c r="AI378" s="418" t="str">
        <f t="shared" si="111"/>
        <v>ù</v>
      </c>
      <c r="AJ378" s="419" t="str">
        <f t="shared" si="112"/>
        <v>~</v>
      </c>
      <c r="AK378" s="417"/>
      <c r="AL378" s="414" t="str">
        <f t="shared" si="113"/>
        <v>-</v>
      </c>
      <c r="AM378" s="416" t="str">
        <f t="shared" si="114"/>
        <v>-</v>
      </c>
    </row>
    <row r="379" spans="2:39" ht="15" x14ac:dyDescent="0.3">
      <c r="B379" s="400" t="str">
        <f>IF(MAX(B$7:B378)+1&gt;MAX('Res.Aux.'!$Y$23:$Y$722),"-",MAX(B$7:B378)+1)</f>
        <v>-</v>
      </c>
      <c r="C379" s="401" t="str">
        <f>IF($B379="-","",INDEX('Res.Aux.'!$A$12:$AE$722,MATCH($B379,'Res.Aux.'!$Y$12:$Y$722,0),MATCH(C$6,'Res.Aux.'!$A$14:$AE$14,0)))</f>
        <v/>
      </c>
      <c r="D379" s="402" t="str">
        <f t="shared" si="99"/>
        <v/>
      </c>
      <c r="E379" s="403" t="str">
        <f>IF($B379="-","",INDEX('Res.Aux.'!$A$12:$AE$722,MATCH($B379,'Res.Aux.'!$Y$12:$Y$722,0),MATCH(E$6,'Res.Aux.'!$A$14:$AE$14,0)))</f>
        <v/>
      </c>
      <c r="F379" s="402" t="str">
        <f t="shared" si="100"/>
        <v/>
      </c>
      <c r="G379" s="404" t="str">
        <f>IF($B379="-","",INDEX('Res.Aux.'!$A$12:$AE$722,MATCH($B379,'Res.Aux.'!$Y$12:$Y$722,0),MATCH(G$6,'Res.Aux.'!$A$14:$AE$14,0)))</f>
        <v/>
      </c>
      <c r="H379" s="405" t="str">
        <f>IF($B379="-","",Datos!$I$16)</f>
        <v/>
      </c>
      <c r="I379" s="406" t="str">
        <f>IF($C379="","",Datos!$G$16)</f>
        <v/>
      </c>
      <c r="J379" s="407" t="str">
        <f>IF($B379="-","",INDEX('Res.Aux.'!$A$12:$AE$722,MATCH($B379,'Res.Aux.'!$Y$12:$Y$722,0),MATCH(J$6,'Res.Aux.'!$A$14:$AE$14,0)))</f>
        <v/>
      </c>
      <c r="K379" s="408" t="str">
        <f>IF($C379="","",Datos!$H$26)</f>
        <v/>
      </c>
      <c r="L379" s="409" t="str">
        <f>IF($I379="","",INDEX(Datos!$D$25:$I$33,MATCH('G. VAR. MAKRO'!$M379,Datos!$E$25:$E$33,0),MATCH('G. VAR. MAKRO'!$L$6,Datos!$D$26:$I$26,0)))</f>
        <v/>
      </c>
      <c r="M379" s="407" t="str">
        <f>IF($I379="","",INDEX('Res.Aux.'!$A$12:$AE$722,MATCH($B379,'Res.Aux.'!$Y$12:$Y$722,0),MATCH(M$6,'Res.Aux.'!$A$22:$AE$22,0)))</f>
        <v/>
      </c>
      <c r="N379" s="410" t="str">
        <f>IF($B379="-","",INDEX('Res.Aux.'!$A$12:$AE$722,MATCH($B379,'Res.Aux.'!$Y$12:$Y$722,0),MATCH(N$6,'Res.Aux.'!$A$14:$AE$14,0)))</f>
        <v/>
      </c>
      <c r="O379" s="411"/>
      <c r="P379" s="412" t="str">
        <f t="shared" si="98"/>
        <v/>
      </c>
      <c r="Q379" s="413" t="str">
        <f t="shared" si="101"/>
        <v>ù</v>
      </c>
      <c r="R379" s="414" t="str">
        <f>IF($B379="-","",INDEX('Res.Aux.'!$A$12:$AE$722,MATCH($B379,'Res.Aux.'!$Y$12:$Y$722,0),MATCH(R$6,'Res.Aux.'!$A$15:$AE$15,0)))</f>
        <v/>
      </c>
      <c r="S379" s="415" t="str">
        <f>IF($B379="-","",INDEX('Res.Aux.'!$A$12:$AE$722,MATCH($B379,'Res.Aux.'!$Y$12:$Y$722,0),MATCH(S$6,'Res.Aux.'!$A$15:$AE$15,0)))</f>
        <v/>
      </c>
      <c r="T379" s="415" t="str">
        <f>IF($B379="-","",INDEX('Res.Aux.'!$A$12:$AE$722,MATCH($B379,'Res.Aux.'!$Y$12:$Y$722,0),MATCH(T$6,'Res.Aux.'!$A$15:$AE$15,0)))</f>
        <v/>
      </c>
      <c r="U379" s="416" t="str">
        <f>IF($B379="-","",INDEX('Res.Aux.'!$A$12:$AE$722,MATCH($B379,'Res.Aux.'!$Y$12:$Y$722,0),MATCH(U$6,'Res.Aux.'!$A$15:$AE$15,0)))</f>
        <v/>
      </c>
      <c r="V379" s="417"/>
      <c r="W379" s="414" t="str">
        <f t="shared" si="102"/>
        <v>-</v>
      </c>
      <c r="X379" s="415" t="str">
        <f t="shared" si="103"/>
        <v>-</v>
      </c>
      <c r="Y379" s="415" t="str">
        <f t="shared" si="104"/>
        <v>-</v>
      </c>
      <c r="Z379" s="416" t="str">
        <f t="shared" si="105"/>
        <v>-</v>
      </c>
      <c r="AA379" s="417"/>
      <c r="AB379" s="414" t="str">
        <f t="shared" si="106"/>
        <v>-</v>
      </c>
      <c r="AC379" s="415" t="str">
        <f t="shared" si="107"/>
        <v>-</v>
      </c>
      <c r="AD379" s="415" t="str">
        <f t="shared" si="108"/>
        <v>-</v>
      </c>
      <c r="AE379" s="416" t="str">
        <f t="shared" si="109"/>
        <v>-</v>
      </c>
      <c r="AF379" s="417"/>
      <c r="AG379" s="410" t="str">
        <f t="shared" si="110"/>
        <v>-</v>
      </c>
      <c r="AH379" s="417"/>
      <c r="AI379" s="418" t="str">
        <f t="shared" si="111"/>
        <v>ù</v>
      </c>
      <c r="AJ379" s="419" t="str">
        <f t="shared" si="112"/>
        <v>~</v>
      </c>
      <c r="AK379" s="417"/>
      <c r="AL379" s="414" t="str">
        <f t="shared" si="113"/>
        <v>-</v>
      </c>
      <c r="AM379" s="416" t="str">
        <f t="shared" si="114"/>
        <v>-</v>
      </c>
    </row>
    <row r="380" spans="2:39" ht="15" x14ac:dyDescent="0.3">
      <c r="B380" s="400" t="str">
        <f>IF(MAX(B$7:B379)+1&gt;MAX('Res.Aux.'!$Y$23:$Y$722),"-",MAX(B$7:B379)+1)</f>
        <v>-</v>
      </c>
      <c r="C380" s="401" t="str">
        <f>IF($B380="-","",INDEX('Res.Aux.'!$A$12:$AE$722,MATCH($B380,'Res.Aux.'!$Y$12:$Y$722,0),MATCH(C$6,'Res.Aux.'!$A$14:$AE$14,0)))</f>
        <v/>
      </c>
      <c r="D380" s="402" t="str">
        <f t="shared" si="99"/>
        <v/>
      </c>
      <c r="E380" s="403" t="str">
        <f>IF($B380="-","",INDEX('Res.Aux.'!$A$12:$AE$722,MATCH($B380,'Res.Aux.'!$Y$12:$Y$722,0),MATCH(E$6,'Res.Aux.'!$A$14:$AE$14,0)))</f>
        <v/>
      </c>
      <c r="F380" s="402" t="str">
        <f t="shared" si="100"/>
        <v/>
      </c>
      <c r="G380" s="404" t="str">
        <f>IF($B380="-","",INDEX('Res.Aux.'!$A$12:$AE$722,MATCH($B380,'Res.Aux.'!$Y$12:$Y$722,0),MATCH(G$6,'Res.Aux.'!$A$14:$AE$14,0)))</f>
        <v/>
      </c>
      <c r="H380" s="405" t="str">
        <f>IF($B380="-","",Datos!$I$16)</f>
        <v/>
      </c>
      <c r="I380" s="406" t="str">
        <f>IF($C380="","",Datos!$G$16)</f>
        <v/>
      </c>
      <c r="J380" s="407" t="str">
        <f>IF($B380="-","",INDEX('Res.Aux.'!$A$12:$AE$722,MATCH($B380,'Res.Aux.'!$Y$12:$Y$722,0),MATCH(J$6,'Res.Aux.'!$A$14:$AE$14,0)))</f>
        <v/>
      </c>
      <c r="K380" s="408" t="str">
        <f>IF($C380="","",Datos!$H$26)</f>
        <v/>
      </c>
      <c r="L380" s="409" t="str">
        <f>IF($I380="","",INDEX(Datos!$D$25:$I$33,MATCH('G. VAR. MAKRO'!$M380,Datos!$E$25:$E$33,0),MATCH('G. VAR. MAKRO'!$L$6,Datos!$D$26:$I$26,0)))</f>
        <v/>
      </c>
      <c r="M380" s="407" t="str">
        <f>IF($I380="","",INDEX('Res.Aux.'!$A$12:$AE$722,MATCH($B380,'Res.Aux.'!$Y$12:$Y$722,0),MATCH(M$6,'Res.Aux.'!$A$22:$AE$22,0)))</f>
        <v/>
      </c>
      <c r="N380" s="410" t="str">
        <f>IF($B380="-","",INDEX('Res.Aux.'!$A$12:$AE$722,MATCH($B380,'Res.Aux.'!$Y$12:$Y$722,0),MATCH(N$6,'Res.Aux.'!$A$14:$AE$14,0)))</f>
        <v/>
      </c>
      <c r="O380" s="411"/>
      <c r="P380" s="412" t="str">
        <f t="shared" si="98"/>
        <v/>
      </c>
      <c r="Q380" s="413" t="str">
        <f t="shared" si="101"/>
        <v>ù</v>
      </c>
      <c r="R380" s="414" t="str">
        <f>IF($B380="-","",INDEX('Res.Aux.'!$A$12:$AE$722,MATCH($B380,'Res.Aux.'!$Y$12:$Y$722,0),MATCH(R$6,'Res.Aux.'!$A$15:$AE$15,0)))</f>
        <v/>
      </c>
      <c r="S380" s="415" t="str">
        <f>IF($B380="-","",INDEX('Res.Aux.'!$A$12:$AE$722,MATCH($B380,'Res.Aux.'!$Y$12:$Y$722,0),MATCH(S$6,'Res.Aux.'!$A$15:$AE$15,0)))</f>
        <v/>
      </c>
      <c r="T380" s="415" t="str">
        <f>IF($B380="-","",INDEX('Res.Aux.'!$A$12:$AE$722,MATCH($B380,'Res.Aux.'!$Y$12:$Y$722,0),MATCH(T$6,'Res.Aux.'!$A$15:$AE$15,0)))</f>
        <v/>
      </c>
      <c r="U380" s="416" t="str">
        <f>IF($B380="-","",INDEX('Res.Aux.'!$A$12:$AE$722,MATCH($B380,'Res.Aux.'!$Y$12:$Y$722,0),MATCH(U$6,'Res.Aux.'!$A$15:$AE$15,0)))</f>
        <v/>
      </c>
      <c r="V380" s="417"/>
      <c r="W380" s="414" t="str">
        <f t="shared" si="102"/>
        <v>-</v>
      </c>
      <c r="X380" s="415" t="str">
        <f t="shared" si="103"/>
        <v>-</v>
      </c>
      <c r="Y380" s="415" t="str">
        <f t="shared" si="104"/>
        <v>-</v>
      </c>
      <c r="Z380" s="416" t="str">
        <f t="shared" si="105"/>
        <v>-</v>
      </c>
      <c r="AA380" s="417"/>
      <c r="AB380" s="414" t="str">
        <f t="shared" si="106"/>
        <v>-</v>
      </c>
      <c r="AC380" s="415" t="str">
        <f t="shared" si="107"/>
        <v>-</v>
      </c>
      <c r="AD380" s="415" t="str">
        <f t="shared" si="108"/>
        <v>-</v>
      </c>
      <c r="AE380" s="416" t="str">
        <f t="shared" si="109"/>
        <v>-</v>
      </c>
      <c r="AF380" s="417"/>
      <c r="AG380" s="410" t="str">
        <f t="shared" si="110"/>
        <v>-</v>
      </c>
      <c r="AH380" s="417"/>
      <c r="AI380" s="418" t="str">
        <f t="shared" si="111"/>
        <v>ù</v>
      </c>
      <c r="AJ380" s="419" t="str">
        <f t="shared" si="112"/>
        <v>~</v>
      </c>
      <c r="AK380" s="417"/>
      <c r="AL380" s="414" t="str">
        <f t="shared" si="113"/>
        <v>-</v>
      </c>
      <c r="AM380" s="416" t="str">
        <f t="shared" si="114"/>
        <v>-</v>
      </c>
    </row>
    <row r="381" spans="2:39" ht="15" x14ac:dyDescent="0.3">
      <c r="B381" s="400" t="str">
        <f>IF(MAX(B$7:B380)+1&gt;MAX('Res.Aux.'!$Y$23:$Y$722),"-",MAX(B$7:B380)+1)</f>
        <v>-</v>
      </c>
      <c r="C381" s="401" t="str">
        <f>IF($B381="-","",INDEX('Res.Aux.'!$A$12:$AE$722,MATCH($B381,'Res.Aux.'!$Y$12:$Y$722,0),MATCH(C$6,'Res.Aux.'!$A$14:$AE$14,0)))</f>
        <v/>
      </c>
      <c r="D381" s="402" t="str">
        <f t="shared" si="99"/>
        <v/>
      </c>
      <c r="E381" s="403" t="str">
        <f>IF($B381="-","",INDEX('Res.Aux.'!$A$12:$AE$722,MATCH($B381,'Res.Aux.'!$Y$12:$Y$722,0),MATCH(E$6,'Res.Aux.'!$A$14:$AE$14,0)))</f>
        <v/>
      </c>
      <c r="F381" s="402" t="str">
        <f t="shared" si="100"/>
        <v/>
      </c>
      <c r="G381" s="404" t="str">
        <f>IF($B381="-","",INDEX('Res.Aux.'!$A$12:$AE$722,MATCH($B381,'Res.Aux.'!$Y$12:$Y$722,0),MATCH(G$6,'Res.Aux.'!$A$14:$AE$14,0)))</f>
        <v/>
      </c>
      <c r="H381" s="405" t="str">
        <f>IF($B381="-","",Datos!$I$16)</f>
        <v/>
      </c>
      <c r="I381" s="406" t="str">
        <f>IF($C381="","",Datos!$G$16)</f>
        <v/>
      </c>
      <c r="J381" s="407" t="str">
        <f>IF($B381="-","",INDEX('Res.Aux.'!$A$12:$AE$722,MATCH($B381,'Res.Aux.'!$Y$12:$Y$722,0),MATCH(J$6,'Res.Aux.'!$A$14:$AE$14,0)))</f>
        <v/>
      </c>
      <c r="K381" s="408" t="str">
        <f>IF($C381="","",Datos!$H$26)</f>
        <v/>
      </c>
      <c r="L381" s="409" t="str">
        <f>IF($I381="","",INDEX(Datos!$D$25:$I$33,MATCH('G. VAR. MAKRO'!$M381,Datos!$E$25:$E$33,0),MATCH('G. VAR. MAKRO'!$L$6,Datos!$D$26:$I$26,0)))</f>
        <v/>
      </c>
      <c r="M381" s="407" t="str">
        <f>IF($I381="","",INDEX('Res.Aux.'!$A$12:$AE$722,MATCH($B381,'Res.Aux.'!$Y$12:$Y$722,0),MATCH(M$6,'Res.Aux.'!$A$22:$AE$22,0)))</f>
        <v/>
      </c>
      <c r="N381" s="410" t="str">
        <f>IF($B381="-","",INDEX('Res.Aux.'!$A$12:$AE$722,MATCH($B381,'Res.Aux.'!$Y$12:$Y$722,0),MATCH(N$6,'Res.Aux.'!$A$14:$AE$14,0)))</f>
        <v/>
      </c>
      <c r="O381" s="411"/>
      <c r="P381" s="412" t="str">
        <f t="shared" si="98"/>
        <v/>
      </c>
      <c r="Q381" s="413" t="str">
        <f t="shared" si="101"/>
        <v>ù</v>
      </c>
      <c r="R381" s="414" t="str">
        <f>IF($B381="-","",INDEX('Res.Aux.'!$A$12:$AE$722,MATCH($B381,'Res.Aux.'!$Y$12:$Y$722,0),MATCH(R$6,'Res.Aux.'!$A$15:$AE$15,0)))</f>
        <v/>
      </c>
      <c r="S381" s="415" t="str">
        <f>IF($B381="-","",INDEX('Res.Aux.'!$A$12:$AE$722,MATCH($B381,'Res.Aux.'!$Y$12:$Y$722,0),MATCH(S$6,'Res.Aux.'!$A$15:$AE$15,0)))</f>
        <v/>
      </c>
      <c r="T381" s="415" t="str">
        <f>IF($B381="-","",INDEX('Res.Aux.'!$A$12:$AE$722,MATCH($B381,'Res.Aux.'!$Y$12:$Y$722,0),MATCH(T$6,'Res.Aux.'!$A$15:$AE$15,0)))</f>
        <v/>
      </c>
      <c r="U381" s="416" t="str">
        <f>IF($B381="-","",INDEX('Res.Aux.'!$A$12:$AE$722,MATCH($B381,'Res.Aux.'!$Y$12:$Y$722,0),MATCH(U$6,'Res.Aux.'!$A$15:$AE$15,0)))</f>
        <v/>
      </c>
      <c r="V381" s="417"/>
      <c r="W381" s="414" t="str">
        <f t="shared" si="102"/>
        <v>-</v>
      </c>
      <c r="X381" s="415" t="str">
        <f t="shared" si="103"/>
        <v>-</v>
      </c>
      <c r="Y381" s="415" t="str">
        <f t="shared" si="104"/>
        <v>-</v>
      </c>
      <c r="Z381" s="416" t="str">
        <f t="shared" si="105"/>
        <v>-</v>
      </c>
      <c r="AA381" s="417"/>
      <c r="AB381" s="414" t="str">
        <f t="shared" si="106"/>
        <v>-</v>
      </c>
      <c r="AC381" s="415" t="str">
        <f t="shared" si="107"/>
        <v>-</v>
      </c>
      <c r="AD381" s="415" t="str">
        <f t="shared" si="108"/>
        <v>-</v>
      </c>
      <c r="AE381" s="416" t="str">
        <f t="shared" si="109"/>
        <v>-</v>
      </c>
      <c r="AF381" s="417"/>
      <c r="AG381" s="410" t="str">
        <f t="shared" si="110"/>
        <v>-</v>
      </c>
      <c r="AH381" s="417"/>
      <c r="AI381" s="418" t="str">
        <f t="shared" si="111"/>
        <v>ù</v>
      </c>
      <c r="AJ381" s="419" t="str">
        <f t="shared" si="112"/>
        <v>~</v>
      </c>
      <c r="AK381" s="417"/>
      <c r="AL381" s="414" t="str">
        <f t="shared" si="113"/>
        <v>-</v>
      </c>
      <c r="AM381" s="416" t="str">
        <f t="shared" si="114"/>
        <v>-</v>
      </c>
    </row>
    <row r="382" spans="2:39" ht="15" x14ac:dyDescent="0.3">
      <c r="B382" s="400" t="str">
        <f>IF(MAX(B$7:B381)+1&gt;MAX('Res.Aux.'!$Y$23:$Y$722),"-",MAX(B$7:B381)+1)</f>
        <v>-</v>
      </c>
      <c r="C382" s="401" t="str">
        <f>IF($B382="-","",INDEX('Res.Aux.'!$A$12:$AE$722,MATCH($B382,'Res.Aux.'!$Y$12:$Y$722,0),MATCH(C$6,'Res.Aux.'!$A$14:$AE$14,0)))</f>
        <v/>
      </c>
      <c r="D382" s="402" t="str">
        <f t="shared" si="99"/>
        <v/>
      </c>
      <c r="E382" s="403" t="str">
        <f>IF($B382="-","",INDEX('Res.Aux.'!$A$12:$AE$722,MATCH($B382,'Res.Aux.'!$Y$12:$Y$722,0),MATCH(E$6,'Res.Aux.'!$A$14:$AE$14,0)))</f>
        <v/>
      </c>
      <c r="F382" s="402" t="str">
        <f t="shared" si="100"/>
        <v/>
      </c>
      <c r="G382" s="404" t="str">
        <f>IF($B382="-","",INDEX('Res.Aux.'!$A$12:$AE$722,MATCH($B382,'Res.Aux.'!$Y$12:$Y$722,0),MATCH(G$6,'Res.Aux.'!$A$14:$AE$14,0)))</f>
        <v/>
      </c>
      <c r="H382" s="405" t="str">
        <f>IF($B382="-","",Datos!$I$16)</f>
        <v/>
      </c>
      <c r="I382" s="406" t="str">
        <f>IF($C382="","",Datos!$G$16)</f>
        <v/>
      </c>
      <c r="J382" s="407" t="str">
        <f>IF($B382="-","",INDEX('Res.Aux.'!$A$12:$AE$722,MATCH($B382,'Res.Aux.'!$Y$12:$Y$722,0),MATCH(J$6,'Res.Aux.'!$A$14:$AE$14,0)))</f>
        <v/>
      </c>
      <c r="K382" s="408" t="str">
        <f>IF($C382="","",Datos!$H$26)</f>
        <v/>
      </c>
      <c r="L382" s="409" t="str">
        <f>IF($I382="","",INDEX(Datos!$D$25:$I$33,MATCH('G. VAR. MAKRO'!$M382,Datos!$E$25:$E$33,0),MATCH('G. VAR. MAKRO'!$L$6,Datos!$D$26:$I$26,0)))</f>
        <v/>
      </c>
      <c r="M382" s="407" t="str">
        <f>IF($I382="","",INDEX('Res.Aux.'!$A$12:$AE$722,MATCH($B382,'Res.Aux.'!$Y$12:$Y$722,0),MATCH(M$6,'Res.Aux.'!$A$22:$AE$22,0)))</f>
        <v/>
      </c>
      <c r="N382" s="410" t="str">
        <f>IF($B382="-","",INDEX('Res.Aux.'!$A$12:$AE$722,MATCH($B382,'Res.Aux.'!$Y$12:$Y$722,0),MATCH(N$6,'Res.Aux.'!$A$14:$AE$14,0)))</f>
        <v/>
      </c>
      <c r="O382" s="411"/>
      <c r="P382" s="412" t="str">
        <f t="shared" si="98"/>
        <v/>
      </c>
      <c r="Q382" s="413" t="str">
        <f t="shared" si="101"/>
        <v>ù</v>
      </c>
      <c r="R382" s="414" t="str">
        <f>IF($B382="-","",INDEX('Res.Aux.'!$A$12:$AE$722,MATCH($B382,'Res.Aux.'!$Y$12:$Y$722,0),MATCH(R$6,'Res.Aux.'!$A$15:$AE$15,0)))</f>
        <v/>
      </c>
      <c r="S382" s="415" t="str">
        <f>IF($B382="-","",INDEX('Res.Aux.'!$A$12:$AE$722,MATCH($B382,'Res.Aux.'!$Y$12:$Y$722,0),MATCH(S$6,'Res.Aux.'!$A$15:$AE$15,0)))</f>
        <v/>
      </c>
      <c r="T382" s="415" t="str">
        <f>IF($B382="-","",INDEX('Res.Aux.'!$A$12:$AE$722,MATCH($B382,'Res.Aux.'!$Y$12:$Y$722,0),MATCH(T$6,'Res.Aux.'!$A$15:$AE$15,0)))</f>
        <v/>
      </c>
      <c r="U382" s="416" t="str">
        <f>IF($B382="-","",INDEX('Res.Aux.'!$A$12:$AE$722,MATCH($B382,'Res.Aux.'!$Y$12:$Y$722,0),MATCH(U$6,'Res.Aux.'!$A$15:$AE$15,0)))</f>
        <v/>
      </c>
      <c r="V382" s="417"/>
      <c r="W382" s="414" t="str">
        <f t="shared" si="102"/>
        <v>-</v>
      </c>
      <c r="X382" s="415" t="str">
        <f t="shared" si="103"/>
        <v>-</v>
      </c>
      <c r="Y382" s="415" t="str">
        <f t="shared" si="104"/>
        <v>-</v>
      </c>
      <c r="Z382" s="416" t="str">
        <f t="shared" si="105"/>
        <v>-</v>
      </c>
      <c r="AA382" s="417"/>
      <c r="AB382" s="414" t="str">
        <f t="shared" si="106"/>
        <v>-</v>
      </c>
      <c r="AC382" s="415" t="str">
        <f t="shared" si="107"/>
        <v>-</v>
      </c>
      <c r="AD382" s="415" t="str">
        <f t="shared" si="108"/>
        <v>-</v>
      </c>
      <c r="AE382" s="416" t="str">
        <f t="shared" si="109"/>
        <v>-</v>
      </c>
      <c r="AF382" s="417"/>
      <c r="AG382" s="410" t="str">
        <f t="shared" si="110"/>
        <v>-</v>
      </c>
      <c r="AH382" s="417"/>
      <c r="AI382" s="418" t="str">
        <f t="shared" si="111"/>
        <v>ù</v>
      </c>
      <c r="AJ382" s="419" t="str">
        <f t="shared" si="112"/>
        <v>~</v>
      </c>
      <c r="AK382" s="417"/>
      <c r="AL382" s="414" t="str">
        <f t="shared" si="113"/>
        <v>-</v>
      </c>
      <c r="AM382" s="416" t="str">
        <f t="shared" si="114"/>
        <v>-</v>
      </c>
    </row>
    <row r="383" spans="2:39" ht="15" x14ac:dyDescent="0.3">
      <c r="B383" s="400" t="str">
        <f>IF(MAX(B$7:B382)+1&gt;MAX('Res.Aux.'!$Y$23:$Y$722),"-",MAX(B$7:B382)+1)</f>
        <v>-</v>
      </c>
      <c r="C383" s="401" t="str">
        <f>IF($B383="-","",INDEX('Res.Aux.'!$A$12:$AE$722,MATCH($B383,'Res.Aux.'!$Y$12:$Y$722,0),MATCH(C$6,'Res.Aux.'!$A$14:$AE$14,0)))</f>
        <v/>
      </c>
      <c r="D383" s="402" t="str">
        <f t="shared" si="99"/>
        <v/>
      </c>
      <c r="E383" s="403" t="str">
        <f>IF($B383="-","",INDEX('Res.Aux.'!$A$12:$AE$722,MATCH($B383,'Res.Aux.'!$Y$12:$Y$722,0),MATCH(E$6,'Res.Aux.'!$A$14:$AE$14,0)))</f>
        <v/>
      </c>
      <c r="F383" s="402" t="str">
        <f t="shared" si="100"/>
        <v/>
      </c>
      <c r="G383" s="404" t="str">
        <f>IF($B383="-","",INDEX('Res.Aux.'!$A$12:$AE$722,MATCH($B383,'Res.Aux.'!$Y$12:$Y$722,0),MATCH(G$6,'Res.Aux.'!$A$14:$AE$14,0)))</f>
        <v/>
      </c>
      <c r="H383" s="405" t="str">
        <f>IF($B383="-","",Datos!$I$16)</f>
        <v/>
      </c>
      <c r="I383" s="406" t="str">
        <f>IF($C383="","",Datos!$G$16)</f>
        <v/>
      </c>
      <c r="J383" s="407" t="str">
        <f>IF($B383="-","",INDEX('Res.Aux.'!$A$12:$AE$722,MATCH($B383,'Res.Aux.'!$Y$12:$Y$722,0),MATCH(J$6,'Res.Aux.'!$A$14:$AE$14,0)))</f>
        <v/>
      </c>
      <c r="K383" s="408" t="str">
        <f>IF($C383="","",Datos!$H$26)</f>
        <v/>
      </c>
      <c r="L383" s="409" t="str">
        <f>IF($I383="","",INDEX(Datos!$D$25:$I$33,MATCH('G. VAR. MAKRO'!$M383,Datos!$E$25:$E$33,0),MATCH('G. VAR. MAKRO'!$L$6,Datos!$D$26:$I$26,0)))</f>
        <v/>
      </c>
      <c r="M383" s="407" t="str">
        <f>IF($I383="","",INDEX('Res.Aux.'!$A$12:$AE$722,MATCH($B383,'Res.Aux.'!$Y$12:$Y$722,0),MATCH(M$6,'Res.Aux.'!$A$22:$AE$22,0)))</f>
        <v/>
      </c>
      <c r="N383" s="410" t="str">
        <f>IF($B383="-","",INDEX('Res.Aux.'!$A$12:$AE$722,MATCH($B383,'Res.Aux.'!$Y$12:$Y$722,0),MATCH(N$6,'Res.Aux.'!$A$14:$AE$14,0)))</f>
        <v/>
      </c>
      <c r="O383" s="411"/>
      <c r="P383" s="412" t="str">
        <f t="shared" si="98"/>
        <v/>
      </c>
      <c r="Q383" s="413" t="str">
        <f t="shared" si="101"/>
        <v>ù</v>
      </c>
      <c r="R383" s="414" t="str">
        <f>IF($B383="-","",INDEX('Res.Aux.'!$A$12:$AE$722,MATCH($B383,'Res.Aux.'!$Y$12:$Y$722,0),MATCH(R$6,'Res.Aux.'!$A$15:$AE$15,0)))</f>
        <v/>
      </c>
      <c r="S383" s="415" t="str">
        <f>IF($B383="-","",INDEX('Res.Aux.'!$A$12:$AE$722,MATCH($B383,'Res.Aux.'!$Y$12:$Y$722,0),MATCH(S$6,'Res.Aux.'!$A$15:$AE$15,0)))</f>
        <v/>
      </c>
      <c r="T383" s="415" t="str">
        <f>IF($B383="-","",INDEX('Res.Aux.'!$A$12:$AE$722,MATCH($B383,'Res.Aux.'!$Y$12:$Y$722,0),MATCH(T$6,'Res.Aux.'!$A$15:$AE$15,0)))</f>
        <v/>
      </c>
      <c r="U383" s="416" t="str">
        <f>IF($B383="-","",INDEX('Res.Aux.'!$A$12:$AE$722,MATCH($B383,'Res.Aux.'!$Y$12:$Y$722,0),MATCH(U$6,'Res.Aux.'!$A$15:$AE$15,0)))</f>
        <v/>
      </c>
      <c r="V383" s="417"/>
      <c r="W383" s="414" t="str">
        <f t="shared" si="102"/>
        <v>-</v>
      </c>
      <c r="X383" s="415" t="str">
        <f t="shared" si="103"/>
        <v>-</v>
      </c>
      <c r="Y383" s="415" t="str">
        <f t="shared" si="104"/>
        <v>-</v>
      </c>
      <c r="Z383" s="416" t="str">
        <f t="shared" si="105"/>
        <v>-</v>
      </c>
      <c r="AA383" s="417"/>
      <c r="AB383" s="414" t="str">
        <f t="shared" si="106"/>
        <v>-</v>
      </c>
      <c r="AC383" s="415" t="str">
        <f t="shared" si="107"/>
        <v>-</v>
      </c>
      <c r="AD383" s="415" t="str">
        <f t="shared" si="108"/>
        <v>-</v>
      </c>
      <c r="AE383" s="416" t="str">
        <f t="shared" si="109"/>
        <v>-</v>
      </c>
      <c r="AF383" s="417"/>
      <c r="AG383" s="410" t="str">
        <f t="shared" si="110"/>
        <v>-</v>
      </c>
      <c r="AH383" s="417"/>
      <c r="AI383" s="418" t="str">
        <f t="shared" si="111"/>
        <v>ù</v>
      </c>
      <c r="AJ383" s="419" t="str">
        <f t="shared" si="112"/>
        <v>~</v>
      </c>
      <c r="AK383" s="417"/>
      <c r="AL383" s="414" t="str">
        <f t="shared" si="113"/>
        <v>-</v>
      </c>
      <c r="AM383" s="416" t="str">
        <f t="shared" si="114"/>
        <v>-</v>
      </c>
    </row>
    <row r="384" spans="2:39" ht="15" x14ac:dyDescent="0.3">
      <c r="B384" s="400" t="str">
        <f>IF(MAX(B$7:B383)+1&gt;MAX('Res.Aux.'!$Y$23:$Y$722),"-",MAX(B$7:B383)+1)</f>
        <v>-</v>
      </c>
      <c r="C384" s="401" t="str">
        <f>IF($B384="-","",INDEX('Res.Aux.'!$A$12:$AE$722,MATCH($B384,'Res.Aux.'!$Y$12:$Y$722,0),MATCH(C$6,'Res.Aux.'!$A$14:$AE$14,0)))</f>
        <v/>
      </c>
      <c r="D384" s="402" t="str">
        <f t="shared" si="99"/>
        <v/>
      </c>
      <c r="E384" s="403" t="str">
        <f>IF($B384="-","",INDEX('Res.Aux.'!$A$12:$AE$722,MATCH($B384,'Res.Aux.'!$Y$12:$Y$722,0),MATCH(E$6,'Res.Aux.'!$A$14:$AE$14,0)))</f>
        <v/>
      </c>
      <c r="F384" s="402" t="str">
        <f t="shared" si="100"/>
        <v/>
      </c>
      <c r="G384" s="404" t="str">
        <f>IF($B384="-","",INDEX('Res.Aux.'!$A$12:$AE$722,MATCH($B384,'Res.Aux.'!$Y$12:$Y$722,0),MATCH(G$6,'Res.Aux.'!$A$14:$AE$14,0)))</f>
        <v/>
      </c>
      <c r="H384" s="405" t="str">
        <f>IF($B384="-","",Datos!$I$16)</f>
        <v/>
      </c>
      <c r="I384" s="406" t="str">
        <f>IF($C384="","",Datos!$G$16)</f>
        <v/>
      </c>
      <c r="J384" s="407" t="str">
        <f>IF($B384="-","",INDEX('Res.Aux.'!$A$12:$AE$722,MATCH($B384,'Res.Aux.'!$Y$12:$Y$722,0),MATCH(J$6,'Res.Aux.'!$A$14:$AE$14,0)))</f>
        <v/>
      </c>
      <c r="K384" s="408" t="str">
        <f>IF($C384="","",Datos!$H$26)</f>
        <v/>
      </c>
      <c r="L384" s="409" t="str">
        <f>IF($I384="","",INDEX(Datos!$D$25:$I$33,MATCH('G. VAR. MAKRO'!$M384,Datos!$E$25:$E$33,0),MATCH('G. VAR. MAKRO'!$L$6,Datos!$D$26:$I$26,0)))</f>
        <v/>
      </c>
      <c r="M384" s="407" t="str">
        <f>IF($I384="","",INDEX('Res.Aux.'!$A$12:$AE$722,MATCH($B384,'Res.Aux.'!$Y$12:$Y$722,0),MATCH(M$6,'Res.Aux.'!$A$22:$AE$22,0)))</f>
        <v/>
      </c>
      <c r="N384" s="410" t="str">
        <f>IF($B384="-","",INDEX('Res.Aux.'!$A$12:$AE$722,MATCH($B384,'Res.Aux.'!$Y$12:$Y$722,0),MATCH(N$6,'Res.Aux.'!$A$14:$AE$14,0)))</f>
        <v/>
      </c>
      <c r="O384" s="411"/>
      <c r="P384" s="412" t="str">
        <f t="shared" si="98"/>
        <v/>
      </c>
      <c r="Q384" s="413" t="str">
        <f t="shared" si="101"/>
        <v>ù</v>
      </c>
      <c r="R384" s="414" t="str">
        <f>IF($B384="-","",INDEX('Res.Aux.'!$A$12:$AE$722,MATCH($B384,'Res.Aux.'!$Y$12:$Y$722,0),MATCH(R$6,'Res.Aux.'!$A$15:$AE$15,0)))</f>
        <v/>
      </c>
      <c r="S384" s="415" t="str">
        <f>IF($B384="-","",INDEX('Res.Aux.'!$A$12:$AE$722,MATCH($B384,'Res.Aux.'!$Y$12:$Y$722,0),MATCH(S$6,'Res.Aux.'!$A$15:$AE$15,0)))</f>
        <v/>
      </c>
      <c r="T384" s="415" t="str">
        <f>IF($B384="-","",INDEX('Res.Aux.'!$A$12:$AE$722,MATCH($B384,'Res.Aux.'!$Y$12:$Y$722,0),MATCH(T$6,'Res.Aux.'!$A$15:$AE$15,0)))</f>
        <v/>
      </c>
      <c r="U384" s="416" t="str">
        <f>IF($B384="-","",INDEX('Res.Aux.'!$A$12:$AE$722,MATCH($B384,'Res.Aux.'!$Y$12:$Y$722,0),MATCH(U$6,'Res.Aux.'!$A$15:$AE$15,0)))</f>
        <v/>
      </c>
      <c r="V384" s="417"/>
      <c r="W384" s="414" t="str">
        <f t="shared" si="102"/>
        <v>-</v>
      </c>
      <c r="X384" s="415" t="str">
        <f t="shared" si="103"/>
        <v>-</v>
      </c>
      <c r="Y384" s="415" t="str">
        <f t="shared" si="104"/>
        <v>-</v>
      </c>
      <c r="Z384" s="416" t="str">
        <f t="shared" si="105"/>
        <v>-</v>
      </c>
      <c r="AA384" s="417"/>
      <c r="AB384" s="414" t="str">
        <f t="shared" si="106"/>
        <v>-</v>
      </c>
      <c r="AC384" s="415" t="str">
        <f t="shared" si="107"/>
        <v>-</v>
      </c>
      <c r="AD384" s="415" t="str">
        <f t="shared" si="108"/>
        <v>-</v>
      </c>
      <c r="AE384" s="416" t="str">
        <f t="shared" si="109"/>
        <v>-</v>
      </c>
      <c r="AF384" s="417"/>
      <c r="AG384" s="410" t="str">
        <f t="shared" si="110"/>
        <v>-</v>
      </c>
      <c r="AH384" s="417"/>
      <c r="AI384" s="418" t="str">
        <f t="shared" si="111"/>
        <v>ù</v>
      </c>
      <c r="AJ384" s="419" t="str">
        <f t="shared" si="112"/>
        <v>~</v>
      </c>
      <c r="AK384" s="417"/>
      <c r="AL384" s="414" t="str">
        <f t="shared" si="113"/>
        <v>-</v>
      </c>
      <c r="AM384" s="416" t="str">
        <f t="shared" si="114"/>
        <v>-</v>
      </c>
    </row>
    <row r="385" spans="2:39" ht="15" x14ac:dyDescent="0.3">
      <c r="B385" s="400" t="str">
        <f>IF(MAX(B$7:B384)+1&gt;MAX('Res.Aux.'!$Y$23:$Y$722),"-",MAX(B$7:B384)+1)</f>
        <v>-</v>
      </c>
      <c r="C385" s="401" t="str">
        <f>IF($B385="-","",INDEX('Res.Aux.'!$A$12:$AE$722,MATCH($B385,'Res.Aux.'!$Y$12:$Y$722,0),MATCH(C$6,'Res.Aux.'!$A$14:$AE$14,0)))</f>
        <v/>
      </c>
      <c r="D385" s="402" t="str">
        <f t="shared" si="99"/>
        <v/>
      </c>
      <c r="E385" s="403" t="str">
        <f>IF($B385="-","",INDEX('Res.Aux.'!$A$12:$AE$722,MATCH($B385,'Res.Aux.'!$Y$12:$Y$722,0),MATCH(E$6,'Res.Aux.'!$A$14:$AE$14,0)))</f>
        <v/>
      </c>
      <c r="F385" s="402" t="str">
        <f t="shared" si="100"/>
        <v/>
      </c>
      <c r="G385" s="404" t="str">
        <f>IF($B385="-","",INDEX('Res.Aux.'!$A$12:$AE$722,MATCH($B385,'Res.Aux.'!$Y$12:$Y$722,0),MATCH(G$6,'Res.Aux.'!$A$14:$AE$14,0)))</f>
        <v/>
      </c>
      <c r="H385" s="405" t="str">
        <f>IF($B385="-","",Datos!$I$16)</f>
        <v/>
      </c>
      <c r="I385" s="406" t="str">
        <f>IF($C385="","",Datos!$G$16)</f>
        <v/>
      </c>
      <c r="J385" s="407" t="str">
        <f>IF($B385="-","",INDEX('Res.Aux.'!$A$12:$AE$722,MATCH($B385,'Res.Aux.'!$Y$12:$Y$722,0),MATCH(J$6,'Res.Aux.'!$A$14:$AE$14,0)))</f>
        <v/>
      </c>
      <c r="K385" s="408" t="str">
        <f>IF($C385="","",Datos!$H$26)</f>
        <v/>
      </c>
      <c r="L385" s="409" t="str">
        <f>IF($I385="","",INDEX(Datos!$D$25:$I$33,MATCH('G. VAR. MAKRO'!$M385,Datos!$E$25:$E$33,0),MATCH('G. VAR. MAKRO'!$L$6,Datos!$D$26:$I$26,0)))</f>
        <v/>
      </c>
      <c r="M385" s="407" t="str">
        <f>IF($I385="","",INDEX('Res.Aux.'!$A$12:$AE$722,MATCH($B385,'Res.Aux.'!$Y$12:$Y$722,0),MATCH(M$6,'Res.Aux.'!$A$22:$AE$22,0)))</f>
        <v/>
      </c>
      <c r="N385" s="410" t="str">
        <f>IF($B385="-","",INDEX('Res.Aux.'!$A$12:$AE$722,MATCH($B385,'Res.Aux.'!$Y$12:$Y$722,0),MATCH(N$6,'Res.Aux.'!$A$14:$AE$14,0)))</f>
        <v/>
      </c>
      <c r="O385" s="411"/>
      <c r="P385" s="412" t="str">
        <f t="shared" si="98"/>
        <v/>
      </c>
      <c r="Q385" s="413" t="str">
        <f t="shared" si="101"/>
        <v>ù</v>
      </c>
      <c r="R385" s="414" t="str">
        <f>IF($B385="-","",INDEX('Res.Aux.'!$A$12:$AE$722,MATCH($B385,'Res.Aux.'!$Y$12:$Y$722,0),MATCH(R$6,'Res.Aux.'!$A$15:$AE$15,0)))</f>
        <v/>
      </c>
      <c r="S385" s="415" t="str">
        <f>IF($B385="-","",INDEX('Res.Aux.'!$A$12:$AE$722,MATCH($B385,'Res.Aux.'!$Y$12:$Y$722,0),MATCH(S$6,'Res.Aux.'!$A$15:$AE$15,0)))</f>
        <v/>
      </c>
      <c r="T385" s="415" t="str">
        <f>IF($B385="-","",INDEX('Res.Aux.'!$A$12:$AE$722,MATCH($B385,'Res.Aux.'!$Y$12:$Y$722,0),MATCH(T$6,'Res.Aux.'!$A$15:$AE$15,0)))</f>
        <v/>
      </c>
      <c r="U385" s="416" t="str">
        <f>IF($B385="-","",INDEX('Res.Aux.'!$A$12:$AE$722,MATCH($B385,'Res.Aux.'!$Y$12:$Y$722,0),MATCH(U$6,'Res.Aux.'!$A$15:$AE$15,0)))</f>
        <v/>
      </c>
      <c r="V385" s="417"/>
      <c r="W385" s="414" t="str">
        <f t="shared" si="102"/>
        <v>-</v>
      </c>
      <c r="X385" s="415" t="str">
        <f t="shared" si="103"/>
        <v>-</v>
      </c>
      <c r="Y385" s="415" t="str">
        <f t="shared" si="104"/>
        <v>-</v>
      </c>
      <c r="Z385" s="416" t="str">
        <f t="shared" si="105"/>
        <v>-</v>
      </c>
      <c r="AA385" s="417"/>
      <c r="AB385" s="414" t="str">
        <f t="shared" si="106"/>
        <v>-</v>
      </c>
      <c r="AC385" s="415" t="str">
        <f t="shared" si="107"/>
        <v>-</v>
      </c>
      <c r="AD385" s="415" t="str">
        <f t="shared" si="108"/>
        <v>-</v>
      </c>
      <c r="AE385" s="416" t="str">
        <f t="shared" si="109"/>
        <v>-</v>
      </c>
      <c r="AF385" s="417"/>
      <c r="AG385" s="410" t="str">
        <f t="shared" si="110"/>
        <v>-</v>
      </c>
      <c r="AH385" s="417"/>
      <c r="AI385" s="418" t="str">
        <f t="shared" si="111"/>
        <v>ù</v>
      </c>
      <c r="AJ385" s="419" t="str">
        <f t="shared" si="112"/>
        <v>~</v>
      </c>
      <c r="AK385" s="417"/>
      <c r="AL385" s="414" t="str">
        <f t="shared" si="113"/>
        <v>-</v>
      </c>
      <c r="AM385" s="416" t="str">
        <f t="shared" si="114"/>
        <v>-</v>
      </c>
    </row>
    <row r="386" spans="2:39" ht="15" x14ac:dyDescent="0.3">
      <c r="B386" s="400" t="str">
        <f>IF(MAX(B$7:B385)+1&gt;MAX('Res.Aux.'!$Y$23:$Y$722),"-",MAX(B$7:B385)+1)</f>
        <v>-</v>
      </c>
      <c r="C386" s="401" t="str">
        <f>IF($B386="-","",INDEX('Res.Aux.'!$A$12:$AE$722,MATCH($B386,'Res.Aux.'!$Y$12:$Y$722,0),MATCH(C$6,'Res.Aux.'!$A$14:$AE$14,0)))</f>
        <v/>
      </c>
      <c r="D386" s="402" t="str">
        <f t="shared" si="99"/>
        <v/>
      </c>
      <c r="E386" s="403" t="str">
        <f>IF($B386="-","",INDEX('Res.Aux.'!$A$12:$AE$722,MATCH($B386,'Res.Aux.'!$Y$12:$Y$722,0),MATCH(E$6,'Res.Aux.'!$A$14:$AE$14,0)))</f>
        <v/>
      </c>
      <c r="F386" s="402" t="str">
        <f t="shared" si="100"/>
        <v/>
      </c>
      <c r="G386" s="404" t="str">
        <f>IF($B386="-","",INDEX('Res.Aux.'!$A$12:$AE$722,MATCH($B386,'Res.Aux.'!$Y$12:$Y$722,0),MATCH(G$6,'Res.Aux.'!$A$14:$AE$14,0)))</f>
        <v/>
      </c>
      <c r="H386" s="405" t="str">
        <f>IF($B386="-","",Datos!$I$16)</f>
        <v/>
      </c>
      <c r="I386" s="406" t="str">
        <f>IF($C386="","",Datos!$G$16)</f>
        <v/>
      </c>
      <c r="J386" s="407" t="str">
        <f>IF($B386="-","",INDEX('Res.Aux.'!$A$12:$AE$722,MATCH($B386,'Res.Aux.'!$Y$12:$Y$722,0),MATCH(J$6,'Res.Aux.'!$A$14:$AE$14,0)))</f>
        <v/>
      </c>
      <c r="K386" s="408" t="str">
        <f>IF($C386="","",Datos!$H$26)</f>
        <v/>
      </c>
      <c r="L386" s="409" t="str">
        <f>IF($I386="","",INDEX(Datos!$D$25:$I$33,MATCH('G. VAR. MAKRO'!$M386,Datos!$E$25:$E$33,0),MATCH('G. VAR. MAKRO'!$L$6,Datos!$D$26:$I$26,0)))</f>
        <v/>
      </c>
      <c r="M386" s="407" t="str">
        <f>IF($I386="","",INDEX('Res.Aux.'!$A$12:$AE$722,MATCH($B386,'Res.Aux.'!$Y$12:$Y$722,0),MATCH(M$6,'Res.Aux.'!$A$22:$AE$22,0)))</f>
        <v/>
      </c>
      <c r="N386" s="410" t="str">
        <f>IF($B386="-","",INDEX('Res.Aux.'!$A$12:$AE$722,MATCH($B386,'Res.Aux.'!$Y$12:$Y$722,0),MATCH(N$6,'Res.Aux.'!$A$14:$AE$14,0)))</f>
        <v/>
      </c>
      <c r="O386" s="411"/>
      <c r="P386" s="412" t="str">
        <f t="shared" si="98"/>
        <v/>
      </c>
      <c r="Q386" s="413" t="str">
        <f t="shared" si="101"/>
        <v>ù</v>
      </c>
      <c r="R386" s="414" t="str">
        <f>IF($B386="-","",INDEX('Res.Aux.'!$A$12:$AE$722,MATCH($B386,'Res.Aux.'!$Y$12:$Y$722,0),MATCH(R$6,'Res.Aux.'!$A$15:$AE$15,0)))</f>
        <v/>
      </c>
      <c r="S386" s="415" t="str">
        <f>IF($B386="-","",INDEX('Res.Aux.'!$A$12:$AE$722,MATCH($B386,'Res.Aux.'!$Y$12:$Y$722,0),MATCH(S$6,'Res.Aux.'!$A$15:$AE$15,0)))</f>
        <v/>
      </c>
      <c r="T386" s="415" t="str">
        <f>IF($B386="-","",INDEX('Res.Aux.'!$A$12:$AE$722,MATCH($B386,'Res.Aux.'!$Y$12:$Y$722,0),MATCH(T$6,'Res.Aux.'!$A$15:$AE$15,0)))</f>
        <v/>
      </c>
      <c r="U386" s="416" t="str">
        <f>IF($B386="-","",INDEX('Res.Aux.'!$A$12:$AE$722,MATCH($B386,'Res.Aux.'!$Y$12:$Y$722,0),MATCH(U$6,'Res.Aux.'!$A$15:$AE$15,0)))</f>
        <v/>
      </c>
      <c r="V386" s="417"/>
      <c r="W386" s="414" t="str">
        <f t="shared" si="102"/>
        <v>-</v>
      </c>
      <c r="X386" s="415" t="str">
        <f t="shared" si="103"/>
        <v>-</v>
      </c>
      <c r="Y386" s="415" t="str">
        <f t="shared" si="104"/>
        <v>-</v>
      </c>
      <c r="Z386" s="416" t="str">
        <f t="shared" si="105"/>
        <v>-</v>
      </c>
      <c r="AA386" s="417"/>
      <c r="AB386" s="414" t="str">
        <f t="shared" si="106"/>
        <v>-</v>
      </c>
      <c r="AC386" s="415" t="str">
        <f t="shared" si="107"/>
        <v>-</v>
      </c>
      <c r="AD386" s="415" t="str">
        <f t="shared" si="108"/>
        <v>-</v>
      </c>
      <c r="AE386" s="416" t="str">
        <f t="shared" si="109"/>
        <v>-</v>
      </c>
      <c r="AF386" s="417"/>
      <c r="AG386" s="410" t="str">
        <f t="shared" si="110"/>
        <v>-</v>
      </c>
      <c r="AH386" s="417"/>
      <c r="AI386" s="418" t="str">
        <f t="shared" si="111"/>
        <v>ù</v>
      </c>
      <c r="AJ386" s="419" t="str">
        <f t="shared" si="112"/>
        <v>~</v>
      </c>
      <c r="AK386" s="417"/>
      <c r="AL386" s="414" t="str">
        <f t="shared" si="113"/>
        <v>-</v>
      </c>
      <c r="AM386" s="416" t="str">
        <f t="shared" si="114"/>
        <v>-</v>
      </c>
    </row>
    <row r="387" spans="2:39" ht="15" x14ac:dyDescent="0.3">
      <c r="B387" s="400" t="str">
        <f>IF(MAX(B$7:B386)+1&gt;MAX('Res.Aux.'!$Y$23:$Y$722),"-",MAX(B$7:B386)+1)</f>
        <v>-</v>
      </c>
      <c r="C387" s="401" t="str">
        <f>IF($B387="-","",INDEX('Res.Aux.'!$A$12:$AE$722,MATCH($B387,'Res.Aux.'!$Y$12:$Y$722,0),MATCH(C$6,'Res.Aux.'!$A$14:$AE$14,0)))</f>
        <v/>
      </c>
      <c r="D387" s="402" t="str">
        <f t="shared" si="99"/>
        <v/>
      </c>
      <c r="E387" s="403" t="str">
        <f>IF($B387="-","",INDEX('Res.Aux.'!$A$12:$AE$722,MATCH($B387,'Res.Aux.'!$Y$12:$Y$722,0),MATCH(E$6,'Res.Aux.'!$A$14:$AE$14,0)))</f>
        <v/>
      </c>
      <c r="F387" s="402" t="str">
        <f t="shared" si="100"/>
        <v/>
      </c>
      <c r="G387" s="404" t="str">
        <f>IF($B387="-","",INDEX('Res.Aux.'!$A$12:$AE$722,MATCH($B387,'Res.Aux.'!$Y$12:$Y$722,0),MATCH(G$6,'Res.Aux.'!$A$14:$AE$14,0)))</f>
        <v/>
      </c>
      <c r="H387" s="405" t="str">
        <f>IF($B387="-","",Datos!$I$16)</f>
        <v/>
      </c>
      <c r="I387" s="406" t="str">
        <f>IF($C387="","",Datos!$G$16)</f>
        <v/>
      </c>
      <c r="J387" s="407" t="str">
        <f>IF($B387="-","",INDEX('Res.Aux.'!$A$12:$AE$722,MATCH($B387,'Res.Aux.'!$Y$12:$Y$722,0),MATCH(J$6,'Res.Aux.'!$A$14:$AE$14,0)))</f>
        <v/>
      </c>
      <c r="K387" s="408" t="str">
        <f>IF($C387="","",Datos!$H$26)</f>
        <v/>
      </c>
      <c r="L387" s="409" t="str">
        <f>IF($I387="","",INDEX(Datos!$D$25:$I$33,MATCH('G. VAR. MAKRO'!$M387,Datos!$E$25:$E$33,0),MATCH('G. VAR. MAKRO'!$L$6,Datos!$D$26:$I$26,0)))</f>
        <v/>
      </c>
      <c r="M387" s="407" t="str">
        <f>IF($I387="","",INDEX('Res.Aux.'!$A$12:$AE$722,MATCH($B387,'Res.Aux.'!$Y$12:$Y$722,0),MATCH(M$6,'Res.Aux.'!$A$22:$AE$22,0)))</f>
        <v/>
      </c>
      <c r="N387" s="410" t="str">
        <f>IF($B387="-","",INDEX('Res.Aux.'!$A$12:$AE$722,MATCH($B387,'Res.Aux.'!$Y$12:$Y$722,0),MATCH(N$6,'Res.Aux.'!$A$14:$AE$14,0)))</f>
        <v/>
      </c>
      <c r="O387" s="411"/>
      <c r="P387" s="412" t="str">
        <f t="shared" si="98"/>
        <v/>
      </c>
      <c r="Q387" s="413" t="str">
        <f t="shared" si="101"/>
        <v>ù</v>
      </c>
      <c r="R387" s="414" t="str">
        <f>IF($B387="-","",INDEX('Res.Aux.'!$A$12:$AE$722,MATCH($B387,'Res.Aux.'!$Y$12:$Y$722,0),MATCH(R$6,'Res.Aux.'!$A$15:$AE$15,0)))</f>
        <v/>
      </c>
      <c r="S387" s="415" t="str">
        <f>IF($B387="-","",INDEX('Res.Aux.'!$A$12:$AE$722,MATCH($B387,'Res.Aux.'!$Y$12:$Y$722,0),MATCH(S$6,'Res.Aux.'!$A$15:$AE$15,0)))</f>
        <v/>
      </c>
      <c r="T387" s="415" t="str">
        <f>IF($B387="-","",INDEX('Res.Aux.'!$A$12:$AE$722,MATCH($B387,'Res.Aux.'!$Y$12:$Y$722,0),MATCH(T$6,'Res.Aux.'!$A$15:$AE$15,0)))</f>
        <v/>
      </c>
      <c r="U387" s="416" t="str">
        <f>IF($B387="-","",INDEX('Res.Aux.'!$A$12:$AE$722,MATCH($B387,'Res.Aux.'!$Y$12:$Y$722,0),MATCH(U$6,'Res.Aux.'!$A$15:$AE$15,0)))</f>
        <v/>
      </c>
      <c r="V387" s="417"/>
      <c r="W387" s="414" t="str">
        <f t="shared" si="102"/>
        <v>-</v>
      </c>
      <c r="X387" s="415" t="str">
        <f t="shared" si="103"/>
        <v>-</v>
      </c>
      <c r="Y387" s="415" t="str">
        <f t="shared" si="104"/>
        <v>-</v>
      </c>
      <c r="Z387" s="416" t="str">
        <f t="shared" si="105"/>
        <v>-</v>
      </c>
      <c r="AA387" s="417"/>
      <c r="AB387" s="414" t="str">
        <f t="shared" si="106"/>
        <v>-</v>
      </c>
      <c r="AC387" s="415" t="str">
        <f t="shared" si="107"/>
        <v>-</v>
      </c>
      <c r="AD387" s="415" t="str">
        <f t="shared" si="108"/>
        <v>-</v>
      </c>
      <c r="AE387" s="416" t="str">
        <f t="shared" si="109"/>
        <v>-</v>
      </c>
      <c r="AF387" s="417"/>
      <c r="AG387" s="410" t="str">
        <f t="shared" si="110"/>
        <v>-</v>
      </c>
      <c r="AH387" s="417"/>
      <c r="AI387" s="418" t="str">
        <f t="shared" si="111"/>
        <v>ù</v>
      </c>
      <c r="AJ387" s="419" t="str">
        <f t="shared" si="112"/>
        <v>~</v>
      </c>
      <c r="AK387" s="417"/>
      <c r="AL387" s="414" t="str">
        <f t="shared" si="113"/>
        <v>-</v>
      </c>
      <c r="AM387" s="416" t="str">
        <f t="shared" si="114"/>
        <v>-</v>
      </c>
    </row>
    <row r="388" spans="2:39" ht="15" x14ac:dyDescent="0.3">
      <c r="B388" s="400" t="str">
        <f>IF(MAX(B$7:B387)+1&gt;MAX('Res.Aux.'!$Y$23:$Y$722),"-",MAX(B$7:B387)+1)</f>
        <v>-</v>
      </c>
      <c r="C388" s="401" t="str">
        <f>IF($B388="-","",INDEX('Res.Aux.'!$A$12:$AE$722,MATCH($B388,'Res.Aux.'!$Y$12:$Y$722,0),MATCH(C$6,'Res.Aux.'!$A$14:$AE$14,0)))</f>
        <v/>
      </c>
      <c r="D388" s="402" t="str">
        <f t="shared" si="99"/>
        <v/>
      </c>
      <c r="E388" s="403" t="str">
        <f>IF($B388="-","",INDEX('Res.Aux.'!$A$12:$AE$722,MATCH($B388,'Res.Aux.'!$Y$12:$Y$722,0),MATCH(E$6,'Res.Aux.'!$A$14:$AE$14,0)))</f>
        <v/>
      </c>
      <c r="F388" s="402" t="str">
        <f t="shared" si="100"/>
        <v/>
      </c>
      <c r="G388" s="404" t="str">
        <f>IF($B388="-","",INDEX('Res.Aux.'!$A$12:$AE$722,MATCH($B388,'Res.Aux.'!$Y$12:$Y$722,0),MATCH(G$6,'Res.Aux.'!$A$14:$AE$14,0)))</f>
        <v/>
      </c>
      <c r="H388" s="405" t="str">
        <f>IF($B388="-","",Datos!$I$16)</f>
        <v/>
      </c>
      <c r="I388" s="406" t="str">
        <f>IF($C388="","",Datos!$G$16)</f>
        <v/>
      </c>
      <c r="J388" s="407" t="str">
        <f>IF($B388="-","",INDEX('Res.Aux.'!$A$12:$AE$722,MATCH($B388,'Res.Aux.'!$Y$12:$Y$722,0),MATCH(J$6,'Res.Aux.'!$A$14:$AE$14,0)))</f>
        <v/>
      </c>
      <c r="K388" s="408" t="str">
        <f>IF($C388="","",Datos!$H$26)</f>
        <v/>
      </c>
      <c r="L388" s="409" t="str">
        <f>IF($I388="","",INDEX(Datos!$D$25:$I$33,MATCH('G. VAR. MAKRO'!$M388,Datos!$E$25:$E$33,0),MATCH('G. VAR. MAKRO'!$L$6,Datos!$D$26:$I$26,0)))</f>
        <v/>
      </c>
      <c r="M388" s="407" t="str">
        <f>IF($I388="","",INDEX('Res.Aux.'!$A$12:$AE$722,MATCH($B388,'Res.Aux.'!$Y$12:$Y$722,0),MATCH(M$6,'Res.Aux.'!$A$22:$AE$22,0)))</f>
        <v/>
      </c>
      <c r="N388" s="410" t="str">
        <f>IF($B388="-","",INDEX('Res.Aux.'!$A$12:$AE$722,MATCH($B388,'Res.Aux.'!$Y$12:$Y$722,0),MATCH(N$6,'Res.Aux.'!$A$14:$AE$14,0)))</f>
        <v/>
      </c>
      <c r="O388" s="411"/>
      <c r="P388" s="412" t="str">
        <f t="shared" si="98"/>
        <v/>
      </c>
      <c r="Q388" s="413" t="str">
        <f t="shared" si="101"/>
        <v>ù</v>
      </c>
      <c r="R388" s="414" t="str">
        <f>IF($B388="-","",INDEX('Res.Aux.'!$A$12:$AE$722,MATCH($B388,'Res.Aux.'!$Y$12:$Y$722,0),MATCH(R$6,'Res.Aux.'!$A$15:$AE$15,0)))</f>
        <v/>
      </c>
      <c r="S388" s="415" t="str">
        <f>IF($B388="-","",INDEX('Res.Aux.'!$A$12:$AE$722,MATCH($B388,'Res.Aux.'!$Y$12:$Y$722,0),MATCH(S$6,'Res.Aux.'!$A$15:$AE$15,0)))</f>
        <v/>
      </c>
      <c r="T388" s="415" t="str">
        <f>IF($B388="-","",INDEX('Res.Aux.'!$A$12:$AE$722,MATCH($B388,'Res.Aux.'!$Y$12:$Y$722,0),MATCH(T$6,'Res.Aux.'!$A$15:$AE$15,0)))</f>
        <v/>
      </c>
      <c r="U388" s="416" t="str">
        <f>IF($B388="-","",INDEX('Res.Aux.'!$A$12:$AE$722,MATCH($B388,'Res.Aux.'!$Y$12:$Y$722,0),MATCH(U$6,'Res.Aux.'!$A$15:$AE$15,0)))</f>
        <v/>
      </c>
      <c r="V388" s="417"/>
      <c r="W388" s="414" t="str">
        <f t="shared" si="102"/>
        <v>-</v>
      </c>
      <c r="X388" s="415" t="str">
        <f t="shared" si="103"/>
        <v>-</v>
      </c>
      <c r="Y388" s="415" t="str">
        <f t="shared" si="104"/>
        <v>-</v>
      </c>
      <c r="Z388" s="416" t="str">
        <f t="shared" si="105"/>
        <v>-</v>
      </c>
      <c r="AA388" s="417"/>
      <c r="AB388" s="414" t="str">
        <f t="shared" si="106"/>
        <v>-</v>
      </c>
      <c r="AC388" s="415" t="str">
        <f t="shared" si="107"/>
        <v>-</v>
      </c>
      <c r="AD388" s="415" t="str">
        <f t="shared" si="108"/>
        <v>-</v>
      </c>
      <c r="AE388" s="416" t="str">
        <f t="shared" si="109"/>
        <v>-</v>
      </c>
      <c r="AF388" s="417"/>
      <c r="AG388" s="410" t="str">
        <f t="shared" si="110"/>
        <v>-</v>
      </c>
      <c r="AH388" s="417"/>
      <c r="AI388" s="418" t="str">
        <f t="shared" si="111"/>
        <v>ù</v>
      </c>
      <c r="AJ388" s="419" t="str">
        <f t="shared" si="112"/>
        <v>~</v>
      </c>
      <c r="AK388" s="417"/>
      <c r="AL388" s="414" t="str">
        <f t="shared" si="113"/>
        <v>-</v>
      </c>
      <c r="AM388" s="416" t="str">
        <f t="shared" si="114"/>
        <v>-</v>
      </c>
    </row>
    <row r="389" spans="2:39" ht="15" x14ac:dyDescent="0.3">
      <c r="B389" s="400" t="str">
        <f>IF(MAX(B$7:B388)+1&gt;MAX('Res.Aux.'!$Y$23:$Y$722),"-",MAX(B$7:B388)+1)</f>
        <v>-</v>
      </c>
      <c r="C389" s="401" t="str">
        <f>IF($B389="-","",INDEX('Res.Aux.'!$A$12:$AE$722,MATCH($B389,'Res.Aux.'!$Y$12:$Y$722,0),MATCH(C$6,'Res.Aux.'!$A$14:$AE$14,0)))</f>
        <v/>
      </c>
      <c r="D389" s="402" t="str">
        <f t="shared" si="99"/>
        <v/>
      </c>
      <c r="E389" s="403" t="str">
        <f>IF($B389="-","",INDEX('Res.Aux.'!$A$12:$AE$722,MATCH($B389,'Res.Aux.'!$Y$12:$Y$722,0),MATCH(E$6,'Res.Aux.'!$A$14:$AE$14,0)))</f>
        <v/>
      </c>
      <c r="F389" s="402" t="str">
        <f t="shared" si="100"/>
        <v/>
      </c>
      <c r="G389" s="404" t="str">
        <f>IF($B389="-","",INDEX('Res.Aux.'!$A$12:$AE$722,MATCH($B389,'Res.Aux.'!$Y$12:$Y$722,0),MATCH(G$6,'Res.Aux.'!$A$14:$AE$14,0)))</f>
        <v/>
      </c>
      <c r="H389" s="405" t="str">
        <f>IF($B389="-","",Datos!$I$16)</f>
        <v/>
      </c>
      <c r="I389" s="406" t="str">
        <f>IF($C389="","",Datos!$G$16)</f>
        <v/>
      </c>
      <c r="J389" s="407" t="str">
        <f>IF($B389="-","",INDEX('Res.Aux.'!$A$12:$AE$722,MATCH($B389,'Res.Aux.'!$Y$12:$Y$722,0),MATCH(J$6,'Res.Aux.'!$A$14:$AE$14,0)))</f>
        <v/>
      </c>
      <c r="K389" s="408" t="str">
        <f>IF($C389="","",Datos!$H$26)</f>
        <v/>
      </c>
      <c r="L389" s="409" t="str">
        <f>IF($I389="","",INDEX(Datos!$D$25:$I$33,MATCH('G. VAR. MAKRO'!$M389,Datos!$E$25:$E$33,0),MATCH('G. VAR. MAKRO'!$L$6,Datos!$D$26:$I$26,0)))</f>
        <v/>
      </c>
      <c r="M389" s="407" t="str">
        <f>IF($I389="","",INDEX('Res.Aux.'!$A$12:$AE$722,MATCH($B389,'Res.Aux.'!$Y$12:$Y$722,0),MATCH(M$6,'Res.Aux.'!$A$22:$AE$22,0)))</f>
        <v/>
      </c>
      <c r="N389" s="410" t="str">
        <f>IF($B389="-","",INDEX('Res.Aux.'!$A$12:$AE$722,MATCH($B389,'Res.Aux.'!$Y$12:$Y$722,0),MATCH(N$6,'Res.Aux.'!$A$14:$AE$14,0)))</f>
        <v/>
      </c>
      <c r="O389" s="411"/>
      <c r="P389" s="412" t="str">
        <f t="shared" si="98"/>
        <v/>
      </c>
      <c r="Q389" s="413" t="str">
        <f t="shared" si="101"/>
        <v>ù</v>
      </c>
      <c r="R389" s="414" t="str">
        <f>IF($B389="-","",INDEX('Res.Aux.'!$A$12:$AE$722,MATCH($B389,'Res.Aux.'!$Y$12:$Y$722,0),MATCH(R$6,'Res.Aux.'!$A$15:$AE$15,0)))</f>
        <v/>
      </c>
      <c r="S389" s="415" t="str">
        <f>IF($B389="-","",INDEX('Res.Aux.'!$A$12:$AE$722,MATCH($B389,'Res.Aux.'!$Y$12:$Y$722,0),MATCH(S$6,'Res.Aux.'!$A$15:$AE$15,0)))</f>
        <v/>
      </c>
      <c r="T389" s="415" t="str">
        <f>IF($B389="-","",INDEX('Res.Aux.'!$A$12:$AE$722,MATCH($B389,'Res.Aux.'!$Y$12:$Y$722,0),MATCH(T$6,'Res.Aux.'!$A$15:$AE$15,0)))</f>
        <v/>
      </c>
      <c r="U389" s="416" t="str">
        <f>IF($B389="-","",INDEX('Res.Aux.'!$A$12:$AE$722,MATCH($B389,'Res.Aux.'!$Y$12:$Y$722,0),MATCH(U$6,'Res.Aux.'!$A$15:$AE$15,0)))</f>
        <v/>
      </c>
      <c r="V389" s="417"/>
      <c r="W389" s="414" t="str">
        <f t="shared" si="102"/>
        <v>-</v>
      </c>
      <c r="X389" s="415" t="str">
        <f t="shared" si="103"/>
        <v>-</v>
      </c>
      <c r="Y389" s="415" t="str">
        <f t="shared" si="104"/>
        <v>-</v>
      </c>
      <c r="Z389" s="416" t="str">
        <f t="shared" si="105"/>
        <v>-</v>
      </c>
      <c r="AA389" s="417"/>
      <c r="AB389" s="414" t="str">
        <f t="shared" si="106"/>
        <v>-</v>
      </c>
      <c r="AC389" s="415" t="str">
        <f t="shared" si="107"/>
        <v>-</v>
      </c>
      <c r="AD389" s="415" t="str">
        <f t="shared" si="108"/>
        <v>-</v>
      </c>
      <c r="AE389" s="416" t="str">
        <f t="shared" si="109"/>
        <v>-</v>
      </c>
      <c r="AF389" s="417"/>
      <c r="AG389" s="410" t="str">
        <f t="shared" si="110"/>
        <v>-</v>
      </c>
      <c r="AH389" s="417"/>
      <c r="AI389" s="418" t="str">
        <f t="shared" si="111"/>
        <v>ù</v>
      </c>
      <c r="AJ389" s="419" t="str">
        <f t="shared" si="112"/>
        <v>~</v>
      </c>
      <c r="AK389" s="417"/>
      <c r="AL389" s="414" t="str">
        <f t="shared" si="113"/>
        <v>-</v>
      </c>
      <c r="AM389" s="416" t="str">
        <f t="shared" si="114"/>
        <v>-</v>
      </c>
    </row>
    <row r="390" spans="2:39" ht="15" x14ac:dyDescent="0.3">
      <c r="B390" s="400" t="str">
        <f>IF(MAX(B$7:B389)+1&gt;MAX('Res.Aux.'!$Y$23:$Y$722),"-",MAX(B$7:B389)+1)</f>
        <v>-</v>
      </c>
      <c r="C390" s="401" t="str">
        <f>IF($B390="-","",INDEX('Res.Aux.'!$A$12:$AE$722,MATCH($B390,'Res.Aux.'!$Y$12:$Y$722,0),MATCH(C$6,'Res.Aux.'!$A$14:$AE$14,0)))</f>
        <v/>
      </c>
      <c r="D390" s="402" t="str">
        <f t="shared" si="99"/>
        <v/>
      </c>
      <c r="E390" s="403" t="str">
        <f>IF($B390="-","",INDEX('Res.Aux.'!$A$12:$AE$722,MATCH($B390,'Res.Aux.'!$Y$12:$Y$722,0),MATCH(E$6,'Res.Aux.'!$A$14:$AE$14,0)))</f>
        <v/>
      </c>
      <c r="F390" s="402" t="str">
        <f t="shared" si="100"/>
        <v/>
      </c>
      <c r="G390" s="404" t="str">
        <f>IF($B390="-","",INDEX('Res.Aux.'!$A$12:$AE$722,MATCH($B390,'Res.Aux.'!$Y$12:$Y$722,0),MATCH(G$6,'Res.Aux.'!$A$14:$AE$14,0)))</f>
        <v/>
      </c>
      <c r="H390" s="405" t="str">
        <f>IF($B390="-","",Datos!$I$16)</f>
        <v/>
      </c>
      <c r="I390" s="406" t="str">
        <f>IF($C390="","",Datos!$G$16)</f>
        <v/>
      </c>
      <c r="J390" s="407" t="str">
        <f>IF($B390="-","",INDEX('Res.Aux.'!$A$12:$AE$722,MATCH($B390,'Res.Aux.'!$Y$12:$Y$722,0),MATCH(J$6,'Res.Aux.'!$A$14:$AE$14,0)))</f>
        <v/>
      </c>
      <c r="K390" s="408" t="str">
        <f>IF($C390="","",Datos!$H$26)</f>
        <v/>
      </c>
      <c r="L390" s="409" t="str">
        <f>IF($I390="","",INDEX(Datos!$D$25:$I$33,MATCH('G. VAR. MAKRO'!$M390,Datos!$E$25:$E$33,0),MATCH('G. VAR. MAKRO'!$L$6,Datos!$D$26:$I$26,0)))</f>
        <v/>
      </c>
      <c r="M390" s="407" t="str">
        <f>IF($I390="","",INDEX('Res.Aux.'!$A$12:$AE$722,MATCH($B390,'Res.Aux.'!$Y$12:$Y$722,0),MATCH(M$6,'Res.Aux.'!$A$22:$AE$22,0)))</f>
        <v/>
      </c>
      <c r="N390" s="410" t="str">
        <f>IF($B390="-","",INDEX('Res.Aux.'!$A$12:$AE$722,MATCH($B390,'Res.Aux.'!$Y$12:$Y$722,0),MATCH(N$6,'Res.Aux.'!$A$14:$AE$14,0)))</f>
        <v/>
      </c>
      <c r="O390" s="411"/>
      <c r="P390" s="412" t="str">
        <f t="shared" si="98"/>
        <v/>
      </c>
      <c r="Q390" s="413" t="str">
        <f t="shared" si="101"/>
        <v>ù</v>
      </c>
      <c r="R390" s="414" t="str">
        <f>IF($B390="-","",INDEX('Res.Aux.'!$A$12:$AE$722,MATCH($B390,'Res.Aux.'!$Y$12:$Y$722,0),MATCH(R$6,'Res.Aux.'!$A$15:$AE$15,0)))</f>
        <v/>
      </c>
      <c r="S390" s="415" t="str">
        <f>IF($B390="-","",INDEX('Res.Aux.'!$A$12:$AE$722,MATCH($B390,'Res.Aux.'!$Y$12:$Y$722,0),MATCH(S$6,'Res.Aux.'!$A$15:$AE$15,0)))</f>
        <v/>
      </c>
      <c r="T390" s="415" t="str">
        <f>IF($B390="-","",INDEX('Res.Aux.'!$A$12:$AE$722,MATCH($B390,'Res.Aux.'!$Y$12:$Y$722,0),MATCH(T$6,'Res.Aux.'!$A$15:$AE$15,0)))</f>
        <v/>
      </c>
      <c r="U390" s="416" t="str">
        <f>IF($B390="-","",INDEX('Res.Aux.'!$A$12:$AE$722,MATCH($B390,'Res.Aux.'!$Y$12:$Y$722,0),MATCH(U$6,'Res.Aux.'!$A$15:$AE$15,0)))</f>
        <v/>
      </c>
      <c r="V390" s="417"/>
      <c r="W390" s="414" t="str">
        <f t="shared" si="102"/>
        <v>-</v>
      </c>
      <c r="X390" s="415" t="str">
        <f t="shared" si="103"/>
        <v>-</v>
      </c>
      <c r="Y390" s="415" t="str">
        <f t="shared" si="104"/>
        <v>-</v>
      </c>
      <c r="Z390" s="416" t="str">
        <f t="shared" si="105"/>
        <v>-</v>
      </c>
      <c r="AA390" s="417"/>
      <c r="AB390" s="414" t="str">
        <f t="shared" si="106"/>
        <v>-</v>
      </c>
      <c r="AC390" s="415" t="str">
        <f t="shared" si="107"/>
        <v>-</v>
      </c>
      <c r="AD390" s="415" t="str">
        <f t="shared" si="108"/>
        <v>-</v>
      </c>
      <c r="AE390" s="416" t="str">
        <f t="shared" si="109"/>
        <v>-</v>
      </c>
      <c r="AF390" s="417"/>
      <c r="AG390" s="410" t="str">
        <f t="shared" si="110"/>
        <v>-</v>
      </c>
      <c r="AH390" s="417"/>
      <c r="AI390" s="418" t="str">
        <f t="shared" si="111"/>
        <v>ù</v>
      </c>
      <c r="AJ390" s="419" t="str">
        <f t="shared" si="112"/>
        <v>~</v>
      </c>
      <c r="AK390" s="417"/>
      <c r="AL390" s="414" t="str">
        <f t="shared" si="113"/>
        <v>-</v>
      </c>
      <c r="AM390" s="416" t="str">
        <f t="shared" si="114"/>
        <v>-</v>
      </c>
    </row>
    <row r="391" spans="2:39" ht="15" x14ac:dyDescent="0.3">
      <c r="B391" s="400" t="str">
        <f>IF(MAX(B$7:B390)+1&gt;MAX('Res.Aux.'!$Y$23:$Y$722),"-",MAX(B$7:B390)+1)</f>
        <v>-</v>
      </c>
      <c r="C391" s="401" t="str">
        <f>IF($B391="-","",INDEX('Res.Aux.'!$A$12:$AE$722,MATCH($B391,'Res.Aux.'!$Y$12:$Y$722,0),MATCH(C$6,'Res.Aux.'!$A$14:$AE$14,0)))</f>
        <v/>
      </c>
      <c r="D391" s="402" t="str">
        <f t="shared" si="99"/>
        <v/>
      </c>
      <c r="E391" s="403" t="str">
        <f>IF($B391="-","",INDEX('Res.Aux.'!$A$12:$AE$722,MATCH($B391,'Res.Aux.'!$Y$12:$Y$722,0),MATCH(E$6,'Res.Aux.'!$A$14:$AE$14,0)))</f>
        <v/>
      </c>
      <c r="F391" s="402" t="str">
        <f t="shared" si="100"/>
        <v/>
      </c>
      <c r="G391" s="404" t="str">
        <f>IF($B391="-","",INDEX('Res.Aux.'!$A$12:$AE$722,MATCH($B391,'Res.Aux.'!$Y$12:$Y$722,0),MATCH(G$6,'Res.Aux.'!$A$14:$AE$14,0)))</f>
        <v/>
      </c>
      <c r="H391" s="405" t="str">
        <f>IF($B391="-","",Datos!$I$16)</f>
        <v/>
      </c>
      <c r="I391" s="406" t="str">
        <f>IF($C391="","",Datos!$G$16)</f>
        <v/>
      </c>
      <c r="J391" s="407" t="str">
        <f>IF($B391="-","",INDEX('Res.Aux.'!$A$12:$AE$722,MATCH($B391,'Res.Aux.'!$Y$12:$Y$722,0),MATCH(J$6,'Res.Aux.'!$A$14:$AE$14,0)))</f>
        <v/>
      </c>
      <c r="K391" s="408" t="str">
        <f>IF($C391="","",Datos!$H$26)</f>
        <v/>
      </c>
      <c r="L391" s="409" t="str">
        <f>IF($I391="","",INDEX(Datos!$D$25:$I$33,MATCH('G. VAR. MAKRO'!$M391,Datos!$E$25:$E$33,0),MATCH('G. VAR. MAKRO'!$L$6,Datos!$D$26:$I$26,0)))</f>
        <v/>
      </c>
      <c r="M391" s="407" t="str">
        <f>IF($I391="","",INDEX('Res.Aux.'!$A$12:$AE$722,MATCH($B391,'Res.Aux.'!$Y$12:$Y$722,0),MATCH(M$6,'Res.Aux.'!$A$22:$AE$22,0)))</f>
        <v/>
      </c>
      <c r="N391" s="410" t="str">
        <f>IF($B391="-","",INDEX('Res.Aux.'!$A$12:$AE$722,MATCH($B391,'Res.Aux.'!$Y$12:$Y$722,0),MATCH(N$6,'Res.Aux.'!$A$14:$AE$14,0)))</f>
        <v/>
      </c>
      <c r="O391" s="411"/>
      <c r="P391" s="412" t="str">
        <f t="shared" si="98"/>
        <v/>
      </c>
      <c r="Q391" s="413" t="str">
        <f t="shared" si="101"/>
        <v>ù</v>
      </c>
      <c r="R391" s="414" t="str">
        <f>IF($B391="-","",INDEX('Res.Aux.'!$A$12:$AE$722,MATCH($B391,'Res.Aux.'!$Y$12:$Y$722,0),MATCH(R$6,'Res.Aux.'!$A$15:$AE$15,0)))</f>
        <v/>
      </c>
      <c r="S391" s="415" t="str">
        <f>IF($B391="-","",INDEX('Res.Aux.'!$A$12:$AE$722,MATCH($B391,'Res.Aux.'!$Y$12:$Y$722,0),MATCH(S$6,'Res.Aux.'!$A$15:$AE$15,0)))</f>
        <v/>
      </c>
      <c r="T391" s="415" t="str">
        <f>IF($B391="-","",INDEX('Res.Aux.'!$A$12:$AE$722,MATCH($B391,'Res.Aux.'!$Y$12:$Y$722,0),MATCH(T$6,'Res.Aux.'!$A$15:$AE$15,0)))</f>
        <v/>
      </c>
      <c r="U391" s="416" t="str">
        <f>IF($B391="-","",INDEX('Res.Aux.'!$A$12:$AE$722,MATCH($B391,'Res.Aux.'!$Y$12:$Y$722,0),MATCH(U$6,'Res.Aux.'!$A$15:$AE$15,0)))</f>
        <v/>
      </c>
      <c r="V391" s="417"/>
      <c r="W391" s="414" t="str">
        <f t="shared" si="102"/>
        <v>-</v>
      </c>
      <c r="X391" s="415" t="str">
        <f t="shared" si="103"/>
        <v>-</v>
      </c>
      <c r="Y391" s="415" t="str">
        <f t="shared" si="104"/>
        <v>-</v>
      </c>
      <c r="Z391" s="416" t="str">
        <f t="shared" si="105"/>
        <v>-</v>
      </c>
      <c r="AA391" s="417"/>
      <c r="AB391" s="414" t="str">
        <f t="shared" si="106"/>
        <v>-</v>
      </c>
      <c r="AC391" s="415" t="str">
        <f t="shared" si="107"/>
        <v>-</v>
      </c>
      <c r="AD391" s="415" t="str">
        <f t="shared" si="108"/>
        <v>-</v>
      </c>
      <c r="AE391" s="416" t="str">
        <f t="shared" si="109"/>
        <v>-</v>
      </c>
      <c r="AF391" s="417"/>
      <c r="AG391" s="410" t="str">
        <f t="shared" si="110"/>
        <v>-</v>
      </c>
      <c r="AH391" s="417"/>
      <c r="AI391" s="418" t="str">
        <f t="shared" si="111"/>
        <v>ù</v>
      </c>
      <c r="AJ391" s="419" t="str">
        <f t="shared" si="112"/>
        <v>~</v>
      </c>
      <c r="AK391" s="417"/>
      <c r="AL391" s="414" t="str">
        <f t="shared" si="113"/>
        <v>-</v>
      </c>
      <c r="AM391" s="416" t="str">
        <f t="shared" si="114"/>
        <v>-</v>
      </c>
    </row>
    <row r="392" spans="2:39" ht="15" x14ac:dyDescent="0.3">
      <c r="B392" s="400" t="str">
        <f>IF(MAX(B$7:B391)+1&gt;MAX('Res.Aux.'!$Y$23:$Y$722),"-",MAX(B$7:B391)+1)</f>
        <v>-</v>
      </c>
      <c r="C392" s="401" t="str">
        <f>IF($B392="-","",INDEX('Res.Aux.'!$A$12:$AE$722,MATCH($B392,'Res.Aux.'!$Y$12:$Y$722,0),MATCH(C$6,'Res.Aux.'!$A$14:$AE$14,0)))</f>
        <v/>
      </c>
      <c r="D392" s="402" t="str">
        <f t="shared" si="99"/>
        <v/>
      </c>
      <c r="E392" s="403" t="str">
        <f>IF($B392="-","",INDEX('Res.Aux.'!$A$12:$AE$722,MATCH($B392,'Res.Aux.'!$Y$12:$Y$722,0),MATCH(E$6,'Res.Aux.'!$A$14:$AE$14,0)))</f>
        <v/>
      </c>
      <c r="F392" s="402" t="str">
        <f t="shared" si="100"/>
        <v/>
      </c>
      <c r="G392" s="404" t="str">
        <f>IF($B392="-","",INDEX('Res.Aux.'!$A$12:$AE$722,MATCH($B392,'Res.Aux.'!$Y$12:$Y$722,0),MATCH(G$6,'Res.Aux.'!$A$14:$AE$14,0)))</f>
        <v/>
      </c>
      <c r="H392" s="405" t="str">
        <f>IF($B392="-","",Datos!$I$16)</f>
        <v/>
      </c>
      <c r="I392" s="406" t="str">
        <f>IF($C392="","",Datos!$G$16)</f>
        <v/>
      </c>
      <c r="J392" s="407" t="str">
        <f>IF($B392="-","",INDEX('Res.Aux.'!$A$12:$AE$722,MATCH($B392,'Res.Aux.'!$Y$12:$Y$722,0),MATCH(J$6,'Res.Aux.'!$A$14:$AE$14,0)))</f>
        <v/>
      </c>
      <c r="K392" s="408" t="str">
        <f>IF($C392="","",Datos!$H$26)</f>
        <v/>
      </c>
      <c r="L392" s="409" t="str">
        <f>IF($I392="","",INDEX(Datos!$D$25:$I$33,MATCH('G. VAR. MAKRO'!$M392,Datos!$E$25:$E$33,0),MATCH('G. VAR. MAKRO'!$L$6,Datos!$D$26:$I$26,0)))</f>
        <v/>
      </c>
      <c r="M392" s="407" t="str">
        <f>IF($I392="","",INDEX('Res.Aux.'!$A$12:$AE$722,MATCH($B392,'Res.Aux.'!$Y$12:$Y$722,0),MATCH(M$6,'Res.Aux.'!$A$22:$AE$22,0)))</f>
        <v/>
      </c>
      <c r="N392" s="410" t="str">
        <f>IF($B392="-","",INDEX('Res.Aux.'!$A$12:$AE$722,MATCH($B392,'Res.Aux.'!$Y$12:$Y$722,0),MATCH(N$6,'Res.Aux.'!$A$14:$AE$14,0)))</f>
        <v/>
      </c>
      <c r="O392" s="411"/>
      <c r="P392" s="412" t="str">
        <f t="shared" ref="P392:P455" si="115">IF($B392="-","","C")</f>
        <v/>
      </c>
      <c r="Q392" s="413" t="str">
        <f t="shared" si="101"/>
        <v>ù</v>
      </c>
      <c r="R392" s="414" t="str">
        <f>IF($B392="-","",INDEX('Res.Aux.'!$A$12:$AE$722,MATCH($B392,'Res.Aux.'!$Y$12:$Y$722,0),MATCH(R$6,'Res.Aux.'!$A$15:$AE$15,0)))</f>
        <v/>
      </c>
      <c r="S392" s="415" t="str">
        <f>IF($B392="-","",INDEX('Res.Aux.'!$A$12:$AE$722,MATCH($B392,'Res.Aux.'!$Y$12:$Y$722,0),MATCH(S$6,'Res.Aux.'!$A$15:$AE$15,0)))</f>
        <v/>
      </c>
      <c r="T392" s="415" t="str">
        <f>IF($B392="-","",INDEX('Res.Aux.'!$A$12:$AE$722,MATCH($B392,'Res.Aux.'!$Y$12:$Y$722,0),MATCH(T$6,'Res.Aux.'!$A$15:$AE$15,0)))</f>
        <v/>
      </c>
      <c r="U392" s="416" t="str">
        <f>IF($B392="-","",INDEX('Res.Aux.'!$A$12:$AE$722,MATCH($B392,'Res.Aux.'!$Y$12:$Y$722,0),MATCH(U$6,'Res.Aux.'!$A$15:$AE$15,0)))</f>
        <v/>
      </c>
      <c r="V392" s="417"/>
      <c r="W392" s="414" t="str">
        <f t="shared" si="102"/>
        <v>-</v>
      </c>
      <c r="X392" s="415" t="str">
        <f t="shared" si="103"/>
        <v>-</v>
      </c>
      <c r="Y392" s="415" t="str">
        <f t="shared" si="104"/>
        <v>-</v>
      </c>
      <c r="Z392" s="416" t="str">
        <f t="shared" si="105"/>
        <v>-</v>
      </c>
      <c r="AA392" s="417"/>
      <c r="AB392" s="414" t="str">
        <f t="shared" si="106"/>
        <v>-</v>
      </c>
      <c r="AC392" s="415" t="str">
        <f t="shared" si="107"/>
        <v>-</v>
      </c>
      <c r="AD392" s="415" t="str">
        <f t="shared" si="108"/>
        <v>-</v>
      </c>
      <c r="AE392" s="416" t="str">
        <f t="shared" si="109"/>
        <v>-</v>
      </c>
      <c r="AF392" s="417"/>
      <c r="AG392" s="410" t="str">
        <f t="shared" si="110"/>
        <v>-</v>
      </c>
      <c r="AH392" s="417"/>
      <c r="AI392" s="418" t="str">
        <f t="shared" si="111"/>
        <v>ù</v>
      </c>
      <c r="AJ392" s="419" t="str">
        <f t="shared" si="112"/>
        <v>~</v>
      </c>
      <c r="AK392" s="417"/>
      <c r="AL392" s="414" t="str">
        <f t="shared" si="113"/>
        <v>-</v>
      </c>
      <c r="AM392" s="416" t="str">
        <f t="shared" si="114"/>
        <v>-</v>
      </c>
    </row>
    <row r="393" spans="2:39" ht="15" x14ac:dyDescent="0.3">
      <c r="B393" s="400" t="str">
        <f>IF(MAX(B$7:B392)+1&gt;MAX('Res.Aux.'!$Y$23:$Y$722),"-",MAX(B$7:B392)+1)</f>
        <v>-</v>
      </c>
      <c r="C393" s="401" t="str">
        <f>IF($B393="-","",INDEX('Res.Aux.'!$A$12:$AE$722,MATCH($B393,'Res.Aux.'!$Y$12:$Y$722,0),MATCH(C$6,'Res.Aux.'!$A$14:$AE$14,0)))</f>
        <v/>
      </c>
      <c r="D393" s="402" t="str">
        <f t="shared" si="99"/>
        <v/>
      </c>
      <c r="E393" s="403" t="str">
        <f>IF($B393="-","",INDEX('Res.Aux.'!$A$12:$AE$722,MATCH($B393,'Res.Aux.'!$Y$12:$Y$722,0),MATCH(E$6,'Res.Aux.'!$A$14:$AE$14,0)))</f>
        <v/>
      </c>
      <c r="F393" s="402" t="str">
        <f t="shared" si="100"/>
        <v/>
      </c>
      <c r="G393" s="404" t="str">
        <f>IF($B393="-","",INDEX('Res.Aux.'!$A$12:$AE$722,MATCH($B393,'Res.Aux.'!$Y$12:$Y$722,0),MATCH(G$6,'Res.Aux.'!$A$14:$AE$14,0)))</f>
        <v/>
      </c>
      <c r="H393" s="405" t="str">
        <f>IF($B393="-","",Datos!$I$16)</f>
        <v/>
      </c>
      <c r="I393" s="406" t="str">
        <f>IF($C393="","",Datos!$G$16)</f>
        <v/>
      </c>
      <c r="J393" s="407" t="str">
        <f>IF($B393="-","",INDEX('Res.Aux.'!$A$12:$AE$722,MATCH($B393,'Res.Aux.'!$Y$12:$Y$722,0),MATCH(J$6,'Res.Aux.'!$A$14:$AE$14,0)))</f>
        <v/>
      </c>
      <c r="K393" s="408" t="str">
        <f>IF($C393="","",Datos!$H$26)</f>
        <v/>
      </c>
      <c r="L393" s="409" t="str">
        <f>IF($I393="","",INDEX(Datos!$D$25:$I$33,MATCH('G. VAR. MAKRO'!$M393,Datos!$E$25:$E$33,0),MATCH('G. VAR. MAKRO'!$L$6,Datos!$D$26:$I$26,0)))</f>
        <v/>
      </c>
      <c r="M393" s="407" t="str">
        <f>IF($I393="","",INDEX('Res.Aux.'!$A$12:$AE$722,MATCH($B393,'Res.Aux.'!$Y$12:$Y$722,0),MATCH(M$6,'Res.Aux.'!$A$22:$AE$22,0)))</f>
        <v/>
      </c>
      <c r="N393" s="410" t="str">
        <f>IF($B393="-","",INDEX('Res.Aux.'!$A$12:$AE$722,MATCH($B393,'Res.Aux.'!$Y$12:$Y$722,0),MATCH(N$6,'Res.Aux.'!$A$14:$AE$14,0)))</f>
        <v/>
      </c>
      <c r="O393" s="411"/>
      <c r="P393" s="412" t="str">
        <f t="shared" si="115"/>
        <v/>
      </c>
      <c r="Q393" s="413" t="str">
        <f t="shared" si="101"/>
        <v>ù</v>
      </c>
      <c r="R393" s="414" t="str">
        <f>IF($B393="-","",INDEX('Res.Aux.'!$A$12:$AE$722,MATCH($B393,'Res.Aux.'!$Y$12:$Y$722,0),MATCH(R$6,'Res.Aux.'!$A$15:$AE$15,0)))</f>
        <v/>
      </c>
      <c r="S393" s="415" t="str">
        <f>IF($B393="-","",INDEX('Res.Aux.'!$A$12:$AE$722,MATCH($B393,'Res.Aux.'!$Y$12:$Y$722,0),MATCH(S$6,'Res.Aux.'!$A$15:$AE$15,0)))</f>
        <v/>
      </c>
      <c r="T393" s="415" t="str">
        <f>IF($B393="-","",INDEX('Res.Aux.'!$A$12:$AE$722,MATCH($B393,'Res.Aux.'!$Y$12:$Y$722,0),MATCH(T$6,'Res.Aux.'!$A$15:$AE$15,0)))</f>
        <v/>
      </c>
      <c r="U393" s="416" t="str">
        <f>IF($B393="-","",INDEX('Res.Aux.'!$A$12:$AE$722,MATCH($B393,'Res.Aux.'!$Y$12:$Y$722,0),MATCH(U$6,'Res.Aux.'!$A$15:$AE$15,0)))</f>
        <v/>
      </c>
      <c r="V393" s="417"/>
      <c r="W393" s="414" t="str">
        <f t="shared" si="102"/>
        <v>-</v>
      </c>
      <c r="X393" s="415" t="str">
        <f t="shared" si="103"/>
        <v>-</v>
      </c>
      <c r="Y393" s="415" t="str">
        <f t="shared" si="104"/>
        <v>-</v>
      </c>
      <c r="Z393" s="416" t="str">
        <f t="shared" si="105"/>
        <v>-</v>
      </c>
      <c r="AA393" s="417"/>
      <c r="AB393" s="414" t="str">
        <f t="shared" si="106"/>
        <v>-</v>
      </c>
      <c r="AC393" s="415" t="str">
        <f t="shared" si="107"/>
        <v>-</v>
      </c>
      <c r="AD393" s="415" t="str">
        <f t="shared" si="108"/>
        <v>-</v>
      </c>
      <c r="AE393" s="416" t="str">
        <f t="shared" si="109"/>
        <v>-</v>
      </c>
      <c r="AF393" s="417"/>
      <c r="AG393" s="410" t="str">
        <f t="shared" si="110"/>
        <v>-</v>
      </c>
      <c r="AH393" s="417"/>
      <c r="AI393" s="418" t="str">
        <f t="shared" si="111"/>
        <v>ù</v>
      </c>
      <c r="AJ393" s="419" t="str">
        <f t="shared" si="112"/>
        <v>~</v>
      </c>
      <c r="AK393" s="417"/>
      <c r="AL393" s="414" t="str">
        <f t="shared" si="113"/>
        <v>-</v>
      </c>
      <c r="AM393" s="416" t="str">
        <f t="shared" si="114"/>
        <v>-</v>
      </c>
    </row>
    <row r="394" spans="2:39" ht="15" x14ac:dyDescent="0.3">
      <c r="B394" s="400" t="str">
        <f>IF(MAX(B$7:B393)+1&gt;MAX('Res.Aux.'!$Y$23:$Y$722),"-",MAX(B$7:B393)+1)</f>
        <v>-</v>
      </c>
      <c r="C394" s="401" t="str">
        <f>IF($B394="-","",INDEX('Res.Aux.'!$A$12:$AE$722,MATCH($B394,'Res.Aux.'!$Y$12:$Y$722,0),MATCH(C$6,'Res.Aux.'!$A$14:$AE$14,0)))</f>
        <v/>
      </c>
      <c r="D394" s="402" t="str">
        <f t="shared" si="99"/>
        <v/>
      </c>
      <c r="E394" s="403" t="str">
        <f>IF($B394="-","",INDEX('Res.Aux.'!$A$12:$AE$722,MATCH($B394,'Res.Aux.'!$Y$12:$Y$722,0),MATCH(E$6,'Res.Aux.'!$A$14:$AE$14,0)))</f>
        <v/>
      </c>
      <c r="F394" s="402" t="str">
        <f t="shared" si="100"/>
        <v/>
      </c>
      <c r="G394" s="404" t="str">
        <f>IF($B394="-","",INDEX('Res.Aux.'!$A$12:$AE$722,MATCH($B394,'Res.Aux.'!$Y$12:$Y$722,0),MATCH(G$6,'Res.Aux.'!$A$14:$AE$14,0)))</f>
        <v/>
      </c>
      <c r="H394" s="405" t="str">
        <f>IF($B394="-","",Datos!$I$16)</f>
        <v/>
      </c>
      <c r="I394" s="406" t="str">
        <f>IF($C394="","",Datos!$G$16)</f>
        <v/>
      </c>
      <c r="J394" s="407" t="str">
        <f>IF($B394="-","",INDEX('Res.Aux.'!$A$12:$AE$722,MATCH($B394,'Res.Aux.'!$Y$12:$Y$722,0),MATCH(J$6,'Res.Aux.'!$A$14:$AE$14,0)))</f>
        <v/>
      </c>
      <c r="K394" s="408" t="str">
        <f>IF($C394="","",Datos!$H$26)</f>
        <v/>
      </c>
      <c r="L394" s="409" t="str">
        <f>IF($I394="","",INDEX(Datos!$D$25:$I$33,MATCH('G. VAR. MAKRO'!$M394,Datos!$E$25:$E$33,0),MATCH('G. VAR. MAKRO'!$L$6,Datos!$D$26:$I$26,0)))</f>
        <v/>
      </c>
      <c r="M394" s="407" t="str">
        <f>IF($I394="","",INDEX('Res.Aux.'!$A$12:$AE$722,MATCH($B394,'Res.Aux.'!$Y$12:$Y$722,0),MATCH(M$6,'Res.Aux.'!$A$22:$AE$22,0)))</f>
        <v/>
      </c>
      <c r="N394" s="410" t="str">
        <f>IF($B394="-","",INDEX('Res.Aux.'!$A$12:$AE$722,MATCH($B394,'Res.Aux.'!$Y$12:$Y$722,0),MATCH(N$6,'Res.Aux.'!$A$14:$AE$14,0)))</f>
        <v/>
      </c>
      <c r="O394" s="411"/>
      <c r="P394" s="412" t="str">
        <f t="shared" si="115"/>
        <v/>
      </c>
      <c r="Q394" s="413" t="str">
        <f t="shared" si="101"/>
        <v>ù</v>
      </c>
      <c r="R394" s="414" t="str">
        <f>IF($B394="-","",INDEX('Res.Aux.'!$A$12:$AE$722,MATCH($B394,'Res.Aux.'!$Y$12:$Y$722,0),MATCH(R$6,'Res.Aux.'!$A$15:$AE$15,0)))</f>
        <v/>
      </c>
      <c r="S394" s="415" t="str">
        <f>IF($B394="-","",INDEX('Res.Aux.'!$A$12:$AE$722,MATCH($B394,'Res.Aux.'!$Y$12:$Y$722,0),MATCH(S$6,'Res.Aux.'!$A$15:$AE$15,0)))</f>
        <v/>
      </c>
      <c r="T394" s="415" t="str">
        <f>IF($B394="-","",INDEX('Res.Aux.'!$A$12:$AE$722,MATCH($B394,'Res.Aux.'!$Y$12:$Y$722,0),MATCH(T$6,'Res.Aux.'!$A$15:$AE$15,0)))</f>
        <v/>
      </c>
      <c r="U394" s="416" t="str">
        <f>IF($B394="-","",INDEX('Res.Aux.'!$A$12:$AE$722,MATCH($B394,'Res.Aux.'!$Y$12:$Y$722,0),MATCH(U$6,'Res.Aux.'!$A$15:$AE$15,0)))</f>
        <v/>
      </c>
      <c r="V394" s="417"/>
      <c r="W394" s="414" t="str">
        <f t="shared" si="102"/>
        <v>-</v>
      </c>
      <c r="X394" s="415" t="str">
        <f t="shared" si="103"/>
        <v>-</v>
      </c>
      <c r="Y394" s="415" t="str">
        <f t="shared" si="104"/>
        <v>-</v>
      </c>
      <c r="Z394" s="416" t="str">
        <f t="shared" si="105"/>
        <v>-</v>
      </c>
      <c r="AA394" s="417"/>
      <c r="AB394" s="414" t="str">
        <f t="shared" si="106"/>
        <v>-</v>
      </c>
      <c r="AC394" s="415" t="str">
        <f t="shared" si="107"/>
        <v>-</v>
      </c>
      <c r="AD394" s="415" t="str">
        <f t="shared" si="108"/>
        <v>-</v>
      </c>
      <c r="AE394" s="416" t="str">
        <f t="shared" si="109"/>
        <v>-</v>
      </c>
      <c r="AF394" s="417"/>
      <c r="AG394" s="410" t="str">
        <f t="shared" si="110"/>
        <v>-</v>
      </c>
      <c r="AH394" s="417"/>
      <c r="AI394" s="418" t="str">
        <f t="shared" si="111"/>
        <v>ù</v>
      </c>
      <c r="AJ394" s="419" t="str">
        <f t="shared" si="112"/>
        <v>~</v>
      </c>
      <c r="AK394" s="417"/>
      <c r="AL394" s="414" t="str">
        <f t="shared" si="113"/>
        <v>-</v>
      </c>
      <c r="AM394" s="416" t="str">
        <f t="shared" si="114"/>
        <v>-</v>
      </c>
    </row>
    <row r="395" spans="2:39" ht="15" x14ac:dyDescent="0.3">
      <c r="B395" s="400" t="str">
        <f>IF(MAX(B$7:B394)+1&gt;MAX('Res.Aux.'!$Y$23:$Y$722),"-",MAX(B$7:B394)+1)</f>
        <v>-</v>
      </c>
      <c r="C395" s="401" t="str">
        <f>IF($B395="-","",INDEX('Res.Aux.'!$A$12:$AE$722,MATCH($B395,'Res.Aux.'!$Y$12:$Y$722,0),MATCH(C$6,'Res.Aux.'!$A$14:$AE$14,0)))</f>
        <v/>
      </c>
      <c r="D395" s="402" t="str">
        <f t="shared" si="99"/>
        <v/>
      </c>
      <c r="E395" s="403" t="str">
        <f>IF($B395="-","",INDEX('Res.Aux.'!$A$12:$AE$722,MATCH($B395,'Res.Aux.'!$Y$12:$Y$722,0),MATCH(E$6,'Res.Aux.'!$A$14:$AE$14,0)))</f>
        <v/>
      </c>
      <c r="F395" s="402" t="str">
        <f t="shared" si="100"/>
        <v/>
      </c>
      <c r="G395" s="404" t="str">
        <f>IF($B395="-","",INDEX('Res.Aux.'!$A$12:$AE$722,MATCH($B395,'Res.Aux.'!$Y$12:$Y$722,0),MATCH(G$6,'Res.Aux.'!$A$14:$AE$14,0)))</f>
        <v/>
      </c>
      <c r="H395" s="405" t="str">
        <f>IF($B395="-","",Datos!$I$16)</f>
        <v/>
      </c>
      <c r="I395" s="406" t="str">
        <f>IF($C395="","",Datos!$G$16)</f>
        <v/>
      </c>
      <c r="J395" s="407" t="str">
        <f>IF($B395="-","",INDEX('Res.Aux.'!$A$12:$AE$722,MATCH($B395,'Res.Aux.'!$Y$12:$Y$722,0),MATCH(J$6,'Res.Aux.'!$A$14:$AE$14,0)))</f>
        <v/>
      </c>
      <c r="K395" s="408" t="str">
        <f>IF($C395="","",Datos!$H$26)</f>
        <v/>
      </c>
      <c r="L395" s="409" t="str">
        <f>IF($I395="","",INDEX(Datos!$D$25:$I$33,MATCH('G. VAR. MAKRO'!$M395,Datos!$E$25:$E$33,0),MATCH('G. VAR. MAKRO'!$L$6,Datos!$D$26:$I$26,0)))</f>
        <v/>
      </c>
      <c r="M395" s="407" t="str">
        <f>IF($I395="","",INDEX('Res.Aux.'!$A$12:$AE$722,MATCH($B395,'Res.Aux.'!$Y$12:$Y$722,0),MATCH(M$6,'Res.Aux.'!$A$22:$AE$22,0)))</f>
        <v/>
      </c>
      <c r="N395" s="410" t="str">
        <f>IF($B395="-","",INDEX('Res.Aux.'!$A$12:$AE$722,MATCH($B395,'Res.Aux.'!$Y$12:$Y$722,0),MATCH(N$6,'Res.Aux.'!$A$14:$AE$14,0)))</f>
        <v/>
      </c>
      <c r="O395" s="411"/>
      <c r="P395" s="412" t="str">
        <f t="shared" si="115"/>
        <v/>
      </c>
      <c r="Q395" s="413" t="str">
        <f t="shared" si="101"/>
        <v>ù</v>
      </c>
      <c r="R395" s="414" t="str">
        <f>IF($B395="-","",INDEX('Res.Aux.'!$A$12:$AE$722,MATCH($B395,'Res.Aux.'!$Y$12:$Y$722,0),MATCH(R$6,'Res.Aux.'!$A$15:$AE$15,0)))</f>
        <v/>
      </c>
      <c r="S395" s="415" t="str">
        <f>IF($B395="-","",INDEX('Res.Aux.'!$A$12:$AE$722,MATCH($B395,'Res.Aux.'!$Y$12:$Y$722,0),MATCH(S$6,'Res.Aux.'!$A$15:$AE$15,0)))</f>
        <v/>
      </c>
      <c r="T395" s="415" t="str">
        <f>IF($B395="-","",INDEX('Res.Aux.'!$A$12:$AE$722,MATCH($B395,'Res.Aux.'!$Y$12:$Y$722,0),MATCH(T$6,'Res.Aux.'!$A$15:$AE$15,0)))</f>
        <v/>
      </c>
      <c r="U395" s="416" t="str">
        <f>IF($B395="-","",INDEX('Res.Aux.'!$A$12:$AE$722,MATCH($B395,'Res.Aux.'!$Y$12:$Y$722,0),MATCH(U$6,'Res.Aux.'!$A$15:$AE$15,0)))</f>
        <v/>
      </c>
      <c r="V395" s="417"/>
      <c r="W395" s="414" t="str">
        <f t="shared" si="102"/>
        <v>-</v>
      </c>
      <c r="X395" s="415" t="str">
        <f t="shared" si="103"/>
        <v>-</v>
      </c>
      <c r="Y395" s="415" t="str">
        <f t="shared" si="104"/>
        <v>-</v>
      </c>
      <c r="Z395" s="416" t="str">
        <f t="shared" si="105"/>
        <v>-</v>
      </c>
      <c r="AA395" s="417"/>
      <c r="AB395" s="414" t="str">
        <f t="shared" si="106"/>
        <v>-</v>
      </c>
      <c r="AC395" s="415" t="str">
        <f t="shared" si="107"/>
        <v>-</v>
      </c>
      <c r="AD395" s="415" t="str">
        <f t="shared" si="108"/>
        <v>-</v>
      </c>
      <c r="AE395" s="416" t="str">
        <f t="shared" si="109"/>
        <v>-</v>
      </c>
      <c r="AF395" s="417"/>
      <c r="AG395" s="410" t="str">
        <f t="shared" si="110"/>
        <v>-</v>
      </c>
      <c r="AH395" s="417"/>
      <c r="AI395" s="418" t="str">
        <f t="shared" si="111"/>
        <v>ù</v>
      </c>
      <c r="AJ395" s="419" t="str">
        <f t="shared" si="112"/>
        <v>~</v>
      </c>
      <c r="AK395" s="417"/>
      <c r="AL395" s="414" t="str">
        <f t="shared" si="113"/>
        <v>-</v>
      </c>
      <c r="AM395" s="416" t="str">
        <f t="shared" si="114"/>
        <v>-</v>
      </c>
    </row>
    <row r="396" spans="2:39" ht="15" x14ac:dyDescent="0.3">
      <c r="B396" s="400" t="str">
        <f>IF(MAX(B$7:B395)+1&gt;MAX('Res.Aux.'!$Y$23:$Y$722),"-",MAX(B$7:B395)+1)</f>
        <v>-</v>
      </c>
      <c r="C396" s="401" t="str">
        <f>IF($B396="-","",INDEX('Res.Aux.'!$A$12:$AE$722,MATCH($B396,'Res.Aux.'!$Y$12:$Y$722,0),MATCH(C$6,'Res.Aux.'!$A$14:$AE$14,0)))</f>
        <v/>
      </c>
      <c r="D396" s="402" t="str">
        <f t="shared" si="99"/>
        <v/>
      </c>
      <c r="E396" s="403" t="str">
        <f>IF($B396="-","",INDEX('Res.Aux.'!$A$12:$AE$722,MATCH($B396,'Res.Aux.'!$Y$12:$Y$722,0),MATCH(E$6,'Res.Aux.'!$A$14:$AE$14,0)))</f>
        <v/>
      </c>
      <c r="F396" s="402" t="str">
        <f t="shared" si="100"/>
        <v/>
      </c>
      <c r="G396" s="404" t="str">
        <f>IF($B396="-","",INDEX('Res.Aux.'!$A$12:$AE$722,MATCH($B396,'Res.Aux.'!$Y$12:$Y$722,0),MATCH(G$6,'Res.Aux.'!$A$14:$AE$14,0)))</f>
        <v/>
      </c>
      <c r="H396" s="405" t="str">
        <f>IF($B396="-","",Datos!$I$16)</f>
        <v/>
      </c>
      <c r="I396" s="406" t="str">
        <f>IF($C396="","",Datos!$G$16)</f>
        <v/>
      </c>
      <c r="J396" s="407" t="str">
        <f>IF($B396="-","",INDEX('Res.Aux.'!$A$12:$AE$722,MATCH($B396,'Res.Aux.'!$Y$12:$Y$722,0),MATCH(J$6,'Res.Aux.'!$A$14:$AE$14,0)))</f>
        <v/>
      </c>
      <c r="K396" s="408" t="str">
        <f>IF($C396="","",Datos!$H$26)</f>
        <v/>
      </c>
      <c r="L396" s="409" t="str">
        <f>IF($I396="","",INDEX(Datos!$D$25:$I$33,MATCH('G. VAR. MAKRO'!$M396,Datos!$E$25:$E$33,0),MATCH('G. VAR. MAKRO'!$L$6,Datos!$D$26:$I$26,0)))</f>
        <v/>
      </c>
      <c r="M396" s="407" t="str">
        <f>IF($I396="","",INDEX('Res.Aux.'!$A$12:$AE$722,MATCH($B396,'Res.Aux.'!$Y$12:$Y$722,0),MATCH(M$6,'Res.Aux.'!$A$22:$AE$22,0)))</f>
        <v/>
      </c>
      <c r="N396" s="410" t="str">
        <f>IF($B396="-","",INDEX('Res.Aux.'!$A$12:$AE$722,MATCH($B396,'Res.Aux.'!$Y$12:$Y$722,0),MATCH(N$6,'Res.Aux.'!$A$14:$AE$14,0)))</f>
        <v/>
      </c>
      <c r="O396" s="411"/>
      <c r="P396" s="412" t="str">
        <f t="shared" si="115"/>
        <v/>
      </c>
      <c r="Q396" s="413" t="str">
        <f t="shared" si="101"/>
        <v>ù</v>
      </c>
      <c r="R396" s="414" t="str">
        <f>IF($B396="-","",INDEX('Res.Aux.'!$A$12:$AE$722,MATCH($B396,'Res.Aux.'!$Y$12:$Y$722,0),MATCH(R$6,'Res.Aux.'!$A$15:$AE$15,0)))</f>
        <v/>
      </c>
      <c r="S396" s="415" t="str">
        <f>IF($B396="-","",INDEX('Res.Aux.'!$A$12:$AE$722,MATCH($B396,'Res.Aux.'!$Y$12:$Y$722,0),MATCH(S$6,'Res.Aux.'!$A$15:$AE$15,0)))</f>
        <v/>
      </c>
      <c r="T396" s="415" t="str">
        <f>IF($B396="-","",INDEX('Res.Aux.'!$A$12:$AE$722,MATCH($B396,'Res.Aux.'!$Y$12:$Y$722,0),MATCH(T$6,'Res.Aux.'!$A$15:$AE$15,0)))</f>
        <v/>
      </c>
      <c r="U396" s="416" t="str">
        <f>IF($B396="-","",INDEX('Res.Aux.'!$A$12:$AE$722,MATCH($B396,'Res.Aux.'!$Y$12:$Y$722,0),MATCH(U$6,'Res.Aux.'!$A$15:$AE$15,0)))</f>
        <v/>
      </c>
      <c r="V396" s="417"/>
      <c r="W396" s="414" t="str">
        <f t="shared" si="102"/>
        <v>-</v>
      </c>
      <c r="X396" s="415" t="str">
        <f t="shared" si="103"/>
        <v>-</v>
      </c>
      <c r="Y396" s="415" t="str">
        <f t="shared" si="104"/>
        <v>-</v>
      </c>
      <c r="Z396" s="416" t="str">
        <f t="shared" si="105"/>
        <v>-</v>
      </c>
      <c r="AA396" s="417"/>
      <c r="AB396" s="414" t="str">
        <f t="shared" si="106"/>
        <v>-</v>
      </c>
      <c r="AC396" s="415" t="str">
        <f t="shared" si="107"/>
        <v>-</v>
      </c>
      <c r="AD396" s="415" t="str">
        <f t="shared" si="108"/>
        <v>-</v>
      </c>
      <c r="AE396" s="416" t="str">
        <f t="shared" si="109"/>
        <v>-</v>
      </c>
      <c r="AF396" s="417"/>
      <c r="AG396" s="410" t="str">
        <f t="shared" si="110"/>
        <v>-</v>
      </c>
      <c r="AH396" s="417"/>
      <c r="AI396" s="418" t="str">
        <f t="shared" si="111"/>
        <v>ù</v>
      </c>
      <c r="AJ396" s="419" t="str">
        <f t="shared" si="112"/>
        <v>~</v>
      </c>
      <c r="AK396" s="417"/>
      <c r="AL396" s="414" t="str">
        <f t="shared" si="113"/>
        <v>-</v>
      </c>
      <c r="AM396" s="416" t="str">
        <f t="shared" si="114"/>
        <v>-</v>
      </c>
    </row>
    <row r="397" spans="2:39" ht="15" x14ac:dyDescent="0.3">
      <c r="B397" s="400" t="str">
        <f>IF(MAX(B$7:B396)+1&gt;MAX('Res.Aux.'!$Y$23:$Y$722),"-",MAX(B$7:B396)+1)</f>
        <v>-</v>
      </c>
      <c r="C397" s="401" t="str">
        <f>IF($B397="-","",INDEX('Res.Aux.'!$A$12:$AE$722,MATCH($B397,'Res.Aux.'!$Y$12:$Y$722,0),MATCH(C$6,'Res.Aux.'!$A$14:$AE$14,0)))</f>
        <v/>
      </c>
      <c r="D397" s="402" t="str">
        <f t="shared" si="99"/>
        <v/>
      </c>
      <c r="E397" s="403" t="str">
        <f>IF($B397="-","",INDEX('Res.Aux.'!$A$12:$AE$722,MATCH($B397,'Res.Aux.'!$Y$12:$Y$722,0),MATCH(E$6,'Res.Aux.'!$A$14:$AE$14,0)))</f>
        <v/>
      </c>
      <c r="F397" s="402" t="str">
        <f t="shared" si="100"/>
        <v/>
      </c>
      <c r="G397" s="404" t="str">
        <f>IF($B397="-","",INDEX('Res.Aux.'!$A$12:$AE$722,MATCH($B397,'Res.Aux.'!$Y$12:$Y$722,0),MATCH(G$6,'Res.Aux.'!$A$14:$AE$14,0)))</f>
        <v/>
      </c>
      <c r="H397" s="405" t="str">
        <f>IF($B397="-","",Datos!$I$16)</f>
        <v/>
      </c>
      <c r="I397" s="406" t="str">
        <f>IF($C397="","",Datos!$G$16)</f>
        <v/>
      </c>
      <c r="J397" s="407" t="str">
        <f>IF($B397="-","",INDEX('Res.Aux.'!$A$12:$AE$722,MATCH($B397,'Res.Aux.'!$Y$12:$Y$722,0),MATCH(J$6,'Res.Aux.'!$A$14:$AE$14,0)))</f>
        <v/>
      </c>
      <c r="K397" s="408" t="str">
        <f>IF($C397="","",Datos!$H$26)</f>
        <v/>
      </c>
      <c r="L397" s="409" t="str">
        <f>IF($I397="","",INDEX(Datos!$D$25:$I$33,MATCH('G. VAR. MAKRO'!$M397,Datos!$E$25:$E$33,0),MATCH('G. VAR. MAKRO'!$L$6,Datos!$D$26:$I$26,0)))</f>
        <v/>
      </c>
      <c r="M397" s="407" t="str">
        <f>IF($I397="","",INDEX('Res.Aux.'!$A$12:$AE$722,MATCH($B397,'Res.Aux.'!$Y$12:$Y$722,0),MATCH(M$6,'Res.Aux.'!$A$22:$AE$22,0)))</f>
        <v/>
      </c>
      <c r="N397" s="410" t="str">
        <f>IF($B397="-","",INDEX('Res.Aux.'!$A$12:$AE$722,MATCH($B397,'Res.Aux.'!$Y$12:$Y$722,0),MATCH(N$6,'Res.Aux.'!$A$14:$AE$14,0)))</f>
        <v/>
      </c>
      <c r="O397" s="411"/>
      <c r="P397" s="412" t="str">
        <f t="shared" si="115"/>
        <v/>
      </c>
      <c r="Q397" s="413" t="str">
        <f t="shared" si="101"/>
        <v>ù</v>
      </c>
      <c r="R397" s="414" t="str">
        <f>IF($B397="-","",INDEX('Res.Aux.'!$A$12:$AE$722,MATCH($B397,'Res.Aux.'!$Y$12:$Y$722,0),MATCH(R$6,'Res.Aux.'!$A$15:$AE$15,0)))</f>
        <v/>
      </c>
      <c r="S397" s="415" t="str">
        <f>IF($B397="-","",INDEX('Res.Aux.'!$A$12:$AE$722,MATCH($B397,'Res.Aux.'!$Y$12:$Y$722,0),MATCH(S$6,'Res.Aux.'!$A$15:$AE$15,0)))</f>
        <v/>
      </c>
      <c r="T397" s="415" t="str">
        <f>IF($B397="-","",INDEX('Res.Aux.'!$A$12:$AE$722,MATCH($B397,'Res.Aux.'!$Y$12:$Y$722,0),MATCH(T$6,'Res.Aux.'!$A$15:$AE$15,0)))</f>
        <v/>
      </c>
      <c r="U397" s="416" t="str">
        <f>IF($B397="-","",INDEX('Res.Aux.'!$A$12:$AE$722,MATCH($B397,'Res.Aux.'!$Y$12:$Y$722,0),MATCH(U$6,'Res.Aux.'!$A$15:$AE$15,0)))</f>
        <v/>
      </c>
      <c r="V397" s="417"/>
      <c r="W397" s="414" t="str">
        <f t="shared" si="102"/>
        <v>-</v>
      </c>
      <c r="X397" s="415" t="str">
        <f t="shared" si="103"/>
        <v>-</v>
      </c>
      <c r="Y397" s="415" t="str">
        <f t="shared" si="104"/>
        <v>-</v>
      </c>
      <c r="Z397" s="416" t="str">
        <f t="shared" si="105"/>
        <v>-</v>
      </c>
      <c r="AA397" s="417"/>
      <c r="AB397" s="414" t="str">
        <f t="shared" si="106"/>
        <v>-</v>
      </c>
      <c r="AC397" s="415" t="str">
        <f t="shared" si="107"/>
        <v>-</v>
      </c>
      <c r="AD397" s="415" t="str">
        <f t="shared" si="108"/>
        <v>-</v>
      </c>
      <c r="AE397" s="416" t="str">
        <f t="shared" si="109"/>
        <v>-</v>
      </c>
      <c r="AF397" s="417"/>
      <c r="AG397" s="410" t="str">
        <f t="shared" si="110"/>
        <v>-</v>
      </c>
      <c r="AH397" s="417"/>
      <c r="AI397" s="418" t="str">
        <f t="shared" si="111"/>
        <v>ù</v>
      </c>
      <c r="AJ397" s="419" t="str">
        <f t="shared" si="112"/>
        <v>~</v>
      </c>
      <c r="AK397" s="417"/>
      <c r="AL397" s="414" t="str">
        <f t="shared" si="113"/>
        <v>-</v>
      </c>
      <c r="AM397" s="416" t="str">
        <f t="shared" si="114"/>
        <v>-</v>
      </c>
    </row>
    <row r="398" spans="2:39" ht="15" x14ac:dyDescent="0.3">
      <c r="B398" s="400" t="str">
        <f>IF(MAX(B$7:B397)+1&gt;MAX('Res.Aux.'!$Y$23:$Y$722),"-",MAX(B$7:B397)+1)</f>
        <v>-</v>
      </c>
      <c r="C398" s="401" t="str">
        <f>IF($B398="-","",INDEX('Res.Aux.'!$A$12:$AE$722,MATCH($B398,'Res.Aux.'!$Y$12:$Y$722,0),MATCH(C$6,'Res.Aux.'!$A$14:$AE$14,0)))</f>
        <v/>
      </c>
      <c r="D398" s="402" t="str">
        <f t="shared" ref="D398:D461" si="116">IF(C398="","","/")</f>
        <v/>
      </c>
      <c r="E398" s="403" t="str">
        <f>IF($B398="-","",INDEX('Res.Aux.'!$A$12:$AE$722,MATCH($B398,'Res.Aux.'!$Y$12:$Y$722,0),MATCH(E$6,'Res.Aux.'!$A$14:$AE$14,0)))</f>
        <v/>
      </c>
      <c r="F398" s="402" t="str">
        <f t="shared" ref="F398:F461" si="117">IF(E398="","","/")</f>
        <v/>
      </c>
      <c r="G398" s="404" t="str">
        <f>IF($B398="-","",INDEX('Res.Aux.'!$A$12:$AE$722,MATCH($B398,'Res.Aux.'!$Y$12:$Y$722,0),MATCH(G$6,'Res.Aux.'!$A$14:$AE$14,0)))</f>
        <v/>
      </c>
      <c r="H398" s="405" t="str">
        <f>IF($B398="-","",Datos!$I$16)</f>
        <v/>
      </c>
      <c r="I398" s="406" t="str">
        <f>IF($C398="","",Datos!$G$16)</f>
        <v/>
      </c>
      <c r="J398" s="407" t="str">
        <f>IF($B398="-","",INDEX('Res.Aux.'!$A$12:$AE$722,MATCH($B398,'Res.Aux.'!$Y$12:$Y$722,0),MATCH(J$6,'Res.Aux.'!$A$14:$AE$14,0)))</f>
        <v/>
      </c>
      <c r="K398" s="408" t="str">
        <f>IF($C398="","",Datos!$H$26)</f>
        <v/>
      </c>
      <c r="L398" s="409" t="str">
        <f>IF($I398="","",INDEX(Datos!$D$25:$I$33,MATCH('G. VAR. MAKRO'!$M398,Datos!$E$25:$E$33,0),MATCH('G. VAR. MAKRO'!$L$6,Datos!$D$26:$I$26,0)))</f>
        <v/>
      </c>
      <c r="M398" s="407" t="str">
        <f>IF($I398="","",INDEX('Res.Aux.'!$A$12:$AE$722,MATCH($B398,'Res.Aux.'!$Y$12:$Y$722,0),MATCH(M$6,'Res.Aux.'!$A$22:$AE$22,0)))</f>
        <v/>
      </c>
      <c r="N398" s="410" t="str">
        <f>IF($B398="-","",INDEX('Res.Aux.'!$A$12:$AE$722,MATCH($B398,'Res.Aux.'!$Y$12:$Y$722,0),MATCH(N$6,'Res.Aux.'!$A$14:$AE$14,0)))</f>
        <v/>
      </c>
      <c r="O398" s="411"/>
      <c r="P398" s="412" t="str">
        <f t="shared" si="115"/>
        <v/>
      </c>
      <c r="Q398" s="413" t="str">
        <f t="shared" ref="Q398:Q461" si="118">AI398</f>
        <v>ù</v>
      </c>
      <c r="R398" s="414" t="str">
        <f>IF($B398="-","",INDEX('Res.Aux.'!$A$12:$AE$722,MATCH($B398,'Res.Aux.'!$Y$12:$Y$722,0),MATCH(R$6,'Res.Aux.'!$A$15:$AE$15,0)))</f>
        <v/>
      </c>
      <c r="S398" s="415" t="str">
        <f>IF($B398="-","",INDEX('Res.Aux.'!$A$12:$AE$722,MATCH($B398,'Res.Aux.'!$Y$12:$Y$722,0),MATCH(S$6,'Res.Aux.'!$A$15:$AE$15,0)))</f>
        <v/>
      </c>
      <c r="T398" s="415" t="str">
        <f>IF($B398="-","",INDEX('Res.Aux.'!$A$12:$AE$722,MATCH($B398,'Res.Aux.'!$Y$12:$Y$722,0),MATCH(T$6,'Res.Aux.'!$A$15:$AE$15,0)))</f>
        <v/>
      </c>
      <c r="U398" s="416" t="str">
        <f>IF($B398="-","",INDEX('Res.Aux.'!$A$12:$AE$722,MATCH($B398,'Res.Aux.'!$Y$12:$Y$722,0),MATCH(U$6,'Res.Aux.'!$A$15:$AE$15,0)))</f>
        <v/>
      </c>
      <c r="V398" s="417"/>
      <c r="W398" s="414" t="str">
        <f t="shared" ref="W398:W461" si="119">IF(OR(R398="-",R398=0,R398=""),"-",(R398*W$1))</f>
        <v>-</v>
      </c>
      <c r="X398" s="415" t="str">
        <f t="shared" ref="X398:X461" si="120">IF(OR(S398="-",S398=0,S398=""),"-",(S398*X$1))</f>
        <v>-</v>
      </c>
      <c r="Y398" s="415" t="str">
        <f t="shared" ref="Y398:Y461" si="121">IF(OR(T398="-",T398=0,T398=""),"-",(T398*Y$1))</f>
        <v>-</v>
      </c>
      <c r="Z398" s="416" t="str">
        <f t="shared" ref="Z398:Z461" si="122">IF(OR(U398="-",U398=0,U398=""),"-",(U398*Z$1))</f>
        <v>-</v>
      </c>
      <c r="AA398" s="417"/>
      <c r="AB398" s="414" t="str">
        <f t="shared" ref="AB398:AB461" si="123">IF(SUM(R398,W398)=0,"-",SUM(R398,W398))</f>
        <v>-</v>
      </c>
      <c r="AC398" s="415" t="str">
        <f t="shared" ref="AC398:AC461" si="124">IF(SUM(S398,X398)=0,"-",SUM(S398,X398))</f>
        <v>-</v>
      </c>
      <c r="AD398" s="415" t="str">
        <f t="shared" ref="AD398:AD461" si="125">IF(SUM(T398,Y398)=0,"-",SUM(T398,Y398))</f>
        <v>-</v>
      </c>
      <c r="AE398" s="416" t="str">
        <f t="shared" ref="AE398:AE461" si="126">IF(SUM(U398,Z398)=0,"-",SUM(U398,Z398))</f>
        <v>-</v>
      </c>
      <c r="AF398" s="417"/>
      <c r="AG398" s="410" t="str">
        <f t="shared" ref="AG398:AG461" si="127">IF(SUM(AB398:AE398)=0,"-",SUM(AB398:AE398))</f>
        <v>-</v>
      </c>
      <c r="AH398" s="417"/>
      <c r="AI398" s="418" t="str">
        <f t="shared" ref="AI398:AI461" si="128">IF(AND(N398&lt;&gt;"",AG398&lt;&gt;"-"),IF(AG398=N398,"ü","û"),IF(OR(N398=0,N398="",N398="-"),"ù","$"))</f>
        <v>ù</v>
      </c>
      <c r="AJ398" s="419" t="str">
        <f t="shared" ref="AJ398:AJ461" si="129">IF(AI398="ü","-",IF(AI398="ù","~",IF(AI398="$","???",AG398-N398)))</f>
        <v>~</v>
      </c>
      <c r="AK398" s="417"/>
      <c r="AL398" s="414" t="str">
        <f t="shared" ref="AL398:AL461" si="130">IF(SUM(R398:U398)=0,"-",SUM(R398:U398))</f>
        <v>-</v>
      </c>
      <c r="AM398" s="416" t="str">
        <f t="shared" ref="AM398:AM461" si="131">IF(SUM(W398:Z398)=0,"-",SUM(W398:Z398))</f>
        <v>-</v>
      </c>
    </row>
    <row r="399" spans="2:39" ht="15" x14ac:dyDescent="0.3">
      <c r="B399" s="400" t="str">
        <f>IF(MAX(B$7:B398)+1&gt;MAX('Res.Aux.'!$Y$23:$Y$722),"-",MAX(B$7:B398)+1)</f>
        <v>-</v>
      </c>
      <c r="C399" s="401" t="str">
        <f>IF($B399="-","",INDEX('Res.Aux.'!$A$12:$AE$722,MATCH($B399,'Res.Aux.'!$Y$12:$Y$722,0),MATCH(C$6,'Res.Aux.'!$A$14:$AE$14,0)))</f>
        <v/>
      </c>
      <c r="D399" s="402" t="str">
        <f t="shared" si="116"/>
        <v/>
      </c>
      <c r="E399" s="403" t="str">
        <f>IF($B399="-","",INDEX('Res.Aux.'!$A$12:$AE$722,MATCH($B399,'Res.Aux.'!$Y$12:$Y$722,0),MATCH(E$6,'Res.Aux.'!$A$14:$AE$14,0)))</f>
        <v/>
      </c>
      <c r="F399" s="402" t="str">
        <f t="shared" si="117"/>
        <v/>
      </c>
      <c r="G399" s="404" t="str">
        <f>IF($B399="-","",INDEX('Res.Aux.'!$A$12:$AE$722,MATCH($B399,'Res.Aux.'!$Y$12:$Y$722,0),MATCH(G$6,'Res.Aux.'!$A$14:$AE$14,0)))</f>
        <v/>
      </c>
      <c r="H399" s="405" t="str">
        <f>IF($B399="-","",Datos!$I$16)</f>
        <v/>
      </c>
      <c r="I399" s="406" t="str">
        <f>IF($C399="","",Datos!$G$16)</f>
        <v/>
      </c>
      <c r="J399" s="407" t="str">
        <f>IF($B399="-","",INDEX('Res.Aux.'!$A$12:$AE$722,MATCH($B399,'Res.Aux.'!$Y$12:$Y$722,0),MATCH(J$6,'Res.Aux.'!$A$14:$AE$14,0)))</f>
        <v/>
      </c>
      <c r="K399" s="408" t="str">
        <f>IF($C399="","",Datos!$H$26)</f>
        <v/>
      </c>
      <c r="L399" s="409" t="str">
        <f>IF($I399="","",INDEX(Datos!$D$25:$I$33,MATCH('G. VAR. MAKRO'!$M399,Datos!$E$25:$E$33,0),MATCH('G. VAR. MAKRO'!$L$6,Datos!$D$26:$I$26,0)))</f>
        <v/>
      </c>
      <c r="M399" s="407" t="str">
        <f>IF($I399="","",INDEX('Res.Aux.'!$A$12:$AE$722,MATCH($B399,'Res.Aux.'!$Y$12:$Y$722,0),MATCH(M$6,'Res.Aux.'!$A$22:$AE$22,0)))</f>
        <v/>
      </c>
      <c r="N399" s="410" t="str">
        <f>IF($B399="-","",INDEX('Res.Aux.'!$A$12:$AE$722,MATCH($B399,'Res.Aux.'!$Y$12:$Y$722,0),MATCH(N$6,'Res.Aux.'!$A$14:$AE$14,0)))</f>
        <v/>
      </c>
      <c r="O399" s="411"/>
      <c r="P399" s="412" t="str">
        <f t="shared" si="115"/>
        <v/>
      </c>
      <c r="Q399" s="413" t="str">
        <f t="shared" si="118"/>
        <v>ù</v>
      </c>
      <c r="R399" s="414" t="str">
        <f>IF($B399="-","",INDEX('Res.Aux.'!$A$12:$AE$722,MATCH($B399,'Res.Aux.'!$Y$12:$Y$722,0),MATCH(R$6,'Res.Aux.'!$A$15:$AE$15,0)))</f>
        <v/>
      </c>
      <c r="S399" s="415" t="str">
        <f>IF($B399="-","",INDEX('Res.Aux.'!$A$12:$AE$722,MATCH($B399,'Res.Aux.'!$Y$12:$Y$722,0),MATCH(S$6,'Res.Aux.'!$A$15:$AE$15,0)))</f>
        <v/>
      </c>
      <c r="T399" s="415" t="str">
        <f>IF($B399="-","",INDEX('Res.Aux.'!$A$12:$AE$722,MATCH($B399,'Res.Aux.'!$Y$12:$Y$722,0),MATCH(T$6,'Res.Aux.'!$A$15:$AE$15,0)))</f>
        <v/>
      </c>
      <c r="U399" s="416" t="str">
        <f>IF($B399="-","",INDEX('Res.Aux.'!$A$12:$AE$722,MATCH($B399,'Res.Aux.'!$Y$12:$Y$722,0),MATCH(U$6,'Res.Aux.'!$A$15:$AE$15,0)))</f>
        <v/>
      </c>
      <c r="V399" s="417"/>
      <c r="W399" s="414" t="str">
        <f t="shared" si="119"/>
        <v>-</v>
      </c>
      <c r="X399" s="415" t="str">
        <f t="shared" si="120"/>
        <v>-</v>
      </c>
      <c r="Y399" s="415" t="str">
        <f t="shared" si="121"/>
        <v>-</v>
      </c>
      <c r="Z399" s="416" t="str">
        <f t="shared" si="122"/>
        <v>-</v>
      </c>
      <c r="AA399" s="417"/>
      <c r="AB399" s="414" t="str">
        <f t="shared" si="123"/>
        <v>-</v>
      </c>
      <c r="AC399" s="415" t="str">
        <f t="shared" si="124"/>
        <v>-</v>
      </c>
      <c r="AD399" s="415" t="str">
        <f t="shared" si="125"/>
        <v>-</v>
      </c>
      <c r="AE399" s="416" t="str">
        <f t="shared" si="126"/>
        <v>-</v>
      </c>
      <c r="AF399" s="417"/>
      <c r="AG399" s="410" t="str">
        <f t="shared" si="127"/>
        <v>-</v>
      </c>
      <c r="AH399" s="417"/>
      <c r="AI399" s="418" t="str">
        <f t="shared" si="128"/>
        <v>ù</v>
      </c>
      <c r="AJ399" s="419" t="str">
        <f t="shared" si="129"/>
        <v>~</v>
      </c>
      <c r="AK399" s="417"/>
      <c r="AL399" s="414" t="str">
        <f t="shared" si="130"/>
        <v>-</v>
      </c>
      <c r="AM399" s="416" t="str">
        <f t="shared" si="131"/>
        <v>-</v>
      </c>
    </row>
    <row r="400" spans="2:39" ht="15" x14ac:dyDescent="0.3">
      <c r="B400" s="400" t="str">
        <f>IF(MAX(B$7:B399)+1&gt;MAX('Res.Aux.'!$Y$23:$Y$722),"-",MAX(B$7:B399)+1)</f>
        <v>-</v>
      </c>
      <c r="C400" s="401" t="str">
        <f>IF($B400="-","",INDEX('Res.Aux.'!$A$12:$AE$722,MATCH($B400,'Res.Aux.'!$Y$12:$Y$722,0),MATCH(C$6,'Res.Aux.'!$A$14:$AE$14,0)))</f>
        <v/>
      </c>
      <c r="D400" s="402" t="str">
        <f t="shared" si="116"/>
        <v/>
      </c>
      <c r="E400" s="403" t="str">
        <f>IF($B400="-","",INDEX('Res.Aux.'!$A$12:$AE$722,MATCH($B400,'Res.Aux.'!$Y$12:$Y$722,0),MATCH(E$6,'Res.Aux.'!$A$14:$AE$14,0)))</f>
        <v/>
      </c>
      <c r="F400" s="402" t="str">
        <f t="shared" si="117"/>
        <v/>
      </c>
      <c r="G400" s="404" t="str">
        <f>IF($B400="-","",INDEX('Res.Aux.'!$A$12:$AE$722,MATCH($B400,'Res.Aux.'!$Y$12:$Y$722,0),MATCH(G$6,'Res.Aux.'!$A$14:$AE$14,0)))</f>
        <v/>
      </c>
      <c r="H400" s="405" t="str">
        <f>IF($B400="-","",Datos!$I$16)</f>
        <v/>
      </c>
      <c r="I400" s="406" t="str">
        <f>IF($C400="","",Datos!$G$16)</f>
        <v/>
      </c>
      <c r="J400" s="407" t="str">
        <f>IF($B400="-","",INDEX('Res.Aux.'!$A$12:$AE$722,MATCH($B400,'Res.Aux.'!$Y$12:$Y$722,0),MATCH(J$6,'Res.Aux.'!$A$14:$AE$14,0)))</f>
        <v/>
      </c>
      <c r="K400" s="408" t="str">
        <f>IF($C400="","",Datos!$H$26)</f>
        <v/>
      </c>
      <c r="L400" s="409" t="str">
        <f>IF($I400="","",INDEX(Datos!$D$25:$I$33,MATCH('G. VAR. MAKRO'!$M400,Datos!$E$25:$E$33,0),MATCH('G. VAR. MAKRO'!$L$6,Datos!$D$26:$I$26,0)))</f>
        <v/>
      </c>
      <c r="M400" s="407" t="str">
        <f>IF($I400="","",INDEX('Res.Aux.'!$A$12:$AE$722,MATCH($B400,'Res.Aux.'!$Y$12:$Y$722,0),MATCH(M$6,'Res.Aux.'!$A$22:$AE$22,0)))</f>
        <v/>
      </c>
      <c r="N400" s="410" t="str">
        <f>IF($B400="-","",INDEX('Res.Aux.'!$A$12:$AE$722,MATCH($B400,'Res.Aux.'!$Y$12:$Y$722,0),MATCH(N$6,'Res.Aux.'!$A$14:$AE$14,0)))</f>
        <v/>
      </c>
      <c r="O400" s="411"/>
      <c r="P400" s="412" t="str">
        <f t="shared" si="115"/>
        <v/>
      </c>
      <c r="Q400" s="413" t="str">
        <f t="shared" si="118"/>
        <v>ù</v>
      </c>
      <c r="R400" s="414" t="str">
        <f>IF($B400="-","",INDEX('Res.Aux.'!$A$12:$AE$722,MATCH($B400,'Res.Aux.'!$Y$12:$Y$722,0),MATCH(R$6,'Res.Aux.'!$A$15:$AE$15,0)))</f>
        <v/>
      </c>
      <c r="S400" s="415" t="str">
        <f>IF($B400="-","",INDEX('Res.Aux.'!$A$12:$AE$722,MATCH($B400,'Res.Aux.'!$Y$12:$Y$722,0),MATCH(S$6,'Res.Aux.'!$A$15:$AE$15,0)))</f>
        <v/>
      </c>
      <c r="T400" s="415" t="str">
        <f>IF($B400="-","",INDEX('Res.Aux.'!$A$12:$AE$722,MATCH($B400,'Res.Aux.'!$Y$12:$Y$722,0),MATCH(T$6,'Res.Aux.'!$A$15:$AE$15,0)))</f>
        <v/>
      </c>
      <c r="U400" s="416" t="str">
        <f>IF($B400="-","",INDEX('Res.Aux.'!$A$12:$AE$722,MATCH($B400,'Res.Aux.'!$Y$12:$Y$722,0),MATCH(U$6,'Res.Aux.'!$A$15:$AE$15,0)))</f>
        <v/>
      </c>
      <c r="V400" s="417"/>
      <c r="W400" s="414" t="str">
        <f t="shared" si="119"/>
        <v>-</v>
      </c>
      <c r="X400" s="415" t="str">
        <f t="shared" si="120"/>
        <v>-</v>
      </c>
      <c r="Y400" s="415" t="str">
        <f t="shared" si="121"/>
        <v>-</v>
      </c>
      <c r="Z400" s="416" t="str">
        <f t="shared" si="122"/>
        <v>-</v>
      </c>
      <c r="AA400" s="417"/>
      <c r="AB400" s="414" t="str">
        <f t="shared" si="123"/>
        <v>-</v>
      </c>
      <c r="AC400" s="415" t="str">
        <f t="shared" si="124"/>
        <v>-</v>
      </c>
      <c r="AD400" s="415" t="str">
        <f t="shared" si="125"/>
        <v>-</v>
      </c>
      <c r="AE400" s="416" t="str">
        <f t="shared" si="126"/>
        <v>-</v>
      </c>
      <c r="AF400" s="417"/>
      <c r="AG400" s="410" t="str">
        <f t="shared" si="127"/>
        <v>-</v>
      </c>
      <c r="AH400" s="417"/>
      <c r="AI400" s="418" t="str">
        <f t="shared" si="128"/>
        <v>ù</v>
      </c>
      <c r="AJ400" s="419" t="str">
        <f t="shared" si="129"/>
        <v>~</v>
      </c>
      <c r="AK400" s="417"/>
      <c r="AL400" s="414" t="str">
        <f t="shared" si="130"/>
        <v>-</v>
      </c>
      <c r="AM400" s="416" t="str">
        <f t="shared" si="131"/>
        <v>-</v>
      </c>
    </row>
    <row r="401" spans="2:39" ht="15" x14ac:dyDescent="0.3">
      <c r="B401" s="400" t="str">
        <f>IF(MAX(B$7:B400)+1&gt;MAX('Res.Aux.'!$Y$23:$Y$722),"-",MAX(B$7:B400)+1)</f>
        <v>-</v>
      </c>
      <c r="C401" s="401" t="str">
        <f>IF($B401="-","",INDEX('Res.Aux.'!$A$12:$AE$722,MATCH($B401,'Res.Aux.'!$Y$12:$Y$722,0),MATCH(C$6,'Res.Aux.'!$A$14:$AE$14,0)))</f>
        <v/>
      </c>
      <c r="D401" s="402" t="str">
        <f t="shared" si="116"/>
        <v/>
      </c>
      <c r="E401" s="403" t="str">
        <f>IF($B401="-","",INDEX('Res.Aux.'!$A$12:$AE$722,MATCH($B401,'Res.Aux.'!$Y$12:$Y$722,0),MATCH(E$6,'Res.Aux.'!$A$14:$AE$14,0)))</f>
        <v/>
      </c>
      <c r="F401" s="402" t="str">
        <f t="shared" si="117"/>
        <v/>
      </c>
      <c r="G401" s="404" t="str">
        <f>IF($B401="-","",INDEX('Res.Aux.'!$A$12:$AE$722,MATCH($B401,'Res.Aux.'!$Y$12:$Y$722,0),MATCH(G$6,'Res.Aux.'!$A$14:$AE$14,0)))</f>
        <v/>
      </c>
      <c r="H401" s="405" t="str">
        <f>IF($B401="-","",Datos!$I$16)</f>
        <v/>
      </c>
      <c r="I401" s="406" t="str">
        <f>IF($C401="","",Datos!$G$16)</f>
        <v/>
      </c>
      <c r="J401" s="407" t="str">
        <f>IF($B401="-","",INDEX('Res.Aux.'!$A$12:$AE$722,MATCH($B401,'Res.Aux.'!$Y$12:$Y$722,0),MATCH(J$6,'Res.Aux.'!$A$14:$AE$14,0)))</f>
        <v/>
      </c>
      <c r="K401" s="408" t="str">
        <f>IF($C401="","",Datos!$H$26)</f>
        <v/>
      </c>
      <c r="L401" s="409" t="str">
        <f>IF($I401="","",INDEX(Datos!$D$25:$I$33,MATCH('G. VAR. MAKRO'!$M401,Datos!$E$25:$E$33,0),MATCH('G. VAR. MAKRO'!$L$6,Datos!$D$26:$I$26,0)))</f>
        <v/>
      </c>
      <c r="M401" s="407" t="str">
        <f>IF($I401="","",INDEX('Res.Aux.'!$A$12:$AE$722,MATCH($B401,'Res.Aux.'!$Y$12:$Y$722,0),MATCH(M$6,'Res.Aux.'!$A$22:$AE$22,0)))</f>
        <v/>
      </c>
      <c r="N401" s="410" t="str">
        <f>IF($B401="-","",INDEX('Res.Aux.'!$A$12:$AE$722,MATCH($B401,'Res.Aux.'!$Y$12:$Y$722,0),MATCH(N$6,'Res.Aux.'!$A$14:$AE$14,0)))</f>
        <v/>
      </c>
      <c r="O401" s="411"/>
      <c r="P401" s="412" t="str">
        <f t="shared" si="115"/>
        <v/>
      </c>
      <c r="Q401" s="413" t="str">
        <f t="shared" si="118"/>
        <v>ù</v>
      </c>
      <c r="R401" s="414" t="str">
        <f>IF($B401="-","",INDEX('Res.Aux.'!$A$12:$AE$722,MATCH($B401,'Res.Aux.'!$Y$12:$Y$722,0),MATCH(R$6,'Res.Aux.'!$A$15:$AE$15,0)))</f>
        <v/>
      </c>
      <c r="S401" s="415" t="str">
        <f>IF($B401="-","",INDEX('Res.Aux.'!$A$12:$AE$722,MATCH($B401,'Res.Aux.'!$Y$12:$Y$722,0),MATCH(S$6,'Res.Aux.'!$A$15:$AE$15,0)))</f>
        <v/>
      </c>
      <c r="T401" s="415" t="str">
        <f>IF($B401="-","",INDEX('Res.Aux.'!$A$12:$AE$722,MATCH($B401,'Res.Aux.'!$Y$12:$Y$722,0),MATCH(T$6,'Res.Aux.'!$A$15:$AE$15,0)))</f>
        <v/>
      </c>
      <c r="U401" s="416" t="str">
        <f>IF($B401="-","",INDEX('Res.Aux.'!$A$12:$AE$722,MATCH($B401,'Res.Aux.'!$Y$12:$Y$722,0),MATCH(U$6,'Res.Aux.'!$A$15:$AE$15,0)))</f>
        <v/>
      </c>
      <c r="V401" s="417"/>
      <c r="W401" s="414" t="str">
        <f t="shared" si="119"/>
        <v>-</v>
      </c>
      <c r="X401" s="415" t="str">
        <f t="shared" si="120"/>
        <v>-</v>
      </c>
      <c r="Y401" s="415" t="str">
        <f t="shared" si="121"/>
        <v>-</v>
      </c>
      <c r="Z401" s="416" t="str">
        <f t="shared" si="122"/>
        <v>-</v>
      </c>
      <c r="AA401" s="417"/>
      <c r="AB401" s="414" t="str">
        <f t="shared" si="123"/>
        <v>-</v>
      </c>
      <c r="AC401" s="415" t="str">
        <f t="shared" si="124"/>
        <v>-</v>
      </c>
      <c r="AD401" s="415" t="str">
        <f t="shared" si="125"/>
        <v>-</v>
      </c>
      <c r="AE401" s="416" t="str">
        <f t="shared" si="126"/>
        <v>-</v>
      </c>
      <c r="AF401" s="417"/>
      <c r="AG401" s="410" t="str">
        <f t="shared" si="127"/>
        <v>-</v>
      </c>
      <c r="AH401" s="417"/>
      <c r="AI401" s="418" t="str">
        <f t="shared" si="128"/>
        <v>ù</v>
      </c>
      <c r="AJ401" s="419" t="str">
        <f t="shared" si="129"/>
        <v>~</v>
      </c>
      <c r="AK401" s="417"/>
      <c r="AL401" s="414" t="str">
        <f t="shared" si="130"/>
        <v>-</v>
      </c>
      <c r="AM401" s="416" t="str">
        <f t="shared" si="131"/>
        <v>-</v>
      </c>
    </row>
    <row r="402" spans="2:39" ht="15" x14ac:dyDescent="0.3">
      <c r="B402" s="400" t="str">
        <f>IF(MAX(B$7:B401)+1&gt;MAX('Res.Aux.'!$Y$23:$Y$722),"-",MAX(B$7:B401)+1)</f>
        <v>-</v>
      </c>
      <c r="C402" s="401" t="str">
        <f>IF($B402="-","",INDEX('Res.Aux.'!$A$12:$AE$722,MATCH($B402,'Res.Aux.'!$Y$12:$Y$722,0),MATCH(C$6,'Res.Aux.'!$A$14:$AE$14,0)))</f>
        <v/>
      </c>
      <c r="D402" s="402" t="str">
        <f t="shared" si="116"/>
        <v/>
      </c>
      <c r="E402" s="403" t="str">
        <f>IF($B402="-","",INDEX('Res.Aux.'!$A$12:$AE$722,MATCH($B402,'Res.Aux.'!$Y$12:$Y$722,0),MATCH(E$6,'Res.Aux.'!$A$14:$AE$14,0)))</f>
        <v/>
      </c>
      <c r="F402" s="402" t="str">
        <f t="shared" si="117"/>
        <v/>
      </c>
      <c r="G402" s="404" t="str">
        <f>IF($B402="-","",INDEX('Res.Aux.'!$A$12:$AE$722,MATCH($B402,'Res.Aux.'!$Y$12:$Y$722,0),MATCH(G$6,'Res.Aux.'!$A$14:$AE$14,0)))</f>
        <v/>
      </c>
      <c r="H402" s="405" t="str">
        <f>IF($B402="-","",Datos!$I$16)</f>
        <v/>
      </c>
      <c r="I402" s="406" t="str">
        <f>IF($C402="","",Datos!$G$16)</f>
        <v/>
      </c>
      <c r="J402" s="407" t="str">
        <f>IF($B402="-","",INDEX('Res.Aux.'!$A$12:$AE$722,MATCH($B402,'Res.Aux.'!$Y$12:$Y$722,0),MATCH(J$6,'Res.Aux.'!$A$14:$AE$14,0)))</f>
        <v/>
      </c>
      <c r="K402" s="408" t="str">
        <f>IF($C402="","",Datos!$H$26)</f>
        <v/>
      </c>
      <c r="L402" s="409" t="str">
        <f>IF($I402="","",INDEX(Datos!$D$25:$I$33,MATCH('G. VAR. MAKRO'!$M402,Datos!$E$25:$E$33,0),MATCH('G. VAR. MAKRO'!$L$6,Datos!$D$26:$I$26,0)))</f>
        <v/>
      </c>
      <c r="M402" s="407" t="str">
        <f>IF($I402="","",INDEX('Res.Aux.'!$A$12:$AE$722,MATCH($B402,'Res.Aux.'!$Y$12:$Y$722,0),MATCH(M$6,'Res.Aux.'!$A$22:$AE$22,0)))</f>
        <v/>
      </c>
      <c r="N402" s="410" t="str">
        <f>IF($B402="-","",INDEX('Res.Aux.'!$A$12:$AE$722,MATCH($B402,'Res.Aux.'!$Y$12:$Y$722,0),MATCH(N$6,'Res.Aux.'!$A$14:$AE$14,0)))</f>
        <v/>
      </c>
      <c r="O402" s="411"/>
      <c r="P402" s="412" t="str">
        <f t="shared" si="115"/>
        <v/>
      </c>
      <c r="Q402" s="413" t="str">
        <f t="shared" si="118"/>
        <v>ù</v>
      </c>
      <c r="R402" s="414" t="str">
        <f>IF($B402="-","",INDEX('Res.Aux.'!$A$12:$AE$722,MATCH($B402,'Res.Aux.'!$Y$12:$Y$722,0),MATCH(R$6,'Res.Aux.'!$A$15:$AE$15,0)))</f>
        <v/>
      </c>
      <c r="S402" s="415" t="str">
        <f>IF($B402="-","",INDEX('Res.Aux.'!$A$12:$AE$722,MATCH($B402,'Res.Aux.'!$Y$12:$Y$722,0),MATCH(S$6,'Res.Aux.'!$A$15:$AE$15,0)))</f>
        <v/>
      </c>
      <c r="T402" s="415" t="str">
        <f>IF($B402="-","",INDEX('Res.Aux.'!$A$12:$AE$722,MATCH($B402,'Res.Aux.'!$Y$12:$Y$722,0),MATCH(T$6,'Res.Aux.'!$A$15:$AE$15,0)))</f>
        <v/>
      </c>
      <c r="U402" s="416" t="str">
        <f>IF($B402="-","",INDEX('Res.Aux.'!$A$12:$AE$722,MATCH($B402,'Res.Aux.'!$Y$12:$Y$722,0),MATCH(U$6,'Res.Aux.'!$A$15:$AE$15,0)))</f>
        <v/>
      </c>
      <c r="V402" s="417"/>
      <c r="W402" s="414" t="str">
        <f t="shared" si="119"/>
        <v>-</v>
      </c>
      <c r="X402" s="415" t="str">
        <f t="shared" si="120"/>
        <v>-</v>
      </c>
      <c r="Y402" s="415" t="str">
        <f t="shared" si="121"/>
        <v>-</v>
      </c>
      <c r="Z402" s="416" t="str">
        <f t="shared" si="122"/>
        <v>-</v>
      </c>
      <c r="AA402" s="417"/>
      <c r="AB402" s="414" t="str">
        <f t="shared" si="123"/>
        <v>-</v>
      </c>
      <c r="AC402" s="415" t="str">
        <f t="shared" si="124"/>
        <v>-</v>
      </c>
      <c r="AD402" s="415" t="str">
        <f t="shared" si="125"/>
        <v>-</v>
      </c>
      <c r="AE402" s="416" t="str">
        <f t="shared" si="126"/>
        <v>-</v>
      </c>
      <c r="AF402" s="417"/>
      <c r="AG402" s="410" t="str">
        <f t="shared" si="127"/>
        <v>-</v>
      </c>
      <c r="AH402" s="417"/>
      <c r="AI402" s="418" t="str">
        <f t="shared" si="128"/>
        <v>ù</v>
      </c>
      <c r="AJ402" s="419" t="str">
        <f t="shared" si="129"/>
        <v>~</v>
      </c>
      <c r="AK402" s="417"/>
      <c r="AL402" s="414" t="str">
        <f t="shared" si="130"/>
        <v>-</v>
      </c>
      <c r="AM402" s="416" t="str">
        <f t="shared" si="131"/>
        <v>-</v>
      </c>
    </row>
    <row r="403" spans="2:39" ht="15" x14ac:dyDescent="0.3">
      <c r="B403" s="400" t="str">
        <f>IF(MAX(B$7:B402)+1&gt;MAX('Res.Aux.'!$Y$23:$Y$722),"-",MAX(B$7:B402)+1)</f>
        <v>-</v>
      </c>
      <c r="C403" s="401" t="str">
        <f>IF($B403="-","",INDEX('Res.Aux.'!$A$12:$AE$722,MATCH($B403,'Res.Aux.'!$Y$12:$Y$722,0),MATCH(C$6,'Res.Aux.'!$A$14:$AE$14,0)))</f>
        <v/>
      </c>
      <c r="D403" s="402" t="str">
        <f t="shared" si="116"/>
        <v/>
      </c>
      <c r="E403" s="403" t="str">
        <f>IF($B403="-","",INDEX('Res.Aux.'!$A$12:$AE$722,MATCH($B403,'Res.Aux.'!$Y$12:$Y$722,0),MATCH(E$6,'Res.Aux.'!$A$14:$AE$14,0)))</f>
        <v/>
      </c>
      <c r="F403" s="402" t="str">
        <f t="shared" si="117"/>
        <v/>
      </c>
      <c r="G403" s="404" t="str">
        <f>IF($B403="-","",INDEX('Res.Aux.'!$A$12:$AE$722,MATCH($B403,'Res.Aux.'!$Y$12:$Y$722,0),MATCH(G$6,'Res.Aux.'!$A$14:$AE$14,0)))</f>
        <v/>
      </c>
      <c r="H403" s="405" t="str">
        <f>IF($B403="-","",Datos!$I$16)</f>
        <v/>
      </c>
      <c r="I403" s="406" t="str">
        <f>IF($C403="","",Datos!$G$16)</f>
        <v/>
      </c>
      <c r="J403" s="407" t="str">
        <f>IF($B403="-","",INDEX('Res.Aux.'!$A$12:$AE$722,MATCH($B403,'Res.Aux.'!$Y$12:$Y$722,0),MATCH(J$6,'Res.Aux.'!$A$14:$AE$14,0)))</f>
        <v/>
      </c>
      <c r="K403" s="408" t="str">
        <f>IF($C403="","",Datos!$H$26)</f>
        <v/>
      </c>
      <c r="L403" s="409" t="str">
        <f>IF($I403="","",INDEX(Datos!$D$25:$I$33,MATCH('G. VAR. MAKRO'!$M403,Datos!$E$25:$E$33,0),MATCH('G. VAR. MAKRO'!$L$6,Datos!$D$26:$I$26,0)))</f>
        <v/>
      </c>
      <c r="M403" s="407" t="str">
        <f>IF($I403="","",INDEX('Res.Aux.'!$A$12:$AE$722,MATCH($B403,'Res.Aux.'!$Y$12:$Y$722,0),MATCH(M$6,'Res.Aux.'!$A$22:$AE$22,0)))</f>
        <v/>
      </c>
      <c r="N403" s="410" t="str">
        <f>IF($B403="-","",INDEX('Res.Aux.'!$A$12:$AE$722,MATCH($B403,'Res.Aux.'!$Y$12:$Y$722,0),MATCH(N$6,'Res.Aux.'!$A$14:$AE$14,0)))</f>
        <v/>
      </c>
      <c r="O403" s="411"/>
      <c r="P403" s="412" t="str">
        <f t="shared" si="115"/>
        <v/>
      </c>
      <c r="Q403" s="413" t="str">
        <f t="shared" si="118"/>
        <v>ù</v>
      </c>
      <c r="R403" s="414" t="str">
        <f>IF($B403="-","",INDEX('Res.Aux.'!$A$12:$AE$722,MATCH($B403,'Res.Aux.'!$Y$12:$Y$722,0),MATCH(R$6,'Res.Aux.'!$A$15:$AE$15,0)))</f>
        <v/>
      </c>
      <c r="S403" s="415" t="str">
        <f>IF($B403="-","",INDEX('Res.Aux.'!$A$12:$AE$722,MATCH($B403,'Res.Aux.'!$Y$12:$Y$722,0),MATCH(S$6,'Res.Aux.'!$A$15:$AE$15,0)))</f>
        <v/>
      </c>
      <c r="T403" s="415" t="str">
        <f>IF($B403="-","",INDEX('Res.Aux.'!$A$12:$AE$722,MATCH($B403,'Res.Aux.'!$Y$12:$Y$722,0),MATCH(T$6,'Res.Aux.'!$A$15:$AE$15,0)))</f>
        <v/>
      </c>
      <c r="U403" s="416" t="str">
        <f>IF($B403="-","",INDEX('Res.Aux.'!$A$12:$AE$722,MATCH($B403,'Res.Aux.'!$Y$12:$Y$722,0),MATCH(U$6,'Res.Aux.'!$A$15:$AE$15,0)))</f>
        <v/>
      </c>
      <c r="V403" s="417"/>
      <c r="W403" s="414" t="str">
        <f t="shared" si="119"/>
        <v>-</v>
      </c>
      <c r="X403" s="415" t="str">
        <f t="shared" si="120"/>
        <v>-</v>
      </c>
      <c r="Y403" s="415" t="str">
        <f t="shared" si="121"/>
        <v>-</v>
      </c>
      <c r="Z403" s="416" t="str">
        <f t="shared" si="122"/>
        <v>-</v>
      </c>
      <c r="AA403" s="417"/>
      <c r="AB403" s="414" t="str">
        <f t="shared" si="123"/>
        <v>-</v>
      </c>
      <c r="AC403" s="415" t="str">
        <f t="shared" si="124"/>
        <v>-</v>
      </c>
      <c r="AD403" s="415" t="str">
        <f t="shared" si="125"/>
        <v>-</v>
      </c>
      <c r="AE403" s="416" t="str">
        <f t="shared" si="126"/>
        <v>-</v>
      </c>
      <c r="AF403" s="417"/>
      <c r="AG403" s="410" t="str">
        <f t="shared" si="127"/>
        <v>-</v>
      </c>
      <c r="AH403" s="417"/>
      <c r="AI403" s="418" t="str">
        <f t="shared" si="128"/>
        <v>ù</v>
      </c>
      <c r="AJ403" s="419" t="str">
        <f t="shared" si="129"/>
        <v>~</v>
      </c>
      <c r="AK403" s="417"/>
      <c r="AL403" s="414" t="str">
        <f t="shared" si="130"/>
        <v>-</v>
      </c>
      <c r="AM403" s="416" t="str">
        <f t="shared" si="131"/>
        <v>-</v>
      </c>
    </row>
    <row r="404" spans="2:39" ht="15" x14ac:dyDescent="0.3">
      <c r="B404" s="400" t="str">
        <f>IF(MAX(B$7:B403)+1&gt;MAX('Res.Aux.'!$Y$23:$Y$722),"-",MAX(B$7:B403)+1)</f>
        <v>-</v>
      </c>
      <c r="C404" s="401" t="str">
        <f>IF($B404="-","",INDEX('Res.Aux.'!$A$12:$AE$722,MATCH($B404,'Res.Aux.'!$Y$12:$Y$722,0),MATCH(C$6,'Res.Aux.'!$A$14:$AE$14,0)))</f>
        <v/>
      </c>
      <c r="D404" s="402" t="str">
        <f t="shared" si="116"/>
        <v/>
      </c>
      <c r="E404" s="403" t="str">
        <f>IF($B404="-","",INDEX('Res.Aux.'!$A$12:$AE$722,MATCH($B404,'Res.Aux.'!$Y$12:$Y$722,0),MATCH(E$6,'Res.Aux.'!$A$14:$AE$14,0)))</f>
        <v/>
      </c>
      <c r="F404" s="402" t="str">
        <f t="shared" si="117"/>
        <v/>
      </c>
      <c r="G404" s="404" t="str">
        <f>IF($B404="-","",INDEX('Res.Aux.'!$A$12:$AE$722,MATCH($B404,'Res.Aux.'!$Y$12:$Y$722,0),MATCH(G$6,'Res.Aux.'!$A$14:$AE$14,0)))</f>
        <v/>
      </c>
      <c r="H404" s="405" t="str">
        <f>IF($B404="-","",Datos!$I$16)</f>
        <v/>
      </c>
      <c r="I404" s="406" t="str">
        <f>IF($C404="","",Datos!$G$16)</f>
        <v/>
      </c>
      <c r="J404" s="407" t="str">
        <f>IF($B404="-","",INDEX('Res.Aux.'!$A$12:$AE$722,MATCH($B404,'Res.Aux.'!$Y$12:$Y$722,0),MATCH(J$6,'Res.Aux.'!$A$14:$AE$14,0)))</f>
        <v/>
      </c>
      <c r="K404" s="408" t="str">
        <f>IF($C404="","",Datos!$H$26)</f>
        <v/>
      </c>
      <c r="L404" s="409" t="str">
        <f>IF($I404="","",INDEX(Datos!$D$25:$I$33,MATCH('G. VAR. MAKRO'!$M404,Datos!$E$25:$E$33,0),MATCH('G. VAR. MAKRO'!$L$6,Datos!$D$26:$I$26,0)))</f>
        <v/>
      </c>
      <c r="M404" s="407" t="str">
        <f>IF($I404="","",INDEX('Res.Aux.'!$A$12:$AE$722,MATCH($B404,'Res.Aux.'!$Y$12:$Y$722,0),MATCH(M$6,'Res.Aux.'!$A$22:$AE$22,0)))</f>
        <v/>
      </c>
      <c r="N404" s="410" t="str">
        <f>IF($B404="-","",INDEX('Res.Aux.'!$A$12:$AE$722,MATCH($B404,'Res.Aux.'!$Y$12:$Y$722,0),MATCH(N$6,'Res.Aux.'!$A$14:$AE$14,0)))</f>
        <v/>
      </c>
      <c r="O404" s="411"/>
      <c r="P404" s="412" t="str">
        <f t="shared" si="115"/>
        <v/>
      </c>
      <c r="Q404" s="413" t="str">
        <f t="shared" si="118"/>
        <v>ù</v>
      </c>
      <c r="R404" s="414" t="str">
        <f>IF($B404="-","",INDEX('Res.Aux.'!$A$12:$AE$722,MATCH($B404,'Res.Aux.'!$Y$12:$Y$722,0),MATCH(R$6,'Res.Aux.'!$A$15:$AE$15,0)))</f>
        <v/>
      </c>
      <c r="S404" s="415" t="str">
        <f>IF($B404="-","",INDEX('Res.Aux.'!$A$12:$AE$722,MATCH($B404,'Res.Aux.'!$Y$12:$Y$722,0),MATCH(S$6,'Res.Aux.'!$A$15:$AE$15,0)))</f>
        <v/>
      </c>
      <c r="T404" s="415" t="str">
        <f>IF($B404="-","",INDEX('Res.Aux.'!$A$12:$AE$722,MATCH($B404,'Res.Aux.'!$Y$12:$Y$722,0),MATCH(T$6,'Res.Aux.'!$A$15:$AE$15,0)))</f>
        <v/>
      </c>
      <c r="U404" s="416" t="str">
        <f>IF($B404="-","",INDEX('Res.Aux.'!$A$12:$AE$722,MATCH($B404,'Res.Aux.'!$Y$12:$Y$722,0),MATCH(U$6,'Res.Aux.'!$A$15:$AE$15,0)))</f>
        <v/>
      </c>
      <c r="V404" s="417"/>
      <c r="W404" s="414" t="str">
        <f t="shared" si="119"/>
        <v>-</v>
      </c>
      <c r="X404" s="415" t="str">
        <f t="shared" si="120"/>
        <v>-</v>
      </c>
      <c r="Y404" s="415" t="str">
        <f t="shared" si="121"/>
        <v>-</v>
      </c>
      <c r="Z404" s="416" t="str">
        <f t="shared" si="122"/>
        <v>-</v>
      </c>
      <c r="AA404" s="417"/>
      <c r="AB404" s="414" t="str">
        <f t="shared" si="123"/>
        <v>-</v>
      </c>
      <c r="AC404" s="415" t="str">
        <f t="shared" si="124"/>
        <v>-</v>
      </c>
      <c r="AD404" s="415" t="str">
        <f t="shared" si="125"/>
        <v>-</v>
      </c>
      <c r="AE404" s="416" t="str">
        <f t="shared" si="126"/>
        <v>-</v>
      </c>
      <c r="AF404" s="417"/>
      <c r="AG404" s="410" t="str">
        <f t="shared" si="127"/>
        <v>-</v>
      </c>
      <c r="AH404" s="417"/>
      <c r="AI404" s="418" t="str">
        <f t="shared" si="128"/>
        <v>ù</v>
      </c>
      <c r="AJ404" s="419" t="str">
        <f t="shared" si="129"/>
        <v>~</v>
      </c>
      <c r="AK404" s="417"/>
      <c r="AL404" s="414" t="str">
        <f t="shared" si="130"/>
        <v>-</v>
      </c>
      <c r="AM404" s="416" t="str">
        <f t="shared" si="131"/>
        <v>-</v>
      </c>
    </row>
    <row r="405" spans="2:39" ht="15" x14ac:dyDescent="0.3">
      <c r="B405" s="400" t="str">
        <f>IF(MAX(B$7:B404)+1&gt;MAX('Res.Aux.'!$Y$23:$Y$722),"-",MAX(B$7:B404)+1)</f>
        <v>-</v>
      </c>
      <c r="C405" s="401" t="str">
        <f>IF($B405="-","",INDEX('Res.Aux.'!$A$12:$AE$722,MATCH($B405,'Res.Aux.'!$Y$12:$Y$722,0),MATCH(C$6,'Res.Aux.'!$A$14:$AE$14,0)))</f>
        <v/>
      </c>
      <c r="D405" s="402" t="str">
        <f t="shared" si="116"/>
        <v/>
      </c>
      <c r="E405" s="403" t="str">
        <f>IF($B405="-","",INDEX('Res.Aux.'!$A$12:$AE$722,MATCH($B405,'Res.Aux.'!$Y$12:$Y$722,0),MATCH(E$6,'Res.Aux.'!$A$14:$AE$14,0)))</f>
        <v/>
      </c>
      <c r="F405" s="402" t="str">
        <f t="shared" si="117"/>
        <v/>
      </c>
      <c r="G405" s="404" t="str">
        <f>IF($B405="-","",INDEX('Res.Aux.'!$A$12:$AE$722,MATCH($B405,'Res.Aux.'!$Y$12:$Y$722,0),MATCH(G$6,'Res.Aux.'!$A$14:$AE$14,0)))</f>
        <v/>
      </c>
      <c r="H405" s="405" t="str">
        <f>IF($B405="-","",Datos!$I$16)</f>
        <v/>
      </c>
      <c r="I405" s="406" t="str">
        <f>IF($C405="","",Datos!$G$16)</f>
        <v/>
      </c>
      <c r="J405" s="407" t="str">
        <f>IF($B405="-","",INDEX('Res.Aux.'!$A$12:$AE$722,MATCH($B405,'Res.Aux.'!$Y$12:$Y$722,0),MATCH(J$6,'Res.Aux.'!$A$14:$AE$14,0)))</f>
        <v/>
      </c>
      <c r="K405" s="408" t="str">
        <f>IF($C405="","",Datos!$H$26)</f>
        <v/>
      </c>
      <c r="L405" s="409" t="str">
        <f>IF($I405="","",INDEX(Datos!$D$25:$I$33,MATCH('G. VAR. MAKRO'!$M405,Datos!$E$25:$E$33,0),MATCH('G. VAR. MAKRO'!$L$6,Datos!$D$26:$I$26,0)))</f>
        <v/>
      </c>
      <c r="M405" s="407" t="str">
        <f>IF($I405="","",INDEX('Res.Aux.'!$A$12:$AE$722,MATCH($B405,'Res.Aux.'!$Y$12:$Y$722,0),MATCH(M$6,'Res.Aux.'!$A$22:$AE$22,0)))</f>
        <v/>
      </c>
      <c r="N405" s="410" t="str">
        <f>IF($B405="-","",INDEX('Res.Aux.'!$A$12:$AE$722,MATCH($B405,'Res.Aux.'!$Y$12:$Y$722,0),MATCH(N$6,'Res.Aux.'!$A$14:$AE$14,0)))</f>
        <v/>
      </c>
      <c r="O405" s="411"/>
      <c r="P405" s="412" t="str">
        <f t="shared" si="115"/>
        <v/>
      </c>
      <c r="Q405" s="413" t="str">
        <f t="shared" si="118"/>
        <v>ù</v>
      </c>
      <c r="R405" s="414" t="str">
        <f>IF($B405="-","",INDEX('Res.Aux.'!$A$12:$AE$722,MATCH($B405,'Res.Aux.'!$Y$12:$Y$722,0),MATCH(R$6,'Res.Aux.'!$A$15:$AE$15,0)))</f>
        <v/>
      </c>
      <c r="S405" s="415" t="str">
        <f>IF($B405="-","",INDEX('Res.Aux.'!$A$12:$AE$722,MATCH($B405,'Res.Aux.'!$Y$12:$Y$722,0),MATCH(S$6,'Res.Aux.'!$A$15:$AE$15,0)))</f>
        <v/>
      </c>
      <c r="T405" s="415" t="str">
        <f>IF($B405="-","",INDEX('Res.Aux.'!$A$12:$AE$722,MATCH($B405,'Res.Aux.'!$Y$12:$Y$722,0),MATCH(T$6,'Res.Aux.'!$A$15:$AE$15,0)))</f>
        <v/>
      </c>
      <c r="U405" s="416" t="str">
        <f>IF($B405="-","",INDEX('Res.Aux.'!$A$12:$AE$722,MATCH($B405,'Res.Aux.'!$Y$12:$Y$722,0),MATCH(U$6,'Res.Aux.'!$A$15:$AE$15,0)))</f>
        <v/>
      </c>
      <c r="V405" s="417"/>
      <c r="W405" s="414" t="str">
        <f t="shared" si="119"/>
        <v>-</v>
      </c>
      <c r="X405" s="415" t="str">
        <f t="shared" si="120"/>
        <v>-</v>
      </c>
      <c r="Y405" s="415" t="str">
        <f t="shared" si="121"/>
        <v>-</v>
      </c>
      <c r="Z405" s="416" t="str">
        <f t="shared" si="122"/>
        <v>-</v>
      </c>
      <c r="AA405" s="417"/>
      <c r="AB405" s="414" t="str">
        <f t="shared" si="123"/>
        <v>-</v>
      </c>
      <c r="AC405" s="415" t="str">
        <f t="shared" si="124"/>
        <v>-</v>
      </c>
      <c r="AD405" s="415" t="str">
        <f t="shared" si="125"/>
        <v>-</v>
      </c>
      <c r="AE405" s="416" t="str">
        <f t="shared" si="126"/>
        <v>-</v>
      </c>
      <c r="AF405" s="417"/>
      <c r="AG405" s="410" t="str">
        <f t="shared" si="127"/>
        <v>-</v>
      </c>
      <c r="AH405" s="417"/>
      <c r="AI405" s="418" t="str">
        <f t="shared" si="128"/>
        <v>ù</v>
      </c>
      <c r="AJ405" s="419" t="str">
        <f t="shared" si="129"/>
        <v>~</v>
      </c>
      <c r="AK405" s="417"/>
      <c r="AL405" s="414" t="str">
        <f t="shared" si="130"/>
        <v>-</v>
      </c>
      <c r="AM405" s="416" t="str">
        <f t="shared" si="131"/>
        <v>-</v>
      </c>
    </row>
    <row r="406" spans="2:39" ht="15" x14ac:dyDescent="0.3">
      <c r="B406" s="400" t="str">
        <f>IF(MAX(B$7:B405)+1&gt;MAX('Res.Aux.'!$Y$23:$Y$722),"-",MAX(B$7:B405)+1)</f>
        <v>-</v>
      </c>
      <c r="C406" s="401" t="str">
        <f>IF($B406="-","",INDEX('Res.Aux.'!$A$12:$AE$722,MATCH($B406,'Res.Aux.'!$Y$12:$Y$722,0),MATCH(C$6,'Res.Aux.'!$A$14:$AE$14,0)))</f>
        <v/>
      </c>
      <c r="D406" s="402" t="str">
        <f t="shared" si="116"/>
        <v/>
      </c>
      <c r="E406" s="403" t="str">
        <f>IF($B406="-","",INDEX('Res.Aux.'!$A$12:$AE$722,MATCH($B406,'Res.Aux.'!$Y$12:$Y$722,0),MATCH(E$6,'Res.Aux.'!$A$14:$AE$14,0)))</f>
        <v/>
      </c>
      <c r="F406" s="402" t="str">
        <f t="shared" si="117"/>
        <v/>
      </c>
      <c r="G406" s="404" t="str">
        <f>IF($B406="-","",INDEX('Res.Aux.'!$A$12:$AE$722,MATCH($B406,'Res.Aux.'!$Y$12:$Y$722,0),MATCH(G$6,'Res.Aux.'!$A$14:$AE$14,0)))</f>
        <v/>
      </c>
      <c r="H406" s="405" t="str">
        <f>IF($B406="-","",Datos!$I$16)</f>
        <v/>
      </c>
      <c r="I406" s="406" t="str">
        <f>IF($C406="","",Datos!$G$16)</f>
        <v/>
      </c>
      <c r="J406" s="407" t="str">
        <f>IF($B406="-","",INDEX('Res.Aux.'!$A$12:$AE$722,MATCH($B406,'Res.Aux.'!$Y$12:$Y$722,0),MATCH(J$6,'Res.Aux.'!$A$14:$AE$14,0)))</f>
        <v/>
      </c>
      <c r="K406" s="408" t="str">
        <f>IF($C406="","",Datos!$H$26)</f>
        <v/>
      </c>
      <c r="L406" s="409" t="str">
        <f>IF($I406="","",INDEX(Datos!$D$25:$I$33,MATCH('G. VAR. MAKRO'!$M406,Datos!$E$25:$E$33,0),MATCH('G. VAR. MAKRO'!$L$6,Datos!$D$26:$I$26,0)))</f>
        <v/>
      </c>
      <c r="M406" s="407" t="str">
        <f>IF($I406="","",INDEX('Res.Aux.'!$A$12:$AE$722,MATCH($B406,'Res.Aux.'!$Y$12:$Y$722,0),MATCH(M$6,'Res.Aux.'!$A$22:$AE$22,0)))</f>
        <v/>
      </c>
      <c r="N406" s="410" t="str">
        <f>IF($B406="-","",INDEX('Res.Aux.'!$A$12:$AE$722,MATCH($B406,'Res.Aux.'!$Y$12:$Y$722,0),MATCH(N$6,'Res.Aux.'!$A$14:$AE$14,0)))</f>
        <v/>
      </c>
      <c r="O406" s="411"/>
      <c r="P406" s="412" t="str">
        <f t="shared" si="115"/>
        <v/>
      </c>
      <c r="Q406" s="413" t="str">
        <f t="shared" si="118"/>
        <v>ù</v>
      </c>
      <c r="R406" s="414" t="str">
        <f>IF($B406="-","",INDEX('Res.Aux.'!$A$12:$AE$722,MATCH($B406,'Res.Aux.'!$Y$12:$Y$722,0),MATCH(R$6,'Res.Aux.'!$A$15:$AE$15,0)))</f>
        <v/>
      </c>
      <c r="S406" s="415" t="str">
        <f>IF($B406="-","",INDEX('Res.Aux.'!$A$12:$AE$722,MATCH($B406,'Res.Aux.'!$Y$12:$Y$722,0),MATCH(S$6,'Res.Aux.'!$A$15:$AE$15,0)))</f>
        <v/>
      </c>
      <c r="T406" s="415" t="str">
        <f>IF($B406="-","",INDEX('Res.Aux.'!$A$12:$AE$722,MATCH($B406,'Res.Aux.'!$Y$12:$Y$722,0),MATCH(T$6,'Res.Aux.'!$A$15:$AE$15,0)))</f>
        <v/>
      </c>
      <c r="U406" s="416" t="str">
        <f>IF($B406="-","",INDEX('Res.Aux.'!$A$12:$AE$722,MATCH($B406,'Res.Aux.'!$Y$12:$Y$722,0),MATCH(U$6,'Res.Aux.'!$A$15:$AE$15,0)))</f>
        <v/>
      </c>
      <c r="V406" s="417"/>
      <c r="W406" s="414" t="str">
        <f t="shared" si="119"/>
        <v>-</v>
      </c>
      <c r="X406" s="415" t="str">
        <f t="shared" si="120"/>
        <v>-</v>
      </c>
      <c r="Y406" s="415" t="str">
        <f t="shared" si="121"/>
        <v>-</v>
      </c>
      <c r="Z406" s="416" t="str">
        <f t="shared" si="122"/>
        <v>-</v>
      </c>
      <c r="AA406" s="417"/>
      <c r="AB406" s="414" t="str">
        <f t="shared" si="123"/>
        <v>-</v>
      </c>
      <c r="AC406" s="415" t="str">
        <f t="shared" si="124"/>
        <v>-</v>
      </c>
      <c r="AD406" s="415" t="str">
        <f t="shared" si="125"/>
        <v>-</v>
      </c>
      <c r="AE406" s="416" t="str">
        <f t="shared" si="126"/>
        <v>-</v>
      </c>
      <c r="AF406" s="417"/>
      <c r="AG406" s="410" t="str">
        <f t="shared" si="127"/>
        <v>-</v>
      </c>
      <c r="AH406" s="417"/>
      <c r="AI406" s="418" t="str">
        <f t="shared" si="128"/>
        <v>ù</v>
      </c>
      <c r="AJ406" s="419" t="str">
        <f t="shared" si="129"/>
        <v>~</v>
      </c>
      <c r="AK406" s="417"/>
      <c r="AL406" s="414" t="str">
        <f t="shared" si="130"/>
        <v>-</v>
      </c>
      <c r="AM406" s="416" t="str">
        <f t="shared" si="131"/>
        <v>-</v>
      </c>
    </row>
    <row r="407" spans="2:39" ht="15" x14ac:dyDescent="0.3">
      <c r="B407" s="400" t="str">
        <f>IF(MAX(B$7:B406)+1&gt;MAX('Res.Aux.'!$Y$23:$Y$722),"-",MAX(B$7:B406)+1)</f>
        <v>-</v>
      </c>
      <c r="C407" s="401" t="str">
        <f>IF($B407="-","",INDEX('Res.Aux.'!$A$12:$AE$722,MATCH($B407,'Res.Aux.'!$Y$12:$Y$722,0),MATCH(C$6,'Res.Aux.'!$A$14:$AE$14,0)))</f>
        <v/>
      </c>
      <c r="D407" s="402" t="str">
        <f t="shared" si="116"/>
        <v/>
      </c>
      <c r="E407" s="403" t="str">
        <f>IF($B407="-","",INDEX('Res.Aux.'!$A$12:$AE$722,MATCH($B407,'Res.Aux.'!$Y$12:$Y$722,0),MATCH(E$6,'Res.Aux.'!$A$14:$AE$14,0)))</f>
        <v/>
      </c>
      <c r="F407" s="402" t="str">
        <f t="shared" si="117"/>
        <v/>
      </c>
      <c r="G407" s="404" t="str">
        <f>IF($B407="-","",INDEX('Res.Aux.'!$A$12:$AE$722,MATCH($B407,'Res.Aux.'!$Y$12:$Y$722,0),MATCH(G$6,'Res.Aux.'!$A$14:$AE$14,0)))</f>
        <v/>
      </c>
      <c r="H407" s="405" t="str">
        <f>IF($B407="-","",Datos!$I$16)</f>
        <v/>
      </c>
      <c r="I407" s="406" t="str">
        <f>IF($C407="","",Datos!$G$16)</f>
        <v/>
      </c>
      <c r="J407" s="407" t="str">
        <f>IF($B407="-","",INDEX('Res.Aux.'!$A$12:$AE$722,MATCH($B407,'Res.Aux.'!$Y$12:$Y$722,0),MATCH(J$6,'Res.Aux.'!$A$14:$AE$14,0)))</f>
        <v/>
      </c>
      <c r="K407" s="408" t="str">
        <f>IF($C407="","",Datos!$H$26)</f>
        <v/>
      </c>
      <c r="L407" s="409" t="str">
        <f>IF($I407="","",INDEX(Datos!$D$25:$I$33,MATCH('G. VAR. MAKRO'!$M407,Datos!$E$25:$E$33,0),MATCH('G. VAR. MAKRO'!$L$6,Datos!$D$26:$I$26,0)))</f>
        <v/>
      </c>
      <c r="M407" s="407" t="str">
        <f>IF($I407="","",INDEX('Res.Aux.'!$A$12:$AE$722,MATCH($B407,'Res.Aux.'!$Y$12:$Y$722,0),MATCH(M$6,'Res.Aux.'!$A$22:$AE$22,0)))</f>
        <v/>
      </c>
      <c r="N407" s="410" t="str">
        <f>IF($B407="-","",INDEX('Res.Aux.'!$A$12:$AE$722,MATCH($B407,'Res.Aux.'!$Y$12:$Y$722,0),MATCH(N$6,'Res.Aux.'!$A$14:$AE$14,0)))</f>
        <v/>
      </c>
      <c r="O407" s="411"/>
      <c r="P407" s="412" t="str">
        <f t="shared" si="115"/>
        <v/>
      </c>
      <c r="Q407" s="413" t="str">
        <f t="shared" si="118"/>
        <v>ù</v>
      </c>
      <c r="R407" s="414" t="str">
        <f>IF($B407="-","",INDEX('Res.Aux.'!$A$12:$AE$722,MATCH($B407,'Res.Aux.'!$Y$12:$Y$722,0),MATCH(R$6,'Res.Aux.'!$A$15:$AE$15,0)))</f>
        <v/>
      </c>
      <c r="S407" s="415" t="str">
        <f>IF($B407="-","",INDEX('Res.Aux.'!$A$12:$AE$722,MATCH($B407,'Res.Aux.'!$Y$12:$Y$722,0),MATCH(S$6,'Res.Aux.'!$A$15:$AE$15,0)))</f>
        <v/>
      </c>
      <c r="T407" s="415" t="str">
        <f>IF($B407="-","",INDEX('Res.Aux.'!$A$12:$AE$722,MATCH($B407,'Res.Aux.'!$Y$12:$Y$722,0),MATCH(T$6,'Res.Aux.'!$A$15:$AE$15,0)))</f>
        <v/>
      </c>
      <c r="U407" s="416" t="str">
        <f>IF($B407="-","",INDEX('Res.Aux.'!$A$12:$AE$722,MATCH($B407,'Res.Aux.'!$Y$12:$Y$722,0),MATCH(U$6,'Res.Aux.'!$A$15:$AE$15,0)))</f>
        <v/>
      </c>
      <c r="V407" s="417"/>
      <c r="W407" s="414" t="str">
        <f t="shared" si="119"/>
        <v>-</v>
      </c>
      <c r="X407" s="415" t="str">
        <f t="shared" si="120"/>
        <v>-</v>
      </c>
      <c r="Y407" s="415" t="str">
        <f t="shared" si="121"/>
        <v>-</v>
      </c>
      <c r="Z407" s="416" t="str">
        <f t="shared" si="122"/>
        <v>-</v>
      </c>
      <c r="AA407" s="417"/>
      <c r="AB407" s="414" t="str">
        <f t="shared" si="123"/>
        <v>-</v>
      </c>
      <c r="AC407" s="415" t="str">
        <f t="shared" si="124"/>
        <v>-</v>
      </c>
      <c r="AD407" s="415" t="str">
        <f t="shared" si="125"/>
        <v>-</v>
      </c>
      <c r="AE407" s="416" t="str">
        <f t="shared" si="126"/>
        <v>-</v>
      </c>
      <c r="AF407" s="417"/>
      <c r="AG407" s="410" t="str">
        <f t="shared" si="127"/>
        <v>-</v>
      </c>
      <c r="AH407" s="417"/>
      <c r="AI407" s="418" t="str">
        <f t="shared" si="128"/>
        <v>ù</v>
      </c>
      <c r="AJ407" s="419" t="str">
        <f t="shared" si="129"/>
        <v>~</v>
      </c>
      <c r="AK407" s="417"/>
      <c r="AL407" s="414" t="str">
        <f t="shared" si="130"/>
        <v>-</v>
      </c>
      <c r="AM407" s="416" t="str">
        <f t="shared" si="131"/>
        <v>-</v>
      </c>
    </row>
    <row r="408" spans="2:39" ht="15" x14ac:dyDescent="0.3">
      <c r="B408" s="400" t="str">
        <f>IF(MAX(B$7:B407)+1&gt;MAX('Res.Aux.'!$Y$23:$Y$722),"-",MAX(B$7:B407)+1)</f>
        <v>-</v>
      </c>
      <c r="C408" s="401" t="str">
        <f>IF($B408="-","",INDEX('Res.Aux.'!$A$12:$AE$722,MATCH($B408,'Res.Aux.'!$Y$12:$Y$722,0),MATCH(C$6,'Res.Aux.'!$A$14:$AE$14,0)))</f>
        <v/>
      </c>
      <c r="D408" s="402" t="str">
        <f t="shared" si="116"/>
        <v/>
      </c>
      <c r="E408" s="403" t="str">
        <f>IF($B408="-","",INDEX('Res.Aux.'!$A$12:$AE$722,MATCH($B408,'Res.Aux.'!$Y$12:$Y$722,0),MATCH(E$6,'Res.Aux.'!$A$14:$AE$14,0)))</f>
        <v/>
      </c>
      <c r="F408" s="402" t="str">
        <f t="shared" si="117"/>
        <v/>
      </c>
      <c r="G408" s="404" t="str">
        <f>IF($B408="-","",INDEX('Res.Aux.'!$A$12:$AE$722,MATCH($B408,'Res.Aux.'!$Y$12:$Y$722,0),MATCH(G$6,'Res.Aux.'!$A$14:$AE$14,0)))</f>
        <v/>
      </c>
      <c r="H408" s="405" t="str">
        <f>IF($B408="-","",Datos!$I$16)</f>
        <v/>
      </c>
      <c r="I408" s="406" t="str">
        <f>IF($C408="","",Datos!$G$16)</f>
        <v/>
      </c>
      <c r="J408" s="407" t="str">
        <f>IF($B408="-","",INDEX('Res.Aux.'!$A$12:$AE$722,MATCH($B408,'Res.Aux.'!$Y$12:$Y$722,0),MATCH(J$6,'Res.Aux.'!$A$14:$AE$14,0)))</f>
        <v/>
      </c>
      <c r="K408" s="408" t="str">
        <f>IF($C408="","",Datos!$H$26)</f>
        <v/>
      </c>
      <c r="L408" s="409" t="str">
        <f>IF($I408="","",INDEX(Datos!$D$25:$I$33,MATCH('G. VAR. MAKRO'!$M408,Datos!$E$25:$E$33,0),MATCH('G. VAR. MAKRO'!$L$6,Datos!$D$26:$I$26,0)))</f>
        <v/>
      </c>
      <c r="M408" s="407" t="str">
        <f>IF($I408="","",INDEX('Res.Aux.'!$A$12:$AE$722,MATCH($B408,'Res.Aux.'!$Y$12:$Y$722,0),MATCH(M$6,'Res.Aux.'!$A$22:$AE$22,0)))</f>
        <v/>
      </c>
      <c r="N408" s="410" t="str">
        <f>IF($B408="-","",INDEX('Res.Aux.'!$A$12:$AE$722,MATCH($B408,'Res.Aux.'!$Y$12:$Y$722,0),MATCH(N$6,'Res.Aux.'!$A$14:$AE$14,0)))</f>
        <v/>
      </c>
      <c r="O408" s="411"/>
      <c r="P408" s="412" t="str">
        <f t="shared" si="115"/>
        <v/>
      </c>
      <c r="Q408" s="413" t="str">
        <f t="shared" si="118"/>
        <v>ù</v>
      </c>
      <c r="R408" s="414" t="str">
        <f>IF($B408="-","",INDEX('Res.Aux.'!$A$12:$AE$722,MATCH($B408,'Res.Aux.'!$Y$12:$Y$722,0),MATCH(R$6,'Res.Aux.'!$A$15:$AE$15,0)))</f>
        <v/>
      </c>
      <c r="S408" s="415" t="str">
        <f>IF($B408="-","",INDEX('Res.Aux.'!$A$12:$AE$722,MATCH($B408,'Res.Aux.'!$Y$12:$Y$722,0),MATCH(S$6,'Res.Aux.'!$A$15:$AE$15,0)))</f>
        <v/>
      </c>
      <c r="T408" s="415" t="str">
        <f>IF($B408="-","",INDEX('Res.Aux.'!$A$12:$AE$722,MATCH($B408,'Res.Aux.'!$Y$12:$Y$722,0),MATCH(T$6,'Res.Aux.'!$A$15:$AE$15,0)))</f>
        <v/>
      </c>
      <c r="U408" s="416" t="str">
        <f>IF($B408="-","",INDEX('Res.Aux.'!$A$12:$AE$722,MATCH($B408,'Res.Aux.'!$Y$12:$Y$722,0),MATCH(U$6,'Res.Aux.'!$A$15:$AE$15,0)))</f>
        <v/>
      </c>
      <c r="V408" s="417"/>
      <c r="W408" s="414" t="str">
        <f t="shared" si="119"/>
        <v>-</v>
      </c>
      <c r="X408" s="415" t="str">
        <f t="shared" si="120"/>
        <v>-</v>
      </c>
      <c r="Y408" s="415" t="str">
        <f t="shared" si="121"/>
        <v>-</v>
      </c>
      <c r="Z408" s="416" t="str">
        <f t="shared" si="122"/>
        <v>-</v>
      </c>
      <c r="AA408" s="417"/>
      <c r="AB408" s="414" t="str">
        <f t="shared" si="123"/>
        <v>-</v>
      </c>
      <c r="AC408" s="415" t="str">
        <f t="shared" si="124"/>
        <v>-</v>
      </c>
      <c r="AD408" s="415" t="str">
        <f t="shared" si="125"/>
        <v>-</v>
      </c>
      <c r="AE408" s="416" t="str">
        <f t="shared" si="126"/>
        <v>-</v>
      </c>
      <c r="AF408" s="417"/>
      <c r="AG408" s="410" t="str">
        <f t="shared" si="127"/>
        <v>-</v>
      </c>
      <c r="AH408" s="417"/>
      <c r="AI408" s="418" t="str">
        <f t="shared" si="128"/>
        <v>ù</v>
      </c>
      <c r="AJ408" s="419" t="str">
        <f t="shared" si="129"/>
        <v>~</v>
      </c>
      <c r="AK408" s="417"/>
      <c r="AL408" s="414" t="str">
        <f t="shared" si="130"/>
        <v>-</v>
      </c>
      <c r="AM408" s="416" t="str">
        <f t="shared" si="131"/>
        <v>-</v>
      </c>
    </row>
    <row r="409" spans="2:39" ht="15" x14ac:dyDescent="0.3">
      <c r="B409" s="400" t="str">
        <f>IF(MAX(B$7:B408)+1&gt;MAX('Res.Aux.'!$Y$23:$Y$722),"-",MAX(B$7:B408)+1)</f>
        <v>-</v>
      </c>
      <c r="C409" s="401" t="str">
        <f>IF($B409="-","",INDEX('Res.Aux.'!$A$12:$AE$722,MATCH($B409,'Res.Aux.'!$Y$12:$Y$722,0),MATCH(C$6,'Res.Aux.'!$A$14:$AE$14,0)))</f>
        <v/>
      </c>
      <c r="D409" s="402" t="str">
        <f t="shared" si="116"/>
        <v/>
      </c>
      <c r="E409" s="403" t="str">
        <f>IF($B409="-","",INDEX('Res.Aux.'!$A$12:$AE$722,MATCH($B409,'Res.Aux.'!$Y$12:$Y$722,0),MATCH(E$6,'Res.Aux.'!$A$14:$AE$14,0)))</f>
        <v/>
      </c>
      <c r="F409" s="402" t="str">
        <f t="shared" si="117"/>
        <v/>
      </c>
      <c r="G409" s="404" t="str">
        <f>IF($B409="-","",INDEX('Res.Aux.'!$A$12:$AE$722,MATCH($B409,'Res.Aux.'!$Y$12:$Y$722,0),MATCH(G$6,'Res.Aux.'!$A$14:$AE$14,0)))</f>
        <v/>
      </c>
      <c r="H409" s="405" t="str">
        <f>IF($B409="-","",Datos!$I$16)</f>
        <v/>
      </c>
      <c r="I409" s="406" t="str">
        <f>IF($C409="","",Datos!$G$16)</f>
        <v/>
      </c>
      <c r="J409" s="407" t="str">
        <f>IF($B409="-","",INDEX('Res.Aux.'!$A$12:$AE$722,MATCH($B409,'Res.Aux.'!$Y$12:$Y$722,0),MATCH(J$6,'Res.Aux.'!$A$14:$AE$14,0)))</f>
        <v/>
      </c>
      <c r="K409" s="408" t="str">
        <f>IF($C409="","",Datos!$H$26)</f>
        <v/>
      </c>
      <c r="L409" s="409" t="str">
        <f>IF($I409="","",INDEX(Datos!$D$25:$I$33,MATCH('G. VAR. MAKRO'!$M409,Datos!$E$25:$E$33,0),MATCH('G. VAR. MAKRO'!$L$6,Datos!$D$26:$I$26,0)))</f>
        <v/>
      </c>
      <c r="M409" s="407" t="str">
        <f>IF($I409="","",INDEX('Res.Aux.'!$A$12:$AE$722,MATCH($B409,'Res.Aux.'!$Y$12:$Y$722,0),MATCH(M$6,'Res.Aux.'!$A$22:$AE$22,0)))</f>
        <v/>
      </c>
      <c r="N409" s="410" t="str">
        <f>IF($B409="-","",INDEX('Res.Aux.'!$A$12:$AE$722,MATCH($B409,'Res.Aux.'!$Y$12:$Y$722,0),MATCH(N$6,'Res.Aux.'!$A$14:$AE$14,0)))</f>
        <v/>
      </c>
      <c r="O409" s="411"/>
      <c r="P409" s="412" t="str">
        <f t="shared" si="115"/>
        <v/>
      </c>
      <c r="Q409" s="413" t="str">
        <f t="shared" si="118"/>
        <v>ù</v>
      </c>
      <c r="R409" s="414" t="str">
        <f>IF($B409="-","",INDEX('Res.Aux.'!$A$12:$AE$722,MATCH($B409,'Res.Aux.'!$Y$12:$Y$722,0),MATCH(R$6,'Res.Aux.'!$A$15:$AE$15,0)))</f>
        <v/>
      </c>
      <c r="S409" s="415" t="str">
        <f>IF($B409="-","",INDEX('Res.Aux.'!$A$12:$AE$722,MATCH($B409,'Res.Aux.'!$Y$12:$Y$722,0),MATCH(S$6,'Res.Aux.'!$A$15:$AE$15,0)))</f>
        <v/>
      </c>
      <c r="T409" s="415" t="str">
        <f>IF($B409="-","",INDEX('Res.Aux.'!$A$12:$AE$722,MATCH($B409,'Res.Aux.'!$Y$12:$Y$722,0),MATCH(T$6,'Res.Aux.'!$A$15:$AE$15,0)))</f>
        <v/>
      </c>
      <c r="U409" s="416" t="str">
        <f>IF($B409="-","",INDEX('Res.Aux.'!$A$12:$AE$722,MATCH($B409,'Res.Aux.'!$Y$12:$Y$722,0),MATCH(U$6,'Res.Aux.'!$A$15:$AE$15,0)))</f>
        <v/>
      </c>
      <c r="V409" s="417"/>
      <c r="W409" s="414" t="str">
        <f t="shared" si="119"/>
        <v>-</v>
      </c>
      <c r="X409" s="415" t="str">
        <f t="shared" si="120"/>
        <v>-</v>
      </c>
      <c r="Y409" s="415" t="str">
        <f t="shared" si="121"/>
        <v>-</v>
      </c>
      <c r="Z409" s="416" t="str">
        <f t="shared" si="122"/>
        <v>-</v>
      </c>
      <c r="AA409" s="417"/>
      <c r="AB409" s="414" t="str">
        <f t="shared" si="123"/>
        <v>-</v>
      </c>
      <c r="AC409" s="415" t="str">
        <f t="shared" si="124"/>
        <v>-</v>
      </c>
      <c r="AD409" s="415" t="str">
        <f t="shared" si="125"/>
        <v>-</v>
      </c>
      <c r="AE409" s="416" t="str">
        <f t="shared" si="126"/>
        <v>-</v>
      </c>
      <c r="AF409" s="417"/>
      <c r="AG409" s="410" t="str">
        <f t="shared" si="127"/>
        <v>-</v>
      </c>
      <c r="AH409" s="417"/>
      <c r="AI409" s="418" t="str">
        <f t="shared" si="128"/>
        <v>ù</v>
      </c>
      <c r="AJ409" s="419" t="str">
        <f t="shared" si="129"/>
        <v>~</v>
      </c>
      <c r="AK409" s="417"/>
      <c r="AL409" s="414" t="str">
        <f t="shared" si="130"/>
        <v>-</v>
      </c>
      <c r="AM409" s="416" t="str">
        <f t="shared" si="131"/>
        <v>-</v>
      </c>
    </row>
    <row r="410" spans="2:39" ht="15" x14ac:dyDescent="0.3">
      <c r="B410" s="400" t="str">
        <f>IF(MAX(B$7:B409)+1&gt;MAX('Res.Aux.'!$Y$23:$Y$722),"-",MAX(B$7:B409)+1)</f>
        <v>-</v>
      </c>
      <c r="C410" s="401" t="str">
        <f>IF($B410="-","",INDEX('Res.Aux.'!$A$12:$AE$722,MATCH($B410,'Res.Aux.'!$Y$12:$Y$722,0),MATCH(C$6,'Res.Aux.'!$A$14:$AE$14,0)))</f>
        <v/>
      </c>
      <c r="D410" s="402" t="str">
        <f t="shared" si="116"/>
        <v/>
      </c>
      <c r="E410" s="403" t="str">
        <f>IF($B410="-","",INDEX('Res.Aux.'!$A$12:$AE$722,MATCH($B410,'Res.Aux.'!$Y$12:$Y$722,0),MATCH(E$6,'Res.Aux.'!$A$14:$AE$14,0)))</f>
        <v/>
      </c>
      <c r="F410" s="402" t="str">
        <f t="shared" si="117"/>
        <v/>
      </c>
      <c r="G410" s="404" t="str">
        <f>IF($B410="-","",INDEX('Res.Aux.'!$A$12:$AE$722,MATCH($B410,'Res.Aux.'!$Y$12:$Y$722,0),MATCH(G$6,'Res.Aux.'!$A$14:$AE$14,0)))</f>
        <v/>
      </c>
      <c r="H410" s="405" t="str">
        <f>IF($B410="-","",Datos!$I$16)</f>
        <v/>
      </c>
      <c r="I410" s="406" t="str">
        <f>IF($C410="","",Datos!$G$16)</f>
        <v/>
      </c>
      <c r="J410" s="407" t="str">
        <f>IF($B410="-","",INDEX('Res.Aux.'!$A$12:$AE$722,MATCH($B410,'Res.Aux.'!$Y$12:$Y$722,0),MATCH(J$6,'Res.Aux.'!$A$14:$AE$14,0)))</f>
        <v/>
      </c>
      <c r="K410" s="408" t="str">
        <f>IF($C410="","",Datos!$H$26)</f>
        <v/>
      </c>
      <c r="L410" s="409" t="str">
        <f>IF($I410="","",INDEX(Datos!$D$25:$I$33,MATCH('G. VAR. MAKRO'!$M410,Datos!$E$25:$E$33,0),MATCH('G. VAR. MAKRO'!$L$6,Datos!$D$26:$I$26,0)))</f>
        <v/>
      </c>
      <c r="M410" s="407" t="str">
        <f>IF($I410="","",INDEX('Res.Aux.'!$A$12:$AE$722,MATCH($B410,'Res.Aux.'!$Y$12:$Y$722,0),MATCH(M$6,'Res.Aux.'!$A$22:$AE$22,0)))</f>
        <v/>
      </c>
      <c r="N410" s="410" t="str">
        <f>IF($B410="-","",INDEX('Res.Aux.'!$A$12:$AE$722,MATCH($B410,'Res.Aux.'!$Y$12:$Y$722,0),MATCH(N$6,'Res.Aux.'!$A$14:$AE$14,0)))</f>
        <v/>
      </c>
      <c r="O410" s="411"/>
      <c r="P410" s="412" t="str">
        <f t="shared" si="115"/>
        <v/>
      </c>
      <c r="Q410" s="413" t="str">
        <f t="shared" si="118"/>
        <v>ù</v>
      </c>
      <c r="R410" s="414" t="str">
        <f>IF($B410="-","",INDEX('Res.Aux.'!$A$12:$AE$722,MATCH($B410,'Res.Aux.'!$Y$12:$Y$722,0),MATCH(R$6,'Res.Aux.'!$A$15:$AE$15,0)))</f>
        <v/>
      </c>
      <c r="S410" s="415" t="str">
        <f>IF($B410="-","",INDEX('Res.Aux.'!$A$12:$AE$722,MATCH($B410,'Res.Aux.'!$Y$12:$Y$722,0),MATCH(S$6,'Res.Aux.'!$A$15:$AE$15,0)))</f>
        <v/>
      </c>
      <c r="T410" s="415" t="str">
        <f>IF($B410="-","",INDEX('Res.Aux.'!$A$12:$AE$722,MATCH($B410,'Res.Aux.'!$Y$12:$Y$722,0),MATCH(T$6,'Res.Aux.'!$A$15:$AE$15,0)))</f>
        <v/>
      </c>
      <c r="U410" s="416" t="str">
        <f>IF($B410="-","",INDEX('Res.Aux.'!$A$12:$AE$722,MATCH($B410,'Res.Aux.'!$Y$12:$Y$722,0),MATCH(U$6,'Res.Aux.'!$A$15:$AE$15,0)))</f>
        <v/>
      </c>
      <c r="V410" s="417"/>
      <c r="W410" s="414" t="str">
        <f t="shared" si="119"/>
        <v>-</v>
      </c>
      <c r="X410" s="415" t="str">
        <f t="shared" si="120"/>
        <v>-</v>
      </c>
      <c r="Y410" s="415" t="str">
        <f t="shared" si="121"/>
        <v>-</v>
      </c>
      <c r="Z410" s="416" t="str">
        <f t="shared" si="122"/>
        <v>-</v>
      </c>
      <c r="AA410" s="417"/>
      <c r="AB410" s="414" t="str">
        <f t="shared" si="123"/>
        <v>-</v>
      </c>
      <c r="AC410" s="415" t="str">
        <f t="shared" si="124"/>
        <v>-</v>
      </c>
      <c r="AD410" s="415" t="str">
        <f t="shared" si="125"/>
        <v>-</v>
      </c>
      <c r="AE410" s="416" t="str">
        <f t="shared" si="126"/>
        <v>-</v>
      </c>
      <c r="AF410" s="417"/>
      <c r="AG410" s="410" t="str">
        <f t="shared" si="127"/>
        <v>-</v>
      </c>
      <c r="AH410" s="417"/>
      <c r="AI410" s="418" t="str">
        <f t="shared" si="128"/>
        <v>ù</v>
      </c>
      <c r="AJ410" s="419" t="str">
        <f t="shared" si="129"/>
        <v>~</v>
      </c>
      <c r="AK410" s="417"/>
      <c r="AL410" s="414" t="str">
        <f t="shared" si="130"/>
        <v>-</v>
      </c>
      <c r="AM410" s="416" t="str">
        <f t="shared" si="131"/>
        <v>-</v>
      </c>
    </row>
    <row r="411" spans="2:39" ht="15" x14ac:dyDescent="0.3">
      <c r="B411" s="400" t="str">
        <f>IF(MAX(B$7:B410)+1&gt;MAX('Res.Aux.'!$Y$23:$Y$722),"-",MAX(B$7:B410)+1)</f>
        <v>-</v>
      </c>
      <c r="C411" s="401" t="str">
        <f>IF($B411="-","",INDEX('Res.Aux.'!$A$12:$AE$722,MATCH($B411,'Res.Aux.'!$Y$12:$Y$722,0),MATCH(C$6,'Res.Aux.'!$A$14:$AE$14,0)))</f>
        <v/>
      </c>
      <c r="D411" s="402" t="str">
        <f t="shared" si="116"/>
        <v/>
      </c>
      <c r="E411" s="403" t="str">
        <f>IF($B411="-","",INDEX('Res.Aux.'!$A$12:$AE$722,MATCH($B411,'Res.Aux.'!$Y$12:$Y$722,0),MATCH(E$6,'Res.Aux.'!$A$14:$AE$14,0)))</f>
        <v/>
      </c>
      <c r="F411" s="402" t="str">
        <f t="shared" si="117"/>
        <v/>
      </c>
      <c r="G411" s="404" t="str">
        <f>IF($B411="-","",INDEX('Res.Aux.'!$A$12:$AE$722,MATCH($B411,'Res.Aux.'!$Y$12:$Y$722,0),MATCH(G$6,'Res.Aux.'!$A$14:$AE$14,0)))</f>
        <v/>
      </c>
      <c r="H411" s="405" t="str">
        <f>IF($B411="-","",Datos!$I$16)</f>
        <v/>
      </c>
      <c r="I411" s="406" t="str">
        <f>IF($C411="","",Datos!$G$16)</f>
        <v/>
      </c>
      <c r="J411" s="407" t="str">
        <f>IF($B411="-","",INDEX('Res.Aux.'!$A$12:$AE$722,MATCH($B411,'Res.Aux.'!$Y$12:$Y$722,0),MATCH(J$6,'Res.Aux.'!$A$14:$AE$14,0)))</f>
        <v/>
      </c>
      <c r="K411" s="408" t="str">
        <f>IF($C411="","",Datos!$H$26)</f>
        <v/>
      </c>
      <c r="L411" s="409" t="str">
        <f>IF($I411="","",INDEX(Datos!$D$25:$I$33,MATCH('G. VAR. MAKRO'!$M411,Datos!$E$25:$E$33,0),MATCH('G. VAR. MAKRO'!$L$6,Datos!$D$26:$I$26,0)))</f>
        <v/>
      </c>
      <c r="M411" s="407" t="str">
        <f>IF($I411="","",INDEX('Res.Aux.'!$A$12:$AE$722,MATCH($B411,'Res.Aux.'!$Y$12:$Y$722,0),MATCH(M$6,'Res.Aux.'!$A$22:$AE$22,0)))</f>
        <v/>
      </c>
      <c r="N411" s="410" t="str">
        <f>IF($B411="-","",INDEX('Res.Aux.'!$A$12:$AE$722,MATCH($B411,'Res.Aux.'!$Y$12:$Y$722,0),MATCH(N$6,'Res.Aux.'!$A$14:$AE$14,0)))</f>
        <v/>
      </c>
      <c r="O411" s="411"/>
      <c r="P411" s="412" t="str">
        <f t="shared" si="115"/>
        <v/>
      </c>
      <c r="Q411" s="413" t="str">
        <f t="shared" si="118"/>
        <v>ù</v>
      </c>
      <c r="R411" s="414" t="str">
        <f>IF($B411="-","",INDEX('Res.Aux.'!$A$12:$AE$722,MATCH($B411,'Res.Aux.'!$Y$12:$Y$722,0),MATCH(R$6,'Res.Aux.'!$A$15:$AE$15,0)))</f>
        <v/>
      </c>
      <c r="S411" s="415" t="str">
        <f>IF($B411="-","",INDEX('Res.Aux.'!$A$12:$AE$722,MATCH($B411,'Res.Aux.'!$Y$12:$Y$722,0),MATCH(S$6,'Res.Aux.'!$A$15:$AE$15,0)))</f>
        <v/>
      </c>
      <c r="T411" s="415" t="str">
        <f>IF($B411="-","",INDEX('Res.Aux.'!$A$12:$AE$722,MATCH($B411,'Res.Aux.'!$Y$12:$Y$722,0),MATCH(T$6,'Res.Aux.'!$A$15:$AE$15,0)))</f>
        <v/>
      </c>
      <c r="U411" s="416" t="str">
        <f>IF($B411="-","",INDEX('Res.Aux.'!$A$12:$AE$722,MATCH($B411,'Res.Aux.'!$Y$12:$Y$722,0),MATCH(U$6,'Res.Aux.'!$A$15:$AE$15,0)))</f>
        <v/>
      </c>
      <c r="V411" s="417"/>
      <c r="W411" s="414" t="str">
        <f t="shared" si="119"/>
        <v>-</v>
      </c>
      <c r="X411" s="415" t="str">
        <f t="shared" si="120"/>
        <v>-</v>
      </c>
      <c r="Y411" s="415" t="str">
        <f t="shared" si="121"/>
        <v>-</v>
      </c>
      <c r="Z411" s="416" t="str">
        <f t="shared" si="122"/>
        <v>-</v>
      </c>
      <c r="AA411" s="417"/>
      <c r="AB411" s="414" t="str">
        <f t="shared" si="123"/>
        <v>-</v>
      </c>
      <c r="AC411" s="415" t="str">
        <f t="shared" si="124"/>
        <v>-</v>
      </c>
      <c r="AD411" s="415" t="str">
        <f t="shared" si="125"/>
        <v>-</v>
      </c>
      <c r="AE411" s="416" t="str">
        <f t="shared" si="126"/>
        <v>-</v>
      </c>
      <c r="AF411" s="417"/>
      <c r="AG411" s="410" t="str">
        <f t="shared" si="127"/>
        <v>-</v>
      </c>
      <c r="AH411" s="417"/>
      <c r="AI411" s="418" t="str">
        <f t="shared" si="128"/>
        <v>ù</v>
      </c>
      <c r="AJ411" s="419" t="str">
        <f t="shared" si="129"/>
        <v>~</v>
      </c>
      <c r="AK411" s="417"/>
      <c r="AL411" s="414" t="str">
        <f t="shared" si="130"/>
        <v>-</v>
      </c>
      <c r="AM411" s="416" t="str">
        <f t="shared" si="131"/>
        <v>-</v>
      </c>
    </row>
    <row r="412" spans="2:39" ht="15" x14ac:dyDescent="0.3">
      <c r="B412" s="400" t="str">
        <f>IF(MAX(B$7:B411)+1&gt;MAX('Res.Aux.'!$Y$23:$Y$722),"-",MAX(B$7:B411)+1)</f>
        <v>-</v>
      </c>
      <c r="C412" s="401" t="str">
        <f>IF($B412="-","",INDEX('Res.Aux.'!$A$12:$AE$722,MATCH($B412,'Res.Aux.'!$Y$12:$Y$722,0),MATCH(C$6,'Res.Aux.'!$A$14:$AE$14,0)))</f>
        <v/>
      </c>
      <c r="D412" s="402" t="str">
        <f t="shared" si="116"/>
        <v/>
      </c>
      <c r="E412" s="403" t="str">
        <f>IF($B412="-","",INDEX('Res.Aux.'!$A$12:$AE$722,MATCH($B412,'Res.Aux.'!$Y$12:$Y$722,0),MATCH(E$6,'Res.Aux.'!$A$14:$AE$14,0)))</f>
        <v/>
      </c>
      <c r="F412" s="402" t="str">
        <f t="shared" si="117"/>
        <v/>
      </c>
      <c r="G412" s="404" t="str">
        <f>IF($B412="-","",INDEX('Res.Aux.'!$A$12:$AE$722,MATCH($B412,'Res.Aux.'!$Y$12:$Y$722,0),MATCH(G$6,'Res.Aux.'!$A$14:$AE$14,0)))</f>
        <v/>
      </c>
      <c r="H412" s="405" t="str">
        <f>IF($B412="-","",Datos!$I$16)</f>
        <v/>
      </c>
      <c r="I412" s="406" t="str">
        <f>IF($C412="","",Datos!$G$16)</f>
        <v/>
      </c>
      <c r="J412" s="407" t="str">
        <f>IF($B412="-","",INDEX('Res.Aux.'!$A$12:$AE$722,MATCH($B412,'Res.Aux.'!$Y$12:$Y$722,0),MATCH(J$6,'Res.Aux.'!$A$14:$AE$14,0)))</f>
        <v/>
      </c>
      <c r="K412" s="408" t="str">
        <f>IF($C412="","",Datos!$H$26)</f>
        <v/>
      </c>
      <c r="L412" s="409" t="str">
        <f>IF($I412="","",INDEX(Datos!$D$25:$I$33,MATCH('G. VAR. MAKRO'!$M412,Datos!$E$25:$E$33,0),MATCH('G. VAR. MAKRO'!$L$6,Datos!$D$26:$I$26,0)))</f>
        <v/>
      </c>
      <c r="M412" s="407" t="str">
        <f>IF($I412="","",INDEX('Res.Aux.'!$A$12:$AE$722,MATCH($B412,'Res.Aux.'!$Y$12:$Y$722,0),MATCH(M$6,'Res.Aux.'!$A$22:$AE$22,0)))</f>
        <v/>
      </c>
      <c r="N412" s="410" t="str">
        <f>IF($B412="-","",INDEX('Res.Aux.'!$A$12:$AE$722,MATCH($B412,'Res.Aux.'!$Y$12:$Y$722,0),MATCH(N$6,'Res.Aux.'!$A$14:$AE$14,0)))</f>
        <v/>
      </c>
      <c r="O412" s="411"/>
      <c r="P412" s="412" t="str">
        <f t="shared" si="115"/>
        <v/>
      </c>
      <c r="Q412" s="413" t="str">
        <f t="shared" si="118"/>
        <v>ù</v>
      </c>
      <c r="R412" s="414" t="str">
        <f>IF($B412="-","",INDEX('Res.Aux.'!$A$12:$AE$722,MATCH($B412,'Res.Aux.'!$Y$12:$Y$722,0),MATCH(R$6,'Res.Aux.'!$A$15:$AE$15,0)))</f>
        <v/>
      </c>
      <c r="S412" s="415" t="str">
        <f>IF($B412="-","",INDEX('Res.Aux.'!$A$12:$AE$722,MATCH($B412,'Res.Aux.'!$Y$12:$Y$722,0),MATCH(S$6,'Res.Aux.'!$A$15:$AE$15,0)))</f>
        <v/>
      </c>
      <c r="T412" s="415" t="str">
        <f>IF($B412="-","",INDEX('Res.Aux.'!$A$12:$AE$722,MATCH($B412,'Res.Aux.'!$Y$12:$Y$722,0),MATCH(T$6,'Res.Aux.'!$A$15:$AE$15,0)))</f>
        <v/>
      </c>
      <c r="U412" s="416" t="str">
        <f>IF($B412="-","",INDEX('Res.Aux.'!$A$12:$AE$722,MATCH($B412,'Res.Aux.'!$Y$12:$Y$722,0),MATCH(U$6,'Res.Aux.'!$A$15:$AE$15,0)))</f>
        <v/>
      </c>
      <c r="V412" s="417"/>
      <c r="W412" s="414" t="str">
        <f t="shared" si="119"/>
        <v>-</v>
      </c>
      <c r="X412" s="415" t="str">
        <f t="shared" si="120"/>
        <v>-</v>
      </c>
      <c r="Y412" s="415" t="str">
        <f t="shared" si="121"/>
        <v>-</v>
      </c>
      <c r="Z412" s="416" t="str">
        <f t="shared" si="122"/>
        <v>-</v>
      </c>
      <c r="AA412" s="417"/>
      <c r="AB412" s="414" t="str">
        <f t="shared" si="123"/>
        <v>-</v>
      </c>
      <c r="AC412" s="415" t="str">
        <f t="shared" si="124"/>
        <v>-</v>
      </c>
      <c r="AD412" s="415" t="str">
        <f t="shared" si="125"/>
        <v>-</v>
      </c>
      <c r="AE412" s="416" t="str">
        <f t="shared" si="126"/>
        <v>-</v>
      </c>
      <c r="AF412" s="417"/>
      <c r="AG412" s="410" t="str">
        <f t="shared" si="127"/>
        <v>-</v>
      </c>
      <c r="AH412" s="417"/>
      <c r="AI412" s="418" t="str">
        <f t="shared" si="128"/>
        <v>ù</v>
      </c>
      <c r="AJ412" s="419" t="str">
        <f t="shared" si="129"/>
        <v>~</v>
      </c>
      <c r="AK412" s="417"/>
      <c r="AL412" s="414" t="str">
        <f t="shared" si="130"/>
        <v>-</v>
      </c>
      <c r="AM412" s="416" t="str">
        <f t="shared" si="131"/>
        <v>-</v>
      </c>
    </row>
    <row r="413" spans="2:39" ht="15" x14ac:dyDescent="0.3">
      <c r="B413" s="400" t="str">
        <f>IF(MAX(B$7:B412)+1&gt;MAX('Res.Aux.'!$Y$23:$Y$722),"-",MAX(B$7:B412)+1)</f>
        <v>-</v>
      </c>
      <c r="C413" s="401" t="str">
        <f>IF($B413="-","",INDEX('Res.Aux.'!$A$12:$AE$722,MATCH($B413,'Res.Aux.'!$Y$12:$Y$722,0),MATCH(C$6,'Res.Aux.'!$A$14:$AE$14,0)))</f>
        <v/>
      </c>
      <c r="D413" s="402" t="str">
        <f t="shared" si="116"/>
        <v/>
      </c>
      <c r="E413" s="403" t="str">
        <f>IF($B413="-","",INDEX('Res.Aux.'!$A$12:$AE$722,MATCH($B413,'Res.Aux.'!$Y$12:$Y$722,0),MATCH(E$6,'Res.Aux.'!$A$14:$AE$14,0)))</f>
        <v/>
      </c>
      <c r="F413" s="402" t="str">
        <f t="shared" si="117"/>
        <v/>
      </c>
      <c r="G413" s="404" t="str">
        <f>IF($B413="-","",INDEX('Res.Aux.'!$A$12:$AE$722,MATCH($B413,'Res.Aux.'!$Y$12:$Y$722,0),MATCH(G$6,'Res.Aux.'!$A$14:$AE$14,0)))</f>
        <v/>
      </c>
      <c r="H413" s="405" t="str">
        <f>IF($B413="-","",Datos!$I$16)</f>
        <v/>
      </c>
      <c r="I413" s="406" t="str">
        <f>IF($C413="","",Datos!$G$16)</f>
        <v/>
      </c>
      <c r="J413" s="407" t="str">
        <f>IF($B413="-","",INDEX('Res.Aux.'!$A$12:$AE$722,MATCH($B413,'Res.Aux.'!$Y$12:$Y$722,0),MATCH(J$6,'Res.Aux.'!$A$14:$AE$14,0)))</f>
        <v/>
      </c>
      <c r="K413" s="408" t="str">
        <f>IF($C413="","",Datos!$H$26)</f>
        <v/>
      </c>
      <c r="L413" s="409" t="str">
        <f>IF($I413="","",INDEX(Datos!$D$25:$I$33,MATCH('G. VAR. MAKRO'!$M413,Datos!$E$25:$E$33,0),MATCH('G. VAR. MAKRO'!$L$6,Datos!$D$26:$I$26,0)))</f>
        <v/>
      </c>
      <c r="M413" s="407" t="str">
        <f>IF($I413="","",INDEX('Res.Aux.'!$A$12:$AE$722,MATCH($B413,'Res.Aux.'!$Y$12:$Y$722,0),MATCH(M$6,'Res.Aux.'!$A$22:$AE$22,0)))</f>
        <v/>
      </c>
      <c r="N413" s="410" t="str">
        <f>IF($B413="-","",INDEX('Res.Aux.'!$A$12:$AE$722,MATCH($B413,'Res.Aux.'!$Y$12:$Y$722,0),MATCH(N$6,'Res.Aux.'!$A$14:$AE$14,0)))</f>
        <v/>
      </c>
      <c r="O413" s="411"/>
      <c r="P413" s="412" t="str">
        <f t="shared" si="115"/>
        <v/>
      </c>
      <c r="Q413" s="413" t="str">
        <f t="shared" si="118"/>
        <v>ù</v>
      </c>
      <c r="R413" s="414" t="str">
        <f>IF($B413="-","",INDEX('Res.Aux.'!$A$12:$AE$722,MATCH($B413,'Res.Aux.'!$Y$12:$Y$722,0),MATCH(R$6,'Res.Aux.'!$A$15:$AE$15,0)))</f>
        <v/>
      </c>
      <c r="S413" s="415" t="str">
        <f>IF($B413="-","",INDEX('Res.Aux.'!$A$12:$AE$722,MATCH($B413,'Res.Aux.'!$Y$12:$Y$722,0),MATCH(S$6,'Res.Aux.'!$A$15:$AE$15,0)))</f>
        <v/>
      </c>
      <c r="T413" s="415" t="str">
        <f>IF($B413="-","",INDEX('Res.Aux.'!$A$12:$AE$722,MATCH($B413,'Res.Aux.'!$Y$12:$Y$722,0),MATCH(T$6,'Res.Aux.'!$A$15:$AE$15,0)))</f>
        <v/>
      </c>
      <c r="U413" s="416" t="str">
        <f>IF($B413="-","",INDEX('Res.Aux.'!$A$12:$AE$722,MATCH($B413,'Res.Aux.'!$Y$12:$Y$722,0),MATCH(U$6,'Res.Aux.'!$A$15:$AE$15,0)))</f>
        <v/>
      </c>
      <c r="V413" s="417"/>
      <c r="W413" s="414" t="str">
        <f t="shared" si="119"/>
        <v>-</v>
      </c>
      <c r="X413" s="415" t="str">
        <f t="shared" si="120"/>
        <v>-</v>
      </c>
      <c r="Y413" s="415" t="str">
        <f t="shared" si="121"/>
        <v>-</v>
      </c>
      <c r="Z413" s="416" t="str">
        <f t="shared" si="122"/>
        <v>-</v>
      </c>
      <c r="AA413" s="417"/>
      <c r="AB413" s="414" t="str">
        <f t="shared" si="123"/>
        <v>-</v>
      </c>
      <c r="AC413" s="415" t="str">
        <f t="shared" si="124"/>
        <v>-</v>
      </c>
      <c r="AD413" s="415" t="str">
        <f t="shared" si="125"/>
        <v>-</v>
      </c>
      <c r="AE413" s="416" t="str">
        <f t="shared" si="126"/>
        <v>-</v>
      </c>
      <c r="AF413" s="417"/>
      <c r="AG413" s="410" t="str">
        <f t="shared" si="127"/>
        <v>-</v>
      </c>
      <c r="AH413" s="417"/>
      <c r="AI413" s="418" t="str">
        <f t="shared" si="128"/>
        <v>ù</v>
      </c>
      <c r="AJ413" s="419" t="str">
        <f t="shared" si="129"/>
        <v>~</v>
      </c>
      <c r="AK413" s="417"/>
      <c r="AL413" s="414" t="str">
        <f t="shared" si="130"/>
        <v>-</v>
      </c>
      <c r="AM413" s="416" t="str">
        <f t="shared" si="131"/>
        <v>-</v>
      </c>
    </row>
    <row r="414" spans="2:39" ht="15" x14ac:dyDescent="0.3">
      <c r="B414" s="400" t="str">
        <f>IF(MAX(B$7:B413)+1&gt;MAX('Res.Aux.'!$Y$23:$Y$722),"-",MAX(B$7:B413)+1)</f>
        <v>-</v>
      </c>
      <c r="C414" s="401" t="str">
        <f>IF($B414="-","",INDEX('Res.Aux.'!$A$12:$AE$722,MATCH($B414,'Res.Aux.'!$Y$12:$Y$722,0),MATCH(C$6,'Res.Aux.'!$A$14:$AE$14,0)))</f>
        <v/>
      </c>
      <c r="D414" s="402" t="str">
        <f t="shared" si="116"/>
        <v/>
      </c>
      <c r="E414" s="403" t="str">
        <f>IF($B414="-","",INDEX('Res.Aux.'!$A$12:$AE$722,MATCH($B414,'Res.Aux.'!$Y$12:$Y$722,0),MATCH(E$6,'Res.Aux.'!$A$14:$AE$14,0)))</f>
        <v/>
      </c>
      <c r="F414" s="402" t="str">
        <f t="shared" si="117"/>
        <v/>
      </c>
      <c r="G414" s="404" t="str">
        <f>IF($B414="-","",INDEX('Res.Aux.'!$A$12:$AE$722,MATCH($B414,'Res.Aux.'!$Y$12:$Y$722,0),MATCH(G$6,'Res.Aux.'!$A$14:$AE$14,0)))</f>
        <v/>
      </c>
      <c r="H414" s="405" t="str">
        <f>IF($B414="-","",Datos!$I$16)</f>
        <v/>
      </c>
      <c r="I414" s="406" t="str">
        <f>IF($C414="","",Datos!$G$16)</f>
        <v/>
      </c>
      <c r="J414" s="407" t="str">
        <f>IF($B414="-","",INDEX('Res.Aux.'!$A$12:$AE$722,MATCH($B414,'Res.Aux.'!$Y$12:$Y$722,0),MATCH(J$6,'Res.Aux.'!$A$14:$AE$14,0)))</f>
        <v/>
      </c>
      <c r="K414" s="408" t="str">
        <f>IF($C414="","",Datos!$H$26)</f>
        <v/>
      </c>
      <c r="L414" s="409" t="str">
        <f>IF($I414="","",INDEX(Datos!$D$25:$I$33,MATCH('G. VAR. MAKRO'!$M414,Datos!$E$25:$E$33,0),MATCH('G. VAR. MAKRO'!$L$6,Datos!$D$26:$I$26,0)))</f>
        <v/>
      </c>
      <c r="M414" s="407" t="str">
        <f>IF($I414="","",INDEX('Res.Aux.'!$A$12:$AE$722,MATCH($B414,'Res.Aux.'!$Y$12:$Y$722,0),MATCH(M$6,'Res.Aux.'!$A$22:$AE$22,0)))</f>
        <v/>
      </c>
      <c r="N414" s="410" t="str">
        <f>IF($B414="-","",INDEX('Res.Aux.'!$A$12:$AE$722,MATCH($B414,'Res.Aux.'!$Y$12:$Y$722,0),MATCH(N$6,'Res.Aux.'!$A$14:$AE$14,0)))</f>
        <v/>
      </c>
      <c r="O414" s="411"/>
      <c r="P414" s="412" t="str">
        <f t="shared" si="115"/>
        <v/>
      </c>
      <c r="Q414" s="413" t="str">
        <f t="shared" si="118"/>
        <v>ù</v>
      </c>
      <c r="R414" s="414" t="str">
        <f>IF($B414="-","",INDEX('Res.Aux.'!$A$12:$AE$722,MATCH($B414,'Res.Aux.'!$Y$12:$Y$722,0),MATCH(R$6,'Res.Aux.'!$A$15:$AE$15,0)))</f>
        <v/>
      </c>
      <c r="S414" s="415" t="str">
        <f>IF($B414="-","",INDEX('Res.Aux.'!$A$12:$AE$722,MATCH($B414,'Res.Aux.'!$Y$12:$Y$722,0),MATCH(S$6,'Res.Aux.'!$A$15:$AE$15,0)))</f>
        <v/>
      </c>
      <c r="T414" s="415" t="str">
        <f>IF($B414="-","",INDEX('Res.Aux.'!$A$12:$AE$722,MATCH($B414,'Res.Aux.'!$Y$12:$Y$722,0),MATCH(T$6,'Res.Aux.'!$A$15:$AE$15,0)))</f>
        <v/>
      </c>
      <c r="U414" s="416" t="str">
        <f>IF($B414="-","",INDEX('Res.Aux.'!$A$12:$AE$722,MATCH($B414,'Res.Aux.'!$Y$12:$Y$722,0),MATCH(U$6,'Res.Aux.'!$A$15:$AE$15,0)))</f>
        <v/>
      </c>
      <c r="V414" s="417"/>
      <c r="W414" s="414" t="str">
        <f t="shared" si="119"/>
        <v>-</v>
      </c>
      <c r="X414" s="415" t="str">
        <f t="shared" si="120"/>
        <v>-</v>
      </c>
      <c r="Y414" s="415" t="str">
        <f t="shared" si="121"/>
        <v>-</v>
      </c>
      <c r="Z414" s="416" t="str">
        <f t="shared" si="122"/>
        <v>-</v>
      </c>
      <c r="AA414" s="417"/>
      <c r="AB414" s="414" t="str">
        <f t="shared" si="123"/>
        <v>-</v>
      </c>
      <c r="AC414" s="415" t="str">
        <f t="shared" si="124"/>
        <v>-</v>
      </c>
      <c r="AD414" s="415" t="str">
        <f t="shared" si="125"/>
        <v>-</v>
      </c>
      <c r="AE414" s="416" t="str">
        <f t="shared" si="126"/>
        <v>-</v>
      </c>
      <c r="AF414" s="417"/>
      <c r="AG414" s="410" t="str">
        <f t="shared" si="127"/>
        <v>-</v>
      </c>
      <c r="AH414" s="417"/>
      <c r="AI414" s="418" t="str">
        <f t="shared" si="128"/>
        <v>ù</v>
      </c>
      <c r="AJ414" s="419" t="str">
        <f t="shared" si="129"/>
        <v>~</v>
      </c>
      <c r="AK414" s="417"/>
      <c r="AL414" s="414" t="str">
        <f t="shared" si="130"/>
        <v>-</v>
      </c>
      <c r="AM414" s="416" t="str">
        <f t="shared" si="131"/>
        <v>-</v>
      </c>
    </row>
    <row r="415" spans="2:39" ht="15" x14ac:dyDescent="0.3">
      <c r="B415" s="400" t="str">
        <f>IF(MAX(B$7:B414)+1&gt;MAX('Res.Aux.'!$Y$23:$Y$722),"-",MAX(B$7:B414)+1)</f>
        <v>-</v>
      </c>
      <c r="C415" s="401" t="str">
        <f>IF($B415="-","",INDEX('Res.Aux.'!$A$12:$AE$722,MATCH($B415,'Res.Aux.'!$Y$12:$Y$722,0),MATCH(C$6,'Res.Aux.'!$A$14:$AE$14,0)))</f>
        <v/>
      </c>
      <c r="D415" s="402" t="str">
        <f t="shared" si="116"/>
        <v/>
      </c>
      <c r="E415" s="403" t="str">
        <f>IF($B415="-","",INDEX('Res.Aux.'!$A$12:$AE$722,MATCH($B415,'Res.Aux.'!$Y$12:$Y$722,0),MATCH(E$6,'Res.Aux.'!$A$14:$AE$14,0)))</f>
        <v/>
      </c>
      <c r="F415" s="402" t="str">
        <f t="shared" si="117"/>
        <v/>
      </c>
      <c r="G415" s="404" t="str">
        <f>IF($B415="-","",INDEX('Res.Aux.'!$A$12:$AE$722,MATCH($B415,'Res.Aux.'!$Y$12:$Y$722,0),MATCH(G$6,'Res.Aux.'!$A$14:$AE$14,0)))</f>
        <v/>
      </c>
      <c r="H415" s="405" t="str">
        <f>IF($B415="-","",Datos!$I$16)</f>
        <v/>
      </c>
      <c r="I415" s="406" t="str">
        <f>IF($C415="","",Datos!$G$16)</f>
        <v/>
      </c>
      <c r="J415" s="407" t="str">
        <f>IF($B415="-","",INDEX('Res.Aux.'!$A$12:$AE$722,MATCH($B415,'Res.Aux.'!$Y$12:$Y$722,0),MATCH(J$6,'Res.Aux.'!$A$14:$AE$14,0)))</f>
        <v/>
      </c>
      <c r="K415" s="408" t="str">
        <f>IF($C415="","",Datos!$H$26)</f>
        <v/>
      </c>
      <c r="L415" s="409" t="str">
        <f>IF($I415="","",INDEX(Datos!$D$25:$I$33,MATCH('G. VAR. MAKRO'!$M415,Datos!$E$25:$E$33,0),MATCH('G. VAR. MAKRO'!$L$6,Datos!$D$26:$I$26,0)))</f>
        <v/>
      </c>
      <c r="M415" s="407" t="str">
        <f>IF($I415="","",INDEX('Res.Aux.'!$A$12:$AE$722,MATCH($B415,'Res.Aux.'!$Y$12:$Y$722,0),MATCH(M$6,'Res.Aux.'!$A$22:$AE$22,0)))</f>
        <v/>
      </c>
      <c r="N415" s="410" t="str">
        <f>IF($B415="-","",INDEX('Res.Aux.'!$A$12:$AE$722,MATCH($B415,'Res.Aux.'!$Y$12:$Y$722,0),MATCH(N$6,'Res.Aux.'!$A$14:$AE$14,0)))</f>
        <v/>
      </c>
      <c r="O415" s="411"/>
      <c r="P415" s="412" t="str">
        <f t="shared" si="115"/>
        <v/>
      </c>
      <c r="Q415" s="413" t="str">
        <f t="shared" si="118"/>
        <v>ù</v>
      </c>
      <c r="R415" s="414" t="str">
        <f>IF($B415="-","",INDEX('Res.Aux.'!$A$12:$AE$722,MATCH($B415,'Res.Aux.'!$Y$12:$Y$722,0),MATCH(R$6,'Res.Aux.'!$A$15:$AE$15,0)))</f>
        <v/>
      </c>
      <c r="S415" s="415" t="str">
        <f>IF($B415="-","",INDEX('Res.Aux.'!$A$12:$AE$722,MATCH($B415,'Res.Aux.'!$Y$12:$Y$722,0),MATCH(S$6,'Res.Aux.'!$A$15:$AE$15,0)))</f>
        <v/>
      </c>
      <c r="T415" s="415" t="str">
        <f>IF($B415="-","",INDEX('Res.Aux.'!$A$12:$AE$722,MATCH($B415,'Res.Aux.'!$Y$12:$Y$722,0),MATCH(T$6,'Res.Aux.'!$A$15:$AE$15,0)))</f>
        <v/>
      </c>
      <c r="U415" s="416" t="str">
        <f>IF($B415="-","",INDEX('Res.Aux.'!$A$12:$AE$722,MATCH($B415,'Res.Aux.'!$Y$12:$Y$722,0),MATCH(U$6,'Res.Aux.'!$A$15:$AE$15,0)))</f>
        <v/>
      </c>
      <c r="V415" s="417"/>
      <c r="W415" s="414" t="str">
        <f t="shared" si="119"/>
        <v>-</v>
      </c>
      <c r="X415" s="415" t="str">
        <f t="shared" si="120"/>
        <v>-</v>
      </c>
      <c r="Y415" s="415" t="str">
        <f t="shared" si="121"/>
        <v>-</v>
      </c>
      <c r="Z415" s="416" t="str">
        <f t="shared" si="122"/>
        <v>-</v>
      </c>
      <c r="AA415" s="417"/>
      <c r="AB415" s="414" t="str">
        <f t="shared" si="123"/>
        <v>-</v>
      </c>
      <c r="AC415" s="415" t="str">
        <f t="shared" si="124"/>
        <v>-</v>
      </c>
      <c r="AD415" s="415" t="str">
        <f t="shared" si="125"/>
        <v>-</v>
      </c>
      <c r="AE415" s="416" t="str">
        <f t="shared" si="126"/>
        <v>-</v>
      </c>
      <c r="AF415" s="417"/>
      <c r="AG415" s="410" t="str">
        <f t="shared" si="127"/>
        <v>-</v>
      </c>
      <c r="AH415" s="417"/>
      <c r="AI415" s="418" t="str">
        <f t="shared" si="128"/>
        <v>ù</v>
      </c>
      <c r="AJ415" s="419" t="str">
        <f t="shared" si="129"/>
        <v>~</v>
      </c>
      <c r="AK415" s="417"/>
      <c r="AL415" s="414" t="str">
        <f t="shared" si="130"/>
        <v>-</v>
      </c>
      <c r="AM415" s="416" t="str">
        <f t="shared" si="131"/>
        <v>-</v>
      </c>
    </row>
    <row r="416" spans="2:39" ht="15" x14ac:dyDescent="0.3">
      <c r="B416" s="400" t="str">
        <f>IF(MAX(B$7:B415)+1&gt;MAX('Res.Aux.'!$Y$23:$Y$722),"-",MAX(B$7:B415)+1)</f>
        <v>-</v>
      </c>
      <c r="C416" s="401" t="str">
        <f>IF($B416="-","",INDEX('Res.Aux.'!$A$12:$AE$722,MATCH($B416,'Res.Aux.'!$Y$12:$Y$722,0),MATCH(C$6,'Res.Aux.'!$A$14:$AE$14,0)))</f>
        <v/>
      </c>
      <c r="D416" s="402" t="str">
        <f t="shared" si="116"/>
        <v/>
      </c>
      <c r="E416" s="403" t="str">
        <f>IF($B416="-","",INDEX('Res.Aux.'!$A$12:$AE$722,MATCH($B416,'Res.Aux.'!$Y$12:$Y$722,0),MATCH(E$6,'Res.Aux.'!$A$14:$AE$14,0)))</f>
        <v/>
      </c>
      <c r="F416" s="402" t="str">
        <f t="shared" si="117"/>
        <v/>
      </c>
      <c r="G416" s="404" t="str">
        <f>IF($B416="-","",INDEX('Res.Aux.'!$A$12:$AE$722,MATCH($B416,'Res.Aux.'!$Y$12:$Y$722,0),MATCH(G$6,'Res.Aux.'!$A$14:$AE$14,0)))</f>
        <v/>
      </c>
      <c r="H416" s="405" t="str">
        <f>IF($B416="-","",Datos!$I$16)</f>
        <v/>
      </c>
      <c r="I416" s="406" t="str">
        <f>IF($C416="","",Datos!$G$16)</f>
        <v/>
      </c>
      <c r="J416" s="407" t="str">
        <f>IF($B416="-","",INDEX('Res.Aux.'!$A$12:$AE$722,MATCH($B416,'Res.Aux.'!$Y$12:$Y$722,0),MATCH(J$6,'Res.Aux.'!$A$14:$AE$14,0)))</f>
        <v/>
      </c>
      <c r="K416" s="408" t="str">
        <f>IF($C416="","",Datos!$H$26)</f>
        <v/>
      </c>
      <c r="L416" s="409" t="str">
        <f>IF($I416="","",INDEX(Datos!$D$25:$I$33,MATCH('G. VAR. MAKRO'!$M416,Datos!$E$25:$E$33,0),MATCH('G. VAR. MAKRO'!$L$6,Datos!$D$26:$I$26,0)))</f>
        <v/>
      </c>
      <c r="M416" s="407" t="str">
        <f>IF($I416="","",INDEX('Res.Aux.'!$A$12:$AE$722,MATCH($B416,'Res.Aux.'!$Y$12:$Y$722,0),MATCH(M$6,'Res.Aux.'!$A$22:$AE$22,0)))</f>
        <v/>
      </c>
      <c r="N416" s="410" t="str">
        <f>IF($B416="-","",INDEX('Res.Aux.'!$A$12:$AE$722,MATCH($B416,'Res.Aux.'!$Y$12:$Y$722,0),MATCH(N$6,'Res.Aux.'!$A$14:$AE$14,0)))</f>
        <v/>
      </c>
      <c r="O416" s="411"/>
      <c r="P416" s="412" t="str">
        <f t="shared" si="115"/>
        <v/>
      </c>
      <c r="Q416" s="413" t="str">
        <f t="shared" si="118"/>
        <v>ù</v>
      </c>
      <c r="R416" s="414" t="str">
        <f>IF($B416="-","",INDEX('Res.Aux.'!$A$12:$AE$722,MATCH($B416,'Res.Aux.'!$Y$12:$Y$722,0),MATCH(R$6,'Res.Aux.'!$A$15:$AE$15,0)))</f>
        <v/>
      </c>
      <c r="S416" s="415" t="str">
        <f>IF($B416="-","",INDEX('Res.Aux.'!$A$12:$AE$722,MATCH($B416,'Res.Aux.'!$Y$12:$Y$722,0),MATCH(S$6,'Res.Aux.'!$A$15:$AE$15,0)))</f>
        <v/>
      </c>
      <c r="T416" s="415" t="str">
        <f>IF($B416="-","",INDEX('Res.Aux.'!$A$12:$AE$722,MATCH($B416,'Res.Aux.'!$Y$12:$Y$722,0),MATCH(T$6,'Res.Aux.'!$A$15:$AE$15,0)))</f>
        <v/>
      </c>
      <c r="U416" s="416" t="str">
        <f>IF($B416="-","",INDEX('Res.Aux.'!$A$12:$AE$722,MATCH($B416,'Res.Aux.'!$Y$12:$Y$722,0),MATCH(U$6,'Res.Aux.'!$A$15:$AE$15,0)))</f>
        <v/>
      </c>
      <c r="V416" s="417"/>
      <c r="W416" s="414" t="str">
        <f t="shared" si="119"/>
        <v>-</v>
      </c>
      <c r="X416" s="415" t="str">
        <f t="shared" si="120"/>
        <v>-</v>
      </c>
      <c r="Y416" s="415" t="str">
        <f t="shared" si="121"/>
        <v>-</v>
      </c>
      <c r="Z416" s="416" t="str">
        <f t="shared" si="122"/>
        <v>-</v>
      </c>
      <c r="AA416" s="417"/>
      <c r="AB416" s="414" t="str">
        <f t="shared" si="123"/>
        <v>-</v>
      </c>
      <c r="AC416" s="415" t="str">
        <f t="shared" si="124"/>
        <v>-</v>
      </c>
      <c r="AD416" s="415" t="str">
        <f t="shared" si="125"/>
        <v>-</v>
      </c>
      <c r="AE416" s="416" t="str">
        <f t="shared" si="126"/>
        <v>-</v>
      </c>
      <c r="AF416" s="417"/>
      <c r="AG416" s="410" t="str">
        <f t="shared" si="127"/>
        <v>-</v>
      </c>
      <c r="AH416" s="417"/>
      <c r="AI416" s="418" t="str">
        <f t="shared" si="128"/>
        <v>ù</v>
      </c>
      <c r="AJ416" s="419" t="str">
        <f t="shared" si="129"/>
        <v>~</v>
      </c>
      <c r="AK416" s="417"/>
      <c r="AL416" s="414" t="str">
        <f t="shared" si="130"/>
        <v>-</v>
      </c>
      <c r="AM416" s="416" t="str">
        <f t="shared" si="131"/>
        <v>-</v>
      </c>
    </row>
    <row r="417" spans="2:39" ht="15" x14ac:dyDescent="0.3">
      <c r="B417" s="400" t="str">
        <f>IF(MAX(B$7:B416)+1&gt;MAX('Res.Aux.'!$Y$23:$Y$722),"-",MAX(B$7:B416)+1)</f>
        <v>-</v>
      </c>
      <c r="C417" s="401" t="str">
        <f>IF($B417="-","",INDEX('Res.Aux.'!$A$12:$AE$722,MATCH($B417,'Res.Aux.'!$Y$12:$Y$722,0),MATCH(C$6,'Res.Aux.'!$A$14:$AE$14,0)))</f>
        <v/>
      </c>
      <c r="D417" s="402" t="str">
        <f t="shared" si="116"/>
        <v/>
      </c>
      <c r="E417" s="403" t="str">
        <f>IF($B417="-","",INDEX('Res.Aux.'!$A$12:$AE$722,MATCH($B417,'Res.Aux.'!$Y$12:$Y$722,0),MATCH(E$6,'Res.Aux.'!$A$14:$AE$14,0)))</f>
        <v/>
      </c>
      <c r="F417" s="402" t="str">
        <f t="shared" si="117"/>
        <v/>
      </c>
      <c r="G417" s="404" t="str">
        <f>IF($B417="-","",INDEX('Res.Aux.'!$A$12:$AE$722,MATCH($B417,'Res.Aux.'!$Y$12:$Y$722,0),MATCH(G$6,'Res.Aux.'!$A$14:$AE$14,0)))</f>
        <v/>
      </c>
      <c r="H417" s="405" t="str">
        <f>IF($B417="-","",Datos!$I$16)</f>
        <v/>
      </c>
      <c r="I417" s="406" t="str">
        <f>IF($C417="","",Datos!$G$16)</f>
        <v/>
      </c>
      <c r="J417" s="407" t="str">
        <f>IF($B417="-","",INDEX('Res.Aux.'!$A$12:$AE$722,MATCH($B417,'Res.Aux.'!$Y$12:$Y$722,0),MATCH(J$6,'Res.Aux.'!$A$14:$AE$14,0)))</f>
        <v/>
      </c>
      <c r="K417" s="408" t="str">
        <f>IF($C417="","",Datos!$H$26)</f>
        <v/>
      </c>
      <c r="L417" s="409" t="str">
        <f>IF($I417="","",INDEX(Datos!$D$25:$I$33,MATCH('G. VAR. MAKRO'!$M417,Datos!$E$25:$E$33,0),MATCH('G. VAR. MAKRO'!$L$6,Datos!$D$26:$I$26,0)))</f>
        <v/>
      </c>
      <c r="M417" s="407" t="str">
        <f>IF($I417="","",INDEX('Res.Aux.'!$A$12:$AE$722,MATCH($B417,'Res.Aux.'!$Y$12:$Y$722,0),MATCH(M$6,'Res.Aux.'!$A$22:$AE$22,0)))</f>
        <v/>
      </c>
      <c r="N417" s="410" t="str">
        <f>IF($B417="-","",INDEX('Res.Aux.'!$A$12:$AE$722,MATCH($B417,'Res.Aux.'!$Y$12:$Y$722,0),MATCH(N$6,'Res.Aux.'!$A$14:$AE$14,0)))</f>
        <v/>
      </c>
      <c r="O417" s="411"/>
      <c r="P417" s="412" t="str">
        <f t="shared" si="115"/>
        <v/>
      </c>
      <c r="Q417" s="413" t="str">
        <f t="shared" si="118"/>
        <v>ù</v>
      </c>
      <c r="R417" s="414" t="str">
        <f>IF($B417="-","",INDEX('Res.Aux.'!$A$12:$AE$722,MATCH($B417,'Res.Aux.'!$Y$12:$Y$722,0),MATCH(R$6,'Res.Aux.'!$A$15:$AE$15,0)))</f>
        <v/>
      </c>
      <c r="S417" s="415" t="str">
        <f>IF($B417="-","",INDEX('Res.Aux.'!$A$12:$AE$722,MATCH($B417,'Res.Aux.'!$Y$12:$Y$722,0),MATCH(S$6,'Res.Aux.'!$A$15:$AE$15,0)))</f>
        <v/>
      </c>
      <c r="T417" s="415" t="str">
        <f>IF($B417="-","",INDEX('Res.Aux.'!$A$12:$AE$722,MATCH($B417,'Res.Aux.'!$Y$12:$Y$722,0),MATCH(T$6,'Res.Aux.'!$A$15:$AE$15,0)))</f>
        <v/>
      </c>
      <c r="U417" s="416" t="str">
        <f>IF($B417="-","",INDEX('Res.Aux.'!$A$12:$AE$722,MATCH($B417,'Res.Aux.'!$Y$12:$Y$722,0),MATCH(U$6,'Res.Aux.'!$A$15:$AE$15,0)))</f>
        <v/>
      </c>
      <c r="V417" s="417"/>
      <c r="W417" s="414" t="str">
        <f t="shared" si="119"/>
        <v>-</v>
      </c>
      <c r="X417" s="415" t="str">
        <f t="shared" si="120"/>
        <v>-</v>
      </c>
      <c r="Y417" s="415" t="str">
        <f t="shared" si="121"/>
        <v>-</v>
      </c>
      <c r="Z417" s="416" t="str">
        <f t="shared" si="122"/>
        <v>-</v>
      </c>
      <c r="AA417" s="417"/>
      <c r="AB417" s="414" t="str">
        <f t="shared" si="123"/>
        <v>-</v>
      </c>
      <c r="AC417" s="415" t="str">
        <f t="shared" si="124"/>
        <v>-</v>
      </c>
      <c r="AD417" s="415" t="str">
        <f t="shared" si="125"/>
        <v>-</v>
      </c>
      <c r="AE417" s="416" t="str">
        <f t="shared" si="126"/>
        <v>-</v>
      </c>
      <c r="AF417" s="417"/>
      <c r="AG417" s="410" t="str">
        <f t="shared" si="127"/>
        <v>-</v>
      </c>
      <c r="AH417" s="417"/>
      <c r="AI417" s="418" t="str">
        <f t="shared" si="128"/>
        <v>ù</v>
      </c>
      <c r="AJ417" s="419" t="str">
        <f t="shared" si="129"/>
        <v>~</v>
      </c>
      <c r="AK417" s="417"/>
      <c r="AL417" s="414" t="str">
        <f t="shared" si="130"/>
        <v>-</v>
      </c>
      <c r="AM417" s="416" t="str">
        <f t="shared" si="131"/>
        <v>-</v>
      </c>
    </row>
    <row r="418" spans="2:39" ht="15" x14ac:dyDescent="0.3">
      <c r="B418" s="400" t="str">
        <f>IF(MAX(B$7:B417)+1&gt;MAX('Res.Aux.'!$Y$23:$Y$722),"-",MAX(B$7:B417)+1)</f>
        <v>-</v>
      </c>
      <c r="C418" s="401" t="str">
        <f>IF($B418="-","",INDEX('Res.Aux.'!$A$12:$AE$722,MATCH($B418,'Res.Aux.'!$Y$12:$Y$722,0),MATCH(C$6,'Res.Aux.'!$A$14:$AE$14,0)))</f>
        <v/>
      </c>
      <c r="D418" s="402" t="str">
        <f t="shared" si="116"/>
        <v/>
      </c>
      <c r="E418" s="403" t="str">
        <f>IF($B418="-","",INDEX('Res.Aux.'!$A$12:$AE$722,MATCH($B418,'Res.Aux.'!$Y$12:$Y$722,0),MATCH(E$6,'Res.Aux.'!$A$14:$AE$14,0)))</f>
        <v/>
      </c>
      <c r="F418" s="402" t="str">
        <f t="shared" si="117"/>
        <v/>
      </c>
      <c r="G418" s="404" t="str">
        <f>IF($B418="-","",INDEX('Res.Aux.'!$A$12:$AE$722,MATCH($B418,'Res.Aux.'!$Y$12:$Y$722,0),MATCH(G$6,'Res.Aux.'!$A$14:$AE$14,0)))</f>
        <v/>
      </c>
      <c r="H418" s="405" t="str">
        <f>IF($B418="-","",Datos!$I$16)</f>
        <v/>
      </c>
      <c r="I418" s="406" t="str">
        <f>IF($C418="","",Datos!$G$16)</f>
        <v/>
      </c>
      <c r="J418" s="407" t="str">
        <f>IF($B418="-","",INDEX('Res.Aux.'!$A$12:$AE$722,MATCH($B418,'Res.Aux.'!$Y$12:$Y$722,0),MATCH(J$6,'Res.Aux.'!$A$14:$AE$14,0)))</f>
        <v/>
      </c>
      <c r="K418" s="408" t="str">
        <f>IF($C418="","",Datos!$H$26)</f>
        <v/>
      </c>
      <c r="L418" s="409" t="str">
        <f>IF($I418="","",INDEX(Datos!$D$25:$I$33,MATCH('G. VAR. MAKRO'!$M418,Datos!$E$25:$E$33,0),MATCH('G. VAR. MAKRO'!$L$6,Datos!$D$26:$I$26,0)))</f>
        <v/>
      </c>
      <c r="M418" s="407" t="str">
        <f>IF($I418="","",INDEX('Res.Aux.'!$A$12:$AE$722,MATCH($B418,'Res.Aux.'!$Y$12:$Y$722,0),MATCH(M$6,'Res.Aux.'!$A$22:$AE$22,0)))</f>
        <v/>
      </c>
      <c r="N418" s="410" t="str">
        <f>IF($B418="-","",INDEX('Res.Aux.'!$A$12:$AE$722,MATCH($B418,'Res.Aux.'!$Y$12:$Y$722,0),MATCH(N$6,'Res.Aux.'!$A$14:$AE$14,0)))</f>
        <v/>
      </c>
      <c r="O418" s="411"/>
      <c r="P418" s="412" t="str">
        <f t="shared" si="115"/>
        <v/>
      </c>
      <c r="Q418" s="413" t="str">
        <f t="shared" si="118"/>
        <v>ù</v>
      </c>
      <c r="R418" s="414" t="str">
        <f>IF($B418="-","",INDEX('Res.Aux.'!$A$12:$AE$722,MATCH($B418,'Res.Aux.'!$Y$12:$Y$722,0),MATCH(R$6,'Res.Aux.'!$A$15:$AE$15,0)))</f>
        <v/>
      </c>
      <c r="S418" s="415" t="str">
        <f>IF($B418="-","",INDEX('Res.Aux.'!$A$12:$AE$722,MATCH($B418,'Res.Aux.'!$Y$12:$Y$722,0),MATCH(S$6,'Res.Aux.'!$A$15:$AE$15,0)))</f>
        <v/>
      </c>
      <c r="T418" s="415" t="str">
        <f>IF($B418="-","",INDEX('Res.Aux.'!$A$12:$AE$722,MATCH($B418,'Res.Aux.'!$Y$12:$Y$722,0),MATCH(T$6,'Res.Aux.'!$A$15:$AE$15,0)))</f>
        <v/>
      </c>
      <c r="U418" s="416" t="str">
        <f>IF($B418="-","",INDEX('Res.Aux.'!$A$12:$AE$722,MATCH($B418,'Res.Aux.'!$Y$12:$Y$722,0),MATCH(U$6,'Res.Aux.'!$A$15:$AE$15,0)))</f>
        <v/>
      </c>
      <c r="V418" s="417"/>
      <c r="W418" s="414" t="str">
        <f t="shared" si="119"/>
        <v>-</v>
      </c>
      <c r="X418" s="415" t="str">
        <f t="shared" si="120"/>
        <v>-</v>
      </c>
      <c r="Y418" s="415" t="str">
        <f t="shared" si="121"/>
        <v>-</v>
      </c>
      <c r="Z418" s="416" t="str">
        <f t="shared" si="122"/>
        <v>-</v>
      </c>
      <c r="AA418" s="417"/>
      <c r="AB418" s="414" t="str">
        <f t="shared" si="123"/>
        <v>-</v>
      </c>
      <c r="AC418" s="415" t="str">
        <f t="shared" si="124"/>
        <v>-</v>
      </c>
      <c r="AD418" s="415" t="str">
        <f t="shared" si="125"/>
        <v>-</v>
      </c>
      <c r="AE418" s="416" t="str">
        <f t="shared" si="126"/>
        <v>-</v>
      </c>
      <c r="AF418" s="417"/>
      <c r="AG418" s="410" t="str">
        <f t="shared" si="127"/>
        <v>-</v>
      </c>
      <c r="AH418" s="417"/>
      <c r="AI418" s="418" t="str">
        <f t="shared" si="128"/>
        <v>ù</v>
      </c>
      <c r="AJ418" s="419" t="str">
        <f t="shared" si="129"/>
        <v>~</v>
      </c>
      <c r="AK418" s="417"/>
      <c r="AL418" s="414" t="str">
        <f t="shared" si="130"/>
        <v>-</v>
      </c>
      <c r="AM418" s="416" t="str">
        <f t="shared" si="131"/>
        <v>-</v>
      </c>
    </row>
    <row r="419" spans="2:39" ht="15" x14ac:dyDescent="0.3">
      <c r="B419" s="400" t="str">
        <f>IF(MAX(B$7:B418)+1&gt;MAX('Res.Aux.'!$Y$23:$Y$722),"-",MAX(B$7:B418)+1)</f>
        <v>-</v>
      </c>
      <c r="C419" s="401" t="str">
        <f>IF($B419="-","",INDEX('Res.Aux.'!$A$12:$AE$722,MATCH($B419,'Res.Aux.'!$Y$12:$Y$722,0),MATCH(C$6,'Res.Aux.'!$A$14:$AE$14,0)))</f>
        <v/>
      </c>
      <c r="D419" s="402" t="str">
        <f t="shared" si="116"/>
        <v/>
      </c>
      <c r="E419" s="403" t="str">
        <f>IF($B419="-","",INDEX('Res.Aux.'!$A$12:$AE$722,MATCH($B419,'Res.Aux.'!$Y$12:$Y$722,0),MATCH(E$6,'Res.Aux.'!$A$14:$AE$14,0)))</f>
        <v/>
      </c>
      <c r="F419" s="402" t="str">
        <f t="shared" si="117"/>
        <v/>
      </c>
      <c r="G419" s="404" t="str">
        <f>IF($B419="-","",INDEX('Res.Aux.'!$A$12:$AE$722,MATCH($B419,'Res.Aux.'!$Y$12:$Y$722,0),MATCH(G$6,'Res.Aux.'!$A$14:$AE$14,0)))</f>
        <v/>
      </c>
      <c r="H419" s="405" t="str">
        <f>IF($B419="-","",Datos!$I$16)</f>
        <v/>
      </c>
      <c r="I419" s="406" t="str">
        <f>IF($C419="","",Datos!$G$16)</f>
        <v/>
      </c>
      <c r="J419" s="407" t="str">
        <f>IF($B419="-","",INDEX('Res.Aux.'!$A$12:$AE$722,MATCH($B419,'Res.Aux.'!$Y$12:$Y$722,0),MATCH(J$6,'Res.Aux.'!$A$14:$AE$14,0)))</f>
        <v/>
      </c>
      <c r="K419" s="408" t="str">
        <f>IF($C419="","",Datos!$H$26)</f>
        <v/>
      </c>
      <c r="L419" s="409" t="str">
        <f>IF($I419="","",INDEX(Datos!$D$25:$I$33,MATCH('G. VAR. MAKRO'!$M419,Datos!$E$25:$E$33,0),MATCH('G. VAR. MAKRO'!$L$6,Datos!$D$26:$I$26,0)))</f>
        <v/>
      </c>
      <c r="M419" s="407" t="str">
        <f>IF($I419="","",INDEX('Res.Aux.'!$A$12:$AE$722,MATCH($B419,'Res.Aux.'!$Y$12:$Y$722,0),MATCH(M$6,'Res.Aux.'!$A$22:$AE$22,0)))</f>
        <v/>
      </c>
      <c r="N419" s="410" t="str">
        <f>IF($B419="-","",INDEX('Res.Aux.'!$A$12:$AE$722,MATCH($B419,'Res.Aux.'!$Y$12:$Y$722,0),MATCH(N$6,'Res.Aux.'!$A$14:$AE$14,0)))</f>
        <v/>
      </c>
      <c r="O419" s="411"/>
      <c r="P419" s="412" t="str">
        <f t="shared" si="115"/>
        <v/>
      </c>
      <c r="Q419" s="413" t="str">
        <f t="shared" si="118"/>
        <v>ù</v>
      </c>
      <c r="R419" s="414" t="str">
        <f>IF($B419="-","",INDEX('Res.Aux.'!$A$12:$AE$722,MATCH($B419,'Res.Aux.'!$Y$12:$Y$722,0),MATCH(R$6,'Res.Aux.'!$A$15:$AE$15,0)))</f>
        <v/>
      </c>
      <c r="S419" s="415" t="str">
        <f>IF($B419="-","",INDEX('Res.Aux.'!$A$12:$AE$722,MATCH($B419,'Res.Aux.'!$Y$12:$Y$722,0),MATCH(S$6,'Res.Aux.'!$A$15:$AE$15,0)))</f>
        <v/>
      </c>
      <c r="T419" s="415" t="str">
        <f>IF($B419="-","",INDEX('Res.Aux.'!$A$12:$AE$722,MATCH($B419,'Res.Aux.'!$Y$12:$Y$722,0),MATCH(T$6,'Res.Aux.'!$A$15:$AE$15,0)))</f>
        <v/>
      </c>
      <c r="U419" s="416" t="str">
        <f>IF($B419="-","",INDEX('Res.Aux.'!$A$12:$AE$722,MATCH($B419,'Res.Aux.'!$Y$12:$Y$722,0),MATCH(U$6,'Res.Aux.'!$A$15:$AE$15,0)))</f>
        <v/>
      </c>
      <c r="V419" s="417"/>
      <c r="W419" s="414" t="str">
        <f t="shared" si="119"/>
        <v>-</v>
      </c>
      <c r="X419" s="415" t="str">
        <f t="shared" si="120"/>
        <v>-</v>
      </c>
      <c r="Y419" s="415" t="str">
        <f t="shared" si="121"/>
        <v>-</v>
      </c>
      <c r="Z419" s="416" t="str">
        <f t="shared" si="122"/>
        <v>-</v>
      </c>
      <c r="AA419" s="417"/>
      <c r="AB419" s="414" t="str">
        <f t="shared" si="123"/>
        <v>-</v>
      </c>
      <c r="AC419" s="415" t="str">
        <f t="shared" si="124"/>
        <v>-</v>
      </c>
      <c r="AD419" s="415" t="str">
        <f t="shared" si="125"/>
        <v>-</v>
      </c>
      <c r="AE419" s="416" t="str">
        <f t="shared" si="126"/>
        <v>-</v>
      </c>
      <c r="AF419" s="417"/>
      <c r="AG419" s="410" t="str">
        <f t="shared" si="127"/>
        <v>-</v>
      </c>
      <c r="AH419" s="417"/>
      <c r="AI419" s="418" t="str">
        <f t="shared" si="128"/>
        <v>ù</v>
      </c>
      <c r="AJ419" s="419" t="str">
        <f t="shared" si="129"/>
        <v>~</v>
      </c>
      <c r="AK419" s="417"/>
      <c r="AL419" s="414" t="str">
        <f t="shared" si="130"/>
        <v>-</v>
      </c>
      <c r="AM419" s="416" t="str">
        <f t="shared" si="131"/>
        <v>-</v>
      </c>
    </row>
    <row r="420" spans="2:39" ht="15" x14ac:dyDescent="0.3">
      <c r="B420" s="400" t="str">
        <f>IF(MAX(B$7:B419)+1&gt;MAX('Res.Aux.'!$Y$23:$Y$722),"-",MAX(B$7:B419)+1)</f>
        <v>-</v>
      </c>
      <c r="C420" s="401" t="str">
        <f>IF($B420="-","",INDEX('Res.Aux.'!$A$12:$AE$722,MATCH($B420,'Res.Aux.'!$Y$12:$Y$722,0),MATCH(C$6,'Res.Aux.'!$A$14:$AE$14,0)))</f>
        <v/>
      </c>
      <c r="D420" s="402" t="str">
        <f t="shared" si="116"/>
        <v/>
      </c>
      <c r="E420" s="403" t="str">
        <f>IF($B420="-","",INDEX('Res.Aux.'!$A$12:$AE$722,MATCH($B420,'Res.Aux.'!$Y$12:$Y$722,0),MATCH(E$6,'Res.Aux.'!$A$14:$AE$14,0)))</f>
        <v/>
      </c>
      <c r="F420" s="402" t="str">
        <f t="shared" si="117"/>
        <v/>
      </c>
      <c r="G420" s="404" t="str">
        <f>IF($B420="-","",INDEX('Res.Aux.'!$A$12:$AE$722,MATCH($B420,'Res.Aux.'!$Y$12:$Y$722,0),MATCH(G$6,'Res.Aux.'!$A$14:$AE$14,0)))</f>
        <v/>
      </c>
      <c r="H420" s="405" t="str">
        <f>IF($B420="-","",Datos!$I$16)</f>
        <v/>
      </c>
      <c r="I420" s="406" t="str">
        <f>IF($C420="","",Datos!$G$16)</f>
        <v/>
      </c>
      <c r="J420" s="407" t="str">
        <f>IF($B420="-","",INDEX('Res.Aux.'!$A$12:$AE$722,MATCH($B420,'Res.Aux.'!$Y$12:$Y$722,0),MATCH(J$6,'Res.Aux.'!$A$14:$AE$14,0)))</f>
        <v/>
      </c>
      <c r="K420" s="408" t="str">
        <f>IF($C420="","",Datos!$H$26)</f>
        <v/>
      </c>
      <c r="L420" s="409" t="str">
        <f>IF($I420="","",INDEX(Datos!$D$25:$I$33,MATCH('G. VAR. MAKRO'!$M420,Datos!$E$25:$E$33,0),MATCH('G. VAR. MAKRO'!$L$6,Datos!$D$26:$I$26,0)))</f>
        <v/>
      </c>
      <c r="M420" s="407" t="str">
        <f>IF($I420="","",INDEX('Res.Aux.'!$A$12:$AE$722,MATCH($B420,'Res.Aux.'!$Y$12:$Y$722,0),MATCH(M$6,'Res.Aux.'!$A$22:$AE$22,0)))</f>
        <v/>
      </c>
      <c r="N420" s="410" t="str">
        <f>IF($B420="-","",INDEX('Res.Aux.'!$A$12:$AE$722,MATCH($B420,'Res.Aux.'!$Y$12:$Y$722,0),MATCH(N$6,'Res.Aux.'!$A$14:$AE$14,0)))</f>
        <v/>
      </c>
      <c r="O420" s="411"/>
      <c r="P420" s="412" t="str">
        <f t="shared" si="115"/>
        <v/>
      </c>
      <c r="Q420" s="413" t="str">
        <f t="shared" si="118"/>
        <v>ù</v>
      </c>
      <c r="R420" s="414" t="str">
        <f>IF($B420="-","",INDEX('Res.Aux.'!$A$12:$AE$722,MATCH($B420,'Res.Aux.'!$Y$12:$Y$722,0),MATCH(R$6,'Res.Aux.'!$A$15:$AE$15,0)))</f>
        <v/>
      </c>
      <c r="S420" s="415" t="str">
        <f>IF($B420="-","",INDEX('Res.Aux.'!$A$12:$AE$722,MATCH($B420,'Res.Aux.'!$Y$12:$Y$722,0),MATCH(S$6,'Res.Aux.'!$A$15:$AE$15,0)))</f>
        <v/>
      </c>
      <c r="T420" s="415" t="str">
        <f>IF($B420="-","",INDEX('Res.Aux.'!$A$12:$AE$722,MATCH($B420,'Res.Aux.'!$Y$12:$Y$722,0),MATCH(T$6,'Res.Aux.'!$A$15:$AE$15,0)))</f>
        <v/>
      </c>
      <c r="U420" s="416" t="str">
        <f>IF($B420="-","",INDEX('Res.Aux.'!$A$12:$AE$722,MATCH($B420,'Res.Aux.'!$Y$12:$Y$722,0),MATCH(U$6,'Res.Aux.'!$A$15:$AE$15,0)))</f>
        <v/>
      </c>
      <c r="V420" s="417"/>
      <c r="W420" s="414" t="str">
        <f t="shared" si="119"/>
        <v>-</v>
      </c>
      <c r="X420" s="415" t="str">
        <f t="shared" si="120"/>
        <v>-</v>
      </c>
      <c r="Y420" s="415" t="str">
        <f t="shared" si="121"/>
        <v>-</v>
      </c>
      <c r="Z420" s="416" t="str">
        <f t="shared" si="122"/>
        <v>-</v>
      </c>
      <c r="AA420" s="417"/>
      <c r="AB420" s="414" t="str">
        <f t="shared" si="123"/>
        <v>-</v>
      </c>
      <c r="AC420" s="415" t="str">
        <f t="shared" si="124"/>
        <v>-</v>
      </c>
      <c r="AD420" s="415" t="str">
        <f t="shared" si="125"/>
        <v>-</v>
      </c>
      <c r="AE420" s="416" t="str">
        <f t="shared" si="126"/>
        <v>-</v>
      </c>
      <c r="AF420" s="417"/>
      <c r="AG420" s="410" t="str">
        <f t="shared" si="127"/>
        <v>-</v>
      </c>
      <c r="AH420" s="417"/>
      <c r="AI420" s="418" t="str">
        <f t="shared" si="128"/>
        <v>ù</v>
      </c>
      <c r="AJ420" s="419" t="str">
        <f t="shared" si="129"/>
        <v>~</v>
      </c>
      <c r="AK420" s="417"/>
      <c r="AL420" s="414" t="str">
        <f t="shared" si="130"/>
        <v>-</v>
      </c>
      <c r="AM420" s="416" t="str">
        <f t="shared" si="131"/>
        <v>-</v>
      </c>
    </row>
    <row r="421" spans="2:39" ht="15" x14ac:dyDescent="0.3">
      <c r="B421" s="400" t="str">
        <f>IF(MAX(B$7:B420)+1&gt;MAX('Res.Aux.'!$Y$23:$Y$722),"-",MAX(B$7:B420)+1)</f>
        <v>-</v>
      </c>
      <c r="C421" s="401" t="str">
        <f>IF($B421="-","",INDEX('Res.Aux.'!$A$12:$AE$722,MATCH($B421,'Res.Aux.'!$Y$12:$Y$722,0),MATCH(C$6,'Res.Aux.'!$A$14:$AE$14,0)))</f>
        <v/>
      </c>
      <c r="D421" s="402" t="str">
        <f t="shared" si="116"/>
        <v/>
      </c>
      <c r="E421" s="403" t="str">
        <f>IF($B421="-","",INDEX('Res.Aux.'!$A$12:$AE$722,MATCH($B421,'Res.Aux.'!$Y$12:$Y$722,0),MATCH(E$6,'Res.Aux.'!$A$14:$AE$14,0)))</f>
        <v/>
      </c>
      <c r="F421" s="402" t="str">
        <f t="shared" si="117"/>
        <v/>
      </c>
      <c r="G421" s="404" t="str">
        <f>IF($B421="-","",INDEX('Res.Aux.'!$A$12:$AE$722,MATCH($B421,'Res.Aux.'!$Y$12:$Y$722,0),MATCH(G$6,'Res.Aux.'!$A$14:$AE$14,0)))</f>
        <v/>
      </c>
      <c r="H421" s="405" t="str">
        <f>IF($B421="-","",Datos!$I$16)</f>
        <v/>
      </c>
      <c r="I421" s="406" t="str">
        <f>IF($C421="","",Datos!$G$16)</f>
        <v/>
      </c>
      <c r="J421" s="407" t="str">
        <f>IF($B421="-","",INDEX('Res.Aux.'!$A$12:$AE$722,MATCH($B421,'Res.Aux.'!$Y$12:$Y$722,0),MATCH(J$6,'Res.Aux.'!$A$14:$AE$14,0)))</f>
        <v/>
      </c>
      <c r="K421" s="408" t="str">
        <f>IF($C421="","",Datos!$H$26)</f>
        <v/>
      </c>
      <c r="L421" s="409" t="str">
        <f>IF($I421="","",INDEX(Datos!$D$25:$I$33,MATCH('G. VAR. MAKRO'!$M421,Datos!$E$25:$E$33,0),MATCH('G. VAR. MAKRO'!$L$6,Datos!$D$26:$I$26,0)))</f>
        <v/>
      </c>
      <c r="M421" s="407" t="str">
        <f>IF($I421="","",INDEX('Res.Aux.'!$A$12:$AE$722,MATCH($B421,'Res.Aux.'!$Y$12:$Y$722,0),MATCH(M$6,'Res.Aux.'!$A$22:$AE$22,0)))</f>
        <v/>
      </c>
      <c r="N421" s="410" t="str">
        <f>IF($B421="-","",INDEX('Res.Aux.'!$A$12:$AE$722,MATCH($B421,'Res.Aux.'!$Y$12:$Y$722,0),MATCH(N$6,'Res.Aux.'!$A$14:$AE$14,0)))</f>
        <v/>
      </c>
      <c r="O421" s="411"/>
      <c r="P421" s="412" t="str">
        <f t="shared" si="115"/>
        <v/>
      </c>
      <c r="Q421" s="413" t="str">
        <f t="shared" si="118"/>
        <v>ù</v>
      </c>
      <c r="R421" s="414" t="str">
        <f>IF($B421="-","",INDEX('Res.Aux.'!$A$12:$AE$722,MATCH($B421,'Res.Aux.'!$Y$12:$Y$722,0),MATCH(R$6,'Res.Aux.'!$A$15:$AE$15,0)))</f>
        <v/>
      </c>
      <c r="S421" s="415" t="str">
        <f>IF($B421="-","",INDEX('Res.Aux.'!$A$12:$AE$722,MATCH($B421,'Res.Aux.'!$Y$12:$Y$722,0),MATCH(S$6,'Res.Aux.'!$A$15:$AE$15,0)))</f>
        <v/>
      </c>
      <c r="T421" s="415" t="str">
        <f>IF($B421="-","",INDEX('Res.Aux.'!$A$12:$AE$722,MATCH($B421,'Res.Aux.'!$Y$12:$Y$722,0),MATCH(T$6,'Res.Aux.'!$A$15:$AE$15,0)))</f>
        <v/>
      </c>
      <c r="U421" s="416" t="str">
        <f>IF($B421="-","",INDEX('Res.Aux.'!$A$12:$AE$722,MATCH($B421,'Res.Aux.'!$Y$12:$Y$722,0),MATCH(U$6,'Res.Aux.'!$A$15:$AE$15,0)))</f>
        <v/>
      </c>
      <c r="V421" s="417"/>
      <c r="W421" s="414" t="str">
        <f t="shared" si="119"/>
        <v>-</v>
      </c>
      <c r="X421" s="415" t="str">
        <f t="shared" si="120"/>
        <v>-</v>
      </c>
      <c r="Y421" s="415" t="str">
        <f t="shared" si="121"/>
        <v>-</v>
      </c>
      <c r="Z421" s="416" t="str">
        <f t="shared" si="122"/>
        <v>-</v>
      </c>
      <c r="AA421" s="417"/>
      <c r="AB421" s="414" t="str">
        <f t="shared" si="123"/>
        <v>-</v>
      </c>
      <c r="AC421" s="415" t="str">
        <f t="shared" si="124"/>
        <v>-</v>
      </c>
      <c r="AD421" s="415" t="str">
        <f t="shared" si="125"/>
        <v>-</v>
      </c>
      <c r="AE421" s="416" t="str">
        <f t="shared" si="126"/>
        <v>-</v>
      </c>
      <c r="AF421" s="417"/>
      <c r="AG421" s="410" t="str">
        <f t="shared" si="127"/>
        <v>-</v>
      </c>
      <c r="AH421" s="417"/>
      <c r="AI421" s="418" t="str">
        <f t="shared" si="128"/>
        <v>ù</v>
      </c>
      <c r="AJ421" s="419" t="str">
        <f t="shared" si="129"/>
        <v>~</v>
      </c>
      <c r="AK421" s="417"/>
      <c r="AL421" s="414" t="str">
        <f t="shared" si="130"/>
        <v>-</v>
      </c>
      <c r="AM421" s="416" t="str">
        <f t="shared" si="131"/>
        <v>-</v>
      </c>
    </row>
    <row r="422" spans="2:39" ht="15" x14ac:dyDescent="0.3">
      <c r="B422" s="400" t="str">
        <f>IF(MAX(B$7:B421)+1&gt;MAX('Res.Aux.'!$Y$23:$Y$722),"-",MAX(B$7:B421)+1)</f>
        <v>-</v>
      </c>
      <c r="C422" s="401" t="str">
        <f>IF($B422="-","",INDEX('Res.Aux.'!$A$12:$AE$722,MATCH($B422,'Res.Aux.'!$Y$12:$Y$722,0),MATCH(C$6,'Res.Aux.'!$A$14:$AE$14,0)))</f>
        <v/>
      </c>
      <c r="D422" s="402" t="str">
        <f t="shared" si="116"/>
        <v/>
      </c>
      <c r="E422" s="403" t="str">
        <f>IF($B422="-","",INDEX('Res.Aux.'!$A$12:$AE$722,MATCH($B422,'Res.Aux.'!$Y$12:$Y$722,0),MATCH(E$6,'Res.Aux.'!$A$14:$AE$14,0)))</f>
        <v/>
      </c>
      <c r="F422" s="402" t="str">
        <f t="shared" si="117"/>
        <v/>
      </c>
      <c r="G422" s="404" t="str">
        <f>IF($B422="-","",INDEX('Res.Aux.'!$A$12:$AE$722,MATCH($B422,'Res.Aux.'!$Y$12:$Y$722,0),MATCH(G$6,'Res.Aux.'!$A$14:$AE$14,0)))</f>
        <v/>
      </c>
      <c r="H422" s="405" t="str">
        <f>IF($B422="-","",Datos!$I$16)</f>
        <v/>
      </c>
      <c r="I422" s="406" t="str">
        <f>IF($C422="","",Datos!$G$16)</f>
        <v/>
      </c>
      <c r="J422" s="407" t="str">
        <f>IF($B422="-","",INDEX('Res.Aux.'!$A$12:$AE$722,MATCH($B422,'Res.Aux.'!$Y$12:$Y$722,0),MATCH(J$6,'Res.Aux.'!$A$14:$AE$14,0)))</f>
        <v/>
      </c>
      <c r="K422" s="408" t="str">
        <f>IF($C422="","",Datos!$H$26)</f>
        <v/>
      </c>
      <c r="L422" s="409" t="str">
        <f>IF($I422="","",INDEX(Datos!$D$25:$I$33,MATCH('G. VAR. MAKRO'!$M422,Datos!$E$25:$E$33,0),MATCH('G. VAR. MAKRO'!$L$6,Datos!$D$26:$I$26,0)))</f>
        <v/>
      </c>
      <c r="M422" s="407" t="str">
        <f>IF($I422="","",INDEX('Res.Aux.'!$A$12:$AE$722,MATCH($B422,'Res.Aux.'!$Y$12:$Y$722,0),MATCH(M$6,'Res.Aux.'!$A$22:$AE$22,0)))</f>
        <v/>
      </c>
      <c r="N422" s="410" t="str">
        <f>IF($B422="-","",INDEX('Res.Aux.'!$A$12:$AE$722,MATCH($B422,'Res.Aux.'!$Y$12:$Y$722,0),MATCH(N$6,'Res.Aux.'!$A$14:$AE$14,0)))</f>
        <v/>
      </c>
      <c r="O422" s="411"/>
      <c r="P422" s="412" t="str">
        <f t="shared" si="115"/>
        <v/>
      </c>
      <c r="Q422" s="413" t="str">
        <f t="shared" si="118"/>
        <v>ù</v>
      </c>
      <c r="R422" s="414" t="str">
        <f>IF($B422="-","",INDEX('Res.Aux.'!$A$12:$AE$722,MATCH($B422,'Res.Aux.'!$Y$12:$Y$722,0),MATCH(R$6,'Res.Aux.'!$A$15:$AE$15,0)))</f>
        <v/>
      </c>
      <c r="S422" s="415" t="str">
        <f>IF($B422="-","",INDEX('Res.Aux.'!$A$12:$AE$722,MATCH($B422,'Res.Aux.'!$Y$12:$Y$722,0),MATCH(S$6,'Res.Aux.'!$A$15:$AE$15,0)))</f>
        <v/>
      </c>
      <c r="T422" s="415" t="str">
        <f>IF($B422="-","",INDEX('Res.Aux.'!$A$12:$AE$722,MATCH($B422,'Res.Aux.'!$Y$12:$Y$722,0),MATCH(T$6,'Res.Aux.'!$A$15:$AE$15,0)))</f>
        <v/>
      </c>
      <c r="U422" s="416" t="str">
        <f>IF($B422="-","",INDEX('Res.Aux.'!$A$12:$AE$722,MATCH($B422,'Res.Aux.'!$Y$12:$Y$722,0),MATCH(U$6,'Res.Aux.'!$A$15:$AE$15,0)))</f>
        <v/>
      </c>
      <c r="V422" s="417"/>
      <c r="W422" s="414" t="str">
        <f t="shared" si="119"/>
        <v>-</v>
      </c>
      <c r="X422" s="415" t="str">
        <f t="shared" si="120"/>
        <v>-</v>
      </c>
      <c r="Y422" s="415" t="str">
        <f t="shared" si="121"/>
        <v>-</v>
      </c>
      <c r="Z422" s="416" t="str">
        <f t="shared" si="122"/>
        <v>-</v>
      </c>
      <c r="AA422" s="417"/>
      <c r="AB422" s="414" t="str">
        <f t="shared" si="123"/>
        <v>-</v>
      </c>
      <c r="AC422" s="415" t="str">
        <f t="shared" si="124"/>
        <v>-</v>
      </c>
      <c r="AD422" s="415" t="str">
        <f t="shared" si="125"/>
        <v>-</v>
      </c>
      <c r="AE422" s="416" t="str">
        <f t="shared" si="126"/>
        <v>-</v>
      </c>
      <c r="AF422" s="417"/>
      <c r="AG422" s="410" t="str">
        <f t="shared" si="127"/>
        <v>-</v>
      </c>
      <c r="AH422" s="417"/>
      <c r="AI422" s="418" t="str">
        <f t="shared" si="128"/>
        <v>ù</v>
      </c>
      <c r="AJ422" s="419" t="str">
        <f t="shared" si="129"/>
        <v>~</v>
      </c>
      <c r="AK422" s="417"/>
      <c r="AL422" s="414" t="str">
        <f t="shared" si="130"/>
        <v>-</v>
      </c>
      <c r="AM422" s="416" t="str">
        <f t="shared" si="131"/>
        <v>-</v>
      </c>
    </row>
    <row r="423" spans="2:39" ht="15" x14ac:dyDescent="0.3">
      <c r="B423" s="400" t="str">
        <f>IF(MAX(B$7:B422)+1&gt;MAX('Res.Aux.'!$Y$23:$Y$722),"-",MAX(B$7:B422)+1)</f>
        <v>-</v>
      </c>
      <c r="C423" s="401" t="str">
        <f>IF($B423="-","",INDEX('Res.Aux.'!$A$12:$AE$722,MATCH($B423,'Res.Aux.'!$Y$12:$Y$722,0),MATCH(C$6,'Res.Aux.'!$A$14:$AE$14,0)))</f>
        <v/>
      </c>
      <c r="D423" s="402" t="str">
        <f t="shared" si="116"/>
        <v/>
      </c>
      <c r="E423" s="403" t="str">
        <f>IF($B423="-","",INDEX('Res.Aux.'!$A$12:$AE$722,MATCH($B423,'Res.Aux.'!$Y$12:$Y$722,0),MATCH(E$6,'Res.Aux.'!$A$14:$AE$14,0)))</f>
        <v/>
      </c>
      <c r="F423" s="402" t="str">
        <f t="shared" si="117"/>
        <v/>
      </c>
      <c r="G423" s="404" t="str">
        <f>IF($B423="-","",INDEX('Res.Aux.'!$A$12:$AE$722,MATCH($B423,'Res.Aux.'!$Y$12:$Y$722,0),MATCH(G$6,'Res.Aux.'!$A$14:$AE$14,0)))</f>
        <v/>
      </c>
      <c r="H423" s="405" t="str">
        <f>IF($B423="-","",Datos!$I$16)</f>
        <v/>
      </c>
      <c r="I423" s="406" t="str">
        <f>IF($C423="","",Datos!$G$16)</f>
        <v/>
      </c>
      <c r="J423" s="407" t="str">
        <f>IF($B423="-","",INDEX('Res.Aux.'!$A$12:$AE$722,MATCH($B423,'Res.Aux.'!$Y$12:$Y$722,0),MATCH(J$6,'Res.Aux.'!$A$14:$AE$14,0)))</f>
        <v/>
      </c>
      <c r="K423" s="408" t="str">
        <f>IF($C423="","",Datos!$H$26)</f>
        <v/>
      </c>
      <c r="L423" s="409" t="str">
        <f>IF($I423="","",INDEX(Datos!$D$25:$I$33,MATCH('G. VAR. MAKRO'!$M423,Datos!$E$25:$E$33,0),MATCH('G. VAR. MAKRO'!$L$6,Datos!$D$26:$I$26,0)))</f>
        <v/>
      </c>
      <c r="M423" s="407" t="str">
        <f>IF($I423="","",INDEX('Res.Aux.'!$A$12:$AE$722,MATCH($B423,'Res.Aux.'!$Y$12:$Y$722,0),MATCH(M$6,'Res.Aux.'!$A$22:$AE$22,0)))</f>
        <v/>
      </c>
      <c r="N423" s="410" t="str">
        <f>IF($B423="-","",INDEX('Res.Aux.'!$A$12:$AE$722,MATCH($B423,'Res.Aux.'!$Y$12:$Y$722,0),MATCH(N$6,'Res.Aux.'!$A$14:$AE$14,0)))</f>
        <v/>
      </c>
      <c r="O423" s="411"/>
      <c r="P423" s="412" t="str">
        <f t="shared" si="115"/>
        <v/>
      </c>
      <c r="Q423" s="413" t="str">
        <f t="shared" si="118"/>
        <v>ù</v>
      </c>
      <c r="R423" s="414" t="str">
        <f>IF($B423="-","",INDEX('Res.Aux.'!$A$12:$AE$722,MATCH($B423,'Res.Aux.'!$Y$12:$Y$722,0),MATCH(R$6,'Res.Aux.'!$A$15:$AE$15,0)))</f>
        <v/>
      </c>
      <c r="S423" s="415" t="str">
        <f>IF($B423="-","",INDEX('Res.Aux.'!$A$12:$AE$722,MATCH($B423,'Res.Aux.'!$Y$12:$Y$722,0),MATCH(S$6,'Res.Aux.'!$A$15:$AE$15,0)))</f>
        <v/>
      </c>
      <c r="T423" s="415" t="str">
        <f>IF($B423="-","",INDEX('Res.Aux.'!$A$12:$AE$722,MATCH($B423,'Res.Aux.'!$Y$12:$Y$722,0),MATCH(T$6,'Res.Aux.'!$A$15:$AE$15,0)))</f>
        <v/>
      </c>
      <c r="U423" s="416" t="str">
        <f>IF($B423="-","",INDEX('Res.Aux.'!$A$12:$AE$722,MATCH($B423,'Res.Aux.'!$Y$12:$Y$722,0),MATCH(U$6,'Res.Aux.'!$A$15:$AE$15,0)))</f>
        <v/>
      </c>
      <c r="V423" s="417"/>
      <c r="W423" s="414" t="str">
        <f t="shared" si="119"/>
        <v>-</v>
      </c>
      <c r="X423" s="415" t="str">
        <f t="shared" si="120"/>
        <v>-</v>
      </c>
      <c r="Y423" s="415" t="str">
        <f t="shared" si="121"/>
        <v>-</v>
      </c>
      <c r="Z423" s="416" t="str">
        <f t="shared" si="122"/>
        <v>-</v>
      </c>
      <c r="AA423" s="417"/>
      <c r="AB423" s="414" t="str">
        <f t="shared" si="123"/>
        <v>-</v>
      </c>
      <c r="AC423" s="415" t="str">
        <f t="shared" si="124"/>
        <v>-</v>
      </c>
      <c r="AD423" s="415" t="str">
        <f t="shared" si="125"/>
        <v>-</v>
      </c>
      <c r="AE423" s="416" t="str">
        <f t="shared" si="126"/>
        <v>-</v>
      </c>
      <c r="AF423" s="417"/>
      <c r="AG423" s="410" t="str">
        <f t="shared" si="127"/>
        <v>-</v>
      </c>
      <c r="AH423" s="417"/>
      <c r="AI423" s="418" t="str">
        <f t="shared" si="128"/>
        <v>ù</v>
      </c>
      <c r="AJ423" s="419" t="str">
        <f t="shared" si="129"/>
        <v>~</v>
      </c>
      <c r="AK423" s="417"/>
      <c r="AL423" s="414" t="str">
        <f t="shared" si="130"/>
        <v>-</v>
      </c>
      <c r="AM423" s="416" t="str">
        <f t="shared" si="131"/>
        <v>-</v>
      </c>
    </row>
    <row r="424" spans="2:39" ht="15" x14ac:dyDescent="0.3">
      <c r="B424" s="400" t="str">
        <f>IF(MAX(B$7:B423)+1&gt;MAX('Res.Aux.'!$Y$23:$Y$722),"-",MAX(B$7:B423)+1)</f>
        <v>-</v>
      </c>
      <c r="C424" s="401" t="str">
        <f>IF($B424="-","",INDEX('Res.Aux.'!$A$12:$AE$722,MATCH($B424,'Res.Aux.'!$Y$12:$Y$722,0),MATCH(C$6,'Res.Aux.'!$A$14:$AE$14,0)))</f>
        <v/>
      </c>
      <c r="D424" s="402" t="str">
        <f t="shared" si="116"/>
        <v/>
      </c>
      <c r="E424" s="403" t="str">
        <f>IF($B424="-","",INDEX('Res.Aux.'!$A$12:$AE$722,MATCH($B424,'Res.Aux.'!$Y$12:$Y$722,0),MATCH(E$6,'Res.Aux.'!$A$14:$AE$14,0)))</f>
        <v/>
      </c>
      <c r="F424" s="402" t="str">
        <f t="shared" si="117"/>
        <v/>
      </c>
      <c r="G424" s="404" t="str">
        <f>IF($B424="-","",INDEX('Res.Aux.'!$A$12:$AE$722,MATCH($B424,'Res.Aux.'!$Y$12:$Y$722,0),MATCH(G$6,'Res.Aux.'!$A$14:$AE$14,0)))</f>
        <v/>
      </c>
      <c r="H424" s="405" t="str">
        <f>IF($B424="-","",Datos!$I$16)</f>
        <v/>
      </c>
      <c r="I424" s="406" t="str">
        <f>IF($C424="","",Datos!$G$16)</f>
        <v/>
      </c>
      <c r="J424" s="407" t="str">
        <f>IF($B424="-","",INDEX('Res.Aux.'!$A$12:$AE$722,MATCH($B424,'Res.Aux.'!$Y$12:$Y$722,0),MATCH(J$6,'Res.Aux.'!$A$14:$AE$14,0)))</f>
        <v/>
      </c>
      <c r="K424" s="408" t="str">
        <f>IF($C424="","",Datos!$H$26)</f>
        <v/>
      </c>
      <c r="L424" s="409" t="str">
        <f>IF($I424="","",INDEX(Datos!$D$25:$I$33,MATCH('G. VAR. MAKRO'!$M424,Datos!$E$25:$E$33,0),MATCH('G. VAR. MAKRO'!$L$6,Datos!$D$26:$I$26,0)))</f>
        <v/>
      </c>
      <c r="M424" s="407" t="str">
        <f>IF($I424="","",INDEX('Res.Aux.'!$A$12:$AE$722,MATCH($B424,'Res.Aux.'!$Y$12:$Y$722,0),MATCH(M$6,'Res.Aux.'!$A$22:$AE$22,0)))</f>
        <v/>
      </c>
      <c r="N424" s="410" t="str">
        <f>IF($B424="-","",INDEX('Res.Aux.'!$A$12:$AE$722,MATCH($B424,'Res.Aux.'!$Y$12:$Y$722,0),MATCH(N$6,'Res.Aux.'!$A$14:$AE$14,0)))</f>
        <v/>
      </c>
      <c r="O424" s="411"/>
      <c r="P424" s="412" t="str">
        <f t="shared" si="115"/>
        <v/>
      </c>
      <c r="Q424" s="413" t="str">
        <f t="shared" si="118"/>
        <v>ù</v>
      </c>
      <c r="R424" s="414" t="str">
        <f>IF($B424="-","",INDEX('Res.Aux.'!$A$12:$AE$722,MATCH($B424,'Res.Aux.'!$Y$12:$Y$722,0),MATCH(R$6,'Res.Aux.'!$A$15:$AE$15,0)))</f>
        <v/>
      </c>
      <c r="S424" s="415" t="str">
        <f>IF($B424="-","",INDEX('Res.Aux.'!$A$12:$AE$722,MATCH($B424,'Res.Aux.'!$Y$12:$Y$722,0),MATCH(S$6,'Res.Aux.'!$A$15:$AE$15,0)))</f>
        <v/>
      </c>
      <c r="T424" s="415" t="str">
        <f>IF($B424="-","",INDEX('Res.Aux.'!$A$12:$AE$722,MATCH($B424,'Res.Aux.'!$Y$12:$Y$722,0),MATCH(T$6,'Res.Aux.'!$A$15:$AE$15,0)))</f>
        <v/>
      </c>
      <c r="U424" s="416" t="str">
        <f>IF($B424="-","",INDEX('Res.Aux.'!$A$12:$AE$722,MATCH($B424,'Res.Aux.'!$Y$12:$Y$722,0),MATCH(U$6,'Res.Aux.'!$A$15:$AE$15,0)))</f>
        <v/>
      </c>
      <c r="V424" s="417"/>
      <c r="W424" s="414" t="str">
        <f t="shared" si="119"/>
        <v>-</v>
      </c>
      <c r="X424" s="415" t="str">
        <f t="shared" si="120"/>
        <v>-</v>
      </c>
      <c r="Y424" s="415" t="str">
        <f t="shared" si="121"/>
        <v>-</v>
      </c>
      <c r="Z424" s="416" t="str">
        <f t="shared" si="122"/>
        <v>-</v>
      </c>
      <c r="AA424" s="417"/>
      <c r="AB424" s="414" t="str">
        <f t="shared" si="123"/>
        <v>-</v>
      </c>
      <c r="AC424" s="415" t="str">
        <f t="shared" si="124"/>
        <v>-</v>
      </c>
      <c r="AD424" s="415" t="str">
        <f t="shared" si="125"/>
        <v>-</v>
      </c>
      <c r="AE424" s="416" t="str">
        <f t="shared" si="126"/>
        <v>-</v>
      </c>
      <c r="AF424" s="417"/>
      <c r="AG424" s="410" t="str">
        <f t="shared" si="127"/>
        <v>-</v>
      </c>
      <c r="AH424" s="417"/>
      <c r="AI424" s="418" t="str">
        <f t="shared" si="128"/>
        <v>ù</v>
      </c>
      <c r="AJ424" s="419" t="str">
        <f t="shared" si="129"/>
        <v>~</v>
      </c>
      <c r="AK424" s="417"/>
      <c r="AL424" s="414" t="str">
        <f t="shared" si="130"/>
        <v>-</v>
      </c>
      <c r="AM424" s="416" t="str">
        <f t="shared" si="131"/>
        <v>-</v>
      </c>
    </row>
    <row r="425" spans="2:39" ht="15" x14ac:dyDescent="0.3">
      <c r="B425" s="400" t="str">
        <f>IF(MAX(B$7:B424)+1&gt;MAX('Res.Aux.'!$Y$23:$Y$722),"-",MAX(B$7:B424)+1)</f>
        <v>-</v>
      </c>
      <c r="C425" s="401" t="str">
        <f>IF($B425="-","",INDEX('Res.Aux.'!$A$12:$AE$722,MATCH($B425,'Res.Aux.'!$Y$12:$Y$722,0),MATCH(C$6,'Res.Aux.'!$A$14:$AE$14,0)))</f>
        <v/>
      </c>
      <c r="D425" s="402" t="str">
        <f t="shared" si="116"/>
        <v/>
      </c>
      <c r="E425" s="403" t="str">
        <f>IF($B425="-","",INDEX('Res.Aux.'!$A$12:$AE$722,MATCH($B425,'Res.Aux.'!$Y$12:$Y$722,0),MATCH(E$6,'Res.Aux.'!$A$14:$AE$14,0)))</f>
        <v/>
      </c>
      <c r="F425" s="402" t="str">
        <f t="shared" si="117"/>
        <v/>
      </c>
      <c r="G425" s="404" t="str">
        <f>IF($B425="-","",INDEX('Res.Aux.'!$A$12:$AE$722,MATCH($B425,'Res.Aux.'!$Y$12:$Y$722,0),MATCH(G$6,'Res.Aux.'!$A$14:$AE$14,0)))</f>
        <v/>
      </c>
      <c r="H425" s="405" t="str">
        <f>IF($B425="-","",Datos!$I$16)</f>
        <v/>
      </c>
      <c r="I425" s="406" t="str">
        <f>IF($C425="","",Datos!$G$16)</f>
        <v/>
      </c>
      <c r="J425" s="407" t="str">
        <f>IF($B425="-","",INDEX('Res.Aux.'!$A$12:$AE$722,MATCH($B425,'Res.Aux.'!$Y$12:$Y$722,0),MATCH(J$6,'Res.Aux.'!$A$14:$AE$14,0)))</f>
        <v/>
      </c>
      <c r="K425" s="408" t="str">
        <f>IF($C425="","",Datos!$H$26)</f>
        <v/>
      </c>
      <c r="L425" s="409" t="str">
        <f>IF($I425="","",INDEX(Datos!$D$25:$I$33,MATCH('G. VAR. MAKRO'!$M425,Datos!$E$25:$E$33,0),MATCH('G. VAR. MAKRO'!$L$6,Datos!$D$26:$I$26,0)))</f>
        <v/>
      </c>
      <c r="M425" s="407" t="str">
        <f>IF($I425="","",INDEX('Res.Aux.'!$A$12:$AE$722,MATCH($B425,'Res.Aux.'!$Y$12:$Y$722,0),MATCH(M$6,'Res.Aux.'!$A$22:$AE$22,0)))</f>
        <v/>
      </c>
      <c r="N425" s="410" t="str">
        <f>IF($B425="-","",INDEX('Res.Aux.'!$A$12:$AE$722,MATCH($B425,'Res.Aux.'!$Y$12:$Y$722,0),MATCH(N$6,'Res.Aux.'!$A$14:$AE$14,0)))</f>
        <v/>
      </c>
      <c r="O425" s="411"/>
      <c r="P425" s="412" t="str">
        <f t="shared" si="115"/>
        <v/>
      </c>
      <c r="Q425" s="413" t="str">
        <f t="shared" si="118"/>
        <v>ù</v>
      </c>
      <c r="R425" s="414" t="str">
        <f>IF($B425="-","",INDEX('Res.Aux.'!$A$12:$AE$722,MATCH($B425,'Res.Aux.'!$Y$12:$Y$722,0),MATCH(R$6,'Res.Aux.'!$A$15:$AE$15,0)))</f>
        <v/>
      </c>
      <c r="S425" s="415" t="str">
        <f>IF($B425="-","",INDEX('Res.Aux.'!$A$12:$AE$722,MATCH($B425,'Res.Aux.'!$Y$12:$Y$722,0),MATCH(S$6,'Res.Aux.'!$A$15:$AE$15,0)))</f>
        <v/>
      </c>
      <c r="T425" s="415" t="str">
        <f>IF($B425="-","",INDEX('Res.Aux.'!$A$12:$AE$722,MATCH($B425,'Res.Aux.'!$Y$12:$Y$722,0),MATCH(T$6,'Res.Aux.'!$A$15:$AE$15,0)))</f>
        <v/>
      </c>
      <c r="U425" s="416" t="str">
        <f>IF($B425="-","",INDEX('Res.Aux.'!$A$12:$AE$722,MATCH($B425,'Res.Aux.'!$Y$12:$Y$722,0),MATCH(U$6,'Res.Aux.'!$A$15:$AE$15,0)))</f>
        <v/>
      </c>
      <c r="V425" s="417"/>
      <c r="W425" s="414" t="str">
        <f t="shared" si="119"/>
        <v>-</v>
      </c>
      <c r="X425" s="415" t="str">
        <f t="shared" si="120"/>
        <v>-</v>
      </c>
      <c r="Y425" s="415" t="str">
        <f t="shared" si="121"/>
        <v>-</v>
      </c>
      <c r="Z425" s="416" t="str">
        <f t="shared" si="122"/>
        <v>-</v>
      </c>
      <c r="AA425" s="417"/>
      <c r="AB425" s="414" t="str">
        <f t="shared" si="123"/>
        <v>-</v>
      </c>
      <c r="AC425" s="415" t="str">
        <f t="shared" si="124"/>
        <v>-</v>
      </c>
      <c r="AD425" s="415" t="str">
        <f t="shared" si="125"/>
        <v>-</v>
      </c>
      <c r="AE425" s="416" t="str">
        <f t="shared" si="126"/>
        <v>-</v>
      </c>
      <c r="AF425" s="417"/>
      <c r="AG425" s="410" t="str">
        <f t="shared" si="127"/>
        <v>-</v>
      </c>
      <c r="AH425" s="417"/>
      <c r="AI425" s="418" t="str">
        <f t="shared" si="128"/>
        <v>ù</v>
      </c>
      <c r="AJ425" s="419" t="str">
        <f t="shared" si="129"/>
        <v>~</v>
      </c>
      <c r="AK425" s="417"/>
      <c r="AL425" s="414" t="str">
        <f t="shared" si="130"/>
        <v>-</v>
      </c>
      <c r="AM425" s="416" t="str">
        <f t="shared" si="131"/>
        <v>-</v>
      </c>
    </row>
    <row r="426" spans="2:39" ht="15" x14ac:dyDescent="0.3">
      <c r="B426" s="400" t="str">
        <f>IF(MAX(B$7:B425)+1&gt;MAX('Res.Aux.'!$Y$23:$Y$722),"-",MAX(B$7:B425)+1)</f>
        <v>-</v>
      </c>
      <c r="C426" s="401" t="str">
        <f>IF($B426="-","",INDEX('Res.Aux.'!$A$12:$AE$722,MATCH($B426,'Res.Aux.'!$Y$12:$Y$722,0),MATCH(C$6,'Res.Aux.'!$A$14:$AE$14,0)))</f>
        <v/>
      </c>
      <c r="D426" s="402" t="str">
        <f t="shared" si="116"/>
        <v/>
      </c>
      <c r="E426" s="403" t="str">
        <f>IF($B426="-","",INDEX('Res.Aux.'!$A$12:$AE$722,MATCH($B426,'Res.Aux.'!$Y$12:$Y$722,0),MATCH(E$6,'Res.Aux.'!$A$14:$AE$14,0)))</f>
        <v/>
      </c>
      <c r="F426" s="402" t="str">
        <f t="shared" si="117"/>
        <v/>
      </c>
      <c r="G426" s="404" t="str">
        <f>IF($B426="-","",INDEX('Res.Aux.'!$A$12:$AE$722,MATCH($B426,'Res.Aux.'!$Y$12:$Y$722,0),MATCH(G$6,'Res.Aux.'!$A$14:$AE$14,0)))</f>
        <v/>
      </c>
      <c r="H426" s="405" t="str">
        <f>IF($B426="-","",Datos!$I$16)</f>
        <v/>
      </c>
      <c r="I426" s="406" t="str">
        <f>IF($C426="","",Datos!$G$16)</f>
        <v/>
      </c>
      <c r="J426" s="407" t="str">
        <f>IF($B426="-","",INDEX('Res.Aux.'!$A$12:$AE$722,MATCH($B426,'Res.Aux.'!$Y$12:$Y$722,0),MATCH(J$6,'Res.Aux.'!$A$14:$AE$14,0)))</f>
        <v/>
      </c>
      <c r="K426" s="408" t="str">
        <f>IF($C426="","",Datos!$H$26)</f>
        <v/>
      </c>
      <c r="L426" s="409" t="str">
        <f>IF($I426="","",INDEX(Datos!$D$25:$I$33,MATCH('G. VAR. MAKRO'!$M426,Datos!$E$25:$E$33,0),MATCH('G. VAR. MAKRO'!$L$6,Datos!$D$26:$I$26,0)))</f>
        <v/>
      </c>
      <c r="M426" s="407" t="str">
        <f>IF($I426="","",INDEX('Res.Aux.'!$A$12:$AE$722,MATCH($B426,'Res.Aux.'!$Y$12:$Y$722,0),MATCH(M$6,'Res.Aux.'!$A$22:$AE$22,0)))</f>
        <v/>
      </c>
      <c r="N426" s="410" t="str">
        <f>IF($B426="-","",INDEX('Res.Aux.'!$A$12:$AE$722,MATCH($B426,'Res.Aux.'!$Y$12:$Y$722,0),MATCH(N$6,'Res.Aux.'!$A$14:$AE$14,0)))</f>
        <v/>
      </c>
      <c r="O426" s="411"/>
      <c r="P426" s="412" t="str">
        <f t="shared" si="115"/>
        <v/>
      </c>
      <c r="Q426" s="413" t="str">
        <f t="shared" si="118"/>
        <v>ù</v>
      </c>
      <c r="R426" s="414" t="str">
        <f>IF($B426="-","",INDEX('Res.Aux.'!$A$12:$AE$722,MATCH($B426,'Res.Aux.'!$Y$12:$Y$722,0),MATCH(R$6,'Res.Aux.'!$A$15:$AE$15,0)))</f>
        <v/>
      </c>
      <c r="S426" s="415" t="str">
        <f>IF($B426="-","",INDEX('Res.Aux.'!$A$12:$AE$722,MATCH($B426,'Res.Aux.'!$Y$12:$Y$722,0),MATCH(S$6,'Res.Aux.'!$A$15:$AE$15,0)))</f>
        <v/>
      </c>
      <c r="T426" s="415" t="str">
        <f>IF($B426="-","",INDEX('Res.Aux.'!$A$12:$AE$722,MATCH($B426,'Res.Aux.'!$Y$12:$Y$722,0),MATCH(T$6,'Res.Aux.'!$A$15:$AE$15,0)))</f>
        <v/>
      </c>
      <c r="U426" s="416" t="str">
        <f>IF($B426="-","",INDEX('Res.Aux.'!$A$12:$AE$722,MATCH($B426,'Res.Aux.'!$Y$12:$Y$722,0),MATCH(U$6,'Res.Aux.'!$A$15:$AE$15,0)))</f>
        <v/>
      </c>
      <c r="V426" s="417"/>
      <c r="W426" s="414" t="str">
        <f t="shared" si="119"/>
        <v>-</v>
      </c>
      <c r="X426" s="415" t="str">
        <f t="shared" si="120"/>
        <v>-</v>
      </c>
      <c r="Y426" s="415" t="str">
        <f t="shared" si="121"/>
        <v>-</v>
      </c>
      <c r="Z426" s="416" t="str">
        <f t="shared" si="122"/>
        <v>-</v>
      </c>
      <c r="AA426" s="417"/>
      <c r="AB426" s="414" t="str">
        <f t="shared" si="123"/>
        <v>-</v>
      </c>
      <c r="AC426" s="415" t="str">
        <f t="shared" si="124"/>
        <v>-</v>
      </c>
      <c r="AD426" s="415" t="str">
        <f t="shared" si="125"/>
        <v>-</v>
      </c>
      <c r="AE426" s="416" t="str">
        <f t="shared" si="126"/>
        <v>-</v>
      </c>
      <c r="AF426" s="417"/>
      <c r="AG426" s="410" t="str">
        <f t="shared" si="127"/>
        <v>-</v>
      </c>
      <c r="AH426" s="417"/>
      <c r="AI426" s="418" t="str">
        <f t="shared" si="128"/>
        <v>ù</v>
      </c>
      <c r="AJ426" s="419" t="str">
        <f t="shared" si="129"/>
        <v>~</v>
      </c>
      <c r="AK426" s="417"/>
      <c r="AL426" s="414" t="str">
        <f t="shared" si="130"/>
        <v>-</v>
      </c>
      <c r="AM426" s="416" t="str">
        <f t="shared" si="131"/>
        <v>-</v>
      </c>
    </row>
    <row r="427" spans="2:39" ht="15" x14ac:dyDescent="0.3">
      <c r="B427" s="400" t="str">
        <f>IF(MAX(B$7:B426)+1&gt;MAX('Res.Aux.'!$Y$23:$Y$722),"-",MAX(B$7:B426)+1)</f>
        <v>-</v>
      </c>
      <c r="C427" s="401" t="str">
        <f>IF($B427="-","",INDEX('Res.Aux.'!$A$12:$AE$722,MATCH($B427,'Res.Aux.'!$Y$12:$Y$722,0),MATCH(C$6,'Res.Aux.'!$A$14:$AE$14,0)))</f>
        <v/>
      </c>
      <c r="D427" s="402" t="str">
        <f t="shared" si="116"/>
        <v/>
      </c>
      <c r="E427" s="403" t="str">
        <f>IF($B427="-","",INDEX('Res.Aux.'!$A$12:$AE$722,MATCH($B427,'Res.Aux.'!$Y$12:$Y$722,0),MATCH(E$6,'Res.Aux.'!$A$14:$AE$14,0)))</f>
        <v/>
      </c>
      <c r="F427" s="402" t="str">
        <f t="shared" si="117"/>
        <v/>
      </c>
      <c r="G427" s="404" t="str">
        <f>IF($B427="-","",INDEX('Res.Aux.'!$A$12:$AE$722,MATCH($B427,'Res.Aux.'!$Y$12:$Y$722,0),MATCH(G$6,'Res.Aux.'!$A$14:$AE$14,0)))</f>
        <v/>
      </c>
      <c r="H427" s="405" t="str">
        <f>IF($B427="-","",Datos!$I$16)</f>
        <v/>
      </c>
      <c r="I427" s="406" t="str">
        <f>IF($C427="","",Datos!$G$16)</f>
        <v/>
      </c>
      <c r="J427" s="407" t="str">
        <f>IF($B427="-","",INDEX('Res.Aux.'!$A$12:$AE$722,MATCH($B427,'Res.Aux.'!$Y$12:$Y$722,0),MATCH(J$6,'Res.Aux.'!$A$14:$AE$14,0)))</f>
        <v/>
      </c>
      <c r="K427" s="408" t="str">
        <f>IF($C427="","",Datos!$H$26)</f>
        <v/>
      </c>
      <c r="L427" s="409" t="str">
        <f>IF($I427="","",INDEX(Datos!$D$25:$I$33,MATCH('G. VAR. MAKRO'!$M427,Datos!$E$25:$E$33,0),MATCH('G. VAR. MAKRO'!$L$6,Datos!$D$26:$I$26,0)))</f>
        <v/>
      </c>
      <c r="M427" s="407" t="str">
        <f>IF($I427="","",INDEX('Res.Aux.'!$A$12:$AE$722,MATCH($B427,'Res.Aux.'!$Y$12:$Y$722,0),MATCH(M$6,'Res.Aux.'!$A$22:$AE$22,0)))</f>
        <v/>
      </c>
      <c r="N427" s="410" t="str">
        <f>IF($B427="-","",INDEX('Res.Aux.'!$A$12:$AE$722,MATCH($B427,'Res.Aux.'!$Y$12:$Y$722,0),MATCH(N$6,'Res.Aux.'!$A$14:$AE$14,0)))</f>
        <v/>
      </c>
      <c r="O427" s="411"/>
      <c r="P427" s="412" t="str">
        <f t="shared" si="115"/>
        <v/>
      </c>
      <c r="Q427" s="413" t="str">
        <f t="shared" si="118"/>
        <v>ù</v>
      </c>
      <c r="R427" s="414" t="str">
        <f>IF($B427="-","",INDEX('Res.Aux.'!$A$12:$AE$722,MATCH($B427,'Res.Aux.'!$Y$12:$Y$722,0),MATCH(R$6,'Res.Aux.'!$A$15:$AE$15,0)))</f>
        <v/>
      </c>
      <c r="S427" s="415" t="str">
        <f>IF($B427="-","",INDEX('Res.Aux.'!$A$12:$AE$722,MATCH($B427,'Res.Aux.'!$Y$12:$Y$722,0),MATCH(S$6,'Res.Aux.'!$A$15:$AE$15,0)))</f>
        <v/>
      </c>
      <c r="T427" s="415" t="str">
        <f>IF($B427="-","",INDEX('Res.Aux.'!$A$12:$AE$722,MATCH($B427,'Res.Aux.'!$Y$12:$Y$722,0),MATCH(T$6,'Res.Aux.'!$A$15:$AE$15,0)))</f>
        <v/>
      </c>
      <c r="U427" s="416" t="str">
        <f>IF($B427="-","",INDEX('Res.Aux.'!$A$12:$AE$722,MATCH($B427,'Res.Aux.'!$Y$12:$Y$722,0),MATCH(U$6,'Res.Aux.'!$A$15:$AE$15,0)))</f>
        <v/>
      </c>
      <c r="V427" s="417"/>
      <c r="W427" s="414" t="str">
        <f t="shared" si="119"/>
        <v>-</v>
      </c>
      <c r="X427" s="415" t="str">
        <f t="shared" si="120"/>
        <v>-</v>
      </c>
      <c r="Y427" s="415" t="str">
        <f t="shared" si="121"/>
        <v>-</v>
      </c>
      <c r="Z427" s="416" t="str">
        <f t="shared" si="122"/>
        <v>-</v>
      </c>
      <c r="AA427" s="417"/>
      <c r="AB427" s="414" t="str">
        <f t="shared" si="123"/>
        <v>-</v>
      </c>
      <c r="AC427" s="415" t="str">
        <f t="shared" si="124"/>
        <v>-</v>
      </c>
      <c r="AD427" s="415" t="str">
        <f t="shared" si="125"/>
        <v>-</v>
      </c>
      <c r="AE427" s="416" t="str">
        <f t="shared" si="126"/>
        <v>-</v>
      </c>
      <c r="AF427" s="417"/>
      <c r="AG427" s="410" t="str">
        <f t="shared" si="127"/>
        <v>-</v>
      </c>
      <c r="AH427" s="417"/>
      <c r="AI427" s="418" t="str">
        <f t="shared" si="128"/>
        <v>ù</v>
      </c>
      <c r="AJ427" s="419" t="str">
        <f t="shared" si="129"/>
        <v>~</v>
      </c>
      <c r="AK427" s="417"/>
      <c r="AL427" s="414" t="str">
        <f t="shared" si="130"/>
        <v>-</v>
      </c>
      <c r="AM427" s="416" t="str">
        <f t="shared" si="131"/>
        <v>-</v>
      </c>
    </row>
    <row r="428" spans="2:39" ht="15" x14ac:dyDescent="0.3">
      <c r="B428" s="400" t="str">
        <f>IF(MAX(B$7:B427)+1&gt;MAX('Res.Aux.'!$Y$23:$Y$722),"-",MAX(B$7:B427)+1)</f>
        <v>-</v>
      </c>
      <c r="C428" s="401" t="str">
        <f>IF($B428="-","",INDEX('Res.Aux.'!$A$12:$AE$722,MATCH($B428,'Res.Aux.'!$Y$12:$Y$722,0),MATCH(C$6,'Res.Aux.'!$A$14:$AE$14,0)))</f>
        <v/>
      </c>
      <c r="D428" s="402" t="str">
        <f t="shared" si="116"/>
        <v/>
      </c>
      <c r="E428" s="403" t="str">
        <f>IF($B428="-","",INDEX('Res.Aux.'!$A$12:$AE$722,MATCH($B428,'Res.Aux.'!$Y$12:$Y$722,0),MATCH(E$6,'Res.Aux.'!$A$14:$AE$14,0)))</f>
        <v/>
      </c>
      <c r="F428" s="402" t="str">
        <f t="shared" si="117"/>
        <v/>
      </c>
      <c r="G428" s="404" t="str">
        <f>IF($B428="-","",INDEX('Res.Aux.'!$A$12:$AE$722,MATCH($B428,'Res.Aux.'!$Y$12:$Y$722,0),MATCH(G$6,'Res.Aux.'!$A$14:$AE$14,0)))</f>
        <v/>
      </c>
      <c r="H428" s="405" t="str">
        <f>IF($B428="-","",Datos!$I$16)</f>
        <v/>
      </c>
      <c r="I428" s="406" t="str">
        <f>IF($C428="","",Datos!$G$16)</f>
        <v/>
      </c>
      <c r="J428" s="407" t="str">
        <f>IF($B428="-","",INDEX('Res.Aux.'!$A$12:$AE$722,MATCH($B428,'Res.Aux.'!$Y$12:$Y$722,0),MATCH(J$6,'Res.Aux.'!$A$14:$AE$14,0)))</f>
        <v/>
      </c>
      <c r="K428" s="408" t="str">
        <f>IF($C428="","",Datos!$H$26)</f>
        <v/>
      </c>
      <c r="L428" s="409" t="str">
        <f>IF($I428="","",INDEX(Datos!$D$25:$I$33,MATCH('G. VAR. MAKRO'!$M428,Datos!$E$25:$E$33,0),MATCH('G. VAR. MAKRO'!$L$6,Datos!$D$26:$I$26,0)))</f>
        <v/>
      </c>
      <c r="M428" s="407" t="str">
        <f>IF($I428="","",INDEX('Res.Aux.'!$A$12:$AE$722,MATCH($B428,'Res.Aux.'!$Y$12:$Y$722,0),MATCH(M$6,'Res.Aux.'!$A$22:$AE$22,0)))</f>
        <v/>
      </c>
      <c r="N428" s="410" t="str">
        <f>IF($B428="-","",INDEX('Res.Aux.'!$A$12:$AE$722,MATCH($B428,'Res.Aux.'!$Y$12:$Y$722,0),MATCH(N$6,'Res.Aux.'!$A$14:$AE$14,0)))</f>
        <v/>
      </c>
      <c r="O428" s="411"/>
      <c r="P428" s="412" t="str">
        <f t="shared" si="115"/>
        <v/>
      </c>
      <c r="Q428" s="413" t="str">
        <f t="shared" si="118"/>
        <v>ù</v>
      </c>
      <c r="R428" s="414" t="str">
        <f>IF($B428="-","",INDEX('Res.Aux.'!$A$12:$AE$722,MATCH($B428,'Res.Aux.'!$Y$12:$Y$722,0),MATCH(R$6,'Res.Aux.'!$A$15:$AE$15,0)))</f>
        <v/>
      </c>
      <c r="S428" s="415" t="str">
        <f>IF($B428="-","",INDEX('Res.Aux.'!$A$12:$AE$722,MATCH($B428,'Res.Aux.'!$Y$12:$Y$722,0),MATCH(S$6,'Res.Aux.'!$A$15:$AE$15,0)))</f>
        <v/>
      </c>
      <c r="T428" s="415" t="str">
        <f>IF($B428="-","",INDEX('Res.Aux.'!$A$12:$AE$722,MATCH($B428,'Res.Aux.'!$Y$12:$Y$722,0),MATCH(T$6,'Res.Aux.'!$A$15:$AE$15,0)))</f>
        <v/>
      </c>
      <c r="U428" s="416" t="str">
        <f>IF($B428="-","",INDEX('Res.Aux.'!$A$12:$AE$722,MATCH($B428,'Res.Aux.'!$Y$12:$Y$722,0),MATCH(U$6,'Res.Aux.'!$A$15:$AE$15,0)))</f>
        <v/>
      </c>
      <c r="V428" s="417"/>
      <c r="W428" s="414" t="str">
        <f t="shared" si="119"/>
        <v>-</v>
      </c>
      <c r="X428" s="415" t="str">
        <f t="shared" si="120"/>
        <v>-</v>
      </c>
      <c r="Y428" s="415" t="str">
        <f t="shared" si="121"/>
        <v>-</v>
      </c>
      <c r="Z428" s="416" t="str">
        <f t="shared" si="122"/>
        <v>-</v>
      </c>
      <c r="AA428" s="417"/>
      <c r="AB428" s="414" t="str">
        <f t="shared" si="123"/>
        <v>-</v>
      </c>
      <c r="AC428" s="415" t="str">
        <f t="shared" si="124"/>
        <v>-</v>
      </c>
      <c r="AD428" s="415" t="str">
        <f t="shared" si="125"/>
        <v>-</v>
      </c>
      <c r="AE428" s="416" t="str">
        <f t="shared" si="126"/>
        <v>-</v>
      </c>
      <c r="AF428" s="417"/>
      <c r="AG428" s="410" t="str">
        <f t="shared" si="127"/>
        <v>-</v>
      </c>
      <c r="AH428" s="417"/>
      <c r="AI428" s="418" t="str">
        <f t="shared" si="128"/>
        <v>ù</v>
      </c>
      <c r="AJ428" s="419" t="str">
        <f t="shared" si="129"/>
        <v>~</v>
      </c>
      <c r="AK428" s="417"/>
      <c r="AL428" s="414" t="str">
        <f t="shared" si="130"/>
        <v>-</v>
      </c>
      <c r="AM428" s="416" t="str">
        <f t="shared" si="131"/>
        <v>-</v>
      </c>
    </row>
    <row r="429" spans="2:39" ht="15" x14ac:dyDescent="0.3">
      <c r="B429" s="400" t="str">
        <f>IF(MAX(B$7:B428)+1&gt;MAX('Res.Aux.'!$Y$23:$Y$722),"-",MAX(B$7:B428)+1)</f>
        <v>-</v>
      </c>
      <c r="C429" s="401" t="str">
        <f>IF($B429="-","",INDEX('Res.Aux.'!$A$12:$AE$722,MATCH($B429,'Res.Aux.'!$Y$12:$Y$722,0),MATCH(C$6,'Res.Aux.'!$A$14:$AE$14,0)))</f>
        <v/>
      </c>
      <c r="D429" s="402" t="str">
        <f t="shared" si="116"/>
        <v/>
      </c>
      <c r="E429" s="403" t="str">
        <f>IF($B429="-","",INDEX('Res.Aux.'!$A$12:$AE$722,MATCH($B429,'Res.Aux.'!$Y$12:$Y$722,0),MATCH(E$6,'Res.Aux.'!$A$14:$AE$14,0)))</f>
        <v/>
      </c>
      <c r="F429" s="402" t="str">
        <f t="shared" si="117"/>
        <v/>
      </c>
      <c r="G429" s="404" t="str">
        <f>IF($B429="-","",INDEX('Res.Aux.'!$A$12:$AE$722,MATCH($B429,'Res.Aux.'!$Y$12:$Y$722,0),MATCH(G$6,'Res.Aux.'!$A$14:$AE$14,0)))</f>
        <v/>
      </c>
      <c r="H429" s="405" t="str">
        <f>IF($B429="-","",Datos!$I$16)</f>
        <v/>
      </c>
      <c r="I429" s="406" t="str">
        <f>IF($C429="","",Datos!$G$16)</f>
        <v/>
      </c>
      <c r="J429" s="407" t="str">
        <f>IF($B429="-","",INDEX('Res.Aux.'!$A$12:$AE$722,MATCH($B429,'Res.Aux.'!$Y$12:$Y$722,0),MATCH(J$6,'Res.Aux.'!$A$14:$AE$14,0)))</f>
        <v/>
      </c>
      <c r="K429" s="408" t="str">
        <f>IF($C429="","",Datos!$H$26)</f>
        <v/>
      </c>
      <c r="L429" s="409" t="str">
        <f>IF($I429="","",INDEX(Datos!$D$25:$I$33,MATCH('G. VAR. MAKRO'!$M429,Datos!$E$25:$E$33,0),MATCH('G. VAR. MAKRO'!$L$6,Datos!$D$26:$I$26,0)))</f>
        <v/>
      </c>
      <c r="M429" s="407" t="str">
        <f>IF($I429="","",INDEX('Res.Aux.'!$A$12:$AE$722,MATCH($B429,'Res.Aux.'!$Y$12:$Y$722,0),MATCH(M$6,'Res.Aux.'!$A$22:$AE$22,0)))</f>
        <v/>
      </c>
      <c r="N429" s="410" t="str">
        <f>IF($B429="-","",INDEX('Res.Aux.'!$A$12:$AE$722,MATCH($B429,'Res.Aux.'!$Y$12:$Y$722,0),MATCH(N$6,'Res.Aux.'!$A$14:$AE$14,0)))</f>
        <v/>
      </c>
      <c r="O429" s="411"/>
      <c r="P429" s="412" t="str">
        <f t="shared" si="115"/>
        <v/>
      </c>
      <c r="Q429" s="413" t="str">
        <f t="shared" si="118"/>
        <v>ù</v>
      </c>
      <c r="R429" s="414" t="str">
        <f>IF($B429="-","",INDEX('Res.Aux.'!$A$12:$AE$722,MATCH($B429,'Res.Aux.'!$Y$12:$Y$722,0),MATCH(R$6,'Res.Aux.'!$A$15:$AE$15,0)))</f>
        <v/>
      </c>
      <c r="S429" s="415" t="str">
        <f>IF($B429="-","",INDEX('Res.Aux.'!$A$12:$AE$722,MATCH($B429,'Res.Aux.'!$Y$12:$Y$722,0),MATCH(S$6,'Res.Aux.'!$A$15:$AE$15,0)))</f>
        <v/>
      </c>
      <c r="T429" s="415" t="str">
        <f>IF($B429="-","",INDEX('Res.Aux.'!$A$12:$AE$722,MATCH($B429,'Res.Aux.'!$Y$12:$Y$722,0),MATCH(T$6,'Res.Aux.'!$A$15:$AE$15,0)))</f>
        <v/>
      </c>
      <c r="U429" s="416" t="str">
        <f>IF($B429="-","",INDEX('Res.Aux.'!$A$12:$AE$722,MATCH($B429,'Res.Aux.'!$Y$12:$Y$722,0),MATCH(U$6,'Res.Aux.'!$A$15:$AE$15,0)))</f>
        <v/>
      </c>
      <c r="V429" s="417"/>
      <c r="W429" s="414" t="str">
        <f t="shared" si="119"/>
        <v>-</v>
      </c>
      <c r="X429" s="415" t="str">
        <f t="shared" si="120"/>
        <v>-</v>
      </c>
      <c r="Y429" s="415" t="str">
        <f t="shared" si="121"/>
        <v>-</v>
      </c>
      <c r="Z429" s="416" t="str">
        <f t="shared" si="122"/>
        <v>-</v>
      </c>
      <c r="AA429" s="417"/>
      <c r="AB429" s="414" t="str">
        <f t="shared" si="123"/>
        <v>-</v>
      </c>
      <c r="AC429" s="415" t="str">
        <f t="shared" si="124"/>
        <v>-</v>
      </c>
      <c r="AD429" s="415" t="str">
        <f t="shared" si="125"/>
        <v>-</v>
      </c>
      <c r="AE429" s="416" t="str">
        <f t="shared" si="126"/>
        <v>-</v>
      </c>
      <c r="AF429" s="417"/>
      <c r="AG429" s="410" t="str">
        <f t="shared" si="127"/>
        <v>-</v>
      </c>
      <c r="AH429" s="417"/>
      <c r="AI429" s="418" t="str">
        <f t="shared" si="128"/>
        <v>ù</v>
      </c>
      <c r="AJ429" s="419" t="str">
        <f t="shared" si="129"/>
        <v>~</v>
      </c>
      <c r="AK429" s="417"/>
      <c r="AL429" s="414" t="str">
        <f t="shared" si="130"/>
        <v>-</v>
      </c>
      <c r="AM429" s="416" t="str">
        <f t="shared" si="131"/>
        <v>-</v>
      </c>
    </row>
    <row r="430" spans="2:39" ht="15" x14ac:dyDescent="0.3">
      <c r="B430" s="400" t="str">
        <f>IF(MAX(B$7:B429)+1&gt;MAX('Res.Aux.'!$Y$23:$Y$722),"-",MAX(B$7:B429)+1)</f>
        <v>-</v>
      </c>
      <c r="C430" s="401" t="str">
        <f>IF($B430="-","",INDEX('Res.Aux.'!$A$12:$AE$722,MATCH($B430,'Res.Aux.'!$Y$12:$Y$722,0),MATCH(C$6,'Res.Aux.'!$A$14:$AE$14,0)))</f>
        <v/>
      </c>
      <c r="D430" s="402" t="str">
        <f t="shared" si="116"/>
        <v/>
      </c>
      <c r="E430" s="403" t="str">
        <f>IF($B430="-","",INDEX('Res.Aux.'!$A$12:$AE$722,MATCH($B430,'Res.Aux.'!$Y$12:$Y$722,0),MATCH(E$6,'Res.Aux.'!$A$14:$AE$14,0)))</f>
        <v/>
      </c>
      <c r="F430" s="402" t="str">
        <f t="shared" si="117"/>
        <v/>
      </c>
      <c r="G430" s="404" t="str">
        <f>IF($B430="-","",INDEX('Res.Aux.'!$A$12:$AE$722,MATCH($B430,'Res.Aux.'!$Y$12:$Y$722,0),MATCH(G$6,'Res.Aux.'!$A$14:$AE$14,0)))</f>
        <v/>
      </c>
      <c r="H430" s="405" t="str">
        <f>IF($B430="-","",Datos!$I$16)</f>
        <v/>
      </c>
      <c r="I430" s="406" t="str">
        <f>IF($C430="","",Datos!$G$16)</f>
        <v/>
      </c>
      <c r="J430" s="407" t="str">
        <f>IF($B430="-","",INDEX('Res.Aux.'!$A$12:$AE$722,MATCH($B430,'Res.Aux.'!$Y$12:$Y$722,0),MATCH(J$6,'Res.Aux.'!$A$14:$AE$14,0)))</f>
        <v/>
      </c>
      <c r="K430" s="408" t="str">
        <f>IF($C430="","",Datos!$H$26)</f>
        <v/>
      </c>
      <c r="L430" s="409" t="str">
        <f>IF($I430="","",INDEX(Datos!$D$25:$I$33,MATCH('G. VAR. MAKRO'!$M430,Datos!$E$25:$E$33,0),MATCH('G. VAR. MAKRO'!$L$6,Datos!$D$26:$I$26,0)))</f>
        <v/>
      </c>
      <c r="M430" s="407" t="str">
        <f>IF($I430="","",INDEX('Res.Aux.'!$A$12:$AE$722,MATCH($B430,'Res.Aux.'!$Y$12:$Y$722,0),MATCH(M$6,'Res.Aux.'!$A$22:$AE$22,0)))</f>
        <v/>
      </c>
      <c r="N430" s="410" t="str">
        <f>IF($B430="-","",INDEX('Res.Aux.'!$A$12:$AE$722,MATCH($B430,'Res.Aux.'!$Y$12:$Y$722,0),MATCH(N$6,'Res.Aux.'!$A$14:$AE$14,0)))</f>
        <v/>
      </c>
      <c r="O430" s="411"/>
      <c r="P430" s="412" t="str">
        <f t="shared" si="115"/>
        <v/>
      </c>
      <c r="Q430" s="413" t="str">
        <f t="shared" si="118"/>
        <v>ù</v>
      </c>
      <c r="R430" s="414" t="str">
        <f>IF($B430="-","",INDEX('Res.Aux.'!$A$12:$AE$722,MATCH($B430,'Res.Aux.'!$Y$12:$Y$722,0),MATCH(R$6,'Res.Aux.'!$A$15:$AE$15,0)))</f>
        <v/>
      </c>
      <c r="S430" s="415" t="str">
        <f>IF($B430="-","",INDEX('Res.Aux.'!$A$12:$AE$722,MATCH($B430,'Res.Aux.'!$Y$12:$Y$722,0),MATCH(S$6,'Res.Aux.'!$A$15:$AE$15,0)))</f>
        <v/>
      </c>
      <c r="T430" s="415" t="str">
        <f>IF($B430="-","",INDEX('Res.Aux.'!$A$12:$AE$722,MATCH($B430,'Res.Aux.'!$Y$12:$Y$722,0),MATCH(T$6,'Res.Aux.'!$A$15:$AE$15,0)))</f>
        <v/>
      </c>
      <c r="U430" s="416" t="str">
        <f>IF($B430="-","",INDEX('Res.Aux.'!$A$12:$AE$722,MATCH($B430,'Res.Aux.'!$Y$12:$Y$722,0),MATCH(U$6,'Res.Aux.'!$A$15:$AE$15,0)))</f>
        <v/>
      </c>
      <c r="V430" s="417"/>
      <c r="W430" s="414" t="str">
        <f t="shared" si="119"/>
        <v>-</v>
      </c>
      <c r="X430" s="415" t="str">
        <f t="shared" si="120"/>
        <v>-</v>
      </c>
      <c r="Y430" s="415" t="str">
        <f t="shared" si="121"/>
        <v>-</v>
      </c>
      <c r="Z430" s="416" t="str">
        <f t="shared" si="122"/>
        <v>-</v>
      </c>
      <c r="AA430" s="417"/>
      <c r="AB430" s="414" t="str">
        <f t="shared" si="123"/>
        <v>-</v>
      </c>
      <c r="AC430" s="415" t="str">
        <f t="shared" si="124"/>
        <v>-</v>
      </c>
      <c r="AD430" s="415" t="str">
        <f t="shared" si="125"/>
        <v>-</v>
      </c>
      <c r="AE430" s="416" t="str">
        <f t="shared" si="126"/>
        <v>-</v>
      </c>
      <c r="AF430" s="417"/>
      <c r="AG430" s="410" t="str">
        <f t="shared" si="127"/>
        <v>-</v>
      </c>
      <c r="AH430" s="417"/>
      <c r="AI430" s="418" t="str">
        <f t="shared" si="128"/>
        <v>ù</v>
      </c>
      <c r="AJ430" s="419" t="str">
        <f t="shared" si="129"/>
        <v>~</v>
      </c>
      <c r="AK430" s="417"/>
      <c r="AL430" s="414" t="str">
        <f t="shared" si="130"/>
        <v>-</v>
      </c>
      <c r="AM430" s="416" t="str">
        <f t="shared" si="131"/>
        <v>-</v>
      </c>
    </row>
    <row r="431" spans="2:39" ht="15" x14ac:dyDescent="0.3">
      <c r="B431" s="400" t="str">
        <f>IF(MAX(B$7:B430)+1&gt;MAX('Res.Aux.'!$Y$23:$Y$722),"-",MAX(B$7:B430)+1)</f>
        <v>-</v>
      </c>
      <c r="C431" s="401" t="str">
        <f>IF($B431="-","",INDEX('Res.Aux.'!$A$12:$AE$722,MATCH($B431,'Res.Aux.'!$Y$12:$Y$722,0),MATCH(C$6,'Res.Aux.'!$A$14:$AE$14,0)))</f>
        <v/>
      </c>
      <c r="D431" s="402" t="str">
        <f t="shared" si="116"/>
        <v/>
      </c>
      <c r="E431" s="403" t="str">
        <f>IF($B431="-","",INDEX('Res.Aux.'!$A$12:$AE$722,MATCH($B431,'Res.Aux.'!$Y$12:$Y$722,0),MATCH(E$6,'Res.Aux.'!$A$14:$AE$14,0)))</f>
        <v/>
      </c>
      <c r="F431" s="402" t="str">
        <f t="shared" si="117"/>
        <v/>
      </c>
      <c r="G431" s="404" t="str">
        <f>IF($B431="-","",INDEX('Res.Aux.'!$A$12:$AE$722,MATCH($B431,'Res.Aux.'!$Y$12:$Y$722,0),MATCH(G$6,'Res.Aux.'!$A$14:$AE$14,0)))</f>
        <v/>
      </c>
      <c r="H431" s="405" t="str">
        <f>IF($B431="-","",Datos!$I$16)</f>
        <v/>
      </c>
      <c r="I431" s="406" t="str">
        <f>IF($C431="","",Datos!$G$16)</f>
        <v/>
      </c>
      <c r="J431" s="407" t="str">
        <f>IF($B431="-","",INDEX('Res.Aux.'!$A$12:$AE$722,MATCH($B431,'Res.Aux.'!$Y$12:$Y$722,0),MATCH(J$6,'Res.Aux.'!$A$14:$AE$14,0)))</f>
        <v/>
      </c>
      <c r="K431" s="408" t="str">
        <f>IF($C431="","",Datos!$H$26)</f>
        <v/>
      </c>
      <c r="L431" s="409" t="str">
        <f>IF($I431="","",INDEX(Datos!$D$25:$I$33,MATCH('G. VAR. MAKRO'!$M431,Datos!$E$25:$E$33,0),MATCH('G. VAR. MAKRO'!$L$6,Datos!$D$26:$I$26,0)))</f>
        <v/>
      </c>
      <c r="M431" s="407" t="str">
        <f>IF($I431="","",INDEX('Res.Aux.'!$A$12:$AE$722,MATCH($B431,'Res.Aux.'!$Y$12:$Y$722,0),MATCH(M$6,'Res.Aux.'!$A$22:$AE$22,0)))</f>
        <v/>
      </c>
      <c r="N431" s="410" t="str">
        <f>IF($B431="-","",INDEX('Res.Aux.'!$A$12:$AE$722,MATCH($B431,'Res.Aux.'!$Y$12:$Y$722,0),MATCH(N$6,'Res.Aux.'!$A$14:$AE$14,0)))</f>
        <v/>
      </c>
      <c r="O431" s="411"/>
      <c r="P431" s="412" t="str">
        <f t="shared" si="115"/>
        <v/>
      </c>
      <c r="Q431" s="413" t="str">
        <f t="shared" si="118"/>
        <v>ù</v>
      </c>
      <c r="R431" s="414" t="str">
        <f>IF($B431="-","",INDEX('Res.Aux.'!$A$12:$AE$722,MATCH($B431,'Res.Aux.'!$Y$12:$Y$722,0),MATCH(R$6,'Res.Aux.'!$A$15:$AE$15,0)))</f>
        <v/>
      </c>
      <c r="S431" s="415" t="str">
        <f>IF($B431="-","",INDEX('Res.Aux.'!$A$12:$AE$722,MATCH($B431,'Res.Aux.'!$Y$12:$Y$722,0),MATCH(S$6,'Res.Aux.'!$A$15:$AE$15,0)))</f>
        <v/>
      </c>
      <c r="T431" s="415" t="str">
        <f>IF($B431="-","",INDEX('Res.Aux.'!$A$12:$AE$722,MATCH($B431,'Res.Aux.'!$Y$12:$Y$722,0),MATCH(T$6,'Res.Aux.'!$A$15:$AE$15,0)))</f>
        <v/>
      </c>
      <c r="U431" s="416" t="str">
        <f>IF($B431="-","",INDEX('Res.Aux.'!$A$12:$AE$722,MATCH($B431,'Res.Aux.'!$Y$12:$Y$722,0),MATCH(U$6,'Res.Aux.'!$A$15:$AE$15,0)))</f>
        <v/>
      </c>
      <c r="V431" s="417"/>
      <c r="W431" s="414" t="str">
        <f t="shared" si="119"/>
        <v>-</v>
      </c>
      <c r="X431" s="415" t="str">
        <f t="shared" si="120"/>
        <v>-</v>
      </c>
      <c r="Y431" s="415" t="str">
        <f t="shared" si="121"/>
        <v>-</v>
      </c>
      <c r="Z431" s="416" t="str">
        <f t="shared" si="122"/>
        <v>-</v>
      </c>
      <c r="AA431" s="417"/>
      <c r="AB431" s="414" t="str">
        <f t="shared" si="123"/>
        <v>-</v>
      </c>
      <c r="AC431" s="415" t="str">
        <f t="shared" si="124"/>
        <v>-</v>
      </c>
      <c r="AD431" s="415" t="str">
        <f t="shared" si="125"/>
        <v>-</v>
      </c>
      <c r="AE431" s="416" t="str">
        <f t="shared" si="126"/>
        <v>-</v>
      </c>
      <c r="AF431" s="417"/>
      <c r="AG431" s="410" t="str">
        <f t="shared" si="127"/>
        <v>-</v>
      </c>
      <c r="AH431" s="417"/>
      <c r="AI431" s="418" t="str">
        <f t="shared" si="128"/>
        <v>ù</v>
      </c>
      <c r="AJ431" s="419" t="str">
        <f t="shared" si="129"/>
        <v>~</v>
      </c>
      <c r="AK431" s="417"/>
      <c r="AL431" s="414" t="str">
        <f t="shared" si="130"/>
        <v>-</v>
      </c>
      <c r="AM431" s="416" t="str">
        <f t="shared" si="131"/>
        <v>-</v>
      </c>
    </row>
    <row r="432" spans="2:39" ht="15" x14ac:dyDescent="0.3">
      <c r="B432" s="400" t="str">
        <f>IF(MAX(B$7:B431)+1&gt;MAX('Res.Aux.'!$Y$23:$Y$722),"-",MAX(B$7:B431)+1)</f>
        <v>-</v>
      </c>
      <c r="C432" s="401" t="str">
        <f>IF($B432="-","",INDEX('Res.Aux.'!$A$12:$AE$722,MATCH($B432,'Res.Aux.'!$Y$12:$Y$722,0),MATCH(C$6,'Res.Aux.'!$A$14:$AE$14,0)))</f>
        <v/>
      </c>
      <c r="D432" s="402" t="str">
        <f t="shared" si="116"/>
        <v/>
      </c>
      <c r="E432" s="403" t="str">
        <f>IF($B432="-","",INDEX('Res.Aux.'!$A$12:$AE$722,MATCH($B432,'Res.Aux.'!$Y$12:$Y$722,0),MATCH(E$6,'Res.Aux.'!$A$14:$AE$14,0)))</f>
        <v/>
      </c>
      <c r="F432" s="402" t="str">
        <f t="shared" si="117"/>
        <v/>
      </c>
      <c r="G432" s="404" t="str">
        <f>IF($B432="-","",INDEX('Res.Aux.'!$A$12:$AE$722,MATCH($B432,'Res.Aux.'!$Y$12:$Y$722,0),MATCH(G$6,'Res.Aux.'!$A$14:$AE$14,0)))</f>
        <v/>
      </c>
      <c r="H432" s="405" t="str">
        <f>IF($B432="-","",Datos!$I$16)</f>
        <v/>
      </c>
      <c r="I432" s="406" t="str">
        <f>IF($C432="","",Datos!$G$16)</f>
        <v/>
      </c>
      <c r="J432" s="407" t="str">
        <f>IF($B432="-","",INDEX('Res.Aux.'!$A$12:$AE$722,MATCH($B432,'Res.Aux.'!$Y$12:$Y$722,0),MATCH(J$6,'Res.Aux.'!$A$14:$AE$14,0)))</f>
        <v/>
      </c>
      <c r="K432" s="408" t="str">
        <f>IF($C432="","",Datos!$H$26)</f>
        <v/>
      </c>
      <c r="L432" s="409" t="str">
        <f>IF($I432="","",INDEX(Datos!$D$25:$I$33,MATCH('G. VAR. MAKRO'!$M432,Datos!$E$25:$E$33,0),MATCH('G. VAR. MAKRO'!$L$6,Datos!$D$26:$I$26,0)))</f>
        <v/>
      </c>
      <c r="M432" s="407" t="str">
        <f>IF($I432="","",INDEX('Res.Aux.'!$A$12:$AE$722,MATCH($B432,'Res.Aux.'!$Y$12:$Y$722,0),MATCH(M$6,'Res.Aux.'!$A$22:$AE$22,0)))</f>
        <v/>
      </c>
      <c r="N432" s="410" t="str">
        <f>IF($B432="-","",INDEX('Res.Aux.'!$A$12:$AE$722,MATCH($B432,'Res.Aux.'!$Y$12:$Y$722,0),MATCH(N$6,'Res.Aux.'!$A$14:$AE$14,0)))</f>
        <v/>
      </c>
      <c r="O432" s="411"/>
      <c r="P432" s="412" t="str">
        <f t="shared" si="115"/>
        <v/>
      </c>
      <c r="Q432" s="413" t="str">
        <f t="shared" si="118"/>
        <v>ù</v>
      </c>
      <c r="R432" s="414" t="str">
        <f>IF($B432="-","",INDEX('Res.Aux.'!$A$12:$AE$722,MATCH($B432,'Res.Aux.'!$Y$12:$Y$722,0),MATCH(R$6,'Res.Aux.'!$A$15:$AE$15,0)))</f>
        <v/>
      </c>
      <c r="S432" s="415" t="str">
        <f>IF($B432="-","",INDEX('Res.Aux.'!$A$12:$AE$722,MATCH($B432,'Res.Aux.'!$Y$12:$Y$722,0),MATCH(S$6,'Res.Aux.'!$A$15:$AE$15,0)))</f>
        <v/>
      </c>
      <c r="T432" s="415" t="str">
        <f>IF($B432="-","",INDEX('Res.Aux.'!$A$12:$AE$722,MATCH($B432,'Res.Aux.'!$Y$12:$Y$722,0),MATCH(T$6,'Res.Aux.'!$A$15:$AE$15,0)))</f>
        <v/>
      </c>
      <c r="U432" s="416" t="str">
        <f>IF($B432="-","",INDEX('Res.Aux.'!$A$12:$AE$722,MATCH($B432,'Res.Aux.'!$Y$12:$Y$722,0),MATCH(U$6,'Res.Aux.'!$A$15:$AE$15,0)))</f>
        <v/>
      </c>
      <c r="V432" s="417"/>
      <c r="W432" s="414" t="str">
        <f t="shared" si="119"/>
        <v>-</v>
      </c>
      <c r="X432" s="415" t="str">
        <f t="shared" si="120"/>
        <v>-</v>
      </c>
      <c r="Y432" s="415" t="str">
        <f t="shared" si="121"/>
        <v>-</v>
      </c>
      <c r="Z432" s="416" t="str">
        <f t="shared" si="122"/>
        <v>-</v>
      </c>
      <c r="AA432" s="417"/>
      <c r="AB432" s="414" t="str">
        <f t="shared" si="123"/>
        <v>-</v>
      </c>
      <c r="AC432" s="415" t="str">
        <f t="shared" si="124"/>
        <v>-</v>
      </c>
      <c r="AD432" s="415" t="str">
        <f t="shared" si="125"/>
        <v>-</v>
      </c>
      <c r="AE432" s="416" t="str">
        <f t="shared" si="126"/>
        <v>-</v>
      </c>
      <c r="AF432" s="417"/>
      <c r="AG432" s="410" t="str">
        <f t="shared" si="127"/>
        <v>-</v>
      </c>
      <c r="AH432" s="417"/>
      <c r="AI432" s="418" t="str">
        <f t="shared" si="128"/>
        <v>ù</v>
      </c>
      <c r="AJ432" s="419" t="str">
        <f t="shared" si="129"/>
        <v>~</v>
      </c>
      <c r="AK432" s="417"/>
      <c r="AL432" s="414" t="str">
        <f t="shared" si="130"/>
        <v>-</v>
      </c>
      <c r="AM432" s="416" t="str">
        <f t="shared" si="131"/>
        <v>-</v>
      </c>
    </row>
    <row r="433" spans="2:39" ht="15" x14ac:dyDescent="0.3">
      <c r="B433" s="400" t="str">
        <f>IF(MAX(B$7:B432)+1&gt;MAX('Res.Aux.'!$Y$23:$Y$722),"-",MAX(B$7:B432)+1)</f>
        <v>-</v>
      </c>
      <c r="C433" s="401" t="str">
        <f>IF($B433="-","",INDEX('Res.Aux.'!$A$12:$AE$722,MATCH($B433,'Res.Aux.'!$Y$12:$Y$722,0),MATCH(C$6,'Res.Aux.'!$A$14:$AE$14,0)))</f>
        <v/>
      </c>
      <c r="D433" s="402" t="str">
        <f t="shared" si="116"/>
        <v/>
      </c>
      <c r="E433" s="403" t="str">
        <f>IF($B433="-","",INDEX('Res.Aux.'!$A$12:$AE$722,MATCH($B433,'Res.Aux.'!$Y$12:$Y$722,0),MATCH(E$6,'Res.Aux.'!$A$14:$AE$14,0)))</f>
        <v/>
      </c>
      <c r="F433" s="402" t="str">
        <f t="shared" si="117"/>
        <v/>
      </c>
      <c r="G433" s="404" t="str">
        <f>IF($B433="-","",INDEX('Res.Aux.'!$A$12:$AE$722,MATCH($B433,'Res.Aux.'!$Y$12:$Y$722,0),MATCH(G$6,'Res.Aux.'!$A$14:$AE$14,0)))</f>
        <v/>
      </c>
      <c r="H433" s="405" t="str">
        <f>IF($B433="-","",Datos!$I$16)</f>
        <v/>
      </c>
      <c r="I433" s="406" t="str">
        <f>IF($C433="","",Datos!$G$16)</f>
        <v/>
      </c>
      <c r="J433" s="407" t="str">
        <f>IF($B433="-","",INDEX('Res.Aux.'!$A$12:$AE$722,MATCH($B433,'Res.Aux.'!$Y$12:$Y$722,0),MATCH(J$6,'Res.Aux.'!$A$14:$AE$14,0)))</f>
        <v/>
      </c>
      <c r="K433" s="408" t="str">
        <f>IF($C433="","",Datos!$H$26)</f>
        <v/>
      </c>
      <c r="L433" s="409" t="str">
        <f>IF($I433="","",INDEX(Datos!$D$25:$I$33,MATCH('G. VAR. MAKRO'!$M433,Datos!$E$25:$E$33,0),MATCH('G. VAR. MAKRO'!$L$6,Datos!$D$26:$I$26,0)))</f>
        <v/>
      </c>
      <c r="M433" s="407" t="str">
        <f>IF($I433="","",INDEX('Res.Aux.'!$A$12:$AE$722,MATCH($B433,'Res.Aux.'!$Y$12:$Y$722,0),MATCH(M$6,'Res.Aux.'!$A$22:$AE$22,0)))</f>
        <v/>
      </c>
      <c r="N433" s="410" t="str">
        <f>IF($B433="-","",INDEX('Res.Aux.'!$A$12:$AE$722,MATCH($B433,'Res.Aux.'!$Y$12:$Y$722,0),MATCH(N$6,'Res.Aux.'!$A$14:$AE$14,0)))</f>
        <v/>
      </c>
      <c r="O433" s="411"/>
      <c r="P433" s="412" t="str">
        <f t="shared" si="115"/>
        <v/>
      </c>
      <c r="Q433" s="413" t="str">
        <f t="shared" si="118"/>
        <v>ù</v>
      </c>
      <c r="R433" s="414" t="str">
        <f>IF($B433="-","",INDEX('Res.Aux.'!$A$12:$AE$722,MATCH($B433,'Res.Aux.'!$Y$12:$Y$722,0),MATCH(R$6,'Res.Aux.'!$A$15:$AE$15,0)))</f>
        <v/>
      </c>
      <c r="S433" s="415" t="str">
        <f>IF($B433="-","",INDEX('Res.Aux.'!$A$12:$AE$722,MATCH($B433,'Res.Aux.'!$Y$12:$Y$722,0),MATCH(S$6,'Res.Aux.'!$A$15:$AE$15,0)))</f>
        <v/>
      </c>
      <c r="T433" s="415" t="str">
        <f>IF($B433="-","",INDEX('Res.Aux.'!$A$12:$AE$722,MATCH($B433,'Res.Aux.'!$Y$12:$Y$722,0),MATCH(T$6,'Res.Aux.'!$A$15:$AE$15,0)))</f>
        <v/>
      </c>
      <c r="U433" s="416" t="str">
        <f>IF($B433="-","",INDEX('Res.Aux.'!$A$12:$AE$722,MATCH($B433,'Res.Aux.'!$Y$12:$Y$722,0),MATCH(U$6,'Res.Aux.'!$A$15:$AE$15,0)))</f>
        <v/>
      </c>
      <c r="V433" s="417"/>
      <c r="W433" s="414" t="str">
        <f t="shared" si="119"/>
        <v>-</v>
      </c>
      <c r="X433" s="415" t="str">
        <f t="shared" si="120"/>
        <v>-</v>
      </c>
      <c r="Y433" s="415" t="str">
        <f t="shared" si="121"/>
        <v>-</v>
      </c>
      <c r="Z433" s="416" t="str">
        <f t="shared" si="122"/>
        <v>-</v>
      </c>
      <c r="AA433" s="417"/>
      <c r="AB433" s="414" t="str">
        <f t="shared" si="123"/>
        <v>-</v>
      </c>
      <c r="AC433" s="415" t="str">
        <f t="shared" si="124"/>
        <v>-</v>
      </c>
      <c r="AD433" s="415" t="str">
        <f t="shared" si="125"/>
        <v>-</v>
      </c>
      <c r="AE433" s="416" t="str">
        <f t="shared" si="126"/>
        <v>-</v>
      </c>
      <c r="AF433" s="417"/>
      <c r="AG433" s="410" t="str">
        <f t="shared" si="127"/>
        <v>-</v>
      </c>
      <c r="AH433" s="417"/>
      <c r="AI433" s="418" t="str">
        <f t="shared" si="128"/>
        <v>ù</v>
      </c>
      <c r="AJ433" s="419" t="str">
        <f t="shared" si="129"/>
        <v>~</v>
      </c>
      <c r="AK433" s="417"/>
      <c r="AL433" s="414" t="str">
        <f t="shared" si="130"/>
        <v>-</v>
      </c>
      <c r="AM433" s="416" t="str">
        <f t="shared" si="131"/>
        <v>-</v>
      </c>
    </row>
    <row r="434" spans="2:39" ht="15" x14ac:dyDescent="0.3">
      <c r="B434" s="400" t="str">
        <f>IF(MAX(B$7:B433)+1&gt;MAX('Res.Aux.'!$Y$23:$Y$722),"-",MAX(B$7:B433)+1)</f>
        <v>-</v>
      </c>
      <c r="C434" s="401" t="str">
        <f>IF($B434="-","",INDEX('Res.Aux.'!$A$12:$AE$722,MATCH($B434,'Res.Aux.'!$Y$12:$Y$722,0),MATCH(C$6,'Res.Aux.'!$A$14:$AE$14,0)))</f>
        <v/>
      </c>
      <c r="D434" s="402" t="str">
        <f t="shared" si="116"/>
        <v/>
      </c>
      <c r="E434" s="403" t="str">
        <f>IF($B434="-","",INDEX('Res.Aux.'!$A$12:$AE$722,MATCH($B434,'Res.Aux.'!$Y$12:$Y$722,0),MATCH(E$6,'Res.Aux.'!$A$14:$AE$14,0)))</f>
        <v/>
      </c>
      <c r="F434" s="402" t="str">
        <f t="shared" si="117"/>
        <v/>
      </c>
      <c r="G434" s="404" t="str">
        <f>IF($B434="-","",INDEX('Res.Aux.'!$A$12:$AE$722,MATCH($B434,'Res.Aux.'!$Y$12:$Y$722,0),MATCH(G$6,'Res.Aux.'!$A$14:$AE$14,0)))</f>
        <v/>
      </c>
      <c r="H434" s="405" t="str">
        <f>IF($B434="-","",Datos!$I$16)</f>
        <v/>
      </c>
      <c r="I434" s="406" t="str">
        <f>IF($C434="","",Datos!$G$16)</f>
        <v/>
      </c>
      <c r="J434" s="407" t="str">
        <f>IF($B434="-","",INDEX('Res.Aux.'!$A$12:$AE$722,MATCH($B434,'Res.Aux.'!$Y$12:$Y$722,0),MATCH(J$6,'Res.Aux.'!$A$14:$AE$14,0)))</f>
        <v/>
      </c>
      <c r="K434" s="408" t="str">
        <f>IF($C434="","",Datos!$H$26)</f>
        <v/>
      </c>
      <c r="L434" s="409" t="str">
        <f>IF($I434="","",INDEX(Datos!$D$25:$I$33,MATCH('G. VAR. MAKRO'!$M434,Datos!$E$25:$E$33,0),MATCH('G. VAR. MAKRO'!$L$6,Datos!$D$26:$I$26,0)))</f>
        <v/>
      </c>
      <c r="M434" s="407" t="str">
        <f>IF($I434="","",INDEX('Res.Aux.'!$A$12:$AE$722,MATCH($B434,'Res.Aux.'!$Y$12:$Y$722,0),MATCH(M$6,'Res.Aux.'!$A$22:$AE$22,0)))</f>
        <v/>
      </c>
      <c r="N434" s="410" t="str">
        <f>IF($B434="-","",INDEX('Res.Aux.'!$A$12:$AE$722,MATCH($B434,'Res.Aux.'!$Y$12:$Y$722,0),MATCH(N$6,'Res.Aux.'!$A$14:$AE$14,0)))</f>
        <v/>
      </c>
      <c r="O434" s="411"/>
      <c r="P434" s="412" t="str">
        <f t="shared" si="115"/>
        <v/>
      </c>
      <c r="Q434" s="413" t="str">
        <f t="shared" si="118"/>
        <v>ù</v>
      </c>
      <c r="R434" s="414" t="str">
        <f>IF($B434="-","",INDEX('Res.Aux.'!$A$12:$AE$722,MATCH($B434,'Res.Aux.'!$Y$12:$Y$722,0),MATCH(R$6,'Res.Aux.'!$A$15:$AE$15,0)))</f>
        <v/>
      </c>
      <c r="S434" s="415" t="str">
        <f>IF($B434="-","",INDEX('Res.Aux.'!$A$12:$AE$722,MATCH($B434,'Res.Aux.'!$Y$12:$Y$722,0),MATCH(S$6,'Res.Aux.'!$A$15:$AE$15,0)))</f>
        <v/>
      </c>
      <c r="T434" s="415" t="str">
        <f>IF($B434="-","",INDEX('Res.Aux.'!$A$12:$AE$722,MATCH($B434,'Res.Aux.'!$Y$12:$Y$722,0),MATCH(T$6,'Res.Aux.'!$A$15:$AE$15,0)))</f>
        <v/>
      </c>
      <c r="U434" s="416" t="str">
        <f>IF($B434="-","",INDEX('Res.Aux.'!$A$12:$AE$722,MATCH($B434,'Res.Aux.'!$Y$12:$Y$722,0),MATCH(U$6,'Res.Aux.'!$A$15:$AE$15,0)))</f>
        <v/>
      </c>
      <c r="V434" s="417"/>
      <c r="W434" s="414" t="str">
        <f t="shared" si="119"/>
        <v>-</v>
      </c>
      <c r="X434" s="415" t="str">
        <f t="shared" si="120"/>
        <v>-</v>
      </c>
      <c r="Y434" s="415" t="str">
        <f t="shared" si="121"/>
        <v>-</v>
      </c>
      <c r="Z434" s="416" t="str">
        <f t="shared" si="122"/>
        <v>-</v>
      </c>
      <c r="AA434" s="417"/>
      <c r="AB434" s="414" t="str">
        <f t="shared" si="123"/>
        <v>-</v>
      </c>
      <c r="AC434" s="415" t="str">
        <f t="shared" si="124"/>
        <v>-</v>
      </c>
      <c r="AD434" s="415" t="str">
        <f t="shared" si="125"/>
        <v>-</v>
      </c>
      <c r="AE434" s="416" t="str">
        <f t="shared" si="126"/>
        <v>-</v>
      </c>
      <c r="AF434" s="417"/>
      <c r="AG434" s="410" t="str">
        <f t="shared" si="127"/>
        <v>-</v>
      </c>
      <c r="AH434" s="417"/>
      <c r="AI434" s="418" t="str">
        <f t="shared" si="128"/>
        <v>ù</v>
      </c>
      <c r="AJ434" s="419" t="str">
        <f t="shared" si="129"/>
        <v>~</v>
      </c>
      <c r="AK434" s="417"/>
      <c r="AL434" s="414" t="str">
        <f t="shared" si="130"/>
        <v>-</v>
      </c>
      <c r="AM434" s="416" t="str">
        <f t="shared" si="131"/>
        <v>-</v>
      </c>
    </row>
    <row r="435" spans="2:39" ht="15" x14ac:dyDescent="0.3">
      <c r="B435" s="400" t="str">
        <f>IF(MAX(B$7:B434)+1&gt;MAX('Res.Aux.'!$Y$23:$Y$722),"-",MAX(B$7:B434)+1)</f>
        <v>-</v>
      </c>
      <c r="C435" s="401" t="str">
        <f>IF($B435="-","",INDEX('Res.Aux.'!$A$12:$AE$722,MATCH($B435,'Res.Aux.'!$Y$12:$Y$722,0),MATCH(C$6,'Res.Aux.'!$A$14:$AE$14,0)))</f>
        <v/>
      </c>
      <c r="D435" s="402" t="str">
        <f t="shared" si="116"/>
        <v/>
      </c>
      <c r="E435" s="403" t="str">
        <f>IF($B435="-","",INDEX('Res.Aux.'!$A$12:$AE$722,MATCH($B435,'Res.Aux.'!$Y$12:$Y$722,0),MATCH(E$6,'Res.Aux.'!$A$14:$AE$14,0)))</f>
        <v/>
      </c>
      <c r="F435" s="402" t="str">
        <f t="shared" si="117"/>
        <v/>
      </c>
      <c r="G435" s="404" t="str">
        <f>IF($B435="-","",INDEX('Res.Aux.'!$A$12:$AE$722,MATCH($B435,'Res.Aux.'!$Y$12:$Y$722,0),MATCH(G$6,'Res.Aux.'!$A$14:$AE$14,0)))</f>
        <v/>
      </c>
      <c r="H435" s="405" t="str">
        <f>IF($B435="-","",Datos!$I$16)</f>
        <v/>
      </c>
      <c r="I435" s="406" t="str">
        <f>IF($C435="","",Datos!$G$16)</f>
        <v/>
      </c>
      <c r="J435" s="407" t="str">
        <f>IF($B435="-","",INDEX('Res.Aux.'!$A$12:$AE$722,MATCH($B435,'Res.Aux.'!$Y$12:$Y$722,0),MATCH(J$6,'Res.Aux.'!$A$14:$AE$14,0)))</f>
        <v/>
      </c>
      <c r="K435" s="408" t="str">
        <f>IF($C435="","",Datos!$H$26)</f>
        <v/>
      </c>
      <c r="L435" s="409" t="str">
        <f>IF($I435="","",INDEX(Datos!$D$25:$I$33,MATCH('G. VAR. MAKRO'!$M435,Datos!$E$25:$E$33,0),MATCH('G. VAR. MAKRO'!$L$6,Datos!$D$26:$I$26,0)))</f>
        <v/>
      </c>
      <c r="M435" s="407" t="str">
        <f>IF($I435="","",INDEX('Res.Aux.'!$A$12:$AE$722,MATCH($B435,'Res.Aux.'!$Y$12:$Y$722,0),MATCH(M$6,'Res.Aux.'!$A$22:$AE$22,0)))</f>
        <v/>
      </c>
      <c r="N435" s="410" t="str">
        <f>IF($B435="-","",INDEX('Res.Aux.'!$A$12:$AE$722,MATCH($B435,'Res.Aux.'!$Y$12:$Y$722,0),MATCH(N$6,'Res.Aux.'!$A$14:$AE$14,0)))</f>
        <v/>
      </c>
      <c r="O435" s="411"/>
      <c r="P435" s="412" t="str">
        <f t="shared" si="115"/>
        <v/>
      </c>
      <c r="Q435" s="413" t="str">
        <f t="shared" si="118"/>
        <v>ù</v>
      </c>
      <c r="R435" s="414" t="str">
        <f>IF($B435="-","",INDEX('Res.Aux.'!$A$12:$AE$722,MATCH($B435,'Res.Aux.'!$Y$12:$Y$722,0),MATCH(R$6,'Res.Aux.'!$A$15:$AE$15,0)))</f>
        <v/>
      </c>
      <c r="S435" s="415" t="str">
        <f>IF($B435="-","",INDEX('Res.Aux.'!$A$12:$AE$722,MATCH($B435,'Res.Aux.'!$Y$12:$Y$722,0),MATCH(S$6,'Res.Aux.'!$A$15:$AE$15,0)))</f>
        <v/>
      </c>
      <c r="T435" s="415" t="str">
        <f>IF($B435="-","",INDEX('Res.Aux.'!$A$12:$AE$722,MATCH($B435,'Res.Aux.'!$Y$12:$Y$722,0),MATCH(T$6,'Res.Aux.'!$A$15:$AE$15,0)))</f>
        <v/>
      </c>
      <c r="U435" s="416" t="str">
        <f>IF($B435="-","",INDEX('Res.Aux.'!$A$12:$AE$722,MATCH($B435,'Res.Aux.'!$Y$12:$Y$722,0),MATCH(U$6,'Res.Aux.'!$A$15:$AE$15,0)))</f>
        <v/>
      </c>
      <c r="V435" s="417"/>
      <c r="W435" s="414" t="str">
        <f t="shared" si="119"/>
        <v>-</v>
      </c>
      <c r="X435" s="415" t="str">
        <f t="shared" si="120"/>
        <v>-</v>
      </c>
      <c r="Y435" s="415" t="str">
        <f t="shared" si="121"/>
        <v>-</v>
      </c>
      <c r="Z435" s="416" t="str">
        <f t="shared" si="122"/>
        <v>-</v>
      </c>
      <c r="AA435" s="417"/>
      <c r="AB435" s="414" t="str">
        <f t="shared" si="123"/>
        <v>-</v>
      </c>
      <c r="AC435" s="415" t="str">
        <f t="shared" si="124"/>
        <v>-</v>
      </c>
      <c r="AD435" s="415" t="str">
        <f t="shared" si="125"/>
        <v>-</v>
      </c>
      <c r="AE435" s="416" t="str">
        <f t="shared" si="126"/>
        <v>-</v>
      </c>
      <c r="AF435" s="417"/>
      <c r="AG435" s="410" t="str">
        <f t="shared" si="127"/>
        <v>-</v>
      </c>
      <c r="AH435" s="417"/>
      <c r="AI435" s="418" t="str">
        <f t="shared" si="128"/>
        <v>ù</v>
      </c>
      <c r="AJ435" s="419" t="str">
        <f t="shared" si="129"/>
        <v>~</v>
      </c>
      <c r="AK435" s="417"/>
      <c r="AL435" s="414" t="str">
        <f t="shared" si="130"/>
        <v>-</v>
      </c>
      <c r="AM435" s="416" t="str">
        <f t="shared" si="131"/>
        <v>-</v>
      </c>
    </row>
    <row r="436" spans="2:39" ht="15" x14ac:dyDescent="0.3">
      <c r="B436" s="400" t="str">
        <f>IF(MAX(B$7:B435)+1&gt;MAX('Res.Aux.'!$Y$23:$Y$722),"-",MAX(B$7:B435)+1)</f>
        <v>-</v>
      </c>
      <c r="C436" s="401" t="str">
        <f>IF($B436="-","",INDEX('Res.Aux.'!$A$12:$AE$722,MATCH($B436,'Res.Aux.'!$Y$12:$Y$722,0),MATCH(C$6,'Res.Aux.'!$A$14:$AE$14,0)))</f>
        <v/>
      </c>
      <c r="D436" s="402" t="str">
        <f t="shared" si="116"/>
        <v/>
      </c>
      <c r="E436" s="403" t="str">
        <f>IF($B436="-","",INDEX('Res.Aux.'!$A$12:$AE$722,MATCH($B436,'Res.Aux.'!$Y$12:$Y$722,0),MATCH(E$6,'Res.Aux.'!$A$14:$AE$14,0)))</f>
        <v/>
      </c>
      <c r="F436" s="402" t="str">
        <f t="shared" si="117"/>
        <v/>
      </c>
      <c r="G436" s="404" t="str">
        <f>IF($B436="-","",INDEX('Res.Aux.'!$A$12:$AE$722,MATCH($B436,'Res.Aux.'!$Y$12:$Y$722,0),MATCH(G$6,'Res.Aux.'!$A$14:$AE$14,0)))</f>
        <v/>
      </c>
      <c r="H436" s="405" t="str">
        <f>IF($B436="-","",Datos!$I$16)</f>
        <v/>
      </c>
      <c r="I436" s="406" t="str">
        <f>IF($C436="","",Datos!$G$16)</f>
        <v/>
      </c>
      <c r="J436" s="407" t="str">
        <f>IF($B436="-","",INDEX('Res.Aux.'!$A$12:$AE$722,MATCH($B436,'Res.Aux.'!$Y$12:$Y$722,0),MATCH(J$6,'Res.Aux.'!$A$14:$AE$14,0)))</f>
        <v/>
      </c>
      <c r="K436" s="408" t="str">
        <f>IF($C436="","",Datos!$H$26)</f>
        <v/>
      </c>
      <c r="L436" s="409" t="str">
        <f>IF($I436="","",INDEX(Datos!$D$25:$I$33,MATCH('G. VAR. MAKRO'!$M436,Datos!$E$25:$E$33,0),MATCH('G. VAR. MAKRO'!$L$6,Datos!$D$26:$I$26,0)))</f>
        <v/>
      </c>
      <c r="M436" s="407" t="str">
        <f>IF($I436="","",INDEX('Res.Aux.'!$A$12:$AE$722,MATCH($B436,'Res.Aux.'!$Y$12:$Y$722,0),MATCH(M$6,'Res.Aux.'!$A$22:$AE$22,0)))</f>
        <v/>
      </c>
      <c r="N436" s="410" t="str">
        <f>IF($B436="-","",INDEX('Res.Aux.'!$A$12:$AE$722,MATCH($B436,'Res.Aux.'!$Y$12:$Y$722,0),MATCH(N$6,'Res.Aux.'!$A$14:$AE$14,0)))</f>
        <v/>
      </c>
      <c r="O436" s="411"/>
      <c r="P436" s="412" t="str">
        <f t="shared" si="115"/>
        <v/>
      </c>
      <c r="Q436" s="413" t="str">
        <f t="shared" si="118"/>
        <v>ù</v>
      </c>
      <c r="R436" s="414" t="str">
        <f>IF($B436="-","",INDEX('Res.Aux.'!$A$12:$AE$722,MATCH($B436,'Res.Aux.'!$Y$12:$Y$722,0),MATCH(R$6,'Res.Aux.'!$A$15:$AE$15,0)))</f>
        <v/>
      </c>
      <c r="S436" s="415" t="str">
        <f>IF($B436="-","",INDEX('Res.Aux.'!$A$12:$AE$722,MATCH($B436,'Res.Aux.'!$Y$12:$Y$722,0),MATCH(S$6,'Res.Aux.'!$A$15:$AE$15,0)))</f>
        <v/>
      </c>
      <c r="T436" s="415" t="str">
        <f>IF($B436="-","",INDEX('Res.Aux.'!$A$12:$AE$722,MATCH($B436,'Res.Aux.'!$Y$12:$Y$722,0),MATCH(T$6,'Res.Aux.'!$A$15:$AE$15,0)))</f>
        <v/>
      </c>
      <c r="U436" s="416" t="str">
        <f>IF($B436="-","",INDEX('Res.Aux.'!$A$12:$AE$722,MATCH($B436,'Res.Aux.'!$Y$12:$Y$722,0),MATCH(U$6,'Res.Aux.'!$A$15:$AE$15,0)))</f>
        <v/>
      </c>
      <c r="V436" s="417"/>
      <c r="W436" s="414" t="str">
        <f t="shared" si="119"/>
        <v>-</v>
      </c>
      <c r="X436" s="415" t="str">
        <f t="shared" si="120"/>
        <v>-</v>
      </c>
      <c r="Y436" s="415" t="str">
        <f t="shared" si="121"/>
        <v>-</v>
      </c>
      <c r="Z436" s="416" t="str">
        <f t="shared" si="122"/>
        <v>-</v>
      </c>
      <c r="AA436" s="417"/>
      <c r="AB436" s="414" t="str">
        <f t="shared" si="123"/>
        <v>-</v>
      </c>
      <c r="AC436" s="415" t="str">
        <f t="shared" si="124"/>
        <v>-</v>
      </c>
      <c r="AD436" s="415" t="str">
        <f t="shared" si="125"/>
        <v>-</v>
      </c>
      <c r="AE436" s="416" t="str">
        <f t="shared" si="126"/>
        <v>-</v>
      </c>
      <c r="AF436" s="417"/>
      <c r="AG436" s="410" t="str">
        <f t="shared" si="127"/>
        <v>-</v>
      </c>
      <c r="AH436" s="417"/>
      <c r="AI436" s="418" t="str">
        <f t="shared" si="128"/>
        <v>ù</v>
      </c>
      <c r="AJ436" s="419" t="str">
        <f t="shared" si="129"/>
        <v>~</v>
      </c>
      <c r="AK436" s="417"/>
      <c r="AL436" s="414" t="str">
        <f t="shared" si="130"/>
        <v>-</v>
      </c>
      <c r="AM436" s="416" t="str">
        <f t="shared" si="131"/>
        <v>-</v>
      </c>
    </row>
    <row r="437" spans="2:39" ht="15" x14ac:dyDescent="0.3">
      <c r="B437" s="400" t="str">
        <f>IF(MAX(B$7:B436)+1&gt;MAX('Res.Aux.'!$Y$23:$Y$722),"-",MAX(B$7:B436)+1)</f>
        <v>-</v>
      </c>
      <c r="C437" s="401" t="str">
        <f>IF($B437="-","",INDEX('Res.Aux.'!$A$12:$AE$722,MATCH($B437,'Res.Aux.'!$Y$12:$Y$722,0),MATCH(C$6,'Res.Aux.'!$A$14:$AE$14,0)))</f>
        <v/>
      </c>
      <c r="D437" s="402" t="str">
        <f t="shared" si="116"/>
        <v/>
      </c>
      <c r="E437" s="403" t="str">
        <f>IF($B437="-","",INDEX('Res.Aux.'!$A$12:$AE$722,MATCH($B437,'Res.Aux.'!$Y$12:$Y$722,0),MATCH(E$6,'Res.Aux.'!$A$14:$AE$14,0)))</f>
        <v/>
      </c>
      <c r="F437" s="402" t="str">
        <f t="shared" si="117"/>
        <v/>
      </c>
      <c r="G437" s="404" t="str">
        <f>IF($B437="-","",INDEX('Res.Aux.'!$A$12:$AE$722,MATCH($B437,'Res.Aux.'!$Y$12:$Y$722,0),MATCH(G$6,'Res.Aux.'!$A$14:$AE$14,0)))</f>
        <v/>
      </c>
      <c r="H437" s="405" t="str">
        <f>IF($B437="-","",Datos!$I$16)</f>
        <v/>
      </c>
      <c r="I437" s="406" t="str">
        <f>IF($C437="","",Datos!$G$16)</f>
        <v/>
      </c>
      <c r="J437" s="407" t="str">
        <f>IF($B437="-","",INDEX('Res.Aux.'!$A$12:$AE$722,MATCH($B437,'Res.Aux.'!$Y$12:$Y$722,0),MATCH(J$6,'Res.Aux.'!$A$14:$AE$14,0)))</f>
        <v/>
      </c>
      <c r="K437" s="408" t="str">
        <f>IF($C437="","",Datos!$H$26)</f>
        <v/>
      </c>
      <c r="L437" s="409" t="str">
        <f>IF($I437="","",INDEX(Datos!$D$25:$I$33,MATCH('G. VAR. MAKRO'!$M437,Datos!$E$25:$E$33,0),MATCH('G. VAR. MAKRO'!$L$6,Datos!$D$26:$I$26,0)))</f>
        <v/>
      </c>
      <c r="M437" s="407" t="str">
        <f>IF($I437="","",INDEX('Res.Aux.'!$A$12:$AE$722,MATCH($B437,'Res.Aux.'!$Y$12:$Y$722,0),MATCH(M$6,'Res.Aux.'!$A$22:$AE$22,0)))</f>
        <v/>
      </c>
      <c r="N437" s="410" t="str">
        <f>IF($B437="-","",INDEX('Res.Aux.'!$A$12:$AE$722,MATCH($B437,'Res.Aux.'!$Y$12:$Y$722,0),MATCH(N$6,'Res.Aux.'!$A$14:$AE$14,0)))</f>
        <v/>
      </c>
      <c r="O437" s="411"/>
      <c r="P437" s="412" t="str">
        <f t="shared" si="115"/>
        <v/>
      </c>
      <c r="Q437" s="413" t="str">
        <f t="shared" si="118"/>
        <v>ù</v>
      </c>
      <c r="R437" s="414" t="str">
        <f>IF($B437="-","",INDEX('Res.Aux.'!$A$12:$AE$722,MATCH($B437,'Res.Aux.'!$Y$12:$Y$722,0),MATCH(R$6,'Res.Aux.'!$A$15:$AE$15,0)))</f>
        <v/>
      </c>
      <c r="S437" s="415" t="str">
        <f>IF($B437="-","",INDEX('Res.Aux.'!$A$12:$AE$722,MATCH($B437,'Res.Aux.'!$Y$12:$Y$722,0),MATCH(S$6,'Res.Aux.'!$A$15:$AE$15,0)))</f>
        <v/>
      </c>
      <c r="T437" s="415" t="str">
        <f>IF($B437="-","",INDEX('Res.Aux.'!$A$12:$AE$722,MATCH($B437,'Res.Aux.'!$Y$12:$Y$722,0),MATCH(T$6,'Res.Aux.'!$A$15:$AE$15,0)))</f>
        <v/>
      </c>
      <c r="U437" s="416" t="str">
        <f>IF($B437="-","",INDEX('Res.Aux.'!$A$12:$AE$722,MATCH($B437,'Res.Aux.'!$Y$12:$Y$722,0),MATCH(U$6,'Res.Aux.'!$A$15:$AE$15,0)))</f>
        <v/>
      </c>
      <c r="V437" s="417"/>
      <c r="W437" s="414" t="str">
        <f t="shared" si="119"/>
        <v>-</v>
      </c>
      <c r="X437" s="415" t="str">
        <f t="shared" si="120"/>
        <v>-</v>
      </c>
      <c r="Y437" s="415" t="str">
        <f t="shared" si="121"/>
        <v>-</v>
      </c>
      <c r="Z437" s="416" t="str">
        <f t="shared" si="122"/>
        <v>-</v>
      </c>
      <c r="AA437" s="417"/>
      <c r="AB437" s="414" t="str">
        <f t="shared" si="123"/>
        <v>-</v>
      </c>
      <c r="AC437" s="415" t="str">
        <f t="shared" si="124"/>
        <v>-</v>
      </c>
      <c r="AD437" s="415" t="str">
        <f t="shared" si="125"/>
        <v>-</v>
      </c>
      <c r="AE437" s="416" t="str">
        <f t="shared" si="126"/>
        <v>-</v>
      </c>
      <c r="AF437" s="417"/>
      <c r="AG437" s="410" t="str">
        <f t="shared" si="127"/>
        <v>-</v>
      </c>
      <c r="AH437" s="417"/>
      <c r="AI437" s="418" t="str">
        <f t="shared" si="128"/>
        <v>ù</v>
      </c>
      <c r="AJ437" s="419" t="str">
        <f t="shared" si="129"/>
        <v>~</v>
      </c>
      <c r="AK437" s="417"/>
      <c r="AL437" s="414" t="str">
        <f t="shared" si="130"/>
        <v>-</v>
      </c>
      <c r="AM437" s="416" t="str">
        <f t="shared" si="131"/>
        <v>-</v>
      </c>
    </row>
    <row r="438" spans="2:39" ht="15" x14ac:dyDescent="0.3">
      <c r="B438" s="400" t="str">
        <f>IF(MAX(B$7:B437)+1&gt;MAX('Res.Aux.'!$Y$23:$Y$722),"-",MAX(B$7:B437)+1)</f>
        <v>-</v>
      </c>
      <c r="C438" s="401" t="str">
        <f>IF($B438="-","",INDEX('Res.Aux.'!$A$12:$AE$722,MATCH($B438,'Res.Aux.'!$Y$12:$Y$722,0),MATCH(C$6,'Res.Aux.'!$A$14:$AE$14,0)))</f>
        <v/>
      </c>
      <c r="D438" s="402" t="str">
        <f t="shared" si="116"/>
        <v/>
      </c>
      <c r="E438" s="403" t="str">
        <f>IF($B438="-","",INDEX('Res.Aux.'!$A$12:$AE$722,MATCH($B438,'Res.Aux.'!$Y$12:$Y$722,0),MATCH(E$6,'Res.Aux.'!$A$14:$AE$14,0)))</f>
        <v/>
      </c>
      <c r="F438" s="402" t="str">
        <f t="shared" si="117"/>
        <v/>
      </c>
      <c r="G438" s="404" t="str">
        <f>IF($B438="-","",INDEX('Res.Aux.'!$A$12:$AE$722,MATCH($B438,'Res.Aux.'!$Y$12:$Y$722,0),MATCH(G$6,'Res.Aux.'!$A$14:$AE$14,0)))</f>
        <v/>
      </c>
      <c r="H438" s="405" t="str">
        <f>IF($B438="-","",Datos!$I$16)</f>
        <v/>
      </c>
      <c r="I438" s="406" t="str">
        <f>IF($C438="","",Datos!$G$16)</f>
        <v/>
      </c>
      <c r="J438" s="407" t="str">
        <f>IF($B438="-","",INDEX('Res.Aux.'!$A$12:$AE$722,MATCH($B438,'Res.Aux.'!$Y$12:$Y$722,0),MATCH(J$6,'Res.Aux.'!$A$14:$AE$14,0)))</f>
        <v/>
      </c>
      <c r="K438" s="408" t="str">
        <f>IF($C438="","",Datos!$H$26)</f>
        <v/>
      </c>
      <c r="L438" s="409" t="str">
        <f>IF($I438="","",INDEX(Datos!$D$25:$I$33,MATCH('G. VAR. MAKRO'!$M438,Datos!$E$25:$E$33,0),MATCH('G. VAR. MAKRO'!$L$6,Datos!$D$26:$I$26,0)))</f>
        <v/>
      </c>
      <c r="M438" s="407" t="str">
        <f>IF($I438="","",INDEX('Res.Aux.'!$A$12:$AE$722,MATCH($B438,'Res.Aux.'!$Y$12:$Y$722,0),MATCH(M$6,'Res.Aux.'!$A$22:$AE$22,0)))</f>
        <v/>
      </c>
      <c r="N438" s="410" t="str">
        <f>IF($B438="-","",INDEX('Res.Aux.'!$A$12:$AE$722,MATCH($B438,'Res.Aux.'!$Y$12:$Y$722,0),MATCH(N$6,'Res.Aux.'!$A$14:$AE$14,0)))</f>
        <v/>
      </c>
      <c r="O438" s="411"/>
      <c r="P438" s="412" t="str">
        <f t="shared" si="115"/>
        <v/>
      </c>
      <c r="Q438" s="413" t="str">
        <f t="shared" si="118"/>
        <v>ù</v>
      </c>
      <c r="R438" s="414" t="str">
        <f>IF($B438="-","",INDEX('Res.Aux.'!$A$12:$AE$722,MATCH($B438,'Res.Aux.'!$Y$12:$Y$722,0),MATCH(R$6,'Res.Aux.'!$A$15:$AE$15,0)))</f>
        <v/>
      </c>
      <c r="S438" s="415" t="str">
        <f>IF($B438="-","",INDEX('Res.Aux.'!$A$12:$AE$722,MATCH($B438,'Res.Aux.'!$Y$12:$Y$722,0),MATCH(S$6,'Res.Aux.'!$A$15:$AE$15,0)))</f>
        <v/>
      </c>
      <c r="T438" s="415" t="str">
        <f>IF($B438="-","",INDEX('Res.Aux.'!$A$12:$AE$722,MATCH($B438,'Res.Aux.'!$Y$12:$Y$722,0),MATCH(T$6,'Res.Aux.'!$A$15:$AE$15,0)))</f>
        <v/>
      </c>
      <c r="U438" s="416" t="str">
        <f>IF($B438="-","",INDEX('Res.Aux.'!$A$12:$AE$722,MATCH($B438,'Res.Aux.'!$Y$12:$Y$722,0),MATCH(U$6,'Res.Aux.'!$A$15:$AE$15,0)))</f>
        <v/>
      </c>
      <c r="V438" s="417"/>
      <c r="W438" s="414" t="str">
        <f t="shared" si="119"/>
        <v>-</v>
      </c>
      <c r="X438" s="415" t="str">
        <f t="shared" si="120"/>
        <v>-</v>
      </c>
      <c r="Y438" s="415" t="str">
        <f t="shared" si="121"/>
        <v>-</v>
      </c>
      <c r="Z438" s="416" t="str">
        <f t="shared" si="122"/>
        <v>-</v>
      </c>
      <c r="AA438" s="417"/>
      <c r="AB438" s="414" t="str">
        <f t="shared" si="123"/>
        <v>-</v>
      </c>
      <c r="AC438" s="415" t="str">
        <f t="shared" si="124"/>
        <v>-</v>
      </c>
      <c r="AD438" s="415" t="str">
        <f t="shared" si="125"/>
        <v>-</v>
      </c>
      <c r="AE438" s="416" t="str">
        <f t="shared" si="126"/>
        <v>-</v>
      </c>
      <c r="AF438" s="417"/>
      <c r="AG438" s="410" t="str">
        <f t="shared" si="127"/>
        <v>-</v>
      </c>
      <c r="AH438" s="417"/>
      <c r="AI438" s="418" t="str">
        <f t="shared" si="128"/>
        <v>ù</v>
      </c>
      <c r="AJ438" s="419" t="str">
        <f t="shared" si="129"/>
        <v>~</v>
      </c>
      <c r="AK438" s="417"/>
      <c r="AL438" s="414" t="str">
        <f t="shared" si="130"/>
        <v>-</v>
      </c>
      <c r="AM438" s="416" t="str">
        <f t="shared" si="131"/>
        <v>-</v>
      </c>
    </row>
    <row r="439" spans="2:39" ht="15" x14ac:dyDescent="0.3">
      <c r="B439" s="400" t="str">
        <f>IF(MAX(B$7:B438)+1&gt;MAX('Res.Aux.'!$Y$23:$Y$722),"-",MAX(B$7:B438)+1)</f>
        <v>-</v>
      </c>
      <c r="C439" s="401" t="str">
        <f>IF($B439="-","",INDEX('Res.Aux.'!$A$12:$AE$722,MATCH($B439,'Res.Aux.'!$Y$12:$Y$722,0),MATCH(C$6,'Res.Aux.'!$A$14:$AE$14,0)))</f>
        <v/>
      </c>
      <c r="D439" s="402" t="str">
        <f t="shared" si="116"/>
        <v/>
      </c>
      <c r="E439" s="403" t="str">
        <f>IF($B439="-","",INDEX('Res.Aux.'!$A$12:$AE$722,MATCH($B439,'Res.Aux.'!$Y$12:$Y$722,0),MATCH(E$6,'Res.Aux.'!$A$14:$AE$14,0)))</f>
        <v/>
      </c>
      <c r="F439" s="402" t="str">
        <f t="shared" si="117"/>
        <v/>
      </c>
      <c r="G439" s="404" t="str">
        <f>IF($B439="-","",INDEX('Res.Aux.'!$A$12:$AE$722,MATCH($B439,'Res.Aux.'!$Y$12:$Y$722,0),MATCH(G$6,'Res.Aux.'!$A$14:$AE$14,0)))</f>
        <v/>
      </c>
      <c r="H439" s="405" t="str">
        <f>IF($B439="-","",Datos!$I$16)</f>
        <v/>
      </c>
      <c r="I439" s="406" t="str">
        <f>IF($C439="","",Datos!$G$16)</f>
        <v/>
      </c>
      <c r="J439" s="407" t="str">
        <f>IF($B439="-","",INDEX('Res.Aux.'!$A$12:$AE$722,MATCH($B439,'Res.Aux.'!$Y$12:$Y$722,0),MATCH(J$6,'Res.Aux.'!$A$14:$AE$14,0)))</f>
        <v/>
      </c>
      <c r="K439" s="408" t="str">
        <f>IF($C439="","",Datos!$H$26)</f>
        <v/>
      </c>
      <c r="L439" s="409" t="str">
        <f>IF($I439="","",INDEX(Datos!$D$25:$I$33,MATCH('G. VAR. MAKRO'!$M439,Datos!$E$25:$E$33,0),MATCH('G. VAR. MAKRO'!$L$6,Datos!$D$26:$I$26,0)))</f>
        <v/>
      </c>
      <c r="M439" s="407" t="str">
        <f>IF($I439="","",INDEX('Res.Aux.'!$A$12:$AE$722,MATCH($B439,'Res.Aux.'!$Y$12:$Y$722,0),MATCH(M$6,'Res.Aux.'!$A$22:$AE$22,0)))</f>
        <v/>
      </c>
      <c r="N439" s="410" t="str">
        <f>IF($B439="-","",INDEX('Res.Aux.'!$A$12:$AE$722,MATCH($B439,'Res.Aux.'!$Y$12:$Y$722,0),MATCH(N$6,'Res.Aux.'!$A$14:$AE$14,0)))</f>
        <v/>
      </c>
      <c r="O439" s="411"/>
      <c r="P439" s="412" t="str">
        <f t="shared" si="115"/>
        <v/>
      </c>
      <c r="Q439" s="413" t="str">
        <f t="shared" si="118"/>
        <v>ù</v>
      </c>
      <c r="R439" s="414" t="str">
        <f>IF($B439="-","",INDEX('Res.Aux.'!$A$12:$AE$722,MATCH($B439,'Res.Aux.'!$Y$12:$Y$722,0),MATCH(R$6,'Res.Aux.'!$A$15:$AE$15,0)))</f>
        <v/>
      </c>
      <c r="S439" s="415" t="str">
        <f>IF($B439="-","",INDEX('Res.Aux.'!$A$12:$AE$722,MATCH($B439,'Res.Aux.'!$Y$12:$Y$722,0),MATCH(S$6,'Res.Aux.'!$A$15:$AE$15,0)))</f>
        <v/>
      </c>
      <c r="T439" s="415" t="str">
        <f>IF($B439="-","",INDEX('Res.Aux.'!$A$12:$AE$722,MATCH($B439,'Res.Aux.'!$Y$12:$Y$722,0),MATCH(T$6,'Res.Aux.'!$A$15:$AE$15,0)))</f>
        <v/>
      </c>
      <c r="U439" s="416" t="str">
        <f>IF($B439="-","",INDEX('Res.Aux.'!$A$12:$AE$722,MATCH($B439,'Res.Aux.'!$Y$12:$Y$722,0),MATCH(U$6,'Res.Aux.'!$A$15:$AE$15,0)))</f>
        <v/>
      </c>
      <c r="V439" s="417"/>
      <c r="W439" s="414" t="str">
        <f t="shared" si="119"/>
        <v>-</v>
      </c>
      <c r="X439" s="415" t="str">
        <f t="shared" si="120"/>
        <v>-</v>
      </c>
      <c r="Y439" s="415" t="str">
        <f t="shared" si="121"/>
        <v>-</v>
      </c>
      <c r="Z439" s="416" t="str">
        <f t="shared" si="122"/>
        <v>-</v>
      </c>
      <c r="AA439" s="417"/>
      <c r="AB439" s="414" t="str">
        <f t="shared" si="123"/>
        <v>-</v>
      </c>
      <c r="AC439" s="415" t="str">
        <f t="shared" si="124"/>
        <v>-</v>
      </c>
      <c r="AD439" s="415" t="str">
        <f t="shared" si="125"/>
        <v>-</v>
      </c>
      <c r="AE439" s="416" t="str">
        <f t="shared" si="126"/>
        <v>-</v>
      </c>
      <c r="AF439" s="417"/>
      <c r="AG439" s="410" t="str">
        <f t="shared" si="127"/>
        <v>-</v>
      </c>
      <c r="AH439" s="417"/>
      <c r="AI439" s="418" t="str">
        <f t="shared" si="128"/>
        <v>ù</v>
      </c>
      <c r="AJ439" s="419" t="str">
        <f t="shared" si="129"/>
        <v>~</v>
      </c>
      <c r="AK439" s="417"/>
      <c r="AL439" s="414" t="str">
        <f t="shared" si="130"/>
        <v>-</v>
      </c>
      <c r="AM439" s="416" t="str">
        <f t="shared" si="131"/>
        <v>-</v>
      </c>
    </row>
    <row r="440" spans="2:39" ht="15" x14ac:dyDescent="0.3">
      <c r="B440" s="400" t="str">
        <f>IF(MAX(B$7:B439)+1&gt;MAX('Res.Aux.'!$Y$23:$Y$722),"-",MAX(B$7:B439)+1)</f>
        <v>-</v>
      </c>
      <c r="C440" s="401" t="str">
        <f>IF($B440="-","",INDEX('Res.Aux.'!$A$12:$AE$722,MATCH($B440,'Res.Aux.'!$Y$12:$Y$722,0),MATCH(C$6,'Res.Aux.'!$A$14:$AE$14,0)))</f>
        <v/>
      </c>
      <c r="D440" s="402" t="str">
        <f t="shared" si="116"/>
        <v/>
      </c>
      <c r="E440" s="403" t="str">
        <f>IF($B440="-","",INDEX('Res.Aux.'!$A$12:$AE$722,MATCH($B440,'Res.Aux.'!$Y$12:$Y$722,0),MATCH(E$6,'Res.Aux.'!$A$14:$AE$14,0)))</f>
        <v/>
      </c>
      <c r="F440" s="402" t="str">
        <f t="shared" si="117"/>
        <v/>
      </c>
      <c r="G440" s="404" t="str">
        <f>IF($B440="-","",INDEX('Res.Aux.'!$A$12:$AE$722,MATCH($B440,'Res.Aux.'!$Y$12:$Y$722,0),MATCH(G$6,'Res.Aux.'!$A$14:$AE$14,0)))</f>
        <v/>
      </c>
      <c r="H440" s="405" t="str">
        <f>IF($B440="-","",Datos!$I$16)</f>
        <v/>
      </c>
      <c r="I440" s="406" t="str">
        <f>IF($C440="","",Datos!$G$16)</f>
        <v/>
      </c>
      <c r="J440" s="407" t="str">
        <f>IF($B440="-","",INDEX('Res.Aux.'!$A$12:$AE$722,MATCH($B440,'Res.Aux.'!$Y$12:$Y$722,0),MATCH(J$6,'Res.Aux.'!$A$14:$AE$14,0)))</f>
        <v/>
      </c>
      <c r="K440" s="408" t="str">
        <f>IF($C440="","",Datos!$H$26)</f>
        <v/>
      </c>
      <c r="L440" s="409" t="str">
        <f>IF($I440="","",INDEX(Datos!$D$25:$I$33,MATCH('G. VAR. MAKRO'!$M440,Datos!$E$25:$E$33,0),MATCH('G. VAR. MAKRO'!$L$6,Datos!$D$26:$I$26,0)))</f>
        <v/>
      </c>
      <c r="M440" s="407" t="str">
        <f>IF($I440="","",INDEX('Res.Aux.'!$A$12:$AE$722,MATCH($B440,'Res.Aux.'!$Y$12:$Y$722,0),MATCH(M$6,'Res.Aux.'!$A$22:$AE$22,0)))</f>
        <v/>
      </c>
      <c r="N440" s="410" t="str">
        <f>IF($B440="-","",INDEX('Res.Aux.'!$A$12:$AE$722,MATCH($B440,'Res.Aux.'!$Y$12:$Y$722,0),MATCH(N$6,'Res.Aux.'!$A$14:$AE$14,0)))</f>
        <v/>
      </c>
      <c r="O440" s="411"/>
      <c r="P440" s="412" t="str">
        <f t="shared" si="115"/>
        <v/>
      </c>
      <c r="Q440" s="413" t="str">
        <f t="shared" si="118"/>
        <v>ù</v>
      </c>
      <c r="R440" s="414" t="str">
        <f>IF($B440="-","",INDEX('Res.Aux.'!$A$12:$AE$722,MATCH($B440,'Res.Aux.'!$Y$12:$Y$722,0),MATCH(R$6,'Res.Aux.'!$A$15:$AE$15,0)))</f>
        <v/>
      </c>
      <c r="S440" s="415" t="str">
        <f>IF($B440="-","",INDEX('Res.Aux.'!$A$12:$AE$722,MATCH($B440,'Res.Aux.'!$Y$12:$Y$722,0),MATCH(S$6,'Res.Aux.'!$A$15:$AE$15,0)))</f>
        <v/>
      </c>
      <c r="T440" s="415" t="str">
        <f>IF($B440="-","",INDEX('Res.Aux.'!$A$12:$AE$722,MATCH($B440,'Res.Aux.'!$Y$12:$Y$722,0),MATCH(T$6,'Res.Aux.'!$A$15:$AE$15,0)))</f>
        <v/>
      </c>
      <c r="U440" s="416" t="str">
        <f>IF($B440="-","",INDEX('Res.Aux.'!$A$12:$AE$722,MATCH($B440,'Res.Aux.'!$Y$12:$Y$722,0),MATCH(U$6,'Res.Aux.'!$A$15:$AE$15,0)))</f>
        <v/>
      </c>
      <c r="V440" s="417"/>
      <c r="W440" s="414" t="str">
        <f t="shared" si="119"/>
        <v>-</v>
      </c>
      <c r="X440" s="415" t="str">
        <f t="shared" si="120"/>
        <v>-</v>
      </c>
      <c r="Y440" s="415" t="str">
        <f t="shared" si="121"/>
        <v>-</v>
      </c>
      <c r="Z440" s="416" t="str">
        <f t="shared" si="122"/>
        <v>-</v>
      </c>
      <c r="AA440" s="417"/>
      <c r="AB440" s="414" t="str">
        <f t="shared" si="123"/>
        <v>-</v>
      </c>
      <c r="AC440" s="415" t="str">
        <f t="shared" si="124"/>
        <v>-</v>
      </c>
      <c r="AD440" s="415" t="str">
        <f t="shared" si="125"/>
        <v>-</v>
      </c>
      <c r="AE440" s="416" t="str">
        <f t="shared" si="126"/>
        <v>-</v>
      </c>
      <c r="AF440" s="417"/>
      <c r="AG440" s="410" t="str">
        <f t="shared" si="127"/>
        <v>-</v>
      </c>
      <c r="AH440" s="417"/>
      <c r="AI440" s="418" t="str">
        <f t="shared" si="128"/>
        <v>ù</v>
      </c>
      <c r="AJ440" s="419" t="str">
        <f t="shared" si="129"/>
        <v>~</v>
      </c>
      <c r="AK440" s="417"/>
      <c r="AL440" s="414" t="str">
        <f t="shared" si="130"/>
        <v>-</v>
      </c>
      <c r="AM440" s="416" t="str">
        <f t="shared" si="131"/>
        <v>-</v>
      </c>
    </row>
    <row r="441" spans="2:39" ht="15" x14ac:dyDescent="0.3">
      <c r="B441" s="400" t="str">
        <f>IF(MAX(B$7:B440)+1&gt;MAX('Res.Aux.'!$Y$23:$Y$722),"-",MAX(B$7:B440)+1)</f>
        <v>-</v>
      </c>
      <c r="C441" s="401" t="str">
        <f>IF($B441="-","",INDEX('Res.Aux.'!$A$12:$AE$722,MATCH($B441,'Res.Aux.'!$Y$12:$Y$722,0),MATCH(C$6,'Res.Aux.'!$A$14:$AE$14,0)))</f>
        <v/>
      </c>
      <c r="D441" s="402" t="str">
        <f t="shared" si="116"/>
        <v/>
      </c>
      <c r="E441" s="403" t="str">
        <f>IF($B441="-","",INDEX('Res.Aux.'!$A$12:$AE$722,MATCH($B441,'Res.Aux.'!$Y$12:$Y$722,0),MATCH(E$6,'Res.Aux.'!$A$14:$AE$14,0)))</f>
        <v/>
      </c>
      <c r="F441" s="402" t="str">
        <f t="shared" si="117"/>
        <v/>
      </c>
      <c r="G441" s="404" t="str">
        <f>IF($B441="-","",INDEX('Res.Aux.'!$A$12:$AE$722,MATCH($B441,'Res.Aux.'!$Y$12:$Y$722,0),MATCH(G$6,'Res.Aux.'!$A$14:$AE$14,0)))</f>
        <v/>
      </c>
      <c r="H441" s="405" t="str">
        <f>IF($B441="-","",Datos!$I$16)</f>
        <v/>
      </c>
      <c r="I441" s="406" t="str">
        <f>IF($C441="","",Datos!$G$16)</f>
        <v/>
      </c>
      <c r="J441" s="407" t="str">
        <f>IF($B441="-","",INDEX('Res.Aux.'!$A$12:$AE$722,MATCH($B441,'Res.Aux.'!$Y$12:$Y$722,0),MATCH(J$6,'Res.Aux.'!$A$14:$AE$14,0)))</f>
        <v/>
      </c>
      <c r="K441" s="408" t="str">
        <f>IF($C441="","",Datos!$H$26)</f>
        <v/>
      </c>
      <c r="L441" s="409" t="str">
        <f>IF($I441="","",INDEX(Datos!$D$25:$I$33,MATCH('G. VAR. MAKRO'!$M441,Datos!$E$25:$E$33,0),MATCH('G. VAR. MAKRO'!$L$6,Datos!$D$26:$I$26,0)))</f>
        <v/>
      </c>
      <c r="M441" s="407" t="str">
        <f>IF($I441="","",INDEX('Res.Aux.'!$A$12:$AE$722,MATCH($B441,'Res.Aux.'!$Y$12:$Y$722,0),MATCH(M$6,'Res.Aux.'!$A$22:$AE$22,0)))</f>
        <v/>
      </c>
      <c r="N441" s="410" t="str">
        <f>IF($B441="-","",INDEX('Res.Aux.'!$A$12:$AE$722,MATCH($B441,'Res.Aux.'!$Y$12:$Y$722,0),MATCH(N$6,'Res.Aux.'!$A$14:$AE$14,0)))</f>
        <v/>
      </c>
      <c r="O441" s="411"/>
      <c r="P441" s="412" t="str">
        <f t="shared" si="115"/>
        <v/>
      </c>
      <c r="Q441" s="413" t="str">
        <f t="shared" si="118"/>
        <v>ù</v>
      </c>
      <c r="R441" s="414" t="str">
        <f>IF($B441="-","",INDEX('Res.Aux.'!$A$12:$AE$722,MATCH($B441,'Res.Aux.'!$Y$12:$Y$722,0),MATCH(R$6,'Res.Aux.'!$A$15:$AE$15,0)))</f>
        <v/>
      </c>
      <c r="S441" s="415" t="str">
        <f>IF($B441="-","",INDEX('Res.Aux.'!$A$12:$AE$722,MATCH($B441,'Res.Aux.'!$Y$12:$Y$722,0),MATCH(S$6,'Res.Aux.'!$A$15:$AE$15,0)))</f>
        <v/>
      </c>
      <c r="T441" s="415" t="str">
        <f>IF($B441="-","",INDEX('Res.Aux.'!$A$12:$AE$722,MATCH($B441,'Res.Aux.'!$Y$12:$Y$722,0),MATCH(T$6,'Res.Aux.'!$A$15:$AE$15,0)))</f>
        <v/>
      </c>
      <c r="U441" s="416" t="str">
        <f>IF($B441="-","",INDEX('Res.Aux.'!$A$12:$AE$722,MATCH($B441,'Res.Aux.'!$Y$12:$Y$722,0),MATCH(U$6,'Res.Aux.'!$A$15:$AE$15,0)))</f>
        <v/>
      </c>
      <c r="V441" s="417"/>
      <c r="W441" s="414" t="str">
        <f t="shared" si="119"/>
        <v>-</v>
      </c>
      <c r="X441" s="415" t="str">
        <f t="shared" si="120"/>
        <v>-</v>
      </c>
      <c r="Y441" s="415" t="str">
        <f t="shared" si="121"/>
        <v>-</v>
      </c>
      <c r="Z441" s="416" t="str">
        <f t="shared" si="122"/>
        <v>-</v>
      </c>
      <c r="AA441" s="417"/>
      <c r="AB441" s="414" t="str">
        <f t="shared" si="123"/>
        <v>-</v>
      </c>
      <c r="AC441" s="415" t="str">
        <f t="shared" si="124"/>
        <v>-</v>
      </c>
      <c r="AD441" s="415" t="str">
        <f t="shared" si="125"/>
        <v>-</v>
      </c>
      <c r="AE441" s="416" t="str">
        <f t="shared" si="126"/>
        <v>-</v>
      </c>
      <c r="AF441" s="417"/>
      <c r="AG441" s="410" t="str">
        <f t="shared" si="127"/>
        <v>-</v>
      </c>
      <c r="AH441" s="417"/>
      <c r="AI441" s="418" t="str">
        <f t="shared" si="128"/>
        <v>ù</v>
      </c>
      <c r="AJ441" s="419" t="str">
        <f t="shared" si="129"/>
        <v>~</v>
      </c>
      <c r="AK441" s="417"/>
      <c r="AL441" s="414" t="str">
        <f t="shared" si="130"/>
        <v>-</v>
      </c>
      <c r="AM441" s="416" t="str">
        <f t="shared" si="131"/>
        <v>-</v>
      </c>
    </row>
    <row r="442" spans="2:39" ht="15" x14ac:dyDescent="0.3">
      <c r="B442" s="400" t="str">
        <f>IF(MAX(B$7:B441)+1&gt;MAX('Res.Aux.'!$Y$23:$Y$722),"-",MAX(B$7:B441)+1)</f>
        <v>-</v>
      </c>
      <c r="C442" s="401" t="str">
        <f>IF($B442="-","",INDEX('Res.Aux.'!$A$12:$AE$722,MATCH($B442,'Res.Aux.'!$Y$12:$Y$722,0),MATCH(C$6,'Res.Aux.'!$A$14:$AE$14,0)))</f>
        <v/>
      </c>
      <c r="D442" s="402" t="str">
        <f t="shared" si="116"/>
        <v/>
      </c>
      <c r="E442" s="403" t="str">
        <f>IF($B442="-","",INDEX('Res.Aux.'!$A$12:$AE$722,MATCH($B442,'Res.Aux.'!$Y$12:$Y$722,0),MATCH(E$6,'Res.Aux.'!$A$14:$AE$14,0)))</f>
        <v/>
      </c>
      <c r="F442" s="402" t="str">
        <f t="shared" si="117"/>
        <v/>
      </c>
      <c r="G442" s="404" t="str">
        <f>IF($B442="-","",INDEX('Res.Aux.'!$A$12:$AE$722,MATCH($B442,'Res.Aux.'!$Y$12:$Y$722,0),MATCH(G$6,'Res.Aux.'!$A$14:$AE$14,0)))</f>
        <v/>
      </c>
      <c r="H442" s="405" t="str">
        <f>IF($B442="-","",Datos!$I$16)</f>
        <v/>
      </c>
      <c r="I442" s="406" t="str">
        <f>IF($C442="","",Datos!$G$16)</f>
        <v/>
      </c>
      <c r="J442" s="407" t="str">
        <f>IF($B442="-","",INDEX('Res.Aux.'!$A$12:$AE$722,MATCH($B442,'Res.Aux.'!$Y$12:$Y$722,0),MATCH(J$6,'Res.Aux.'!$A$14:$AE$14,0)))</f>
        <v/>
      </c>
      <c r="K442" s="408" t="str">
        <f>IF($C442="","",Datos!$H$26)</f>
        <v/>
      </c>
      <c r="L442" s="409" t="str">
        <f>IF($I442="","",INDEX(Datos!$D$25:$I$33,MATCH('G. VAR. MAKRO'!$M442,Datos!$E$25:$E$33,0),MATCH('G. VAR. MAKRO'!$L$6,Datos!$D$26:$I$26,0)))</f>
        <v/>
      </c>
      <c r="M442" s="407" t="str">
        <f>IF($I442="","",INDEX('Res.Aux.'!$A$12:$AE$722,MATCH($B442,'Res.Aux.'!$Y$12:$Y$722,0),MATCH(M$6,'Res.Aux.'!$A$22:$AE$22,0)))</f>
        <v/>
      </c>
      <c r="N442" s="410" t="str">
        <f>IF($B442="-","",INDEX('Res.Aux.'!$A$12:$AE$722,MATCH($B442,'Res.Aux.'!$Y$12:$Y$722,0),MATCH(N$6,'Res.Aux.'!$A$14:$AE$14,0)))</f>
        <v/>
      </c>
      <c r="O442" s="411"/>
      <c r="P442" s="412" t="str">
        <f t="shared" si="115"/>
        <v/>
      </c>
      <c r="Q442" s="413" t="str">
        <f t="shared" si="118"/>
        <v>ù</v>
      </c>
      <c r="R442" s="414" t="str">
        <f>IF($B442="-","",INDEX('Res.Aux.'!$A$12:$AE$722,MATCH($B442,'Res.Aux.'!$Y$12:$Y$722,0),MATCH(R$6,'Res.Aux.'!$A$15:$AE$15,0)))</f>
        <v/>
      </c>
      <c r="S442" s="415" t="str">
        <f>IF($B442="-","",INDEX('Res.Aux.'!$A$12:$AE$722,MATCH($B442,'Res.Aux.'!$Y$12:$Y$722,0),MATCH(S$6,'Res.Aux.'!$A$15:$AE$15,0)))</f>
        <v/>
      </c>
      <c r="T442" s="415" t="str">
        <f>IF($B442="-","",INDEX('Res.Aux.'!$A$12:$AE$722,MATCH($B442,'Res.Aux.'!$Y$12:$Y$722,0),MATCH(T$6,'Res.Aux.'!$A$15:$AE$15,0)))</f>
        <v/>
      </c>
      <c r="U442" s="416" t="str">
        <f>IF($B442="-","",INDEX('Res.Aux.'!$A$12:$AE$722,MATCH($B442,'Res.Aux.'!$Y$12:$Y$722,0),MATCH(U$6,'Res.Aux.'!$A$15:$AE$15,0)))</f>
        <v/>
      </c>
      <c r="V442" s="417"/>
      <c r="W442" s="414" t="str">
        <f t="shared" si="119"/>
        <v>-</v>
      </c>
      <c r="X442" s="415" t="str">
        <f t="shared" si="120"/>
        <v>-</v>
      </c>
      <c r="Y442" s="415" t="str">
        <f t="shared" si="121"/>
        <v>-</v>
      </c>
      <c r="Z442" s="416" t="str">
        <f t="shared" si="122"/>
        <v>-</v>
      </c>
      <c r="AA442" s="417"/>
      <c r="AB442" s="414" t="str">
        <f t="shared" si="123"/>
        <v>-</v>
      </c>
      <c r="AC442" s="415" t="str">
        <f t="shared" si="124"/>
        <v>-</v>
      </c>
      <c r="AD442" s="415" t="str">
        <f t="shared" si="125"/>
        <v>-</v>
      </c>
      <c r="AE442" s="416" t="str">
        <f t="shared" si="126"/>
        <v>-</v>
      </c>
      <c r="AF442" s="417"/>
      <c r="AG442" s="410" t="str">
        <f t="shared" si="127"/>
        <v>-</v>
      </c>
      <c r="AH442" s="417"/>
      <c r="AI442" s="418" t="str">
        <f t="shared" si="128"/>
        <v>ù</v>
      </c>
      <c r="AJ442" s="419" t="str">
        <f t="shared" si="129"/>
        <v>~</v>
      </c>
      <c r="AK442" s="417"/>
      <c r="AL442" s="414" t="str">
        <f t="shared" si="130"/>
        <v>-</v>
      </c>
      <c r="AM442" s="416" t="str">
        <f t="shared" si="131"/>
        <v>-</v>
      </c>
    </row>
    <row r="443" spans="2:39" ht="15" x14ac:dyDescent="0.3">
      <c r="B443" s="400" t="str">
        <f>IF(MAX(B$7:B442)+1&gt;MAX('Res.Aux.'!$Y$23:$Y$722),"-",MAX(B$7:B442)+1)</f>
        <v>-</v>
      </c>
      <c r="C443" s="401" t="str">
        <f>IF($B443="-","",INDEX('Res.Aux.'!$A$12:$AE$722,MATCH($B443,'Res.Aux.'!$Y$12:$Y$722,0),MATCH(C$6,'Res.Aux.'!$A$14:$AE$14,0)))</f>
        <v/>
      </c>
      <c r="D443" s="402" t="str">
        <f t="shared" si="116"/>
        <v/>
      </c>
      <c r="E443" s="403" t="str">
        <f>IF($B443="-","",INDEX('Res.Aux.'!$A$12:$AE$722,MATCH($B443,'Res.Aux.'!$Y$12:$Y$722,0),MATCH(E$6,'Res.Aux.'!$A$14:$AE$14,0)))</f>
        <v/>
      </c>
      <c r="F443" s="402" t="str">
        <f t="shared" si="117"/>
        <v/>
      </c>
      <c r="G443" s="404" t="str">
        <f>IF($B443="-","",INDEX('Res.Aux.'!$A$12:$AE$722,MATCH($B443,'Res.Aux.'!$Y$12:$Y$722,0),MATCH(G$6,'Res.Aux.'!$A$14:$AE$14,0)))</f>
        <v/>
      </c>
      <c r="H443" s="405" t="str">
        <f>IF($B443="-","",Datos!$I$16)</f>
        <v/>
      </c>
      <c r="I443" s="406" t="str">
        <f>IF($C443="","",Datos!$G$16)</f>
        <v/>
      </c>
      <c r="J443" s="407" t="str">
        <f>IF($B443="-","",INDEX('Res.Aux.'!$A$12:$AE$722,MATCH($B443,'Res.Aux.'!$Y$12:$Y$722,0),MATCH(J$6,'Res.Aux.'!$A$14:$AE$14,0)))</f>
        <v/>
      </c>
      <c r="K443" s="408" t="str">
        <f>IF($C443="","",Datos!$H$26)</f>
        <v/>
      </c>
      <c r="L443" s="409" t="str">
        <f>IF($I443="","",INDEX(Datos!$D$25:$I$33,MATCH('G. VAR. MAKRO'!$M443,Datos!$E$25:$E$33,0),MATCH('G. VAR. MAKRO'!$L$6,Datos!$D$26:$I$26,0)))</f>
        <v/>
      </c>
      <c r="M443" s="407" t="str">
        <f>IF($I443="","",INDEX('Res.Aux.'!$A$12:$AE$722,MATCH($B443,'Res.Aux.'!$Y$12:$Y$722,0),MATCH(M$6,'Res.Aux.'!$A$22:$AE$22,0)))</f>
        <v/>
      </c>
      <c r="N443" s="410" t="str">
        <f>IF($B443="-","",INDEX('Res.Aux.'!$A$12:$AE$722,MATCH($B443,'Res.Aux.'!$Y$12:$Y$722,0),MATCH(N$6,'Res.Aux.'!$A$14:$AE$14,0)))</f>
        <v/>
      </c>
      <c r="O443" s="411"/>
      <c r="P443" s="412" t="str">
        <f t="shared" si="115"/>
        <v/>
      </c>
      <c r="Q443" s="413" t="str">
        <f t="shared" si="118"/>
        <v>ù</v>
      </c>
      <c r="R443" s="414" t="str">
        <f>IF($B443="-","",INDEX('Res.Aux.'!$A$12:$AE$722,MATCH($B443,'Res.Aux.'!$Y$12:$Y$722,0),MATCH(R$6,'Res.Aux.'!$A$15:$AE$15,0)))</f>
        <v/>
      </c>
      <c r="S443" s="415" t="str">
        <f>IF($B443="-","",INDEX('Res.Aux.'!$A$12:$AE$722,MATCH($B443,'Res.Aux.'!$Y$12:$Y$722,0),MATCH(S$6,'Res.Aux.'!$A$15:$AE$15,0)))</f>
        <v/>
      </c>
      <c r="T443" s="415" t="str">
        <f>IF($B443="-","",INDEX('Res.Aux.'!$A$12:$AE$722,MATCH($B443,'Res.Aux.'!$Y$12:$Y$722,0),MATCH(T$6,'Res.Aux.'!$A$15:$AE$15,0)))</f>
        <v/>
      </c>
      <c r="U443" s="416" t="str">
        <f>IF($B443="-","",INDEX('Res.Aux.'!$A$12:$AE$722,MATCH($B443,'Res.Aux.'!$Y$12:$Y$722,0),MATCH(U$6,'Res.Aux.'!$A$15:$AE$15,0)))</f>
        <v/>
      </c>
      <c r="V443" s="417"/>
      <c r="W443" s="414" t="str">
        <f t="shared" si="119"/>
        <v>-</v>
      </c>
      <c r="X443" s="415" t="str">
        <f t="shared" si="120"/>
        <v>-</v>
      </c>
      <c r="Y443" s="415" t="str">
        <f t="shared" si="121"/>
        <v>-</v>
      </c>
      <c r="Z443" s="416" t="str">
        <f t="shared" si="122"/>
        <v>-</v>
      </c>
      <c r="AA443" s="417"/>
      <c r="AB443" s="414" t="str">
        <f t="shared" si="123"/>
        <v>-</v>
      </c>
      <c r="AC443" s="415" t="str">
        <f t="shared" si="124"/>
        <v>-</v>
      </c>
      <c r="AD443" s="415" t="str">
        <f t="shared" si="125"/>
        <v>-</v>
      </c>
      <c r="AE443" s="416" t="str">
        <f t="shared" si="126"/>
        <v>-</v>
      </c>
      <c r="AF443" s="417"/>
      <c r="AG443" s="410" t="str">
        <f t="shared" si="127"/>
        <v>-</v>
      </c>
      <c r="AH443" s="417"/>
      <c r="AI443" s="418" t="str">
        <f t="shared" si="128"/>
        <v>ù</v>
      </c>
      <c r="AJ443" s="419" t="str">
        <f t="shared" si="129"/>
        <v>~</v>
      </c>
      <c r="AK443" s="417"/>
      <c r="AL443" s="414" t="str">
        <f t="shared" si="130"/>
        <v>-</v>
      </c>
      <c r="AM443" s="416" t="str">
        <f t="shared" si="131"/>
        <v>-</v>
      </c>
    </row>
    <row r="444" spans="2:39" ht="15" x14ac:dyDescent="0.3">
      <c r="B444" s="400" t="str">
        <f>IF(MAX(B$7:B443)+1&gt;MAX('Res.Aux.'!$Y$23:$Y$722),"-",MAX(B$7:B443)+1)</f>
        <v>-</v>
      </c>
      <c r="C444" s="401" t="str">
        <f>IF($B444="-","",INDEX('Res.Aux.'!$A$12:$AE$722,MATCH($B444,'Res.Aux.'!$Y$12:$Y$722,0),MATCH(C$6,'Res.Aux.'!$A$14:$AE$14,0)))</f>
        <v/>
      </c>
      <c r="D444" s="402" t="str">
        <f t="shared" si="116"/>
        <v/>
      </c>
      <c r="E444" s="403" t="str">
        <f>IF($B444="-","",INDEX('Res.Aux.'!$A$12:$AE$722,MATCH($B444,'Res.Aux.'!$Y$12:$Y$722,0),MATCH(E$6,'Res.Aux.'!$A$14:$AE$14,0)))</f>
        <v/>
      </c>
      <c r="F444" s="402" t="str">
        <f t="shared" si="117"/>
        <v/>
      </c>
      <c r="G444" s="404" t="str">
        <f>IF($B444="-","",INDEX('Res.Aux.'!$A$12:$AE$722,MATCH($B444,'Res.Aux.'!$Y$12:$Y$722,0),MATCH(G$6,'Res.Aux.'!$A$14:$AE$14,0)))</f>
        <v/>
      </c>
      <c r="H444" s="405" t="str">
        <f>IF($B444="-","",Datos!$I$16)</f>
        <v/>
      </c>
      <c r="I444" s="406" t="str">
        <f>IF($C444="","",Datos!$G$16)</f>
        <v/>
      </c>
      <c r="J444" s="407" t="str">
        <f>IF($B444="-","",INDEX('Res.Aux.'!$A$12:$AE$722,MATCH($B444,'Res.Aux.'!$Y$12:$Y$722,0),MATCH(J$6,'Res.Aux.'!$A$14:$AE$14,0)))</f>
        <v/>
      </c>
      <c r="K444" s="408" t="str">
        <f>IF($C444="","",Datos!$H$26)</f>
        <v/>
      </c>
      <c r="L444" s="409" t="str">
        <f>IF($I444="","",INDEX(Datos!$D$25:$I$33,MATCH('G. VAR. MAKRO'!$M444,Datos!$E$25:$E$33,0),MATCH('G. VAR. MAKRO'!$L$6,Datos!$D$26:$I$26,0)))</f>
        <v/>
      </c>
      <c r="M444" s="407" t="str">
        <f>IF($I444="","",INDEX('Res.Aux.'!$A$12:$AE$722,MATCH($B444,'Res.Aux.'!$Y$12:$Y$722,0),MATCH(M$6,'Res.Aux.'!$A$22:$AE$22,0)))</f>
        <v/>
      </c>
      <c r="N444" s="410" t="str">
        <f>IF($B444="-","",INDEX('Res.Aux.'!$A$12:$AE$722,MATCH($B444,'Res.Aux.'!$Y$12:$Y$722,0),MATCH(N$6,'Res.Aux.'!$A$14:$AE$14,0)))</f>
        <v/>
      </c>
      <c r="O444" s="411"/>
      <c r="P444" s="412" t="str">
        <f t="shared" si="115"/>
        <v/>
      </c>
      <c r="Q444" s="413" t="str">
        <f t="shared" si="118"/>
        <v>ù</v>
      </c>
      <c r="R444" s="414" t="str">
        <f>IF($B444="-","",INDEX('Res.Aux.'!$A$12:$AE$722,MATCH($B444,'Res.Aux.'!$Y$12:$Y$722,0),MATCH(R$6,'Res.Aux.'!$A$15:$AE$15,0)))</f>
        <v/>
      </c>
      <c r="S444" s="415" t="str">
        <f>IF($B444="-","",INDEX('Res.Aux.'!$A$12:$AE$722,MATCH($B444,'Res.Aux.'!$Y$12:$Y$722,0),MATCH(S$6,'Res.Aux.'!$A$15:$AE$15,0)))</f>
        <v/>
      </c>
      <c r="T444" s="415" t="str">
        <f>IF($B444="-","",INDEX('Res.Aux.'!$A$12:$AE$722,MATCH($B444,'Res.Aux.'!$Y$12:$Y$722,0),MATCH(T$6,'Res.Aux.'!$A$15:$AE$15,0)))</f>
        <v/>
      </c>
      <c r="U444" s="416" t="str">
        <f>IF($B444="-","",INDEX('Res.Aux.'!$A$12:$AE$722,MATCH($B444,'Res.Aux.'!$Y$12:$Y$722,0),MATCH(U$6,'Res.Aux.'!$A$15:$AE$15,0)))</f>
        <v/>
      </c>
      <c r="V444" s="417"/>
      <c r="W444" s="414" t="str">
        <f t="shared" si="119"/>
        <v>-</v>
      </c>
      <c r="X444" s="415" t="str">
        <f t="shared" si="120"/>
        <v>-</v>
      </c>
      <c r="Y444" s="415" t="str">
        <f t="shared" si="121"/>
        <v>-</v>
      </c>
      <c r="Z444" s="416" t="str">
        <f t="shared" si="122"/>
        <v>-</v>
      </c>
      <c r="AA444" s="417"/>
      <c r="AB444" s="414" t="str">
        <f t="shared" si="123"/>
        <v>-</v>
      </c>
      <c r="AC444" s="415" t="str">
        <f t="shared" si="124"/>
        <v>-</v>
      </c>
      <c r="AD444" s="415" t="str">
        <f t="shared" si="125"/>
        <v>-</v>
      </c>
      <c r="AE444" s="416" t="str">
        <f t="shared" si="126"/>
        <v>-</v>
      </c>
      <c r="AF444" s="417"/>
      <c r="AG444" s="410" t="str">
        <f t="shared" si="127"/>
        <v>-</v>
      </c>
      <c r="AH444" s="417"/>
      <c r="AI444" s="418" t="str">
        <f t="shared" si="128"/>
        <v>ù</v>
      </c>
      <c r="AJ444" s="419" t="str">
        <f t="shared" si="129"/>
        <v>~</v>
      </c>
      <c r="AK444" s="417"/>
      <c r="AL444" s="414" t="str">
        <f t="shared" si="130"/>
        <v>-</v>
      </c>
      <c r="AM444" s="416" t="str">
        <f t="shared" si="131"/>
        <v>-</v>
      </c>
    </row>
    <row r="445" spans="2:39" ht="15" x14ac:dyDescent="0.3">
      <c r="B445" s="400" t="str">
        <f>IF(MAX(B$7:B444)+1&gt;MAX('Res.Aux.'!$Y$23:$Y$722),"-",MAX(B$7:B444)+1)</f>
        <v>-</v>
      </c>
      <c r="C445" s="401" t="str">
        <f>IF($B445="-","",INDEX('Res.Aux.'!$A$12:$AE$722,MATCH($B445,'Res.Aux.'!$Y$12:$Y$722,0),MATCH(C$6,'Res.Aux.'!$A$14:$AE$14,0)))</f>
        <v/>
      </c>
      <c r="D445" s="402" t="str">
        <f t="shared" si="116"/>
        <v/>
      </c>
      <c r="E445" s="403" t="str">
        <f>IF($B445="-","",INDEX('Res.Aux.'!$A$12:$AE$722,MATCH($B445,'Res.Aux.'!$Y$12:$Y$722,0),MATCH(E$6,'Res.Aux.'!$A$14:$AE$14,0)))</f>
        <v/>
      </c>
      <c r="F445" s="402" t="str">
        <f t="shared" si="117"/>
        <v/>
      </c>
      <c r="G445" s="404" t="str">
        <f>IF($B445="-","",INDEX('Res.Aux.'!$A$12:$AE$722,MATCH($B445,'Res.Aux.'!$Y$12:$Y$722,0),MATCH(G$6,'Res.Aux.'!$A$14:$AE$14,0)))</f>
        <v/>
      </c>
      <c r="H445" s="405" t="str">
        <f>IF($B445="-","",Datos!$I$16)</f>
        <v/>
      </c>
      <c r="I445" s="406" t="str">
        <f>IF($C445="","",Datos!$G$16)</f>
        <v/>
      </c>
      <c r="J445" s="407" t="str">
        <f>IF($B445="-","",INDEX('Res.Aux.'!$A$12:$AE$722,MATCH($B445,'Res.Aux.'!$Y$12:$Y$722,0),MATCH(J$6,'Res.Aux.'!$A$14:$AE$14,0)))</f>
        <v/>
      </c>
      <c r="K445" s="408" t="str">
        <f>IF($C445="","",Datos!$H$26)</f>
        <v/>
      </c>
      <c r="L445" s="409" t="str">
        <f>IF($I445="","",INDEX(Datos!$D$25:$I$33,MATCH('G. VAR. MAKRO'!$M445,Datos!$E$25:$E$33,0),MATCH('G. VAR. MAKRO'!$L$6,Datos!$D$26:$I$26,0)))</f>
        <v/>
      </c>
      <c r="M445" s="407" t="str">
        <f>IF($I445="","",INDEX('Res.Aux.'!$A$12:$AE$722,MATCH($B445,'Res.Aux.'!$Y$12:$Y$722,0),MATCH(M$6,'Res.Aux.'!$A$22:$AE$22,0)))</f>
        <v/>
      </c>
      <c r="N445" s="410" t="str">
        <f>IF($B445="-","",INDEX('Res.Aux.'!$A$12:$AE$722,MATCH($B445,'Res.Aux.'!$Y$12:$Y$722,0),MATCH(N$6,'Res.Aux.'!$A$14:$AE$14,0)))</f>
        <v/>
      </c>
      <c r="O445" s="411"/>
      <c r="P445" s="412" t="str">
        <f t="shared" si="115"/>
        <v/>
      </c>
      <c r="Q445" s="413" t="str">
        <f t="shared" si="118"/>
        <v>ù</v>
      </c>
      <c r="R445" s="414" t="str">
        <f>IF($B445="-","",INDEX('Res.Aux.'!$A$12:$AE$722,MATCH($B445,'Res.Aux.'!$Y$12:$Y$722,0),MATCH(R$6,'Res.Aux.'!$A$15:$AE$15,0)))</f>
        <v/>
      </c>
      <c r="S445" s="415" t="str">
        <f>IF($B445="-","",INDEX('Res.Aux.'!$A$12:$AE$722,MATCH($B445,'Res.Aux.'!$Y$12:$Y$722,0),MATCH(S$6,'Res.Aux.'!$A$15:$AE$15,0)))</f>
        <v/>
      </c>
      <c r="T445" s="415" t="str">
        <f>IF($B445="-","",INDEX('Res.Aux.'!$A$12:$AE$722,MATCH($B445,'Res.Aux.'!$Y$12:$Y$722,0),MATCH(T$6,'Res.Aux.'!$A$15:$AE$15,0)))</f>
        <v/>
      </c>
      <c r="U445" s="416" t="str">
        <f>IF($B445="-","",INDEX('Res.Aux.'!$A$12:$AE$722,MATCH($B445,'Res.Aux.'!$Y$12:$Y$722,0),MATCH(U$6,'Res.Aux.'!$A$15:$AE$15,0)))</f>
        <v/>
      </c>
      <c r="V445" s="417"/>
      <c r="W445" s="414" t="str">
        <f t="shared" si="119"/>
        <v>-</v>
      </c>
      <c r="X445" s="415" t="str">
        <f t="shared" si="120"/>
        <v>-</v>
      </c>
      <c r="Y445" s="415" t="str">
        <f t="shared" si="121"/>
        <v>-</v>
      </c>
      <c r="Z445" s="416" t="str">
        <f t="shared" si="122"/>
        <v>-</v>
      </c>
      <c r="AA445" s="417"/>
      <c r="AB445" s="414" t="str">
        <f t="shared" si="123"/>
        <v>-</v>
      </c>
      <c r="AC445" s="415" t="str">
        <f t="shared" si="124"/>
        <v>-</v>
      </c>
      <c r="AD445" s="415" t="str">
        <f t="shared" si="125"/>
        <v>-</v>
      </c>
      <c r="AE445" s="416" t="str">
        <f t="shared" si="126"/>
        <v>-</v>
      </c>
      <c r="AF445" s="417"/>
      <c r="AG445" s="410" t="str">
        <f t="shared" si="127"/>
        <v>-</v>
      </c>
      <c r="AH445" s="417"/>
      <c r="AI445" s="418" t="str">
        <f t="shared" si="128"/>
        <v>ù</v>
      </c>
      <c r="AJ445" s="419" t="str">
        <f t="shared" si="129"/>
        <v>~</v>
      </c>
      <c r="AK445" s="417"/>
      <c r="AL445" s="414" t="str">
        <f t="shared" si="130"/>
        <v>-</v>
      </c>
      <c r="AM445" s="416" t="str">
        <f t="shared" si="131"/>
        <v>-</v>
      </c>
    </row>
    <row r="446" spans="2:39" ht="15" x14ac:dyDescent="0.3">
      <c r="B446" s="400" t="str">
        <f>IF(MAX(B$7:B445)+1&gt;MAX('Res.Aux.'!$Y$23:$Y$722),"-",MAX(B$7:B445)+1)</f>
        <v>-</v>
      </c>
      <c r="C446" s="401" t="str">
        <f>IF($B446="-","",INDEX('Res.Aux.'!$A$12:$AE$722,MATCH($B446,'Res.Aux.'!$Y$12:$Y$722,0),MATCH(C$6,'Res.Aux.'!$A$14:$AE$14,0)))</f>
        <v/>
      </c>
      <c r="D446" s="402" t="str">
        <f t="shared" si="116"/>
        <v/>
      </c>
      <c r="E446" s="403" t="str">
        <f>IF($B446="-","",INDEX('Res.Aux.'!$A$12:$AE$722,MATCH($B446,'Res.Aux.'!$Y$12:$Y$722,0),MATCH(E$6,'Res.Aux.'!$A$14:$AE$14,0)))</f>
        <v/>
      </c>
      <c r="F446" s="402" t="str">
        <f t="shared" si="117"/>
        <v/>
      </c>
      <c r="G446" s="404" t="str">
        <f>IF($B446="-","",INDEX('Res.Aux.'!$A$12:$AE$722,MATCH($B446,'Res.Aux.'!$Y$12:$Y$722,0),MATCH(G$6,'Res.Aux.'!$A$14:$AE$14,0)))</f>
        <v/>
      </c>
      <c r="H446" s="405" t="str">
        <f>IF($B446="-","",Datos!$I$16)</f>
        <v/>
      </c>
      <c r="I446" s="406" t="str">
        <f>IF($C446="","",Datos!$G$16)</f>
        <v/>
      </c>
      <c r="J446" s="407" t="str">
        <f>IF($B446="-","",INDEX('Res.Aux.'!$A$12:$AE$722,MATCH($B446,'Res.Aux.'!$Y$12:$Y$722,0),MATCH(J$6,'Res.Aux.'!$A$14:$AE$14,0)))</f>
        <v/>
      </c>
      <c r="K446" s="408" t="str">
        <f>IF($C446="","",Datos!$H$26)</f>
        <v/>
      </c>
      <c r="L446" s="409" t="str">
        <f>IF($I446="","",INDEX(Datos!$D$25:$I$33,MATCH('G. VAR. MAKRO'!$M446,Datos!$E$25:$E$33,0),MATCH('G. VAR. MAKRO'!$L$6,Datos!$D$26:$I$26,0)))</f>
        <v/>
      </c>
      <c r="M446" s="407" t="str">
        <f>IF($I446="","",INDEX('Res.Aux.'!$A$12:$AE$722,MATCH($B446,'Res.Aux.'!$Y$12:$Y$722,0),MATCH(M$6,'Res.Aux.'!$A$22:$AE$22,0)))</f>
        <v/>
      </c>
      <c r="N446" s="410" t="str">
        <f>IF($B446="-","",INDEX('Res.Aux.'!$A$12:$AE$722,MATCH($B446,'Res.Aux.'!$Y$12:$Y$722,0),MATCH(N$6,'Res.Aux.'!$A$14:$AE$14,0)))</f>
        <v/>
      </c>
      <c r="O446" s="411"/>
      <c r="P446" s="412" t="str">
        <f t="shared" si="115"/>
        <v/>
      </c>
      <c r="Q446" s="413" t="str">
        <f t="shared" si="118"/>
        <v>ù</v>
      </c>
      <c r="R446" s="414" t="str">
        <f>IF($B446="-","",INDEX('Res.Aux.'!$A$12:$AE$722,MATCH($B446,'Res.Aux.'!$Y$12:$Y$722,0),MATCH(R$6,'Res.Aux.'!$A$15:$AE$15,0)))</f>
        <v/>
      </c>
      <c r="S446" s="415" t="str">
        <f>IF($B446="-","",INDEX('Res.Aux.'!$A$12:$AE$722,MATCH($B446,'Res.Aux.'!$Y$12:$Y$722,0),MATCH(S$6,'Res.Aux.'!$A$15:$AE$15,0)))</f>
        <v/>
      </c>
      <c r="T446" s="415" t="str">
        <f>IF($B446="-","",INDEX('Res.Aux.'!$A$12:$AE$722,MATCH($B446,'Res.Aux.'!$Y$12:$Y$722,0),MATCH(T$6,'Res.Aux.'!$A$15:$AE$15,0)))</f>
        <v/>
      </c>
      <c r="U446" s="416" t="str">
        <f>IF($B446="-","",INDEX('Res.Aux.'!$A$12:$AE$722,MATCH($B446,'Res.Aux.'!$Y$12:$Y$722,0),MATCH(U$6,'Res.Aux.'!$A$15:$AE$15,0)))</f>
        <v/>
      </c>
      <c r="V446" s="417"/>
      <c r="W446" s="414" t="str">
        <f t="shared" si="119"/>
        <v>-</v>
      </c>
      <c r="X446" s="415" t="str">
        <f t="shared" si="120"/>
        <v>-</v>
      </c>
      <c r="Y446" s="415" t="str">
        <f t="shared" si="121"/>
        <v>-</v>
      </c>
      <c r="Z446" s="416" t="str">
        <f t="shared" si="122"/>
        <v>-</v>
      </c>
      <c r="AA446" s="417"/>
      <c r="AB446" s="414" t="str">
        <f t="shared" si="123"/>
        <v>-</v>
      </c>
      <c r="AC446" s="415" t="str">
        <f t="shared" si="124"/>
        <v>-</v>
      </c>
      <c r="AD446" s="415" t="str">
        <f t="shared" si="125"/>
        <v>-</v>
      </c>
      <c r="AE446" s="416" t="str">
        <f t="shared" si="126"/>
        <v>-</v>
      </c>
      <c r="AF446" s="417"/>
      <c r="AG446" s="410" t="str">
        <f t="shared" si="127"/>
        <v>-</v>
      </c>
      <c r="AH446" s="417"/>
      <c r="AI446" s="418" t="str">
        <f t="shared" si="128"/>
        <v>ù</v>
      </c>
      <c r="AJ446" s="419" t="str">
        <f t="shared" si="129"/>
        <v>~</v>
      </c>
      <c r="AK446" s="417"/>
      <c r="AL446" s="414" t="str">
        <f t="shared" si="130"/>
        <v>-</v>
      </c>
      <c r="AM446" s="416" t="str">
        <f t="shared" si="131"/>
        <v>-</v>
      </c>
    </row>
    <row r="447" spans="2:39" ht="15" x14ac:dyDescent="0.3">
      <c r="B447" s="400" t="str">
        <f>IF(MAX(B$7:B446)+1&gt;MAX('Res.Aux.'!$Y$23:$Y$722),"-",MAX(B$7:B446)+1)</f>
        <v>-</v>
      </c>
      <c r="C447" s="401" t="str">
        <f>IF($B447="-","",INDEX('Res.Aux.'!$A$12:$AE$722,MATCH($B447,'Res.Aux.'!$Y$12:$Y$722,0),MATCH(C$6,'Res.Aux.'!$A$14:$AE$14,0)))</f>
        <v/>
      </c>
      <c r="D447" s="402" t="str">
        <f t="shared" si="116"/>
        <v/>
      </c>
      <c r="E447" s="403" t="str">
        <f>IF($B447="-","",INDEX('Res.Aux.'!$A$12:$AE$722,MATCH($B447,'Res.Aux.'!$Y$12:$Y$722,0),MATCH(E$6,'Res.Aux.'!$A$14:$AE$14,0)))</f>
        <v/>
      </c>
      <c r="F447" s="402" t="str">
        <f t="shared" si="117"/>
        <v/>
      </c>
      <c r="G447" s="404" t="str">
        <f>IF($B447="-","",INDEX('Res.Aux.'!$A$12:$AE$722,MATCH($B447,'Res.Aux.'!$Y$12:$Y$722,0),MATCH(G$6,'Res.Aux.'!$A$14:$AE$14,0)))</f>
        <v/>
      </c>
      <c r="H447" s="405" t="str">
        <f>IF($B447="-","",Datos!$I$16)</f>
        <v/>
      </c>
      <c r="I447" s="406" t="str">
        <f>IF($C447="","",Datos!$G$16)</f>
        <v/>
      </c>
      <c r="J447" s="407" t="str">
        <f>IF($B447="-","",INDEX('Res.Aux.'!$A$12:$AE$722,MATCH($B447,'Res.Aux.'!$Y$12:$Y$722,0),MATCH(J$6,'Res.Aux.'!$A$14:$AE$14,0)))</f>
        <v/>
      </c>
      <c r="K447" s="408" t="str">
        <f>IF($C447="","",Datos!$H$26)</f>
        <v/>
      </c>
      <c r="L447" s="409" t="str">
        <f>IF($I447="","",INDEX(Datos!$D$25:$I$33,MATCH('G. VAR. MAKRO'!$M447,Datos!$E$25:$E$33,0),MATCH('G. VAR. MAKRO'!$L$6,Datos!$D$26:$I$26,0)))</f>
        <v/>
      </c>
      <c r="M447" s="407" t="str">
        <f>IF($I447="","",INDEX('Res.Aux.'!$A$12:$AE$722,MATCH($B447,'Res.Aux.'!$Y$12:$Y$722,0),MATCH(M$6,'Res.Aux.'!$A$22:$AE$22,0)))</f>
        <v/>
      </c>
      <c r="N447" s="410" t="str">
        <f>IF($B447="-","",INDEX('Res.Aux.'!$A$12:$AE$722,MATCH($B447,'Res.Aux.'!$Y$12:$Y$722,0),MATCH(N$6,'Res.Aux.'!$A$14:$AE$14,0)))</f>
        <v/>
      </c>
      <c r="O447" s="411"/>
      <c r="P447" s="412" t="str">
        <f t="shared" si="115"/>
        <v/>
      </c>
      <c r="Q447" s="413" t="str">
        <f t="shared" si="118"/>
        <v>ù</v>
      </c>
      <c r="R447" s="414" t="str">
        <f>IF($B447="-","",INDEX('Res.Aux.'!$A$12:$AE$722,MATCH($B447,'Res.Aux.'!$Y$12:$Y$722,0),MATCH(R$6,'Res.Aux.'!$A$15:$AE$15,0)))</f>
        <v/>
      </c>
      <c r="S447" s="415" t="str">
        <f>IF($B447="-","",INDEX('Res.Aux.'!$A$12:$AE$722,MATCH($B447,'Res.Aux.'!$Y$12:$Y$722,0),MATCH(S$6,'Res.Aux.'!$A$15:$AE$15,0)))</f>
        <v/>
      </c>
      <c r="T447" s="415" t="str">
        <f>IF($B447="-","",INDEX('Res.Aux.'!$A$12:$AE$722,MATCH($B447,'Res.Aux.'!$Y$12:$Y$722,0),MATCH(T$6,'Res.Aux.'!$A$15:$AE$15,0)))</f>
        <v/>
      </c>
      <c r="U447" s="416" t="str">
        <f>IF($B447="-","",INDEX('Res.Aux.'!$A$12:$AE$722,MATCH($B447,'Res.Aux.'!$Y$12:$Y$722,0),MATCH(U$6,'Res.Aux.'!$A$15:$AE$15,0)))</f>
        <v/>
      </c>
      <c r="V447" s="417"/>
      <c r="W447" s="414" t="str">
        <f t="shared" si="119"/>
        <v>-</v>
      </c>
      <c r="X447" s="415" t="str">
        <f t="shared" si="120"/>
        <v>-</v>
      </c>
      <c r="Y447" s="415" t="str">
        <f t="shared" si="121"/>
        <v>-</v>
      </c>
      <c r="Z447" s="416" t="str">
        <f t="shared" si="122"/>
        <v>-</v>
      </c>
      <c r="AA447" s="417"/>
      <c r="AB447" s="414" t="str">
        <f t="shared" si="123"/>
        <v>-</v>
      </c>
      <c r="AC447" s="415" t="str">
        <f t="shared" si="124"/>
        <v>-</v>
      </c>
      <c r="AD447" s="415" t="str">
        <f t="shared" si="125"/>
        <v>-</v>
      </c>
      <c r="AE447" s="416" t="str">
        <f t="shared" si="126"/>
        <v>-</v>
      </c>
      <c r="AF447" s="417"/>
      <c r="AG447" s="410" t="str">
        <f t="shared" si="127"/>
        <v>-</v>
      </c>
      <c r="AH447" s="417"/>
      <c r="AI447" s="418" t="str">
        <f t="shared" si="128"/>
        <v>ù</v>
      </c>
      <c r="AJ447" s="419" t="str">
        <f t="shared" si="129"/>
        <v>~</v>
      </c>
      <c r="AK447" s="417"/>
      <c r="AL447" s="414" t="str">
        <f t="shared" si="130"/>
        <v>-</v>
      </c>
      <c r="AM447" s="416" t="str">
        <f t="shared" si="131"/>
        <v>-</v>
      </c>
    </row>
    <row r="448" spans="2:39" ht="15" x14ac:dyDescent="0.3">
      <c r="B448" s="400" t="str">
        <f>IF(MAX(B$7:B447)+1&gt;MAX('Res.Aux.'!$Y$23:$Y$722),"-",MAX(B$7:B447)+1)</f>
        <v>-</v>
      </c>
      <c r="C448" s="401" t="str">
        <f>IF($B448="-","",INDEX('Res.Aux.'!$A$12:$AE$722,MATCH($B448,'Res.Aux.'!$Y$12:$Y$722,0),MATCH(C$6,'Res.Aux.'!$A$14:$AE$14,0)))</f>
        <v/>
      </c>
      <c r="D448" s="402" t="str">
        <f t="shared" si="116"/>
        <v/>
      </c>
      <c r="E448" s="403" t="str">
        <f>IF($B448="-","",INDEX('Res.Aux.'!$A$12:$AE$722,MATCH($B448,'Res.Aux.'!$Y$12:$Y$722,0),MATCH(E$6,'Res.Aux.'!$A$14:$AE$14,0)))</f>
        <v/>
      </c>
      <c r="F448" s="402" t="str">
        <f t="shared" si="117"/>
        <v/>
      </c>
      <c r="G448" s="404" t="str">
        <f>IF($B448="-","",INDEX('Res.Aux.'!$A$12:$AE$722,MATCH($B448,'Res.Aux.'!$Y$12:$Y$722,0),MATCH(G$6,'Res.Aux.'!$A$14:$AE$14,0)))</f>
        <v/>
      </c>
      <c r="H448" s="405" t="str">
        <f>IF($B448="-","",Datos!$I$16)</f>
        <v/>
      </c>
      <c r="I448" s="406" t="str">
        <f>IF($C448="","",Datos!$G$16)</f>
        <v/>
      </c>
      <c r="J448" s="407" t="str">
        <f>IF($B448="-","",INDEX('Res.Aux.'!$A$12:$AE$722,MATCH($B448,'Res.Aux.'!$Y$12:$Y$722,0),MATCH(J$6,'Res.Aux.'!$A$14:$AE$14,0)))</f>
        <v/>
      </c>
      <c r="K448" s="408" t="str">
        <f>IF($C448="","",Datos!$H$26)</f>
        <v/>
      </c>
      <c r="L448" s="409" t="str">
        <f>IF($I448="","",INDEX(Datos!$D$25:$I$33,MATCH('G. VAR. MAKRO'!$M448,Datos!$E$25:$E$33,0),MATCH('G. VAR. MAKRO'!$L$6,Datos!$D$26:$I$26,0)))</f>
        <v/>
      </c>
      <c r="M448" s="407" t="str">
        <f>IF($I448="","",INDEX('Res.Aux.'!$A$12:$AE$722,MATCH($B448,'Res.Aux.'!$Y$12:$Y$722,0),MATCH(M$6,'Res.Aux.'!$A$22:$AE$22,0)))</f>
        <v/>
      </c>
      <c r="N448" s="410" t="str">
        <f>IF($B448="-","",INDEX('Res.Aux.'!$A$12:$AE$722,MATCH($B448,'Res.Aux.'!$Y$12:$Y$722,0),MATCH(N$6,'Res.Aux.'!$A$14:$AE$14,0)))</f>
        <v/>
      </c>
      <c r="O448" s="411"/>
      <c r="P448" s="412" t="str">
        <f t="shared" si="115"/>
        <v/>
      </c>
      <c r="Q448" s="413" t="str">
        <f t="shared" si="118"/>
        <v>ù</v>
      </c>
      <c r="R448" s="414" t="str">
        <f>IF($B448="-","",INDEX('Res.Aux.'!$A$12:$AE$722,MATCH($B448,'Res.Aux.'!$Y$12:$Y$722,0),MATCH(R$6,'Res.Aux.'!$A$15:$AE$15,0)))</f>
        <v/>
      </c>
      <c r="S448" s="415" t="str">
        <f>IF($B448="-","",INDEX('Res.Aux.'!$A$12:$AE$722,MATCH($B448,'Res.Aux.'!$Y$12:$Y$722,0),MATCH(S$6,'Res.Aux.'!$A$15:$AE$15,0)))</f>
        <v/>
      </c>
      <c r="T448" s="415" t="str">
        <f>IF($B448="-","",INDEX('Res.Aux.'!$A$12:$AE$722,MATCH($B448,'Res.Aux.'!$Y$12:$Y$722,0),MATCH(T$6,'Res.Aux.'!$A$15:$AE$15,0)))</f>
        <v/>
      </c>
      <c r="U448" s="416" t="str">
        <f>IF($B448="-","",INDEX('Res.Aux.'!$A$12:$AE$722,MATCH($B448,'Res.Aux.'!$Y$12:$Y$722,0),MATCH(U$6,'Res.Aux.'!$A$15:$AE$15,0)))</f>
        <v/>
      </c>
      <c r="V448" s="417"/>
      <c r="W448" s="414" t="str">
        <f t="shared" si="119"/>
        <v>-</v>
      </c>
      <c r="X448" s="415" t="str">
        <f t="shared" si="120"/>
        <v>-</v>
      </c>
      <c r="Y448" s="415" t="str">
        <f t="shared" si="121"/>
        <v>-</v>
      </c>
      <c r="Z448" s="416" t="str">
        <f t="shared" si="122"/>
        <v>-</v>
      </c>
      <c r="AA448" s="417"/>
      <c r="AB448" s="414" t="str">
        <f t="shared" si="123"/>
        <v>-</v>
      </c>
      <c r="AC448" s="415" t="str">
        <f t="shared" si="124"/>
        <v>-</v>
      </c>
      <c r="AD448" s="415" t="str">
        <f t="shared" si="125"/>
        <v>-</v>
      </c>
      <c r="AE448" s="416" t="str">
        <f t="shared" si="126"/>
        <v>-</v>
      </c>
      <c r="AF448" s="417"/>
      <c r="AG448" s="410" t="str">
        <f t="shared" si="127"/>
        <v>-</v>
      </c>
      <c r="AH448" s="417"/>
      <c r="AI448" s="418" t="str">
        <f t="shared" si="128"/>
        <v>ù</v>
      </c>
      <c r="AJ448" s="419" t="str">
        <f t="shared" si="129"/>
        <v>~</v>
      </c>
      <c r="AK448" s="417"/>
      <c r="AL448" s="414" t="str">
        <f t="shared" si="130"/>
        <v>-</v>
      </c>
      <c r="AM448" s="416" t="str">
        <f t="shared" si="131"/>
        <v>-</v>
      </c>
    </row>
    <row r="449" spans="2:39" ht="15" x14ac:dyDescent="0.3">
      <c r="B449" s="400" t="str">
        <f>IF(MAX(B$7:B448)+1&gt;MAX('Res.Aux.'!$Y$23:$Y$722),"-",MAX(B$7:B448)+1)</f>
        <v>-</v>
      </c>
      <c r="C449" s="401" t="str">
        <f>IF($B449="-","",INDEX('Res.Aux.'!$A$12:$AE$722,MATCH($B449,'Res.Aux.'!$Y$12:$Y$722,0),MATCH(C$6,'Res.Aux.'!$A$14:$AE$14,0)))</f>
        <v/>
      </c>
      <c r="D449" s="402" t="str">
        <f t="shared" si="116"/>
        <v/>
      </c>
      <c r="E449" s="403" t="str">
        <f>IF($B449="-","",INDEX('Res.Aux.'!$A$12:$AE$722,MATCH($B449,'Res.Aux.'!$Y$12:$Y$722,0),MATCH(E$6,'Res.Aux.'!$A$14:$AE$14,0)))</f>
        <v/>
      </c>
      <c r="F449" s="402" t="str">
        <f t="shared" si="117"/>
        <v/>
      </c>
      <c r="G449" s="404" t="str">
        <f>IF($B449="-","",INDEX('Res.Aux.'!$A$12:$AE$722,MATCH($B449,'Res.Aux.'!$Y$12:$Y$722,0),MATCH(G$6,'Res.Aux.'!$A$14:$AE$14,0)))</f>
        <v/>
      </c>
      <c r="H449" s="405" t="str">
        <f>IF($B449="-","",Datos!$I$16)</f>
        <v/>
      </c>
      <c r="I449" s="406" t="str">
        <f>IF($C449="","",Datos!$G$16)</f>
        <v/>
      </c>
      <c r="J449" s="407" t="str">
        <f>IF($B449="-","",INDEX('Res.Aux.'!$A$12:$AE$722,MATCH($B449,'Res.Aux.'!$Y$12:$Y$722,0),MATCH(J$6,'Res.Aux.'!$A$14:$AE$14,0)))</f>
        <v/>
      </c>
      <c r="K449" s="408" t="str">
        <f>IF($C449="","",Datos!$H$26)</f>
        <v/>
      </c>
      <c r="L449" s="409" t="str">
        <f>IF($I449="","",INDEX(Datos!$D$25:$I$33,MATCH('G. VAR. MAKRO'!$M449,Datos!$E$25:$E$33,0),MATCH('G. VAR. MAKRO'!$L$6,Datos!$D$26:$I$26,0)))</f>
        <v/>
      </c>
      <c r="M449" s="407" t="str">
        <f>IF($I449="","",INDEX('Res.Aux.'!$A$12:$AE$722,MATCH($B449,'Res.Aux.'!$Y$12:$Y$722,0),MATCH(M$6,'Res.Aux.'!$A$22:$AE$22,0)))</f>
        <v/>
      </c>
      <c r="N449" s="410" t="str">
        <f>IF($B449="-","",INDEX('Res.Aux.'!$A$12:$AE$722,MATCH($B449,'Res.Aux.'!$Y$12:$Y$722,0),MATCH(N$6,'Res.Aux.'!$A$14:$AE$14,0)))</f>
        <v/>
      </c>
      <c r="O449" s="411"/>
      <c r="P449" s="412" t="str">
        <f t="shared" si="115"/>
        <v/>
      </c>
      <c r="Q449" s="413" t="str">
        <f t="shared" si="118"/>
        <v>ù</v>
      </c>
      <c r="R449" s="414" t="str">
        <f>IF($B449="-","",INDEX('Res.Aux.'!$A$12:$AE$722,MATCH($B449,'Res.Aux.'!$Y$12:$Y$722,0),MATCH(R$6,'Res.Aux.'!$A$15:$AE$15,0)))</f>
        <v/>
      </c>
      <c r="S449" s="415" t="str">
        <f>IF($B449="-","",INDEX('Res.Aux.'!$A$12:$AE$722,MATCH($B449,'Res.Aux.'!$Y$12:$Y$722,0),MATCH(S$6,'Res.Aux.'!$A$15:$AE$15,0)))</f>
        <v/>
      </c>
      <c r="T449" s="415" t="str">
        <f>IF($B449="-","",INDEX('Res.Aux.'!$A$12:$AE$722,MATCH($B449,'Res.Aux.'!$Y$12:$Y$722,0),MATCH(T$6,'Res.Aux.'!$A$15:$AE$15,0)))</f>
        <v/>
      </c>
      <c r="U449" s="416" t="str">
        <f>IF($B449="-","",INDEX('Res.Aux.'!$A$12:$AE$722,MATCH($B449,'Res.Aux.'!$Y$12:$Y$722,0),MATCH(U$6,'Res.Aux.'!$A$15:$AE$15,0)))</f>
        <v/>
      </c>
      <c r="V449" s="417"/>
      <c r="W449" s="414" t="str">
        <f t="shared" si="119"/>
        <v>-</v>
      </c>
      <c r="X449" s="415" t="str">
        <f t="shared" si="120"/>
        <v>-</v>
      </c>
      <c r="Y449" s="415" t="str">
        <f t="shared" si="121"/>
        <v>-</v>
      </c>
      <c r="Z449" s="416" t="str">
        <f t="shared" si="122"/>
        <v>-</v>
      </c>
      <c r="AA449" s="417"/>
      <c r="AB449" s="414" t="str">
        <f t="shared" si="123"/>
        <v>-</v>
      </c>
      <c r="AC449" s="415" t="str">
        <f t="shared" si="124"/>
        <v>-</v>
      </c>
      <c r="AD449" s="415" t="str">
        <f t="shared" si="125"/>
        <v>-</v>
      </c>
      <c r="AE449" s="416" t="str">
        <f t="shared" si="126"/>
        <v>-</v>
      </c>
      <c r="AF449" s="417"/>
      <c r="AG449" s="410" t="str">
        <f t="shared" si="127"/>
        <v>-</v>
      </c>
      <c r="AH449" s="417"/>
      <c r="AI449" s="418" t="str">
        <f t="shared" si="128"/>
        <v>ù</v>
      </c>
      <c r="AJ449" s="419" t="str">
        <f t="shared" si="129"/>
        <v>~</v>
      </c>
      <c r="AK449" s="417"/>
      <c r="AL449" s="414" t="str">
        <f t="shared" si="130"/>
        <v>-</v>
      </c>
      <c r="AM449" s="416" t="str">
        <f t="shared" si="131"/>
        <v>-</v>
      </c>
    </row>
    <row r="450" spans="2:39" ht="15" x14ac:dyDescent="0.3">
      <c r="B450" s="400" t="str">
        <f>IF(MAX(B$7:B449)+1&gt;MAX('Res.Aux.'!$Y$23:$Y$722),"-",MAX(B$7:B449)+1)</f>
        <v>-</v>
      </c>
      <c r="C450" s="401" t="str">
        <f>IF($B450="-","",INDEX('Res.Aux.'!$A$12:$AE$722,MATCH($B450,'Res.Aux.'!$Y$12:$Y$722,0),MATCH(C$6,'Res.Aux.'!$A$14:$AE$14,0)))</f>
        <v/>
      </c>
      <c r="D450" s="402" t="str">
        <f t="shared" si="116"/>
        <v/>
      </c>
      <c r="E450" s="403" t="str">
        <f>IF($B450="-","",INDEX('Res.Aux.'!$A$12:$AE$722,MATCH($B450,'Res.Aux.'!$Y$12:$Y$722,0),MATCH(E$6,'Res.Aux.'!$A$14:$AE$14,0)))</f>
        <v/>
      </c>
      <c r="F450" s="402" t="str">
        <f t="shared" si="117"/>
        <v/>
      </c>
      <c r="G450" s="404" t="str">
        <f>IF($B450="-","",INDEX('Res.Aux.'!$A$12:$AE$722,MATCH($B450,'Res.Aux.'!$Y$12:$Y$722,0),MATCH(G$6,'Res.Aux.'!$A$14:$AE$14,0)))</f>
        <v/>
      </c>
      <c r="H450" s="405" t="str">
        <f>IF($B450="-","",Datos!$I$16)</f>
        <v/>
      </c>
      <c r="I450" s="406" t="str">
        <f>IF($C450="","",Datos!$G$16)</f>
        <v/>
      </c>
      <c r="J450" s="407" t="str">
        <f>IF($B450="-","",INDEX('Res.Aux.'!$A$12:$AE$722,MATCH($B450,'Res.Aux.'!$Y$12:$Y$722,0),MATCH(J$6,'Res.Aux.'!$A$14:$AE$14,0)))</f>
        <v/>
      </c>
      <c r="K450" s="408" t="str">
        <f>IF($C450="","",Datos!$H$26)</f>
        <v/>
      </c>
      <c r="L450" s="409" t="str">
        <f>IF($I450="","",INDEX(Datos!$D$25:$I$33,MATCH('G. VAR. MAKRO'!$M450,Datos!$E$25:$E$33,0),MATCH('G. VAR. MAKRO'!$L$6,Datos!$D$26:$I$26,0)))</f>
        <v/>
      </c>
      <c r="M450" s="407" t="str">
        <f>IF($I450="","",INDEX('Res.Aux.'!$A$12:$AE$722,MATCH($B450,'Res.Aux.'!$Y$12:$Y$722,0),MATCH(M$6,'Res.Aux.'!$A$22:$AE$22,0)))</f>
        <v/>
      </c>
      <c r="N450" s="410" t="str">
        <f>IF($B450="-","",INDEX('Res.Aux.'!$A$12:$AE$722,MATCH($B450,'Res.Aux.'!$Y$12:$Y$722,0),MATCH(N$6,'Res.Aux.'!$A$14:$AE$14,0)))</f>
        <v/>
      </c>
      <c r="O450" s="411"/>
      <c r="P450" s="412" t="str">
        <f t="shared" si="115"/>
        <v/>
      </c>
      <c r="Q450" s="413" t="str">
        <f t="shared" si="118"/>
        <v>ù</v>
      </c>
      <c r="R450" s="414" t="str">
        <f>IF($B450="-","",INDEX('Res.Aux.'!$A$12:$AE$722,MATCH($B450,'Res.Aux.'!$Y$12:$Y$722,0),MATCH(R$6,'Res.Aux.'!$A$15:$AE$15,0)))</f>
        <v/>
      </c>
      <c r="S450" s="415" t="str">
        <f>IF($B450="-","",INDEX('Res.Aux.'!$A$12:$AE$722,MATCH($B450,'Res.Aux.'!$Y$12:$Y$722,0),MATCH(S$6,'Res.Aux.'!$A$15:$AE$15,0)))</f>
        <v/>
      </c>
      <c r="T450" s="415" t="str">
        <f>IF($B450="-","",INDEX('Res.Aux.'!$A$12:$AE$722,MATCH($B450,'Res.Aux.'!$Y$12:$Y$722,0),MATCH(T$6,'Res.Aux.'!$A$15:$AE$15,0)))</f>
        <v/>
      </c>
      <c r="U450" s="416" t="str">
        <f>IF($B450="-","",INDEX('Res.Aux.'!$A$12:$AE$722,MATCH($B450,'Res.Aux.'!$Y$12:$Y$722,0),MATCH(U$6,'Res.Aux.'!$A$15:$AE$15,0)))</f>
        <v/>
      </c>
      <c r="V450" s="417"/>
      <c r="W450" s="414" t="str">
        <f t="shared" si="119"/>
        <v>-</v>
      </c>
      <c r="X450" s="415" t="str">
        <f t="shared" si="120"/>
        <v>-</v>
      </c>
      <c r="Y450" s="415" t="str">
        <f t="shared" si="121"/>
        <v>-</v>
      </c>
      <c r="Z450" s="416" t="str">
        <f t="shared" si="122"/>
        <v>-</v>
      </c>
      <c r="AA450" s="417"/>
      <c r="AB450" s="414" t="str">
        <f t="shared" si="123"/>
        <v>-</v>
      </c>
      <c r="AC450" s="415" t="str">
        <f t="shared" si="124"/>
        <v>-</v>
      </c>
      <c r="AD450" s="415" t="str">
        <f t="shared" si="125"/>
        <v>-</v>
      </c>
      <c r="AE450" s="416" t="str">
        <f t="shared" si="126"/>
        <v>-</v>
      </c>
      <c r="AF450" s="417"/>
      <c r="AG450" s="410" t="str">
        <f t="shared" si="127"/>
        <v>-</v>
      </c>
      <c r="AH450" s="417"/>
      <c r="AI450" s="418" t="str">
        <f t="shared" si="128"/>
        <v>ù</v>
      </c>
      <c r="AJ450" s="419" t="str">
        <f t="shared" si="129"/>
        <v>~</v>
      </c>
      <c r="AK450" s="417"/>
      <c r="AL450" s="414" t="str">
        <f t="shared" si="130"/>
        <v>-</v>
      </c>
      <c r="AM450" s="416" t="str">
        <f t="shared" si="131"/>
        <v>-</v>
      </c>
    </row>
    <row r="451" spans="2:39" ht="15" x14ac:dyDescent="0.3">
      <c r="B451" s="400" t="str">
        <f>IF(MAX(B$7:B450)+1&gt;MAX('Res.Aux.'!$Y$23:$Y$722),"-",MAX(B$7:B450)+1)</f>
        <v>-</v>
      </c>
      <c r="C451" s="401" t="str">
        <f>IF($B451="-","",INDEX('Res.Aux.'!$A$12:$AE$722,MATCH($B451,'Res.Aux.'!$Y$12:$Y$722,0),MATCH(C$6,'Res.Aux.'!$A$14:$AE$14,0)))</f>
        <v/>
      </c>
      <c r="D451" s="402" t="str">
        <f t="shared" si="116"/>
        <v/>
      </c>
      <c r="E451" s="403" t="str">
        <f>IF($B451="-","",INDEX('Res.Aux.'!$A$12:$AE$722,MATCH($B451,'Res.Aux.'!$Y$12:$Y$722,0),MATCH(E$6,'Res.Aux.'!$A$14:$AE$14,0)))</f>
        <v/>
      </c>
      <c r="F451" s="402" t="str">
        <f t="shared" si="117"/>
        <v/>
      </c>
      <c r="G451" s="404" t="str">
        <f>IF($B451="-","",INDEX('Res.Aux.'!$A$12:$AE$722,MATCH($B451,'Res.Aux.'!$Y$12:$Y$722,0),MATCH(G$6,'Res.Aux.'!$A$14:$AE$14,0)))</f>
        <v/>
      </c>
      <c r="H451" s="405" t="str">
        <f>IF($B451="-","",Datos!$I$16)</f>
        <v/>
      </c>
      <c r="I451" s="406" t="str">
        <f>IF($C451="","",Datos!$G$16)</f>
        <v/>
      </c>
      <c r="J451" s="407" t="str">
        <f>IF($B451="-","",INDEX('Res.Aux.'!$A$12:$AE$722,MATCH($B451,'Res.Aux.'!$Y$12:$Y$722,0),MATCH(J$6,'Res.Aux.'!$A$14:$AE$14,0)))</f>
        <v/>
      </c>
      <c r="K451" s="408" t="str">
        <f>IF($C451="","",Datos!$H$26)</f>
        <v/>
      </c>
      <c r="L451" s="409" t="str">
        <f>IF($I451="","",INDEX(Datos!$D$25:$I$33,MATCH('G. VAR. MAKRO'!$M451,Datos!$E$25:$E$33,0),MATCH('G. VAR. MAKRO'!$L$6,Datos!$D$26:$I$26,0)))</f>
        <v/>
      </c>
      <c r="M451" s="407" t="str">
        <f>IF($I451="","",INDEX('Res.Aux.'!$A$12:$AE$722,MATCH($B451,'Res.Aux.'!$Y$12:$Y$722,0),MATCH(M$6,'Res.Aux.'!$A$22:$AE$22,0)))</f>
        <v/>
      </c>
      <c r="N451" s="410" t="str">
        <f>IF($B451="-","",INDEX('Res.Aux.'!$A$12:$AE$722,MATCH($B451,'Res.Aux.'!$Y$12:$Y$722,0),MATCH(N$6,'Res.Aux.'!$A$14:$AE$14,0)))</f>
        <v/>
      </c>
      <c r="O451" s="411"/>
      <c r="P451" s="412" t="str">
        <f t="shared" si="115"/>
        <v/>
      </c>
      <c r="Q451" s="413" t="str">
        <f t="shared" si="118"/>
        <v>ù</v>
      </c>
      <c r="R451" s="414" t="str">
        <f>IF($B451="-","",INDEX('Res.Aux.'!$A$12:$AE$722,MATCH($B451,'Res.Aux.'!$Y$12:$Y$722,0),MATCH(R$6,'Res.Aux.'!$A$15:$AE$15,0)))</f>
        <v/>
      </c>
      <c r="S451" s="415" t="str">
        <f>IF($B451="-","",INDEX('Res.Aux.'!$A$12:$AE$722,MATCH($B451,'Res.Aux.'!$Y$12:$Y$722,0),MATCH(S$6,'Res.Aux.'!$A$15:$AE$15,0)))</f>
        <v/>
      </c>
      <c r="T451" s="415" t="str">
        <f>IF($B451="-","",INDEX('Res.Aux.'!$A$12:$AE$722,MATCH($B451,'Res.Aux.'!$Y$12:$Y$722,0),MATCH(T$6,'Res.Aux.'!$A$15:$AE$15,0)))</f>
        <v/>
      </c>
      <c r="U451" s="416" t="str">
        <f>IF($B451="-","",INDEX('Res.Aux.'!$A$12:$AE$722,MATCH($B451,'Res.Aux.'!$Y$12:$Y$722,0),MATCH(U$6,'Res.Aux.'!$A$15:$AE$15,0)))</f>
        <v/>
      </c>
      <c r="V451" s="417"/>
      <c r="W451" s="414" t="str">
        <f t="shared" si="119"/>
        <v>-</v>
      </c>
      <c r="X451" s="415" t="str">
        <f t="shared" si="120"/>
        <v>-</v>
      </c>
      <c r="Y451" s="415" t="str">
        <f t="shared" si="121"/>
        <v>-</v>
      </c>
      <c r="Z451" s="416" t="str">
        <f t="shared" si="122"/>
        <v>-</v>
      </c>
      <c r="AA451" s="417"/>
      <c r="AB451" s="414" t="str">
        <f t="shared" si="123"/>
        <v>-</v>
      </c>
      <c r="AC451" s="415" t="str">
        <f t="shared" si="124"/>
        <v>-</v>
      </c>
      <c r="AD451" s="415" t="str">
        <f t="shared" si="125"/>
        <v>-</v>
      </c>
      <c r="AE451" s="416" t="str">
        <f t="shared" si="126"/>
        <v>-</v>
      </c>
      <c r="AF451" s="417"/>
      <c r="AG451" s="410" t="str">
        <f t="shared" si="127"/>
        <v>-</v>
      </c>
      <c r="AH451" s="417"/>
      <c r="AI451" s="418" t="str">
        <f t="shared" si="128"/>
        <v>ù</v>
      </c>
      <c r="AJ451" s="419" t="str">
        <f t="shared" si="129"/>
        <v>~</v>
      </c>
      <c r="AK451" s="417"/>
      <c r="AL451" s="414" t="str">
        <f t="shared" si="130"/>
        <v>-</v>
      </c>
      <c r="AM451" s="416" t="str">
        <f t="shared" si="131"/>
        <v>-</v>
      </c>
    </row>
    <row r="452" spans="2:39" ht="15" x14ac:dyDescent="0.3">
      <c r="B452" s="400" t="str">
        <f>IF(MAX(B$7:B451)+1&gt;MAX('Res.Aux.'!$Y$23:$Y$722),"-",MAX(B$7:B451)+1)</f>
        <v>-</v>
      </c>
      <c r="C452" s="401" t="str">
        <f>IF($B452="-","",INDEX('Res.Aux.'!$A$12:$AE$722,MATCH($B452,'Res.Aux.'!$Y$12:$Y$722,0),MATCH(C$6,'Res.Aux.'!$A$14:$AE$14,0)))</f>
        <v/>
      </c>
      <c r="D452" s="402" t="str">
        <f t="shared" si="116"/>
        <v/>
      </c>
      <c r="E452" s="403" t="str">
        <f>IF($B452="-","",INDEX('Res.Aux.'!$A$12:$AE$722,MATCH($B452,'Res.Aux.'!$Y$12:$Y$722,0),MATCH(E$6,'Res.Aux.'!$A$14:$AE$14,0)))</f>
        <v/>
      </c>
      <c r="F452" s="402" t="str">
        <f t="shared" si="117"/>
        <v/>
      </c>
      <c r="G452" s="404" t="str">
        <f>IF($B452="-","",INDEX('Res.Aux.'!$A$12:$AE$722,MATCH($B452,'Res.Aux.'!$Y$12:$Y$722,0),MATCH(G$6,'Res.Aux.'!$A$14:$AE$14,0)))</f>
        <v/>
      </c>
      <c r="H452" s="405" t="str">
        <f>IF($B452="-","",Datos!$I$16)</f>
        <v/>
      </c>
      <c r="I452" s="406" t="str">
        <f>IF($C452="","",Datos!$G$16)</f>
        <v/>
      </c>
      <c r="J452" s="407" t="str">
        <f>IF($B452="-","",INDEX('Res.Aux.'!$A$12:$AE$722,MATCH($B452,'Res.Aux.'!$Y$12:$Y$722,0),MATCH(J$6,'Res.Aux.'!$A$14:$AE$14,0)))</f>
        <v/>
      </c>
      <c r="K452" s="408" t="str">
        <f>IF($C452="","",Datos!$H$26)</f>
        <v/>
      </c>
      <c r="L452" s="409" t="str">
        <f>IF($I452="","",INDEX(Datos!$D$25:$I$33,MATCH('G. VAR. MAKRO'!$M452,Datos!$E$25:$E$33,0),MATCH('G. VAR. MAKRO'!$L$6,Datos!$D$26:$I$26,0)))</f>
        <v/>
      </c>
      <c r="M452" s="407" t="str">
        <f>IF($I452="","",INDEX('Res.Aux.'!$A$12:$AE$722,MATCH($B452,'Res.Aux.'!$Y$12:$Y$722,0),MATCH(M$6,'Res.Aux.'!$A$22:$AE$22,0)))</f>
        <v/>
      </c>
      <c r="N452" s="410" t="str">
        <f>IF($B452="-","",INDEX('Res.Aux.'!$A$12:$AE$722,MATCH($B452,'Res.Aux.'!$Y$12:$Y$722,0),MATCH(N$6,'Res.Aux.'!$A$14:$AE$14,0)))</f>
        <v/>
      </c>
      <c r="O452" s="411"/>
      <c r="P452" s="412" t="str">
        <f t="shared" si="115"/>
        <v/>
      </c>
      <c r="Q452" s="413" t="str">
        <f t="shared" si="118"/>
        <v>ù</v>
      </c>
      <c r="R452" s="414" t="str">
        <f>IF($B452="-","",INDEX('Res.Aux.'!$A$12:$AE$722,MATCH($B452,'Res.Aux.'!$Y$12:$Y$722,0),MATCH(R$6,'Res.Aux.'!$A$15:$AE$15,0)))</f>
        <v/>
      </c>
      <c r="S452" s="415" t="str">
        <f>IF($B452="-","",INDEX('Res.Aux.'!$A$12:$AE$722,MATCH($B452,'Res.Aux.'!$Y$12:$Y$722,0),MATCH(S$6,'Res.Aux.'!$A$15:$AE$15,0)))</f>
        <v/>
      </c>
      <c r="T452" s="415" t="str">
        <f>IF($B452="-","",INDEX('Res.Aux.'!$A$12:$AE$722,MATCH($B452,'Res.Aux.'!$Y$12:$Y$722,0),MATCH(T$6,'Res.Aux.'!$A$15:$AE$15,0)))</f>
        <v/>
      </c>
      <c r="U452" s="416" t="str">
        <f>IF($B452="-","",INDEX('Res.Aux.'!$A$12:$AE$722,MATCH($B452,'Res.Aux.'!$Y$12:$Y$722,0),MATCH(U$6,'Res.Aux.'!$A$15:$AE$15,0)))</f>
        <v/>
      </c>
      <c r="V452" s="417"/>
      <c r="W452" s="414" t="str">
        <f t="shared" si="119"/>
        <v>-</v>
      </c>
      <c r="X452" s="415" t="str">
        <f t="shared" si="120"/>
        <v>-</v>
      </c>
      <c r="Y452" s="415" t="str">
        <f t="shared" si="121"/>
        <v>-</v>
      </c>
      <c r="Z452" s="416" t="str">
        <f t="shared" si="122"/>
        <v>-</v>
      </c>
      <c r="AA452" s="417"/>
      <c r="AB452" s="414" t="str">
        <f t="shared" si="123"/>
        <v>-</v>
      </c>
      <c r="AC452" s="415" t="str">
        <f t="shared" si="124"/>
        <v>-</v>
      </c>
      <c r="AD452" s="415" t="str">
        <f t="shared" si="125"/>
        <v>-</v>
      </c>
      <c r="AE452" s="416" t="str">
        <f t="shared" si="126"/>
        <v>-</v>
      </c>
      <c r="AF452" s="417"/>
      <c r="AG452" s="410" t="str">
        <f t="shared" si="127"/>
        <v>-</v>
      </c>
      <c r="AH452" s="417"/>
      <c r="AI452" s="418" t="str">
        <f t="shared" si="128"/>
        <v>ù</v>
      </c>
      <c r="AJ452" s="419" t="str">
        <f t="shared" si="129"/>
        <v>~</v>
      </c>
      <c r="AK452" s="417"/>
      <c r="AL452" s="414" t="str">
        <f t="shared" si="130"/>
        <v>-</v>
      </c>
      <c r="AM452" s="416" t="str">
        <f t="shared" si="131"/>
        <v>-</v>
      </c>
    </row>
    <row r="453" spans="2:39" ht="15" x14ac:dyDescent="0.3">
      <c r="B453" s="400" t="str">
        <f>IF(MAX(B$7:B452)+1&gt;MAX('Res.Aux.'!$Y$23:$Y$722),"-",MAX(B$7:B452)+1)</f>
        <v>-</v>
      </c>
      <c r="C453" s="401" t="str">
        <f>IF($B453="-","",INDEX('Res.Aux.'!$A$12:$AE$722,MATCH($B453,'Res.Aux.'!$Y$12:$Y$722,0),MATCH(C$6,'Res.Aux.'!$A$14:$AE$14,0)))</f>
        <v/>
      </c>
      <c r="D453" s="402" t="str">
        <f t="shared" si="116"/>
        <v/>
      </c>
      <c r="E453" s="403" t="str">
        <f>IF($B453="-","",INDEX('Res.Aux.'!$A$12:$AE$722,MATCH($B453,'Res.Aux.'!$Y$12:$Y$722,0),MATCH(E$6,'Res.Aux.'!$A$14:$AE$14,0)))</f>
        <v/>
      </c>
      <c r="F453" s="402" t="str">
        <f t="shared" si="117"/>
        <v/>
      </c>
      <c r="G453" s="404" t="str">
        <f>IF($B453="-","",INDEX('Res.Aux.'!$A$12:$AE$722,MATCH($B453,'Res.Aux.'!$Y$12:$Y$722,0),MATCH(G$6,'Res.Aux.'!$A$14:$AE$14,0)))</f>
        <v/>
      </c>
      <c r="H453" s="405" t="str">
        <f>IF($B453="-","",Datos!$I$16)</f>
        <v/>
      </c>
      <c r="I453" s="406" t="str">
        <f>IF($C453="","",Datos!$G$16)</f>
        <v/>
      </c>
      <c r="J453" s="407" t="str">
        <f>IF($B453="-","",INDEX('Res.Aux.'!$A$12:$AE$722,MATCH($B453,'Res.Aux.'!$Y$12:$Y$722,0),MATCH(J$6,'Res.Aux.'!$A$14:$AE$14,0)))</f>
        <v/>
      </c>
      <c r="K453" s="408" t="str">
        <f>IF($C453="","",Datos!$H$26)</f>
        <v/>
      </c>
      <c r="L453" s="409" t="str">
        <f>IF($I453="","",INDEX(Datos!$D$25:$I$33,MATCH('G. VAR. MAKRO'!$M453,Datos!$E$25:$E$33,0),MATCH('G. VAR. MAKRO'!$L$6,Datos!$D$26:$I$26,0)))</f>
        <v/>
      </c>
      <c r="M453" s="407" t="str">
        <f>IF($I453="","",INDEX('Res.Aux.'!$A$12:$AE$722,MATCH($B453,'Res.Aux.'!$Y$12:$Y$722,0),MATCH(M$6,'Res.Aux.'!$A$22:$AE$22,0)))</f>
        <v/>
      </c>
      <c r="N453" s="410" t="str">
        <f>IF($B453="-","",INDEX('Res.Aux.'!$A$12:$AE$722,MATCH($B453,'Res.Aux.'!$Y$12:$Y$722,0),MATCH(N$6,'Res.Aux.'!$A$14:$AE$14,0)))</f>
        <v/>
      </c>
      <c r="O453" s="411"/>
      <c r="P453" s="412" t="str">
        <f t="shared" si="115"/>
        <v/>
      </c>
      <c r="Q453" s="413" t="str">
        <f t="shared" si="118"/>
        <v>ù</v>
      </c>
      <c r="R453" s="414" t="str">
        <f>IF($B453="-","",INDEX('Res.Aux.'!$A$12:$AE$722,MATCH($B453,'Res.Aux.'!$Y$12:$Y$722,0),MATCH(R$6,'Res.Aux.'!$A$15:$AE$15,0)))</f>
        <v/>
      </c>
      <c r="S453" s="415" t="str">
        <f>IF($B453="-","",INDEX('Res.Aux.'!$A$12:$AE$722,MATCH($B453,'Res.Aux.'!$Y$12:$Y$722,0),MATCH(S$6,'Res.Aux.'!$A$15:$AE$15,0)))</f>
        <v/>
      </c>
      <c r="T453" s="415" t="str">
        <f>IF($B453="-","",INDEX('Res.Aux.'!$A$12:$AE$722,MATCH($B453,'Res.Aux.'!$Y$12:$Y$722,0),MATCH(T$6,'Res.Aux.'!$A$15:$AE$15,0)))</f>
        <v/>
      </c>
      <c r="U453" s="416" t="str">
        <f>IF($B453="-","",INDEX('Res.Aux.'!$A$12:$AE$722,MATCH($B453,'Res.Aux.'!$Y$12:$Y$722,0),MATCH(U$6,'Res.Aux.'!$A$15:$AE$15,0)))</f>
        <v/>
      </c>
      <c r="V453" s="417"/>
      <c r="W453" s="414" t="str">
        <f t="shared" si="119"/>
        <v>-</v>
      </c>
      <c r="X453" s="415" t="str">
        <f t="shared" si="120"/>
        <v>-</v>
      </c>
      <c r="Y453" s="415" t="str">
        <f t="shared" si="121"/>
        <v>-</v>
      </c>
      <c r="Z453" s="416" t="str">
        <f t="shared" si="122"/>
        <v>-</v>
      </c>
      <c r="AA453" s="417"/>
      <c r="AB453" s="414" t="str">
        <f t="shared" si="123"/>
        <v>-</v>
      </c>
      <c r="AC453" s="415" t="str">
        <f t="shared" si="124"/>
        <v>-</v>
      </c>
      <c r="AD453" s="415" t="str">
        <f t="shared" si="125"/>
        <v>-</v>
      </c>
      <c r="AE453" s="416" t="str">
        <f t="shared" si="126"/>
        <v>-</v>
      </c>
      <c r="AF453" s="417"/>
      <c r="AG453" s="410" t="str">
        <f t="shared" si="127"/>
        <v>-</v>
      </c>
      <c r="AH453" s="417"/>
      <c r="AI453" s="418" t="str">
        <f t="shared" si="128"/>
        <v>ù</v>
      </c>
      <c r="AJ453" s="419" t="str">
        <f t="shared" si="129"/>
        <v>~</v>
      </c>
      <c r="AK453" s="417"/>
      <c r="AL453" s="414" t="str">
        <f t="shared" si="130"/>
        <v>-</v>
      </c>
      <c r="AM453" s="416" t="str">
        <f t="shared" si="131"/>
        <v>-</v>
      </c>
    </row>
    <row r="454" spans="2:39" ht="15" x14ac:dyDescent="0.3">
      <c r="B454" s="400" t="str">
        <f>IF(MAX(B$7:B453)+1&gt;MAX('Res.Aux.'!$Y$23:$Y$722),"-",MAX(B$7:B453)+1)</f>
        <v>-</v>
      </c>
      <c r="C454" s="401" t="str">
        <f>IF($B454="-","",INDEX('Res.Aux.'!$A$12:$AE$722,MATCH($B454,'Res.Aux.'!$Y$12:$Y$722,0),MATCH(C$6,'Res.Aux.'!$A$14:$AE$14,0)))</f>
        <v/>
      </c>
      <c r="D454" s="402" t="str">
        <f t="shared" si="116"/>
        <v/>
      </c>
      <c r="E454" s="403" t="str">
        <f>IF($B454="-","",INDEX('Res.Aux.'!$A$12:$AE$722,MATCH($B454,'Res.Aux.'!$Y$12:$Y$722,0),MATCH(E$6,'Res.Aux.'!$A$14:$AE$14,0)))</f>
        <v/>
      </c>
      <c r="F454" s="402" t="str">
        <f t="shared" si="117"/>
        <v/>
      </c>
      <c r="G454" s="404" t="str">
        <f>IF($B454="-","",INDEX('Res.Aux.'!$A$12:$AE$722,MATCH($B454,'Res.Aux.'!$Y$12:$Y$722,0),MATCH(G$6,'Res.Aux.'!$A$14:$AE$14,0)))</f>
        <v/>
      </c>
      <c r="H454" s="405" t="str">
        <f>IF($B454="-","",Datos!$I$16)</f>
        <v/>
      </c>
      <c r="I454" s="406" t="str">
        <f>IF($C454="","",Datos!$G$16)</f>
        <v/>
      </c>
      <c r="J454" s="407" t="str">
        <f>IF($B454="-","",INDEX('Res.Aux.'!$A$12:$AE$722,MATCH($B454,'Res.Aux.'!$Y$12:$Y$722,0),MATCH(J$6,'Res.Aux.'!$A$14:$AE$14,0)))</f>
        <v/>
      </c>
      <c r="K454" s="408" t="str">
        <f>IF($C454="","",Datos!$H$26)</f>
        <v/>
      </c>
      <c r="L454" s="409" t="str">
        <f>IF($I454="","",INDEX(Datos!$D$25:$I$33,MATCH('G. VAR. MAKRO'!$M454,Datos!$E$25:$E$33,0),MATCH('G. VAR. MAKRO'!$L$6,Datos!$D$26:$I$26,0)))</f>
        <v/>
      </c>
      <c r="M454" s="407" t="str">
        <f>IF($I454="","",INDEX('Res.Aux.'!$A$12:$AE$722,MATCH($B454,'Res.Aux.'!$Y$12:$Y$722,0),MATCH(M$6,'Res.Aux.'!$A$22:$AE$22,0)))</f>
        <v/>
      </c>
      <c r="N454" s="410" t="str">
        <f>IF($B454="-","",INDEX('Res.Aux.'!$A$12:$AE$722,MATCH($B454,'Res.Aux.'!$Y$12:$Y$722,0),MATCH(N$6,'Res.Aux.'!$A$14:$AE$14,0)))</f>
        <v/>
      </c>
      <c r="O454" s="411"/>
      <c r="P454" s="412" t="str">
        <f t="shared" si="115"/>
        <v/>
      </c>
      <c r="Q454" s="413" t="str">
        <f t="shared" si="118"/>
        <v>ù</v>
      </c>
      <c r="R454" s="414" t="str">
        <f>IF($B454="-","",INDEX('Res.Aux.'!$A$12:$AE$722,MATCH($B454,'Res.Aux.'!$Y$12:$Y$722,0),MATCH(R$6,'Res.Aux.'!$A$15:$AE$15,0)))</f>
        <v/>
      </c>
      <c r="S454" s="415" t="str">
        <f>IF($B454="-","",INDEX('Res.Aux.'!$A$12:$AE$722,MATCH($B454,'Res.Aux.'!$Y$12:$Y$722,0),MATCH(S$6,'Res.Aux.'!$A$15:$AE$15,0)))</f>
        <v/>
      </c>
      <c r="T454" s="415" t="str">
        <f>IF($B454="-","",INDEX('Res.Aux.'!$A$12:$AE$722,MATCH($B454,'Res.Aux.'!$Y$12:$Y$722,0),MATCH(T$6,'Res.Aux.'!$A$15:$AE$15,0)))</f>
        <v/>
      </c>
      <c r="U454" s="416" t="str">
        <f>IF($B454="-","",INDEX('Res.Aux.'!$A$12:$AE$722,MATCH($B454,'Res.Aux.'!$Y$12:$Y$722,0),MATCH(U$6,'Res.Aux.'!$A$15:$AE$15,0)))</f>
        <v/>
      </c>
      <c r="V454" s="417"/>
      <c r="W454" s="414" t="str">
        <f t="shared" si="119"/>
        <v>-</v>
      </c>
      <c r="X454" s="415" t="str">
        <f t="shared" si="120"/>
        <v>-</v>
      </c>
      <c r="Y454" s="415" t="str">
        <f t="shared" si="121"/>
        <v>-</v>
      </c>
      <c r="Z454" s="416" t="str">
        <f t="shared" si="122"/>
        <v>-</v>
      </c>
      <c r="AA454" s="417"/>
      <c r="AB454" s="414" t="str">
        <f t="shared" si="123"/>
        <v>-</v>
      </c>
      <c r="AC454" s="415" t="str">
        <f t="shared" si="124"/>
        <v>-</v>
      </c>
      <c r="AD454" s="415" t="str">
        <f t="shared" si="125"/>
        <v>-</v>
      </c>
      <c r="AE454" s="416" t="str">
        <f t="shared" si="126"/>
        <v>-</v>
      </c>
      <c r="AF454" s="417"/>
      <c r="AG454" s="410" t="str">
        <f t="shared" si="127"/>
        <v>-</v>
      </c>
      <c r="AH454" s="417"/>
      <c r="AI454" s="418" t="str">
        <f t="shared" si="128"/>
        <v>ù</v>
      </c>
      <c r="AJ454" s="419" t="str">
        <f t="shared" si="129"/>
        <v>~</v>
      </c>
      <c r="AK454" s="417"/>
      <c r="AL454" s="414" t="str">
        <f t="shared" si="130"/>
        <v>-</v>
      </c>
      <c r="AM454" s="416" t="str">
        <f t="shared" si="131"/>
        <v>-</v>
      </c>
    </row>
    <row r="455" spans="2:39" ht="15" x14ac:dyDescent="0.3">
      <c r="B455" s="400" t="str">
        <f>IF(MAX(B$7:B454)+1&gt;MAX('Res.Aux.'!$Y$23:$Y$722),"-",MAX(B$7:B454)+1)</f>
        <v>-</v>
      </c>
      <c r="C455" s="401" t="str">
        <f>IF($B455="-","",INDEX('Res.Aux.'!$A$12:$AE$722,MATCH($B455,'Res.Aux.'!$Y$12:$Y$722,0),MATCH(C$6,'Res.Aux.'!$A$14:$AE$14,0)))</f>
        <v/>
      </c>
      <c r="D455" s="402" t="str">
        <f t="shared" si="116"/>
        <v/>
      </c>
      <c r="E455" s="403" t="str">
        <f>IF($B455="-","",INDEX('Res.Aux.'!$A$12:$AE$722,MATCH($B455,'Res.Aux.'!$Y$12:$Y$722,0),MATCH(E$6,'Res.Aux.'!$A$14:$AE$14,0)))</f>
        <v/>
      </c>
      <c r="F455" s="402" t="str">
        <f t="shared" si="117"/>
        <v/>
      </c>
      <c r="G455" s="404" t="str">
        <f>IF($B455="-","",INDEX('Res.Aux.'!$A$12:$AE$722,MATCH($B455,'Res.Aux.'!$Y$12:$Y$722,0),MATCH(G$6,'Res.Aux.'!$A$14:$AE$14,0)))</f>
        <v/>
      </c>
      <c r="H455" s="405" t="str">
        <f>IF($B455="-","",Datos!$I$16)</f>
        <v/>
      </c>
      <c r="I455" s="406" t="str">
        <f>IF($C455="","",Datos!$G$16)</f>
        <v/>
      </c>
      <c r="J455" s="407" t="str">
        <f>IF($B455="-","",INDEX('Res.Aux.'!$A$12:$AE$722,MATCH($B455,'Res.Aux.'!$Y$12:$Y$722,0),MATCH(J$6,'Res.Aux.'!$A$14:$AE$14,0)))</f>
        <v/>
      </c>
      <c r="K455" s="408" t="str">
        <f>IF($C455="","",Datos!$H$26)</f>
        <v/>
      </c>
      <c r="L455" s="409" t="str">
        <f>IF($I455="","",INDEX(Datos!$D$25:$I$33,MATCH('G. VAR. MAKRO'!$M455,Datos!$E$25:$E$33,0),MATCH('G. VAR. MAKRO'!$L$6,Datos!$D$26:$I$26,0)))</f>
        <v/>
      </c>
      <c r="M455" s="407" t="str">
        <f>IF($I455="","",INDEX('Res.Aux.'!$A$12:$AE$722,MATCH($B455,'Res.Aux.'!$Y$12:$Y$722,0),MATCH(M$6,'Res.Aux.'!$A$22:$AE$22,0)))</f>
        <v/>
      </c>
      <c r="N455" s="410" t="str">
        <f>IF($B455="-","",INDEX('Res.Aux.'!$A$12:$AE$722,MATCH($B455,'Res.Aux.'!$Y$12:$Y$722,0),MATCH(N$6,'Res.Aux.'!$A$14:$AE$14,0)))</f>
        <v/>
      </c>
      <c r="O455" s="411"/>
      <c r="P455" s="412" t="str">
        <f t="shared" si="115"/>
        <v/>
      </c>
      <c r="Q455" s="413" t="str">
        <f t="shared" si="118"/>
        <v>ù</v>
      </c>
      <c r="R455" s="414" t="str">
        <f>IF($B455="-","",INDEX('Res.Aux.'!$A$12:$AE$722,MATCH($B455,'Res.Aux.'!$Y$12:$Y$722,0),MATCH(R$6,'Res.Aux.'!$A$15:$AE$15,0)))</f>
        <v/>
      </c>
      <c r="S455" s="415" t="str">
        <f>IF($B455="-","",INDEX('Res.Aux.'!$A$12:$AE$722,MATCH($B455,'Res.Aux.'!$Y$12:$Y$722,0),MATCH(S$6,'Res.Aux.'!$A$15:$AE$15,0)))</f>
        <v/>
      </c>
      <c r="T455" s="415" t="str">
        <f>IF($B455="-","",INDEX('Res.Aux.'!$A$12:$AE$722,MATCH($B455,'Res.Aux.'!$Y$12:$Y$722,0),MATCH(T$6,'Res.Aux.'!$A$15:$AE$15,0)))</f>
        <v/>
      </c>
      <c r="U455" s="416" t="str">
        <f>IF($B455="-","",INDEX('Res.Aux.'!$A$12:$AE$722,MATCH($B455,'Res.Aux.'!$Y$12:$Y$722,0),MATCH(U$6,'Res.Aux.'!$A$15:$AE$15,0)))</f>
        <v/>
      </c>
      <c r="V455" s="417"/>
      <c r="W455" s="414" t="str">
        <f t="shared" si="119"/>
        <v>-</v>
      </c>
      <c r="X455" s="415" t="str">
        <f t="shared" si="120"/>
        <v>-</v>
      </c>
      <c r="Y455" s="415" t="str">
        <f t="shared" si="121"/>
        <v>-</v>
      </c>
      <c r="Z455" s="416" t="str">
        <f t="shared" si="122"/>
        <v>-</v>
      </c>
      <c r="AA455" s="417"/>
      <c r="AB455" s="414" t="str">
        <f t="shared" si="123"/>
        <v>-</v>
      </c>
      <c r="AC455" s="415" t="str">
        <f t="shared" si="124"/>
        <v>-</v>
      </c>
      <c r="AD455" s="415" t="str">
        <f t="shared" si="125"/>
        <v>-</v>
      </c>
      <c r="AE455" s="416" t="str">
        <f t="shared" si="126"/>
        <v>-</v>
      </c>
      <c r="AF455" s="417"/>
      <c r="AG455" s="410" t="str">
        <f t="shared" si="127"/>
        <v>-</v>
      </c>
      <c r="AH455" s="417"/>
      <c r="AI455" s="418" t="str">
        <f t="shared" si="128"/>
        <v>ù</v>
      </c>
      <c r="AJ455" s="419" t="str">
        <f t="shared" si="129"/>
        <v>~</v>
      </c>
      <c r="AK455" s="417"/>
      <c r="AL455" s="414" t="str">
        <f t="shared" si="130"/>
        <v>-</v>
      </c>
      <c r="AM455" s="416" t="str">
        <f t="shared" si="131"/>
        <v>-</v>
      </c>
    </row>
    <row r="456" spans="2:39" ht="15" x14ac:dyDescent="0.3">
      <c r="B456" s="400" t="str">
        <f>IF(MAX(B$7:B455)+1&gt;MAX('Res.Aux.'!$Y$23:$Y$722),"-",MAX(B$7:B455)+1)</f>
        <v>-</v>
      </c>
      <c r="C456" s="401" t="str">
        <f>IF($B456="-","",INDEX('Res.Aux.'!$A$12:$AE$722,MATCH($B456,'Res.Aux.'!$Y$12:$Y$722,0),MATCH(C$6,'Res.Aux.'!$A$14:$AE$14,0)))</f>
        <v/>
      </c>
      <c r="D456" s="402" t="str">
        <f t="shared" si="116"/>
        <v/>
      </c>
      <c r="E456" s="403" t="str">
        <f>IF($B456="-","",INDEX('Res.Aux.'!$A$12:$AE$722,MATCH($B456,'Res.Aux.'!$Y$12:$Y$722,0),MATCH(E$6,'Res.Aux.'!$A$14:$AE$14,0)))</f>
        <v/>
      </c>
      <c r="F456" s="402" t="str">
        <f t="shared" si="117"/>
        <v/>
      </c>
      <c r="G456" s="404" t="str">
        <f>IF($B456="-","",INDEX('Res.Aux.'!$A$12:$AE$722,MATCH($B456,'Res.Aux.'!$Y$12:$Y$722,0),MATCH(G$6,'Res.Aux.'!$A$14:$AE$14,0)))</f>
        <v/>
      </c>
      <c r="H456" s="405" t="str">
        <f>IF($B456="-","",Datos!$I$16)</f>
        <v/>
      </c>
      <c r="I456" s="406" t="str">
        <f>IF($C456="","",Datos!$G$16)</f>
        <v/>
      </c>
      <c r="J456" s="407" t="str">
        <f>IF($B456="-","",INDEX('Res.Aux.'!$A$12:$AE$722,MATCH($B456,'Res.Aux.'!$Y$12:$Y$722,0),MATCH(J$6,'Res.Aux.'!$A$14:$AE$14,0)))</f>
        <v/>
      </c>
      <c r="K456" s="408" t="str">
        <f>IF($C456="","",Datos!$H$26)</f>
        <v/>
      </c>
      <c r="L456" s="409" t="str">
        <f>IF($I456="","",INDEX(Datos!$D$25:$I$33,MATCH('G. VAR. MAKRO'!$M456,Datos!$E$25:$E$33,0),MATCH('G. VAR. MAKRO'!$L$6,Datos!$D$26:$I$26,0)))</f>
        <v/>
      </c>
      <c r="M456" s="407" t="str">
        <f>IF($I456="","",INDEX('Res.Aux.'!$A$12:$AE$722,MATCH($B456,'Res.Aux.'!$Y$12:$Y$722,0),MATCH(M$6,'Res.Aux.'!$A$22:$AE$22,0)))</f>
        <v/>
      </c>
      <c r="N456" s="410" t="str">
        <f>IF($B456="-","",INDEX('Res.Aux.'!$A$12:$AE$722,MATCH($B456,'Res.Aux.'!$Y$12:$Y$722,0),MATCH(N$6,'Res.Aux.'!$A$14:$AE$14,0)))</f>
        <v/>
      </c>
      <c r="O456" s="411"/>
      <c r="P456" s="412" t="str">
        <f t="shared" ref="P456:P519" si="132">IF($B456="-","","C")</f>
        <v/>
      </c>
      <c r="Q456" s="413" t="str">
        <f t="shared" si="118"/>
        <v>ù</v>
      </c>
      <c r="R456" s="414" t="str">
        <f>IF($B456="-","",INDEX('Res.Aux.'!$A$12:$AE$722,MATCH($B456,'Res.Aux.'!$Y$12:$Y$722,0),MATCH(R$6,'Res.Aux.'!$A$15:$AE$15,0)))</f>
        <v/>
      </c>
      <c r="S456" s="415" t="str">
        <f>IF($B456="-","",INDEX('Res.Aux.'!$A$12:$AE$722,MATCH($B456,'Res.Aux.'!$Y$12:$Y$722,0),MATCH(S$6,'Res.Aux.'!$A$15:$AE$15,0)))</f>
        <v/>
      </c>
      <c r="T456" s="415" t="str">
        <f>IF($B456="-","",INDEX('Res.Aux.'!$A$12:$AE$722,MATCH($B456,'Res.Aux.'!$Y$12:$Y$722,0),MATCH(T$6,'Res.Aux.'!$A$15:$AE$15,0)))</f>
        <v/>
      </c>
      <c r="U456" s="416" t="str">
        <f>IF($B456="-","",INDEX('Res.Aux.'!$A$12:$AE$722,MATCH($B456,'Res.Aux.'!$Y$12:$Y$722,0),MATCH(U$6,'Res.Aux.'!$A$15:$AE$15,0)))</f>
        <v/>
      </c>
      <c r="V456" s="417"/>
      <c r="W456" s="414" t="str">
        <f t="shared" si="119"/>
        <v>-</v>
      </c>
      <c r="X456" s="415" t="str">
        <f t="shared" si="120"/>
        <v>-</v>
      </c>
      <c r="Y456" s="415" t="str">
        <f t="shared" si="121"/>
        <v>-</v>
      </c>
      <c r="Z456" s="416" t="str">
        <f t="shared" si="122"/>
        <v>-</v>
      </c>
      <c r="AA456" s="417"/>
      <c r="AB456" s="414" t="str">
        <f t="shared" si="123"/>
        <v>-</v>
      </c>
      <c r="AC456" s="415" t="str">
        <f t="shared" si="124"/>
        <v>-</v>
      </c>
      <c r="AD456" s="415" t="str">
        <f t="shared" si="125"/>
        <v>-</v>
      </c>
      <c r="AE456" s="416" t="str">
        <f t="shared" si="126"/>
        <v>-</v>
      </c>
      <c r="AF456" s="417"/>
      <c r="AG456" s="410" t="str">
        <f t="shared" si="127"/>
        <v>-</v>
      </c>
      <c r="AH456" s="417"/>
      <c r="AI456" s="418" t="str">
        <f t="shared" si="128"/>
        <v>ù</v>
      </c>
      <c r="AJ456" s="419" t="str">
        <f t="shared" si="129"/>
        <v>~</v>
      </c>
      <c r="AK456" s="417"/>
      <c r="AL456" s="414" t="str">
        <f t="shared" si="130"/>
        <v>-</v>
      </c>
      <c r="AM456" s="416" t="str">
        <f t="shared" si="131"/>
        <v>-</v>
      </c>
    </row>
    <row r="457" spans="2:39" ht="15" x14ac:dyDescent="0.3">
      <c r="B457" s="400" t="str">
        <f>IF(MAX(B$7:B456)+1&gt;MAX('Res.Aux.'!$Y$23:$Y$722),"-",MAX(B$7:B456)+1)</f>
        <v>-</v>
      </c>
      <c r="C457" s="401" t="str">
        <f>IF($B457="-","",INDEX('Res.Aux.'!$A$12:$AE$722,MATCH($B457,'Res.Aux.'!$Y$12:$Y$722,0),MATCH(C$6,'Res.Aux.'!$A$14:$AE$14,0)))</f>
        <v/>
      </c>
      <c r="D457" s="402" t="str">
        <f t="shared" si="116"/>
        <v/>
      </c>
      <c r="E457" s="403" t="str">
        <f>IF($B457="-","",INDEX('Res.Aux.'!$A$12:$AE$722,MATCH($B457,'Res.Aux.'!$Y$12:$Y$722,0),MATCH(E$6,'Res.Aux.'!$A$14:$AE$14,0)))</f>
        <v/>
      </c>
      <c r="F457" s="402" t="str">
        <f t="shared" si="117"/>
        <v/>
      </c>
      <c r="G457" s="404" t="str">
        <f>IF($B457="-","",INDEX('Res.Aux.'!$A$12:$AE$722,MATCH($B457,'Res.Aux.'!$Y$12:$Y$722,0),MATCH(G$6,'Res.Aux.'!$A$14:$AE$14,0)))</f>
        <v/>
      </c>
      <c r="H457" s="405" t="str">
        <f>IF($B457="-","",Datos!$I$16)</f>
        <v/>
      </c>
      <c r="I457" s="406" t="str">
        <f>IF($C457="","",Datos!$G$16)</f>
        <v/>
      </c>
      <c r="J457" s="407" t="str">
        <f>IF($B457="-","",INDEX('Res.Aux.'!$A$12:$AE$722,MATCH($B457,'Res.Aux.'!$Y$12:$Y$722,0),MATCH(J$6,'Res.Aux.'!$A$14:$AE$14,0)))</f>
        <v/>
      </c>
      <c r="K457" s="408" t="str">
        <f>IF($C457="","",Datos!$H$26)</f>
        <v/>
      </c>
      <c r="L457" s="409" t="str">
        <f>IF($I457="","",INDEX(Datos!$D$25:$I$33,MATCH('G. VAR. MAKRO'!$M457,Datos!$E$25:$E$33,0),MATCH('G. VAR. MAKRO'!$L$6,Datos!$D$26:$I$26,0)))</f>
        <v/>
      </c>
      <c r="M457" s="407" t="str">
        <f>IF($I457="","",INDEX('Res.Aux.'!$A$12:$AE$722,MATCH($B457,'Res.Aux.'!$Y$12:$Y$722,0),MATCH(M$6,'Res.Aux.'!$A$22:$AE$22,0)))</f>
        <v/>
      </c>
      <c r="N457" s="410" t="str">
        <f>IF($B457="-","",INDEX('Res.Aux.'!$A$12:$AE$722,MATCH($B457,'Res.Aux.'!$Y$12:$Y$722,0),MATCH(N$6,'Res.Aux.'!$A$14:$AE$14,0)))</f>
        <v/>
      </c>
      <c r="O457" s="411"/>
      <c r="P457" s="412" t="str">
        <f t="shared" si="132"/>
        <v/>
      </c>
      <c r="Q457" s="413" t="str">
        <f t="shared" si="118"/>
        <v>ù</v>
      </c>
      <c r="R457" s="414" t="str">
        <f>IF($B457="-","",INDEX('Res.Aux.'!$A$12:$AE$722,MATCH($B457,'Res.Aux.'!$Y$12:$Y$722,0),MATCH(R$6,'Res.Aux.'!$A$15:$AE$15,0)))</f>
        <v/>
      </c>
      <c r="S457" s="415" t="str">
        <f>IF($B457="-","",INDEX('Res.Aux.'!$A$12:$AE$722,MATCH($B457,'Res.Aux.'!$Y$12:$Y$722,0),MATCH(S$6,'Res.Aux.'!$A$15:$AE$15,0)))</f>
        <v/>
      </c>
      <c r="T457" s="415" t="str">
        <f>IF($B457="-","",INDEX('Res.Aux.'!$A$12:$AE$722,MATCH($B457,'Res.Aux.'!$Y$12:$Y$722,0),MATCH(T$6,'Res.Aux.'!$A$15:$AE$15,0)))</f>
        <v/>
      </c>
      <c r="U457" s="416" t="str">
        <f>IF($B457="-","",INDEX('Res.Aux.'!$A$12:$AE$722,MATCH($B457,'Res.Aux.'!$Y$12:$Y$722,0),MATCH(U$6,'Res.Aux.'!$A$15:$AE$15,0)))</f>
        <v/>
      </c>
      <c r="V457" s="417"/>
      <c r="W457" s="414" t="str">
        <f t="shared" si="119"/>
        <v>-</v>
      </c>
      <c r="X457" s="415" t="str">
        <f t="shared" si="120"/>
        <v>-</v>
      </c>
      <c r="Y457" s="415" t="str">
        <f t="shared" si="121"/>
        <v>-</v>
      </c>
      <c r="Z457" s="416" t="str">
        <f t="shared" si="122"/>
        <v>-</v>
      </c>
      <c r="AA457" s="417"/>
      <c r="AB457" s="414" t="str">
        <f t="shared" si="123"/>
        <v>-</v>
      </c>
      <c r="AC457" s="415" t="str">
        <f t="shared" si="124"/>
        <v>-</v>
      </c>
      <c r="AD457" s="415" t="str">
        <f t="shared" si="125"/>
        <v>-</v>
      </c>
      <c r="AE457" s="416" t="str">
        <f t="shared" si="126"/>
        <v>-</v>
      </c>
      <c r="AF457" s="417"/>
      <c r="AG457" s="410" t="str">
        <f t="shared" si="127"/>
        <v>-</v>
      </c>
      <c r="AH457" s="417"/>
      <c r="AI457" s="418" t="str">
        <f t="shared" si="128"/>
        <v>ù</v>
      </c>
      <c r="AJ457" s="419" t="str">
        <f t="shared" si="129"/>
        <v>~</v>
      </c>
      <c r="AK457" s="417"/>
      <c r="AL457" s="414" t="str">
        <f t="shared" si="130"/>
        <v>-</v>
      </c>
      <c r="AM457" s="416" t="str">
        <f t="shared" si="131"/>
        <v>-</v>
      </c>
    </row>
    <row r="458" spans="2:39" ht="15" x14ac:dyDescent="0.3">
      <c r="B458" s="400" t="str">
        <f>IF(MAX(B$7:B457)+1&gt;MAX('Res.Aux.'!$Y$23:$Y$722),"-",MAX(B$7:B457)+1)</f>
        <v>-</v>
      </c>
      <c r="C458" s="401" t="str">
        <f>IF($B458="-","",INDEX('Res.Aux.'!$A$12:$AE$722,MATCH($B458,'Res.Aux.'!$Y$12:$Y$722,0),MATCH(C$6,'Res.Aux.'!$A$14:$AE$14,0)))</f>
        <v/>
      </c>
      <c r="D458" s="402" t="str">
        <f t="shared" si="116"/>
        <v/>
      </c>
      <c r="E458" s="403" t="str">
        <f>IF($B458="-","",INDEX('Res.Aux.'!$A$12:$AE$722,MATCH($B458,'Res.Aux.'!$Y$12:$Y$722,0),MATCH(E$6,'Res.Aux.'!$A$14:$AE$14,0)))</f>
        <v/>
      </c>
      <c r="F458" s="402" t="str">
        <f t="shared" si="117"/>
        <v/>
      </c>
      <c r="G458" s="404" t="str">
        <f>IF($B458="-","",INDEX('Res.Aux.'!$A$12:$AE$722,MATCH($B458,'Res.Aux.'!$Y$12:$Y$722,0),MATCH(G$6,'Res.Aux.'!$A$14:$AE$14,0)))</f>
        <v/>
      </c>
      <c r="H458" s="405" t="str">
        <f>IF($B458="-","",Datos!$I$16)</f>
        <v/>
      </c>
      <c r="I458" s="406" t="str">
        <f>IF($C458="","",Datos!$G$16)</f>
        <v/>
      </c>
      <c r="J458" s="407" t="str">
        <f>IF($B458="-","",INDEX('Res.Aux.'!$A$12:$AE$722,MATCH($B458,'Res.Aux.'!$Y$12:$Y$722,0),MATCH(J$6,'Res.Aux.'!$A$14:$AE$14,0)))</f>
        <v/>
      </c>
      <c r="K458" s="408" t="str">
        <f>IF($C458="","",Datos!$H$26)</f>
        <v/>
      </c>
      <c r="L458" s="409" t="str">
        <f>IF($I458="","",INDEX(Datos!$D$25:$I$33,MATCH('G. VAR. MAKRO'!$M458,Datos!$E$25:$E$33,0),MATCH('G. VAR. MAKRO'!$L$6,Datos!$D$26:$I$26,0)))</f>
        <v/>
      </c>
      <c r="M458" s="407" t="str">
        <f>IF($I458="","",INDEX('Res.Aux.'!$A$12:$AE$722,MATCH($B458,'Res.Aux.'!$Y$12:$Y$722,0),MATCH(M$6,'Res.Aux.'!$A$22:$AE$22,0)))</f>
        <v/>
      </c>
      <c r="N458" s="410" t="str">
        <f>IF($B458="-","",INDEX('Res.Aux.'!$A$12:$AE$722,MATCH($B458,'Res.Aux.'!$Y$12:$Y$722,0),MATCH(N$6,'Res.Aux.'!$A$14:$AE$14,0)))</f>
        <v/>
      </c>
      <c r="O458" s="411"/>
      <c r="P458" s="412" t="str">
        <f t="shared" si="132"/>
        <v/>
      </c>
      <c r="Q458" s="413" t="str">
        <f t="shared" si="118"/>
        <v>ù</v>
      </c>
      <c r="R458" s="414" t="str">
        <f>IF($B458="-","",INDEX('Res.Aux.'!$A$12:$AE$722,MATCH($B458,'Res.Aux.'!$Y$12:$Y$722,0),MATCH(R$6,'Res.Aux.'!$A$15:$AE$15,0)))</f>
        <v/>
      </c>
      <c r="S458" s="415" t="str">
        <f>IF($B458="-","",INDEX('Res.Aux.'!$A$12:$AE$722,MATCH($B458,'Res.Aux.'!$Y$12:$Y$722,0),MATCH(S$6,'Res.Aux.'!$A$15:$AE$15,0)))</f>
        <v/>
      </c>
      <c r="T458" s="415" t="str">
        <f>IF($B458="-","",INDEX('Res.Aux.'!$A$12:$AE$722,MATCH($B458,'Res.Aux.'!$Y$12:$Y$722,0),MATCH(T$6,'Res.Aux.'!$A$15:$AE$15,0)))</f>
        <v/>
      </c>
      <c r="U458" s="416" t="str">
        <f>IF($B458="-","",INDEX('Res.Aux.'!$A$12:$AE$722,MATCH($B458,'Res.Aux.'!$Y$12:$Y$722,0),MATCH(U$6,'Res.Aux.'!$A$15:$AE$15,0)))</f>
        <v/>
      </c>
      <c r="V458" s="417"/>
      <c r="W458" s="414" t="str">
        <f t="shared" si="119"/>
        <v>-</v>
      </c>
      <c r="X458" s="415" t="str">
        <f t="shared" si="120"/>
        <v>-</v>
      </c>
      <c r="Y458" s="415" t="str">
        <f t="shared" si="121"/>
        <v>-</v>
      </c>
      <c r="Z458" s="416" t="str">
        <f t="shared" si="122"/>
        <v>-</v>
      </c>
      <c r="AA458" s="417"/>
      <c r="AB458" s="414" t="str">
        <f t="shared" si="123"/>
        <v>-</v>
      </c>
      <c r="AC458" s="415" t="str">
        <f t="shared" si="124"/>
        <v>-</v>
      </c>
      <c r="AD458" s="415" t="str">
        <f t="shared" si="125"/>
        <v>-</v>
      </c>
      <c r="AE458" s="416" t="str">
        <f t="shared" si="126"/>
        <v>-</v>
      </c>
      <c r="AF458" s="417"/>
      <c r="AG458" s="410" t="str">
        <f t="shared" si="127"/>
        <v>-</v>
      </c>
      <c r="AH458" s="417"/>
      <c r="AI458" s="418" t="str">
        <f t="shared" si="128"/>
        <v>ù</v>
      </c>
      <c r="AJ458" s="419" t="str">
        <f t="shared" si="129"/>
        <v>~</v>
      </c>
      <c r="AK458" s="417"/>
      <c r="AL458" s="414" t="str">
        <f t="shared" si="130"/>
        <v>-</v>
      </c>
      <c r="AM458" s="416" t="str">
        <f t="shared" si="131"/>
        <v>-</v>
      </c>
    </row>
    <row r="459" spans="2:39" ht="15" x14ac:dyDescent="0.3">
      <c r="B459" s="400" t="str">
        <f>IF(MAX(B$7:B458)+1&gt;MAX('Res.Aux.'!$Y$23:$Y$722),"-",MAX(B$7:B458)+1)</f>
        <v>-</v>
      </c>
      <c r="C459" s="401" t="str">
        <f>IF($B459="-","",INDEX('Res.Aux.'!$A$12:$AE$722,MATCH($B459,'Res.Aux.'!$Y$12:$Y$722,0),MATCH(C$6,'Res.Aux.'!$A$14:$AE$14,0)))</f>
        <v/>
      </c>
      <c r="D459" s="402" t="str">
        <f t="shared" si="116"/>
        <v/>
      </c>
      <c r="E459" s="403" t="str">
        <f>IF($B459="-","",INDEX('Res.Aux.'!$A$12:$AE$722,MATCH($B459,'Res.Aux.'!$Y$12:$Y$722,0),MATCH(E$6,'Res.Aux.'!$A$14:$AE$14,0)))</f>
        <v/>
      </c>
      <c r="F459" s="402" t="str">
        <f t="shared" si="117"/>
        <v/>
      </c>
      <c r="G459" s="404" t="str">
        <f>IF($B459="-","",INDEX('Res.Aux.'!$A$12:$AE$722,MATCH($B459,'Res.Aux.'!$Y$12:$Y$722,0),MATCH(G$6,'Res.Aux.'!$A$14:$AE$14,0)))</f>
        <v/>
      </c>
      <c r="H459" s="405" t="str">
        <f>IF($B459="-","",Datos!$I$16)</f>
        <v/>
      </c>
      <c r="I459" s="406" t="str">
        <f>IF($C459="","",Datos!$G$16)</f>
        <v/>
      </c>
      <c r="J459" s="407" t="str">
        <f>IF($B459="-","",INDEX('Res.Aux.'!$A$12:$AE$722,MATCH($B459,'Res.Aux.'!$Y$12:$Y$722,0),MATCH(J$6,'Res.Aux.'!$A$14:$AE$14,0)))</f>
        <v/>
      </c>
      <c r="K459" s="408" t="str">
        <f>IF($C459="","",Datos!$H$26)</f>
        <v/>
      </c>
      <c r="L459" s="409" t="str">
        <f>IF($I459="","",INDEX(Datos!$D$25:$I$33,MATCH('G. VAR. MAKRO'!$M459,Datos!$E$25:$E$33,0),MATCH('G. VAR. MAKRO'!$L$6,Datos!$D$26:$I$26,0)))</f>
        <v/>
      </c>
      <c r="M459" s="407" t="str">
        <f>IF($I459="","",INDEX('Res.Aux.'!$A$12:$AE$722,MATCH($B459,'Res.Aux.'!$Y$12:$Y$722,0),MATCH(M$6,'Res.Aux.'!$A$22:$AE$22,0)))</f>
        <v/>
      </c>
      <c r="N459" s="410" t="str">
        <f>IF($B459="-","",INDEX('Res.Aux.'!$A$12:$AE$722,MATCH($B459,'Res.Aux.'!$Y$12:$Y$722,0),MATCH(N$6,'Res.Aux.'!$A$14:$AE$14,0)))</f>
        <v/>
      </c>
      <c r="O459" s="411"/>
      <c r="P459" s="412" t="str">
        <f t="shared" si="132"/>
        <v/>
      </c>
      <c r="Q459" s="413" t="str">
        <f t="shared" si="118"/>
        <v>ù</v>
      </c>
      <c r="R459" s="414" t="str">
        <f>IF($B459="-","",INDEX('Res.Aux.'!$A$12:$AE$722,MATCH($B459,'Res.Aux.'!$Y$12:$Y$722,0),MATCH(R$6,'Res.Aux.'!$A$15:$AE$15,0)))</f>
        <v/>
      </c>
      <c r="S459" s="415" t="str">
        <f>IF($B459="-","",INDEX('Res.Aux.'!$A$12:$AE$722,MATCH($B459,'Res.Aux.'!$Y$12:$Y$722,0),MATCH(S$6,'Res.Aux.'!$A$15:$AE$15,0)))</f>
        <v/>
      </c>
      <c r="T459" s="415" t="str">
        <f>IF($B459="-","",INDEX('Res.Aux.'!$A$12:$AE$722,MATCH($B459,'Res.Aux.'!$Y$12:$Y$722,0),MATCH(T$6,'Res.Aux.'!$A$15:$AE$15,0)))</f>
        <v/>
      </c>
      <c r="U459" s="416" t="str">
        <f>IF($B459="-","",INDEX('Res.Aux.'!$A$12:$AE$722,MATCH($B459,'Res.Aux.'!$Y$12:$Y$722,0),MATCH(U$6,'Res.Aux.'!$A$15:$AE$15,0)))</f>
        <v/>
      </c>
      <c r="V459" s="417"/>
      <c r="W459" s="414" t="str">
        <f t="shared" si="119"/>
        <v>-</v>
      </c>
      <c r="X459" s="415" t="str">
        <f t="shared" si="120"/>
        <v>-</v>
      </c>
      <c r="Y459" s="415" t="str">
        <f t="shared" si="121"/>
        <v>-</v>
      </c>
      <c r="Z459" s="416" t="str">
        <f t="shared" si="122"/>
        <v>-</v>
      </c>
      <c r="AA459" s="417"/>
      <c r="AB459" s="414" t="str">
        <f t="shared" si="123"/>
        <v>-</v>
      </c>
      <c r="AC459" s="415" t="str">
        <f t="shared" si="124"/>
        <v>-</v>
      </c>
      <c r="AD459" s="415" t="str">
        <f t="shared" si="125"/>
        <v>-</v>
      </c>
      <c r="AE459" s="416" t="str">
        <f t="shared" si="126"/>
        <v>-</v>
      </c>
      <c r="AF459" s="417"/>
      <c r="AG459" s="410" t="str">
        <f t="shared" si="127"/>
        <v>-</v>
      </c>
      <c r="AH459" s="417"/>
      <c r="AI459" s="418" t="str">
        <f t="shared" si="128"/>
        <v>ù</v>
      </c>
      <c r="AJ459" s="419" t="str">
        <f t="shared" si="129"/>
        <v>~</v>
      </c>
      <c r="AK459" s="417"/>
      <c r="AL459" s="414" t="str">
        <f t="shared" si="130"/>
        <v>-</v>
      </c>
      <c r="AM459" s="416" t="str">
        <f t="shared" si="131"/>
        <v>-</v>
      </c>
    </row>
    <row r="460" spans="2:39" ht="15" x14ac:dyDescent="0.3">
      <c r="B460" s="400" t="str">
        <f>IF(MAX(B$7:B459)+1&gt;MAX('Res.Aux.'!$Y$23:$Y$722),"-",MAX(B$7:B459)+1)</f>
        <v>-</v>
      </c>
      <c r="C460" s="401" t="str">
        <f>IF($B460="-","",INDEX('Res.Aux.'!$A$12:$AE$722,MATCH($B460,'Res.Aux.'!$Y$12:$Y$722,0),MATCH(C$6,'Res.Aux.'!$A$14:$AE$14,0)))</f>
        <v/>
      </c>
      <c r="D460" s="402" t="str">
        <f t="shared" si="116"/>
        <v/>
      </c>
      <c r="E460" s="403" t="str">
        <f>IF($B460="-","",INDEX('Res.Aux.'!$A$12:$AE$722,MATCH($B460,'Res.Aux.'!$Y$12:$Y$722,0),MATCH(E$6,'Res.Aux.'!$A$14:$AE$14,0)))</f>
        <v/>
      </c>
      <c r="F460" s="402" t="str">
        <f t="shared" si="117"/>
        <v/>
      </c>
      <c r="G460" s="404" t="str">
        <f>IF($B460="-","",INDEX('Res.Aux.'!$A$12:$AE$722,MATCH($B460,'Res.Aux.'!$Y$12:$Y$722,0),MATCH(G$6,'Res.Aux.'!$A$14:$AE$14,0)))</f>
        <v/>
      </c>
      <c r="H460" s="405" t="str">
        <f>IF($B460="-","",Datos!$I$16)</f>
        <v/>
      </c>
      <c r="I460" s="406" t="str">
        <f>IF($C460="","",Datos!$G$16)</f>
        <v/>
      </c>
      <c r="J460" s="407" t="str">
        <f>IF($B460="-","",INDEX('Res.Aux.'!$A$12:$AE$722,MATCH($B460,'Res.Aux.'!$Y$12:$Y$722,0),MATCH(J$6,'Res.Aux.'!$A$14:$AE$14,0)))</f>
        <v/>
      </c>
      <c r="K460" s="408" t="str">
        <f>IF($C460="","",Datos!$H$26)</f>
        <v/>
      </c>
      <c r="L460" s="409" t="str">
        <f>IF($I460="","",INDEX(Datos!$D$25:$I$33,MATCH('G. VAR. MAKRO'!$M460,Datos!$E$25:$E$33,0),MATCH('G. VAR. MAKRO'!$L$6,Datos!$D$26:$I$26,0)))</f>
        <v/>
      </c>
      <c r="M460" s="407" t="str">
        <f>IF($I460="","",INDEX('Res.Aux.'!$A$12:$AE$722,MATCH($B460,'Res.Aux.'!$Y$12:$Y$722,0),MATCH(M$6,'Res.Aux.'!$A$22:$AE$22,0)))</f>
        <v/>
      </c>
      <c r="N460" s="410" t="str">
        <f>IF($B460="-","",INDEX('Res.Aux.'!$A$12:$AE$722,MATCH($B460,'Res.Aux.'!$Y$12:$Y$722,0),MATCH(N$6,'Res.Aux.'!$A$14:$AE$14,0)))</f>
        <v/>
      </c>
      <c r="O460" s="411"/>
      <c r="P460" s="412" t="str">
        <f t="shared" si="132"/>
        <v/>
      </c>
      <c r="Q460" s="413" t="str">
        <f t="shared" si="118"/>
        <v>ù</v>
      </c>
      <c r="R460" s="414" t="str">
        <f>IF($B460="-","",INDEX('Res.Aux.'!$A$12:$AE$722,MATCH($B460,'Res.Aux.'!$Y$12:$Y$722,0),MATCH(R$6,'Res.Aux.'!$A$15:$AE$15,0)))</f>
        <v/>
      </c>
      <c r="S460" s="415" t="str">
        <f>IF($B460="-","",INDEX('Res.Aux.'!$A$12:$AE$722,MATCH($B460,'Res.Aux.'!$Y$12:$Y$722,0),MATCH(S$6,'Res.Aux.'!$A$15:$AE$15,0)))</f>
        <v/>
      </c>
      <c r="T460" s="415" t="str">
        <f>IF($B460="-","",INDEX('Res.Aux.'!$A$12:$AE$722,MATCH($B460,'Res.Aux.'!$Y$12:$Y$722,0),MATCH(T$6,'Res.Aux.'!$A$15:$AE$15,0)))</f>
        <v/>
      </c>
      <c r="U460" s="416" t="str">
        <f>IF($B460="-","",INDEX('Res.Aux.'!$A$12:$AE$722,MATCH($B460,'Res.Aux.'!$Y$12:$Y$722,0),MATCH(U$6,'Res.Aux.'!$A$15:$AE$15,0)))</f>
        <v/>
      </c>
      <c r="V460" s="417"/>
      <c r="W460" s="414" t="str">
        <f t="shared" si="119"/>
        <v>-</v>
      </c>
      <c r="X460" s="415" t="str">
        <f t="shared" si="120"/>
        <v>-</v>
      </c>
      <c r="Y460" s="415" t="str">
        <f t="shared" si="121"/>
        <v>-</v>
      </c>
      <c r="Z460" s="416" t="str">
        <f t="shared" si="122"/>
        <v>-</v>
      </c>
      <c r="AA460" s="417"/>
      <c r="AB460" s="414" t="str">
        <f t="shared" si="123"/>
        <v>-</v>
      </c>
      <c r="AC460" s="415" t="str">
        <f t="shared" si="124"/>
        <v>-</v>
      </c>
      <c r="AD460" s="415" t="str">
        <f t="shared" si="125"/>
        <v>-</v>
      </c>
      <c r="AE460" s="416" t="str">
        <f t="shared" si="126"/>
        <v>-</v>
      </c>
      <c r="AF460" s="417"/>
      <c r="AG460" s="410" t="str">
        <f t="shared" si="127"/>
        <v>-</v>
      </c>
      <c r="AH460" s="417"/>
      <c r="AI460" s="418" t="str">
        <f t="shared" si="128"/>
        <v>ù</v>
      </c>
      <c r="AJ460" s="419" t="str">
        <f t="shared" si="129"/>
        <v>~</v>
      </c>
      <c r="AK460" s="417"/>
      <c r="AL460" s="414" t="str">
        <f t="shared" si="130"/>
        <v>-</v>
      </c>
      <c r="AM460" s="416" t="str">
        <f t="shared" si="131"/>
        <v>-</v>
      </c>
    </row>
    <row r="461" spans="2:39" ht="15" x14ac:dyDescent="0.3">
      <c r="B461" s="400" t="str">
        <f>IF(MAX(B$7:B460)+1&gt;MAX('Res.Aux.'!$Y$23:$Y$722),"-",MAX(B$7:B460)+1)</f>
        <v>-</v>
      </c>
      <c r="C461" s="401" t="str">
        <f>IF($B461="-","",INDEX('Res.Aux.'!$A$12:$AE$722,MATCH($B461,'Res.Aux.'!$Y$12:$Y$722,0),MATCH(C$6,'Res.Aux.'!$A$14:$AE$14,0)))</f>
        <v/>
      </c>
      <c r="D461" s="402" t="str">
        <f t="shared" si="116"/>
        <v/>
      </c>
      <c r="E461" s="403" t="str">
        <f>IF($B461="-","",INDEX('Res.Aux.'!$A$12:$AE$722,MATCH($B461,'Res.Aux.'!$Y$12:$Y$722,0),MATCH(E$6,'Res.Aux.'!$A$14:$AE$14,0)))</f>
        <v/>
      </c>
      <c r="F461" s="402" t="str">
        <f t="shared" si="117"/>
        <v/>
      </c>
      <c r="G461" s="404" t="str">
        <f>IF($B461="-","",INDEX('Res.Aux.'!$A$12:$AE$722,MATCH($B461,'Res.Aux.'!$Y$12:$Y$722,0),MATCH(G$6,'Res.Aux.'!$A$14:$AE$14,0)))</f>
        <v/>
      </c>
      <c r="H461" s="405" t="str">
        <f>IF($B461="-","",Datos!$I$16)</f>
        <v/>
      </c>
      <c r="I461" s="406" t="str">
        <f>IF($C461="","",Datos!$G$16)</f>
        <v/>
      </c>
      <c r="J461" s="407" t="str">
        <f>IF($B461="-","",INDEX('Res.Aux.'!$A$12:$AE$722,MATCH($B461,'Res.Aux.'!$Y$12:$Y$722,0),MATCH(J$6,'Res.Aux.'!$A$14:$AE$14,0)))</f>
        <v/>
      </c>
      <c r="K461" s="408" t="str">
        <f>IF($C461="","",Datos!$H$26)</f>
        <v/>
      </c>
      <c r="L461" s="409" t="str">
        <f>IF($I461="","",INDEX(Datos!$D$25:$I$33,MATCH('G. VAR. MAKRO'!$M461,Datos!$E$25:$E$33,0),MATCH('G. VAR. MAKRO'!$L$6,Datos!$D$26:$I$26,0)))</f>
        <v/>
      </c>
      <c r="M461" s="407" t="str">
        <f>IF($I461="","",INDEX('Res.Aux.'!$A$12:$AE$722,MATCH($B461,'Res.Aux.'!$Y$12:$Y$722,0),MATCH(M$6,'Res.Aux.'!$A$22:$AE$22,0)))</f>
        <v/>
      </c>
      <c r="N461" s="410" t="str">
        <f>IF($B461="-","",INDEX('Res.Aux.'!$A$12:$AE$722,MATCH($B461,'Res.Aux.'!$Y$12:$Y$722,0),MATCH(N$6,'Res.Aux.'!$A$14:$AE$14,0)))</f>
        <v/>
      </c>
      <c r="O461" s="411"/>
      <c r="P461" s="412" t="str">
        <f t="shared" si="132"/>
        <v/>
      </c>
      <c r="Q461" s="413" t="str">
        <f t="shared" si="118"/>
        <v>ù</v>
      </c>
      <c r="R461" s="414" t="str">
        <f>IF($B461="-","",INDEX('Res.Aux.'!$A$12:$AE$722,MATCH($B461,'Res.Aux.'!$Y$12:$Y$722,0),MATCH(R$6,'Res.Aux.'!$A$15:$AE$15,0)))</f>
        <v/>
      </c>
      <c r="S461" s="415" t="str">
        <f>IF($B461="-","",INDEX('Res.Aux.'!$A$12:$AE$722,MATCH($B461,'Res.Aux.'!$Y$12:$Y$722,0),MATCH(S$6,'Res.Aux.'!$A$15:$AE$15,0)))</f>
        <v/>
      </c>
      <c r="T461" s="415" t="str">
        <f>IF($B461="-","",INDEX('Res.Aux.'!$A$12:$AE$722,MATCH($B461,'Res.Aux.'!$Y$12:$Y$722,0),MATCH(T$6,'Res.Aux.'!$A$15:$AE$15,0)))</f>
        <v/>
      </c>
      <c r="U461" s="416" t="str">
        <f>IF($B461="-","",INDEX('Res.Aux.'!$A$12:$AE$722,MATCH($B461,'Res.Aux.'!$Y$12:$Y$722,0),MATCH(U$6,'Res.Aux.'!$A$15:$AE$15,0)))</f>
        <v/>
      </c>
      <c r="V461" s="417"/>
      <c r="W461" s="414" t="str">
        <f t="shared" si="119"/>
        <v>-</v>
      </c>
      <c r="X461" s="415" t="str">
        <f t="shared" si="120"/>
        <v>-</v>
      </c>
      <c r="Y461" s="415" t="str">
        <f t="shared" si="121"/>
        <v>-</v>
      </c>
      <c r="Z461" s="416" t="str">
        <f t="shared" si="122"/>
        <v>-</v>
      </c>
      <c r="AA461" s="417"/>
      <c r="AB461" s="414" t="str">
        <f t="shared" si="123"/>
        <v>-</v>
      </c>
      <c r="AC461" s="415" t="str">
        <f t="shared" si="124"/>
        <v>-</v>
      </c>
      <c r="AD461" s="415" t="str">
        <f t="shared" si="125"/>
        <v>-</v>
      </c>
      <c r="AE461" s="416" t="str">
        <f t="shared" si="126"/>
        <v>-</v>
      </c>
      <c r="AF461" s="417"/>
      <c r="AG461" s="410" t="str">
        <f t="shared" si="127"/>
        <v>-</v>
      </c>
      <c r="AH461" s="417"/>
      <c r="AI461" s="418" t="str">
        <f t="shared" si="128"/>
        <v>ù</v>
      </c>
      <c r="AJ461" s="419" t="str">
        <f t="shared" si="129"/>
        <v>~</v>
      </c>
      <c r="AK461" s="417"/>
      <c r="AL461" s="414" t="str">
        <f t="shared" si="130"/>
        <v>-</v>
      </c>
      <c r="AM461" s="416" t="str">
        <f t="shared" si="131"/>
        <v>-</v>
      </c>
    </row>
    <row r="462" spans="2:39" ht="15" x14ac:dyDescent="0.3">
      <c r="B462" s="400" t="str">
        <f>IF(MAX(B$7:B461)+1&gt;MAX('Res.Aux.'!$Y$23:$Y$722),"-",MAX(B$7:B461)+1)</f>
        <v>-</v>
      </c>
      <c r="C462" s="401" t="str">
        <f>IF($B462="-","",INDEX('Res.Aux.'!$A$12:$AE$722,MATCH($B462,'Res.Aux.'!$Y$12:$Y$722,0),MATCH(C$6,'Res.Aux.'!$A$14:$AE$14,0)))</f>
        <v/>
      </c>
      <c r="D462" s="402" t="str">
        <f t="shared" ref="D462:D525" si="133">IF(C462="","","/")</f>
        <v/>
      </c>
      <c r="E462" s="403" t="str">
        <f>IF($B462="-","",INDEX('Res.Aux.'!$A$12:$AE$722,MATCH($B462,'Res.Aux.'!$Y$12:$Y$722,0),MATCH(E$6,'Res.Aux.'!$A$14:$AE$14,0)))</f>
        <v/>
      </c>
      <c r="F462" s="402" t="str">
        <f t="shared" ref="F462:F525" si="134">IF(E462="","","/")</f>
        <v/>
      </c>
      <c r="G462" s="404" t="str">
        <f>IF($B462="-","",INDEX('Res.Aux.'!$A$12:$AE$722,MATCH($B462,'Res.Aux.'!$Y$12:$Y$722,0),MATCH(G$6,'Res.Aux.'!$A$14:$AE$14,0)))</f>
        <v/>
      </c>
      <c r="H462" s="405" t="str">
        <f>IF($B462="-","",Datos!$I$16)</f>
        <v/>
      </c>
      <c r="I462" s="406" t="str">
        <f>IF($C462="","",Datos!$G$16)</f>
        <v/>
      </c>
      <c r="J462" s="407" t="str">
        <f>IF($B462="-","",INDEX('Res.Aux.'!$A$12:$AE$722,MATCH($B462,'Res.Aux.'!$Y$12:$Y$722,0),MATCH(J$6,'Res.Aux.'!$A$14:$AE$14,0)))</f>
        <v/>
      </c>
      <c r="K462" s="408" t="str">
        <f>IF($C462="","",Datos!$H$26)</f>
        <v/>
      </c>
      <c r="L462" s="409" t="str">
        <f>IF($I462="","",INDEX(Datos!$D$25:$I$33,MATCH('G. VAR. MAKRO'!$M462,Datos!$E$25:$E$33,0),MATCH('G. VAR. MAKRO'!$L$6,Datos!$D$26:$I$26,0)))</f>
        <v/>
      </c>
      <c r="M462" s="407" t="str">
        <f>IF($I462="","",INDEX('Res.Aux.'!$A$12:$AE$722,MATCH($B462,'Res.Aux.'!$Y$12:$Y$722,0),MATCH(M$6,'Res.Aux.'!$A$22:$AE$22,0)))</f>
        <v/>
      </c>
      <c r="N462" s="410" t="str">
        <f>IF($B462="-","",INDEX('Res.Aux.'!$A$12:$AE$722,MATCH($B462,'Res.Aux.'!$Y$12:$Y$722,0),MATCH(N$6,'Res.Aux.'!$A$14:$AE$14,0)))</f>
        <v/>
      </c>
      <c r="O462" s="411"/>
      <c r="P462" s="412" t="str">
        <f t="shared" si="132"/>
        <v/>
      </c>
      <c r="Q462" s="413" t="str">
        <f t="shared" ref="Q462:Q525" si="135">AI462</f>
        <v>ù</v>
      </c>
      <c r="R462" s="414" t="str">
        <f>IF($B462="-","",INDEX('Res.Aux.'!$A$12:$AE$722,MATCH($B462,'Res.Aux.'!$Y$12:$Y$722,0),MATCH(R$6,'Res.Aux.'!$A$15:$AE$15,0)))</f>
        <v/>
      </c>
      <c r="S462" s="415" t="str">
        <f>IF($B462="-","",INDEX('Res.Aux.'!$A$12:$AE$722,MATCH($B462,'Res.Aux.'!$Y$12:$Y$722,0),MATCH(S$6,'Res.Aux.'!$A$15:$AE$15,0)))</f>
        <v/>
      </c>
      <c r="T462" s="415" t="str">
        <f>IF($B462="-","",INDEX('Res.Aux.'!$A$12:$AE$722,MATCH($B462,'Res.Aux.'!$Y$12:$Y$722,0),MATCH(T$6,'Res.Aux.'!$A$15:$AE$15,0)))</f>
        <v/>
      </c>
      <c r="U462" s="416" t="str">
        <f>IF($B462="-","",INDEX('Res.Aux.'!$A$12:$AE$722,MATCH($B462,'Res.Aux.'!$Y$12:$Y$722,0),MATCH(U$6,'Res.Aux.'!$A$15:$AE$15,0)))</f>
        <v/>
      </c>
      <c r="V462" s="417"/>
      <c r="W462" s="414" t="str">
        <f t="shared" ref="W462:W525" si="136">IF(OR(R462="-",R462=0,R462=""),"-",(R462*W$1))</f>
        <v>-</v>
      </c>
      <c r="X462" s="415" t="str">
        <f t="shared" ref="X462:X525" si="137">IF(OR(S462="-",S462=0,S462=""),"-",(S462*X$1))</f>
        <v>-</v>
      </c>
      <c r="Y462" s="415" t="str">
        <f t="shared" ref="Y462:Y525" si="138">IF(OR(T462="-",T462=0,T462=""),"-",(T462*Y$1))</f>
        <v>-</v>
      </c>
      <c r="Z462" s="416" t="str">
        <f t="shared" ref="Z462:Z525" si="139">IF(OR(U462="-",U462=0,U462=""),"-",(U462*Z$1))</f>
        <v>-</v>
      </c>
      <c r="AA462" s="417"/>
      <c r="AB462" s="414" t="str">
        <f t="shared" ref="AB462:AB525" si="140">IF(SUM(R462,W462)=0,"-",SUM(R462,W462))</f>
        <v>-</v>
      </c>
      <c r="AC462" s="415" t="str">
        <f t="shared" ref="AC462:AC525" si="141">IF(SUM(S462,X462)=0,"-",SUM(S462,X462))</f>
        <v>-</v>
      </c>
      <c r="AD462" s="415" t="str">
        <f t="shared" ref="AD462:AD525" si="142">IF(SUM(T462,Y462)=0,"-",SUM(T462,Y462))</f>
        <v>-</v>
      </c>
      <c r="AE462" s="416" t="str">
        <f t="shared" ref="AE462:AE525" si="143">IF(SUM(U462,Z462)=0,"-",SUM(U462,Z462))</f>
        <v>-</v>
      </c>
      <c r="AF462" s="417"/>
      <c r="AG462" s="410" t="str">
        <f t="shared" ref="AG462:AG525" si="144">IF(SUM(AB462:AE462)=0,"-",SUM(AB462:AE462))</f>
        <v>-</v>
      </c>
      <c r="AH462" s="417"/>
      <c r="AI462" s="418" t="str">
        <f t="shared" ref="AI462:AI525" si="145">IF(AND(N462&lt;&gt;"",AG462&lt;&gt;"-"),IF(AG462=N462,"ü","û"),IF(OR(N462=0,N462="",N462="-"),"ù","$"))</f>
        <v>ù</v>
      </c>
      <c r="AJ462" s="419" t="str">
        <f t="shared" ref="AJ462:AJ525" si="146">IF(AI462="ü","-",IF(AI462="ù","~",IF(AI462="$","???",AG462-N462)))</f>
        <v>~</v>
      </c>
      <c r="AK462" s="417"/>
      <c r="AL462" s="414" t="str">
        <f t="shared" ref="AL462:AL525" si="147">IF(SUM(R462:U462)=0,"-",SUM(R462:U462))</f>
        <v>-</v>
      </c>
      <c r="AM462" s="416" t="str">
        <f t="shared" ref="AM462:AM525" si="148">IF(SUM(W462:Z462)=0,"-",SUM(W462:Z462))</f>
        <v>-</v>
      </c>
    </row>
    <row r="463" spans="2:39" ht="15" x14ac:dyDescent="0.3">
      <c r="B463" s="400" t="str">
        <f>IF(MAX(B$7:B462)+1&gt;MAX('Res.Aux.'!$Y$23:$Y$722),"-",MAX(B$7:B462)+1)</f>
        <v>-</v>
      </c>
      <c r="C463" s="401" t="str">
        <f>IF($B463="-","",INDEX('Res.Aux.'!$A$12:$AE$722,MATCH($B463,'Res.Aux.'!$Y$12:$Y$722,0),MATCH(C$6,'Res.Aux.'!$A$14:$AE$14,0)))</f>
        <v/>
      </c>
      <c r="D463" s="402" t="str">
        <f t="shared" si="133"/>
        <v/>
      </c>
      <c r="E463" s="403" t="str">
        <f>IF($B463="-","",INDEX('Res.Aux.'!$A$12:$AE$722,MATCH($B463,'Res.Aux.'!$Y$12:$Y$722,0),MATCH(E$6,'Res.Aux.'!$A$14:$AE$14,0)))</f>
        <v/>
      </c>
      <c r="F463" s="402" t="str">
        <f t="shared" si="134"/>
        <v/>
      </c>
      <c r="G463" s="404" t="str">
        <f>IF($B463="-","",INDEX('Res.Aux.'!$A$12:$AE$722,MATCH($B463,'Res.Aux.'!$Y$12:$Y$722,0),MATCH(G$6,'Res.Aux.'!$A$14:$AE$14,0)))</f>
        <v/>
      </c>
      <c r="H463" s="405" t="str">
        <f>IF($B463="-","",Datos!$I$16)</f>
        <v/>
      </c>
      <c r="I463" s="406" t="str">
        <f>IF($C463="","",Datos!$G$16)</f>
        <v/>
      </c>
      <c r="J463" s="407" t="str">
        <f>IF($B463="-","",INDEX('Res.Aux.'!$A$12:$AE$722,MATCH($B463,'Res.Aux.'!$Y$12:$Y$722,0),MATCH(J$6,'Res.Aux.'!$A$14:$AE$14,0)))</f>
        <v/>
      </c>
      <c r="K463" s="408" t="str">
        <f>IF($C463="","",Datos!$H$26)</f>
        <v/>
      </c>
      <c r="L463" s="409" t="str">
        <f>IF($I463="","",INDEX(Datos!$D$25:$I$33,MATCH('G. VAR. MAKRO'!$M463,Datos!$E$25:$E$33,0),MATCH('G. VAR. MAKRO'!$L$6,Datos!$D$26:$I$26,0)))</f>
        <v/>
      </c>
      <c r="M463" s="407" t="str">
        <f>IF($I463="","",INDEX('Res.Aux.'!$A$12:$AE$722,MATCH($B463,'Res.Aux.'!$Y$12:$Y$722,0),MATCH(M$6,'Res.Aux.'!$A$22:$AE$22,0)))</f>
        <v/>
      </c>
      <c r="N463" s="410" t="str">
        <f>IF($B463="-","",INDEX('Res.Aux.'!$A$12:$AE$722,MATCH($B463,'Res.Aux.'!$Y$12:$Y$722,0),MATCH(N$6,'Res.Aux.'!$A$14:$AE$14,0)))</f>
        <v/>
      </c>
      <c r="O463" s="411"/>
      <c r="P463" s="412" t="str">
        <f t="shared" si="132"/>
        <v/>
      </c>
      <c r="Q463" s="413" t="str">
        <f t="shared" si="135"/>
        <v>ù</v>
      </c>
      <c r="R463" s="414" t="str">
        <f>IF($B463="-","",INDEX('Res.Aux.'!$A$12:$AE$722,MATCH($B463,'Res.Aux.'!$Y$12:$Y$722,0),MATCH(R$6,'Res.Aux.'!$A$15:$AE$15,0)))</f>
        <v/>
      </c>
      <c r="S463" s="415" t="str">
        <f>IF($B463="-","",INDEX('Res.Aux.'!$A$12:$AE$722,MATCH($B463,'Res.Aux.'!$Y$12:$Y$722,0),MATCH(S$6,'Res.Aux.'!$A$15:$AE$15,0)))</f>
        <v/>
      </c>
      <c r="T463" s="415" t="str">
        <f>IF($B463="-","",INDEX('Res.Aux.'!$A$12:$AE$722,MATCH($B463,'Res.Aux.'!$Y$12:$Y$722,0),MATCH(T$6,'Res.Aux.'!$A$15:$AE$15,0)))</f>
        <v/>
      </c>
      <c r="U463" s="416" t="str">
        <f>IF($B463="-","",INDEX('Res.Aux.'!$A$12:$AE$722,MATCH($B463,'Res.Aux.'!$Y$12:$Y$722,0),MATCH(U$6,'Res.Aux.'!$A$15:$AE$15,0)))</f>
        <v/>
      </c>
      <c r="V463" s="417"/>
      <c r="W463" s="414" t="str">
        <f t="shared" si="136"/>
        <v>-</v>
      </c>
      <c r="X463" s="415" t="str">
        <f t="shared" si="137"/>
        <v>-</v>
      </c>
      <c r="Y463" s="415" t="str">
        <f t="shared" si="138"/>
        <v>-</v>
      </c>
      <c r="Z463" s="416" t="str">
        <f t="shared" si="139"/>
        <v>-</v>
      </c>
      <c r="AA463" s="417"/>
      <c r="AB463" s="414" t="str">
        <f t="shared" si="140"/>
        <v>-</v>
      </c>
      <c r="AC463" s="415" t="str">
        <f t="shared" si="141"/>
        <v>-</v>
      </c>
      <c r="AD463" s="415" t="str">
        <f t="shared" si="142"/>
        <v>-</v>
      </c>
      <c r="AE463" s="416" t="str">
        <f t="shared" si="143"/>
        <v>-</v>
      </c>
      <c r="AF463" s="417"/>
      <c r="AG463" s="410" t="str">
        <f t="shared" si="144"/>
        <v>-</v>
      </c>
      <c r="AH463" s="417"/>
      <c r="AI463" s="418" t="str">
        <f t="shared" si="145"/>
        <v>ù</v>
      </c>
      <c r="AJ463" s="419" t="str">
        <f t="shared" si="146"/>
        <v>~</v>
      </c>
      <c r="AK463" s="417"/>
      <c r="AL463" s="414" t="str">
        <f t="shared" si="147"/>
        <v>-</v>
      </c>
      <c r="AM463" s="416" t="str">
        <f t="shared" si="148"/>
        <v>-</v>
      </c>
    </row>
    <row r="464" spans="2:39" ht="15" x14ac:dyDescent="0.3">
      <c r="B464" s="400" t="str">
        <f>IF(MAX(B$7:B463)+1&gt;MAX('Res.Aux.'!$Y$23:$Y$722),"-",MAX(B$7:B463)+1)</f>
        <v>-</v>
      </c>
      <c r="C464" s="401" t="str">
        <f>IF($B464="-","",INDEX('Res.Aux.'!$A$12:$AE$722,MATCH($B464,'Res.Aux.'!$Y$12:$Y$722,0),MATCH(C$6,'Res.Aux.'!$A$14:$AE$14,0)))</f>
        <v/>
      </c>
      <c r="D464" s="402" t="str">
        <f t="shared" si="133"/>
        <v/>
      </c>
      <c r="E464" s="403" t="str">
        <f>IF($B464="-","",INDEX('Res.Aux.'!$A$12:$AE$722,MATCH($B464,'Res.Aux.'!$Y$12:$Y$722,0),MATCH(E$6,'Res.Aux.'!$A$14:$AE$14,0)))</f>
        <v/>
      </c>
      <c r="F464" s="402" t="str">
        <f t="shared" si="134"/>
        <v/>
      </c>
      <c r="G464" s="404" t="str">
        <f>IF($B464="-","",INDEX('Res.Aux.'!$A$12:$AE$722,MATCH($B464,'Res.Aux.'!$Y$12:$Y$722,0),MATCH(G$6,'Res.Aux.'!$A$14:$AE$14,0)))</f>
        <v/>
      </c>
      <c r="H464" s="405" t="str">
        <f>IF($B464="-","",Datos!$I$16)</f>
        <v/>
      </c>
      <c r="I464" s="406" t="str">
        <f>IF($C464="","",Datos!$G$16)</f>
        <v/>
      </c>
      <c r="J464" s="407" t="str">
        <f>IF($B464="-","",INDEX('Res.Aux.'!$A$12:$AE$722,MATCH($B464,'Res.Aux.'!$Y$12:$Y$722,0),MATCH(J$6,'Res.Aux.'!$A$14:$AE$14,0)))</f>
        <v/>
      </c>
      <c r="K464" s="408" t="str">
        <f>IF($C464="","",Datos!$H$26)</f>
        <v/>
      </c>
      <c r="L464" s="409" t="str">
        <f>IF($I464="","",INDEX(Datos!$D$25:$I$33,MATCH('G. VAR. MAKRO'!$M464,Datos!$E$25:$E$33,0),MATCH('G. VAR. MAKRO'!$L$6,Datos!$D$26:$I$26,0)))</f>
        <v/>
      </c>
      <c r="M464" s="407" t="str">
        <f>IF($I464="","",INDEX('Res.Aux.'!$A$12:$AE$722,MATCH($B464,'Res.Aux.'!$Y$12:$Y$722,0),MATCH(M$6,'Res.Aux.'!$A$22:$AE$22,0)))</f>
        <v/>
      </c>
      <c r="N464" s="410" t="str">
        <f>IF($B464="-","",INDEX('Res.Aux.'!$A$12:$AE$722,MATCH($B464,'Res.Aux.'!$Y$12:$Y$722,0),MATCH(N$6,'Res.Aux.'!$A$14:$AE$14,0)))</f>
        <v/>
      </c>
      <c r="O464" s="411"/>
      <c r="P464" s="412" t="str">
        <f t="shared" si="132"/>
        <v/>
      </c>
      <c r="Q464" s="413" t="str">
        <f t="shared" si="135"/>
        <v>ù</v>
      </c>
      <c r="R464" s="414" t="str">
        <f>IF($B464="-","",INDEX('Res.Aux.'!$A$12:$AE$722,MATCH($B464,'Res.Aux.'!$Y$12:$Y$722,0),MATCH(R$6,'Res.Aux.'!$A$15:$AE$15,0)))</f>
        <v/>
      </c>
      <c r="S464" s="415" t="str">
        <f>IF($B464="-","",INDEX('Res.Aux.'!$A$12:$AE$722,MATCH($B464,'Res.Aux.'!$Y$12:$Y$722,0),MATCH(S$6,'Res.Aux.'!$A$15:$AE$15,0)))</f>
        <v/>
      </c>
      <c r="T464" s="415" t="str">
        <f>IF($B464="-","",INDEX('Res.Aux.'!$A$12:$AE$722,MATCH($B464,'Res.Aux.'!$Y$12:$Y$722,0),MATCH(T$6,'Res.Aux.'!$A$15:$AE$15,0)))</f>
        <v/>
      </c>
      <c r="U464" s="416" t="str">
        <f>IF($B464="-","",INDEX('Res.Aux.'!$A$12:$AE$722,MATCH($B464,'Res.Aux.'!$Y$12:$Y$722,0),MATCH(U$6,'Res.Aux.'!$A$15:$AE$15,0)))</f>
        <v/>
      </c>
      <c r="V464" s="417"/>
      <c r="W464" s="414" t="str">
        <f t="shared" si="136"/>
        <v>-</v>
      </c>
      <c r="X464" s="415" t="str">
        <f t="shared" si="137"/>
        <v>-</v>
      </c>
      <c r="Y464" s="415" t="str">
        <f t="shared" si="138"/>
        <v>-</v>
      </c>
      <c r="Z464" s="416" t="str">
        <f t="shared" si="139"/>
        <v>-</v>
      </c>
      <c r="AA464" s="417"/>
      <c r="AB464" s="414" t="str">
        <f t="shared" si="140"/>
        <v>-</v>
      </c>
      <c r="AC464" s="415" t="str">
        <f t="shared" si="141"/>
        <v>-</v>
      </c>
      <c r="AD464" s="415" t="str">
        <f t="shared" si="142"/>
        <v>-</v>
      </c>
      <c r="AE464" s="416" t="str">
        <f t="shared" si="143"/>
        <v>-</v>
      </c>
      <c r="AF464" s="417"/>
      <c r="AG464" s="410" t="str">
        <f t="shared" si="144"/>
        <v>-</v>
      </c>
      <c r="AH464" s="417"/>
      <c r="AI464" s="418" t="str">
        <f t="shared" si="145"/>
        <v>ù</v>
      </c>
      <c r="AJ464" s="419" t="str">
        <f t="shared" si="146"/>
        <v>~</v>
      </c>
      <c r="AK464" s="417"/>
      <c r="AL464" s="414" t="str">
        <f t="shared" si="147"/>
        <v>-</v>
      </c>
      <c r="AM464" s="416" t="str">
        <f t="shared" si="148"/>
        <v>-</v>
      </c>
    </row>
    <row r="465" spans="2:39" ht="15" x14ac:dyDescent="0.3">
      <c r="B465" s="400" t="str">
        <f>IF(MAX(B$7:B464)+1&gt;MAX('Res.Aux.'!$Y$23:$Y$722),"-",MAX(B$7:B464)+1)</f>
        <v>-</v>
      </c>
      <c r="C465" s="401" t="str">
        <f>IF($B465="-","",INDEX('Res.Aux.'!$A$12:$AE$722,MATCH($B465,'Res.Aux.'!$Y$12:$Y$722,0),MATCH(C$6,'Res.Aux.'!$A$14:$AE$14,0)))</f>
        <v/>
      </c>
      <c r="D465" s="402" t="str">
        <f t="shared" si="133"/>
        <v/>
      </c>
      <c r="E465" s="403" t="str">
        <f>IF($B465="-","",INDEX('Res.Aux.'!$A$12:$AE$722,MATCH($B465,'Res.Aux.'!$Y$12:$Y$722,0),MATCH(E$6,'Res.Aux.'!$A$14:$AE$14,0)))</f>
        <v/>
      </c>
      <c r="F465" s="402" t="str">
        <f t="shared" si="134"/>
        <v/>
      </c>
      <c r="G465" s="404" t="str">
        <f>IF($B465="-","",INDEX('Res.Aux.'!$A$12:$AE$722,MATCH($B465,'Res.Aux.'!$Y$12:$Y$722,0),MATCH(G$6,'Res.Aux.'!$A$14:$AE$14,0)))</f>
        <v/>
      </c>
      <c r="H465" s="405" t="str">
        <f>IF($B465="-","",Datos!$I$16)</f>
        <v/>
      </c>
      <c r="I465" s="406" t="str">
        <f>IF($C465="","",Datos!$G$16)</f>
        <v/>
      </c>
      <c r="J465" s="407" t="str">
        <f>IF($B465="-","",INDEX('Res.Aux.'!$A$12:$AE$722,MATCH($B465,'Res.Aux.'!$Y$12:$Y$722,0),MATCH(J$6,'Res.Aux.'!$A$14:$AE$14,0)))</f>
        <v/>
      </c>
      <c r="K465" s="408" t="str">
        <f>IF($C465="","",Datos!$H$26)</f>
        <v/>
      </c>
      <c r="L465" s="409" t="str">
        <f>IF($I465="","",INDEX(Datos!$D$25:$I$33,MATCH('G. VAR. MAKRO'!$M465,Datos!$E$25:$E$33,0),MATCH('G. VAR. MAKRO'!$L$6,Datos!$D$26:$I$26,0)))</f>
        <v/>
      </c>
      <c r="M465" s="407" t="str">
        <f>IF($I465="","",INDEX('Res.Aux.'!$A$12:$AE$722,MATCH($B465,'Res.Aux.'!$Y$12:$Y$722,0),MATCH(M$6,'Res.Aux.'!$A$22:$AE$22,0)))</f>
        <v/>
      </c>
      <c r="N465" s="410" t="str">
        <f>IF($B465="-","",INDEX('Res.Aux.'!$A$12:$AE$722,MATCH($B465,'Res.Aux.'!$Y$12:$Y$722,0),MATCH(N$6,'Res.Aux.'!$A$14:$AE$14,0)))</f>
        <v/>
      </c>
      <c r="O465" s="411"/>
      <c r="P465" s="412" t="str">
        <f t="shared" si="132"/>
        <v/>
      </c>
      <c r="Q465" s="413" t="str">
        <f t="shared" si="135"/>
        <v>ù</v>
      </c>
      <c r="R465" s="414" t="str">
        <f>IF($B465="-","",INDEX('Res.Aux.'!$A$12:$AE$722,MATCH($B465,'Res.Aux.'!$Y$12:$Y$722,0),MATCH(R$6,'Res.Aux.'!$A$15:$AE$15,0)))</f>
        <v/>
      </c>
      <c r="S465" s="415" t="str">
        <f>IF($B465="-","",INDEX('Res.Aux.'!$A$12:$AE$722,MATCH($B465,'Res.Aux.'!$Y$12:$Y$722,0),MATCH(S$6,'Res.Aux.'!$A$15:$AE$15,0)))</f>
        <v/>
      </c>
      <c r="T465" s="415" t="str">
        <f>IF($B465="-","",INDEX('Res.Aux.'!$A$12:$AE$722,MATCH($B465,'Res.Aux.'!$Y$12:$Y$722,0),MATCH(T$6,'Res.Aux.'!$A$15:$AE$15,0)))</f>
        <v/>
      </c>
      <c r="U465" s="416" t="str">
        <f>IF($B465="-","",INDEX('Res.Aux.'!$A$12:$AE$722,MATCH($B465,'Res.Aux.'!$Y$12:$Y$722,0),MATCH(U$6,'Res.Aux.'!$A$15:$AE$15,0)))</f>
        <v/>
      </c>
      <c r="V465" s="417"/>
      <c r="W465" s="414" t="str">
        <f t="shared" si="136"/>
        <v>-</v>
      </c>
      <c r="X465" s="415" t="str">
        <f t="shared" si="137"/>
        <v>-</v>
      </c>
      <c r="Y465" s="415" t="str">
        <f t="shared" si="138"/>
        <v>-</v>
      </c>
      <c r="Z465" s="416" t="str">
        <f t="shared" si="139"/>
        <v>-</v>
      </c>
      <c r="AA465" s="417"/>
      <c r="AB465" s="414" t="str">
        <f t="shared" si="140"/>
        <v>-</v>
      </c>
      <c r="AC465" s="415" t="str">
        <f t="shared" si="141"/>
        <v>-</v>
      </c>
      <c r="AD465" s="415" t="str">
        <f t="shared" si="142"/>
        <v>-</v>
      </c>
      <c r="AE465" s="416" t="str">
        <f t="shared" si="143"/>
        <v>-</v>
      </c>
      <c r="AF465" s="417"/>
      <c r="AG465" s="410" t="str">
        <f t="shared" si="144"/>
        <v>-</v>
      </c>
      <c r="AH465" s="417"/>
      <c r="AI465" s="418" t="str">
        <f t="shared" si="145"/>
        <v>ù</v>
      </c>
      <c r="AJ465" s="419" t="str">
        <f t="shared" si="146"/>
        <v>~</v>
      </c>
      <c r="AK465" s="417"/>
      <c r="AL465" s="414" t="str">
        <f t="shared" si="147"/>
        <v>-</v>
      </c>
      <c r="AM465" s="416" t="str">
        <f t="shared" si="148"/>
        <v>-</v>
      </c>
    </row>
    <row r="466" spans="2:39" ht="15" x14ac:dyDescent="0.3">
      <c r="B466" s="400" t="str">
        <f>IF(MAX(B$7:B465)+1&gt;MAX('Res.Aux.'!$Y$23:$Y$722),"-",MAX(B$7:B465)+1)</f>
        <v>-</v>
      </c>
      <c r="C466" s="401" t="str">
        <f>IF($B466="-","",INDEX('Res.Aux.'!$A$12:$AE$722,MATCH($B466,'Res.Aux.'!$Y$12:$Y$722,0),MATCH(C$6,'Res.Aux.'!$A$14:$AE$14,0)))</f>
        <v/>
      </c>
      <c r="D466" s="402" t="str">
        <f t="shared" si="133"/>
        <v/>
      </c>
      <c r="E466" s="403" t="str">
        <f>IF($B466="-","",INDEX('Res.Aux.'!$A$12:$AE$722,MATCH($B466,'Res.Aux.'!$Y$12:$Y$722,0),MATCH(E$6,'Res.Aux.'!$A$14:$AE$14,0)))</f>
        <v/>
      </c>
      <c r="F466" s="402" t="str">
        <f t="shared" si="134"/>
        <v/>
      </c>
      <c r="G466" s="404" t="str">
        <f>IF($B466="-","",INDEX('Res.Aux.'!$A$12:$AE$722,MATCH($B466,'Res.Aux.'!$Y$12:$Y$722,0),MATCH(G$6,'Res.Aux.'!$A$14:$AE$14,0)))</f>
        <v/>
      </c>
      <c r="H466" s="405" t="str">
        <f>IF($B466="-","",Datos!$I$16)</f>
        <v/>
      </c>
      <c r="I466" s="406" t="str">
        <f>IF($C466="","",Datos!$G$16)</f>
        <v/>
      </c>
      <c r="J466" s="407" t="str">
        <f>IF($B466="-","",INDEX('Res.Aux.'!$A$12:$AE$722,MATCH($B466,'Res.Aux.'!$Y$12:$Y$722,0),MATCH(J$6,'Res.Aux.'!$A$14:$AE$14,0)))</f>
        <v/>
      </c>
      <c r="K466" s="408" t="str">
        <f>IF($C466="","",Datos!$H$26)</f>
        <v/>
      </c>
      <c r="L466" s="409" t="str">
        <f>IF($I466="","",INDEX(Datos!$D$25:$I$33,MATCH('G. VAR. MAKRO'!$M466,Datos!$E$25:$E$33,0),MATCH('G. VAR. MAKRO'!$L$6,Datos!$D$26:$I$26,0)))</f>
        <v/>
      </c>
      <c r="M466" s="407" t="str">
        <f>IF($I466="","",INDEX('Res.Aux.'!$A$12:$AE$722,MATCH($B466,'Res.Aux.'!$Y$12:$Y$722,0),MATCH(M$6,'Res.Aux.'!$A$22:$AE$22,0)))</f>
        <v/>
      </c>
      <c r="N466" s="410" t="str">
        <f>IF($B466="-","",INDEX('Res.Aux.'!$A$12:$AE$722,MATCH($B466,'Res.Aux.'!$Y$12:$Y$722,0),MATCH(N$6,'Res.Aux.'!$A$14:$AE$14,0)))</f>
        <v/>
      </c>
      <c r="O466" s="411"/>
      <c r="P466" s="412" t="str">
        <f t="shared" si="132"/>
        <v/>
      </c>
      <c r="Q466" s="413" t="str">
        <f t="shared" si="135"/>
        <v>ù</v>
      </c>
      <c r="R466" s="414" t="str">
        <f>IF($B466="-","",INDEX('Res.Aux.'!$A$12:$AE$722,MATCH($B466,'Res.Aux.'!$Y$12:$Y$722,0),MATCH(R$6,'Res.Aux.'!$A$15:$AE$15,0)))</f>
        <v/>
      </c>
      <c r="S466" s="415" t="str">
        <f>IF($B466="-","",INDEX('Res.Aux.'!$A$12:$AE$722,MATCH($B466,'Res.Aux.'!$Y$12:$Y$722,0),MATCH(S$6,'Res.Aux.'!$A$15:$AE$15,0)))</f>
        <v/>
      </c>
      <c r="T466" s="415" t="str">
        <f>IF($B466="-","",INDEX('Res.Aux.'!$A$12:$AE$722,MATCH($B466,'Res.Aux.'!$Y$12:$Y$722,0),MATCH(T$6,'Res.Aux.'!$A$15:$AE$15,0)))</f>
        <v/>
      </c>
      <c r="U466" s="416" t="str">
        <f>IF($B466="-","",INDEX('Res.Aux.'!$A$12:$AE$722,MATCH($B466,'Res.Aux.'!$Y$12:$Y$722,0),MATCH(U$6,'Res.Aux.'!$A$15:$AE$15,0)))</f>
        <v/>
      </c>
      <c r="V466" s="417"/>
      <c r="W466" s="414" t="str">
        <f t="shared" si="136"/>
        <v>-</v>
      </c>
      <c r="X466" s="415" t="str">
        <f t="shared" si="137"/>
        <v>-</v>
      </c>
      <c r="Y466" s="415" t="str">
        <f t="shared" si="138"/>
        <v>-</v>
      </c>
      <c r="Z466" s="416" t="str">
        <f t="shared" si="139"/>
        <v>-</v>
      </c>
      <c r="AA466" s="417"/>
      <c r="AB466" s="414" t="str">
        <f t="shared" si="140"/>
        <v>-</v>
      </c>
      <c r="AC466" s="415" t="str">
        <f t="shared" si="141"/>
        <v>-</v>
      </c>
      <c r="AD466" s="415" t="str">
        <f t="shared" si="142"/>
        <v>-</v>
      </c>
      <c r="AE466" s="416" t="str">
        <f t="shared" si="143"/>
        <v>-</v>
      </c>
      <c r="AF466" s="417"/>
      <c r="AG466" s="410" t="str">
        <f t="shared" si="144"/>
        <v>-</v>
      </c>
      <c r="AH466" s="417"/>
      <c r="AI466" s="418" t="str">
        <f t="shared" si="145"/>
        <v>ù</v>
      </c>
      <c r="AJ466" s="419" t="str">
        <f t="shared" si="146"/>
        <v>~</v>
      </c>
      <c r="AK466" s="417"/>
      <c r="AL466" s="414" t="str">
        <f t="shared" si="147"/>
        <v>-</v>
      </c>
      <c r="AM466" s="416" t="str">
        <f t="shared" si="148"/>
        <v>-</v>
      </c>
    </row>
    <row r="467" spans="2:39" ht="15" x14ac:dyDescent="0.3">
      <c r="B467" s="400" t="str">
        <f>IF(MAX(B$7:B466)+1&gt;MAX('Res.Aux.'!$Y$23:$Y$722),"-",MAX(B$7:B466)+1)</f>
        <v>-</v>
      </c>
      <c r="C467" s="401" t="str">
        <f>IF($B467="-","",INDEX('Res.Aux.'!$A$12:$AE$722,MATCH($B467,'Res.Aux.'!$Y$12:$Y$722,0),MATCH(C$6,'Res.Aux.'!$A$14:$AE$14,0)))</f>
        <v/>
      </c>
      <c r="D467" s="402" t="str">
        <f t="shared" si="133"/>
        <v/>
      </c>
      <c r="E467" s="403" t="str">
        <f>IF($B467="-","",INDEX('Res.Aux.'!$A$12:$AE$722,MATCH($B467,'Res.Aux.'!$Y$12:$Y$722,0),MATCH(E$6,'Res.Aux.'!$A$14:$AE$14,0)))</f>
        <v/>
      </c>
      <c r="F467" s="402" t="str">
        <f t="shared" si="134"/>
        <v/>
      </c>
      <c r="G467" s="404" t="str">
        <f>IF($B467="-","",INDEX('Res.Aux.'!$A$12:$AE$722,MATCH($B467,'Res.Aux.'!$Y$12:$Y$722,0),MATCH(G$6,'Res.Aux.'!$A$14:$AE$14,0)))</f>
        <v/>
      </c>
      <c r="H467" s="405" t="str">
        <f>IF($B467="-","",Datos!$I$16)</f>
        <v/>
      </c>
      <c r="I467" s="406" t="str">
        <f>IF($C467="","",Datos!$G$16)</f>
        <v/>
      </c>
      <c r="J467" s="407" t="str">
        <f>IF($B467="-","",INDEX('Res.Aux.'!$A$12:$AE$722,MATCH($B467,'Res.Aux.'!$Y$12:$Y$722,0),MATCH(J$6,'Res.Aux.'!$A$14:$AE$14,0)))</f>
        <v/>
      </c>
      <c r="K467" s="408" t="str">
        <f>IF($C467="","",Datos!$H$26)</f>
        <v/>
      </c>
      <c r="L467" s="409" t="str">
        <f>IF($I467="","",INDEX(Datos!$D$25:$I$33,MATCH('G. VAR. MAKRO'!$M467,Datos!$E$25:$E$33,0),MATCH('G. VAR. MAKRO'!$L$6,Datos!$D$26:$I$26,0)))</f>
        <v/>
      </c>
      <c r="M467" s="407" t="str">
        <f>IF($I467="","",INDEX('Res.Aux.'!$A$12:$AE$722,MATCH($B467,'Res.Aux.'!$Y$12:$Y$722,0),MATCH(M$6,'Res.Aux.'!$A$22:$AE$22,0)))</f>
        <v/>
      </c>
      <c r="N467" s="410" t="str">
        <f>IF($B467="-","",INDEX('Res.Aux.'!$A$12:$AE$722,MATCH($B467,'Res.Aux.'!$Y$12:$Y$722,0),MATCH(N$6,'Res.Aux.'!$A$14:$AE$14,0)))</f>
        <v/>
      </c>
      <c r="O467" s="411"/>
      <c r="P467" s="412" t="str">
        <f t="shared" si="132"/>
        <v/>
      </c>
      <c r="Q467" s="413" t="str">
        <f t="shared" si="135"/>
        <v>ù</v>
      </c>
      <c r="R467" s="414" t="str">
        <f>IF($B467="-","",INDEX('Res.Aux.'!$A$12:$AE$722,MATCH($B467,'Res.Aux.'!$Y$12:$Y$722,0),MATCH(R$6,'Res.Aux.'!$A$15:$AE$15,0)))</f>
        <v/>
      </c>
      <c r="S467" s="415" t="str">
        <f>IF($B467="-","",INDEX('Res.Aux.'!$A$12:$AE$722,MATCH($B467,'Res.Aux.'!$Y$12:$Y$722,0),MATCH(S$6,'Res.Aux.'!$A$15:$AE$15,0)))</f>
        <v/>
      </c>
      <c r="T467" s="415" t="str">
        <f>IF($B467="-","",INDEX('Res.Aux.'!$A$12:$AE$722,MATCH($B467,'Res.Aux.'!$Y$12:$Y$722,0),MATCH(T$6,'Res.Aux.'!$A$15:$AE$15,0)))</f>
        <v/>
      </c>
      <c r="U467" s="416" t="str">
        <f>IF($B467="-","",INDEX('Res.Aux.'!$A$12:$AE$722,MATCH($B467,'Res.Aux.'!$Y$12:$Y$722,0),MATCH(U$6,'Res.Aux.'!$A$15:$AE$15,0)))</f>
        <v/>
      </c>
      <c r="V467" s="417"/>
      <c r="W467" s="414" t="str">
        <f t="shared" si="136"/>
        <v>-</v>
      </c>
      <c r="X467" s="415" t="str">
        <f t="shared" si="137"/>
        <v>-</v>
      </c>
      <c r="Y467" s="415" t="str">
        <f t="shared" si="138"/>
        <v>-</v>
      </c>
      <c r="Z467" s="416" t="str">
        <f t="shared" si="139"/>
        <v>-</v>
      </c>
      <c r="AA467" s="417"/>
      <c r="AB467" s="414" t="str">
        <f t="shared" si="140"/>
        <v>-</v>
      </c>
      <c r="AC467" s="415" t="str">
        <f t="shared" si="141"/>
        <v>-</v>
      </c>
      <c r="AD467" s="415" t="str">
        <f t="shared" si="142"/>
        <v>-</v>
      </c>
      <c r="AE467" s="416" t="str">
        <f t="shared" si="143"/>
        <v>-</v>
      </c>
      <c r="AF467" s="417"/>
      <c r="AG467" s="410" t="str">
        <f t="shared" si="144"/>
        <v>-</v>
      </c>
      <c r="AH467" s="417"/>
      <c r="AI467" s="418" t="str">
        <f t="shared" si="145"/>
        <v>ù</v>
      </c>
      <c r="AJ467" s="419" t="str">
        <f t="shared" si="146"/>
        <v>~</v>
      </c>
      <c r="AK467" s="417"/>
      <c r="AL467" s="414" t="str">
        <f t="shared" si="147"/>
        <v>-</v>
      </c>
      <c r="AM467" s="416" t="str">
        <f t="shared" si="148"/>
        <v>-</v>
      </c>
    </row>
    <row r="468" spans="2:39" ht="15" x14ac:dyDescent="0.3">
      <c r="B468" s="400" t="str">
        <f>IF(MAX(B$7:B467)+1&gt;MAX('Res.Aux.'!$Y$23:$Y$722),"-",MAX(B$7:B467)+1)</f>
        <v>-</v>
      </c>
      <c r="C468" s="401" t="str">
        <f>IF($B468="-","",INDEX('Res.Aux.'!$A$12:$AE$722,MATCH($B468,'Res.Aux.'!$Y$12:$Y$722,0),MATCH(C$6,'Res.Aux.'!$A$14:$AE$14,0)))</f>
        <v/>
      </c>
      <c r="D468" s="402" t="str">
        <f t="shared" si="133"/>
        <v/>
      </c>
      <c r="E468" s="403" t="str">
        <f>IF($B468="-","",INDEX('Res.Aux.'!$A$12:$AE$722,MATCH($B468,'Res.Aux.'!$Y$12:$Y$722,0),MATCH(E$6,'Res.Aux.'!$A$14:$AE$14,0)))</f>
        <v/>
      </c>
      <c r="F468" s="402" t="str">
        <f t="shared" si="134"/>
        <v/>
      </c>
      <c r="G468" s="404" t="str">
        <f>IF($B468="-","",INDEX('Res.Aux.'!$A$12:$AE$722,MATCH($B468,'Res.Aux.'!$Y$12:$Y$722,0),MATCH(G$6,'Res.Aux.'!$A$14:$AE$14,0)))</f>
        <v/>
      </c>
      <c r="H468" s="405" t="str">
        <f>IF($B468="-","",Datos!$I$16)</f>
        <v/>
      </c>
      <c r="I468" s="406" t="str">
        <f>IF($C468="","",Datos!$G$16)</f>
        <v/>
      </c>
      <c r="J468" s="407" t="str">
        <f>IF($B468="-","",INDEX('Res.Aux.'!$A$12:$AE$722,MATCH($B468,'Res.Aux.'!$Y$12:$Y$722,0),MATCH(J$6,'Res.Aux.'!$A$14:$AE$14,0)))</f>
        <v/>
      </c>
      <c r="K468" s="408" t="str">
        <f>IF($C468="","",Datos!$H$26)</f>
        <v/>
      </c>
      <c r="L468" s="409" t="str">
        <f>IF($I468="","",INDEX(Datos!$D$25:$I$33,MATCH('G. VAR. MAKRO'!$M468,Datos!$E$25:$E$33,0),MATCH('G. VAR. MAKRO'!$L$6,Datos!$D$26:$I$26,0)))</f>
        <v/>
      </c>
      <c r="M468" s="407" t="str">
        <f>IF($I468="","",INDEX('Res.Aux.'!$A$12:$AE$722,MATCH($B468,'Res.Aux.'!$Y$12:$Y$722,0),MATCH(M$6,'Res.Aux.'!$A$22:$AE$22,0)))</f>
        <v/>
      </c>
      <c r="N468" s="410" t="str">
        <f>IF($B468="-","",INDEX('Res.Aux.'!$A$12:$AE$722,MATCH($B468,'Res.Aux.'!$Y$12:$Y$722,0),MATCH(N$6,'Res.Aux.'!$A$14:$AE$14,0)))</f>
        <v/>
      </c>
      <c r="O468" s="411"/>
      <c r="P468" s="412" t="str">
        <f t="shared" si="132"/>
        <v/>
      </c>
      <c r="Q468" s="413" t="str">
        <f t="shared" si="135"/>
        <v>ù</v>
      </c>
      <c r="R468" s="414" t="str">
        <f>IF($B468="-","",INDEX('Res.Aux.'!$A$12:$AE$722,MATCH($B468,'Res.Aux.'!$Y$12:$Y$722,0),MATCH(R$6,'Res.Aux.'!$A$15:$AE$15,0)))</f>
        <v/>
      </c>
      <c r="S468" s="415" t="str">
        <f>IF($B468="-","",INDEX('Res.Aux.'!$A$12:$AE$722,MATCH($B468,'Res.Aux.'!$Y$12:$Y$722,0),MATCH(S$6,'Res.Aux.'!$A$15:$AE$15,0)))</f>
        <v/>
      </c>
      <c r="T468" s="415" t="str">
        <f>IF($B468="-","",INDEX('Res.Aux.'!$A$12:$AE$722,MATCH($B468,'Res.Aux.'!$Y$12:$Y$722,0),MATCH(T$6,'Res.Aux.'!$A$15:$AE$15,0)))</f>
        <v/>
      </c>
      <c r="U468" s="416" t="str">
        <f>IF($B468="-","",INDEX('Res.Aux.'!$A$12:$AE$722,MATCH($B468,'Res.Aux.'!$Y$12:$Y$722,0),MATCH(U$6,'Res.Aux.'!$A$15:$AE$15,0)))</f>
        <v/>
      </c>
      <c r="V468" s="417"/>
      <c r="W468" s="414" t="str">
        <f t="shared" si="136"/>
        <v>-</v>
      </c>
      <c r="X468" s="415" t="str">
        <f t="shared" si="137"/>
        <v>-</v>
      </c>
      <c r="Y468" s="415" t="str">
        <f t="shared" si="138"/>
        <v>-</v>
      </c>
      <c r="Z468" s="416" t="str">
        <f t="shared" si="139"/>
        <v>-</v>
      </c>
      <c r="AA468" s="417"/>
      <c r="AB468" s="414" t="str">
        <f t="shared" si="140"/>
        <v>-</v>
      </c>
      <c r="AC468" s="415" t="str">
        <f t="shared" si="141"/>
        <v>-</v>
      </c>
      <c r="AD468" s="415" t="str">
        <f t="shared" si="142"/>
        <v>-</v>
      </c>
      <c r="AE468" s="416" t="str">
        <f t="shared" si="143"/>
        <v>-</v>
      </c>
      <c r="AF468" s="417"/>
      <c r="AG468" s="410" t="str">
        <f t="shared" si="144"/>
        <v>-</v>
      </c>
      <c r="AH468" s="417"/>
      <c r="AI468" s="418" t="str">
        <f t="shared" si="145"/>
        <v>ù</v>
      </c>
      <c r="AJ468" s="419" t="str">
        <f t="shared" si="146"/>
        <v>~</v>
      </c>
      <c r="AK468" s="417"/>
      <c r="AL468" s="414" t="str">
        <f t="shared" si="147"/>
        <v>-</v>
      </c>
      <c r="AM468" s="416" t="str">
        <f t="shared" si="148"/>
        <v>-</v>
      </c>
    </row>
    <row r="469" spans="2:39" ht="15" x14ac:dyDescent="0.3">
      <c r="B469" s="400" t="str">
        <f>IF(MAX(B$7:B468)+1&gt;MAX('Res.Aux.'!$Y$23:$Y$722),"-",MAX(B$7:B468)+1)</f>
        <v>-</v>
      </c>
      <c r="C469" s="401" t="str">
        <f>IF($B469="-","",INDEX('Res.Aux.'!$A$12:$AE$722,MATCH($B469,'Res.Aux.'!$Y$12:$Y$722,0),MATCH(C$6,'Res.Aux.'!$A$14:$AE$14,0)))</f>
        <v/>
      </c>
      <c r="D469" s="402" t="str">
        <f t="shared" si="133"/>
        <v/>
      </c>
      <c r="E469" s="403" t="str">
        <f>IF($B469="-","",INDEX('Res.Aux.'!$A$12:$AE$722,MATCH($B469,'Res.Aux.'!$Y$12:$Y$722,0),MATCH(E$6,'Res.Aux.'!$A$14:$AE$14,0)))</f>
        <v/>
      </c>
      <c r="F469" s="402" t="str">
        <f t="shared" si="134"/>
        <v/>
      </c>
      <c r="G469" s="404" t="str">
        <f>IF($B469="-","",INDEX('Res.Aux.'!$A$12:$AE$722,MATCH($B469,'Res.Aux.'!$Y$12:$Y$722,0),MATCH(G$6,'Res.Aux.'!$A$14:$AE$14,0)))</f>
        <v/>
      </c>
      <c r="H469" s="405" t="str">
        <f>IF($B469="-","",Datos!$I$16)</f>
        <v/>
      </c>
      <c r="I469" s="406" t="str">
        <f>IF($C469="","",Datos!$G$16)</f>
        <v/>
      </c>
      <c r="J469" s="407" t="str">
        <f>IF($B469="-","",INDEX('Res.Aux.'!$A$12:$AE$722,MATCH($B469,'Res.Aux.'!$Y$12:$Y$722,0),MATCH(J$6,'Res.Aux.'!$A$14:$AE$14,0)))</f>
        <v/>
      </c>
      <c r="K469" s="408" t="str">
        <f>IF($C469="","",Datos!$H$26)</f>
        <v/>
      </c>
      <c r="L469" s="409" t="str">
        <f>IF($I469="","",INDEX(Datos!$D$25:$I$33,MATCH('G. VAR. MAKRO'!$M469,Datos!$E$25:$E$33,0),MATCH('G. VAR. MAKRO'!$L$6,Datos!$D$26:$I$26,0)))</f>
        <v/>
      </c>
      <c r="M469" s="407" t="str">
        <f>IF($I469="","",INDEX('Res.Aux.'!$A$12:$AE$722,MATCH($B469,'Res.Aux.'!$Y$12:$Y$722,0),MATCH(M$6,'Res.Aux.'!$A$22:$AE$22,0)))</f>
        <v/>
      </c>
      <c r="N469" s="410" t="str">
        <f>IF($B469="-","",INDEX('Res.Aux.'!$A$12:$AE$722,MATCH($B469,'Res.Aux.'!$Y$12:$Y$722,0),MATCH(N$6,'Res.Aux.'!$A$14:$AE$14,0)))</f>
        <v/>
      </c>
      <c r="O469" s="411"/>
      <c r="P469" s="412" t="str">
        <f t="shared" si="132"/>
        <v/>
      </c>
      <c r="Q469" s="413" t="str">
        <f t="shared" si="135"/>
        <v>ù</v>
      </c>
      <c r="R469" s="414" t="str">
        <f>IF($B469="-","",INDEX('Res.Aux.'!$A$12:$AE$722,MATCH($B469,'Res.Aux.'!$Y$12:$Y$722,0),MATCH(R$6,'Res.Aux.'!$A$15:$AE$15,0)))</f>
        <v/>
      </c>
      <c r="S469" s="415" t="str">
        <f>IF($B469="-","",INDEX('Res.Aux.'!$A$12:$AE$722,MATCH($B469,'Res.Aux.'!$Y$12:$Y$722,0),MATCH(S$6,'Res.Aux.'!$A$15:$AE$15,0)))</f>
        <v/>
      </c>
      <c r="T469" s="415" t="str">
        <f>IF($B469="-","",INDEX('Res.Aux.'!$A$12:$AE$722,MATCH($B469,'Res.Aux.'!$Y$12:$Y$722,0),MATCH(T$6,'Res.Aux.'!$A$15:$AE$15,0)))</f>
        <v/>
      </c>
      <c r="U469" s="416" t="str">
        <f>IF($B469="-","",INDEX('Res.Aux.'!$A$12:$AE$722,MATCH($B469,'Res.Aux.'!$Y$12:$Y$722,0),MATCH(U$6,'Res.Aux.'!$A$15:$AE$15,0)))</f>
        <v/>
      </c>
      <c r="V469" s="417"/>
      <c r="W469" s="414" t="str">
        <f t="shared" si="136"/>
        <v>-</v>
      </c>
      <c r="X469" s="415" t="str">
        <f t="shared" si="137"/>
        <v>-</v>
      </c>
      <c r="Y469" s="415" t="str">
        <f t="shared" si="138"/>
        <v>-</v>
      </c>
      <c r="Z469" s="416" t="str">
        <f t="shared" si="139"/>
        <v>-</v>
      </c>
      <c r="AA469" s="417"/>
      <c r="AB469" s="414" t="str">
        <f t="shared" si="140"/>
        <v>-</v>
      </c>
      <c r="AC469" s="415" t="str">
        <f t="shared" si="141"/>
        <v>-</v>
      </c>
      <c r="AD469" s="415" t="str">
        <f t="shared" si="142"/>
        <v>-</v>
      </c>
      <c r="AE469" s="416" t="str">
        <f t="shared" si="143"/>
        <v>-</v>
      </c>
      <c r="AF469" s="417"/>
      <c r="AG469" s="410" t="str">
        <f t="shared" si="144"/>
        <v>-</v>
      </c>
      <c r="AH469" s="417"/>
      <c r="AI469" s="418" t="str">
        <f t="shared" si="145"/>
        <v>ù</v>
      </c>
      <c r="AJ469" s="419" t="str">
        <f t="shared" si="146"/>
        <v>~</v>
      </c>
      <c r="AK469" s="417"/>
      <c r="AL469" s="414" t="str">
        <f t="shared" si="147"/>
        <v>-</v>
      </c>
      <c r="AM469" s="416" t="str">
        <f t="shared" si="148"/>
        <v>-</v>
      </c>
    </row>
    <row r="470" spans="2:39" ht="15" x14ac:dyDescent="0.3">
      <c r="B470" s="400" t="str">
        <f>IF(MAX(B$7:B469)+1&gt;MAX('Res.Aux.'!$Y$23:$Y$722),"-",MAX(B$7:B469)+1)</f>
        <v>-</v>
      </c>
      <c r="C470" s="401" t="str">
        <f>IF($B470="-","",INDEX('Res.Aux.'!$A$12:$AE$722,MATCH($B470,'Res.Aux.'!$Y$12:$Y$722,0),MATCH(C$6,'Res.Aux.'!$A$14:$AE$14,0)))</f>
        <v/>
      </c>
      <c r="D470" s="402" t="str">
        <f t="shared" si="133"/>
        <v/>
      </c>
      <c r="E470" s="403" t="str">
        <f>IF($B470="-","",INDEX('Res.Aux.'!$A$12:$AE$722,MATCH($B470,'Res.Aux.'!$Y$12:$Y$722,0),MATCH(E$6,'Res.Aux.'!$A$14:$AE$14,0)))</f>
        <v/>
      </c>
      <c r="F470" s="402" t="str">
        <f t="shared" si="134"/>
        <v/>
      </c>
      <c r="G470" s="404" t="str">
        <f>IF($B470="-","",INDEX('Res.Aux.'!$A$12:$AE$722,MATCH($B470,'Res.Aux.'!$Y$12:$Y$722,0),MATCH(G$6,'Res.Aux.'!$A$14:$AE$14,0)))</f>
        <v/>
      </c>
      <c r="H470" s="405" t="str">
        <f>IF($B470="-","",Datos!$I$16)</f>
        <v/>
      </c>
      <c r="I470" s="406" t="str">
        <f>IF($C470="","",Datos!$G$16)</f>
        <v/>
      </c>
      <c r="J470" s="407" t="str">
        <f>IF($B470="-","",INDEX('Res.Aux.'!$A$12:$AE$722,MATCH($B470,'Res.Aux.'!$Y$12:$Y$722,0),MATCH(J$6,'Res.Aux.'!$A$14:$AE$14,0)))</f>
        <v/>
      </c>
      <c r="K470" s="408" t="str">
        <f>IF($C470="","",Datos!$H$26)</f>
        <v/>
      </c>
      <c r="L470" s="409" t="str">
        <f>IF($I470="","",INDEX(Datos!$D$25:$I$33,MATCH('G. VAR. MAKRO'!$M470,Datos!$E$25:$E$33,0),MATCH('G. VAR. MAKRO'!$L$6,Datos!$D$26:$I$26,0)))</f>
        <v/>
      </c>
      <c r="M470" s="407" t="str">
        <f>IF($I470="","",INDEX('Res.Aux.'!$A$12:$AE$722,MATCH($B470,'Res.Aux.'!$Y$12:$Y$722,0),MATCH(M$6,'Res.Aux.'!$A$22:$AE$22,0)))</f>
        <v/>
      </c>
      <c r="N470" s="410" t="str">
        <f>IF($B470="-","",INDEX('Res.Aux.'!$A$12:$AE$722,MATCH($B470,'Res.Aux.'!$Y$12:$Y$722,0),MATCH(N$6,'Res.Aux.'!$A$14:$AE$14,0)))</f>
        <v/>
      </c>
      <c r="O470" s="411"/>
      <c r="P470" s="412" t="str">
        <f t="shared" si="132"/>
        <v/>
      </c>
      <c r="Q470" s="413" t="str">
        <f t="shared" si="135"/>
        <v>ù</v>
      </c>
      <c r="R470" s="414" t="str">
        <f>IF($B470="-","",INDEX('Res.Aux.'!$A$12:$AE$722,MATCH($B470,'Res.Aux.'!$Y$12:$Y$722,0),MATCH(R$6,'Res.Aux.'!$A$15:$AE$15,0)))</f>
        <v/>
      </c>
      <c r="S470" s="415" t="str">
        <f>IF($B470="-","",INDEX('Res.Aux.'!$A$12:$AE$722,MATCH($B470,'Res.Aux.'!$Y$12:$Y$722,0),MATCH(S$6,'Res.Aux.'!$A$15:$AE$15,0)))</f>
        <v/>
      </c>
      <c r="T470" s="415" t="str">
        <f>IF($B470="-","",INDEX('Res.Aux.'!$A$12:$AE$722,MATCH($B470,'Res.Aux.'!$Y$12:$Y$722,0),MATCH(T$6,'Res.Aux.'!$A$15:$AE$15,0)))</f>
        <v/>
      </c>
      <c r="U470" s="416" t="str">
        <f>IF($B470="-","",INDEX('Res.Aux.'!$A$12:$AE$722,MATCH($B470,'Res.Aux.'!$Y$12:$Y$722,0),MATCH(U$6,'Res.Aux.'!$A$15:$AE$15,0)))</f>
        <v/>
      </c>
      <c r="V470" s="417"/>
      <c r="W470" s="414" t="str">
        <f t="shared" si="136"/>
        <v>-</v>
      </c>
      <c r="X470" s="415" t="str">
        <f t="shared" si="137"/>
        <v>-</v>
      </c>
      <c r="Y470" s="415" t="str">
        <f t="shared" si="138"/>
        <v>-</v>
      </c>
      <c r="Z470" s="416" t="str">
        <f t="shared" si="139"/>
        <v>-</v>
      </c>
      <c r="AA470" s="417"/>
      <c r="AB470" s="414" t="str">
        <f t="shared" si="140"/>
        <v>-</v>
      </c>
      <c r="AC470" s="415" t="str">
        <f t="shared" si="141"/>
        <v>-</v>
      </c>
      <c r="AD470" s="415" t="str">
        <f t="shared" si="142"/>
        <v>-</v>
      </c>
      <c r="AE470" s="416" t="str">
        <f t="shared" si="143"/>
        <v>-</v>
      </c>
      <c r="AF470" s="417"/>
      <c r="AG470" s="410" t="str">
        <f t="shared" si="144"/>
        <v>-</v>
      </c>
      <c r="AH470" s="417"/>
      <c r="AI470" s="418" t="str">
        <f t="shared" si="145"/>
        <v>ù</v>
      </c>
      <c r="AJ470" s="419" t="str">
        <f t="shared" si="146"/>
        <v>~</v>
      </c>
      <c r="AK470" s="417"/>
      <c r="AL470" s="414" t="str">
        <f t="shared" si="147"/>
        <v>-</v>
      </c>
      <c r="AM470" s="416" t="str">
        <f t="shared" si="148"/>
        <v>-</v>
      </c>
    </row>
    <row r="471" spans="2:39" ht="15" x14ac:dyDescent="0.3">
      <c r="B471" s="400" t="str">
        <f>IF(MAX(B$7:B470)+1&gt;MAX('Res.Aux.'!$Y$23:$Y$722),"-",MAX(B$7:B470)+1)</f>
        <v>-</v>
      </c>
      <c r="C471" s="401" t="str">
        <f>IF($B471="-","",INDEX('Res.Aux.'!$A$12:$AE$722,MATCH($B471,'Res.Aux.'!$Y$12:$Y$722,0),MATCH(C$6,'Res.Aux.'!$A$14:$AE$14,0)))</f>
        <v/>
      </c>
      <c r="D471" s="402" t="str">
        <f t="shared" si="133"/>
        <v/>
      </c>
      <c r="E471" s="403" t="str">
        <f>IF($B471="-","",INDEX('Res.Aux.'!$A$12:$AE$722,MATCH($B471,'Res.Aux.'!$Y$12:$Y$722,0),MATCH(E$6,'Res.Aux.'!$A$14:$AE$14,0)))</f>
        <v/>
      </c>
      <c r="F471" s="402" t="str">
        <f t="shared" si="134"/>
        <v/>
      </c>
      <c r="G471" s="404" t="str">
        <f>IF($B471="-","",INDEX('Res.Aux.'!$A$12:$AE$722,MATCH($B471,'Res.Aux.'!$Y$12:$Y$722,0),MATCH(G$6,'Res.Aux.'!$A$14:$AE$14,0)))</f>
        <v/>
      </c>
      <c r="H471" s="405" t="str">
        <f>IF($B471="-","",Datos!$I$16)</f>
        <v/>
      </c>
      <c r="I471" s="406" t="str">
        <f>IF($C471="","",Datos!$G$16)</f>
        <v/>
      </c>
      <c r="J471" s="407" t="str">
        <f>IF($B471="-","",INDEX('Res.Aux.'!$A$12:$AE$722,MATCH($B471,'Res.Aux.'!$Y$12:$Y$722,0),MATCH(J$6,'Res.Aux.'!$A$14:$AE$14,0)))</f>
        <v/>
      </c>
      <c r="K471" s="408" t="str">
        <f>IF($C471="","",Datos!$H$26)</f>
        <v/>
      </c>
      <c r="L471" s="409" t="str">
        <f>IF($I471="","",INDEX(Datos!$D$25:$I$33,MATCH('G. VAR. MAKRO'!$M471,Datos!$E$25:$E$33,0),MATCH('G. VAR. MAKRO'!$L$6,Datos!$D$26:$I$26,0)))</f>
        <v/>
      </c>
      <c r="M471" s="407" t="str">
        <f>IF($I471="","",INDEX('Res.Aux.'!$A$12:$AE$722,MATCH($B471,'Res.Aux.'!$Y$12:$Y$722,0),MATCH(M$6,'Res.Aux.'!$A$22:$AE$22,0)))</f>
        <v/>
      </c>
      <c r="N471" s="410" t="str">
        <f>IF($B471="-","",INDEX('Res.Aux.'!$A$12:$AE$722,MATCH($B471,'Res.Aux.'!$Y$12:$Y$722,0),MATCH(N$6,'Res.Aux.'!$A$14:$AE$14,0)))</f>
        <v/>
      </c>
      <c r="O471" s="411"/>
      <c r="P471" s="412" t="str">
        <f t="shared" si="132"/>
        <v/>
      </c>
      <c r="Q471" s="413" t="str">
        <f t="shared" si="135"/>
        <v>ù</v>
      </c>
      <c r="R471" s="414" t="str">
        <f>IF($B471="-","",INDEX('Res.Aux.'!$A$12:$AE$722,MATCH($B471,'Res.Aux.'!$Y$12:$Y$722,0),MATCH(R$6,'Res.Aux.'!$A$15:$AE$15,0)))</f>
        <v/>
      </c>
      <c r="S471" s="415" t="str">
        <f>IF($B471="-","",INDEX('Res.Aux.'!$A$12:$AE$722,MATCH($B471,'Res.Aux.'!$Y$12:$Y$722,0),MATCH(S$6,'Res.Aux.'!$A$15:$AE$15,0)))</f>
        <v/>
      </c>
      <c r="T471" s="415" t="str">
        <f>IF($B471="-","",INDEX('Res.Aux.'!$A$12:$AE$722,MATCH($B471,'Res.Aux.'!$Y$12:$Y$722,0),MATCH(T$6,'Res.Aux.'!$A$15:$AE$15,0)))</f>
        <v/>
      </c>
      <c r="U471" s="416" t="str">
        <f>IF($B471="-","",INDEX('Res.Aux.'!$A$12:$AE$722,MATCH($B471,'Res.Aux.'!$Y$12:$Y$722,0),MATCH(U$6,'Res.Aux.'!$A$15:$AE$15,0)))</f>
        <v/>
      </c>
      <c r="V471" s="417"/>
      <c r="W471" s="414" t="str">
        <f t="shared" si="136"/>
        <v>-</v>
      </c>
      <c r="X471" s="415" t="str">
        <f t="shared" si="137"/>
        <v>-</v>
      </c>
      <c r="Y471" s="415" t="str">
        <f t="shared" si="138"/>
        <v>-</v>
      </c>
      <c r="Z471" s="416" t="str">
        <f t="shared" si="139"/>
        <v>-</v>
      </c>
      <c r="AA471" s="417"/>
      <c r="AB471" s="414" t="str">
        <f t="shared" si="140"/>
        <v>-</v>
      </c>
      <c r="AC471" s="415" t="str">
        <f t="shared" si="141"/>
        <v>-</v>
      </c>
      <c r="AD471" s="415" t="str">
        <f t="shared" si="142"/>
        <v>-</v>
      </c>
      <c r="AE471" s="416" t="str">
        <f t="shared" si="143"/>
        <v>-</v>
      </c>
      <c r="AF471" s="417"/>
      <c r="AG471" s="410" t="str">
        <f t="shared" si="144"/>
        <v>-</v>
      </c>
      <c r="AH471" s="417"/>
      <c r="AI471" s="418" t="str">
        <f t="shared" si="145"/>
        <v>ù</v>
      </c>
      <c r="AJ471" s="419" t="str">
        <f t="shared" si="146"/>
        <v>~</v>
      </c>
      <c r="AK471" s="417"/>
      <c r="AL471" s="414" t="str">
        <f t="shared" si="147"/>
        <v>-</v>
      </c>
      <c r="AM471" s="416" t="str">
        <f t="shared" si="148"/>
        <v>-</v>
      </c>
    </row>
    <row r="472" spans="2:39" ht="15" x14ac:dyDescent="0.3">
      <c r="B472" s="400" t="str">
        <f>IF(MAX(B$7:B471)+1&gt;MAX('Res.Aux.'!$Y$23:$Y$722),"-",MAX(B$7:B471)+1)</f>
        <v>-</v>
      </c>
      <c r="C472" s="401" t="str">
        <f>IF($B472="-","",INDEX('Res.Aux.'!$A$12:$AE$722,MATCH($B472,'Res.Aux.'!$Y$12:$Y$722,0),MATCH(C$6,'Res.Aux.'!$A$14:$AE$14,0)))</f>
        <v/>
      </c>
      <c r="D472" s="402" t="str">
        <f t="shared" si="133"/>
        <v/>
      </c>
      <c r="E472" s="403" t="str">
        <f>IF($B472="-","",INDEX('Res.Aux.'!$A$12:$AE$722,MATCH($B472,'Res.Aux.'!$Y$12:$Y$722,0),MATCH(E$6,'Res.Aux.'!$A$14:$AE$14,0)))</f>
        <v/>
      </c>
      <c r="F472" s="402" t="str">
        <f t="shared" si="134"/>
        <v/>
      </c>
      <c r="G472" s="404" t="str">
        <f>IF($B472="-","",INDEX('Res.Aux.'!$A$12:$AE$722,MATCH($B472,'Res.Aux.'!$Y$12:$Y$722,0),MATCH(G$6,'Res.Aux.'!$A$14:$AE$14,0)))</f>
        <v/>
      </c>
      <c r="H472" s="405" t="str">
        <f>IF($B472="-","",Datos!$I$16)</f>
        <v/>
      </c>
      <c r="I472" s="406" t="str">
        <f>IF($C472="","",Datos!$G$16)</f>
        <v/>
      </c>
      <c r="J472" s="407" t="str">
        <f>IF($B472="-","",INDEX('Res.Aux.'!$A$12:$AE$722,MATCH($B472,'Res.Aux.'!$Y$12:$Y$722,0),MATCH(J$6,'Res.Aux.'!$A$14:$AE$14,0)))</f>
        <v/>
      </c>
      <c r="K472" s="408" t="str">
        <f>IF($C472="","",Datos!$H$26)</f>
        <v/>
      </c>
      <c r="L472" s="409" t="str">
        <f>IF($I472="","",INDEX(Datos!$D$25:$I$33,MATCH('G. VAR. MAKRO'!$M472,Datos!$E$25:$E$33,0),MATCH('G. VAR. MAKRO'!$L$6,Datos!$D$26:$I$26,0)))</f>
        <v/>
      </c>
      <c r="M472" s="407" t="str">
        <f>IF($I472="","",INDEX('Res.Aux.'!$A$12:$AE$722,MATCH($B472,'Res.Aux.'!$Y$12:$Y$722,0),MATCH(M$6,'Res.Aux.'!$A$22:$AE$22,0)))</f>
        <v/>
      </c>
      <c r="N472" s="410" t="str">
        <f>IF($B472="-","",INDEX('Res.Aux.'!$A$12:$AE$722,MATCH($B472,'Res.Aux.'!$Y$12:$Y$722,0),MATCH(N$6,'Res.Aux.'!$A$14:$AE$14,0)))</f>
        <v/>
      </c>
      <c r="O472" s="411"/>
      <c r="P472" s="412" t="str">
        <f t="shared" si="132"/>
        <v/>
      </c>
      <c r="Q472" s="413" t="str">
        <f t="shared" si="135"/>
        <v>ù</v>
      </c>
      <c r="R472" s="414" t="str">
        <f>IF($B472="-","",INDEX('Res.Aux.'!$A$12:$AE$722,MATCH($B472,'Res.Aux.'!$Y$12:$Y$722,0),MATCH(R$6,'Res.Aux.'!$A$15:$AE$15,0)))</f>
        <v/>
      </c>
      <c r="S472" s="415" t="str">
        <f>IF($B472="-","",INDEX('Res.Aux.'!$A$12:$AE$722,MATCH($B472,'Res.Aux.'!$Y$12:$Y$722,0),MATCH(S$6,'Res.Aux.'!$A$15:$AE$15,0)))</f>
        <v/>
      </c>
      <c r="T472" s="415" t="str">
        <f>IF($B472="-","",INDEX('Res.Aux.'!$A$12:$AE$722,MATCH($B472,'Res.Aux.'!$Y$12:$Y$722,0),MATCH(T$6,'Res.Aux.'!$A$15:$AE$15,0)))</f>
        <v/>
      </c>
      <c r="U472" s="416" t="str">
        <f>IF($B472="-","",INDEX('Res.Aux.'!$A$12:$AE$722,MATCH($B472,'Res.Aux.'!$Y$12:$Y$722,0),MATCH(U$6,'Res.Aux.'!$A$15:$AE$15,0)))</f>
        <v/>
      </c>
      <c r="V472" s="417"/>
      <c r="W472" s="414" t="str">
        <f t="shared" si="136"/>
        <v>-</v>
      </c>
      <c r="X472" s="415" t="str">
        <f t="shared" si="137"/>
        <v>-</v>
      </c>
      <c r="Y472" s="415" t="str">
        <f t="shared" si="138"/>
        <v>-</v>
      </c>
      <c r="Z472" s="416" t="str">
        <f t="shared" si="139"/>
        <v>-</v>
      </c>
      <c r="AA472" s="417"/>
      <c r="AB472" s="414" t="str">
        <f t="shared" si="140"/>
        <v>-</v>
      </c>
      <c r="AC472" s="415" t="str">
        <f t="shared" si="141"/>
        <v>-</v>
      </c>
      <c r="AD472" s="415" t="str">
        <f t="shared" si="142"/>
        <v>-</v>
      </c>
      <c r="AE472" s="416" t="str">
        <f t="shared" si="143"/>
        <v>-</v>
      </c>
      <c r="AF472" s="417"/>
      <c r="AG472" s="410" t="str">
        <f t="shared" si="144"/>
        <v>-</v>
      </c>
      <c r="AH472" s="417"/>
      <c r="AI472" s="418" t="str">
        <f t="shared" si="145"/>
        <v>ù</v>
      </c>
      <c r="AJ472" s="419" t="str">
        <f t="shared" si="146"/>
        <v>~</v>
      </c>
      <c r="AK472" s="417"/>
      <c r="AL472" s="414" t="str">
        <f t="shared" si="147"/>
        <v>-</v>
      </c>
      <c r="AM472" s="416" t="str">
        <f t="shared" si="148"/>
        <v>-</v>
      </c>
    </row>
    <row r="473" spans="2:39" ht="15" x14ac:dyDescent="0.3">
      <c r="B473" s="400" t="str">
        <f>IF(MAX(B$7:B472)+1&gt;MAX('Res.Aux.'!$Y$23:$Y$722),"-",MAX(B$7:B472)+1)</f>
        <v>-</v>
      </c>
      <c r="C473" s="401" t="str">
        <f>IF($B473="-","",INDEX('Res.Aux.'!$A$12:$AE$722,MATCH($B473,'Res.Aux.'!$Y$12:$Y$722,0),MATCH(C$6,'Res.Aux.'!$A$14:$AE$14,0)))</f>
        <v/>
      </c>
      <c r="D473" s="402" t="str">
        <f t="shared" si="133"/>
        <v/>
      </c>
      <c r="E473" s="403" t="str">
        <f>IF($B473="-","",INDEX('Res.Aux.'!$A$12:$AE$722,MATCH($B473,'Res.Aux.'!$Y$12:$Y$722,0),MATCH(E$6,'Res.Aux.'!$A$14:$AE$14,0)))</f>
        <v/>
      </c>
      <c r="F473" s="402" t="str">
        <f t="shared" si="134"/>
        <v/>
      </c>
      <c r="G473" s="404" t="str">
        <f>IF($B473="-","",INDEX('Res.Aux.'!$A$12:$AE$722,MATCH($B473,'Res.Aux.'!$Y$12:$Y$722,0),MATCH(G$6,'Res.Aux.'!$A$14:$AE$14,0)))</f>
        <v/>
      </c>
      <c r="H473" s="405" t="str">
        <f>IF($B473="-","",Datos!$I$16)</f>
        <v/>
      </c>
      <c r="I473" s="406" t="str">
        <f>IF($C473="","",Datos!$G$16)</f>
        <v/>
      </c>
      <c r="J473" s="407" t="str">
        <f>IF($B473="-","",INDEX('Res.Aux.'!$A$12:$AE$722,MATCH($B473,'Res.Aux.'!$Y$12:$Y$722,0),MATCH(J$6,'Res.Aux.'!$A$14:$AE$14,0)))</f>
        <v/>
      </c>
      <c r="K473" s="408" t="str">
        <f>IF($C473="","",Datos!$H$26)</f>
        <v/>
      </c>
      <c r="L473" s="409" t="str">
        <f>IF($I473="","",INDEX(Datos!$D$25:$I$33,MATCH('G. VAR. MAKRO'!$M473,Datos!$E$25:$E$33,0),MATCH('G. VAR. MAKRO'!$L$6,Datos!$D$26:$I$26,0)))</f>
        <v/>
      </c>
      <c r="M473" s="407" t="str">
        <f>IF($I473="","",INDEX('Res.Aux.'!$A$12:$AE$722,MATCH($B473,'Res.Aux.'!$Y$12:$Y$722,0),MATCH(M$6,'Res.Aux.'!$A$22:$AE$22,0)))</f>
        <v/>
      </c>
      <c r="N473" s="410" t="str">
        <f>IF($B473="-","",INDEX('Res.Aux.'!$A$12:$AE$722,MATCH($B473,'Res.Aux.'!$Y$12:$Y$722,0),MATCH(N$6,'Res.Aux.'!$A$14:$AE$14,0)))</f>
        <v/>
      </c>
      <c r="O473" s="411"/>
      <c r="P473" s="412" t="str">
        <f t="shared" si="132"/>
        <v/>
      </c>
      <c r="Q473" s="413" t="str">
        <f t="shared" si="135"/>
        <v>ù</v>
      </c>
      <c r="R473" s="414" t="str">
        <f>IF($B473="-","",INDEX('Res.Aux.'!$A$12:$AE$722,MATCH($B473,'Res.Aux.'!$Y$12:$Y$722,0),MATCH(R$6,'Res.Aux.'!$A$15:$AE$15,0)))</f>
        <v/>
      </c>
      <c r="S473" s="415" t="str">
        <f>IF($B473="-","",INDEX('Res.Aux.'!$A$12:$AE$722,MATCH($B473,'Res.Aux.'!$Y$12:$Y$722,0),MATCH(S$6,'Res.Aux.'!$A$15:$AE$15,0)))</f>
        <v/>
      </c>
      <c r="T473" s="415" t="str">
        <f>IF($B473="-","",INDEX('Res.Aux.'!$A$12:$AE$722,MATCH($B473,'Res.Aux.'!$Y$12:$Y$722,0),MATCH(T$6,'Res.Aux.'!$A$15:$AE$15,0)))</f>
        <v/>
      </c>
      <c r="U473" s="416" t="str">
        <f>IF($B473="-","",INDEX('Res.Aux.'!$A$12:$AE$722,MATCH($B473,'Res.Aux.'!$Y$12:$Y$722,0),MATCH(U$6,'Res.Aux.'!$A$15:$AE$15,0)))</f>
        <v/>
      </c>
      <c r="V473" s="417"/>
      <c r="W473" s="414" t="str">
        <f t="shared" si="136"/>
        <v>-</v>
      </c>
      <c r="X473" s="415" t="str">
        <f t="shared" si="137"/>
        <v>-</v>
      </c>
      <c r="Y473" s="415" t="str">
        <f t="shared" si="138"/>
        <v>-</v>
      </c>
      <c r="Z473" s="416" t="str">
        <f t="shared" si="139"/>
        <v>-</v>
      </c>
      <c r="AA473" s="417"/>
      <c r="AB473" s="414" t="str">
        <f t="shared" si="140"/>
        <v>-</v>
      </c>
      <c r="AC473" s="415" t="str">
        <f t="shared" si="141"/>
        <v>-</v>
      </c>
      <c r="AD473" s="415" t="str">
        <f t="shared" si="142"/>
        <v>-</v>
      </c>
      <c r="AE473" s="416" t="str">
        <f t="shared" si="143"/>
        <v>-</v>
      </c>
      <c r="AF473" s="417"/>
      <c r="AG473" s="410" t="str">
        <f t="shared" si="144"/>
        <v>-</v>
      </c>
      <c r="AH473" s="417"/>
      <c r="AI473" s="418" t="str">
        <f t="shared" si="145"/>
        <v>ù</v>
      </c>
      <c r="AJ473" s="419" t="str">
        <f t="shared" si="146"/>
        <v>~</v>
      </c>
      <c r="AK473" s="417"/>
      <c r="AL473" s="414" t="str">
        <f t="shared" si="147"/>
        <v>-</v>
      </c>
      <c r="AM473" s="416" t="str">
        <f t="shared" si="148"/>
        <v>-</v>
      </c>
    </row>
    <row r="474" spans="2:39" ht="15" x14ac:dyDescent="0.3">
      <c r="B474" s="400" t="str">
        <f>IF(MAX(B$7:B473)+1&gt;MAX('Res.Aux.'!$Y$23:$Y$722),"-",MAX(B$7:B473)+1)</f>
        <v>-</v>
      </c>
      <c r="C474" s="401" t="str">
        <f>IF($B474="-","",INDEX('Res.Aux.'!$A$12:$AE$722,MATCH($B474,'Res.Aux.'!$Y$12:$Y$722,0),MATCH(C$6,'Res.Aux.'!$A$14:$AE$14,0)))</f>
        <v/>
      </c>
      <c r="D474" s="402" t="str">
        <f t="shared" si="133"/>
        <v/>
      </c>
      <c r="E474" s="403" t="str">
        <f>IF($B474="-","",INDEX('Res.Aux.'!$A$12:$AE$722,MATCH($B474,'Res.Aux.'!$Y$12:$Y$722,0),MATCH(E$6,'Res.Aux.'!$A$14:$AE$14,0)))</f>
        <v/>
      </c>
      <c r="F474" s="402" t="str">
        <f t="shared" si="134"/>
        <v/>
      </c>
      <c r="G474" s="404" t="str">
        <f>IF($B474="-","",INDEX('Res.Aux.'!$A$12:$AE$722,MATCH($B474,'Res.Aux.'!$Y$12:$Y$722,0),MATCH(G$6,'Res.Aux.'!$A$14:$AE$14,0)))</f>
        <v/>
      </c>
      <c r="H474" s="405" t="str">
        <f>IF($B474="-","",Datos!$I$16)</f>
        <v/>
      </c>
      <c r="I474" s="406" t="str">
        <f>IF($C474="","",Datos!$G$16)</f>
        <v/>
      </c>
      <c r="J474" s="407" t="str">
        <f>IF($B474="-","",INDEX('Res.Aux.'!$A$12:$AE$722,MATCH($B474,'Res.Aux.'!$Y$12:$Y$722,0),MATCH(J$6,'Res.Aux.'!$A$14:$AE$14,0)))</f>
        <v/>
      </c>
      <c r="K474" s="408" t="str">
        <f>IF($C474="","",Datos!$H$26)</f>
        <v/>
      </c>
      <c r="L474" s="409" t="str">
        <f>IF($I474="","",INDEX(Datos!$D$25:$I$33,MATCH('G. VAR. MAKRO'!$M474,Datos!$E$25:$E$33,0),MATCH('G. VAR. MAKRO'!$L$6,Datos!$D$26:$I$26,0)))</f>
        <v/>
      </c>
      <c r="M474" s="407" t="str">
        <f>IF($I474="","",INDEX('Res.Aux.'!$A$12:$AE$722,MATCH($B474,'Res.Aux.'!$Y$12:$Y$722,0),MATCH(M$6,'Res.Aux.'!$A$22:$AE$22,0)))</f>
        <v/>
      </c>
      <c r="N474" s="410" t="str">
        <f>IF($B474="-","",INDEX('Res.Aux.'!$A$12:$AE$722,MATCH($B474,'Res.Aux.'!$Y$12:$Y$722,0),MATCH(N$6,'Res.Aux.'!$A$14:$AE$14,0)))</f>
        <v/>
      </c>
      <c r="O474" s="411"/>
      <c r="P474" s="412" t="str">
        <f t="shared" si="132"/>
        <v/>
      </c>
      <c r="Q474" s="413" t="str">
        <f t="shared" si="135"/>
        <v>ù</v>
      </c>
      <c r="R474" s="414" t="str">
        <f>IF($B474="-","",INDEX('Res.Aux.'!$A$12:$AE$722,MATCH($B474,'Res.Aux.'!$Y$12:$Y$722,0),MATCH(R$6,'Res.Aux.'!$A$15:$AE$15,0)))</f>
        <v/>
      </c>
      <c r="S474" s="415" t="str">
        <f>IF($B474="-","",INDEX('Res.Aux.'!$A$12:$AE$722,MATCH($B474,'Res.Aux.'!$Y$12:$Y$722,0),MATCH(S$6,'Res.Aux.'!$A$15:$AE$15,0)))</f>
        <v/>
      </c>
      <c r="T474" s="415" t="str">
        <f>IF($B474="-","",INDEX('Res.Aux.'!$A$12:$AE$722,MATCH($B474,'Res.Aux.'!$Y$12:$Y$722,0),MATCH(T$6,'Res.Aux.'!$A$15:$AE$15,0)))</f>
        <v/>
      </c>
      <c r="U474" s="416" t="str">
        <f>IF($B474="-","",INDEX('Res.Aux.'!$A$12:$AE$722,MATCH($B474,'Res.Aux.'!$Y$12:$Y$722,0),MATCH(U$6,'Res.Aux.'!$A$15:$AE$15,0)))</f>
        <v/>
      </c>
      <c r="V474" s="417"/>
      <c r="W474" s="414" t="str">
        <f t="shared" si="136"/>
        <v>-</v>
      </c>
      <c r="X474" s="415" t="str">
        <f t="shared" si="137"/>
        <v>-</v>
      </c>
      <c r="Y474" s="415" t="str">
        <f t="shared" si="138"/>
        <v>-</v>
      </c>
      <c r="Z474" s="416" t="str">
        <f t="shared" si="139"/>
        <v>-</v>
      </c>
      <c r="AA474" s="417"/>
      <c r="AB474" s="414" t="str">
        <f t="shared" si="140"/>
        <v>-</v>
      </c>
      <c r="AC474" s="415" t="str">
        <f t="shared" si="141"/>
        <v>-</v>
      </c>
      <c r="AD474" s="415" t="str">
        <f t="shared" si="142"/>
        <v>-</v>
      </c>
      <c r="AE474" s="416" t="str">
        <f t="shared" si="143"/>
        <v>-</v>
      </c>
      <c r="AF474" s="417"/>
      <c r="AG474" s="410" t="str">
        <f t="shared" si="144"/>
        <v>-</v>
      </c>
      <c r="AH474" s="417"/>
      <c r="AI474" s="418" t="str">
        <f t="shared" si="145"/>
        <v>ù</v>
      </c>
      <c r="AJ474" s="419" t="str">
        <f t="shared" si="146"/>
        <v>~</v>
      </c>
      <c r="AK474" s="417"/>
      <c r="AL474" s="414" t="str">
        <f t="shared" si="147"/>
        <v>-</v>
      </c>
      <c r="AM474" s="416" t="str">
        <f t="shared" si="148"/>
        <v>-</v>
      </c>
    </row>
    <row r="475" spans="2:39" ht="15" x14ac:dyDescent="0.3">
      <c r="B475" s="400" t="str">
        <f>IF(MAX(B$7:B474)+1&gt;MAX('Res.Aux.'!$Y$23:$Y$722),"-",MAX(B$7:B474)+1)</f>
        <v>-</v>
      </c>
      <c r="C475" s="401" t="str">
        <f>IF($B475="-","",INDEX('Res.Aux.'!$A$12:$AE$722,MATCH($B475,'Res.Aux.'!$Y$12:$Y$722,0),MATCH(C$6,'Res.Aux.'!$A$14:$AE$14,0)))</f>
        <v/>
      </c>
      <c r="D475" s="402" t="str">
        <f t="shared" si="133"/>
        <v/>
      </c>
      <c r="E475" s="403" t="str">
        <f>IF($B475="-","",INDEX('Res.Aux.'!$A$12:$AE$722,MATCH($B475,'Res.Aux.'!$Y$12:$Y$722,0),MATCH(E$6,'Res.Aux.'!$A$14:$AE$14,0)))</f>
        <v/>
      </c>
      <c r="F475" s="402" t="str">
        <f t="shared" si="134"/>
        <v/>
      </c>
      <c r="G475" s="404" t="str">
        <f>IF($B475="-","",INDEX('Res.Aux.'!$A$12:$AE$722,MATCH($B475,'Res.Aux.'!$Y$12:$Y$722,0),MATCH(G$6,'Res.Aux.'!$A$14:$AE$14,0)))</f>
        <v/>
      </c>
      <c r="H475" s="405" t="str">
        <f>IF($B475="-","",Datos!$I$16)</f>
        <v/>
      </c>
      <c r="I475" s="406" t="str">
        <f>IF($C475="","",Datos!$G$16)</f>
        <v/>
      </c>
      <c r="J475" s="407" t="str">
        <f>IF($B475="-","",INDEX('Res.Aux.'!$A$12:$AE$722,MATCH($B475,'Res.Aux.'!$Y$12:$Y$722,0),MATCH(J$6,'Res.Aux.'!$A$14:$AE$14,0)))</f>
        <v/>
      </c>
      <c r="K475" s="408" t="str">
        <f>IF($C475="","",Datos!$H$26)</f>
        <v/>
      </c>
      <c r="L475" s="409" t="str">
        <f>IF($I475="","",INDEX(Datos!$D$25:$I$33,MATCH('G. VAR. MAKRO'!$M475,Datos!$E$25:$E$33,0),MATCH('G. VAR. MAKRO'!$L$6,Datos!$D$26:$I$26,0)))</f>
        <v/>
      </c>
      <c r="M475" s="407" t="str">
        <f>IF($I475="","",INDEX('Res.Aux.'!$A$12:$AE$722,MATCH($B475,'Res.Aux.'!$Y$12:$Y$722,0),MATCH(M$6,'Res.Aux.'!$A$22:$AE$22,0)))</f>
        <v/>
      </c>
      <c r="N475" s="410" t="str">
        <f>IF($B475="-","",INDEX('Res.Aux.'!$A$12:$AE$722,MATCH($B475,'Res.Aux.'!$Y$12:$Y$722,0),MATCH(N$6,'Res.Aux.'!$A$14:$AE$14,0)))</f>
        <v/>
      </c>
      <c r="O475" s="411"/>
      <c r="P475" s="412" t="str">
        <f t="shared" si="132"/>
        <v/>
      </c>
      <c r="Q475" s="413" t="str">
        <f t="shared" si="135"/>
        <v>ù</v>
      </c>
      <c r="R475" s="414" t="str">
        <f>IF($B475="-","",INDEX('Res.Aux.'!$A$12:$AE$722,MATCH($B475,'Res.Aux.'!$Y$12:$Y$722,0),MATCH(R$6,'Res.Aux.'!$A$15:$AE$15,0)))</f>
        <v/>
      </c>
      <c r="S475" s="415" t="str">
        <f>IF($B475="-","",INDEX('Res.Aux.'!$A$12:$AE$722,MATCH($B475,'Res.Aux.'!$Y$12:$Y$722,0),MATCH(S$6,'Res.Aux.'!$A$15:$AE$15,0)))</f>
        <v/>
      </c>
      <c r="T475" s="415" t="str">
        <f>IF($B475="-","",INDEX('Res.Aux.'!$A$12:$AE$722,MATCH($B475,'Res.Aux.'!$Y$12:$Y$722,0),MATCH(T$6,'Res.Aux.'!$A$15:$AE$15,0)))</f>
        <v/>
      </c>
      <c r="U475" s="416" t="str">
        <f>IF($B475="-","",INDEX('Res.Aux.'!$A$12:$AE$722,MATCH($B475,'Res.Aux.'!$Y$12:$Y$722,0),MATCH(U$6,'Res.Aux.'!$A$15:$AE$15,0)))</f>
        <v/>
      </c>
      <c r="V475" s="417"/>
      <c r="W475" s="414" t="str">
        <f t="shared" si="136"/>
        <v>-</v>
      </c>
      <c r="X475" s="415" t="str">
        <f t="shared" si="137"/>
        <v>-</v>
      </c>
      <c r="Y475" s="415" t="str">
        <f t="shared" si="138"/>
        <v>-</v>
      </c>
      <c r="Z475" s="416" t="str">
        <f t="shared" si="139"/>
        <v>-</v>
      </c>
      <c r="AA475" s="417"/>
      <c r="AB475" s="414" t="str">
        <f t="shared" si="140"/>
        <v>-</v>
      </c>
      <c r="AC475" s="415" t="str">
        <f t="shared" si="141"/>
        <v>-</v>
      </c>
      <c r="AD475" s="415" t="str">
        <f t="shared" si="142"/>
        <v>-</v>
      </c>
      <c r="AE475" s="416" t="str">
        <f t="shared" si="143"/>
        <v>-</v>
      </c>
      <c r="AF475" s="417"/>
      <c r="AG475" s="410" t="str">
        <f t="shared" si="144"/>
        <v>-</v>
      </c>
      <c r="AH475" s="417"/>
      <c r="AI475" s="418" t="str">
        <f t="shared" si="145"/>
        <v>ù</v>
      </c>
      <c r="AJ475" s="419" t="str">
        <f t="shared" si="146"/>
        <v>~</v>
      </c>
      <c r="AK475" s="417"/>
      <c r="AL475" s="414" t="str">
        <f t="shared" si="147"/>
        <v>-</v>
      </c>
      <c r="AM475" s="416" t="str">
        <f t="shared" si="148"/>
        <v>-</v>
      </c>
    </row>
    <row r="476" spans="2:39" ht="15" x14ac:dyDescent="0.3">
      <c r="B476" s="400" t="str">
        <f>IF(MAX(B$7:B475)+1&gt;MAX('Res.Aux.'!$Y$23:$Y$722),"-",MAX(B$7:B475)+1)</f>
        <v>-</v>
      </c>
      <c r="C476" s="401" t="str">
        <f>IF($B476="-","",INDEX('Res.Aux.'!$A$12:$AE$722,MATCH($B476,'Res.Aux.'!$Y$12:$Y$722,0),MATCH(C$6,'Res.Aux.'!$A$14:$AE$14,0)))</f>
        <v/>
      </c>
      <c r="D476" s="402" t="str">
        <f t="shared" si="133"/>
        <v/>
      </c>
      <c r="E476" s="403" t="str">
        <f>IF($B476="-","",INDEX('Res.Aux.'!$A$12:$AE$722,MATCH($B476,'Res.Aux.'!$Y$12:$Y$722,0),MATCH(E$6,'Res.Aux.'!$A$14:$AE$14,0)))</f>
        <v/>
      </c>
      <c r="F476" s="402" t="str">
        <f t="shared" si="134"/>
        <v/>
      </c>
      <c r="G476" s="404" t="str">
        <f>IF($B476="-","",INDEX('Res.Aux.'!$A$12:$AE$722,MATCH($B476,'Res.Aux.'!$Y$12:$Y$722,0),MATCH(G$6,'Res.Aux.'!$A$14:$AE$14,0)))</f>
        <v/>
      </c>
      <c r="H476" s="405" t="str">
        <f>IF($B476="-","",Datos!$I$16)</f>
        <v/>
      </c>
      <c r="I476" s="406" t="str">
        <f>IF($C476="","",Datos!$G$16)</f>
        <v/>
      </c>
      <c r="J476" s="407" t="str">
        <f>IF($B476="-","",INDEX('Res.Aux.'!$A$12:$AE$722,MATCH($B476,'Res.Aux.'!$Y$12:$Y$722,0),MATCH(J$6,'Res.Aux.'!$A$14:$AE$14,0)))</f>
        <v/>
      </c>
      <c r="K476" s="408" t="str">
        <f>IF($C476="","",Datos!$H$26)</f>
        <v/>
      </c>
      <c r="L476" s="409" t="str">
        <f>IF($I476="","",INDEX(Datos!$D$25:$I$33,MATCH('G. VAR. MAKRO'!$M476,Datos!$E$25:$E$33,0),MATCH('G. VAR. MAKRO'!$L$6,Datos!$D$26:$I$26,0)))</f>
        <v/>
      </c>
      <c r="M476" s="407" t="str">
        <f>IF($I476="","",INDEX('Res.Aux.'!$A$12:$AE$722,MATCH($B476,'Res.Aux.'!$Y$12:$Y$722,0),MATCH(M$6,'Res.Aux.'!$A$22:$AE$22,0)))</f>
        <v/>
      </c>
      <c r="N476" s="410" t="str">
        <f>IF($B476="-","",INDEX('Res.Aux.'!$A$12:$AE$722,MATCH($B476,'Res.Aux.'!$Y$12:$Y$722,0),MATCH(N$6,'Res.Aux.'!$A$14:$AE$14,0)))</f>
        <v/>
      </c>
      <c r="O476" s="411"/>
      <c r="P476" s="412" t="str">
        <f t="shared" si="132"/>
        <v/>
      </c>
      <c r="Q476" s="413" t="str">
        <f t="shared" si="135"/>
        <v>ù</v>
      </c>
      <c r="R476" s="414" t="str">
        <f>IF($B476="-","",INDEX('Res.Aux.'!$A$12:$AE$722,MATCH($B476,'Res.Aux.'!$Y$12:$Y$722,0),MATCH(R$6,'Res.Aux.'!$A$15:$AE$15,0)))</f>
        <v/>
      </c>
      <c r="S476" s="415" t="str">
        <f>IF($B476="-","",INDEX('Res.Aux.'!$A$12:$AE$722,MATCH($B476,'Res.Aux.'!$Y$12:$Y$722,0),MATCH(S$6,'Res.Aux.'!$A$15:$AE$15,0)))</f>
        <v/>
      </c>
      <c r="T476" s="415" t="str">
        <f>IF($B476="-","",INDEX('Res.Aux.'!$A$12:$AE$722,MATCH($B476,'Res.Aux.'!$Y$12:$Y$722,0),MATCH(T$6,'Res.Aux.'!$A$15:$AE$15,0)))</f>
        <v/>
      </c>
      <c r="U476" s="416" t="str">
        <f>IF($B476="-","",INDEX('Res.Aux.'!$A$12:$AE$722,MATCH($B476,'Res.Aux.'!$Y$12:$Y$722,0),MATCH(U$6,'Res.Aux.'!$A$15:$AE$15,0)))</f>
        <v/>
      </c>
      <c r="V476" s="417"/>
      <c r="W476" s="414" t="str">
        <f t="shared" si="136"/>
        <v>-</v>
      </c>
      <c r="X476" s="415" t="str">
        <f t="shared" si="137"/>
        <v>-</v>
      </c>
      <c r="Y476" s="415" t="str">
        <f t="shared" si="138"/>
        <v>-</v>
      </c>
      <c r="Z476" s="416" t="str">
        <f t="shared" si="139"/>
        <v>-</v>
      </c>
      <c r="AA476" s="417"/>
      <c r="AB476" s="414" t="str">
        <f t="shared" si="140"/>
        <v>-</v>
      </c>
      <c r="AC476" s="415" t="str">
        <f t="shared" si="141"/>
        <v>-</v>
      </c>
      <c r="AD476" s="415" t="str">
        <f t="shared" si="142"/>
        <v>-</v>
      </c>
      <c r="AE476" s="416" t="str">
        <f t="shared" si="143"/>
        <v>-</v>
      </c>
      <c r="AF476" s="417"/>
      <c r="AG476" s="410" t="str">
        <f t="shared" si="144"/>
        <v>-</v>
      </c>
      <c r="AH476" s="417"/>
      <c r="AI476" s="418" t="str">
        <f t="shared" si="145"/>
        <v>ù</v>
      </c>
      <c r="AJ476" s="419" t="str">
        <f t="shared" si="146"/>
        <v>~</v>
      </c>
      <c r="AK476" s="417"/>
      <c r="AL476" s="414" t="str">
        <f t="shared" si="147"/>
        <v>-</v>
      </c>
      <c r="AM476" s="416" t="str">
        <f t="shared" si="148"/>
        <v>-</v>
      </c>
    </row>
    <row r="477" spans="2:39" ht="15" x14ac:dyDescent="0.3">
      <c r="B477" s="400" t="str">
        <f>IF(MAX(B$7:B476)+1&gt;MAX('Res.Aux.'!$Y$23:$Y$722),"-",MAX(B$7:B476)+1)</f>
        <v>-</v>
      </c>
      <c r="C477" s="401" t="str">
        <f>IF($B477="-","",INDEX('Res.Aux.'!$A$12:$AE$722,MATCH($B477,'Res.Aux.'!$Y$12:$Y$722,0),MATCH(C$6,'Res.Aux.'!$A$14:$AE$14,0)))</f>
        <v/>
      </c>
      <c r="D477" s="402" t="str">
        <f t="shared" si="133"/>
        <v/>
      </c>
      <c r="E477" s="403" t="str">
        <f>IF($B477="-","",INDEX('Res.Aux.'!$A$12:$AE$722,MATCH($B477,'Res.Aux.'!$Y$12:$Y$722,0),MATCH(E$6,'Res.Aux.'!$A$14:$AE$14,0)))</f>
        <v/>
      </c>
      <c r="F477" s="402" t="str">
        <f t="shared" si="134"/>
        <v/>
      </c>
      <c r="G477" s="404" t="str">
        <f>IF($B477="-","",INDEX('Res.Aux.'!$A$12:$AE$722,MATCH($B477,'Res.Aux.'!$Y$12:$Y$722,0),MATCH(G$6,'Res.Aux.'!$A$14:$AE$14,0)))</f>
        <v/>
      </c>
      <c r="H477" s="405" t="str">
        <f>IF($B477="-","",Datos!$I$16)</f>
        <v/>
      </c>
      <c r="I477" s="406" t="str">
        <f>IF($C477="","",Datos!$G$16)</f>
        <v/>
      </c>
      <c r="J477" s="407" t="str">
        <f>IF($B477="-","",INDEX('Res.Aux.'!$A$12:$AE$722,MATCH($B477,'Res.Aux.'!$Y$12:$Y$722,0),MATCH(J$6,'Res.Aux.'!$A$14:$AE$14,0)))</f>
        <v/>
      </c>
      <c r="K477" s="408" t="str">
        <f>IF($C477="","",Datos!$H$26)</f>
        <v/>
      </c>
      <c r="L477" s="409" t="str">
        <f>IF($I477="","",INDEX(Datos!$D$25:$I$33,MATCH('G. VAR. MAKRO'!$M477,Datos!$E$25:$E$33,0),MATCH('G. VAR. MAKRO'!$L$6,Datos!$D$26:$I$26,0)))</f>
        <v/>
      </c>
      <c r="M477" s="407" t="str">
        <f>IF($I477="","",INDEX('Res.Aux.'!$A$12:$AE$722,MATCH($B477,'Res.Aux.'!$Y$12:$Y$722,0),MATCH(M$6,'Res.Aux.'!$A$22:$AE$22,0)))</f>
        <v/>
      </c>
      <c r="N477" s="410" t="str">
        <f>IF($B477="-","",INDEX('Res.Aux.'!$A$12:$AE$722,MATCH($B477,'Res.Aux.'!$Y$12:$Y$722,0),MATCH(N$6,'Res.Aux.'!$A$14:$AE$14,0)))</f>
        <v/>
      </c>
      <c r="O477" s="411"/>
      <c r="P477" s="412" t="str">
        <f t="shared" si="132"/>
        <v/>
      </c>
      <c r="Q477" s="413" t="str">
        <f t="shared" si="135"/>
        <v>ù</v>
      </c>
      <c r="R477" s="414" t="str">
        <f>IF($B477="-","",INDEX('Res.Aux.'!$A$12:$AE$722,MATCH($B477,'Res.Aux.'!$Y$12:$Y$722,0),MATCH(R$6,'Res.Aux.'!$A$15:$AE$15,0)))</f>
        <v/>
      </c>
      <c r="S477" s="415" t="str">
        <f>IF($B477="-","",INDEX('Res.Aux.'!$A$12:$AE$722,MATCH($B477,'Res.Aux.'!$Y$12:$Y$722,0),MATCH(S$6,'Res.Aux.'!$A$15:$AE$15,0)))</f>
        <v/>
      </c>
      <c r="T477" s="415" t="str">
        <f>IF($B477="-","",INDEX('Res.Aux.'!$A$12:$AE$722,MATCH($B477,'Res.Aux.'!$Y$12:$Y$722,0),MATCH(T$6,'Res.Aux.'!$A$15:$AE$15,0)))</f>
        <v/>
      </c>
      <c r="U477" s="416" t="str">
        <f>IF($B477="-","",INDEX('Res.Aux.'!$A$12:$AE$722,MATCH($B477,'Res.Aux.'!$Y$12:$Y$722,0),MATCH(U$6,'Res.Aux.'!$A$15:$AE$15,0)))</f>
        <v/>
      </c>
      <c r="V477" s="417"/>
      <c r="W477" s="414" t="str">
        <f t="shared" si="136"/>
        <v>-</v>
      </c>
      <c r="X477" s="415" t="str">
        <f t="shared" si="137"/>
        <v>-</v>
      </c>
      <c r="Y477" s="415" t="str">
        <f t="shared" si="138"/>
        <v>-</v>
      </c>
      <c r="Z477" s="416" t="str">
        <f t="shared" si="139"/>
        <v>-</v>
      </c>
      <c r="AA477" s="417"/>
      <c r="AB477" s="414" t="str">
        <f t="shared" si="140"/>
        <v>-</v>
      </c>
      <c r="AC477" s="415" t="str">
        <f t="shared" si="141"/>
        <v>-</v>
      </c>
      <c r="AD477" s="415" t="str">
        <f t="shared" si="142"/>
        <v>-</v>
      </c>
      <c r="AE477" s="416" t="str">
        <f t="shared" si="143"/>
        <v>-</v>
      </c>
      <c r="AF477" s="417"/>
      <c r="AG477" s="410" t="str">
        <f t="shared" si="144"/>
        <v>-</v>
      </c>
      <c r="AH477" s="417"/>
      <c r="AI477" s="418" t="str">
        <f t="shared" si="145"/>
        <v>ù</v>
      </c>
      <c r="AJ477" s="419" t="str">
        <f t="shared" si="146"/>
        <v>~</v>
      </c>
      <c r="AK477" s="417"/>
      <c r="AL477" s="414" t="str">
        <f t="shared" si="147"/>
        <v>-</v>
      </c>
      <c r="AM477" s="416" t="str">
        <f t="shared" si="148"/>
        <v>-</v>
      </c>
    </row>
    <row r="478" spans="2:39" ht="15" x14ac:dyDescent="0.3">
      <c r="B478" s="400" t="str">
        <f>IF(MAX(B$7:B477)+1&gt;MAX('Res.Aux.'!$Y$23:$Y$722),"-",MAX(B$7:B477)+1)</f>
        <v>-</v>
      </c>
      <c r="C478" s="401" t="str">
        <f>IF($B478="-","",INDEX('Res.Aux.'!$A$12:$AE$722,MATCH($B478,'Res.Aux.'!$Y$12:$Y$722,0),MATCH(C$6,'Res.Aux.'!$A$14:$AE$14,0)))</f>
        <v/>
      </c>
      <c r="D478" s="402" t="str">
        <f t="shared" si="133"/>
        <v/>
      </c>
      <c r="E478" s="403" t="str">
        <f>IF($B478="-","",INDEX('Res.Aux.'!$A$12:$AE$722,MATCH($B478,'Res.Aux.'!$Y$12:$Y$722,0),MATCH(E$6,'Res.Aux.'!$A$14:$AE$14,0)))</f>
        <v/>
      </c>
      <c r="F478" s="402" t="str">
        <f t="shared" si="134"/>
        <v/>
      </c>
      <c r="G478" s="404" t="str">
        <f>IF($B478="-","",INDEX('Res.Aux.'!$A$12:$AE$722,MATCH($B478,'Res.Aux.'!$Y$12:$Y$722,0),MATCH(G$6,'Res.Aux.'!$A$14:$AE$14,0)))</f>
        <v/>
      </c>
      <c r="H478" s="405" t="str">
        <f>IF($B478="-","",Datos!$I$16)</f>
        <v/>
      </c>
      <c r="I478" s="406" t="str">
        <f>IF($C478="","",Datos!$G$16)</f>
        <v/>
      </c>
      <c r="J478" s="407" t="str">
        <f>IF($B478="-","",INDEX('Res.Aux.'!$A$12:$AE$722,MATCH($B478,'Res.Aux.'!$Y$12:$Y$722,0),MATCH(J$6,'Res.Aux.'!$A$14:$AE$14,0)))</f>
        <v/>
      </c>
      <c r="K478" s="408" t="str">
        <f>IF($C478="","",Datos!$H$26)</f>
        <v/>
      </c>
      <c r="L478" s="409" t="str">
        <f>IF($I478="","",INDEX(Datos!$D$25:$I$33,MATCH('G. VAR. MAKRO'!$M478,Datos!$E$25:$E$33,0),MATCH('G. VAR. MAKRO'!$L$6,Datos!$D$26:$I$26,0)))</f>
        <v/>
      </c>
      <c r="M478" s="407" t="str">
        <f>IF($I478="","",INDEX('Res.Aux.'!$A$12:$AE$722,MATCH($B478,'Res.Aux.'!$Y$12:$Y$722,0),MATCH(M$6,'Res.Aux.'!$A$22:$AE$22,0)))</f>
        <v/>
      </c>
      <c r="N478" s="410" t="str">
        <f>IF($B478="-","",INDEX('Res.Aux.'!$A$12:$AE$722,MATCH($B478,'Res.Aux.'!$Y$12:$Y$722,0),MATCH(N$6,'Res.Aux.'!$A$14:$AE$14,0)))</f>
        <v/>
      </c>
      <c r="O478" s="411"/>
      <c r="P478" s="412" t="str">
        <f t="shared" si="132"/>
        <v/>
      </c>
      <c r="Q478" s="413" t="str">
        <f t="shared" si="135"/>
        <v>ù</v>
      </c>
      <c r="R478" s="414" t="str">
        <f>IF($B478="-","",INDEX('Res.Aux.'!$A$12:$AE$722,MATCH($B478,'Res.Aux.'!$Y$12:$Y$722,0),MATCH(R$6,'Res.Aux.'!$A$15:$AE$15,0)))</f>
        <v/>
      </c>
      <c r="S478" s="415" t="str">
        <f>IF($B478="-","",INDEX('Res.Aux.'!$A$12:$AE$722,MATCH($B478,'Res.Aux.'!$Y$12:$Y$722,0),MATCH(S$6,'Res.Aux.'!$A$15:$AE$15,0)))</f>
        <v/>
      </c>
      <c r="T478" s="415" t="str">
        <f>IF($B478="-","",INDEX('Res.Aux.'!$A$12:$AE$722,MATCH($B478,'Res.Aux.'!$Y$12:$Y$722,0),MATCH(T$6,'Res.Aux.'!$A$15:$AE$15,0)))</f>
        <v/>
      </c>
      <c r="U478" s="416" t="str">
        <f>IF($B478="-","",INDEX('Res.Aux.'!$A$12:$AE$722,MATCH($B478,'Res.Aux.'!$Y$12:$Y$722,0),MATCH(U$6,'Res.Aux.'!$A$15:$AE$15,0)))</f>
        <v/>
      </c>
      <c r="V478" s="417"/>
      <c r="W478" s="414" t="str">
        <f t="shared" si="136"/>
        <v>-</v>
      </c>
      <c r="X478" s="415" t="str">
        <f t="shared" si="137"/>
        <v>-</v>
      </c>
      <c r="Y478" s="415" t="str">
        <f t="shared" si="138"/>
        <v>-</v>
      </c>
      <c r="Z478" s="416" t="str">
        <f t="shared" si="139"/>
        <v>-</v>
      </c>
      <c r="AA478" s="417"/>
      <c r="AB478" s="414" t="str">
        <f t="shared" si="140"/>
        <v>-</v>
      </c>
      <c r="AC478" s="415" t="str">
        <f t="shared" si="141"/>
        <v>-</v>
      </c>
      <c r="AD478" s="415" t="str">
        <f t="shared" si="142"/>
        <v>-</v>
      </c>
      <c r="AE478" s="416" t="str">
        <f t="shared" si="143"/>
        <v>-</v>
      </c>
      <c r="AF478" s="417"/>
      <c r="AG478" s="410" t="str">
        <f t="shared" si="144"/>
        <v>-</v>
      </c>
      <c r="AH478" s="417"/>
      <c r="AI478" s="418" t="str">
        <f t="shared" si="145"/>
        <v>ù</v>
      </c>
      <c r="AJ478" s="419" t="str">
        <f t="shared" si="146"/>
        <v>~</v>
      </c>
      <c r="AK478" s="417"/>
      <c r="AL478" s="414" t="str">
        <f t="shared" si="147"/>
        <v>-</v>
      </c>
      <c r="AM478" s="416" t="str">
        <f t="shared" si="148"/>
        <v>-</v>
      </c>
    </row>
    <row r="479" spans="2:39" ht="15" x14ac:dyDescent="0.3">
      <c r="B479" s="400" t="str">
        <f>IF(MAX(B$7:B478)+1&gt;MAX('Res.Aux.'!$Y$23:$Y$722),"-",MAX(B$7:B478)+1)</f>
        <v>-</v>
      </c>
      <c r="C479" s="401" t="str">
        <f>IF($B479="-","",INDEX('Res.Aux.'!$A$12:$AE$722,MATCH($B479,'Res.Aux.'!$Y$12:$Y$722,0),MATCH(C$6,'Res.Aux.'!$A$14:$AE$14,0)))</f>
        <v/>
      </c>
      <c r="D479" s="402" t="str">
        <f t="shared" si="133"/>
        <v/>
      </c>
      <c r="E479" s="403" t="str">
        <f>IF($B479="-","",INDEX('Res.Aux.'!$A$12:$AE$722,MATCH($B479,'Res.Aux.'!$Y$12:$Y$722,0),MATCH(E$6,'Res.Aux.'!$A$14:$AE$14,0)))</f>
        <v/>
      </c>
      <c r="F479" s="402" t="str">
        <f t="shared" si="134"/>
        <v/>
      </c>
      <c r="G479" s="404" t="str">
        <f>IF($B479="-","",INDEX('Res.Aux.'!$A$12:$AE$722,MATCH($B479,'Res.Aux.'!$Y$12:$Y$722,0),MATCH(G$6,'Res.Aux.'!$A$14:$AE$14,0)))</f>
        <v/>
      </c>
      <c r="H479" s="405" t="str">
        <f>IF($B479="-","",Datos!$I$16)</f>
        <v/>
      </c>
      <c r="I479" s="406" t="str">
        <f>IF($C479="","",Datos!$G$16)</f>
        <v/>
      </c>
      <c r="J479" s="407" t="str">
        <f>IF($B479="-","",INDEX('Res.Aux.'!$A$12:$AE$722,MATCH($B479,'Res.Aux.'!$Y$12:$Y$722,0),MATCH(J$6,'Res.Aux.'!$A$14:$AE$14,0)))</f>
        <v/>
      </c>
      <c r="K479" s="408" t="str">
        <f>IF($C479="","",Datos!$H$26)</f>
        <v/>
      </c>
      <c r="L479" s="409" t="str">
        <f>IF($I479="","",INDEX(Datos!$D$25:$I$33,MATCH('G. VAR. MAKRO'!$M479,Datos!$E$25:$E$33,0),MATCH('G. VAR. MAKRO'!$L$6,Datos!$D$26:$I$26,0)))</f>
        <v/>
      </c>
      <c r="M479" s="407" t="str">
        <f>IF($I479="","",INDEX('Res.Aux.'!$A$12:$AE$722,MATCH($B479,'Res.Aux.'!$Y$12:$Y$722,0),MATCH(M$6,'Res.Aux.'!$A$22:$AE$22,0)))</f>
        <v/>
      </c>
      <c r="N479" s="410" t="str">
        <f>IF($B479="-","",INDEX('Res.Aux.'!$A$12:$AE$722,MATCH($B479,'Res.Aux.'!$Y$12:$Y$722,0),MATCH(N$6,'Res.Aux.'!$A$14:$AE$14,0)))</f>
        <v/>
      </c>
      <c r="O479" s="411"/>
      <c r="P479" s="412" t="str">
        <f t="shared" si="132"/>
        <v/>
      </c>
      <c r="Q479" s="413" t="str">
        <f t="shared" si="135"/>
        <v>ù</v>
      </c>
      <c r="R479" s="414" t="str">
        <f>IF($B479="-","",INDEX('Res.Aux.'!$A$12:$AE$722,MATCH($B479,'Res.Aux.'!$Y$12:$Y$722,0),MATCH(R$6,'Res.Aux.'!$A$15:$AE$15,0)))</f>
        <v/>
      </c>
      <c r="S479" s="415" t="str">
        <f>IF($B479="-","",INDEX('Res.Aux.'!$A$12:$AE$722,MATCH($B479,'Res.Aux.'!$Y$12:$Y$722,0),MATCH(S$6,'Res.Aux.'!$A$15:$AE$15,0)))</f>
        <v/>
      </c>
      <c r="T479" s="415" t="str">
        <f>IF($B479="-","",INDEX('Res.Aux.'!$A$12:$AE$722,MATCH($B479,'Res.Aux.'!$Y$12:$Y$722,0),MATCH(T$6,'Res.Aux.'!$A$15:$AE$15,0)))</f>
        <v/>
      </c>
      <c r="U479" s="416" t="str">
        <f>IF($B479="-","",INDEX('Res.Aux.'!$A$12:$AE$722,MATCH($B479,'Res.Aux.'!$Y$12:$Y$722,0),MATCH(U$6,'Res.Aux.'!$A$15:$AE$15,0)))</f>
        <v/>
      </c>
      <c r="V479" s="417"/>
      <c r="W479" s="414" t="str">
        <f t="shared" si="136"/>
        <v>-</v>
      </c>
      <c r="X479" s="415" t="str">
        <f t="shared" si="137"/>
        <v>-</v>
      </c>
      <c r="Y479" s="415" t="str">
        <f t="shared" si="138"/>
        <v>-</v>
      </c>
      <c r="Z479" s="416" t="str">
        <f t="shared" si="139"/>
        <v>-</v>
      </c>
      <c r="AA479" s="417"/>
      <c r="AB479" s="414" t="str">
        <f t="shared" si="140"/>
        <v>-</v>
      </c>
      <c r="AC479" s="415" t="str">
        <f t="shared" si="141"/>
        <v>-</v>
      </c>
      <c r="AD479" s="415" t="str">
        <f t="shared" si="142"/>
        <v>-</v>
      </c>
      <c r="AE479" s="416" t="str">
        <f t="shared" si="143"/>
        <v>-</v>
      </c>
      <c r="AF479" s="417"/>
      <c r="AG479" s="410" t="str">
        <f t="shared" si="144"/>
        <v>-</v>
      </c>
      <c r="AH479" s="417"/>
      <c r="AI479" s="418" t="str">
        <f t="shared" si="145"/>
        <v>ù</v>
      </c>
      <c r="AJ479" s="419" t="str">
        <f t="shared" si="146"/>
        <v>~</v>
      </c>
      <c r="AK479" s="417"/>
      <c r="AL479" s="414" t="str">
        <f t="shared" si="147"/>
        <v>-</v>
      </c>
      <c r="AM479" s="416" t="str">
        <f t="shared" si="148"/>
        <v>-</v>
      </c>
    </row>
    <row r="480" spans="2:39" ht="15" x14ac:dyDescent="0.3">
      <c r="B480" s="400" t="str">
        <f>IF(MAX(B$7:B479)+1&gt;MAX('Res.Aux.'!$Y$23:$Y$722),"-",MAX(B$7:B479)+1)</f>
        <v>-</v>
      </c>
      <c r="C480" s="401" t="str">
        <f>IF($B480="-","",INDEX('Res.Aux.'!$A$12:$AE$722,MATCH($B480,'Res.Aux.'!$Y$12:$Y$722,0),MATCH(C$6,'Res.Aux.'!$A$14:$AE$14,0)))</f>
        <v/>
      </c>
      <c r="D480" s="402" t="str">
        <f t="shared" si="133"/>
        <v/>
      </c>
      <c r="E480" s="403" t="str">
        <f>IF($B480="-","",INDEX('Res.Aux.'!$A$12:$AE$722,MATCH($B480,'Res.Aux.'!$Y$12:$Y$722,0),MATCH(E$6,'Res.Aux.'!$A$14:$AE$14,0)))</f>
        <v/>
      </c>
      <c r="F480" s="402" t="str">
        <f t="shared" si="134"/>
        <v/>
      </c>
      <c r="G480" s="404" t="str">
        <f>IF($B480="-","",INDEX('Res.Aux.'!$A$12:$AE$722,MATCH($B480,'Res.Aux.'!$Y$12:$Y$722,0),MATCH(G$6,'Res.Aux.'!$A$14:$AE$14,0)))</f>
        <v/>
      </c>
      <c r="H480" s="405" t="str">
        <f>IF($B480="-","",Datos!$I$16)</f>
        <v/>
      </c>
      <c r="I480" s="406" t="str">
        <f>IF($C480="","",Datos!$G$16)</f>
        <v/>
      </c>
      <c r="J480" s="407" t="str">
        <f>IF($B480="-","",INDEX('Res.Aux.'!$A$12:$AE$722,MATCH($B480,'Res.Aux.'!$Y$12:$Y$722,0),MATCH(J$6,'Res.Aux.'!$A$14:$AE$14,0)))</f>
        <v/>
      </c>
      <c r="K480" s="408" t="str">
        <f>IF($C480="","",Datos!$H$26)</f>
        <v/>
      </c>
      <c r="L480" s="409" t="str">
        <f>IF($I480="","",INDEX(Datos!$D$25:$I$33,MATCH('G. VAR. MAKRO'!$M480,Datos!$E$25:$E$33,0),MATCH('G. VAR. MAKRO'!$L$6,Datos!$D$26:$I$26,0)))</f>
        <v/>
      </c>
      <c r="M480" s="407" t="str">
        <f>IF($I480="","",INDEX('Res.Aux.'!$A$12:$AE$722,MATCH($B480,'Res.Aux.'!$Y$12:$Y$722,0),MATCH(M$6,'Res.Aux.'!$A$22:$AE$22,0)))</f>
        <v/>
      </c>
      <c r="N480" s="410" t="str">
        <f>IF($B480="-","",INDEX('Res.Aux.'!$A$12:$AE$722,MATCH($B480,'Res.Aux.'!$Y$12:$Y$722,0),MATCH(N$6,'Res.Aux.'!$A$14:$AE$14,0)))</f>
        <v/>
      </c>
      <c r="O480" s="411"/>
      <c r="P480" s="412" t="str">
        <f t="shared" si="132"/>
        <v/>
      </c>
      <c r="Q480" s="413" t="str">
        <f t="shared" si="135"/>
        <v>ù</v>
      </c>
      <c r="R480" s="414" t="str">
        <f>IF($B480="-","",INDEX('Res.Aux.'!$A$12:$AE$722,MATCH($B480,'Res.Aux.'!$Y$12:$Y$722,0),MATCH(R$6,'Res.Aux.'!$A$15:$AE$15,0)))</f>
        <v/>
      </c>
      <c r="S480" s="415" t="str">
        <f>IF($B480="-","",INDEX('Res.Aux.'!$A$12:$AE$722,MATCH($B480,'Res.Aux.'!$Y$12:$Y$722,0),MATCH(S$6,'Res.Aux.'!$A$15:$AE$15,0)))</f>
        <v/>
      </c>
      <c r="T480" s="415" t="str">
        <f>IF($B480="-","",INDEX('Res.Aux.'!$A$12:$AE$722,MATCH($B480,'Res.Aux.'!$Y$12:$Y$722,0),MATCH(T$6,'Res.Aux.'!$A$15:$AE$15,0)))</f>
        <v/>
      </c>
      <c r="U480" s="416" t="str">
        <f>IF($B480="-","",INDEX('Res.Aux.'!$A$12:$AE$722,MATCH($B480,'Res.Aux.'!$Y$12:$Y$722,0),MATCH(U$6,'Res.Aux.'!$A$15:$AE$15,0)))</f>
        <v/>
      </c>
      <c r="V480" s="417"/>
      <c r="W480" s="414" t="str">
        <f t="shared" si="136"/>
        <v>-</v>
      </c>
      <c r="X480" s="415" t="str">
        <f t="shared" si="137"/>
        <v>-</v>
      </c>
      <c r="Y480" s="415" t="str">
        <f t="shared" si="138"/>
        <v>-</v>
      </c>
      <c r="Z480" s="416" t="str">
        <f t="shared" si="139"/>
        <v>-</v>
      </c>
      <c r="AA480" s="417"/>
      <c r="AB480" s="414" t="str">
        <f t="shared" si="140"/>
        <v>-</v>
      </c>
      <c r="AC480" s="415" t="str">
        <f t="shared" si="141"/>
        <v>-</v>
      </c>
      <c r="AD480" s="415" t="str">
        <f t="shared" si="142"/>
        <v>-</v>
      </c>
      <c r="AE480" s="416" t="str">
        <f t="shared" si="143"/>
        <v>-</v>
      </c>
      <c r="AF480" s="417"/>
      <c r="AG480" s="410" t="str">
        <f t="shared" si="144"/>
        <v>-</v>
      </c>
      <c r="AH480" s="417"/>
      <c r="AI480" s="418" t="str">
        <f t="shared" si="145"/>
        <v>ù</v>
      </c>
      <c r="AJ480" s="419" t="str">
        <f t="shared" si="146"/>
        <v>~</v>
      </c>
      <c r="AK480" s="417"/>
      <c r="AL480" s="414" t="str">
        <f t="shared" si="147"/>
        <v>-</v>
      </c>
      <c r="AM480" s="416" t="str">
        <f t="shared" si="148"/>
        <v>-</v>
      </c>
    </row>
    <row r="481" spans="2:39" ht="15" x14ac:dyDescent="0.3">
      <c r="B481" s="400" t="str">
        <f>IF(MAX(B$7:B480)+1&gt;MAX('Res.Aux.'!$Y$23:$Y$722),"-",MAX(B$7:B480)+1)</f>
        <v>-</v>
      </c>
      <c r="C481" s="401" t="str">
        <f>IF($B481="-","",INDEX('Res.Aux.'!$A$12:$AE$722,MATCH($B481,'Res.Aux.'!$Y$12:$Y$722,0),MATCH(C$6,'Res.Aux.'!$A$14:$AE$14,0)))</f>
        <v/>
      </c>
      <c r="D481" s="402" t="str">
        <f t="shared" si="133"/>
        <v/>
      </c>
      <c r="E481" s="403" t="str">
        <f>IF($B481="-","",INDEX('Res.Aux.'!$A$12:$AE$722,MATCH($B481,'Res.Aux.'!$Y$12:$Y$722,0),MATCH(E$6,'Res.Aux.'!$A$14:$AE$14,0)))</f>
        <v/>
      </c>
      <c r="F481" s="402" t="str">
        <f t="shared" si="134"/>
        <v/>
      </c>
      <c r="G481" s="404" t="str">
        <f>IF($B481="-","",INDEX('Res.Aux.'!$A$12:$AE$722,MATCH($B481,'Res.Aux.'!$Y$12:$Y$722,0),MATCH(G$6,'Res.Aux.'!$A$14:$AE$14,0)))</f>
        <v/>
      </c>
      <c r="H481" s="405" t="str">
        <f>IF($B481="-","",Datos!$I$16)</f>
        <v/>
      </c>
      <c r="I481" s="406" t="str">
        <f>IF($C481="","",Datos!$G$16)</f>
        <v/>
      </c>
      <c r="J481" s="407" t="str">
        <f>IF($B481="-","",INDEX('Res.Aux.'!$A$12:$AE$722,MATCH($B481,'Res.Aux.'!$Y$12:$Y$722,0),MATCH(J$6,'Res.Aux.'!$A$14:$AE$14,0)))</f>
        <v/>
      </c>
      <c r="K481" s="408" t="str">
        <f>IF($C481="","",Datos!$H$26)</f>
        <v/>
      </c>
      <c r="L481" s="409" t="str">
        <f>IF($I481="","",INDEX(Datos!$D$25:$I$33,MATCH('G. VAR. MAKRO'!$M481,Datos!$E$25:$E$33,0),MATCH('G. VAR. MAKRO'!$L$6,Datos!$D$26:$I$26,0)))</f>
        <v/>
      </c>
      <c r="M481" s="407" t="str">
        <f>IF($I481="","",INDEX('Res.Aux.'!$A$12:$AE$722,MATCH($B481,'Res.Aux.'!$Y$12:$Y$722,0),MATCH(M$6,'Res.Aux.'!$A$22:$AE$22,0)))</f>
        <v/>
      </c>
      <c r="N481" s="410" t="str">
        <f>IF($B481="-","",INDEX('Res.Aux.'!$A$12:$AE$722,MATCH($B481,'Res.Aux.'!$Y$12:$Y$722,0),MATCH(N$6,'Res.Aux.'!$A$14:$AE$14,0)))</f>
        <v/>
      </c>
      <c r="O481" s="411"/>
      <c r="P481" s="412" t="str">
        <f t="shared" si="132"/>
        <v/>
      </c>
      <c r="Q481" s="413" t="str">
        <f t="shared" si="135"/>
        <v>ù</v>
      </c>
      <c r="R481" s="414" t="str">
        <f>IF($B481="-","",INDEX('Res.Aux.'!$A$12:$AE$722,MATCH($B481,'Res.Aux.'!$Y$12:$Y$722,0),MATCH(R$6,'Res.Aux.'!$A$15:$AE$15,0)))</f>
        <v/>
      </c>
      <c r="S481" s="415" t="str">
        <f>IF($B481="-","",INDEX('Res.Aux.'!$A$12:$AE$722,MATCH($B481,'Res.Aux.'!$Y$12:$Y$722,0),MATCH(S$6,'Res.Aux.'!$A$15:$AE$15,0)))</f>
        <v/>
      </c>
      <c r="T481" s="415" t="str">
        <f>IF($B481="-","",INDEX('Res.Aux.'!$A$12:$AE$722,MATCH($B481,'Res.Aux.'!$Y$12:$Y$722,0),MATCH(T$6,'Res.Aux.'!$A$15:$AE$15,0)))</f>
        <v/>
      </c>
      <c r="U481" s="416" t="str">
        <f>IF($B481="-","",INDEX('Res.Aux.'!$A$12:$AE$722,MATCH($B481,'Res.Aux.'!$Y$12:$Y$722,0),MATCH(U$6,'Res.Aux.'!$A$15:$AE$15,0)))</f>
        <v/>
      </c>
      <c r="V481" s="417"/>
      <c r="W481" s="414" t="str">
        <f t="shared" si="136"/>
        <v>-</v>
      </c>
      <c r="X481" s="415" t="str">
        <f t="shared" si="137"/>
        <v>-</v>
      </c>
      <c r="Y481" s="415" t="str">
        <f t="shared" si="138"/>
        <v>-</v>
      </c>
      <c r="Z481" s="416" t="str">
        <f t="shared" si="139"/>
        <v>-</v>
      </c>
      <c r="AA481" s="417"/>
      <c r="AB481" s="414" t="str">
        <f t="shared" si="140"/>
        <v>-</v>
      </c>
      <c r="AC481" s="415" t="str">
        <f t="shared" si="141"/>
        <v>-</v>
      </c>
      <c r="AD481" s="415" t="str">
        <f t="shared" si="142"/>
        <v>-</v>
      </c>
      <c r="AE481" s="416" t="str">
        <f t="shared" si="143"/>
        <v>-</v>
      </c>
      <c r="AF481" s="417"/>
      <c r="AG481" s="410" t="str">
        <f t="shared" si="144"/>
        <v>-</v>
      </c>
      <c r="AH481" s="417"/>
      <c r="AI481" s="418" t="str">
        <f t="shared" si="145"/>
        <v>ù</v>
      </c>
      <c r="AJ481" s="419" t="str">
        <f t="shared" si="146"/>
        <v>~</v>
      </c>
      <c r="AK481" s="417"/>
      <c r="AL481" s="414" t="str">
        <f t="shared" si="147"/>
        <v>-</v>
      </c>
      <c r="AM481" s="416" t="str">
        <f t="shared" si="148"/>
        <v>-</v>
      </c>
    </row>
    <row r="482" spans="2:39" ht="15" x14ac:dyDescent="0.3">
      <c r="B482" s="400" t="str">
        <f>IF(MAX(B$7:B481)+1&gt;MAX('Res.Aux.'!$Y$23:$Y$722),"-",MAX(B$7:B481)+1)</f>
        <v>-</v>
      </c>
      <c r="C482" s="401" t="str">
        <f>IF($B482="-","",INDEX('Res.Aux.'!$A$12:$AE$722,MATCH($B482,'Res.Aux.'!$Y$12:$Y$722,0),MATCH(C$6,'Res.Aux.'!$A$14:$AE$14,0)))</f>
        <v/>
      </c>
      <c r="D482" s="402" t="str">
        <f t="shared" si="133"/>
        <v/>
      </c>
      <c r="E482" s="403" t="str">
        <f>IF($B482="-","",INDEX('Res.Aux.'!$A$12:$AE$722,MATCH($B482,'Res.Aux.'!$Y$12:$Y$722,0),MATCH(E$6,'Res.Aux.'!$A$14:$AE$14,0)))</f>
        <v/>
      </c>
      <c r="F482" s="402" t="str">
        <f t="shared" si="134"/>
        <v/>
      </c>
      <c r="G482" s="404" t="str">
        <f>IF($B482="-","",INDEX('Res.Aux.'!$A$12:$AE$722,MATCH($B482,'Res.Aux.'!$Y$12:$Y$722,0),MATCH(G$6,'Res.Aux.'!$A$14:$AE$14,0)))</f>
        <v/>
      </c>
      <c r="H482" s="405" t="str">
        <f>IF($B482="-","",Datos!$I$16)</f>
        <v/>
      </c>
      <c r="I482" s="406" t="str">
        <f>IF($C482="","",Datos!$G$16)</f>
        <v/>
      </c>
      <c r="J482" s="407" t="str">
        <f>IF($B482="-","",INDEX('Res.Aux.'!$A$12:$AE$722,MATCH($B482,'Res.Aux.'!$Y$12:$Y$722,0),MATCH(J$6,'Res.Aux.'!$A$14:$AE$14,0)))</f>
        <v/>
      </c>
      <c r="K482" s="408" t="str">
        <f>IF($C482="","",Datos!$H$26)</f>
        <v/>
      </c>
      <c r="L482" s="409" t="str">
        <f>IF($I482="","",INDEX(Datos!$D$25:$I$33,MATCH('G. VAR. MAKRO'!$M482,Datos!$E$25:$E$33,0),MATCH('G. VAR. MAKRO'!$L$6,Datos!$D$26:$I$26,0)))</f>
        <v/>
      </c>
      <c r="M482" s="407" t="str">
        <f>IF($I482="","",INDEX('Res.Aux.'!$A$12:$AE$722,MATCH($B482,'Res.Aux.'!$Y$12:$Y$722,0),MATCH(M$6,'Res.Aux.'!$A$22:$AE$22,0)))</f>
        <v/>
      </c>
      <c r="N482" s="410" t="str">
        <f>IF($B482="-","",INDEX('Res.Aux.'!$A$12:$AE$722,MATCH($B482,'Res.Aux.'!$Y$12:$Y$722,0),MATCH(N$6,'Res.Aux.'!$A$14:$AE$14,0)))</f>
        <v/>
      </c>
      <c r="O482" s="411"/>
      <c r="P482" s="412" t="str">
        <f t="shared" si="132"/>
        <v/>
      </c>
      <c r="Q482" s="413" t="str">
        <f t="shared" si="135"/>
        <v>ù</v>
      </c>
      <c r="R482" s="414" t="str">
        <f>IF($B482="-","",INDEX('Res.Aux.'!$A$12:$AE$722,MATCH($B482,'Res.Aux.'!$Y$12:$Y$722,0),MATCH(R$6,'Res.Aux.'!$A$15:$AE$15,0)))</f>
        <v/>
      </c>
      <c r="S482" s="415" t="str">
        <f>IF($B482="-","",INDEX('Res.Aux.'!$A$12:$AE$722,MATCH($B482,'Res.Aux.'!$Y$12:$Y$722,0),MATCH(S$6,'Res.Aux.'!$A$15:$AE$15,0)))</f>
        <v/>
      </c>
      <c r="T482" s="415" t="str">
        <f>IF($B482="-","",INDEX('Res.Aux.'!$A$12:$AE$722,MATCH($B482,'Res.Aux.'!$Y$12:$Y$722,0),MATCH(T$6,'Res.Aux.'!$A$15:$AE$15,0)))</f>
        <v/>
      </c>
      <c r="U482" s="416" t="str">
        <f>IF($B482="-","",INDEX('Res.Aux.'!$A$12:$AE$722,MATCH($B482,'Res.Aux.'!$Y$12:$Y$722,0),MATCH(U$6,'Res.Aux.'!$A$15:$AE$15,0)))</f>
        <v/>
      </c>
      <c r="V482" s="417"/>
      <c r="W482" s="414" t="str">
        <f t="shared" si="136"/>
        <v>-</v>
      </c>
      <c r="X482" s="415" t="str">
        <f t="shared" si="137"/>
        <v>-</v>
      </c>
      <c r="Y482" s="415" t="str">
        <f t="shared" si="138"/>
        <v>-</v>
      </c>
      <c r="Z482" s="416" t="str">
        <f t="shared" si="139"/>
        <v>-</v>
      </c>
      <c r="AA482" s="417"/>
      <c r="AB482" s="414" t="str">
        <f t="shared" si="140"/>
        <v>-</v>
      </c>
      <c r="AC482" s="415" t="str">
        <f t="shared" si="141"/>
        <v>-</v>
      </c>
      <c r="AD482" s="415" t="str">
        <f t="shared" si="142"/>
        <v>-</v>
      </c>
      <c r="AE482" s="416" t="str">
        <f t="shared" si="143"/>
        <v>-</v>
      </c>
      <c r="AF482" s="417"/>
      <c r="AG482" s="410" t="str">
        <f t="shared" si="144"/>
        <v>-</v>
      </c>
      <c r="AH482" s="417"/>
      <c r="AI482" s="418" t="str">
        <f t="shared" si="145"/>
        <v>ù</v>
      </c>
      <c r="AJ482" s="419" t="str">
        <f t="shared" si="146"/>
        <v>~</v>
      </c>
      <c r="AK482" s="417"/>
      <c r="AL482" s="414" t="str">
        <f t="shared" si="147"/>
        <v>-</v>
      </c>
      <c r="AM482" s="416" t="str">
        <f t="shared" si="148"/>
        <v>-</v>
      </c>
    </row>
    <row r="483" spans="2:39" ht="15" x14ac:dyDescent="0.3">
      <c r="B483" s="400" t="str">
        <f>IF(MAX(B$7:B482)+1&gt;MAX('Res.Aux.'!$Y$23:$Y$722),"-",MAX(B$7:B482)+1)</f>
        <v>-</v>
      </c>
      <c r="C483" s="401" t="str">
        <f>IF($B483="-","",INDEX('Res.Aux.'!$A$12:$AE$722,MATCH($B483,'Res.Aux.'!$Y$12:$Y$722,0),MATCH(C$6,'Res.Aux.'!$A$14:$AE$14,0)))</f>
        <v/>
      </c>
      <c r="D483" s="402" t="str">
        <f t="shared" si="133"/>
        <v/>
      </c>
      <c r="E483" s="403" t="str">
        <f>IF($B483="-","",INDEX('Res.Aux.'!$A$12:$AE$722,MATCH($B483,'Res.Aux.'!$Y$12:$Y$722,0),MATCH(E$6,'Res.Aux.'!$A$14:$AE$14,0)))</f>
        <v/>
      </c>
      <c r="F483" s="402" t="str">
        <f t="shared" si="134"/>
        <v/>
      </c>
      <c r="G483" s="404" t="str">
        <f>IF($B483="-","",INDEX('Res.Aux.'!$A$12:$AE$722,MATCH($B483,'Res.Aux.'!$Y$12:$Y$722,0),MATCH(G$6,'Res.Aux.'!$A$14:$AE$14,0)))</f>
        <v/>
      </c>
      <c r="H483" s="405" t="str">
        <f>IF($B483="-","",Datos!$I$16)</f>
        <v/>
      </c>
      <c r="I483" s="406" t="str">
        <f>IF($C483="","",Datos!$G$16)</f>
        <v/>
      </c>
      <c r="J483" s="407" t="str">
        <f>IF($B483="-","",INDEX('Res.Aux.'!$A$12:$AE$722,MATCH($B483,'Res.Aux.'!$Y$12:$Y$722,0),MATCH(J$6,'Res.Aux.'!$A$14:$AE$14,0)))</f>
        <v/>
      </c>
      <c r="K483" s="408" t="str">
        <f>IF($C483="","",Datos!$H$26)</f>
        <v/>
      </c>
      <c r="L483" s="409" t="str">
        <f>IF($I483="","",INDEX(Datos!$D$25:$I$33,MATCH('G. VAR. MAKRO'!$M483,Datos!$E$25:$E$33,0),MATCH('G. VAR. MAKRO'!$L$6,Datos!$D$26:$I$26,0)))</f>
        <v/>
      </c>
      <c r="M483" s="407" t="str">
        <f>IF($I483="","",INDEX('Res.Aux.'!$A$12:$AE$722,MATCH($B483,'Res.Aux.'!$Y$12:$Y$722,0),MATCH(M$6,'Res.Aux.'!$A$22:$AE$22,0)))</f>
        <v/>
      </c>
      <c r="N483" s="410" t="str">
        <f>IF($B483="-","",INDEX('Res.Aux.'!$A$12:$AE$722,MATCH($B483,'Res.Aux.'!$Y$12:$Y$722,0),MATCH(N$6,'Res.Aux.'!$A$14:$AE$14,0)))</f>
        <v/>
      </c>
      <c r="O483" s="411"/>
      <c r="P483" s="412" t="str">
        <f t="shared" si="132"/>
        <v/>
      </c>
      <c r="Q483" s="413" t="str">
        <f t="shared" si="135"/>
        <v>ù</v>
      </c>
      <c r="R483" s="414" t="str">
        <f>IF($B483="-","",INDEX('Res.Aux.'!$A$12:$AE$722,MATCH($B483,'Res.Aux.'!$Y$12:$Y$722,0),MATCH(R$6,'Res.Aux.'!$A$15:$AE$15,0)))</f>
        <v/>
      </c>
      <c r="S483" s="415" t="str">
        <f>IF($B483="-","",INDEX('Res.Aux.'!$A$12:$AE$722,MATCH($B483,'Res.Aux.'!$Y$12:$Y$722,0),MATCH(S$6,'Res.Aux.'!$A$15:$AE$15,0)))</f>
        <v/>
      </c>
      <c r="T483" s="415" t="str">
        <f>IF($B483="-","",INDEX('Res.Aux.'!$A$12:$AE$722,MATCH($B483,'Res.Aux.'!$Y$12:$Y$722,0),MATCH(T$6,'Res.Aux.'!$A$15:$AE$15,0)))</f>
        <v/>
      </c>
      <c r="U483" s="416" t="str">
        <f>IF($B483="-","",INDEX('Res.Aux.'!$A$12:$AE$722,MATCH($B483,'Res.Aux.'!$Y$12:$Y$722,0),MATCH(U$6,'Res.Aux.'!$A$15:$AE$15,0)))</f>
        <v/>
      </c>
      <c r="V483" s="417"/>
      <c r="W483" s="414" t="str">
        <f t="shared" si="136"/>
        <v>-</v>
      </c>
      <c r="X483" s="415" t="str">
        <f t="shared" si="137"/>
        <v>-</v>
      </c>
      <c r="Y483" s="415" t="str">
        <f t="shared" si="138"/>
        <v>-</v>
      </c>
      <c r="Z483" s="416" t="str">
        <f t="shared" si="139"/>
        <v>-</v>
      </c>
      <c r="AA483" s="417"/>
      <c r="AB483" s="414" t="str">
        <f t="shared" si="140"/>
        <v>-</v>
      </c>
      <c r="AC483" s="415" t="str">
        <f t="shared" si="141"/>
        <v>-</v>
      </c>
      <c r="AD483" s="415" t="str">
        <f t="shared" si="142"/>
        <v>-</v>
      </c>
      <c r="AE483" s="416" t="str">
        <f t="shared" si="143"/>
        <v>-</v>
      </c>
      <c r="AF483" s="417"/>
      <c r="AG483" s="410" t="str">
        <f t="shared" si="144"/>
        <v>-</v>
      </c>
      <c r="AH483" s="417"/>
      <c r="AI483" s="418" t="str">
        <f t="shared" si="145"/>
        <v>ù</v>
      </c>
      <c r="AJ483" s="419" t="str">
        <f t="shared" si="146"/>
        <v>~</v>
      </c>
      <c r="AK483" s="417"/>
      <c r="AL483" s="414" t="str">
        <f t="shared" si="147"/>
        <v>-</v>
      </c>
      <c r="AM483" s="416" t="str">
        <f t="shared" si="148"/>
        <v>-</v>
      </c>
    </row>
    <row r="484" spans="2:39" ht="15" x14ac:dyDescent="0.3">
      <c r="B484" s="400" t="str">
        <f>IF(MAX(B$7:B483)+1&gt;MAX('Res.Aux.'!$Y$23:$Y$722),"-",MAX(B$7:B483)+1)</f>
        <v>-</v>
      </c>
      <c r="C484" s="401" t="str">
        <f>IF($B484="-","",INDEX('Res.Aux.'!$A$12:$AE$722,MATCH($B484,'Res.Aux.'!$Y$12:$Y$722,0),MATCH(C$6,'Res.Aux.'!$A$14:$AE$14,0)))</f>
        <v/>
      </c>
      <c r="D484" s="402" t="str">
        <f t="shared" si="133"/>
        <v/>
      </c>
      <c r="E484" s="403" t="str">
        <f>IF($B484="-","",INDEX('Res.Aux.'!$A$12:$AE$722,MATCH($B484,'Res.Aux.'!$Y$12:$Y$722,0),MATCH(E$6,'Res.Aux.'!$A$14:$AE$14,0)))</f>
        <v/>
      </c>
      <c r="F484" s="402" t="str">
        <f t="shared" si="134"/>
        <v/>
      </c>
      <c r="G484" s="404" t="str">
        <f>IF($B484="-","",INDEX('Res.Aux.'!$A$12:$AE$722,MATCH($B484,'Res.Aux.'!$Y$12:$Y$722,0),MATCH(G$6,'Res.Aux.'!$A$14:$AE$14,0)))</f>
        <v/>
      </c>
      <c r="H484" s="405" t="str">
        <f>IF($B484="-","",Datos!$I$16)</f>
        <v/>
      </c>
      <c r="I484" s="406" t="str">
        <f>IF($C484="","",Datos!$G$16)</f>
        <v/>
      </c>
      <c r="J484" s="407" t="str">
        <f>IF($B484="-","",INDEX('Res.Aux.'!$A$12:$AE$722,MATCH($B484,'Res.Aux.'!$Y$12:$Y$722,0),MATCH(J$6,'Res.Aux.'!$A$14:$AE$14,0)))</f>
        <v/>
      </c>
      <c r="K484" s="408" t="str">
        <f>IF($C484="","",Datos!$H$26)</f>
        <v/>
      </c>
      <c r="L484" s="409" t="str">
        <f>IF($I484="","",INDEX(Datos!$D$25:$I$33,MATCH('G. VAR. MAKRO'!$M484,Datos!$E$25:$E$33,0),MATCH('G. VAR. MAKRO'!$L$6,Datos!$D$26:$I$26,0)))</f>
        <v/>
      </c>
      <c r="M484" s="407" t="str">
        <f>IF($I484="","",INDEX('Res.Aux.'!$A$12:$AE$722,MATCH($B484,'Res.Aux.'!$Y$12:$Y$722,0),MATCH(M$6,'Res.Aux.'!$A$22:$AE$22,0)))</f>
        <v/>
      </c>
      <c r="N484" s="410" t="str">
        <f>IF($B484="-","",INDEX('Res.Aux.'!$A$12:$AE$722,MATCH($B484,'Res.Aux.'!$Y$12:$Y$722,0),MATCH(N$6,'Res.Aux.'!$A$14:$AE$14,0)))</f>
        <v/>
      </c>
      <c r="O484" s="411"/>
      <c r="P484" s="412" t="str">
        <f t="shared" si="132"/>
        <v/>
      </c>
      <c r="Q484" s="413" t="str">
        <f t="shared" si="135"/>
        <v>ù</v>
      </c>
      <c r="R484" s="414" t="str">
        <f>IF($B484="-","",INDEX('Res.Aux.'!$A$12:$AE$722,MATCH($B484,'Res.Aux.'!$Y$12:$Y$722,0),MATCH(R$6,'Res.Aux.'!$A$15:$AE$15,0)))</f>
        <v/>
      </c>
      <c r="S484" s="415" t="str">
        <f>IF($B484="-","",INDEX('Res.Aux.'!$A$12:$AE$722,MATCH($B484,'Res.Aux.'!$Y$12:$Y$722,0),MATCH(S$6,'Res.Aux.'!$A$15:$AE$15,0)))</f>
        <v/>
      </c>
      <c r="T484" s="415" t="str">
        <f>IF($B484="-","",INDEX('Res.Aux.'!$A$12:$AE$722,MATCH($B484,'Res.Aux.'!$Y$12:$Y$722,0),MATCH(T$6,'Res.Aux.'!$A$15:$AE$15,0)))</f>
        <v/>
      </c>
      <c r="U484" s="416" t="str">
        <f>IF($B484="-","",INDEX('Res.Aux.'!$A$12:$AE$722,MATCH($B484,'Res.Aux.'!$Y$12:$Y$722,0),MATCH(U$6,'Res.Aux.'!$A$15:$AE$15,0)))</f>
        <v/>
      </c>
      <c r="V484" s="417"/>
      <c r="W484" s="414" t="str">
        <f t="shared" si="136"/>
        <v>-</v>
      </c>
      <c r="X484" s="415" t="str">
        <f t="shared" si="137"/>
        <v>-</v>
      </c>
      <c r="Y484" s="415" t="str">
        <f t="shared" si="138"/>
        <v>-</v>
      </c>
      <c r="Z484" s="416" t="str">
        <f t="shared" si="139"/>
        <v>-</v>
      </c>
      <c r="AA484" s="417"/>
      <c r="AB484" s="414" t="str">
        <f t="shared" si="140"/>
        <v>-</v>
      </c>
      <c r="AC484" s="415" t="str">
        <f t="shared" si="141"/>
        <v>-</v>
      </c>
      <c r="AD484" s="415" t="str">
        <f t="shared" si="142"/>
        <v>-</v>
      </c>
      <c r="AE484" s="416" t="str">
        <f t="shared" si="143"/>
        <v>-</v>
      </c>
      <c r="AF484" s="417"/>
      <c r="AG484" s="410" t="str">
        <f t="shared" si="144"/>
        <v>-</v>
      </c>
      <c r="AH484" s="417"/>
      <c r="AI484" s="418" t="str">
        <f t="shared" si="145"/>
        <v>ù</v>
      </c>
      <c r="AJ484" s="419" t="str">
        <f t="shared" si="146"/>
        <v>~</v>
      </c>
      <c r="AK484" s="417"/>
      <c r="AL484" s="414" t="str">
        <f t="shared" si="147"/>
        <v>-</v>
      </c>
      <c r="AM484" s="416" t="str">
        <f t="shared" si="148"/>
        <v>-</v>
      </c>
    </row>
    <row r="485" spans="2:39" ht="15" x14ac:dyDescent="0.3">
      <c r="B485" s="400" t="str">
        <f>IF(MAX(B$7:B484)+1&gt;MAX('Res.Aux.'!$Y$23:$Y$722),"-",MAX(B$7:B484)+1)</f>
        <v>-</v>
      </c>
      <c r="C485" s="401" t="str">
        <f>IF($B485="-","",INDEX('Res.Aux.'!$A$12:$AE$722,MATCH($B485,'Res.Aux.'!$Y$12:$Y$722,0),MATCH(C$6,'Res.Aux.'!$A$14:$AE$14,0)))</f>
        <v/>
      </c>
      <c r="D485" s="402" t="str">
        <f t="shared" si="133"/>
        <v/>
      </c>
      <c r="E485" s="403" t="str">
        <f>IF($B485="-","",INDEX('Res.Aux.'!$A$12:$AE$722,MATCH($B485,'Res.Aux.'!$Y$12:$Y$722,0),MATCH(E$6,'Res.Aux.'!$A$14:$AE$14,0)))</f>
        <v/>
      </c>
      <c r="F485" s="402" t="str">
        <f t="shared" si="134"/>
        <v/>
      </c>
      <c r="G485" s="404" t="str">
        <f>IF($B485="-","",INDEX('Res.Aux.'!$A$12:$AE$722,MATCH($B485,'Res.Aux.'!$Y$12:$Y$722,0),MATCH(G$6,'Res.Aux.'!$A$14:$AE$14,0)))</f>
        <v/>
      </c>
      <c r="H485" s="405" t="str">
        <f>IF($B485="-","",Datos!$I$16)</f>
        <v/>
      </c>
      <c r="I485" s="406" t="str">
        <f>IF($C485="","",Datos!$G$16)</f>
        <v/>
      </c>
      <c r="J485" s="407" t="str">
        <f>IF($B485="-","",INDEX('Res.Aux.'!$A$12:$AE$722,MATCH($B485,'Res.Aux.'!$Y$12:$Y$722,0),MATCH(J$6,'Res.Aux.'!$A$14:$AE$14,0)))</f>
        <v/>
      </c>
      <c r="K485" s="408" t="str">
        <f>IF($C485="","",Datos!$H$26)</f>
        <v/>
      </c>
      <c r="L485" s="409" t="str">
        <f>IF($I485="","",INDEX(Datos!$D$25:$I$33,MATCH('G. VAR. MAKRO'!$M485,Datos!$E$25:$E$33,0),MATCH('G. VAR. MAKRO'!$L$6,Datos!$D$26:$I$26,0)))</f>
        <v/>
      </c>
      <c r="M485" s="407" t="str">
        <f>IF($I485="","",INDEX('Res.Aux.'!$A$12:$AE$722,MATCH($B485,'Res.Aux.'!$Y$12:$Y$722,0),MATCH(M$6,'Res.Aux.'!$A$22:$AE$22,0)))</f>
        <v/>
      </c>
      <c r="N485" s="410" t="str">
        <f>IF($B485="-","",INDEX('Res.Aux.'!$A$12:$AE$722,MATCH($B485,'Res.Aux.'!$Y$12:$Y$722,0),MATCH(N$6,'Res.Aux.'!$A$14:$AE$14,0)))</f>
        <v/>
      </c>
      <c r="O485" s="411"/>
      <c r="P485" s="412" t="str">
        <f t="shared" si="132"/>
        <v/>
      </c>
      <c r="Q485" s="413" t="str">
        <f t="shared" si="135"/>
        <v>ù</v>
      </c>
      <c r="R485" s="414" t="str">
        <f>IF($B485="-","",INDEX('Res.Aux.'!$A$12:$AE$722,MATCH($B485,'Res.Aux.'!$Y$12:$Y$722,0),MATCH(R$6,'Res.Aux.'!$A$15:$AE$15,0)))</f>
        <v/>
      </c>
      <c r="S485" s="415" t="str">
        <f>IF($B485="-","",INDEX('Res.Aux.'!$A$12:$AE$722,MATCH($B485,'Res.Aux.'!$Y$12:$Y$722,0),MATCH(S$6,'Res.Aux.'!$A$15:$AE$15,0)))</f>
        <v/>
      </c>
      <c r="T485" s="415" t="str">
        <f>IF($B485="-","",INDEX('Res.Aux.'!$A$12:$AE$722,MATCH($B485,'Res.Aux.'!$Y$12:$Y$722,0),MATCH(T$6,'Res.Aux.'!$A$15:$AE$15,0)))</f>
        <v/>
      </c>
      <c r="U485" s="416" t="str">
        <f>IF($B485="-","",INDEX('Res.Aux.'!$A$12:$AE$722,MATCH($B485,'Res.Aux.'!$Y$12:$Y$722,0),MATCH(U$6,'Res.Aux.'!$A$15:$AE$15,0)))</f>
        <v/>
      </c>
      <c r="V485" s="417"/>
      <c r="W485" s="414" t="str">
        <f t="shared" si="136"/>
        <v>-</v>
      </c>
      <c r="X485" s="415" t="str">
        <f t="shared" si="137"/>
        <v>-</v>
      </c>
      <c r="Y485" s="415" t="str">
        <f t="shared" si="138"/>
        <v>-</v>
      </c>
      <c r="Z485" s="416" t="str">
        <f t="shared" si="139"/>
        <v>-</v>
      </c>
      <c r="AA485" s="417"/>
      <c r="AB485" s="414" t="str">
        <f t="shared" si="140"/>
        <v>-</v>
      </c>
      <c r="AC485" s="415" t="str">
        <f t="shared" si="141"/>
        <v>-</v>
      </c>
      <c r="AD485" s="415" t="str">
        <f t="shared" si="142"/>
        <v>-</v>
      </c>
      <c r="AE485" s="416" t="str">
        <f t="shared" si="143"/>
        <v>-</v>
      </c>
      <c r="AF485" s="417"/>
      <c r="AG485" s="410" t="str">
        <f t="shared" si="144"/>
        <v>-</v>
      </c>
      <c r="AH485" s="417"/>
      <c r="AI485" s="418" t="str">
        <f t="shared" si="145"/>
        <v>ù</v>
      </c>
      <c r="AJ485" s="419" t="str">
        <f t="shared" si="146"/>
        <v>~</v>
      </c>
      <c r="AK485" s="417"/>
      <c r="AL485" s="414" t="str">
        <f t="shared" si="147"/>
        <v>-</v>
      </c>
      <c r="AM485" s="416" t="str">
        <f t="shared" si="148"/>
        <v>-</v>
      </c>
    </row>
    <row r="486" spans="2:39" ht="15" x14ac:dyDescent="0.3">
      <c r="B486" s="400" t="str">
        <f>IF(MAX(B$7:B485)+1&gt;MAX('Res.Aux.'!$Y$23:$Y$722),"-",MAX(B$7:B485)+1)</f>
        <v>-</v>
      </c>
      <c r="C486" s="401" t="str">
        <f>IF($B486="-","",INDEX('Res.Aux.'!$A$12:$AE$722,MATCH($B486,'Res.Aux.'!$Y$12:$Y$722,0),MATCH(C$6,'Res.Aux.'!$A$14:$AE$14,0)))</f>
        <v/>
      </c>
      <c r="D486" s="402" t="str">
        <f t="shared" si="133"/>
        <v/>
      </c>
      <c r="E486" s="403" t="str">
        <f>IF($B486="-","",INDEX('Res.Aux.'!$A$12:$AE$722,MATCH($B486,'Res.Aux.'!$Y$12:$Y$722,0),MATCH(E$6,'Res.Aux.'!$A$14:$AE$14,0)))</f>
        <v/>
      </c>
      <c r="F486" s="402" t="str">
        <f t="shared" si="134"/>
        <v/>
      </c>
      <c r="G486" s="404" t="str">
        <f>IF($B486="-","",INDEX('Res.Aux.'!$A$12:$AE$722,MATCH($B486,'Res.Aux.'!$Y$12:$Y$722,0),MATCH(G$6,'Res.Aux.'!$A$14:$AE$14,0)))</f>
        <v/>
      </c>
      <c r="H486" s="405" t="str">
        <f>IF($B486="-","",Datos!$I$16)</f>
        <v/>
      </c>
      <c r="I486" s="406" t="str">
        <f>IF($C486="","",Datos!$G$16)</f>
        <v/>
      </c>
      <c r="J486" s="407" t="str">
        <f>IF($B486="-","",INDEX('Res.Aux.'!$A$12:$AE$722,MATCH($B486,'Res.Aux.'!$Y$12:$Y$722,0),MATCH(J$6,'Res.Aux.'!$A$14:$AE$14,0)))</f>
        <v/>
      </c>
      <c r="K486" s="408" t="str">
        <f>IF($C486="","",Datos!$H$26)</f>
        <v/>
      </c>
      <c r="L486" s="409" t="str">
        <f>IF($I486="","",INDEX(Datos!$D$25:$I$33,MATCH('G. VAR. MAKRO'!$M486,Datos!$E$25:$E$33,0),MATCH('G. VAR. MAKRO'!$L$6,Datos!$D$26:$I$26,0)))</f>
        <v/>
      </c>
      <c r="M486" s="407" t="str">
        <f>IF($I486="","",INDEX('Res.Aux.'!$A$12:$AE$722,MATCH($B486,'Res.Aux.'!$Y$12:$Y$722,0),MATCH(M$6,'Res.Aux.'!$A$22:$AE$22,0)))</f>
        <v/>
      </c>
      <c r="N486" s="410" t="str">
        <f>IF($B486="-","",INDEX('Res.Aux.'!$A$12:$AE$722,MATCH($B486,'Res.Aux.'!$Y$12:$Y$722,0),MATCH(N$6,'Res.Aux.'!$A$14:$AE$14,0)))</f>
        <v/>
      </c>
      <c r="O486" s="411"/>
      <c r="P486" s="412" t="str">
        <f t="shared" si="132"/>
        <v/>
      </c>
      <c r="Q486" s="413" t="str">
        <f t="shared" si="135"/>
        <v>ù</v>
      </c>
      <c r="R486" s="414" t="str">
        <f>IF($B486="-","",INDEX('Res.Aux.'!$A$12:$AE$722,MATCH($B486,'Res.Aux.'!$Y$12:$Y$722,0),MATCH(R$6,'Res.Aux.'!$A$15:$AE$15,0)))</f>
        <v/>
      </c>
      <c r="S486" s="415" t="str">
        <f>IF($B486="-","",INDEX('Res.Aux.'!$A$12:$AE$722,MATCH($B486,'Res.Aux.'!$Y$12:$Y$722,0),MATCH(S$6,'Res.Aux.'!$A$15:$AE$15,0)))</f>
        <v/>
      </c>
      <c r="T486" s="415" t="str">
        <f>IF($B486="-","",INDEX('Res.Aux.'!$A$12:$AE$722,MATCH($B486,'Res.Aux.'!$Y$12:$Y$722,0),MATCH(T$6,'Res.Aux.'!$A$15:$AE$15,0)))</f>
        <v/>
      </c>
      <c r="U486" s="416" t="str">
        <f>IF($B486="-","",INDEX('Res.Aux.'!$A$12:$AE$722,MATCH($B486,'Res.Aux.'!$Y$12:$Y$722,0),MATCH(U$6,'Res.Aux.'!$A$15:$AE$15,0)))</f>
        <v/>
      </c>
      <c r="V486" s="417"/>
      <c r="W486" s="414" t="str">
        <f t="shared" si="136"/>
        <v>-</v>
      </c>
      <c r="X486" s="415" t="str">
        <f t="shared" si="137"/>
        <v>-</v>
      </c>
      <c r="Y486" s="415" t="str">
        <f t="shared" si="138"/>
        <v>-</v>
      </c>
      <c r="Z486" s="416" t="str">
        <f t="shared" si="139"/>
        <v>-</v>
      </c>
      <c r="AA486" s="417"/>
      <c r="AB486" s="414" t="str">
        <f t="shared" si="140"/>
        <v>-</v>
      </c>
      <c r="AC486" s="415" t="str">
        <f t="shared" si="141"/>
        <v>-</v>
      </c>
      <c r="AD486" s="415" t="str">
        <f t="shared" si="142"/>
        <v>-</v>
      </c>
      <c r="AE486" s="416" t="str">
        <f t="shared" si="143"/>
        <v>-</v>
      </c>
      <c r="AF486" s="417"/>
      <c r="AG486" s="410" t="str">
        <f t="shared" si="144"/>
        <v>-</v>
      </c>
      <c r="AH486" s="417"/>
      <c r="AI486" s="418" t="str">
        <f t="shared" si="145"/>
        <v>ù</v>
      </c>
      <c r="AJ486" s="419" t="str">
        <f t="shared" si="146"/>
        <v>~</v>
      </c>
      <c r="AK486" s="417"/>
      <c r="AL486" s="414" t="str">
        <f t="shared" si="147"/>
        <v>-</v>
      </c>
      <c r="AM486" s="416" t="str">
        <f t="shared" si="148"/>
        <v>-</v>
      </c>
    </row>
    <row r="487" spans="2:39" ht="15" x14ac:dyDescent="0.3">
      <c r="B487" s="400" t="str">
        <f>IF(MAX(B$7:B486)+1&gt;MAX('Res.Aux.'!$Y$23:$Y$722),"-",MAX(B$7:B486)+1)</f>
        <v>-</v>
      </c>
      <c r="C487" s="401" t="str">
        <f>IF($B487="-","",INDEX('Res.Aux.'!$A$12:$AE$722,MATCH($B487,'Res.Aux.'!$Y$12:$Y$722,0),MATCH(C$6,'Res.Aux.'!$A$14:$AE$14,0)))</f>
        <v/>
      </c>
      <c r="D487" s="402" t="str">
        <f t="shared" si="133"/>
        <v/>
      </c>
      <c r="E487" s="403" t="str">
        <f>IF($B487="-","",INDEX('Res.Aux.'!$A$12:$AE$722,MATCH($B487,'Res.Aux.'!$Y$12:$Y$722,0),MATCH(E$6,'Res.Aux.'!$A$14:$AE$14,0)))</f>
        <v/>
      </c>
      <c r="F487" s="402" t="str">
        <f t="shared" si="134"/>
        <v/>
      </c>
      <c r="G487" s="404" t="str">
        <f>IF($B487="-","",INDEX('Res.Aux.'!$A$12:$AE$722,MATCH($B487,'Res.Aux.'!$Y$12:$Y$722,0),MATCH(G$6,'Res.Aux.'!$A$14:$AE$14,0)))</f>
        <v/>
      </c>
      <c r="H487" s="405" t="str">
        <f>IF($B487="-","",Datos!$I$16)</f>
        <v/>
      </c>
      <c r="I487" s="406" t="str">
        <f>IF($C487="","",Datos!$G$16)</f>
        <v/>
      </c>
      <c r="J487" s="407" t="str">
        <f>IF($B487="-","",INDEX('Res.Aux.'!$A$12:$AE$722,MATCH($B487,'Res.Aux.'!$Y$12:$Y$722,0),MATCH(J$6,'Res.Aux.'!$A$14:$AE$14,0)))</f>
        <v/>
      </c>
      <c r="K487" s="408" t="str">
        <f>IF($C487="","",Datos!$H$26)</f>
        <v/>
      </c>
      <c r="L487" s="409" t="str">
        <f>IF($I487="","",INDEX(Datos!$D$25:$I$33,MATCH('G. VAR. MAKRO'!$M487,Datos!$E$25:$E$33,0),MATCH('G. VAR. MAKRO'!$L$6,Datos!$D$26:$I$26,0)))</f>
        <v/>
      </c>
      <c r="M487" s="407" t="str">
        <f>IF($I487="","",INDEX('Res.Aux.'!$A$12:$AE$722,MATCH($B487,'Res.Aux.'!$Y$12:$Y$722,0),MATCH(M$6,'Res.Aux.'!$A$22:$AE$22,0)))</f>
        <v/>
      </c>
      <c r="N487" s="410" t="str">
        <f>IF($B487="-","",INDEX('Res.Aux.'!$A$12:$AE$722,MATCH($B487,'Res.Aux.'!$Y$12:$Y$722,0),MATCH(N$6,'Res.Aux.'!$A$14:$AE$14,0)))</f>
        <v/>
      </c>
      <c r="O487" s="411"/>
      <c r="P487" s="412" t="str">
        <f t="shared" si="132"/>
        <v/>
      </c>
      <c r="Q487" s="413" t="str">
        <f t="shared" si="135"/>
        <v>ù</v>
      </c>
      <c r="R487" s="414" t="str">
        <f>IF($B487="-","",INDEX('Res.Aux.'!$A$12:$AE$722,MATCH($B487,'Res.Aux.'!$Y$12:$Y$722,0),MATCH(R$6,'Res.Aux.'!$A$15:$AE$15,0)))</f>
        <v/>
      </c>
      <c r="S487" s="415" t="str">
        <f>IF($B487="-","",INDEX('Res.Aux.'!$A$12:$AE$722,MATCH($B487,'Res.Aux.'!$Y$12:$Y$722,0),MATCH(S$6,'Res.Aux.'!$A$15:$AE$15,0)))</f>
        <v/>
      </c>
      <c r="T487" s="415" t="str">
        <f>IF($B487="-","",INDEX('Res.Aux.'!$A$12:$AE$722,MATCH($B487,'Res.Aux.'!$Y$12:$Y$722,0),MATCH(T$6,'Res.Aux.'!$A$15:$AE$15,0)))</f>
        <v/>
      </c>
      <c r="U487" s="416" t="str">
        <f>IF($B487="-","",INDEX('Res.Aux.'!$A$12:$AE$722,MATCH($B487,'Res.Aux.'!$Y$12:$Y$722,0),MATCH(U$6,'Res.Aux.'!$A$15:$AE$15,0)))</f>
        <v/>
      </c>
      <c r="V487" s="417"/>
      <c r="W487" s="414" t="str">
        <f t="shared" si="136"/>
        <v>-</v>
      </c>
      <c r="X487" s="415" t="str">
        <f t="shared" si="137"/>
        <v>-</v>
      </c>
      <c r="Y487" s="415" t="str">
        <f t="shared" si="138"/>
        <v>-</v>
      </c>
      <c r="Z487" s="416" t="str">
        <f t="shared" si="139"/>
        <v>-</v>
      </c>
      <c r="AA487" s="417"/>
      <c r="AB487" s="414" t="str">
        <f t="shared" si="140"/>
        <v>-</v>
      </c>
      <c r="AC487" s="415" t="str">
        <f t="shared" si="141"/>
        <v>-</v>
      </c>
      <c r="AD487" s="415" t="str">
        <f t="shared" si="142"/>
        <v>-</v>
      </c>
      <c r="AE487" s="416" t="str">
        <f t="shared" si="143"/>
        <v>-</v>
      </c>
      <c r="AF487" s="417"/>
      <c r="AG487" s="410" t="str">
        <f t="shared" si="144"/>
        <v>-</v>
      </c>
      <c r="AH487" s="417"/>
      <c r="AI487" s="418" t="str">
        <f t="shared" si="145"/>
        <v>ù</v>
      </c>
      <c r="AJ487" s="419" t="str">
        <f t="shared" si="146"/>
        <v>~</v>
      </c>
      <c r="AK487" s="417"/>
      <c r="AL487" s="414" t="str">
        <f t="shared" si="147"/>
        <v>-</v>
      </c>
      <c r="AM487" s="416" t="str">
        <f t="shared" si="148"/>
        <v>-</v>
      </c>
    </row>
    <row r="488" spans="2:39" ht="15" x14ac:dyDescent="0.3">
      <c r="B488" s="400" t="str">
        <f>IF(MAX(B$7:B487)+1&gt;MAX('Res.Aux.'!$Y$23:$Y$722),"-",MAX(B$7:B487)+1)</f>
        <v>-</v>
      </c>
      <c r="C488" s="401" t="str">
        <f>IF($B488="-","",INDEX('Res.Aux.'!$A$12:$AE$722,MATCH($B488,'Res.Aux.'!$Y$12:$Y$722,0),MATCH(C$6,'Res.Aux.'!$A$14:$AE$14,0)))</f>
        <v/>
      </c>
      <c r="D488" s="402" t="str">
        <f t="shared" si="133"/>
        <v/>
      </c>
      <c r="E488" s="403" t="str">
        <f>IF($B488="-","",INDEX('Res.Aux.'!$A$12:$AE$722,MATCH($B488,'Res.Aux.'!$Y$12:$Y$722,0),MATCH(E$6,'Res.Aux.'!$A$14:$AE$14,0)))</f>
        <v/>
      </c>
      <c r="F488" s="402" t="str">
        <f t="shared" si="134"/>
        <v/>
      </c>
      <c r="G488" s="404" t="str">
        <f>IF($B488="-","",INDEX('Res.Aux.'!$A$12:$AE$722,MATCH($B488,'Res.Aux.'!$Y$12:$Y$722,0),MATCH(G$6,'Res.Aux.'!$A$14:$AE$14,0)))</f>
        <v/>
      </c>
      <c r="H488" s="405" t="str">
        <f>IF($B488="-","",Datos!$I$16)</f>
        <v/>
      </c>
      <c r="I488" s="406" t="str">
        <f>IF($C488="","",Datos!$G$16)</f>
        <v/>
      </c>
      <c r="J488" s="407" t="str">
        <f>IF($B488="-","",INDEX('Res.Aux.'!$A$12:$AE$722,MATCH($B488,'Res.Aux.'!$Y$12:$Y$722,0),MATCH(J$6,'Res.Aux.'!$A$14:$AE$14,0)))</f>
        <v/>
      </c>
      <c r="K488" s="408" t="str">
        <f>IF($C488="","",Datos!$H$26)</f>
        <v/>
      </c>
      <c r="L488" s="409" t="str">
        <f>IF($I488="","",INDEX(Datos!$D$25:$I$33,MATCH('G. VAR. MAKRO'!$M488,Datos!$E$25:$E$33,0),MATCH('G. VAR. MAKRO'!$L$6,Datos!$D$26:$I$26,0)))</f>
        <v/>
      </c>
      <c r="M488" s="407" t="str">
        <f>IF($I488="","",INDEX('Res.Aux.'!$A$12:$AE$722,MATCH($B488,'Res.Aux.'!$Y$12:$Y$722,0),MATCH(M$6,'Res.Aux.'!$A$22:$AE$22,0)))</f>
        <v/>
      </c>
      <c r="N488" s="410" t="str">
        <f>IF($B488="-","",INDEX('Res.Aux.'!$A$12:$AE$722,MATCH($B488,'Res.Aux.'!$Y$12:$Y$722,0),MATCH(N$6,'Res.Aux.'!$A$14:$AE$14,0)))</f>
        <v/>
      </c>
      <c r="O488" s="411"/>
      <c r="P488" s="412" t="str">
        <f t="shared" si="132"/>
        <v/>
      </c>
      <c r="Q488" s="413" t="str">
        <f t="shared" si="135"/>
        <v>ù</v>
      </c>
      <c r="R488" s="414" t="str">
        <f>IF($B488="-","",INDEX('Res.Aux.'!$A$12:$AE$722,MATCH($B488,'Res.Aux.'!$Y$12:$Y$722,0),MATCH(R$6,'Res.Aux.'!$A$15:$AE$15,0)))</f>
        <v/>
      </c>
      <c r="S488" s="415" t="str">
        <f>IF($B488="-","",INDEX('Res.Aux.'!$A$12:$AE$722,MATCH($B488,'Res.Aux.'!$Y$12:$Y$722,0),MATCH(S$6,'Res.Aux.'!$A$15:$AE$15,0)))</f>
        <v/>
      </c>
      <c r="T488" s="415" t="str">
        <f>IF($B488="-","",INDEX('Res.Aux.'!$A$12:$AE$722,MATCH($B488,'Res.Aux.'!$Y$12:$Y$722,0),MATCH(T$6,'Res.Aux.'!$A$15:$AE$15,0)))</f>
        <v/>
      </c>
      <c r="U488" s="416" t="str">
        <f>IF($B488="-","",INDEX('Res.Aux.'!$A$12:$AE$722,MATCH($B488,'Res.Aux.'!$Y$12:$Y$722,0),MATCH(U$6,'Res.Aux.'!$A$15:$AE$15,0)))</f>
        <v/>
      </c>
      <c r="V488" s="417"/>
      <c r="W488" s="414" t="str">
        <f t="shared" si="136"/>
        <v>-</v>
      </c>
      <c r="X488" s="415" t="str">
        <f t="shared" si="137"/>
        <v>-</v>
      </c>
      <c r="Y488" s="415" t="str">
        <f t="shared" si="138"/>
        <v>-</v>
      </c>
      <c r="Z488" s="416" t="str">
        <f t="shared" si="139"/>
        <v>-</v>
      </c>
      <c r="AA488" s="417"/>
      <c r="AB488" s="414" t="str">
        <f t="shared" si="140"/>
        <v>-</v>
      </c>
      <c r="AC488" s="415" t="str">
        <f t="shared" si="141"/>
        <v>-</v>
      </c>
      <c r="AD488" s="415" t="str">
        <f t="shared" si="142"/>
        <v>-</v>
      </c>
      <c r="AE488" s="416" t="str">
        <f t="shared" si="143"/>
        <v>-</v>
      </c>
      <c r="AF488" s="417"/>
      <c r="AG488" s="410" t="str">
        <f t="shared" si="144"/>
        <v>-</v>
      </c>
      <c r="AH488" s="417"/>
      <c r="AI488" s="418" t="str">
        <f t="shared" si="145"/>
        <v>ù</v>
      </c>
      <c r="AJ488" s="419" t="str">
        <f t="shared" si="146"/>
        <v>~</v>
      </c>
      <c r="AK488" s="417"/>
      <c r="AL488" s="414" t="str">
        <f t="shared" si="147"/>
        <v>-</v>
      </c>
      <c r="AM488" s="416" t="str">
        <f t="shared" si="148"/>
        <v>-</v>
      </c>
    </row>
    <row r="489" spans="2:39" ht="15" x14ac:dyDescent="0.3">
      <c r="B489" s="400" t="str">
        <f>IF(MAX(B$7:B488)+1&gt;MAX('Res.Aux.'!$Y$23:$Y$722),"-",MAX(B$7:B488)+1)</f>
        <v>-</v>
      </c>
      <c r="C489" s="401" t="str">
        <f>IF($B489="-","",INDEX('Res.Aux.'!$A$12:$AE$722,MATCH($B489,'Res.Aux.'!$Y$12:$Y$722,0),MATCH(C$6,'Res.Aux.'!$A$14:$AE$14,0)))</f>
        <v/>
      </c>
      <c r="D489" s="402" t="str">
        <f t="shared" si="133"/>
        <v/>
      </c>
      <c r="E489" s="403" t="str">
        <f>IF($B489="-","",INDEX('Res.Aux.'!$A$12:$AE$722,MATCH($B489,'Res.Aux.'!$Y$12:$Y$722,0),MATCH(E$6,'Res.Aux.'!$A$14:$AE$14,0)))</f>
        <v/>
      </c>
      <c r="F489" s="402" t="str">
        <f t="shared" si="134"/>
        <v/>
      </c>
      <c r="G489" s="404" t="str">
        <f>IF($B489="-","",INDEX('Res.Aux.'!$A$12:$AE$722,MATCH($B489,'Res.Aux.'!$Y$12:$Y$722,0),MATCH(G$6,'Res.Aux.'!$A$14:$AE$14,0)))</f>
        <v/>
      </c>
      <c r="H489" s="405" t="str">
        <f>IF($B489="-","",Datos!$I$16)</f>
        <v/>
      </c>
      <c r="I489" s="406" t="str">
        <f>IF($C489="","",Datos!$G$16)</f>
        <v/>
      </c>
      <c r="J489" s="407" t="str">
        <f>IF($B489="-","",INDEX('Res.Aux.'!$A$12:$AE$722,MATCH($B489,'Res.Aux.'!$Y$12:$Y$722,0),MATCH(J$6,'Res.Aux.'!$A$14:$AE$14,0)))</f>
        <v/>
      </c>
      <c r="K489" s="408" t="str">
        <f>IF($C489="","",Datos!$H$26)</f>
        <v/>
      </c>
      <c r="L489" s="409" t="str">
        <f>IF($I489="","",INDEX(Datos!$D$25:$I$33,MATCH('G. VAR. MAKRO'!$M489,Datos!$E$25:$E$33,0),MATCH('G. VAR. MAKRO'!$L$6,Datos!$D$26:$I$26,0)))</f>
        <v/>
      </c>
      <c r="M489" s="407" t="str">
        <f>IF($I489="","",INDEX('Res.Aux.'!$A$12:$AE$722,MATCH($B489,'Res.Aux.'!$Y$12:$Y$722,0),MATCH(M$6,'Res.Aux.'!$A$22:$AE$22,0)))</f>
        <v/>
      </c>
      <c r="N489" s="410" t="str">
        <f>IF($B489="-","",INDEX('Res.Aux.'!$A$12:$AE$722,MATCH($B489,'Res.Aux.'!$Y$12:$Y$722,0),MATCH(N$6,'Res.Aux.'!$A$14:$AE$14,0)))</f>
        <v/>
      </c>
      <c r="O489" s="411"/>
      <c r="P489" s="412" t="str">
        <f t="shared" si="132"/>
        <v/>
      </c>
      <c r="Q489" s="413" t="str">
        <f t="shared" si="135"/>
        <v>ù</v>
      </c>
      <c r="R489" s="414" t="str">
        <f>IF($B489="-","",INDEX('Res.Aux.'!$A$12:$AE$722,MATCH($B489,'Res.Aux.'!$Y$12:$Y$722,0),MATCH(R$6,'Res.Aux.'!$A$15:$AE$15,0)))</f>
        <v/>
      </c>
      <c r="S489" s="415" t="str">
        <f>IF($B489="-","",INDEX('Res.Aux.'!$A$12:$AE$722,MATCH($B489,'Res.Aux.'!$Y$12:$Y$722,0),MATCH(S$6,'Res.Aux.'!$A$15:$AE$15,0)))</f>
        <v/>
      </c>
      <c r="T489" s="415" t="str">
        <f>IF($B489="-","",INDEX('Res.Aux.'!$A$12:$AE$722,MATCH($B489,'Res.Aux.'!$Y$12:$Y$722,0),MATCH(T$6,'Res.Aux.'!$A$15:$AE$15,0)))</f>
        <v/>
      </c>
      <c r="U489" s="416" t="str">
        <f>IF($B489="-","",INDEX('Res.Aux.'!$A$12:$AE$722,MATCH($B489,'Res.Aux.'!$Y$12:$Y$722,0),MATCH(U$6,'Res.Aux.'!$A$15:$AE$15,0)))</f>
        <v/>
      </c>
      <c r="V489" s="417"/>
      <c r="W489" s="414" t="str">
        <f t="shared" si="136"/>
        <v>-</v>
      </c>
      <c r="X489" s="415" t="str">
        <f t="shared" si="137"/>
        <v>-</v>
      </c>
      <c r="Y489" s="415" t="str">
        <f t="shared" si="138"/>
        <v>-</v>
      </c>
      <c r="Z489" s="416" t="str">
        <f t="shared" si="139"/>
        <v>-</v>
      </c>
      <c r="AA489" s="417"/>
      <c r="AB489" s="414" t="str">
        <f t="shared" si="140"/>
        <v>-</v>
      </c>
      <c r="AC489" s="415" t="str">
        <f t="shared" si="141"/>
        <v>-</v>
      </c>
      <c r="AD489" s="415" t="str">
        <f t="shared" si="142"/>
        <v>-</v>
      </c>
      <c r="AE489" s="416" t="str">
        <f t="shared" si="143"/>
        <v>-</v>
      </c>
      <c r="AF489" s="417"/>
      <c r="AG489" s="410" t="str">
        <f t="shared" si="144"/>
        <v>-</v>
      </c>
      <c r="AH489" s="417"/>
      <c r="AI489" s="418" t="str">
        <f t="shared" si="145"/>
        <v>ù</v>
      </c>
      <c r="AJ489" s="419" t="str">
        <f t="shared" si="146"/>
        <v>~</v>
      </c>
      <c r="AK489" s="417"/>
      <c r="AL489" s="414" t="str">
        <f t="shared" si="147"/>
        <v>-</v>
      </c>
      <c r="AM489" s="416" t="str">
        <f t="shared" si="148"/>
        <v>-</v>
      </c>
    </row>
    <row r="490" spans="2:39" ht="15" x14ac:dyDescent="0.3">
      <c r="B490" s="400" t="str">
        <f>IF(MAX(B$7:B489)+1&gt;MAX('Res.Aux.'!$Y$23:$Y$722),"-",MAX(B$7:B489)+1)</f>
        <v>-</v>
      </c>
      <c r="C490" s="401" t="str">
        <f>IF($B490="-","",INDEX('Res.Aux.'!$A$12:$AE$722,MATCH($B490,'Res.Aux.'!$Y$12:$Y$722,0),MATCH(C$6,'Res.Aux.'!$A$14:$AE$14,0)))</f>
        <v/>
      </c>
      <c r="D490" s="402" t="str">
        <f t="shared" si="133"/>
        <v/>
      </c>
      <c r="E490" s="403" t="str">
        <f>IF($B490="-","",INDEX('Res.Aux.'!$A$12:$AE$722,MATCH($B490,'Res.Aux.'!$Y$12:$Y$722,0),MATCH(E$6,'Res.Aux.'!$A$14:$AE$14,0)))</f>
        <v/>
      </c>
      <c r="F490" s="402" t="str">
        <f t="shared" si="134"/>
        <v/>
      </c>
      <c r="G490" s="404" t="str">
        <f>IF($B490="-","",INDEX('Res.Aux.'!$A$12:$AE$722,MATCH($B490,'Res.Aux.'!$Y$12:$Y$722,0),MATCH(G$6,'Res.Aux.'!$A$14:$AE$14,0)))</f>
        <v/>
      </c>
      <c r="H490" s="405" t="str">
        <f>IF($B490="-","",Datos!$I$16)</f>
        <v/>
      </c>
      <c r="I490" s="406" t="str">
        <f>IF($C490="","",Datos!$G$16)</f>
        <v/>
      </c>
      <c r="J490" s="407" t="str">
        <f>IF($B490="-","",INDEX('Res.Aux.'!$A$12:$AE$722,MATCH($B490,'Res.Aux.'!$Y$12:$Y$722,0),MATCH(J$6,'Res.Aux.'!$A$14:$AE$14,0)))</f>
        <v/>
      </c>
      <c r="K490" s="408" t="str">
        <f>IF($C490="","",Datos!$H$26)</f>
        <v/>
      </c>
      <c r="L490" s="409" t="str">
        <f>IF($I490="","",INDEX(Datos!$D$25:$I$33,MATCH('G. VAR. MAKRO'!$M490,Datos!$E$25:$E$33,0),MATCH('G. VAR. MAKRO'!$L$6,Datos!$D$26:$I$26,0)))</f>
        <v/>
      </c>
      <c r="M490" s="407" t="str">
        <f>IF($I490="","",INDEX('Res.Aux.'!$A$12:$AE$722,MATCH($B490,'Res.Aux.'!$Y$12:$Y$722,0),MATCH(M$6,'Res.Aux.'!$A$22:$AE$22,0)))</f>
        <v/>
      </c>
      <c r="N490" s="410" t="str">
        <f>IF($B490="-","",INDEX('Res.Aux.'!$A$12:$AE$722,MATCH($B490,'Res.Aux.'!$Y$12:$Y$722,0),MATCH(N$6,'Res.Aux.'!$A$14:$AE$14,0)))</f>
        <v/>
      </c>
      <c r="O490" s="411"/>
      <c r="P490" s="412" t="str">
        <f t="shared" si="132"/>
        <v/>
      </c>
      <c r="Q490" s="413" t="str">
        <f t="shared" si="135"/>
        <v>ù</v>
      </c>
      <c r="R490" s="414" t="str">
        <f>IF($B490="-","",INDEX('Res.Aux.'!$A$12:$AE$722,MATCH($B490,'Res.Aux.'!$Y$12:$Y$722,0),MATCH(R$6,'Res.Aux.'!$A$15:$AE$15,0)))</f>
        <v/>
      </c>
      <c r="S490" s="415" t="str">
        <f>IF($B490="-","",INDEX('Res.Aux.'!$A$12:$AE$722,MATCH($B490,'Res.Aux.'!$Y$12:$Y$722,0),MATCH(S$6,'Res.Aux.'!$A$15:$AE$15,0)))</f>
        <v/>
      </c>
      <c r="T490" s="415" t="str">
        <f>IF($B490="-","",INDEX('Res.Aux.'!$A$12:$AE$722,MATCH($B490,'Res.Aux.'!$Y$12:$Y$722,0),MATCH(T$6,'Res.Aux.'!$A$15:$AE$15,0)))</f>
        <v/>
      </c>
      <c r="U490" s="416" t="str">
        <f>IF($B490="-","",INDEX('Res.Aux.'!$A$12:$AE$722,MATCH($B490,'Res.Aux.'!$Y$12:$Y$722,0),MATCH(U$6,'Res.Aux.'!$A$15:$AE$15,0)))</f>
        <v/>
      </c>
      <c r="V490" s="417"/>
      <c r="W490" s="414" t="str">
        <f t="shared" si="136"/>
        <v>-</v>
      </c>
      <c r="X490" s="415" t="str">
        <f t="shared" si="137"/>
        <v>-</v>
      </c>
      <c r="Y490" s="415" t="str">
        <f t="shared" si="138"/>
        <v>-</v>
      </c>
      <c r="Z490" s="416" t="str">
        <f t="shared" si="139"/>
        <v>-</v>
      </c>
      <c r="AA490" s="417"/>
      <c r="AB490" s="414" t="str">
        <f t="shared" si="140"/>
        <v>-</v>
      </c>
      <c r="AC490" s="415" t="str">
        <f t="shared" si="141"/>
        <v>-</v>
      </c>
      <c r="AD490" s="415" t="str">
        <f t="shared" si="142"/>
        <v>-</v>
      </c>
      <c r="AE490" s="416" t="str">
        <f t="shared" si="143"/>
        <v>-</v>
      </c>
      <c r="AF490" s="417"/>
      <c r="AG490" s="410" t="str">
        <f t="shared" si="144"/>
        <v>-</v>
      </c>
      <c r="AH490" s="417"/>
      <c r="AI490" s="418" t="str">
        <f t="shared" si="145"/>
        <v>ù</v>
      </c>
      <c r="AJ490" s="419" t="str">
        <f t="shared" si="146"/>
        <v>~</v>
      </c>
      <c r="AK490" s="417"/>
      <c r="AL490" s="414" t="str">
        <f t="shared" si="147"/>
        <v>-</v>
      </c>
      <c r="AM490" s="416" t="str">
        <f t="shared" si="148"/>
        <v>-</v>
      </c>
    </row>
    <row r="491" spans="2:39" ht="15" x14ac:dyDescent="0.3">
      <c r="B491" s="400" t="str">
        <f>IF(MAX(B$7:B490)+1&gt;MAX('Res.Aux.'!$Y$23:$Y$722),"-",MAX(B$7:B490)+1)</f>
        <v>-</v>
      </c>
      <c r="C491" s="401" t="str">
        <f>IF($B491="-","",INDEX('Res.Aux.'!$A$12:$AE$722,MATCH($B491,'Res.Aux.'!$Y$12:$Y$722,0),MATCH(C$6,'Res.Aux.'!$A$14:$AE$14,0)))</f>
        <v/>
      </c>
      <c r="D491" s="402" t="str">
        <f t="shared" si="133"/>
        <v/>
      </c>
      <c r="E491" s="403" t="str">
        <f>IF($B491="-","",INDEX('Res.Aux.'!$A$12:$AE$722,MATCH($B491,'Res.Aux.'!$Y$12:$Y$722,0),MATCH(E$6,'Res.Aux.'!$A$14:$AE$14,0)))</f>
        <v/>
      </c>
      <c r="F491" s="402" t="str">
        <f t="shared" si="134"/>
        <v/>
      </c>
      <c r="G491" s="404" t="str">
        <f>IF($B491="-","",INDEX('Res.Aux.'!$A$12:$AE$722,MATCH($B491,'Res.Aux.'!$Y$12:$Y$722,0),MATCH(G$6,'Res.Aux.'!$A$14:$AE$14,0)))</f>
        <v/>
      </c>
      <c r="H491" s="405" t="str">
        <f>IF($B491="-","",Datos!$I$16)</f>
        <v/>
      </c>
      <c r="I491" s="406" t="str">
        <f>IF($C491="","",Datos!$G$16)</f>
        <v/>
      </c>
      <c r="J491" s="407" t="str">
        <f>IF($B491="-","",INDEX('Res.Aux.'!$A$12:$AE$722,MATCH($B491,'Res.Aux.'!$Y$12:$Y$722,0),MATCH(J$6,'Res.Aux.'!$A$14:$AE$14,0)))</f>
        <v/>
      </c>
      <c r="K491" s="408" t="str">
        <f>IF($C491="","",Datos!$H$26)</f>
        <v/>
      </c>
      <c r="L491" s="409" t="str">
        <f>IF($I491="","",INDEX(Datos!$D$25:$I$33,MATCH('G. VAR. MAKRO'!$M491,Datos!$E$25:$E$33,0),MATCH('G. VAR. MAKRO'!$L$6,Datos!$D$26:$I$26,0)))</f>
        <v/>
      </c>
      <c r="M491" s="407" t="str">
        <f>IF($I491="","",INDEX('Res.Aux.'!$A$12:$AE$722,MATCH($B491,'Res.Aux.'!$Y$12:$Y$722,0),MATCH(M$6,'Res.Aux.'!$A$22:$AE$22,0)))</f>
        <v/>
      </c>
      <c r="N491" s="410" t="str">
        <f>IF($B491="-","",INDEX('Res.Aux.'!$A$12:$AE$722,MATCH($B491,'Res.Aux.'!$Y$12:$Y$722,0),MATCH(N$6,'Res.Aux.'!$A$14:$AE$14,0)))</f>
        <v/>
      </c>
      <c r="O491" s="411"/>
      <c r="P491" s="412" t="str">
        <f t="shared" si="132"/>
        <v/>
      </c>
      <c r="Q491" s="413" t="str">
        <f t="shared" si="135"/>
        <v>ù</v>
      </c>
      <c r="R491" s="414" t="str">
        <f>IF($B491="-","",INDEX('Res.Aux.'!$A$12:$AE$722,MATCH($B491,'Res.Aux.'!$Y$12:$Y$722,0),MATCH(R$6,'Res.Aux.'!$A$15:$AE$15,0)))</f>
        <v/>
      </c>
      <c r="S491" s="415" t="str">
        <f>IF($B491="-","",INDEX('Res.Aux.'!$A$12:$AE$722,MATCH($B491,'Res.Aux.'!$Y$12:$Y$722,0),MATCH(S$6,'Res.Aux.'!$A$15:$AE$15,0)))</f>
        <v/>
      </c>
      <c r="T491" s="415" t="str">
        <f>IF($B491="-","",INDEX('Res.Aux.'!$A$12:$AE$722,MATCH($B491,'Res.Aux.'!$Y$12:$Y$722,0),MATCH(T$6,'Res.Aux.'!$A$15:$AE$15,0)))</f>
        <v/>
      </c>
      <c r="U491" s="416" t="str">
        <f>IF($B491="-","",INDEX('Res.Aux.'!$A$12:$AE$722,MATCH($B491,'Res.Aux.'!$Y$12:$Y$722,0),MATCH(U$6,'Res.Aux.'!$A$15:$AE$15,0)))</f>
        <v/>
      </c>
      <c r="V491" s="417"/>
      <c r="W491" s="414" t="str">
        <f t="shared" si="136"/>
        <v>-</v>
      </c>
      <c r="X491" s="415" t="str">
        <f t="shared" si="137"/>
        <v>-</v>
      </c>
      <c r="Y491" s="415" t="str">
        <f t="shared" si="138"/>
        <v>-</v>
      </c>
      <c r="Z491" s="416" t="str">
        <f t="shared" si="139"/>
        <v>-</v>
      </c>
      <c r="AA491" s="417"/>
      <c r="AB491" s="414" t="str">
        <f t="shared" si="140"/>
        <v>-</v>
      </c>
      <c r="AC491" s="415" t="str">
        <f t="shared" si="141"/>
        <v>-</v>
      </c>
      <c r="AD491" s="415" t="str">
        <f t="shared" si="142"/>
        <v>-</v>
      </c>
      <c r="AE491" s="416" t="str">
        <f t="shared" si="143"/>
        <v>-</v>
      </c>
      <c r="AF491" s="417"/>
      <c r="AG491" s="410" t="str">
        <f t="shared" si="144"/>
        <v>-</v>
      </c>
      <c r="AH491" s="417"/>
      <c r="AI491" s="418" t="str">
        <f t="shared" si="145"/>
        <v>ù</v>
      </c>
      <c r="AJ491" s="419" t="str">
        <f t="shared" si="146"/>
        <v>~</v>
      </c>
      <c r="AK491" s="417"/>
      <c r="AL491" s="414" t="str">
        <f t="shared" si="147"/>
        <v>-</v>
      </c>
      <c r="AM491" s="416" t="str">
        <f t="shared" si="148"/>
        <v>-</v>
      </c>
    </row>
    <row r="492" spans="2:39" ht="15" x14ac:dyDescent="0.3">
      <c r="B492" s="400" t="str">
        <f>IF(MAX(B$7:B491)+1&gt;MAX('Res.Aux.'!$Y$23:$Y$722),"-",MAX(B$7:B491)+1)</f>
        <v>-</v>
      </c>
      <c r="C492" s="401" t="str">
        <f>IF($B492="-","",INDEX('Res.Aux.'!$A$12:$AE$722,MATCH($B492,'Res.Aux.'!$Y$12:$Y$722,0),MATCH(C$6,'Res.Aux.'!$A$14:$AE$14,0)))</f>
        <v/>
      </c>
      <c r="D492" s="402" t="str">
        <f t="shared" si="133"/>
        <v/>
      </c>
      <c r="E492" s="403" t="str">
        <f>IF($B492="-","",INDEX('Res.Aux.'!$A$12:$AE$722,MATCH($B492,'Res.Aux.'!$Y$12:$Y$722,0),MATCH(E$6,'Res.Aux.'!$A$14:$AE$14,0)))</f>
        <v/>
      </c>
      <c r="F492" s="402" t="str">
        <f t="shared" si="134"/>
        <v/>
      </c>
      <c r="G492" s="404" t="str">
        <f>IF($B492="-","",INDEX('Res.Aux.'!$A$12:$AE$722,MATCH($B492,'Res.Aux.'!$Y$12:$Y$722,0),MATCH(G$6,'Res.Aux.'!$A$14:$AE$14,0)))</f>
        <v/>
      </c>
      <c r="H492" s="405" t="str">
        <f>IF($B492="-","",Datos!$I$16)</f>
        <v/>
      </c>
      <c r="I492" s="406" t="str">
        <f>IF($C492="","",Datos!$G$16)</f>
        <v/>
      </c>
      <c r="J492" s="407" t="str">
        <f>IF($B492="-","",INDEX('Res.Aux.'!$A$12:$AE$722,MATCH($B492,'Res.Aux.'!$Y$12:$Y$722,0),MATCH(J$6,'Res.Aux.'!$A$14:$AE$14,0)))</f>
        <v/>
      </c>
      <c r="K492" s="408" t="str">
        <f>IF($C492="","",Datos!$H$26)</f>
        <v/>
      </c>
      <c r="L492" s="409" t="str">
        <f>IF($I492="","",INDEX(Datos!$D$25:$I$33,MATCH('G. VAR. MAKRO'!$M492,Datos!$E$25:$E$33,0),MATCH('G. VAR. MAKRO'!$L$6,Datos!$D$26:$I$26,0)))</f>
        <v/>
      </c>
      <c r="M492" s="407" t="str">
        <f>IF($I492="","",INDEX('Res.Aux.'!$A$12:$AE$722,MATCH($B492,'Res.Aux.'!$Y$12:$Y$722,0),MATCH(M$6,'Res.Aux.'!$A$22:$AE$22,0)))</f>
        <v/>
      </c>
      <c r="N492" s="410" t="str">
        <f>IF($B492="-","",INDEX('Res.Aux.'!$A$12:$AE$722,MATCH($B492,'Res.Aux.'!$Y$12:$Y$722,0),MATCH(N$6,'Res.Aux.'!$A$14:$AE$14,0)))</f>
        <v/>
      </c>
      <c r="O492" s="411"/>
      <c r="P492" s="412" t="str">
        <f t="shared" si="132"/>
        <v/>
      </c>
      <c r="Q492" s="413" t="str">
        <f t="shared" si="135"/>
        <v>ù</v>
      </c>
      <c r="R492" s="414" t="str">
        <f>IF($B492="-","",INDEX('Res.Aux.'!$A$12:$AE$722,MATCH($B492,'Res.Aux.'!$Y$12:$Y$722,0),MATCH(R$6,'Res.Aux.'!$A$15:$AE$15,0)))</f>
        <v/>
      </c>
      <c r="S492" s="415" t="str">
        <f>IF($B492="-","",INDEX('Res.Aux.'!$A$12:$AE$722,MATCH($B492,'Res.Aux.'!$Y$12:$Y$722,0),MATCH(S$6,'Res.Aux.'!$A$15:$AE$15,0)))</f>
        <v/>
      </c>
      <c r="T492" s="415" t="str">
        <f>IF($B492="-","",INDEX('Res.Aux.'!$A$12:$AE$722,MATCH($B492,'Res.Aux.'!$Y$12:$Y$722,0),MATCH(T$6,'Res.Aux.'!$A$15:$AE$15,0)))</f>
        <v/>
      </c>
      <c r="U492" s="416" t="str">
        <f>IF($B492="-","",INDEX('Res.Aux.'!$A$12:$AE$722,MATCH($B492,'Res.Aux.'!$Y$12:$Y$722,0),MATCH(U$6,'Res.Aux.'!$A$15:$AE$15,0)))</f>
        <v/>
      </c>
      <c r="V492" s="417"/>
      <c r="W492" s="414" t="str">
        <f t="shared" si="136"/>
        <v>-</v>
      </c>
      <c r="X492" s="415" t="str">
        <f t="shared" si="137"/>
        <v>-</v>
      </c>
      <c r="Y492" s="415" t="str">
        <f t="shared" si="138"/>
        <v>-</v>
      </c>
      <c r="Z492" s="416" t="str">
        <f t="shared" si="139"/>
        <v>-</v>
      </c>
      <c r="AA492" s="417"/>
      <c r="AB492" s="414" t="str">
        <f t="shared" si="140"/>
        <v>-</v>
      </c>
      <c r="AC492" s="415" t="str">
        <f t="shared" si="141"/>
        <v>-</v>
      </c>
      <c r="AD492" s="415" t="str">
        <f t="shared" si="142"/>
        <v>-</v>
      </c>
      <c r="AE492" s="416" t="str">
        <f t="shared" si="143"/>
        <v>-</v>
      </c>
      <c r="AF492" s="417"/>
      <c r="AG492" s="410" t="str">
        <f t="shared" si="144"/>
        <v>-</v>
      </c>
      <c r="AH492" s="417"/>
      <c r="AI492" s="418" t="str">
        <f t="shared" si="145"/>
        <v>ù</v>
      </c>
      <c r="AJ492" s="419" t="str">
        <f t="shared" si="146"/>
        <v>~</v>
      </c>
      <c r="AK492" s="417"/>
      <c r="AL492" s="414" t="str">
        <f t="shared" si="147"/>
        <v>-</v>
      </c>
      <c r="AM492" s="416" t="str">
        <f t="shared" si="148"/>
        <v>-</v>
      </c>
    </row>
    <row r="493" spans="2:39" ht="15" x14ac:dyDescent="0.3">
      <c r="B493" s="400" t="str">
        <f>IF(MAX(B$7:B492)+1&gt;MAX('Res.Aux.'!$Y$23:$Y$722),"-",MAX(B$7:B492)+1)</f>
        <v>-</v>
      </c>
      <c r="C493" s="401" t="str">
        <f>IF($B493="-","",INDEX('Res.Aux.'!$A$12:$AE$722,MATCH($B493,'Res.Aux.'!$Y$12:$Y$722,0),MATCH(C$6,'Res.Aux.'!$A$14:$AE$14,0)))</f>
        <v/>
      </c>
      <c r="D493" s="402" t="str">
        <f t="shared" si="133"/>
        <v/>
      </c>
      <c r="E493" s="403" t="str">
        <f>IF($B493="-","",INDEX('Res.Aux.'!$A$12:$AE$722,MATCH($B493,'Res.Aux.'!$Y$12:$Y$722,0),MATCH(E$6,'Res.Aux.'!$A$14:$AE$14,0)))</f>
        <v/>
      </c>
      <c r="F493" s="402" t="str">
        <f t="shared" si="134"/>
        <v/>
      </c>
      <c r="G493" s="404" t="str">
        <f>IF($B493="-","",INDEX('Res.Aux.'!$A$12:$AE$722,MATCH($B493,'Res.Aux.'!$Y$12:$Y$722,0),MATCH(G$6,'Res.Aux.'!$A$14:$AE$14,0)))</f>
        <v/>
      </c>
      <c r="H493" s="405" t="str">
        <f>IF($B493="-","",Datos!$I$16)</f>
        <v/>
      </c>
      <c r="I493" s="406" t="str">
        <f>IF($C493="","",Datos!$G$16)</f>
        <v/>
      </c>
      <c r="J493" s="407" t="str">
        <f>IF($B493="-","",INDEX('Res.Aux.'!$A$12:$AE$722,MATCH($B493,'Res.Aux.'!$Y$12:$Y$722,0),MATCH(J$6,'Res.Aux.'!$A$14:$AE$14,0)))</f>
        <v/>
      </c>
      <c r="K493" s="408" t="str">
        <f>IF($C493="","",Datos!$H$26)</f>
        <v/>
      </c>
      <c r="L493" s="409" t="str">
        <f>IF($I493="","",INDEX(Datos!$D$25:$I$33,MATCH('G. VAR. MAKRO'!$M493,Datos!$E$25:$E$33,0),MATCH('G. VAR. MAKRO'!$L$6,Datos!$D$26:$I$26,0)))</f>
        <v/>
      </c>
      <c r="M493" s="407" t="str">
        <f>IF($I493="","",INDEX('Res.Aux.'!$A$12:$AE$722,MATCH($B493,'Res.Aux.'!$Y$12:$Y$722,0),MATCH(M$6,'Res.Aux.'!$A$22:$AE$22,0)))</f>
        <v/>
      </c>
      <c r="N493" s="410" t="str">
        <f>IF($B493="-","",INDEX('Res.Aux.'!$A$12:$AE$722,MATCH($B493,'Res.Aux.'!$Y$12:$Y$722,0),MATCH(N$6,'Res.Aux.'!$A$14:$AE$14,0)))</f>
        <v/>
      </c>
      <c r="O493" s="411"/>
      <c r="P493" s="412" t="str">
        <f t="shared" si="132"/>
        <v/>
      </c>
      <c r="Q493" s="413" t="str">
        <f t="shared" si="135"/>
        <v>ù</v>
      </c>
      <c r="R493" s="414" t="str">
        <f>IF($B493="-","",INDEX('Res.Aux.'!$A$12:$AE$722,MATCH($B493,'Res.Aux.'!$Y$12:$Y$722,0),MATCH(R$6,'Res.Aux.'!$A$15:$AE$15,0)))</f>
        <v/>
      </c>
      <c r="S493" s="415" t="str">
        <f>IF($B493="-","",INDEX('Res.Aux.'!$A$12:$AE$722,MATCH($B493,'Res.Aux.'!$Y$12:$Y$722,0),MATCH(S$6,'Res.Aux.'!$A$15:$AE$15,0)))</f>
        <v/>
      </c>
      <c r="T493" s="415" t="str">
        <f>IF($B493="-","",INDEX('Res.Aux.'!$A$12:$AE$722,MATCH($B493,'Res.Aux.'!$Y$12:$Y$722,0),MATCH(T$6,'Res.Aux.'!$A$15:$AE$15,0)))</f>
        <v/>
      </c>
      <c r="U493" s="416" t="str">
        <f>IF($B493="-","",INDEX('Res.Aux.'!$A$12:$AE$722,MATCH($B493,'Res.Aux.'!$Y$12:$Y$722,0),MATCH(U$6,'Res.Aux.'!$A$15:$AE$15,0)))</f>
        <v/>
      </c>
      <c r="V493" s="417"/>
      <c r="W493" s="414" t="str">
        <f t="shared" si="136"/>
        <v>-</v>
      </c>
      <c r="X493" s="415" t="str">
        <f t="shared" si="137"/>
        <v>-</v>
      </c>
      <c r="Y493" s="415" t="str">
        <f t="shared" si="138"/>
        <v>-</v>
      </c>
      <c r="Z493" s="416" t="str">
        <f t="shared" si="139"/>
        <v>-</v>
      </c>
      <c r="AA493" s="417"/>
      <c r="AB493" s="414" t="str">
        <f t="shared" si="140"/>
        <v>-</v>
      </c>
      <c r="AC493" s="415" t="str">
        <f t="shared" si="141"/>
        <v>-</v>
      </c>
      <c r="AD493" s="415" t="str">
        <f t="shared" si="142"/>
        <v>-</v>
      </c>
      <c r="AE493" s="416" t="str">
        <f t="shared" si="143"/>
        <v>-</v>
      </c>
      <c r="AF493" s="417"/>
      <c r="AG493" s="410" t="str">
        <f t="shared" si="144"/>
        <v>-</v>
      </c>
      <c r="AH493" s="417"/>
      <c r="AI493" s="418" t="str">
        <f t="shared" si="145"/>
        <v>ù</v>
      </c>
      <c r="AJ493" s="419" t="str">
        <f t="shared" si="146"/>
        <v>~</v>
      </c>
      <c r="AK493" s="417"/>
      <c r="AL493" s="414" t="str">
        <f t="shared" si="147"/>
        <v>-</v>
      </c>
      <c r="AM493" s="416" t="str">
        <f t="shared" si="148"/>
        <v>-</v>
      </c>
    </row>
    <row r="494" spans="2:39" ht="15" x14ac:dyDescent="0.3">
      <c r="B494" s="400" t="str">
        <f>IF(MAX(B$7:B493)+1&gt;MAX('Res.Aux.'!$Y$23:$Y$722),"-",MAX(B$7:B493)+1)</f>
        <v>-</v>
      </c>
      <c r="C494" s="401" t="str">
        <f>IF($B494="-","",INDEX('Res.Aux.'!$A$12:$AE$722,MATCH($B494,'Res.Aux.'!$Y$12:$Y$722,0),MATCH(C$6,'Res.Aux.'!$A$14:$AE$14,0)))</f>
        <v/>
      </c>
      <c r="D494" s="402" t="str">
        <f t="shared" si="133"/>
        <v/>
      </c>
      <c r="E494" s="403" t="str">
        <f>IF($B494="-","",INDEX('Res.Aux.'!$A$12:$AE$722,MATCH($B494,'Res.Aux.'!$Y$12:$Y$722,0),MATCH(E$6,'Res.Aux.'!$A$14:$AE$14,0)))</f>
        <v/>
      </c>
      <c r="F494" s="402" t="str">
        <f t="shared" si="134"/>
        <v/>
      </c>
      <c r="G494" s="404" t="str">
        <f>IF($B494="-","",INDEX('Res.Aux.'!$A$12:$AE$722,MATCH($B494,'Res.Aux.'!$Y$12:$Y$722,0),MATCH(G$6,'Res.Aux.'!$A$14:$AE$14,0)))</f>
        <v/>
      </c>
      <c r="H494" s="405" t="str">
        <f>IF($B494="-","",Datos!$I$16)</f>
        <v/>
      </c>
      <c r="I494" s="406" t="str">
        <f>IF($C494="","",Datos!$G$16)</f>
        <v/>
      </c>
      <c r="J494" s="407" t="str">
        <f>IF($B494="-","",INDEX('Res.Aux.'!$A$12:$AE$722,MATCH($B494,'Res.Aux.'!$Y$12:$Y$722,0),MATCH(J$6,'Res.Aux.'!$A$14:$AE$14,0)))</f>
        <v/>
      </c>
      <c r="K494" s="408" t="str">
        <f>IF($C494="","",Datos!$H$26)</f>
        <v/>
      </c>
      <c r="L494" s="409" t="str">
        <f>IF($I494="","",INDEX(Datos!$D$25:$I$33,MATCH('G. VAR. MAKRO'!$M494,Datos!$E$25:$E$33,0),MATCH('G. VAR. MAKRO'!$L$6,Datos!$D$26:$I$26,0)))</f>
        <v/>
      </c>
      <c r="M494" s="407" t="str">
        <f>IF($I494="","",INDEX('Res.Aux.'!$A$12:$AE$722,MATCH($B494,'Res.Aux.'!$Y$12:$Y$722,0),MATCH(M$6,'Res.Aux.'!$A$22:$AE$22,0)))</f>
        <v/>
      </c>
      <c r="N494" s="410" t="str">
        <f>IF($B494="-","",INDEX('Res.Aux.'!$A$12:$AE$722,MATCH($B494,'Res.Aux.'!$Y$12:$Y$722,0),MATCH(N$6,'Res.Aux.'!$A$14:$AE$14,0)))</f>
        <v/>
      </c>
      <c r="O494" s="411"/>
      <c r="P494" s="412" t="str">
        <f t="shared" si="132"/>
        <v/>
      </c>
      <c r="Q494" s="413" t="str">
        <f t="shared" si="135"/>
        <v>ù</v>
      </c>
      <c r="R494" s="414" t="str">
        <f>IF($B494="-","",INDEX('Res.Aux.'!$A$12:$AE$722,MATCH($B494,'Res.Aux.'!$Y$12:$Y$722,0),MATCH(R$6,'Res.Aux.'!$A$15:$AE$15,0)))</f>
        <v/>
      </c>
      <c r="S494" s="415" t="str">
        <f>IF($B494="-","",INDEX('Res.Aux.'!$A$12:$AE$722,MATCH($B494,'Res.Aux.'!$Y$12:$Y$722,0),MATCH(S$6,'Res.Aux.'!$A$15:$AE$15,0)))</f>
        <v/>
      </c>
      <c r="T494" s="415" t="str">
        <f>IF($B494="-","",INDEX('Res.Aux.'!$A$12:$AE$722,MATCH($B494,'Res.Aux.'!$Y$12:$Y$722,0),MATCH(T$6,'Res.Aux.'!$A$15:$AE$15,0)))</f>
        <v/>
      </c>
      <c r="U494" s="416" t="str">
        <f>IF($B494="-","",INDEX('Res.Aux.'!$A$12:$AE$722,MATCH($B494,'Res.Aux.'!$Y$12:$Y$722,0),MATCH(U$6,'Res.Aux.'!$A$15:$AE$15,0)))</f>
        <v/>
      </c>
      <c r="V494" s="417"/>
      <c r="W494" s="414" t="str">
        <f t="shared" si="136"/>
        <v>-</v>
      </c>
      <c r="X494" s="415" t="str">
        <f t="shared" si="137"/>
        <v>-</v>
      </c>
      <c r="Y494" s="415" t="str">
        <f t="shared" si="138"/>
        <v>-</v>
      </c>
      <c r="Z494" s="416" t="str">
        <f t="shared" si="139"/>
        <v>-</v>
      </c>
      <c r="AA494" s="417"/>
      <c r="AB494" s="414" t="str">
        <f t="shared" si="140"/>
        <v>-</v>
      </c>
      <c r="AC494" s="415" t="str">
        <f t="shared" si="141"/>
        <v>-</v>
      </c>
      <c r="AD494" s="415" t="str">
        <f t="shared" si="142"/>
        <v>-</v>
      </c>
      <c r="AE494" s="416" t="str">
        <f t="shared" si="143"/>
        <v>-</v>
      </c>
      <c r="AF494" s="417"/>
      <c r="AG494" s="410" t="str">
        <f t="shared" si="144"/>
        <v>-</v>
      </c>
      <c r="AH494" s="417"/>
      <c r="AI494" s="418" t="str">
        <f t="shared" si="145"/>
        <v>ù</v>
      </c>
      <c r="AJ494" s="419" t="str">
        <f t="shared" si="146"/>
        <v>~</v>
      </c>
      <c r="AK494" s="417"/>
      <c r="AL494" s="414" t="str">
        <f t="shared" si="147"/>
        <v>-</v>
      </c>
      <c r="AM494" s="416" t="str">
        <f t="shared" si="148"/>
        <v>-</v>
      </c>
    </row>
    <row r="495" spans="2:39" ht="15" x14ac:dyDescent="0.3">
      <c r="B495" s="400" t="str">
        <f>IF(MAX(B$7:B494)+1&gt;MAX('Res.Aux.'!$Y$23:$Y$722),"-",MAX(B$7:B494)+1)</f>
        <v>-</v>
      </c>
      <c r="C495" s="401" t="str">
        <f>IF($B495="-","",INDEX('Res.Aux.'!$A$12:$AE$722,MATCH($B495,'Res.Aux.'!$Y$12:$Y$722,0),MATCH(C$6,'Res.Aux.'!$A$14:$AE$14,0)))</f>
        <v/>
      </c>
      <c r="D495" s="402" t="str">
        <f t="shared" si="133"/>
        <v/>
      </c>
      <c r="E495" s="403" t="str">
        <f>IF($B495="-","",INDEX('Res.Aux.'!$A$12:$AE$722,MATCH($B495,'Res.Aux.'!$Y$12:$Y$722,0),MATCH(E$6,'Res.Aux.'!$A$14:$AE$14,0)))</f>
        <v/>
      </c>
      <c r="F495" s="402" t="str">
        <f t="shared" si="134"/>
        <v/>
      </c>
      <c r="G495" s="404" t="str">
        <f>IF($B495="-","",INDEX('Res.Aux.'!$A$12:$AE$722,MATCH($B495,'Res.Aux.'!$Y$12:$Y$722,0),MATCH(G$6,'Res.Aux.'!$A$14:$AE$14,0)))</f>
        <v/>
      </c>
      <c r="H495" s="405" t="str">
        <f>IF($B495="-","",Datos!$I$16)</f>
        <v/>
      </c>
      <c r="I495" s="406" t="str">
        <f>IF($C495="","",Datos!$G$16)</f>
        <v/>
      </c>
      <c r="J495" s="407" t="str">
        <f>IF($B495="-","",INDEX('Res.Aux.'!$A$12:$AE$722,MATCH($B495,'Res.Aux.'!$Y$12:$Y$722,0),MATCH(J$6,'Res.Aux.'!$A$14:$AE$14,0)))</f>
        <v/>
      </c>
      <c r="K495" s="408" t="str">
        <f>IF($C495="","",Datos!$H$26)</f>
        <v/>
      </c>
      <c r="L495" s="409" t="str">
        <f>IF($I495="","",INDEX(Datos!$D$25:$I$33,MATCH('G. VAR. MAKRO'!$M495,Datos!$E$25:$E$33,0),MATCH('G. VAR. MAKRO'!$L$6,Datos!$D$26:$I$26,0)))</f>
        <v/>
      </c>
      <c r="M495" s="407" t="str">
        <f>IF($I495="","",INDEX('Res.Aux.'!$A$12:$AE$722,MATCH($B495,'Res.Aux.'!$Y$12:$Y$722,0),MATCH(M$6,'Res.Aux.'!$A$22:$AE$22,0)))</f>
        <v/>
      </c>
      <c r="N495" s="410" t="str">
        <f>IF($B495="-","",INDEX('Res.Aux.'!$A$12:$AE$722,MATCH($B495,'Res.Aux.'!$Y$12:$Y$722,0),MATCH(N$6,'Res.Aux.'!$A$14:$AE$14,0)))</f>
        <v/>
      </c>
      <c r="O495" s="411"/>
      <c r="P495" s="412" t="str">
        <f t="shared" si="132"/>
        <v/>
      </c>
      <c r="Q495" s="413" t="str">
        <f t="shared" si="135"/>
        <v>ù</v>
      </c>
      <c r="R495" s="414" t="str">
        <f>IF($B495="-","",INDEX('Res.Aux.'!$A$12:$AE$722,MATCH($B495,'Res.Aux.'!$Y$12:$Y$722,0),MATCH(R$6,'Res.Aux.'!$A$15:$AE$15,0)))</f>
        <v/>
      </c>
      <c r="S495" s="415" t="str">
        <f>IF($B495="-","",INDEX('Res.Aux.'!$A$12:$AE$722,MATCH($B495,'Res.Aux.'!$Y$12:$Y$722,0),MATCH(S$6,'Res.Aux.'!$A$15:$AE$15,0)))</f>
        <v/>
      </c>
      <c r="T495" s="415" t="str">
        <f>IF($B495="-","",INDEX('Res.Aux.'!$A$12:$AE$722,MATCH($B495,'Res.Aux.'!$Y$12:$Y$722,0),MATCH(T$6,'Res.Aux.'!$A$15:$AE$15,0)))</f>
        <v/>
      </c>
      <c r="U495" s="416" t="str">
        <f>IF($B495="-","",INDEX('Res.Aux.'!$A$12:$AE$722,MATCH($B495,'Res.Aux.'!$Y$12:$Y$722,0),MATCH(U$6,'Res.Aux.'!$A$15:$AE$15,0)))</f>
        <v/>
      </c>
      <c r="V495" s="417"/>
      <c r="W495" s="414" t="str">
        <f t="shared" si="136"/>
        <v>-</v>
      </c>
      <c r="X495" s="415" t="str">
        <f t="shared" si="137"/>
        <v>-</v>
      </c>
      <c r="Y495" s="415" t="str">
        <f t="shared" si="138"/>
        <v>-</v>
      </c>
      <c r="Z495" s="416" t="str">
        <f t="shared" si="139"/>
        <v>-</v>
      </c>
      <c r="AA495" s="417"/>
      <c r="AB495" s="414" t="str">
        <f t="shared" si="140"/>
        <v>-</v>
      </c>
      <c r="AC495" s="415" t="str">
        <f t="shared" si="141"/>
        <v>-</v>
      </c>
      <c r="AD495" s="415" t="str">
        <f t="shared" si="142"/>
        <v>-</v>
      </c>
      <c r="AE495" s="416" t="str">
        <f t="shared" si="143"/>
        <v>-</v>
      </c>
      <c r="AF495" s="417"/>
      <c r="AG495" s="410" t="str">
        <f t="shared" si="144"/>
        <v>-</v>
      </c>
      <c r="AH495" s="417"/>
      <c r="AI495" s="418" t="str">
        <f t="shared" si="145"/>
        <v>ù</v>
      </c>
      <c r="AJ495" s="419" t="str">
        <f t="shared" si="146"/>
        <v>~</v>
      </c>
      <c r="AK495" s="417"/>
      <c r="AL495" s="414" t="str">
        <f t="shared" si="147"/>
        <v>-</v>
      </c>
      <c r="AM495" s="416" t="str">
        <f t="shared" si="148"/>
        <v>-</v>
      </c>
    </row>
    <row r="496" spans="2:39" ht="15" x14ac:dyDescent="0.3">
      <c r="B496" s="400" t="str">
        <f>IF(MAX(B$7:B495)+1&gt;MAX('Res.Aux.'!$Y$23:$Y$722),"-",MAX(B$7:B495)+1)</f>
        <v>-</v>
      </c>
      <c r="C496" s="401" t="str">
        <f>IF($B496="-","",INDEX('Res.Aux.'!$A$12:$AE$722,MATCH($B496,'Res.Aux.'!$Y$12:$Y$722,0),MATCH(C$6,'Res.Aux.'!$A$14:$AE$14,0)))</f>
        <v/>
      </c>
      <c r="D496" s="402" t="str">
        <f t="shared" si="133"/>
        <v/>
      </c>
      <c r="E496" s="403" t="str">
        <f>IF($B496="-","",INDEX('Res.Aux.'!$A$12:$AE$722,MATCH($B496,'Res.Aux.'!$Y$12:$Y$722,0),MATCH(E$6,'Res.Aux.'!$A$14:$AE$14,0)))</f>
        <v/>
      </c>
      <c r="F496" s="402" t="str">
        <f t="shared" si="134"/>
        <v/>
      </c>
      <c r="G496" s="404" t="str">
        <f>IF($B496="-","",INDEX('Res.Aux.'!$A$12:$AE$722,MATCH($B496,'Res.Aux.'!$Y$12:$Y$722,0),MATCH(G$6,'Res.Aux.'!$A$14:$AE$14,0)))</f>
        <v/>
      </c>
      <c r="H496" s="405" t="str">
        <f>IF($B496="-","",Datos!$I$16)</f>
        <v/>
      </c>
      <c r="I496" s="406" t="str">
        <f>IF($C496="","",Datos!$G$16)</f>
        <v/>
      </c>
      <c r="J496" s="407" t="str">
        <f>IF($B496="-","",INDEX('Res.Aux.'!$A$12:$AE$722,MATCH($B496,'Res.Aux.'!$Y$12:$Y$722,0),MATCH(J$6,'Res.Aux.'!$A$14:$AE$14,0)))</f>
        <v/>
      </c>
      <c r="K496" s="408" t="str">
        <f>IF($C496="","",Datos!$H$26)</f>
        <v/>
      </c>
      <c r="L496" s="409" t="str">
        <f>IF($I496="","",INDEX(Datos!$D$25:$I$33,MATCH('G. VAR. MAKRO'!$M496,Datos!$E$25:$E$33,0),MATCH('G. VAR. MAKRO'!$L$6,Datos!$D$26:$I$26,0)))</f>
        <v/>
      </c>
      <c r="M496" s="407" t="str">
        <f>IF($I496="","",INDEX('Res.Aux.'!$A$12:$AE$722,MATCH($B496,'Res.Aux.'!$Y$12:$Y$722,0),MATCH(M$6,'Res.Aux.'!$A$22:$AE$22,0)))</f>
        <v/>
      </c>
      <c r="N496" s="410" t="str">
        <f>IF($B496="-","",INDEX('Res.Aux.'!$A$12:$AE$722,MATCH($B496,'Res.Aux.'!$Y$12:$Y$722,0),MATCH(N$6,'Res.Aux.'!$A$14:$AE$14,0)))</f>
        <v/>
      </c>
      <c r="O496" s="411"/>
      <c r="P496" s="412" t="str">
        <f t="shared" si="132"/>
        <v/>
      </c>
      <c r="Q496" s="413" t="str">
        <f t="shared" si="135"/>
        <v>ù</v>
      </c>
      <c r="R496" s="414" t="str">
        <f>IF($B496="-","",INDEX('Res.Aux.'!$A$12:$AE$722,MATCH($B496,'Res.Aux.'!$Y$12:$Y$722,0),MATCH(R$6,'Res.Aux.'!$A$15:$AE$15,0)))</f>
        <v/>
      </c>
      <c r="S496" s="415" t="str">
        <f>IF($B496="-","",INDEX('Res.Aux.'!$A$12:$AE$722,MATCH($B496,'Res.Aux.'!$Y$12:$Y$722,0),MATCH(S$6,'Res.Aux.'!$A$15:$AE$15,0)))</f>
        <v/>
      </c>
      <c r="T496" s="415" t="str">
        <f>IF($B496="-","",INDEX('Res.Aux.'!$A$12:$AE$722,MATCH($B496,'Res.Aux.'!$Y$12:$Y$722,0),MATCH(T$6,'Res.Aux.'!$A$15:$AE$15,0)))</f>
        <v/>
      </c>
      <c r="U496" s="416" t="str">
        <f>IF($B496="-","",INDEX('Res.Aux.'!$A$12:$AE$722,MATCH($B496,'Res.Aux.'!$Y$12:$Y$722,0),MATCH(U$6,'Res.Aux.'!$A$15:$AE$15,0)))</f>
        <v/>
      </c>
      <c r="V496" s="417"/>
      <c r="W496" s="414" t="str">
        <f t="shared" si="136"/>
        <v>-</v>
      </c>
      <c r="X496" s="415" t="str">
        <f t="shared" si="137"/>
        <v>-</v>
      </c>
      <c r="Y496" s="415" t="str">
        <f t="shared" si="138"/>
        <v>-</v>
      </c>
      <c r="Z496" s="416" t="str">
        <f t="shared" si="139"/>
        <v>-</v>
      </c>
      <c r="AA496" s="417"/>
      <c r="AB496" s="414" t="str">
        <f t="shared" si="140"/>
        <v>-</v>
      </c>
      <c r="AC496" s="415" t="str">
        <f t="shared" si="141"/>
        <v>-</v>
      </c>
      <c r="AD496" s="415" t="str">
        <f t="shared" si="142"/>
        <v>-</v>
      </c>
      <c r="AE496" s="416" t="str">
        <f t="shared" si="143"/>
        <v>-</v>
      </c>
      <c r="AF496" s="417"/>
      <c r="AG496" s="410" t="str">
        <f t="shared" si="144"/>
        <v>-</v>
      </c>
      <c r="AH496" s="417"/>
      <c r="AI496" s="418" t="str">
        <f t="shared" si="145"/>
        <v>ù</v>
      </c>
      <c r="AJ496" s="419" t="str">
        <f t="shared" si="146"/>
        <v>~</v>
      </c>
      <c r="AK496" s="417"/>
      <c r="AL496" s="414" t="str">
        <f t="shared" si="147"/>
        <v>-</v>
      </c>
      <c r="AM496" s="416" t="str">
        <f t="shared" si="148"/>
        <v>-</v>
      </c>
    </row>
    <row r="497" spans="2:39" ht="15" x14ac:dyDescent="0.3">
      <c r="B497" s="400" t="str">
        <f>IF(MAX(B$7:B496)+1&gt;MAX('Res.Aux.'!$Y$23:$Y$722),"-",MAX(B$7:B496)+1)</f>
        <v>-</v>
      </c>
      <c r="C497" s="401" t="str">
        <f>IF($B497="-","",INDEX('Res.Aux.'!$A$12:$AE$722,MATCH($B497,'Res.Aux.'!$Y$12:$Y$722,0),MATCH(C$6,'Res.Aux.'!$A$14:$AE$14,0)))</f>
        <v/>
      </c>
      <c r="D497" s="402" t="str">
        <f t="shared" si="133"/>
        <v/>
      </c>
      <c r="E497" s="403" t="str">
        <f>IF($B497="-","",INDEX('Res.Aux.'!$A$12:$AE$722,MATCH($B497,'Res.Aux.'!$Y$12:$Y$722,0),MATCH(E$6,'Res.Aux.'!$A$14:$AE$14,0)))</f>
        <v/>
      </c>
      <c r="F497" s="402" t="str">
        <f t="shared" si="134"/>
        <v/>
      </c>
      <c r="G497" s="404" t="str">
        <f>IF($B497="-","",INDEX('Res.Aux.'!$A$12:$AE$722,MATCH($B497,'Res.Aux.'!$Y$12:$Y$722,0),MATCH(G$6,'Res.Aux.'!$A$14:$AE$14,0)))</f>
        <v/>
      </c>
      <c r="H497" s="405" t="str">
        <f>IF($B497="-","",Datos!$I$16)</f>
        <v/>
      </c>
      <c r="I497" s="406" t="str">
        <f>IF($C497="","",Datos!$G$16)</f>
        <v/>
      </c>
      <c r="J497" s="407" t="str">
        <f>IF($B497="-","",INDEX('Res.Aux.'!$A$12:$AE$722,MATCH($B497,'Res.Aux.'!$Y$12:$Y$722,0),MATCH(J$6,'Res.Aux.'!$A$14:$AE$14,0)))</f>
        <v/>
      </c>
      <c r="K497" s="408" t="str">
        <f>IF($C497="","",Datos!$H$26)</f>
        <v/>
      </c>
      <c r="L497" s="409" t="str">
        <f>IF($I497="","",INDEX(Datos!$D$25:$I$33,MATCH('G. VAR. MAKRO'!$M497,Datos!$E$25:$E$33,0),MATCH('G. VAR. MAKRO'!$L$6,Datos!$D$26:$I$26,0)))</f>
        <v/>
      </c>
      <c r="M497" s="407" t="str">
        <f>IF($I497="","",INDEX('Res.Aux.'!$A$12:$AE$722,MATCH($B497,'Res.Aux.'!$Y$12:$Y$722,0),MATCH(M$6,'Res.Aux.'!$A$22:$AE$22,0)))</f>
        <v/>
      </c>
      <c r="N497" s="410" t="str">
        <f>IF($B497="-","",INDEX('Res.Aux.'!$A$12:$AE$722,MATCH($B497,'Res.Aux.'!$Y$12:$Y$722,0),MATCH(N$6,'Res.Aux.'!$A$14:$AE$14,0)))</f>
        <v/>
      </c>
      <c r="O497" s="411"/>
      <c r="P497" s="412" t="str">
        <f t="shared" si="132"/>
        <v/>
      </c>
      <c r="Q497" s="413" t="str">
        <f t="shared" si="135"/>
        <v>ù</v>
      </c>
      <c r="R497" s="414" t="str">
        <f>IF($B497="-","",INDEX('Res.Aux.'!$A$12:$AE$722,MATCH($B497,'Res.Aux.'!$Y$12:$Y$722,0),MATCH(R$6,'Res.Aux.'!$A$15:$AE$15,0)))</f>
        <v/>
      </c>
      <c r="S497" s="415" t="str">
        <f>IF($B497="-","",INDEX('Res.Aux.'!$A$12:$AE$722,MATCH($B497,'Res.Aux.'!$Y$12:$Y$722,0),MATCH(S$6,'Res.Aux.'!$A$15:$AE$15,0)))</f>
        <v/>
      </c>
      <c r="T497" s="415" t="str">
        <f>IF($B497="-","",INDEX('Res.Aux.'!$A$12:$AE$722,MATCH($B497,'Res.Aux.'!$Y$12:$Y$722,0),MATCH(T$6,'Res.Aux.'!$A$15:$AE$15,0)))</f>
        <v/>
      </c>
      <c r="U497" s="416" t="str">
        <f>IF($B497="-","",INDEX('Res.Aux.'!$A$12:$AE$722,MATCH($B497,'Res.Aux.'!$Y$12:$Y$722,0),MATCH(U$6,'Res.Aux.'!$A$15:$AE$15,0)))</f>
        <v/>
      </c>
      <c r="V497" s="417"/>
      <c r="W497" s="414" t="str">
        <f t="shared" si="136"/>
        <v>-</v>
      </c>
      <c r="X497" s="415" t="str">
        <f t="shared" si="137"/>
        <v>-</v>
      </c>
      <c r="Y497" s="415" t="str">
        <f t="shared" si="138"/>
        <v>-</v>
      </c>
      <c r="Z497" s="416" t="str">
        <f t="shared" si="139"/>
        <v>-</v>
      </c>
      <c r="AA497" s="417"/>
      <c r="AB497" s="414" t="str">
        <f t="shared" si="140"/>
        <v>-</v>
      </c>
      <c r="AC497" s="415" t="str">
        <f t="shared" si="141"/>
        <v>-</v>
      </c>
      <c r="AD497" s="415" t="str">
        <f t="shared" si="142"/>
        <v>-</v>
      </c>
      <c r="AE497" s="416" t="str">
        <f t="shared" si="143"/>
        <v>-</v>
      </c>
      <c r="AF497" s="417"/>
      <c r="AG497" s="410" t="str">
        <f t="shared" si="144"/>
        <v>-</v>
      </c>
      <c r="AH497" s="417"/>
      <c r="AI497" s="418" t="str">
        <f t="shared" si="145"/>
        <v>ù</v>
      </c>
      <c r="AJ497" s="419" t="str">
        <f t="shared" si="146"/>
        <v>~</v>
      </c>
      <c r="AK497" s="417"/>
      <c r="AL497" s="414" t="str">
        <f t="shared" si="147"/>
        <v>-</v>
      </c>
      <c r="AM497" s="416" t="str">
        <f t="shared" si="148"/>
        <v>-</v>
      </c>
    </row>
    <row r="498" spans="2:39" ht="15" x14ac:dyDescent="0.3">
      <c r="B498" s="400" t="str">
        <f>IF(MAX(B$7:B497)+1&gt;MAX('Res.Aux.'!$Y$23:$Y$722),"-",MAX(B$7:B497)+1)</f>
        <v>-</v>
      </c>
      <c r="C498" s="401" t="str">
        <f>IF($B498="-","",INDEX('Res.Aux.'!$A$12:$AE$722,MATCH($B498,'Res.Aux.'!$Y$12:$Y$722,0),MATCH(C$6,'Res.Aux.'!$A$14:$AE$14,0)))</f>
        <v/>
      </c>
      <c r="D498" s="402" t="str">
        <f t="shared" si="133"/>
        <v/>
      </c>
      <c r="E498" s="403" t="str">
        <f>IF($B498="-","",INDEX('Res.Aux.'!$A$12:$AE$722,MATCH($B498,'Res.Aux.'!$Y$12:$Y$722,0),MATCH(E$6,'Res.Aux.'!$A$14:$AE$14,0)))</f>
        <v/>
      </c>
      <c r="F498" s="402" t="str">
        <f t="shared" si="134"/>
        <v/>
      </c>
      <c r="G498" s="404" t="str">
        <f>IF($B498="-","",INDEX('Res.Aux.'!$A$12:$AE$722,MATCH($B498,'Res.Aux.'!$Y$12:$Y$722,0),MATCH(G$6,'Res.Aux.'!$A$14:$AE$14,0)))</f>
        <v/>
      </c>
      <c r="H498" s="405" t="str">
        <f>IF($B498="-","",Datos!$I$16)</f>
        <v/>
      </c>
      <c r="I498" s="406" t="str">
        <f>IF($C498="","",Datos!$G$16)</f>
        <v/>
      </c>
      <c r="J498" s="407" t="str">
        <f>IF($B498="-","",INDEX('Res.Aux.'!$A$12:$AE$722,MATCH($B498,'Res.Aux.'!$Y$12:$Y$722,0),MATCH(J$6,'Res.Aux.'!$A$14:$AE$14,0)))</f>
        <v/>
      </c>
      <c r="K498" s="408" t="str">
        <f>IF($C498="","",Datos!$H$26)</f>
        <v/>
      </c>
      <c r="L498" s="409" t="str">
        <f>IF($I498="","",INDEX(Datos!$D$25:$I$33,MATCH('G. VAR. MAKRO'!$M498,Datos!$E$25:$E$33,0),MATCH('G. VAR. MAKRO'!$L$6,Datos!$D$26:$I$26,0)))</f>
        <v/>
      </c>
      <c r="M498" s="407" t="str">
        <f>IF($I498="","",INDEX('Res.Aux.'!$A$12:$AE$722,MATCH($B498,'Res.Aux.'!$Y$12:$Y$722,0),MATCH(M$6,'Res.Aux.'!$A$22:$AE$22,0)))</f>
        <v/>
      </c>
      <c r="N498" s="410" t="str">
        <f>IF($B498="-","",INDEX('Res.Aux.'!$A$12:$AE$722,MATCH($B498,'Res.Aux.'!$Y$12:$Y$722,0),MATCH(N$6,'Res.Aux.'!$A$14:$AE$14,0)))</f>
        <v/>
      </c>
      <c r="O498" s="411"/>
      <c r="P498" s="412" t="str">
        <f t="shared" si="132"/>
        <v/>
      </c>
      <c r="Q498" s="413" t="str">
        <f t="shared" si="135"/>
        <v>ù</v>
      </c>
      <c r="R498" s="414" t="str">
        <f>IF($B498="-","",INDEX('Res.Aux.'!$A$12:$AE$722,MATCH($B498,'Res.Aux.'!$Y$12:$Y$722,0),MATCH(R$6,'Res.Aux.'!$A$15:$AE$15,0)))</f>
        <v/>
      </c>
      <c r="S498" s="415" t="str">
        <f>IF($B498="-","",INDEX('Res.Aux.'!$A$12:$AE$722,MATCH($B498,'Res.Aux.'!$Y$12:$Y$722,0),MATCH(S$6,'Res.Aux.'!$A$15:$AE$15,0)))</f>
        <v/>
      </c>
      <c r="T498" s="415" t="str">
        <f>IF($B498="-","",INDEX('Res.Aux.'!$A$12:$AE$722,MATCH($B498,'Res.Aux.'!$Y$12:$Y$722,0),MATCH(T$6,'Res.Aux.'!$A$15:$AE$15,0)))</f>
        <v/>
      </c>
      <c r="U498" s="416" t="str">
        <f>IF($B498="-","",INDEX('Res.Aux.'!$A$12:$AE$722,MATCH($B498,'Res.Aux.'!$Y$12:$Y$722,0),MATCH(U$6,'Res.Aux.'!$A$15:$AE$15,0)))</f>
        <v/>
      </c>
      <c r="V498" s="417"/>
      <c r="W498" s="414" t="str">
        <f t="shared" si="136"/>
        <v>-</v>
      </c>
      <c r="X498" s="415" t="str">
        <f t="shared" si="137"/>
        <v>-</v>
      </c>
      <c r="Y498" s="415" t="str">
        <f t="shared" si="138"/>
        <v>-</v>
      </c>
      <c r="Z498" s="416" t="str">
        <f t="shared" si="139"/>
        <v>-</v>
      </c>
      <c r="AA498" s="417"/>
      <c r="AB498" s="414" t="str">
        <f t="shared" si="140"/>
        <v>-</v>
      </c>
      <c r="AC498" s="415" t="str">
        <f t="shared" si="141"/>
        <v>-</v>
      </c>
      <c r="AD498" s="415" t="str">
        <f t="shared" si="142"/>
        <v>-</v>
      </c>
      <c r="AE498" s="416" t="str">
        <f t="shared" si="143"/>
        <v>-</v>
      </c>
      <c r="AF498" s="417"/>
      <c r="AG498" s="410" t="str">
        <f t="shared" si="144"/>
        <v>-</v>
      </c>
      <c r="AH498" s="417"/>
      <c r="AI498" s="418" t="str">
        <f t="shared" si="145"/>
        <v>ù</v>
      </c>
      <c r="AJ498" s="419" t="str">
        <f t="shared" si="146"/>
        <v>~</v>
      </c>
      <c r="AK498" s="417"/>
      <c r="AL498" s="414" t="str">
        <f t="shared" si="147"/>
        <v>-</v>
      </c>
      <c r="AM498" s="416" t="str">
        <f t="shared" si="148"/>
        <v>-</v>
      </c>
    </row>
    <row r="499" spans="2:39" ht="15" x14ac:dyDescent="0.3">
      <c r="B499" s="400" t="str">
        <f>IF(MAX(B$7:B498)+1&gt;MAX('Res.Aux.'!$Y$23:$Y$722),"-",MAX(B$7:B498)+1)</f>
        <v>-</v>
      </c>
      <c r="C499" s="401" t="str">
        <f>IF($B499="-","",INDEX('Res.Aux.'!$A$12:$AE$722,MATCH($B499,'Res.Aux.'!$Y$12:$Y$722,0),MATCH(C$6,'Res.Aux.'!$A$14:$AE$14,0)))</f>
        <v/>
      </c>
      <c r="D499" s="402" t="str">
        <f t="shared" si="133"/>
        <v/>
      </c>
      <c r="E499" s="403" t="str">
        <f>IF($B499="-","",INDEX('Res.Aux.'!$A$12:$AE$722,MATCH($B499,'Res.Aux.'!$Y$12:$Y$722,0),MATCH(E$6,'Res.Aux.'!$A$14:$AE$14,0)))</f>
        <v/>
      </c>
      <c r="F499" s="402" t="str">
        <f t="shared" si="134"/>
        <v/>
      </c>
      <c r="G499" s="404" t="str">
        <f>IF($B499="-","",INDEX('Res.Aux.'!$A$12:$AE$722,MATCH($B499,'Res.Aux.'!$Y$12:$Y$722,0),MATCH(G$6,'Res.Aux.'!$A$14:$AE$14,0)))</f>
        <v/>
      </c>
      <c r="H499" s="405" t="str">
        <f>IF($B499="-","",Datos!$I$16)</f>
        <v/>
      </c>
      <c r="I499" s="406" t="str">
        <f>IF($C499="","",Datos!$G$16)</f>
        <v/>
      </c>
      <c r="J499" s="407" t="str">
        <f>IF($B499="-","",INDEX('Res.Aux.'!$A$12:$AE$722,MATCH($B499,'Res.Aux.'!$Y$12:$Y$722,0),MATCH(J$6,'Res.Aux.'!$A$14:$AE$14,0)))</f>
        <v/>
      </c>
      <c r="K499" s="408" t="str">
        <f>IF($C499="","",Datos!$H$26)</f>
        <v/>
      </c>
      <c r="L499" s="409" t="str">
        <f>IF($I499="","",INDEX(Datos!$D$25:$I$33,MATCH('G. VAR. MAKRO'!$M499,Datos!$E$25:$E$33,0),MATCH('G. VAR. MAKRO'!$L$6,Datos!$D$26:$I$26,0)))</f>
        <v/>
      </c>
      <c r="M499" s="407" t="str">
        <f>IF($I499="","",INDEX('Res.Aux.'!$A$12:$AE$722,MATCH($B499,'Res.Aux.'!$Y$12:$Y$722,0),MATCH(M$6,'Res.Aux.'!$A$22:$AE$22,0)))</f>
        <v/>
      </c>
      <c r="N499" s="410" t="str">
        <f>IF($B499="-","",INDEX('Res.Aux.'!$A$12:$AE$722,MATCH($B499,'Res.Aux.'!$Y$12:$Y$722,0),MATCH(N$6,'Res.Aux.'!$A$14:$AE$14,0)))</f>
        <v/>
      </c>
      <c r="O499" s="411"/>
      <c r="P499" s="412" t="str">
        <f t="shared" si="132"/>
        <v/>
      </c>
      <c r="Q499" s="413" t="str">
        <f t="shared" si="135"/>
        <v>ù</v>
      </c>
      <c r="R499" s="414" t="str">
        <f>IF($B499="-","",INDEX('Res.Aux.'!$A$12:$AE$722,MATCH($B499,'Res.Aux.'!$Y$12:$Y$722,0),MATCH(R$6,'Res.Aux.'!$A$15:$AE$15,0)))</f>
        <v/>
      </c>
      <c r="S499" s="415" t="str">
        <f>IF($B499="-","",INDEX('Res.Aux.'!$A$12:$AE$722,MATCH($B499,'Res.Aux.'!$Y$12:$Y$722,0),MATCH(S$6,'Res.Aux.'!$A$15:$AE$15,0)))</f>
        <v/>
      </c>
      <c r="T499" s="415" t="str">
        <f>IF($B499="-","",INDEX('Res.Aux.'!$A$12:$AE$722,MATCH($B499,'Res.Aux.'!$Y$12:$Y$722,0),MATCH(T$6,'Res.Aux.'!$A$15:$AE$15,0)))</f>
        <v/>
      </c>
      <c r="U499" s="416" t="str">
        <f>IF($B499="-","",INDEX('Res.Aux.'!$A$12:$AE$722,MATCH($B499,'Res.Aux.'!$Y$12:$Y$722,0),MATCH(U$6,'Res.Aux.'!$A$15:$AE$15,0)))</f>
        <v/>
      </c>
      <c r="V499" s="417"/>
      <c r="W499" s="414" t="str">
        <f t="shared" si="136"/>
        <v>-</v>
      </c>
      <c r="X499" s="415" t="str">
        <f t="shared" si="137"/>
        <v>-</v>
      </c>
      <c r="Y499" s="415" t="str">
        <f t="shared" si="138"/>
        <v>-</v>
      </c>
      <c r="Z499" s="416" t="str">
        <f t="shared" si="139"/>
        <v>-</v>
      </c>
      <c r="AA499" s="417"/>
      <c r="AB499" s="414" t="str">
        <f t="shared" si="140"/>
        <v>-</v>
      </c>
      <c r="AC499" s="415" t="str">
        <f t="shared" si="141"/>
        <v>-</v>
      </c>
      <c r="AD499" s="415" t="str">
        <f t="shared" si="142"/>
        <v>-</v>
      </c>
      <c r="AE499" s="416" t="str">
        <f t="shared" si="143"/>
        <v>-</v>
      </c>
      <c r="AF499" s="417"/>
      <c r="AG499" s="410" t="str">
        <f t="shared" si="144"/>
        <v>-</v>
      </c>
      <c r="AH499" s="417"/>
      <c r="AI499" s="418" t="str">
        <f t="shared" si="145"/>
        <v>ù</v>
      </c>
      <c r="AJ499" s="419" t="str">
        <f t="shared" si="146"/>
        <v>~</v>
      </c>
      <c r="AK499" s="417"/>
      <c r="AL499" s="414" t="str">
        <f t="shared" si="147"/>
        <v>-</v>
      </c>
      <c r="AM499" s="416" t="str">
        <f t="shared" si="148"/>
        <v>-</v>
      </c>
    </row>
    <row r="500" spans="2:39" ht="15" x14ac:dyDescent="0.3">
      <c r="B500" s="400" t="str">
        <f>IF(MAX(B$7:B499)+1&gt;MAX('Res.Aux.'!$Y$23:$Y$722),"-",MAX(B$7:B499)+1)</f>
        <v>-</v>
      </c>
      <c r="C500" s="401" t="str">
        <f>IF($B500="-","",INDEX('Res.Aux.'!$A$12:$AE$722,MATCH($B500,'Res.Aux.'!$Y$12:$Y$722,0),MATCH(C$6,'Res.Aux.'!$A$14:$AE$14,0)))</f>
        <v/>
      </c>
      <c r="D500" s="402" t="str">
        <f t="shared" si="133"/>
        <v/>
      </c>
      <c r="E500" s="403" t="str">
        <f>IF($B500="-","",INDEX('Res.Aux.'!$A$12:$AE$722,MATCH($B500,'Res.Aux.'!$Y$12:$Y$722,0),MATCH(E$6,'Res.Aux.'!$A$14:$AE$14,0)))</f>
        <v/>
      </c>
      <c r="F500" s="402" t="str">
        <f t="shared" si="134"/>
        <v/>
      </c>
      <c r="G500" s="404" t="str">
        <f>IF($B500="-","",INDEX('Res.Aux.'!$A$12:$AE$722,MATCH($B500,'Res.Aux.'!$Y$12:$Y$722,0),MATCH(G$6,'Res.Aux.'!$A$14:$AE$14,0)))</f>
        <v/>
      </c>
      <c r="H500" s="405" t="str">
        <f>IF($B500="-","",Datos!$I$16)</f>
        <v/>
      </c>
      <c r="I500" s="406" t="str">
        <f>IF($C500="","",Datos!$G$16)</f>
        <v/>
      </c>
      <c r="J500" s="407" t="str">
        <f>IF($B500="-","",INDEX('Res.Aux.'!$A$12:$AE$722,MATCH($B500,'Res.Aux.'!$Y$12:$Y$722,0),MATCH(J$6,'Res.Aux.'!$A$14:$AE$14,0)))</f>
        <v/>
      </c>
      <c r="K500" s="408" t="str">
        <f>IF($C500="","",Datos!$H$26)</f>
        <v/>
      </c>
      <c r="L500" s="409" t="str">
        <f>IF($I500="","",INDEX(Datos!$D$25:$I$33,MATCH('G. VAR. MAKRO'!$M500,Datos!$E$25:$E$33,0),MATCH('G. VAR. MAKRO'!$L$6,Datos!$D$26:$I$26,0)))</f>
        <v/>
      </c>
      <c r="M500" s="407" t="str">
        <f>IF($I500="","",INDEX('Res.Aux.'!$A$12:$AE$722,MATCH($B500,'Res.Aux.'!$Y$12:$Y$722,0),MATCH(M$6,'Res.Aux.'!$A$22:$AE$22,0)))</f>
        <v/>
      </c>
      <c r="N500" s="410" t="str">
        <f>IF($B500="-","",INDEX('Res.Aux.'!$A$12:$AE$722,MATCH($B500,'Res.Aux.'!$Y$12:$Y$722,0),MATCH(N$6,'Res.Aux.'!$A$14:$AE$14,0)))</f>
        <v/>
      </c>
      <c r="O500" s="411"/>
      <c r="P500" s="412" t="str">
        <f t="shared" si="132"/>
        <v/>
      </c>
      <c r="Q500" s="413" t="str">
        <f t="shared" si="135"/>
        <v>ù</v>
      </c>
      <c r="R500" s="414" t="str">
        <f>IF($B500="-","",INDEX('Res.Aux.'!$A$12:$AE$722,MATCH($B500,'Res.Aux.'!$Y$12:$Y$722,0),MATCH(R$6,'Res.Aux.'!$A$15:$AE$15,0)))</f>
        <v/>
      </c>
      <c r="S500" s="415" t="str">
        <f>IF($B500="-","",INDEX('Res.Aux.'!$A$12:$AE$722,MATCH($B500,'Res.Aux.'!$Y$12:$Y$722,0),MATCH(S$6,'Res.Aux.'!$A$15:$AE$15,0)))</f>
        <v/>
      </c>
      <c r="T500" s="415" t="str">
        <f>IF($B500="-","",INDEX('Res.Aux.'!$A$12:$AE$722,MATCH($B500,'Res.Aux.'!$Y$12:$Y$722,0),MATCH(T$6,'Res.Aux.'!$A$15:$AE$15,0)))</f>
        <v/>
      </c>
      <c r="U500" s="416" t="str">
        <f>IF($B500="-","",INDEX('Res.Aux.'!$A$12:$AE$722,MATCH($B500,'Res.Aux.'!$Y$12:$Y$722,0),MATCH(U$6,'Res.Aux.'!$A$15:$AE$15,0)))</f>
        <v/>
      </c>
      <c r="V500" s="417"/>
      <c r="W500" s="414" t="str">
        <f t="shared" si="136"/>
        <v>-</v>
      </c>
      <c r="X500" s="415" t="str">
        <f t="shared" si="137"/>
        <v>-</v>
      </c>
      <c r="Y500" s="415" t="str">
        <f t="shared" si="138"/>
        <v>-</v>
      </c>
      <c r="Z500" s="416" t="str">
        <f t="shared" si="139"/>
        <v>-</v>
      </c>
      <c r="AA500" s="417"/>
      <c r="AB500" s="414" t="str">
        <f t="shared" si="140"/>
        <v>-</v>
      </c>
      <c r="AC500" s="415" t="str">
        <f t="shared" si="141"/>
        <v>-</v>
      </c>
      <c r="AD500" s="415" t="str">
        <f t="shared" si="142"/>
        <v>-</v>
      </c>
      <c r="AE500" s="416" t="str">
        <f t="shared" si="143"/>
        <v>-</v>
      </c>
      <c r="AF500" s="417"/>
      <c r="AG500" s="410" t="str">
        <f t="shared" si="144"/>
        <v>-</v>
      </c>
      <c r="AH500" s="417"/>
      <c r="AI500" s="418" t="str">
        <f t="shared" si="145"/>
        <v>ù</v>
      </c>
      <c r="AJ500" s="419" t="str">
        <f t="shared" si="146"/>
        <v>~</v>
      </c>
      <c r="AK500" s="417"/>
      <c r="AL500" s="414" t="str">
        <f t="shared" si="147"/>
        <v>-</v>
      </c>
      <c r="AM500" s="416" t="str">
        <f t="shared" si="148"/>
        <v>-</v>
      </c>
    </row>
    <row r="501" spans="2:39" ht="15" x14ac:dyDescent="0.3">
      <c r="B501" s="400" t="str">
        <f>IF(MAX(B$7:B500)+1&gt;MAX('Res.Aux.'!$Y$23:$Y$722),"-",MAX(B$7:B500)+1)</f>
        <v>-</v>
      </c>
      <c r="C501" s="401" t="str">
        <f>IF($B501="-","",INDEX('Res.Aux.'!$A$12:$AE$722,MATCH($B501,'Res.Aux.'!$Y$12:$Y$722,0),MATCH(C$6,'Res.Aux.'!$A$14:$AE$14,0)))</f>
        <v/>
      </c>
      <c r="D501" s="402" t="str">
        <f t="shared" si="133"/>
        <v/>
      </c>
      <c r="E501" s="403" t="str">
        <f>IF($B501="-","",INDEX('Res.Aux.'!$A$12:$AE$722,MATCH($B501,'Res.Aux.'!$Y$12:$Y$722,0),MATCH(E$6,'Res.Aux.'!$A$14:$AE$14,0)))</f>
        <v/>
      </c>
      <c r="F501" s="402" t="str">
        <f t="shared" si="134"/>
        <v/>
      </c>
      <c r="G501" s="404" t="str">
        <f>IF($B501="-","",INDEX('Res.Aux.'!$A$12:$AE$722,MATCH($B501,'Res.Aux.'!$Y$12:$Y$722,0),MATCH(G$6,'Res.Aux.'!$A$14:$AE$14,0)))</f>
        <v/>
      </c>
      <c r="H501" s="405" t="str">
        <f>IF($B501="-","",Datos!$I$16)</f>
        <v/>
      </c>
      <c r="I501" s="406" t="str">
        <f>IF($C501="","",Datos!$G$16)</f>
        <v/>
      </c>
      <c r="J501" s="407" t="str">
        <f>IF($B501="-","",INDEX('Res.Aux.'!$A$12:$AE$722,MATCH($B501,'Res.Aux.'!$Y$12:$Y$722,0),MATCH(J$6,'Res.Aux.'!$A$14:$AE$14,0)))</f>
        <v/>
      </c>
      <c r="K501" s="408" t="str">
        <f>IF($C501="","",Datos!$H$26)</f>
        <v/>
      </c>
      <c r="L501" s="409" t="str">
        <f>IF($I501="","",INDEX(Datos!$D$25:$I$33,MATCH('G. VAR. MAKRO'!$M501,Datos!$E$25:$E$33,0),MATCH('G. VAR. MAKRO'!$L$6,Datos!$D$26:$I$26,0)))</f>
        <v/>
      </c>
      <c r="M501" s="407" t="str">
        <f>IF($I501="","",INDEX('Res.Aux.'!$A$12:$AE$722,MATCH($B501,'Res.Aux.'!$Y$12:$Y$722,0),MATCH(M$6,'Res.Aux.'!$A$22:$AE$22,0)))</f>
        <v/>
      </c>
      <c r="N501" s="410" t="str">
        <f>IF($B501="-","",INDEX('Res.Aux.'!$A$12:$AE$722,MATCH($B501,'Res.Aux.'!$Y$12:$Y$722,0),MATCH(N$6,'Res.Aux.'!$A$14:$AE$14,0)))</f>
        <v/>
      </c>
      <c r="O501" s="411"/>
      <c r="P501" s="412" t="str">
        <f t="shared" si="132"/>
        <v/>
      </c>
      <c r="Q501" s="413" t="str">
        <f t="shared" si="135"/>
        <v>ù</v>
      </c>
      <c r="R501" s="414" t="str">
        <f>IF($B501="-","",INDEX('Res.Aux.'!$A$12:$AE$722,MATCH($B501,'Res.Aux.'!$Y$12:$Y$722,0),MATCH(R$6,'Res.Aux.'!$A$15:$AE$15,0)))</f>
        <v/>
      </c>
      <c r="S501" s="415" t="str">
        <f>IF($B501="-","",INDEX('Res.Aux.'!$A$12:$AE$722,MATCH($B501,'Res.Aux.'!$Y$12:$Y$722,0),MATCH(S$6,'Res.Aux.'!$A$15:$AE$15,0)))</f>
        <v/>
      </c>
      <c r="T501" s="415" t="str">
        <f>IF($B501="-","",INDEX('Res.Aux.'!$A$12:$AE$722,MATCH($B501,'Res.Aux.'!$Y$12:$Y$722,0),MATCH(T$6,'Res.Aux.'!$A$15:$AE$15,0)))</f>
        <v/>
      </c>
      <c r="U501" s="416" t="str">
        <f>IF($B501="-","",INDEX('Res.Aux.'!$A$12:$AE$722,MATCH($B501,'Res.Aux.'!$Y$12:$Y$722,0),MATCH(U$6,'Res.Aux.'!$A$15:$AE$15,0)))</f>
        <v/>
      </c>
      <c r="V501" s="417"/>
      <c r="W501" s="414" t="str">
        <f t="shared" si="136"/>
        <v>-</v>
      </c>
      <c r="X501" s="415" t="str">
        <f t="shared" si="137"/>
        <v>-</v>
      </c>
      <c r="Y501" s="415" t="str">
        <f t="shared" si="138"/>
        <v>-</v>
      </c>
      <c r="Z501" s="416" t="str">
        <f t="shared" si="139"/>
        <v>-</v>
      </c>
      <c r="AA501" s="417"/>
      <c r="AB501" s="414" t="str">
        <f t="shared" si="140"/>
        <v>-</v>
      </c>
      <c r="AC501" s="415" t="str">
        <f t="shared" si="141"/>
        <v>-</v>
      </c>
      <c r="AD501" s="415" t="str">
        <f t="shared" si="142"/>
        <v>-</v>
      </c>
      <c r="AE501" s="416" t="str">
        <f t="shared" si="143"/>
        <v>-</v>
      </c>
      <c r="AF501" s="417"/>
      <c r="AG501" s="410" t="str">
        <f t="shared" si="144"/>
        <v>-</v>
      </c>
      <c r="AH501" s="417"/>
      <c r="AI501" s="418" t="str">
        <f t="shared" si="145"/>
        <v>ù</v>
      </c>
      <c r="AJ501" s="419" t="str">
        <f t="shared" si="146"/>
        <v>~</v>
      </c>
      <c r="AK501" s="417"/>
      <c r="AL501" s="414" t="str">
        <f t="shared" si="147"/>
        <v>-</v>
      </c>
      <c r="AM501" s="416" t="str">
        <f t="shared" si="148"/>
        <v>-</v>
      </c>
    </row>
    <row r="502" spans="2:39" ht="15" x14ac:dyDescent="0.3">
      <c r="B502" s="400" t="str">
        <f>IF(MAX(B$7:B501)+1&gt;MAX('Res.Aux.'!$Y$23:$Y$722),"-",MAX(B$7:B501)+1)</f>
        <v>-</v>
      </c>
      <c r="C502" s="401" t="str">
        <f>IF($B502="-","",INDEX('Res.Aux.'!$A$12:$AE$722,MATCH($B502,'Res.Aux.'!$Y$12:$Y$722,0),MATCH(C$6,'Res.Aux.'!$A$14:$AE$14,0)))</f>
        <v/>
      </c>
      <c r="D502" s="402" t="str">
        <f t="shared" si="133"/>
        <v/>
      </c>
      <c r="E502" s="403" t="str">
        <f>IF($B502="-","",INDEX('Res.Aux.'!$A$12:$AE$722,MATCH($B502,'Res.Aux.'!$Y$12:$Y$722,0),MATCH(E$6,'Res.Aux.'!$A$14:$AE$14,0)))</f>
        <v/>
      </c>
      <c r="F502" s="402" t="str">
        <f t="shared" si="134"/>
        <v/>
      </c>
      <c r="G502" s="404" t="str">
        <f>IF($B502="-","",INDEX('Res.Aux.'!$A$12:$AE$722,MATCH($B502,'Res.Aux.'!$Y$12:$Y$722,0),MATCH(G$6,'Res.Aux.'!$A$14:$AE$14,0)))</f>
        <v/>
      </c>
      <c r="H502" s="405" t="str">
        <f>IF($B502="-","",Datos!$I$16)</f>
        <v/>
      </c>
      <c r="I502" s="406" t="str">
        <f>IF($C502="","",Datos!$G$16)</f>
        <v/>
      </c>
      <c r="J502" s="407" t="str">
        <f>IF($B502="-","",INDEX('Res.Aux.'!$A$12:$AE$722,MATCH($B502,'Res.Aux.'!$Y$12:$Y$722,0),MATCH(J$6,'Res.Aux.'!$A$14:$AE$14,0)))</f>
        <v/>
      </c>
      <c r="K502" s="408" t="str">
        <f>IF($C502="","",Datos!$H$26)</f>
        <v/>
      </c>
      <c r="L502" s="409" t="str">
        <f>IF($I502="","",INDEX(Datos!$D$25:$I$33,MATCH('G. VAR. MAKRO'!$M502,Datos!$E$25:$E$33,0),MATCH('G. VAR. MAKRO'!$L$6,Datos!$D$26:$I$26,0)))</f>
        <v/>
      </c>
      <c r="M502" s="407" t="str">
        <f>IF($I502="","",INDEX('Res.Aux.'!$A$12:$AE$722,MATCH($B502,'Res.Aux.'!$Y$12:$Y$722,0),MATCH(M$6,'Res.Aux.'!$A$22:$AE$22,0)))</f>
        <v/>
      </c>
      <c r="N502" s="410" t="str">
        <f>IF($B502="-","",INDEX('Res.Aux.'!$A$12:$AE$722,MATCH($B502,'Res.Aux.'!$Y$12:$Y$722,0),MATCH(N$6,'Res.Aux.'!$A$14:$AE$14,0)))</f>
        <v/>
      </c>
      <c r="O502" s="411"/>
      <c r="P502" s="412" t="str">
        <f t="shared" si="132"/>
        <v/>
      </c>
      <c r="Q502" s="413" t="str">
        <f t="shared" si="135"/>
        <v>ù</v>
      </c>
      <c r="R502" s="414" t="str">
        <f>IF($B502="-","",INDEX('Res.Aux.'!$A$12:$AE$722,MATCH($B502,'Res.Aux.'!$Y$12:$Y$722,0),MATCH(R$6,'Res.Aux.'!$A$15:$AE$15,0)))</f>
        <v/>
      </c>
      <c r="S502" s="415" t="str">
        <f>IF($B502="-","",INDEX('Res.Aux.'!$A$12:$AE$722,MATCH($B502,'Res.Aux.'!$Y$12:$Y$722,0),MATCH(S$6,'Res.Aux.'!$A$15:$AE$15,0)))</f>
        <v/>
      </c>
      <c r="T502" s="415" t="str">
        <f>IF($B502="-","",INDEX('Res.Aux.'!$A$12:$AE$722,MATCH($B502,'Res.Aux.'!$Y$12:$Y$722,0),MATCH(T$6,'Res.Aux.'!$A$15:$AE$15,0)))</f>
        <v/>
      </c>
      <c r="U502" s="416" t="str">
        <f>IF($B502="-","",INDEX('Res.Aux.'!$A$12:$AE$722,MATCH($B502,'Res.Aux.'!$Y$12:$Y$722,0),MATCH(U$6,'Res.Aux.'!$A$15:$AE$15,0)))</f>
        <v/>
      </c>
      <c r="V502" s="417"/>
      <c r="W502" s="414" t="str">
        <f t="shared" si="136"/>
        <v>-</v>
      </c>
      <c r="X502" s="415" t="str">
        <f t="shared" si="137"/>
        <v>-</v>
      </c>
      <c r="Y502" s="415" t="str">
        <f t="shared" si="138"/>
        <v>-</v>
      </c>
      <c r="Z502" s="416" t="str">
        <f t="shared" si="139"/>
        <v>-</v>
      </c>
      <c r="AA502" s="417"/>
      <c r="AB502" s="414" t="str">
        <f t="shared" si="140"/>
        <v>-</v>
      </c>
      <c r="AC502" s="415" t="str">
        <f t="shared" si="141"/>
        <v>-</v>
      </c>
      <c r="AD502" s="415" t="str">
        <f t="shared" si="142"/>
        <v>-</v>
      </c>
      <c r="AE502" s="416" t="str">
        <f t="shared" si="143"/>
        <v>-</v>
      </c>
      <c r="AF502" s="417"/>
      <c r="AG502" s="410" t="str">
        <f t="shared" si="144"/>
        <v>-</v>
      </c>
      <c r="AH502" s="417"/>
      <c r="AI502" s="418" t="str">
        <f t="shared" si="145"/>
        <v>ù</v>
      </c>
      <c r="AJ502" s="419" t="str">
        <f t="shared" si="146"/>
        <v>~</v>
      </c>
      <c r="AK502" s="417"/>
      <c r="AL502" s="414" t="str">
        <f t="shared" si="147"/>
        <v>-</v>
      </c>
      <c r="AM502" s="416" t="str">
        <f t="shared" si="148"/>
        <v>-</v>
      </c>
    </row>
    <row r="503" spans="2:39" ht="15" x14ac:dyDescent="0.3">
      <c r="B503" s="400" t="str">
        <f>IF(MAX(B$7:B502)+1&gt;MAX('Res.Aux.'!$Y$23:$Y$722),"-",MAX(B$7:B502)+1)</f>
        <v>-</v>
      </c>
      <c r="C503" s="401" t="str">
        <f>IF($B503="-","",INDEX('Res.Aux.'!$A$12:$AE$722,MATCH($B503,'Res.Aux.'!$Y$12:$Y$722,0),MATCH(C$6,'Res.Aux.'!$A$14:$AE$14,0)))</f>
        <v/>
      </c>
      <c r="D503" s="402" t="str">
        <f t="shared" si="133"/>
        <v/>
      </c>
      <c r="E503" s="403" t="str">
        <f>IF($B503="-","",INDEX('Res.Aux.'!$A$12:$AE$722,MATCH($B503,'Res.Aux.'!$Y$12:$Y$722,0),MATCH(E$6,'Res.Aux.'!$A$14:$AE$14,0)))</f>
        <v/>
      </c>
      <c r="F503" s="402" t="str">
        <f t="shared" si="134"/>
        <v/>
      </c>
      <c r="G503" s="404" t="str">
        <f>IF($B503="-","",INDEX('Res.Aux.'!$A$12:$AE$722,MATCH($B503,'Res.Aux.'!$Y$12:$Y$722,0),MATCH(G$6,'Res.Aux.'!$A$14:$AE$14,0)))</f>
        <v/>
      </c>
      <c r="H503" s="405" t="str">
        <f>IF($B503="-","",Datos!$I$16)</f>
        <v/>
      </c>
      <c r="I503" s="406" t="str">
        <f>IF($C503="","",Datos!$G$16)</f>
        <v/>
      </c>
      <c r="J503" s="407" t="str">
        <f>IF($B503="-","",INDEX('Res.Aux.'!$A$12:$AE$722,MATCH($B503,'Res.Aux.'!$Y$12:$Y$722,0),MATCH(J$6,'Res.Aux.'!$A$14:$AE$14,0)))</f>
        <v/>
      </c>
      <c r="K503" s="408" t="str">
        <f>IF($C503="","",Datos!$H$26)</f>
        <v/>
      </c>
      <c r="L503" s="409" t="str">
        <f>IF($I503="","",INDEX(Datos!$D$25:$I$33,MATCH('G. VAR. MAKRO'!$M503,Datos!$E$25:$E$33,0),MATCH('G. VAR. MAKRO'!$L$6,Datos!$D$26:$I$26,0)))</f>
        <v/>
      </c>
      <c r="M503" s="407" t="str">
        <f>IF($I503="","",INDEX('Res.Aux.'!$A$12:$AE$722,MATCH($B503,'Res.Aux.'!$Y$12:$Y$722,0),MATCH(M$6,'Res.Aux.'!$A$22:$AE$22,0)))</f>
        <v/>
      </c>
      <c r="N503" s="410" t="str">
        <f>IF($B503="-","",INDEX('Res.Aux.'!$A$12:$AE$722,MATCH($B503,'Res.Aux.'!$Y$12:$Y$722,0),MATCH(N$6,'Res.Aux.'!$A$14:$AE$14,0)))</f>
        <v/>
      </c>
      <c r="O503" s="411"/>
      <c r="P503" s="412" t="str">
        <f t="shared" si="132"/>
        <v/>
      </c>
      <c r="Q503" s="413" t="str">
        <f t="shared" si="135"/>
        <v>ù</v>
      </c>
      <c r="R503" s="414" t="str">
        <f>IF($B503="-","",INDEX('Res.Aux.'!$A$12:$AE$722,MATCH($B503,'Res.Aux.'!$Y$12:$Y$722,0),MATCH(R$6,'Res.Aux.'!$A$15:$AE$15,0)))</f>
        <v/>
      </c>
      <c r="S503" s="415" t="str">
        <f>IF($B503="-","",INDEX('Res.Aux.'!$A$12:$AE$722,MATCH($B503,'Res.Aux.'!$Y$12:$Y$722,0),MATCH(S$6,'Res.Aux.'!$A$15:$AE$15,0)))</f>
        <v/>
      </c>
      <c r="T503" s="415" t="str">
        <f>IF($B503="-","",INDEX('Res.Aux.'!$A$12:$AE$722,MATCH($B503,'Res.Aux.'!$Y$12:$Y$722,0),MATCH(T$6,'Res.Aux.'!$A$15:$AE$15,0)))</f>
        <v/>
      </c>
      <c r="U503" s="416" t="str">
        <f>IF($B503="-","",INDEX('Res.Aux.'!$A$12:$AE$722,MATCH($B503,'Res.Aux.'!$Y$12:$Y$722,0),MATCH(U$6,'Res.Aux.'!$A$15:$AE$15,0)))</f>
        <v/>
      </c>
      <c r="V503" s="417"/>
      <c r="W503" s="414" t="str">
        <f t="shared" si="136"/>
        <v>-</v>
      </c>
      <c r="X503" s="415" t="str">
        <f t="shared" si="137"/>
        <v>-</v>
      </c>
      <c r="Y503" s="415" t="str">
        <f t="shared" si="138"/>
        <v>-</v>
      </c>
      <c r="Z503" s="416" t="str">
        <f t="shared" si="139"/>
        <v>-</v>
      </c>
      <c r="AA503" s="417"/>
      <c r="AB503" s="414" t="str">
        <f t="shared" si="140"/>
        <v>-</v>
      </c>
      <c r="AC503" s="415" t="str">
        <f t="shared" si="141"/>
        <v>-</v>
      </c>
      <c r="AD503" s="415" t="str">
        <f t="shared" si="142"/>
        <v>-</v>
      </c>
      <c r="AE503" s="416" t="str">
        <f t="shared" si="143"/>
        <v>-</v>
      </c>
      <c r="AF503" s="417"/>
      <c r="AG503" s="410" t="str">
        <f t="shared" si="144"/>
        <v>-</v>
      </c>
      <c r="AH503" s="417"/>
      <c r="AI503" s="418" t="str">
        <f t="shared" si="145"/>
        <v>ù</v>
      </c>
      <c r="AJ503" s="419" t="str">
        <f t="shared" si="146"/>
        <v>~</v>
      </c>
      <c r="AK503" s="417"/>
      <c r="AL503" s="414" t="str">
        <f t="shared" si="147"/>
        <v>-</v>
      </c>
      <c r="AM503" s="416" t="str">
        <f t="shared" si="148"/>
        <v>-</v>
      </c>
    </row>
    <row r="504" spans="2:39" ht="15" x14ac:dyDescent="0.3">
      <c r="B504" s="400" t="str">
        <f>IF(MAX(B$7:B503)+1&gt;MAX('Res.Aux.'!$Y$23:$Y$722),"-",MAX(B$7:B503)+1)</f>
        <v>-</v>
      </c>
      <c r="C504" s="401" t="str">
        <f>IF($B504="-","",INDEX('Res.Aux.'!$A$12:$AE$722,MATCH($B504,'Res.Aux.'!$Y$12:$Y$722,0),MATCH(C$6,'Res.Aux.'!$A$14:$AE$14,0)))</f>
        <v/>
      </c>
      <c r="D504" s="402" t="str">
        <f t="shared" si="133"/>
        <v/>
      </c>
      <c r="E504" s="403" t="str">
        <f>IF($B504="-","",INDEX('Res.Aux.'!$A$12:$AE$722,MATCH($B504,'Res.Aux.'!$Y$12:$Y$722,0),MATCH(E$6,'Res.Aux.'!$A$14:$AE$14,0)))</f>
        <v/>
      </c>
      <c r="F504" s="402" t="str">
        <f t="shared" si="134"/>
        <v/>
      </c>
      <c r="G504" s="404" t="str">
        <f>IF($B504="-","",INDEX('Res.Aux.'!$A$12:$AE$722,MATCH($B504,'Res.Aux.'!$Y$12:$Y$722,0),MATCH(G$6,'Res.Aux.'!$A$14:$AE$14,0)))</f>
        <v/>
      </c>
      <c r="H504" s="405" t="str">
        <f>IF($B504="-","",Datos!$I$16)</f>
        <v/>
      </c>
      <c r="I504" s="406" t="str">
        <f>IF($C504="","",Datos!$G$16)</f>
        <v/>
      </c>
      <c r="J504" s="407" t="str">
        <f>IF($B504="-","",INDEX('Res.Aux.'!$A$12:$AE$722,MATCH($B504,'Res.Aux.'!$Y$12:$Y$722,0),MATCH(J$6,'Res.Aux.'!$A$14:$AE$14,0)))</f>
        <v/>
      </c>
      <c r="K504" s="408" t="str">
        <f>IF($C504="","",Datos!$H$26)</f>
        <v/>
      </c>
      <c r="L504" s="409" t="str">
        <f>IF($I504="","",INDEX(Datos!$D$25:$I$33,MATCH('G. VAR. MAKRO'!$M504,Datos!$E$25:$E$33,0),MATCH('G. VAR. MAKRO'!$L$6,Datos!$D$26:$I$26,0)))</f>
        <v/>
      </c>
      <c r="M504" s="407" t="str">
        <f>IF($I504="","",INDEX('Res.Aux.'!$A$12:$AE$722,MATCH($B504,'Res.Aux.'!$Y$12:$Y$722,0),MATCH(M$6,'Res.Aux.'!$A$22:$AE$22,0)))</f>
        <v/>
      </c>
      <c r="N504" s="410" t="str">
        <f>IF($B504="-","",INDEX('Res.Aux.'!$A$12:$AE$722,MATCH($B504,'Res.Aux.'!$Y$12:$Y$722,0),MATCH(N$6,'Res.Aux.'!$A$14:$AE$14,0)))</f>
        <v/>
      </c>
      <c r="O504" s="411"/>
      <c r="P504" s="412" t="str">
        <f t="shared" si="132"/>
        <v/>
      </c>
      <c r="Q504" s="413" t="str">
        <f t="shared" si="135"/>
        <v>ù</v>
      </c>
      <c r="R504" s="414" t="str">
        <f>IF($B504="-","",INDEX('Res.Aux.'!$A$12:$AE$722,MATCH($B504,'Res.Aux.'!$Y$12:$Y$722,0),MATCH(R$6,'Res.Aux.'!$A$15:$AE$15,0)))</f>
        <v/>
      </c>
      <c r="S504" s="415" t="str">
        <f>IF($B504="-","",INDEX('Res.Aux.'!$A$12:$AE$722,MATCH($B504,'Res.Aux.'!$Y$12:$Y$722,0),MATCH(S$6,'Res.Aux.'!$A$15:$AE$15,0)))</f>
        <v/>
      </c>
      <c r="T504" s="415" t="str">
        <f>IF($B504="-","",INDEX('Res.Aux.'!$A$12:$AE$722,MATCH($B504,'Res.Aux.'!$Y$12:$Y$722,0),MATCH(T$6,'Res.Aux.'!$A$15:$AE$15,0)))</f>
        <v/>
      </c>
      <c r="U504" s="416" t="str">
        <f>IF($B504="-","",INDEX('Res.Aux.'!$A$12:$AE$722,MATCH($B504,'Res.Aux.'!$Y$12:$Y$722,0),MATCH(U$6,'Res.Aux.'!$A$15:$AE$15,0)))</f>
        <v/>
      </c>
      <c r="V504" s="417"/>
      <c r="W504" s="414" t="str">
        <f t="shared" si="136"/>
        <v>-</v>
      </c>
      <c r="X504" s="415" t="str">
        <f t="shared" si="137"/>
        <v>-</v>
      </c>
      <c r="Y504" s="415" t="str">
        <f t="shared" si="138"/>
        <v>-</v>
      </c>
      <c r="Z504" s="416" t="str">
        <f t="shared" si="139"/>
        <v>-</v>
      </c>
      <c r="AA504" s="417"/>
      <c r="AB504" s="414" t="str">
        <f t="shared" si="140"/>
        <v>-</v>
      </c>
      <c r="AC504" s="415" t="str">
        <f t="shared" si="141"/>
        <v>-</v>
      </c>
      <c r="AD504" s="415" t="str">
        <f t="shared" si="142"/>
        <v>-</v>
      </c>
      <c r="AE504" s="416" t="str">
        <f t="shared" si="143"/>
        <v>-</v>
      </c>
      <c r="AF504" s="417"/>
      <c r="AG504" s="410" t="str">
        <f t="shared" si="144"/>
        <v>-</v>
      </c>
      <c r="AH504" s="417"/>
      <c r="AI504" s="418" t="str">
        <f t="shared" si="145"/>
        <v>ù</v>
      </c>
      <c r="AJ504" s="419" t="str">
        <f t="shared" si="146"/>
        <v>~</v>
      </c>
      <c r="AK504" s="417"/>
      <c r="AL504" s="414" t="str">
        <f t="shared" si="147"/>
        <v>-</v>
      </c>
      <c r="AM504" s="416" t="str">
        <f t="shared" si="148"/>
        <v>-</v>
      </c>
    </row>
    <row r="505" spans="2:39" ht="15" x14ac:dyDescent="0.3">
      <c r="B505" s="400" t="str">
        <f>IF(MAX(B$7:B504)+1&gt;MAX('Res.Aux.'!$Y$23:$Y$722),"-",MAX(B$7:B504)+1)</f>
        <v>-</v>
      </c>
      <c r="C505" s="401" t="str">
        <f>IF($B505="-","",INDEX('Res.Aux.'!$A$12:$AE$722,MATCH($B505,'Res.Aux.'!$Y$12:$Y$722,0),MATCH(C$6,'Res.Aux.'!$A$14:$AE$14,0)))</f>
        <v/>
      </c>
      <c r="D505" s="402" t="str">
        <f t="shared" si="133"/>
        <v/>
      </c>
      <c r="E505" s="403" t="str">
        <f>IF($B505="-","",INDEX('Res.Aux.'!$A$12:$AE$722,MATCH($B505,'Res.Aux.'!$Y$12:$Y$722,0),MATCH(E$6,'Res.Aux.'!$A$14:$AE$14,0)))</f>
        <v/>
      </c>
      <c r="F505" s="402" t="str">
        <f t="shared" si="134"/>
        <v/>
      </c>
      <c r="G505" s="404" t="str">
        <f>IF($B505="-","",INDEX('Res.Aux.'!$A$12:$AE$722,MATCH($B505,'Res.Aux.'!$Y$12:$Y$722,0),MATCH(G$6,'Res.Aux.'!$A$14:$AE$14,0)))</f>
        <v/>
      </c>
      <c r="H505" s="405" t="str">
        <f>IF($B505="-","",Datos!$I$16)</f>
        <v/>
      </c>
      <c r="I505" s="406" t="str">
        <f>IF($C505="","",Datos!$G$16)</f>
        <v/>
      </c>
      <c r="J505" s="407" t="str">
        <f>IF($B505="-","",INDEX('Res.Aux.'!$A$12:$AE$722,MATCH($B505,'Res.Aux.'!$Y$12:$Y$722,0),MATCH(J$6,'Res.Aux.'!$A$14:$AE$14,0)))</f>
        <v/>
      </c>
      <c r="K505" s="408" t="str">
        <f>IF($C505="","",Datos!$H$26)</f>
        <v/>
      </c>
      <c r="L505" s="409" t="str">
        <f>IF($I505="","",INDEX(Datos!$D$25:$I$33,MATCH('G. VAR. MAKRO'!$M505,Datos!$E$25:$E$33,0),MATCH('G. VAR. MAKRO'!$L$6,Datos!$D$26:$I$26,0)))</f>
        <v/>
      </c>
      <c r="M505" s="407" t="str">
        <f>IF($I505="","",INDEX('Res.Aux.'!$A$12:$AE$722,MATCH($B505,'Res.Aux.'!$Y$12:$Y$722,0),MATCH(M$6,'Res.Aux.'!$A$22:$AE$22,0)))</f>
        <v/>
      </c>
      <c r="N505" s="410" t="str">
        <f>IF($B505="-","",INDEX('Res.Aux.'!$A$12:$AE$722,MATCH($B505,'Res.Aux.'!$Y$12:$Y$722,0),MATCH(N$6,'Res.Aux.'!$A$14:$AE$14,0)))</f>
        <v/>
      </c>
      <c r="O505" s="411"/>
      <c r="P505" s="412" t="str">
        <f t="shared" si="132"/>
        <v/>
      </c>
      <c r="Q505" s="413" t="str">
        <f t="shared" si="135"/>
        <v>ù</v>
      </c>
      <c r="R505" s="414" t="str">
        <f>IF($B505="-","",INDEX('Res.Aux.'!$A$12:$AE$722,MATCH($B505,'Res.Aux.'!$Y$12:$Y$722,0),MATCH(R$6,'Res.Aux.'!$A$15:$AE$15,0)))</f>
        <v/>
      </c>
      <c r="S505" s="415" t="str">
        <f>IF($B505="-","",INDEX('Res.Aux.'!$A$12:$AE$722,MATCH($B505,'Res.Aux.'!$Y$12:$Y$722,0),MATCH(S$6,'Res.Aux.'!$A$15:$AE$15,0)))</f>
        <v/>
      </c>
      <c r="T505" s="415" t="str">
        <f>IF($B505="-","",INDEX('Res.Aux.'!$A$12:$AE$722,MATCH($B505,'Res.Aux.'!$Y$12:$Y$722,0),MATCH(T$6,'Res.Aux.'!$A$15:$AE$15,0)))</f>
        <v/>
      </c>
      <c r="U505" s="416" t="str">
        <f>IF($B505="-","",INDEX('Res.Aux.'!$A$12:$AE$722,MATCH($B505,'Res.Aux.'!$Y$12:$Y$722,0),MATCH(U$6,'Res.Aux.'!$A$15:$AE$15,0)))</f>
        <v/>
      </c>
      <c r="V505" s="417"/>
      <c r="W505" s="414" t="str">
        <f t="shared" si="136"/>
        <v>-</v>
      </c>
      <c r="X505" s="415" t="str">
        <f t="shared" si="137"/>
        <v>-</v>
      </c>
      <c r="Y505" s="415" t="str">
        <f t="shared" si="138"/>
        <v>-</v>
      </c>
      <c r="Z505" s="416" t="str">
        <f t="shared" si="139"/>
        <v>-</v>
      </c>
      <c r="AA505" s="417"/>
      <c r="AB505" s="414" t="str">
        <f t="shared" si="140"/>
        <v>-</v>
      </c>
      <c r="AC505" s="415" t="str">
        <f t="shared" si="141"/>
        <v>-</v>
      </c>
      <c r="AD505" s="415" t="str">
        <f t="shared" si="142"/>
        <v>-</v>
      </c>
      <c r="AE505" s="416" t="str">
        <f t="shared" si="143"/>
        <v>-</v>
      </c>
      <c r="AF505" s="417"/>
      <c r="AG505" s="410" t="str">
        <f t="shared" si="144"/>
        <v>-</v>
      </c>
      <c r="AH505" s="417"/>
      <c r="AI505" s="418" t="str">
        <f t="shared" si="145"/>
        <v>ù</v>
      </c>
      <c r="AJ505" s="419" t="str">
        <f t="shared" si="146"/>
        <v>~</v>
      </c>
      <c r="AK505" s="417"/>
      <c r="AL505" s="414" t="str">
        <f t="shared" si="147"/>
        <v>-</v>
      </c>
      <c r="AM505" s="416" t="str">
        <f t="shared" si="148"/>
        <v>-</v>
      </c>
    </row>
    <row r="506" spans="2:39" ht="15" x14ac:dyDescent="0.3">
      <c r="B506" s="400" t="str">
        <f>IF(MAX(B$7:B505)+1&gt;MAX('Res.Aux.'!$Y$23:$Y$722),"-",MAX(B$7:B505)+1)</f>
        <v>-</v>
      </c>
      <c r="C506" s="401" t="str">
        <f>IF($B506="-","",INDEX('Res.Aux.'!$A$12:$AE$722,MATCH($B506,'Res.Aux.'!$Y$12:$Y$722,0),MATCH(C$6,'Res.Aux.'!$A$14:$AE$14,0)))</f>
        <v/>
      </c>
      <c r="D506" s="402" t="str">
        <f t="shared" si="133"/>
        <v/>
      </c>
      <c r="E506" s="403" t="str">
        <f>IF($B506="-","",INDEX('Res.Aux.'!$A$12:$AE$722,MATCH($B506,'Res.Aux.'!$Y$12:$Y$722,0),MATCH(E$6,'Res.Aux.'!$A$14:$AE$14,0)))</f>
        <v/>
      </c>
      <c r="F506" s="402" t="str">
        <f t="shared" si="134"/>
        <v/>
      </c>
      <c r="G506" s="404" t="str">
        <f>IF($B506="-","",INDEX('Res.Aux.'!$A$12:$AE$722,MATCH($B506,'Res.Aux.'!$Y$12:$Y$722,0),MATCH(G$6,'Res.Aux.'!$A$14:$AE$14,0)))</f>
        <v/>
      </c>
      <c r="H506" s="405" t="str">
        <f>IF($B506="-","",Datos!$I$16)</f>
        <v/>
      </c>
      <c r="I506" s="406" t="str">
        <f>IF($C506="","",Datos!$G$16)</f>
        <v/>
      </c>
      <c r="J506" s="407" t="str">
        <f>IF($B506="-","",INDEX('Res.Aux.'!$A$12:$AE$722,MATCH($B506,'Res.Aux.'!$Y$12:$Y$722,0),MATCH(J$6,'Res.Aux.'!$A$14:$AE$14,0)))</f>
        <v/>
      </c>
      <c r="K506" s="408" t="str">
        <f>IF($C506="","",Datos!$H$26)</f>
        <v/>
      </c>
      <c r="L506" s="409" t="str">
        <f>IF($I506="","",INDEX(Datos!$D$25:$I$33,MATCH('G. VAR. MAKRO'!$M506,Datos!$E$25:$E$33,0),MATCH('G. VAR. MAKRO'!$L$6,Datos!$D$26:$I$26,0)))</f>
        <v/>
      </c>
      <c r="M506" s="407" t="str">
        <f>IF($I506="","",INDEX('Res.Aux.'!$A$12:$AE$722,MATCH($B506,'Res.Aux.'!$Y$12:$Y$722,0),MATCH(M$6,'Res.Aux.'!$A$22:$AE$22,0)))</f>
        <v/>
      </c>
      <c r="N506" s="410" t="str">
        <f>IF($B506="-","",INDEX('Res.Aux.'!$A$12:$AE$722,MATCH($B506,'Res.Aux.'!$Y$12:$Y$722,0),MATCH(N$6,'Res.Aux.'!$A$14:$AE$14,0)))</f>
        <v/>
      </c>
      <c r="O506" s="411"/>
      <c r="P506" s="412" t="str">
        <f t="shared" si="132"/>
        <v/>
      </c>
      <c r="Q506" s="413" t="str">
        <f t="shared" si="135"/>
        <v>ù</v>
      </c>
      <c r="R506" s="414" t="str">
        <f>IF($B506="-","",INDEX('Res.Aux.'!$A$12:$AE$722,MATCH($B506,'Res.Aux.'!$Y$12:$Y$722,0),MATCH(R$6,'Res.Aux.'!$A$15:$AE$15,0)))</f>
        <v/>
      </c>
      <c r="S506" s="415" t="str">
        <f>IF($B506="-","",INDEX('Res.Aux.'!$A$12:$AE$722,MATCH($B506,'Res.Aux.'!$Y$12:$Y$722,0),MATCH(S$6,'Res.Aux.'!$A$15:$AE$15,0)))</f>
        <v/>
      </c>
      <c r="T506" s="415" t="str">
        <f>IF($B506="-","",INDEX('Res.Aux.'!$A$12:$AE$722,MATCH($B506,'Res.Aux.'!$Y$12:$Y$722,0),MATCH(T$6,'Res.Aux.'!$A$15:$AE$15,0)))</f>
        <v/>
      </c>
      <c r="U506" s="416" t="str">
        <f>IF($B506="-","",INDEX('Res.Aux.'!$A$12:$AE$722,MATCH($B506,'Res.Aux.'!$Y$12:$Y$722,0),MATCH(U$6,'Res.Aux.'!$A$15:$AE$15,0)))</f>
        <v/>
      </c>
      <c r="V506" s="417"/>
      <c r="W506" s="414" t="str">
        <f t="shared" si="136"/>
        <v>-</v>
      </c>
      <c r="X506" s="415" t="str">
        <f t="shared" si="137"/>
        <v>-</v>
      </c>
      <c r="Y506" s="415" t="str">
        <f t="shared" si="138"/>
        <v>-</v>
      </c>
      <c r="Z506" s="416" t="str">
        <f t="shared" si="139"/>
        <v>-</v>
      </c>
      <c r="AA506" s="417"/>
      <c r="AB506" s="414" t="str">
        <f t="shared" si="140"/>
        <v>-</v>
      </c>
      <c r="AC506" s="415" t="str">
        <f t="shared" si="141"/>
        <v>-</v>
      </c>
      <c r="AD506" s="415" t="str">
        <f t="shared" si="142"/>
        <v>-</v>
      </c>
      <c r="AE506" s="416" t="str">
        <f t="shared" si="143"/>
        <v>-</v>
      </c>
      <c r="AF506" s="417"/>
      <c r="AG506" s="410" t="str">
        <f t="shared" si="144"/>
        <v>-</v>
      </c>
      <c r="AH506" s="417"/>
      <c r="AI506" s="418" t="str">
        <f t="shared" si="145"/>
        <v>ù</v>
      </c>
      <c r="AJ506" s="419" t="str">
        <f t="shared" si="146"/>
        <v>~</v>
      </c>
      <c r="AK506" s="417"/>
      <c r="AL506" s="414" t="str">
        <f t="shared" si="147"/>
        <v>-</v>
      </c>
      <c r="AM506" s="416" t="str">
        <f t="shared" si="148"/>
        <v>-</v>
      </c>
    </row>
    <row r="507" spans="2:39" ht="15" x14ac:dyDescent="0.3">
      <c r="B507" s="400" t="str">
        <f>IF(MAX(B$7:B506)+1&gt;MAX('Res.Aux.'!$Y$23:$Y$722),"-",MAX(B$7:B506)+1)</f>
        <v>-</v>
      </c>
      <c r="C507" s="401" t="str">
        <f>IF($B507="-","",INDEX('Res.Aux.'!$A$12:$AE$722,MATCH($B507,'Res.Aux.'!$Y$12:$Y$722,0),MATCH(C$6,'Res.Aux.'!$A$14:$AE$14,0)))</f>
        <v/>
      </c>
      <c r="D507" s="402" t="str">
        <f t="shared" si="133"/>
        <v/>
      </c>
      <c r="E507" s="403" t="str">
        <f>IF($B507="-","",INDEX('Res.Aux.'!$A$12:$AE$722,MATCH($B507,'Res.Aux.'!$Y$12:$Y$722,0),MATCH(E$6,'Res.Aux.'!$A$14:$AE$14,0)))</f>
        <v/>
      </c>
      <c r="F507" s="402" t="str">
        <f t="shared" si="134"/>
        <v/>
      </c>
      <c r="G507" s="404" t="str">
        <f>IF($B507="-","",INDEX('Res.Aux.'!$A$12:$AE$722,MATCH($B507,'Res.Aux.'!$Y$12:$Y$722,0),MATCH(G$6,'Res.Aux.'!$A$14:$AE$14,0)))</f>
        <v/>
      </c>
      <c r="H507" s="405" t="str">
        <f>IF($B507="-","",Datos!$I$16)</f>
        <v/>
      </c>
      <c r="I507" s="406" t="str">
        <f>IF($C507="","",Datos!$G$16)</f>
        <v/>
      </c>
      <c r="J507" s="407" t="str">
        <f>IF($B507="-","",INDEX('Res.Aux.'!$A$12:$AE$722,MATCH($B507,'Res.Aux.'!$Y$12:$Y$722,0),MATCH(J$6,'Res.Aux.'!$A$14:$AE$14,0)))</f>
        <v/>
      </c>
      <c r="K507" s="408" t="str">
        <f>IF($C507="","",Datos!$H$26)</f>
        <v/>
      </c>
      <c r="L507" s="409" t="str">
        <f>IF($I507="","",INDEX(Datos!$D$25:$I$33,MATCH('G. VAR. MAKRO'!$M507,Datos!$E$25:$E$33,0),MATCH('G. VAR. MAKRO'!$L$6,Datos!$D$26:$I$26,0)))</f>
        <v/>
      </c>
      <c r="M507" s="407" t="str">
        <f>IF($I507="","",INDEX('Res.Aux.'!$A$12:$AE$722,MATCH($B507,'Res.Aux.'!$Y$12:$Y$722,0),MATCH(M$6,'Res.Aux.'!$A$22:$AE$22,0)))</f>
        <v/>
      </c>
      <c r="N507" s="410" t="str">
        <f>IF($B507="-","",INDEX('Res.Aux.'!$A$12:$AE$722,MATCH($B507,'Res.Aux.'!$Y$12:$Y$722,0),MATCH(N$6,'Res.Aux.'!$A$14:$AE$14,0)))</f>
        <v/>
      </c>
      <c r="O507" s="411"/>
      <c r="P507" s="412" t="str">
        <f t="shared" si="132"/>
        <v/>
      </c>
      <c r="Q507" s="413" t="str">
        <f t="shared" si="135"/>
        <v>ù</v>
      </c>
      <c r="R507" s="414" t="str">
        <f>IF($B507="-","",INDEX('Res.Aux.'!$A$12:$AE$722,MATCH($B507,'Res.Aux.'!$Y$12:$Y$722,0),MATCH(R$6,'Res.Aux.'!$A$15:$AE$15,0)))</f>
        <v/>
      </c>
      <c r="S507" s="415" t="str">
        <f>IF($B507="-","",INDEX('Res.Aux.'!$A$12:$AE$722,MATCH($B507,'Res.Aux.'!$Y$12:$Y$722,0),MATCH(S$6,'Res.Aux.'!$A$15:$AE$15,0)))</f>
        <v/>
      </c>
      <c r="T507" s="415" t="str">
        <f>IF($B507="-","",INDEX('Res.Aux.'!$A$12:$AE$722,MATCH($B507,'Res.Aux.'!$Y$12:$Y$722,0),MATCH(T$6,'Res.Aux.'!$A$15:$AE$15,0)))</f>
        <v/>
      </c>
      <c r="U507" s="416" t="str">
        <f>IF($B507="-","",INDEX('Res.Aux.'!$A$12:$AE$722,MATCH($B507,'Res.Aux.'!$Y$12:$Y$722,0),MATCH(U$6,'Res.Aux.'!$A$15:$AE$15,0)))</f>
        <v/>
      </c>
      <c r="V507" s="417"/>
      <c r="W507" s="414" t="str">
        <f t="shared" si="136"/>
        <v>-</v>
      </c>
      <c r="X507" s="415" t="str">
        <f t="shared" si="137"/>
        <v>-</v>
      </c>
      <c r="Y507" s="415" t="str">
        <f t="shared" si="138"/>
        <v>-</v>
      </c>
      <c r="Z507" s="416" t="str">
        <f t="shared" si="139"/>
        <v>-</v>
      </c>
      <c r="AA507" s="417"/>
      <c r="AB507" s="414" t="str">
        <f t="shared" si="140"/>
        <v>-</v>
      </c>
      <c r="AC507" s="415" t="str">
        <f t="shared" si="141"/>
        <v>-</v>
      </c>
      <c r="AD507" s="415" t="str">
        <f t="shared" si="142"/>
        <v>-</v>
      </c>
      <c r="AE507" s="416" t="str">
        <f t="shared" si="143"/>
        <v>-</v>
      </c>
      <c r="AF507" s="417"/>
      <c r="AG507" s="410" t="str">
        <f t="shared" si="144"/>
        <v>-</v>
      </c>
      <c r="AH507" s="417"/>
      <c r="AI507" s="418" t="str">
        <f t="shared" si="145"/>
        <v>ù</v>
      </c>
      <c r="AJ507" s="419" t="str">
        <f t="shared" si="146"/>
        <v>~</v>
      </c>
      <c r="AK507" s="417"/>
      <c r="AL507" s="414" t="str">
        <f t="shared" si="147"/>
        <v>-</v>
      </c>
      <c r="AM507" s="416" t="str">
        <f t="shared" si="148"/>
        <v>-</v>
      </c>
    </row>
    <row r="508" spans="2:39" ht="15" x14ac:dyDescent="0.3">
      <c r="B508" s="400" t="str">
        <f>IF(MAX(B$7:B507)+1&gt;MAX('Res.Aux.'!$Y$23:$Y$722),"-",MAX(B$7:B507)+1)</f>
        <v>-</v>
      </c>
      <c r="C508" s="401" t="str">
        <f>IF($B508="-","",INDEX('Res.Aux.'!$A$12:$AE$722,MATCH($B508,'Res.Aux.'!$Y$12:$Y$722,0),MATCH(C$6,'Res.Aux.'!$A$14:$AE$14,0)))</f>
        <v/>
      </c>
      <c r="D508" s="402" t="str">
        <f t="shared" si="133"/>
        <v/>
      </c>
      <c r="E508" s="403" t="str">
        <f>IF($B508="-","",INDEX('Res.Aux.'!$A$12:$AE$722,MATCH($B508,'Res.Aux.'!$Y$12:$Y$722,0),MATCH(E$6,'Res.Aux.'!$A$14:$AE$14,0)))</f>
        <v/>
      </c>
      <c r="F508" s="402" t="str">
        <f t="shared" si="134"/>
        <v/>
      </c>
      <c r="G508" s="404" t="str">
        <f>IF($B508="-","",INDEX('Res.Aux.'!$A$12:$AE$722,MATCH($B508,'Res.Aux.'!$Y$12:$Y$722,0),MATCH(G$6,'Res.Aux.'!$A$14:$AE$14,0)))</f>
        <v/>
      </c>
      <c r="H508" s="405" t="str">
        <f>IF($B508="-","",Datos!$I$16)</f>
        <v/>
      </c>
      <c r="I508" s="406" t="str">
        <f>IF($C508="","",Datos!$G$16)</f>
        <v/>
      </c>
      <c r="J508" s="407" t="str">
        <f>IF($B508="-","",INDEX('Res.Aux.'!$A$12:$AE$722,MATCH($B508,'Res.Aux.'!$Y$12:$Y$722,0),MATCH(J$6,'Res.Aux.'!$A$14:$AE$14,0)))</f>
        <v/>
      </c>
      <c r="K508" s="408" t="str">
        <f>IF($C508="","",Datos!$H$26)</f>
        <v/>
      </c>
      <c r="L508" s="409" t="str">
        <f>IF($I508="","",INDEX(Datos!$D$25:$I$33,MATCH('G. VAR. MAKRO'!$M508,Datos!$E$25:$E$33,0),MATCH('G. VAR. MAKRO'!$L$6,Datos!$D$26:$I$26,0)))</f>
        <v/>
      </c>
      <c r="M508" s="407" t="str">
        <f>IF($I508="","",INDEX('Res.Aux.'!$A$12:$AE$722,MATCH($B508,'Res.Aux.'!$Y$12:$Y$722,0),MATCH(M$6,'Res.Aux.'!$A$22:$AE$22,0)))</f>
        <v/>
      </c>
      <c r="N508" s="410" t="str">
        <f>IF($B508="-","",INDEX('Res.Aux.'!$A$12:$AE$722,MATCH($B508,'Res.Aux.'!$Y$12:$Y$722,0),MATCH(N$6,'Res.Aux.'!$A$14:$AE$14,0)))</f>
        <v/>
      </c>
      <c r="O508" s="411"/>
      <c r="P508" s="412" t="str">
        <f t="shared" si="132"/>
        <v/>
      </c>
      <c r="Q508" s="413" t="str">
        <f t="shared" si="135"/>
        <v>ù</v>
      </c>
      <c r="R508" s="414" t="str">
        <f>IF($B508="-","",INDEX('Res.Aux.'!$A$12:$AE$722,MATCH($B508,'Res.Aux.'!$Y$12:$Y$722,0),MATCH(R$6,'Res.Aux.'!$A$15:$AE$15,0)))</f>
        <v/>
      </c>
      <c r="S508" s="415" t="str">
        <f>IF($B508="-","",INDEX('Res.Aux.'!$A$12:$AE$722,MATCH($B508,'Res.Aux.'!$Y$12:$Y$722,0),MATCH(S$6,'Res.Aux.'!$A$15:$AE$15,0)))</f>
        <v/>
      </c>
      <c r="T508" s="415" t="str">
        <f>IF($B508="-","",INDEX('Res.Aux.'!$A$12:$AE$722,MATCH($B508,'Res.Aux.'!$Y$12:$Y$722,0),MATCH(T$6,'Res.Aux.'!$A$15:$AE$15,0)))</f>
        <v/>
      </c>
      <c r="U508" s="416" t="str">
        <f>IF($B508="-","",INDEX('Res.Aux.'!$A$12:$AE$722,MATCH($B508,'Res.Aux.'!$Y$12:$Y$722,0),MATCH(U$6,'Res.Aux.'!$A$15:$AE$15,0)))</f>
        <v/>
      </c>
      <c r="V508" s="417"/>
      <c r="W508" s="414" t="str">
        <f t="shared" si="136"/>
        <v>-</v>
      </c>
      <c r="X508" s="415" t="str">
        <f t="shared" si="137"/>
        <v>-</v>
      </c>
      <c r="Y508" s="415" t="str">
        <f t="shared" si="138"/>
        <v>-</v>
      </c>
      <c r="Z508" s="416" t="str">
        <f t="shared" si="139"/>
        <v>-</v>
      </c>
      <c r="AA508" s="417"/>
      <c r="AB508" s="414" t="str">
        <f t="shared" si="140"/>
        <v>-</v>
      </c>
      <c r="AC508" s="415" t="str">
        <f t="shared" si="141"/>
        <v>-</v>
      </c>
      <c r="AD508" s="415" t="str">
        <f t="shared" si="142"/>
        <v>-</v>
      </c>
      <c r="AE508" s="416" t="str">
        <f t="shared" si="143"/>
        <v>-</v>
      </c>
      <c r="AF508" s="417"/>
      <c r="AG508" s="410" t="str">
        <f t="shared" si="144"/>
        <v>-</v>
      </c>
      <c r="AH508" s="417"/>
      <c r="AI508" s="418" t="str">
        <f t="shared" si="145"/>
        <v>ù</v>
      </c>
      <c r="AJ508" s="419" t="str">
        <f t="shared" si="146"/>
        <v>~</v>
      </c>
      <c r="AK508" s="417"/>
      <c r="AL508" s="414" t="str">
        <f t="shared" si="147"/>
        <v>-</v>
      </c>
      <c r="AM508" s="416" t="str">
        <f t="shared" si="148"/>
        <v>-</v>
      </c>
    </row>
    <row r="509" spans="2:39" ht="15" x14ac:dyDescent="0.3">
      <c r="B509" s="400" t="str">
        <f>IF(MAX(B$7:B508)+1&gt;MAX('Res.Aux.'!$Y$23:$Y$722),"-",MAX(B$7:B508)+1)</f>
        <v>-</v>
      </c>
      <c r="C509" s="401" t="str">
        <f>IF($B509="-","",INDEX('Res.Aux.'!$A$12:$AE$722,MATCH($B509,'Res.Aux.'!$Y$12:$Y$722,0),MATCH(C$6,'Res.Aux.'!$A$14:$AE$14,0)))</f>
        <v/>
      </c>
      <c r="D509" s="402" t="str">
        <f t="shared" si="133"/>
        <v/>
      </c>
      <c r="E509" s="403" t="str">
        <f>IF($B509="-","",INDEX('Res.Aux.'!$A$12:$AE$722,MATCH($B509,'Res.Aux.'!$Y$12:$Y$722,0),MATCH(E$6,'Res.Aux.'!$A$14:$AE$14,0)))</f>
        <v/>
      </c>
      <c r="F509" s="402" t="str">
        <f t="shared" si="134"/>
        <v/>
      </c>
      <c r="G509" s="404" t="str">
        <f>IF($B509="-","",INDEX('Res.Aux.'!$A$12:$AE$722,MATCH($B509,'Res.Aux.'!$Y$12:$Y$722,0),MATCH(G$6,'Res.Aux.'!$A$14:$AE$14,0)))</f>
        <v/>
      </c>
      <c r="H509" s="405" t="str">
        <f>IF($B509="-","",Datos!$I$16)</f>
        <v/>
      </c>
      <c r="I509" s="406" t="str">
        <f>IF($C509="","",Datos!$G$16)</f>
        <v/>
      </c>
      <c r="J509" s="407" t="str">
        <f>IF($B509="-","",INDEX('Res.Aux.'!$A$12:$AE$722,MATCH($B509,'Res.Aux.'!$Y$12:$Y$722,0),MATCH(J$6,'Res.Aux.'!$A$14:$AE$14,0)))</f>
        <v/>
      </c>
      <c r="K509" s="408" t="str">
        <f>IF($C509="","",Datos!$H$26)</f>
        <v/>
      </c>
      <c r="L509" s="409" t="str">
        <f>IF($I509="","",INDEX(Datos!$D$25:$I$33,MATCH('G. VAR. MAKRO'!$M509,Datos!$E$25:$E$33,0),MATCH('G. VAR. MAKRO'!$L$6,Datos!$D$26:$I$26,0)))</f>
        <v/>
      </c>
      <c r="M509" s="407" t="str">
        <f>IF($I509="","",INDEX('Res.Aux.'!$A$12:$AE$722,MATCH($B509,'Res.Aux.'!$Y$12:$Y$722,0),MATCH(M$6,'Res.Aux.'!$A$22:$AE$22,0)))</f>
        <v/>
      </c>
      <c r="N509" s="410" t="str">
        <f>IF($B509="-","",INDEX('Res.Aux.'!$A$12:$AE$722,MATCH($B509,'Res.Aux.'!$Y$12:$Y$722,0),MATCH(N$6,'Res.Aux.'!$A$14:$AE$14,0)))</f>
        <v/>
      </c>
      <c r="O509" s="411"/>
      <c r="P509" s="412" t="str">
        <f t="shared" si="132"/>
        <v/>
      </c>
      <c r="Q509" s="413" t="str">
        <f t="shared" si="135"/>
        <v>ù</v>
      </c>
      <c r="R509" s="414" t="str">
        <f>IF($B509="-","",INDEX('Res.Aux.'!$A$12:$AE$722,MATCH($B509,'Res.Aux.'!$Y$12:$Y$722,0),MATCH(R$6,'Res.Aux.'!$A$15:$AE$15,0)))</f>
        <v/>
      </c>
      <c r="S509" s="415" t="str">
        <f>IF($B509="-","",INDEX('Res.Aux.'!$A$12:$AE$722,MATCH($B509,'Res.Aux.'!$Y$12:$Y$722,0),MATCH(S$6,'Res.Aux.'!$A$15:$AE$15,0)))</f>
        <v/>
      </c>
      <c r="T509" s="415" t="str">
        <f>IF($B509="-","",INDEX('Res.Aux.'!$A$12:$AE$722,MATCH($B509,'Res.Aux.'!$Y$12:$Y$722,0),MATCH(T$6,'Res.Aux.'!$A$15:$AE$15,0)))</f>
        <v/>
      </c>
      <c r="U509" s="416" t="str">
        <f>IF($B509="-","",INDEX('Res.Aux.'!$A$12:$AE$722,MATCH($B509,'Res.Aux.'!$Y$12:$Y$722,0),MATCH(U$6,'Res.Aux.'!$A$15:$AE$15,0)))</f>
        <v/>
      </c>
      <c r="V509" s="417"/>
      <c r="W509" s="414" t="str">
        <f t="shared" si="136"/>
        <v>-</v>
      </c>
      <c r="X509" s="415" t="str">
        <f t="shared" si="137"/>
        <v>-</v>
      </c>
      <c r="Y509" s="415" t="str">
        <f t="shared" si="138"/>
        <v>-</v>
      </c>
      <c r="Z509" s="416" t="str">
        <f t="shared" si="139"/>
        <v>-</v>
      </c>
      <c r="AA509" s="417"/>
      <c r="AB509" s="414" t="str">
        <f t="shared" si="140"/>
        <v>-</v>
      </c>
      <c r="AC509" s="415" t="str">
        <f t="shared" si="141"/>
        <v>-</v>
      </c>
      <c r="AD509" s="415" t="str">
        <f t="shared" si="142"/>
        <v>-</v>
      </c>
      <c r="AE509" s="416" t="str">
        <f t="shared" si="143"/>
        <v>-</v>
      </c>
      <c r="AF509" s="417"/>
      <c r="AG509" s="410" t="str">
        <f t="shared" si="144"/>
        <v>-</v>
      </c>
      <c r="AH509" s="417"/>
      <c r="AI509" s="418" t="str">
        <f t="shared" si="145"/>
        <v>ù</v>
      </c>
      <c r="AJ509" s="419" t="str">
        <f t="shared" si="146"/>
        <v>~</v>
      </c>
      <c r="AK509" s="417"/>
      <c r="AL509" s="414" t="str">
        <f t="shared" si="147"/>
        <v>-</v>
      </c>
      <c r="AM509" s="416" t="str">
        <f t="shared" si="148"/>
        <v>-</v>
      </c>
    </row>
    <row r="510" spans="2:39" ht="15" x14ac:dyDescent="0.3">
      <c r="B510" s="400" t="str">
        <f>IF(MAX(B$7:B509)+1&gt;MAX('Res.Aux.'!$Y$23:$Y$722),"-",MAX(B$7:B509)+1)</f>
        <v>-</v>
      </c>
      <c r="C510" s="401" t="str">
        <f>IF($B510="-","",INDEX('Res.Aux.'!$A$12:$AE$722,MATCH($B510,'Res.Aux.'!$Y$12:$Y$722,0),MATCH(C$6,'Res.Aux.'!$A$14:$AE$14,0)))</f>
        <v/>
      </c>
      <c r="D510" s="402" t="str">
        <f t="shared" si="133"/>
        <v/>
      </c>
      <c r="E510" s="403" t="str">
        <f>IF($B510="-","",INDEX('Res.Aux.'!$A$12:$AE$722,MATCH($B510,'Res.Aux.'!$Y$12:$Y$722,0),MATCH(E$6,'Res.Aux.'!$A$14:$AE$14,0)))</f>
        <v/>
      </c>
      <c r="F510" s="402" t="str">
        <f t="shared" si="134"/>
        <v/>
      </c>
      <c r="G510" s="404" t="str">
        <f>IF($B510="-","",INDEX('Res.Aux.'!$A$12:$AE$722,MATCH($B510,'Res.Aux.'!$Y$12:$Y$722,0),MATCH(G$6,'Res.Aux.'!$A$14:$AE$14,0)))</f>
        <v/>
      </c>
      <c r="H510" s="405" t="str">
        <f>IF($B510="-","",Datos!$I$16)</f>
        <v/>
      </c>
      <c r="I510" s="406" t="str">
        <f>IF($C510="","",Datos!$G$16)</f>
        <v/>
      </c>
      <c r="J510" s="407" t="str">
        <f>IF($B510="-","",INDEX('Res.Aux.'!$A$12:$AE$722,MATCH($B510,'Res.Aux.'!$Y$12:$Y$722,0),MATCH(J$6,'Res.Aux.'!$A$14:$AE$14,0)))</f>
        <v/>
      </c>
      <c r="K510" s="408" t="str">
        <f>IF($C510="","",Datos!$H$26)</f>
        <v/>
      </c>
      <c r="L510" s="409" t="str">
        <f>IF($I510="","",INDEX(Datos!$D$25:$I$33,MATCH('G. VAR. MAKRO'!$M510,Datos!$E$25:$E$33,0),MATCH('G. VAR. MAKRO'!$L$6,Datos!$D$26:$I$26,0)))</f>
        <v/>
      </c>
      <c r="M510" s="407" t="str">
        <f>IF($I510="","",INDEX('Res.Aux.'!$A$12:$AE$722,MATCH($B510,'Res.Aux.'!$Y$12:$Y$722,0),MATCH(M$6,'Res.Aux.'!$A$22:$AE$22,0)))</f>
        <v/>
      </c>
      <c r="N510" s="410" t="str">
        <f>IF($B510="-","",INDEX('Res.Aux.'!$A$12:$AE$722,MATCH($B510,'Res.Aux.'!$Y$12:$Y$722,0),MATCH(N$6,'Res.Aux.'!$A$14:$AE$14,0)))</f>
        <v/>
      </c>
      <c r="O510" s="411"/>
      <c r="P510" s="412" t="str">
        <f t="shared" si="132"/>
        <v/>
      </c>
      <c r="Q510" s="413" t="str">
        <f t="shared" si="135"/>
        <v>ù</v>
      </c>
      <c r="R510" s="414" t="str">
        <f>IF($B510="-","",INDEX('Res.Aux.'!$A$12:$AE$722,MATCH($B510,'Res.Aux.'!$Y$12:$Y$722,0),MATCH(R$6,'Res.Aux.'!$A$15:$AE$15,0)))</f>
        <v/>
      </c>
      <c r="S510" s="415" t="str">
        <f>IF($B510="-","",INDEX('Res.Aux.'!$A$12:$AE$722,MATCH($B510,'Res.Aux.'!$Y$12:$Y$722,0),MATCH(S$6,'Res.Aux.'!$A$15:$AE$15,0)))</f>
        <v/>
      </c>
      <c r="T510" s="415" t="str">
        <f>IF($B510="-","",INDEX('Res.Aux.'!$A$12:$AE$722,MATCH($B510,'Res.Aux.'!$Y$12:$Y$722,0),MATCH(T$6,'Res.Aux.'!$A$15:$AE$15,0)))</f>
        <v/>
      </c>
      <c r="U510" s="416" t="str">
        <f>IF($B510="-","",INDEX('Res.Aux.'!$A$12:$AE$722,MATCH($B510,'Res.Aux.'!$Y$12:$Y$722,0),MATCH(U$6,'Res.Aux.'!$A$15:$AE$15,0)))</f>
        <v/>
      </c>
      <c r="V510" s="417"/>
      <c r="W510" s="414" t="str">
        <f t="shared" si="136"/>
        <v>-</v>
      </c>
      <c r="X510" s="415" t="str">
        <f t="shared" si="137"/>
        <v>-</v>
      </c>
      <c r="Y510" s="415" t="str">
        <f t="shared" si="138"/>
        <v>-</v>
      </c>
      <c r="Z510" s="416" t="str">
        <f t="shared" si="139"/>
        <v>-</v>
      </c>
      <c r="AA510" s="417"/>
      <c r="AB510" s="414" t="str">
        <f t="shared" si="140"/>
        <v>-</v>
      </c>
      <c r="AC510" s="415" t="str">
        <f t="shared" si="141"/>
        <v>-</v>
      </c>
      <c r="AD510" s="415" t="str">
        <f t="shared" si="142"/>
        <v>-</v>
      </c>
      <c r="AE510" s="416" t="str">
        <f t="shared" si="143"/>
        <v>-</v>
      </c>
      <c r="AF510" s="417"/>
      <c r="AG510" s="410" t="str">
        <f t="shared" si="144"/>
        <v>-</v>
      </c>
      <c r="AH510" s="417"/>
      <c r="AI510" s="418" t="str">
        <f t="shared" si="145"/>
        <v>ù</v>
      </c>
      <c r="AJ510" s="419" t="str">
        <f t="shared" si="146"/>
        <v>~</v>
      </c>
      <c r="AK510" s="417"/>
      <c r="AL510" s="414" t="str">
        <f t="shared" si="147"/>
        <v>-</v>
      </c>
      <c r="AM510" s="416" t="str">
        <f t="shared" si="148"/>
        <v>-</v>
      </c>
    </row>
    <row r="511" spans="2:39" ht="15" x14ac:dyDescent="0.3">
      <c r="B511" s="400" t="str">
        <f>IF(MAX(B$7:B510)+1&gt;MAX('Res.Aux.'!$Y$23:$Y$722),"-",MAX(B$7:B510)+1)</f>
        <v>-</v>
      </c>
      <c r="C511" s="401" t="str">
        <f>IF($B511="-","",INDEX('Res.Aux.'!$A$12:$AE$722,MATCH($B511,'Res.Aux.'!$Y$12:$Y$722,0),MATCH(C$6,'Res.Aux.'!$A$14:$AE$14,0)))</f>
        <v/>
      </c>
      <c r="D511" s="402" t="str">
        <f t="shared" si="133"/>
        <v/>
      </c>
      <c r="E511" s="403" t="str">
        <f>IF($B511="-","",INDEX('Res.Aux.'!$A$12:$AE$722,MATCH($B511,'Res.Aux.'!$Y$12:$Y$722,0),MATCH(E$6,'Res.Aux.'!$A$14:$AE$14,0)))</f>
        <v/>
      </c>
      <c r="F511" s="402" t="str">
        <f t="shared" si="134"/>
        <v/>
      </c>
      <c r="G511" s="404" t="str">
        <f>IF($B511="-","",INDEX('Res.Aux.'!$A$12:$AE$722,MATCH($B511,'Res.Aux.'!$Y$12:$Y$722,0),MATCH(G$6,'Res.Aux.'!$A$14:$AE$14,0)))</f>
        <v/>
      </c>
      <c r="H511" s="405" t="str">
        <f>IF($B511="-","",Datos!$I$16)</f>
        <v/>
      </c>
      <c r="I511" s="406" t="str">
        <f>IF($C511="","",Datos!$G$16)</f>
        <v/>
      </c>
      <c r="J511" s="407" t="str">
        <f>IF($B511="-","",INDEX('Res.Aux.'!$A$12:$AE$722,MATCH($B511,'Res.Aux.'!$Y$12:$Y$722,0),MATCH(J$6,'Res.Aux.'!$A$14:$AE$14,0)))</f>
        <v/>
      </c>
      <c r="K511" s="408" t="str">
        <f>IF($C511="","",Datos!$H$26)</f>
        <v/>
      </c>
      <c r="L511" s="409" t="str">
        <f>IF($I511="","",INDEX(Datos!$D$25:$I$33,MATCH('G. VAR. MAKRO'!$M511,Datos!$E$25:$E$33,0),MATCH('G. VAR. MAKRO'!$L$6,Datos!$D$26:$I$26,0)))</f>
        <v/>
      </c>
      <c r="M511" s="407" t="str">
        <f>IF($I511="","",INDEX('Res.Aux.'!$A$12:$AE$722,MATCH($B511,'Res.Aux.'!$Y$12:$Y$722,0),MATCH(M$6,'Res.Aux.'!$A$22:$AE$22,0)))</f>
        <v/>
      </c>
      <c r="N511" s="410" t="str">
        <f>IF($B511="-","",INDEX('Res.Aux.'!$A$12:$AE$722,MATCH($B511,'Res.Aux.'!$Y$12:$Y$722,0),MATCH(N$6,'Res.Aux.'!$A$14:$AE$14,0)))</f>
        <v/>
      </c>
      <c r="O511" s="411"/>
      <c r="P511" s="412" t="str">
        <f t="shared" si="132"/>
        <v/>
      </c>
      <c r="Q511" s="413" t="str">
        <f t="shared" si="135"/>
        <v>ù</v>
      </c>
      <c r="R511" s="414" t="str">
        <f>IF($B511="-","",INDEX('Res.Aux.'!$A$12:$AE$722,MATCH($B511,'Res.Aux.'!$Y$12:$Y$722,0),MATCH(R$6,'Res.Aux.'!$A$15:$AE$15,0)))</f>
        <v/>
      </c>
      <c r="S511" s="415" t="str">
        <f>IF($B511="-","",INDEX('Res.Aux.'!$A$12:$AE$722,MATCH($B511,'Res.Aux.'!$Y$12:$Y$722,0),MATCH(S$6,'Res.Aux.'!$A$15:$AE$15,0)))</f>
        <v/>
      </c>
      <c r="T511" s="415" t="str">
        <f>IF($B511="-","",INDEX('Res.Aux.'!$A$12:$AE$722,MATCH($B511,'Res.Aux.'!$Y$12:$Y$722,0),MATCH(T$6,'Res.Aux.'!$A$15:$AE$15,0)))</f>
        <v/>
      </c>
      <c r="U511" s="416" t="str">
        <f>IF($B511="-","",INDEX('Res.Aux.'!$A$12:$AE$722,MATCH($B511,'Res.Aux.'!$Y$12:$Y$722,0),MATCH(U$6,'Res.Aux.'!$A$15:$AE$15,0)))</f>
        <v/>
      </c>
      <c r="V511" s="417"/>
      <c r="W511" s="414" t="str">
        <f t="shared" si="136"/>
        <v>-</v>
      </c>
      <c r="X511" s="415" t="str">
        <f t="shared" si="137"/>
        <v>-</v>
      </c>
      <c r="Y511" s="415" t="str">
        <f t="shared" si="138"/>
        <v>-</v>
      </c>
      <c r="Z511" s="416" t="str">
        <f t="shared" si="139"/>
        <v>-</v>
      </c>
      <c r="AA511" s="417"/>
      <c r="AB511" s="414" t="str">
        <f t="shared" si="140"/>
        <v>-</v>
      </c>
      <c r="AC511" s="415" t="str">
        <f t="shared" si="141"/>
        <v>-</v>
      </c>
      <c r="AD511" s="415" t="str">
        <f t="shared" si="142"/>
        <v>-</v>
      </c>
      <c r="AE511" s="416" t="str">
        <f t="shared" si="143"/>
        <v>-</v>
      </c>
      <c r="AF511" s="417"/>
      <c r="AG511" s="410" t="str">
        <f t="shared" si="144"/>
        <v>-</v>
      </c>
      <c r="AH511" s="417"/>
      <c r="AI511" s="418" t="str">
        <f t="shared" si="145"/>
        <v>ù</v>
      </c>
      <c r="AJ511" s="419" t="str">
        <f t="shared" si="146"/>
        <v>~</v>
      </c>
      <c r="AK511" s="417"/>
      <c r="AL511" s="414" t="str">
        <f t="shared" si="147"/>
        <v>-</v>
      </c>
      <c r="AM511" s="416" t="str">
        <f t="shared" si="148"/>
        <v>-</v>
      </c>
    </row>
    <row r="512" spans="2:39" ht="15" x14ac:dyDescent="0.3">
      <c r="B512" s="400" t="str">
        <f>IF(MAX(B$7:B511)+1&gt;MAX('Res.Aux.'!$Y$23:$Y$722),"-",MAX(B$7:B511)+1)</f>
        <v>-</v>
      </c>
      <c r="C512" s="401" t="str">
        <f>IF($B512="-","",INDEX('Res.Aux.'!$A$12:$AE$722,MATCH($B512,'Res.Aux.'!$Y$12:$Y$722,0),MATCH(C$6,'Res.Aux.'!$A$14:$AE$14,0)))</f>
        <v/>
      </c>
      <c r="D512" s="402" t="str">
        <f t="shared" si="133"/>
        <v/>
      </c>
      <c r="E512" s="403" t="str">
        <f>IF($B512="-","",INDEX('Res.Aux.'!$A$12:$AE$722,MATCH($B512,'Res.Aux.'!$Y$12:$Y$722,0),MATCH(E$6,'Res.Aux.'!$A$14:$AE$14,0)))</f>
        <v/>
      </c>
      <c r="F512" s="402" t="str">
        <f t="shared" si="134"/>
        <v/>
      </c>
      <c r="G512" s="404" t="str">
        <f>IF($B512="-","",INDEX('Res.Aux.'!$A$12:$AE$722,MATCH($B512,'Res.Aux.'!$Y$12:$Y$722,0),MATCH(G$6,'Res.Aux.'!$A$14:$AE$14,0)))</f>
        <v/>
      </c>
      <c r="H512" s="405" t="str">
        <f>IF($B512="-","",Datos!$I$16)</f>
        <v/>
      </c>
      <c r="I512" s="406" t="str">
        <f>IF($C512="","",Datos!$G$16)</f>
        <v/>
      </c>
      <c r="J512" s="407" t="str">
        <f>IF($B512="-","",INDEX('Res.Aux.'!$A$12:$AE$722,MATCH($B512,'Res.Aux.'!$Y$12:$Y$722,0),MATCH(J$6,'Res.Aux.'!$A$14:$AE$14,0)))</f>
        <v/>
      </c>
      <c r="K512" s="408" t="str">
        <f>IF($C512="","",Datos!$H$26)</f>
        <v/>
      </c>
      <c r="L512" s="409" t="str">
        <f>IF($I512="","",INDEX(Datos!$D$25:$I$33,MATCH('G. VAR. MAKRO'!$M512,Datos!$E$25:$E$33,0),MATCH('G. VAR. MAKRO'!$L$6,Datos!$D$26:$I$26,0)))</f>
        <v/>
      </c>
      <c r="M512" s="407" t="str">
        <f>IF($I512="","",INDEX('Res.Aux.'!$A$12:$AE$722,MATCH($B512,'Res.Aux.'!$Y$12:$Y$722,0),MATCH(M$6,'Res.Aux.'!$A$22:$AE$22,0)))</f>
        <v/>
      </c>
      <c r="N512" s="410" t="str">
        <f>IF($B512="-","",INDEX('Res.Aux.'!$A$12:$AE$722,MATCH($B512,'Res.Aux.'!$Y$12:$Y$722,0),MATCH(N$6,'Res.Aux.'!$A$14:$AE$14,0)))</f>
        <v/>
      </c>
      <c r="O512" s="411"/>
      <c r="P512" s="412" t="str">
        <f t="shared" si="132"/>
        <v/>
      </c>
      <c r="Q512" s="413" t="str">
        <f t="shared" si="135"/>
        <v>ù</v>
      </c>
      <c r="R512" s="414" t="str">
        <f>IF($B512="-","",INDEX('Res.Aux.'!$A$12:$AE$722,MATCH($B512,'Res.Aux.'!$Y$12:$Y$722,0),MATCH(R$6,'Res.Aux.'!$A$15:$AE$15,0)))</f>
        <v/>
      </c>
      <c r="S512" s="415" t="str">
        <f>IF($B512="-","",INDEX('Res.Aux.'!$A$12:$AE$722,MATCH($B512,'Res.Aux.'!$Y$12:$Y$722,0),MATCH(S$6,'Res.Aux.'!$A$15:$AE$15,0)))</f>
        <v/>
      </c>
      <c r="T512" s="415" t="str">
        <f>IF($B512="-","",INDEX('Res.Aux.'!$A$12:$AE$722,MATCH($B512,'Res.Aux.'!$Y$12:$Y$722,0),MATCH(T$6,'Res.Aux.'!$A$15:$AE$15,0)))</f>
        <v/>
      </c>
      <c r="U512" s="416" t="str">
        <f>IF($B512="-","",INDEX('Res.Aux.'!$A$12:$AE$722,MATCH($B512,'Res.Aux.'!$Y$12:$Y$722,0),MATCH(U$6,'Res.Aux.'!$A$15:$AE$15,0)))</f>
        <v/>
      </c>
      <c r="V512" s="417"/>
      <c r="W512" s="414" t="str">
        <f t="shared" si="136"/>
        <v>-</v>
      </c>
      <c r="X512" s="415" t="str">
        <f t="shared" si="137"/>
        <v>-</v>
      </c>
      <c r="Y512" s="415" t="str">
        <f t="shared" si="138"/>
        <v>-</v>
      </c>
      <c r="Z512" s="416" t="str">
        <f t="shared" si="139"/>
        <v>-</v>
      </c>
      <c r="AA512" s="417"/>
      <c r="AB512" s="414" t="str">
        <f t="shared" si="140"/>
        <v>-</v>
      </c>
      <c r="AC512" s="415" t="str">
        <f t="shared" si="141"/>
        <v>-</v>
      </c>
      <c r="AD512" s="415" t="str">
        <f t="shared" si="142"/>
        <v>-</v>
      </c>
      <c r="AE512" s="416" t="str">
        <f t="shared" si="143"/>
        <v>-</v>
      </c>
      <c r="AF512" s="417"/>
      <c r="AG512" s="410" t="str">
        <f t="shared" si="144"/>
        <v>-</v>
      </c>
      <c r="AH512" s="417"/>
      <c r="AI512" s="418" t="str">
        <f t="shared" si="145"/>
        <v>ù</v>
      </c>
      <c r="AJ512" s="419" t="str">
        <f t="shared" si="146"/>
        <v>~</v>
      </c>
      <c r="AK512" s="417"/>
      <c r="AL512" s="414" t="str">
        <f t="shared" si="147"/>
        <v>-</v>
      </c>
      <c r="AM512" s="416" t="str">
        <f t="shared" si="148"/>
        <v>-</v>
      </c>
    </row>
    <row r="513" spans="2:39" ht="15" x14ac:dyDescent="0.3">
      <c r="B513" s="400" t="str">
        <f>IF(MAX(B$7:B512)+1&gt;MAX('Res.Aux.'!$Y$23:$Y$722),"-",MAX(B$7:B512)+1)</f>
        <v>-</v>
      </c>
      <c r="C513" s="401" t="str">
        <f>IF($B513="-","",INDEX('Res.Aux.'!$A$12:$AE$722,MATCH($B513,'Res.Aux.'!$Y$12:$Y$722,0),MATCH(C$6,'Res.Aux.'!$A$14:$AE$14,0)))</f>
        <v/>
      </c>
      <c r="D513" s="402" t="str">
        <f t="shared" si="133"/>
        <v/>
      </c>
      <c r="E513" s="403" t="str">
        <f>IF($B513="-","",INDEX('Res.Aux.'!$A$12:$AE$722,MATCH($B513,'Res.Aux.'!$Y$12:$Y$722,0),MATCH(E$6,'Res.Aux.'!$A$14:$AE$14,0)))</f>
        <v/>
      </c>
      <c r="F513" s="402" t="str">
        <f t="shared" si="134"/>
        <v/>
      </c>
      <c r="G513" s="404" t="str">
        <f>IF($B513="-","",INDEX('Res.Aux.'!$A$12:$AE$722,MATCH($B513,'Res.Aux.'!$Y$12:$Y$722,0),MATCH(G$6,'Res.Aux.'!$A$14:$AE$14,0)))</f>
        <v/>
      </c>
      <c r="H513" s="405" t="str">
        <f>IF($B513="-","",Datos!$I$16)</f>
        <v/>
      </c>
      <c r="I513" s="406" t="str">
        <f>IF($C513="","",Datos!$G$16)</f>
        <v/>
      </c>
      <c r="J513" s="407" t="str">
        <f>IF($B513="-","",INDEX('Res.Aux.'!$A$12:$AE$722,MATCH($B513,'Res.Aux.'!$Y$12:$Y$722,0),MATCH(J$6,'Res.Aux.'!$A$14:$AE$14,0)))</f>
        <v/>
      </c>
      <c r="K513" s="408" t="str">
        <f>IF($C513="","",Datos!$H$26)</f>
        <v/>
      </c>
      <c r="L513" s="409" t="str">
        <f>IF($I513="","",INDEX(Datos!$D$25:$I$33,MATCH('G. VAR. MAKRO'!$M513,Datos!$E$25:$E$33,0),MATCH('G. VAR. MAKRO'!$L$6,Datos!$D$26:$I$26,0)))</f>
        <v/>
      </c>
      <c r="M513" s="407" t="str">
        <f>IF($I513="","",INDEX('Res.Aux.'!$A$12:$AE$722,MATCH($B513,'Res.Aux.'!$Y$12:$Y$722,0),MATCH(M$6,'Res.Aux.'!$A$22:$AE$22,0)))</f>
        <v/>
      </c>
      <c r="N513" s="410" t="str">
        <f>IF($B513="-","",INDEX('Res.Aux.'!$A$12:$AE$722,MATCH($B513,'Res.Aux.'!$Y$12:$Y$722,0),MATCH(N$6,'Res.Aux.'!$A$14:$AE$14,0)))</f>
        <v/>
      </c>
      <c r="O513" s="411"/>
      <c r="P513" s="412" t="str">
        <f t="shared" si="132"/>
        <v/>
      </c>
      <c r="Q513" s="413" t="str">
        <f t="shared" si="135"/>
        <v>ù</v>
      </c>
      <c r="R513" s="414" t="str">
        <f>IF($B513="-","",INDEX('Res.Aux.'!$A$12:$AE$722,MATCH($B513,'Res.Aux.'!$Y$12:$Y$722,0),MATCH(R$6,'Res.Aux.'!$A$15:$AE$15,0)))</f>
        <v/>
      </c>
      <c r="S513" s="415" t="str">
        <f>IF($B513="-","",INDEX('Res.Aux.'!$A$12:$AE$722,MATCH($B513,'Res.Aux.'!$Y$12:$Y$722,0),MATCH(S$6,'Res.Aux.'!$A$15:$AE$15,0)))</f>
        <v/>
      </c>
      <c r="T513" s="415" t="str">
        <f>IF($B513="-","",INDEX('Res.Aux.'!$A$12:$AE$722,MATCH($B513,'Res.Aux.'!$Y$12:$Y$722,0),MATCH(T$6,'Res.Aux.'!$A$15:$AE$15,0)))</f>
        <v/>
      </c>
      <c r="U513" s="416" t="str">
        <f>IF($B513="-","",INDEX('Res.Aux.'!$A$12:$AE$722,MATCH($B513,'Res.Aux.'!$Y$12:$Y$722,0),MATCH(U$6,'Res.Aux.'!$A$15:$AE$15,0)))</f>
        <v/>
      </c>
      <c r="V513" s="417"/>
      <c r="W513" s="414" t="str">
        <f t="shared" si="136"/>
        <v>-</v>
      </c>
      <c r="X513" s="415" t="str">
        <f t="shared" si="137"/>
        <v>-</v>
      </c>
      <c r="Y513" s="415" t="str">
        <f t="shared" si="138"/>
        <v>-</v>
      </c>
      <c r="Z513" s="416" t="str">
        <f t="shared" si="139"/>
        <v>-</v>
      </c>
      <c r="AA513" s="417"/>
      <c r="AB513" s="414" t="str">
        <f t="shared" si="140"/>
        <v>-</v>
      </c>
      <c r="AC513" s="415" t="str">
        <f t="shared" si="141"/>
        <v>-</v>
      </c>
      <c r="AD513" s="415" t="str">
        <f t="shared" si="142"/>
        <v>-</v>
      </c>
      <c r="AE513" s="416" t="str">
        <f t="shared" si="143"/>
        <v>-</v>
      </c>
      <c r="AF513" s="417"/>
      <c r="AG513" s="410" t="str">
        <f t="shared" si="144"/>
        <v>-</v>
      </c>
      <c r="AH513" s="417"/>
      <c r="AI513" s="418" t="str">
        <f t="shared" si="145"/>
        <v>ù</v>
      </c>
      <c r="AJ513" s="419" t="str">
        <f t="shared" si="146"/>
        <v>~</v>
      </c>
      <c r="AK513" s="417"/>
      <c r="AL513" s="414" t="str">
        <f t="shared" si="147"/>
        <v>-</v>
      </c>
      <c r="AM513" s="416" t="str">
        <f t="shared" si="148"/>
        <v>-</v>
      </c>
    </row>
    <row r="514" spans="2:39" ht="15" x14ac:dyDescent="0.3">
      <c r="B514" s="400" t="str">
        <f>IF(MAX(B$7:B513)+1&gt;MAX('Res.Aux.'!$Y$23:$Y$722),"-",MAX(B$7:B513)+1)</f>
        <v>-</v>
      </c>
      <c r="C514" s="401" t="str">
        <f>IF($B514="-","",INDEX('Res.Aux.'!$A$12:$AE$722,MATCH($B514,'Res.Aux.'!$Y$12:$Y$722,0),MATCH(C$6,'Res.Aux.'!$A$14:$AE$14,0)))</f>
        <v/>
      </c>
      <c r="D514" s="402" t="str">
        <f t="shared" si="133"/>
        <v/>
      </c>
      <c r="E514" s="403" t="str">
        <f>IF($B514="-","",INDEX('Res.Aux.'!$A$12:$AE$722,MATCH($B514,'Res.Aux.'!$Y$12:$Y$722,0),MATCH(E$6,'Res.Aux.'!$A$14:$AE$14,0)))</f>
        <v/>
      </c>
      <c r="F514" s="402" t="str">
        <f t="shared" si="134"/>
        <v/>
      </c>
      <c r="G514" s="404" t="str">
        <f>IF($B514="-","",INDEX('Res.Aux.'!$A$12:$AE$722,MATCH($B514,'Res.Aux.'!$Y$12:$Y$722,0),MATCH(G$6,'Res.Aux.'!$A$14:$AE$14,0)))</f>
        <v/>
      </c>
      <c r="H514" s="405" t="str">
        <f>IF($B514="-","",Datos!$I$16)</f>
        <v/>
      </c>
      <c r="I514" s="406" t="str">
        <f>IF($C514="","",Datos!$G$16)</f>
        <v/>
      </c>
      <c r="J514" s="407" t="str">
        <f>IF($B514="-","",INDEX('Res.Aux.'!$A$12:$AE$722,MATCH($B514,'Res.Aux.'!$Y$12:$Y$722,0),MATCH(J$6,'Res.Aux.'!$A$14:$AE$14,0)))</f>
        <v/>
      </c>
      <c r="K514" s="408" t="str">
        <f>IF($C514="","",Datos!$H$26)</f>
        <v/>
      </c>
      <c r="L514" s="409" t="str">
        <f>IF($I514="","",INDEX(Datos!$D$25:$I$33,MATCH('G. VAR. MAKRO'!$M514,Datos!$E$25:$E$33,0),MATCH('G. VAR. MAKRO'!$L$6,Datos!$D$26:$I$26,0)))</f>
        <v/>
      </c>
      <c r="M514" s="407" t="str">
        <f>IF($I514="","",INDEX('Res.Aux.'!$A$12:$AE$722,MATCH($B514,'Res.Aux.'!$Y$12:$Y$722,0),MATCH(M$6,'Res.Aux.'!$A$22:$AE$22,0)))</f>
        <v/>
      </c>
      <c r="N514" s="410" t="str">
        <f>IF($B514="-","",INDEX('Res.Aux.'!$A$12:$AE$722,MATCH($B514,'Res.Aux.'!$Y$12:$Y$722,0),MATCH(N$6,'Res.Aux.'!$A$14:$AE$14,0)))</f>
        <v/>
      </c>
      <c r="O514" s="411"/>
      <c r="P514" s="412" t="str">
        <f t="shared" si="132"/>
        <v/>
      </c>
      <c r="Q514" s="413" t="str">
        <f t="shared" si="135"/>
        <v>ù</v>
      </c>
      <c r="R514" s="414" t="str">
        <f>IF($B514="-","",INDEX('Res.Aux.'!$A$12:$AE$722,MATCH($B514,'Res.Aux.'!$Y$12:$Y$722,0),MATCH(R$6,'Res.Aux.'!$A$15:$AE$15,0)))</f>
        <v/>
      </c>
      <c r="S514" s="415" t="str">
        <f>IF($B514="-","",INDEX('Res.Aux.'!$A$12:$AE$722,MATCH($B514,'Res.Aux.'!$Y$12:$Y$722,0),MATCH(S$6,'Res.Aux.'!$A$15:$AE$15,0)))</f>
        <v/>
      </c>
      <c r="T514" s="415" t="str">
        <f>IF($B514="-","",INDEX('Res.Aux.'!$A$12:$AE$722,MATCH($B514,'Res.Aux.'!$Y$12:$Y$722,0),MATCH(T$6,'Res.Aux.'!$A$15:$AE$15,0)))</f>
        <v/>
      </c>
      <c r="U514" s="416" t="str">
        <f>IF($B514="-","",INDEX('Res.Aux.'!$A$12:$AE$722,MATCH($B514,'Res.Aux.'!$Y$12:$Y$722,0),MATCH(U$6,'Res.Aux.'!$A$15:$AE$15,0)))</f>
        <v/>
      </c>
      <c r="V514" s="417"/>
      <c r="W514" s="414" t="str">
        <f t="shared" si="136"/>
        <v>-</v>
      </c>
      <c r="X514" s="415" t="str">
        <f t="shared" si="137"/>
        <v>-</v>
      </c>
      <c r="Y514" s="415" t="str">
        <f t="shared" si="138"/>
        <v>-</v>
      </c>
      <c r="Z514" s="416" t="str">
        <f t="shared" si="139"/>
        <v>-</v>
      </c>
      <c r="AA514" s="417"/>
      <c r="AB514" s="414" t="str">
        <f t="shared" si="140"/>
        <v>-</v>
      </c>
      <c r="AC514" s="415" t="str">
        <f t="shared" si="141"/>
        <v>-</v>
      </c>
      <c r="AD514" s="415" t="str">
        <f t="shared" si="142"/>
        <v>-</v>
      </c>
      <c r="AE514" s="416" t="str">
        <f t="shared" si="143"/>
        <v>-</v>
      </c>
      <c r="AF514" s="417"/>
      <c r="AG514" s="410" t="str">
        <f t="shared" si="144"/>
        <v>-</v>
      </c>
      <c r="AH514" s="417"/>
      <c r="AI514" s="418" t="str">
        <f t="shared" si="145"/>
        <v>ù</v>
      </c>
      <c r="AJ514" s="419" t="str">
        <f t="shared" si="146"/>
        <v>~</v>
      </c>
      <c r="AK514" s="417"/>
      <c r="AL514" s="414" t="str">
        <f t="shared" si="147"/>
        <v>-</v>
      </c>
      <c r="AM514" s="416" t="str">
        <f t="shared" si="148"/>
        <v>-</v>
      </c>
    </row>
    <row r="515" spans="2:39" ht="15" x14ac:dyDescent="0.3">
      <c r="B515" s="400" t="str">
        <f>IF(MAX(B$7:B514)+1&gt;MAX('Res.Aux.'!$Y$23:$Y$722),"-",MAX(B$7:B514)+1)</f>
        <v>-</v>
      </c>
      <c r="C515" s="401" t="str">
        <f>IF($B515="-","",INDEX('Res.Aux.'!$A$12:$AE$722,MATCH($B515,'Res.Aux.'!$Y$12:$Y$722,0),MATCH(C$6,'Res.Aux.'!$A$14:$AE$14,0)))</f>
        <v/>
      </c>
      <c r="D515" s="402" t="str">
        <f t="shared" si="133"/>
        <v/>
      </c>
      <c r="E515" s="403" t="str">
        <f>IF($B515="-","",INDEX('Res.Aux.'!$A$12:$AE$722,MATCH($B515,'Res.Aux.'!$Y$12:$Y$722,0),MATCH(E$6,'Res.Aux.'!$A$14:$AE$14,0)))</f>
        <v/>
      </c>
      <c r="F515" s="402" t="str">
        <f t="shared" si="134"/>
        <v/>
      </c>
      <c r="G515" s="404" t="str">
        <f>IF($B515="-","",INDEX('Res.Aux.'!$A$12:$AE$722,MATCH($B515,'Res.Aux.'!$Y$12:$Y$722,0),MATCH(G$6,'Res.Aux.'!$A$14:$AE$14,0)))</f>
        <v/>
      </c>
      <c r="H515" s="405" t="str">
        <f>IF($B515="-","",Datos!$I$16)</f>
        <v/>
      </c>
      <c r="I515" s="406" t="str">
        <f>IF($C515="","",Datos!$G$16)</f>
        <v/>
      </c>
      <c r="J515" s="407" t="str">
        <f>IF($B515="-","",INDEX('Res.Aux.'!$A$12:$AE$722,MATCH($B515,'Res.Aux.'!$Y$12:$Y$722,0),MATCH(J$6,'Res.Aux.'!$A$14:$AE$14,0)))</f>
        <v/>
      </c>
      <c r="K515" s="408" t="str">
        <f>IF($C515="","",Datos!$H$26)</f>
        <v/>
      </c>
      <c r="L515" s="409" t="str">
        <f>IF($I515="","",INDEX(Datos!$D$25:$I$33,MATCH('G. VAR. MAKRO'!$M515,Datos!$E$25:$E$33,0),MATCH('G. VAR. MAKRO'!$L$6,Datos!$D$26:$I$26,0)))</f>
        <v/>
      </c>
      <c r="M515" s="407" t="str">
        <f>IF($I515="","",INDEX('Res.Aux.'!$A$12:$AE$722,MATCH($B515,'Res.Aux.'!$Y$12:$Y$722,0),MATCH(M$6,'Res.Aux.'!$A$22:$AE$22,0)))</f>
        <v/>
      </c>
      <c r="N515" s="410" t="str">
        <f>IF($B515="-","",INDEX('Res.Aux.'!$A$12:$AE$722,MATCH($B515,'Res.Aux.'!$Y$12:$Y$722,0),MATCH(N$6,'Res.Aux.'!$A$14:$AE$14,0)))</f>
        <v/>
      </c>
      <c r="O515" s="411"/>
      <c r="P515" s="412" t="str">
        <f t="shared" si="132"/>
        <v/>
      </c>
      <c r="Q515" s="413" t="str">
        <f t="shared" si="135"/>
        <v>ù</v>
      </c>
      <c r="R515" s="414" t="str">
        <f>IF($B515="-","",INDEX('Res.Aux.'!$A$12:$AE$722,MATCH($B515,'Res.Aux.'!$Y$12:$Y$722,0),MATCH(R$6,'Res.Aux.'!$A$15:$AE$15,0)))</f>
        <v/>
      </c>
      <c r="S515" s="415" t="str">
        <f>IF($B515="-","",INDEX('Res.Aux.'!$A$12:$AE$722,MATCH($B515,'Res.Aux.'!$Y$12:$Y$722,0),MATCH(S$6,'Res.Aux.'!$A$15:$AE$15,0)))</f>
        <v/>
      </c>
      <c r="T515" s="415" t="str">
        <f>IF($B515="-","",INDEX('Res.Aux.'!$A$12:$AE$722,MATCH($B515,'Res.Aux.'!$Y$12:$Y$722,0),MATCH(T$6,'Res.Aux.'!$A$15:$AE$15,0)))</f>
        <v/>
      </c>
      <c r="U515" s="416" t="str">
        <f>IF($B515="-","",INDEX('Res.Aux.'!$A$12:$AE$722,MATCH($B515,'Res.Aux.'!$Y$12:$Y$722,0),MATCH(U$6,'Res.Aux.'!$A$15:$AE$15,0)))</f>
        <v/>
      </c>
      <c r="V515" s="417"/>
      <c r="W515" s="414" t="str">
        <f t="shared" si="136"/>
        <v>-</v>
      </c>
      <c r="X515" s="415" t="str">
        <f t="shared" si="137"/>
        <v>-</v>
      </c>
      <c r="Y515" s="415" t="str">
        <f t="shared" si="138"/>
        <v>-</v>
      </c>
      <c r="Z515" s="416" t="str">
        <f t="shared" si="139"/>
        <v>-</v>
      </c>
      <c r="AA515" s="417"/>
      <c r="AB515" s="414" t="str">
        <f t="shared" si="140"/>
        <v>-</v>
      </c>
      <c r="AC515" s="415" t="str">
        <f t="shared" si="141"/>
        <v>-</v>
      </c>
      <c r="AD515" s="415" t="str">
        <f t="shared" si="142"/>
        <v>-</v>
      </c>
      <c r="AE515" s="416" t="str">
        <f t="shared" si="143"/>
        <v>-</v>
      </c>
      <c r="AF515" s="417"/>
      <c r="AG515" s="410" t="str">
        <f t="shared" si="144"/>
        <v>-</v>
      </c>
      <c r="AH515" s="417"/>
      <c r="AI515" s="418" t="str">
        <f t="shared" si="145"/>
        <v>ù</v>
      </c>
      <c r="AJ515" s="419" t="str">
        <f t="shared" si="146"/>
        <v>~</v>
      </c>
      <c r="AK515" s="417"/>
      <c r="AL515" s="414" t="str">
        <f t="shared" si="147"/>
        <v>-</v>
      </c>
      <c r="AM515" s="416" t="str">
        <f t="shared" si="148"/>
        <v>-</v>
      </c>
    </row>
    <row r="516" spans="2:39" ht="15" x14ac:dyDescent="0.3">
      <c r="B516" s="400" t="str">
        <f>IF(MAX(B$7:B515)+1&gt;MAX('Res.Aux.'!$Y$23:$Y$722),"-",MAX(B$7:B515)+1)</f>
        <v>-</v>
      </c>
      <c r="C516" s="401" t="str">
        <f>IF($B516="-","",INDEX('Res.Aux.'!$A$12:$AE$722,MATCH($B516,'Res.Aux.'!$Y$12:$Y$722,0),MATCH(C$6,'Res.Aux.'!$A$14:$AE$14,0)))</f>
        <v/>
      </c>
      <c r="D516" s="402" t="str">
        <f t="shared" si="133"/>
        <v/>
      </c>
      <c r="E516" s="403" t="str">
        <f>IF($B516="-","",INDEX('Res.Aux.'!$A$12:$AE$722,MATCH($B516,'Res.Aux.'!$Y$12:$Y$722,0),MATCH(E$6,'Res.Aux.'!$A$14:$AE$14,0)))</f>
        <v/>
      </c>
      <c r="F516" s="402" t="str">
        <f t="shared" si="134"/>
        <v/>
      </c>
      <c r="G516" s="404" t="str">
        <f>IF($B516="-","",INDEX('Res.Aux.'!$A$12:$AE$722,MATCH($B516,'Res.Aux.'!$Y$12:$Y$722,0),MATCH(G$6,'Res.Aux.'!$A$14:$AE$14,0)))</f>
        <v/>
      </c>
      <c r="H516" s="405" t="str">
        <f>IF($B516="-","",Datos!$I$16)</f>
        <v/>
      </c>
      <c r="I516" s="406" t="str">
        <f>IF($C516="","",Datos!$G$16)</f>
        <v/>
      </c>
      <c r="J516" s="407" t="str">
        <f>IF($B516="-","",INDEX('Res.Aux.'!$A$12:$AE$722,MATCH($B516,'Res.Aux.'!$Y$12:$Y$722,0),MATCH(J$6,'Res.Aux.'!$A$14:$AE$14,0)))</f>
        <v/>
      </c>
      <c r="K516" s="408" t="str">
        <f>IF($C516="","",Datos!$H$26)</f>
        <v/>
      </c>
      <c r="L516" s="409" t="str">
        <f>IF($I516="","",INDEX(Datos!$D$25:$I$33,MATCH('G. VAR. MAKRO'!$M516,Datos!$E$25:$E$33,0),MATCH('G. VAR. MAKRO'!$L$6,Datos!$D$26:$I$26,0)))</f>
        <v/>
      </c>
      <c r="M516" s="407" t="str">
        <f>IF($I516="","",INDEX('Res.Aux.'!$A$12:$AE$722,MATCH($B516,'Res.Aux.'!$Y$12:$Y$722,0),MATCH(M$6,'Res.Aux.'!$A$22:$AE$22,0)))</f>
        <v/>
      </c>
      <c r="N516" s="410" t="str">
        <f>IF($B516="-","",INDEX('Res.Aux.'!$A$12:$AE$722,MATCH($B516,'Res.Aux.'!$Y$12:$Y$722,0),MATCH(N$6,'Res.Aux.'!$A$14:$AE$14,0)))</f>
        <v/>
      </c>
      <c r="O516" s="411"/>
      <c r="P516" s="412" t="str">
        <f t="shared" si="132"/>
        <v/>
      </c>
      <c r="Q516" s="413" t="str">
        <f t="shared" si="135"/>
        <v>ù</v>
      </c>
      <c r="R516" s="414" t="str">
        <f>IF($B516="-","",INDEX('Res.Aux.'!$A$12:$AE$722,MATCH($B516,'Res.Aux.'!$Y$12:$Y$722,0),MATCH(R$6,'Res.Aux.'!$A$15:$AE$15,0)))</f>
        <v/>
      </c>
      <c r="S516" s="415" t="str">
        <f>IF($B516="-","",INDEX('Res.Aux.'!$A$12:$AE$722,MATCH($B516,'Res.Aux.'!$Y$12:$Y$722,0),MATCH(S$6,'Res.Aux.'!$A$15:$AE$15,0)))</f>
        <v/>
      </c>
      <c r="T516" s="415" t="str">
        <f>IF($B516="-","",INDEX('Res.Aux.'!$A$12:$AE$722,MATCH($B516,'Res.Aux.'!$Y$12:$Y$722,0),MATCH(T$6,'Res.Aux.'!$A$15:$AE$15,0)))</f>
        <v/>
      </c>
      <c r="U516" s="416" t="str">
        <f>IF($B516="-","",INDEX('Res.Aux.'!$A$12:$AE$722,MATCH($B516,'Res.Aux.'!$Y$12:$Y$722,0),MATCH(U$6,'Res.Aux.'!$A$15:$AE$15,0)))</f>
        <v/>
      </c>
      <c r="V516" s="417"/>
      <c r="W516" s="414" t="str">
        <f t="shared" si="136"/>
        <v>-</v>
      </c>
      <c r="X516" s="415" t="str">
        <f t="shared" si="137"/>
        <v>-</v>
      </c>
      <c r="Y516" s="415" t="str">
        <f t="shared" si="138"/>
        <v>-</v>
      </c>
      <c r="Z516" s="416" t="str">
        <f t="shared" si="139"/>
        <v>-</v>
      </c>
      <c r="AA516" s="417"/>
      <c r="AB516" s="414" t="str">
        <f t="shared" si="140"/>
        <v>-</v>
      </c>
      <c r="AC516" s="415" t="str">
        <f t="shared" si="141"/>
        <v>-</v>
      </c>
      <c r="AD516" s="415" t="str">
        <f t="shared" si="142"/>
        <v>-</v>
      </c>
      <c r="AE516" s="416" t="str">
        <f t="shared" si="143"/>
        <v>-</v>
      </c>
      <c r="AF516" s="417"/>
      <c r="AG516" s="410" t="str">
        <f t="shared" si="144"/>
        <v>-</v>
      </c>
      <c r="AH516" s="417"/>
      <c r="AI516" s="418" t="str">
        <f t="shared" si="145"/>
        <v>ù</v>
      </c>
      <c r="AJ516" s="419" t="str">
        <f t="shared" si="146"/>
        <v>~</v>
      </c>
      <c r="AK516" s="417"/>
      <c r="AL516" s="414" t="str">
        <f t="shared" si="147"/>
        <v>-</v>
      </c>
      <c r="AM516" s="416" t="str">
        <f t="shared" si="148"/>
        <v>-</v>
      </c>
    </row>
    <row r="517" spans="2:39" ht="15" x14ac:dyDescent="0.3">
      <c r="B517" s="400" t="str">
        <f>IF(MAX(B$7:B516)+1&gt;MAX('Res.Aux.'!$Y$23:$Y$722),"-",MAX(B$7:B516)+1)</f>
        <v>-</v>
      </c>
      <c r="C517" s="401" t="str">
        <f>IF($B517="-","",INDEX('Res.Aux.'!$A$12:$AE$722,MATCH($B517,'Res.Aux.'!$Y$12:$Y$722,0),MATCH(C$6,'Res.Aux.'!$A$14:$AE$14,0)))</f>
        <v/>
      </c>
      <c r="D517" s="402" t="str">
        <f t="shared" si="133"/>
        <v/>
      </c>
      <c r="E517" s="403" t="str">
        <f>IF($B517="-","",INDEX('Res.Aux.'!$A$12:$AE$722,MATCH($B517,'Res.Aux.'!$Y$12:$Y$722,0),MATCH(E$6,'Res.Aux.'!$A$14:$AE$14,0)))</f>
        <v/>
      </c>
      <c r="F517" s="402" t="str">
        <f t="shared" si="134"/>
        <v/>
      </c>
      <c r="G517" s="404" t="str">
        <f>IF($B517="-","",INDEX('Res.Aux.'!$A$12:$AE$722,MATCH($B517,'Res.Aux.'!$Y$12:$Y$722,0),MATCH(G$6,'Res.Aux.'!$A$14:$AE$14,0)))</f>
        <v/>
      </c>
      <c r="H517" s="405" t="str">
        <f>IF($B517="-","",Datos!$I$16)</f>
        <v/>
      </c>
      <c r="I517" s="406" t="str">
        <f>IF($C517="","",Datos!$G$16)</f>
        <v/>
      </c>
      <c r="J517" s="407" t="str">
        <f>IF($B517="-","",INDEX('Res.Aux.'!$A$12:$AE$722,MATCH($B517,'Res.Aux.'!$Y$12:$Y$722,0),MATCH(J$6,'Res.Aux.'!$A$14:$AE$14,0)))</f>
        <v/>
      </c>
      <c r="K517" s="408" t="str">
        <f>IF($C517="","",Datos!$H$26)</f>
        <v/>
      </c>
      <c r="L517" s="409" t="str">
        <f>IF($I517="","",INDEX(Datos!$D$25:$I$33,MATCH('G. VAR. MAKRO'!$M517,Datos!$E$25:$E$33,0),MATCH('G. VAR. MAKRO'!$L$6,Datos!$D$26:$I$26,0)))</f>
        <v/>
      </c>
      <c r="M517" s="407" t="str">
        <f>IF($I517="","",INDEX('Res.Aux.'!$A$12:$AE$722,MATCH($B517,'Res.Aux.'!$Y$12:$Y$722,0),MATCH(M$6,'Res.Aux.'!$A$22:$AE$22,0)))</f>
        <v/>
      </c>
      <c r="N517" s="410" t="str">
        <f>IF($B517="-","",INDEX('Res.Aux.'!$A$12:$AE$722,MATCH($B517,'Res.Aux.'!$Y$12:$Y$722,0),MATCH(N$6,'Res.Aux.'!$A$14:$AE$14,0)))</f>
        <v/>
      </c>
      <c r="O517" s="411"/>
      <c r="P517" s="412" t="str">
        <f t="shared" si="132"/>
        <v/>
      </c>
      <c r="Q517" s="413" t="str">
        <f t="shared" si="135"/>
        <v>ù</v>
      </c>
      <c r="R517" s="414" t="str">
        <f>IF($B517="-","",INDEX('Res.Aux.'!$A$12:$AE$722,MATCH($B517,'Res.Aux.'!$Y$12:$Y$722,0),MATCH(R$6,'Res.Aux.'!$A$15:$AE$15,0)))</f>
        <v/>
      </c>
      <c r="S517" s="415" t="str">
        <f>IF($B517="-","",INDEX('Res.Aux.'!$A$12:$AE$722,MATCH($B517,'Res.Aux.'!$Y$12:$Y$722,0),MATCH(S$6,'Res.Aux.'!$A$15:$AE$15,0)))</f>
        <v/>
      </c>
      <c r="T517" s="415" t="str">
        <f>IF($B517="-","",INDEX('Res.Aux.'!$A$12:$AE$722,MATCH($B517,'Res.Aux.'!$Y$12:$Y$722,0),MATCH(T$6,'Res.Aux.'!$A$15:$AE$15,0)))</f>
        <v/>
      </c>
      <c r="U517" s="416" t="str">
        <f>IF($B517="-","",INDEX('Res.Aux.'!$A$12:$AE$722,MATCH($B517,'Res.Aux.'!$Y$12:$Y$722,0),MATCH(U$6,'Res.Aux.'!$A$15:$AE$15,0)))</f>
        <v/>
      </c>
      <c r="V517" s="417"/>
      <c r="W517" s="414" t="str">
        <f t="shared" si="136"/>
        <v>-</v>
      </c>
      <c r="X517" s="415" t="str">
        <f t="shared" si="137"/>
        <v>-</v>
      </c>
      <c r="Y517" s="415" t="str">
        <f t="shared" si="138"/>
        <v>-</v>
      </c>
      <c r="Z517" s="416" t="str">
        <f t="shared" si="139"/>
        <v>-</v>
      </c>
      <c r="AA517" s="417"/>
      <c r="AB517" s="414" t="str">
        <f t="shared" si="140"/>
        <v>-</v>
      </c>
      <c r="AC517" s="415" t="str">
        <f t="shared" si="141"/>
        <v>-</v>
      </c>
      <c r="AD517" s="415" t="str">
        <f t="shared" si="142"/>
        <v>-</v>
      </c>
      <c r="AE517" s="416" t="str">
        <f t="shared" si="143"/>
        <v>-</v>
      </c>
      <c r="AF517" s="417"/>
      <c r="AG517" s="410" t="str">
        <f t="shared" si="144"/>
        <v>-</v>
      </c>
      <c r="AH517" s="417"/>
      <c r="AI517" s="418" t="str">
        <f t="shared" si="145"/>
        <v>ù</v>
      </c>
      <c r="AJ517" s="419" t="str">
        <f t="shared" si="146"/>
        <v>~</v>
      </c>
      <c r="AK517" s="417"/>
      <c r="AL517" s="414" t="str">
        <f t="shared" si="147"/>
        <v>-</v>
      </c>
      <c r="AM517" s="416" t="str">
        <f t="shared" si="148"/>
        <v>-</v>
      </c>
    </row>
    <row r="518" spans="2:39" ht="15" x14ac:dyDescent="0.3">
      <c r="B518" s="400" t="str">
        <f>IF(MAX(B$7:B517)+1&gt;MAX('Res.Aux.'!$Y$23:$Y$722),"-",MAX(B$7:B517)+1)</f>
        <v>-</v>
      </c>
      <c r="C518" s="401" t="str">
        <f>IF($B518="-","",INDEX('Res.Aux.'!$A$12:$AE$722,MATCH($B518,'Res.Aux.'!$Y$12:$Y$722,0),MATCH(C$6,'Res.Aux.'!$A$14:$AE$14,0)))</f>
        <v/>
      </c>
      <c r="D518" s="402" t="str">
        <f t="shared" si="133"/>
        <v/>
      </c>
      <c r="E518" s="403" t="str">
        <f>IF($B518="-","",INDEX('Res.Aux.'!$A$12:$AE$722,MATCH($B518,'Res.Aux.'!$Y$12:$Y$722,0),MATCH(E$6,'Res.Aux.'!$A$14:$AE$14,0)))</f>
        <v/>
      </c>
      <c r="F518" s="402" t="str">
        <f t="shared" si="134"/>
        <v/>
      </c>
      <c r="G518" s="404" t="str">
        <f>IF($B518="-","",INDEX('Res.Aux.'!$A$12:$AE$722,MATCH($B518,'Res.Aux.'!$Y$12:$Y$722,0),MATCH(G$6,'Res.Aux.'!$A$14:$AE$14,0)))</f>
        <v/>
      </c>
      <c r="H518" s="405" t="str">
        <f>IF($B518="-","",Datos!$I$16)</f>
        <v/>
      </c>
      <c r="I518" s="406" t="str">
        <f>IF($C518="","",Datos!$G$16)</f>
        <v/>
      </c>
      <c r="J518" s="407" t="str">
        <f>IF($B518="-","",INDEX('Res.Aux.'!$A$12:$AE$722,MATCH($B518,'Res.Aux.'!$Y$12:$Y$722,0),MATCH(J$6,'Res.Aux.'!$A$14:$AE$14,0)))</f>
        <v/>
      </c>
      <c r="K518" s="408" t="str">
        <f>IF($C518="","",Datos!$H$26)</f>
        <v/>
      </c>
      <c r="L518" s="409" t="str">
        <f>IF($I518="","",INDEX(Datos!$D$25:$I$33,MATCH('G. VAR. MAKRO'!$M518,Datos!$E$25:$E$33,0),MATCH('G. VAR. MAKRO'!$L$6,Datos!$D$26:$I$26,0)))</f>
        <v/>
      </c>
      <c r="M518" s="407" t="str">
        <f>IF($I518="","",INDEX('Res.Aux.'!$A$12:$AE$722,MATCH($B518,'Res.Aux.'!$Y$12:$Y$722,0),MATCH(M$6,'Res.Aux.'!$A$22:$AE$22,0)))</f>
        <v/>
      </c>
      <c r="N518" s="410" t="str">
        <f>IF($B518="-","",INDEX('Res.Aux.'!$A$12:$AE$722,MATCH($B518,'Res.Aux.'!$Y$12:$Y$722,0),MATCH(N$6,'Res.Aux.'!$A$14:$AE$14,0)))</f>
        <v/>
      </c>
      <c r="O518" s="411"/>
      <c r="P518" s="412" t="str">
        <f t="shared" si="132"/>
        <v/>
      </c>
      <c r="Q518" s="413" t="str">
        <f t="shared" si="135"/>
        <v>ù</v>
      </c>
      <c r="R518" s="414" t="str">
        <f>IF($B518="-","",INDEX('Res.Aux.'!$A$12:$AE$722,MATCH($B518,'Res.Aux.'!$Y$12:$Y$722,0),MATCH(R$6,'Res.Aux.'!$A$15:$AE$15,0)))</f>
        <v/>
      </c>
      <c r="S518" s="415" t="str">
        <f>IF($B518="-","",INDEX('Res.Aux.'!$A$12:$AE$722,MATCH($B518,'Res.Aux.'!$Y$12:$Y$722,0),MATCH(S$6,'Res.Aux.'!$A$15:$AE$15,0)))</f>
        <v/>
      </c>
      <c r="T518" s="415" t="str">
        <f>IF($B518="-","",INDEX('Res.Aux.'!$A$12:$AE$722,MATCH($B518,'Res.Aux.'!$Y$12:$Y$722,0),MATCH(T$6,'Res.Aux.'!$A$15:$AE$15,0)))</f>
        <v/>
      </c>
      <c r="U518" s="416" t="str">
        <f>IF($B518="-","",INDEX('Res.Aux.'!$A$12:$AE$722,MATCH($B518,'Res.Aux.'!$Y$12:$Y$722,0),MATCH(U$6,'Res.Aux.'!$A$15:$AE$15,0)))</f>
        <v/>
      </c>
      <c r="V518" s="417"/>
      <c r="W518" s="414" t="str">
        <f t="shared" si="136"/>
        <v>-</v>
      </c>
      <c r="X518" s="415" t="str">
        <f t="shared" si="137"/>
        <v>-</v>
      </c>
      <c r="Y518" s="415" t="str">
        <f t="shared" si="138"/>
        <v>-</v>
      </c>
      <c r="Z518" s="416" t="str">
        <f t="shared" si="139"/>
        <v>-</v>
      </c>
      <c r="AA518" s="417"/>
      <c r="AB518" s="414" t="str">
        <f t="shared" si="140"/>
        <v>-</v>
      </c>
      <c r="AC518" s="415" t="str">
        <f t="shared" si="141"/>
        <v>-</v>
      </c>
      <c r="AD518" s="415" t="str">
        <f t="shared" si="142"/>
        <v>-</v>
      </c>
      <c r="AE518" s="416" t="str">
        <f t="shared" si="143"/>
        <v>-</v>
      </c>
      <c r="AF518" s="417"/>
      <c r="AG518" s="410" t="str">
        <f t="shared" si="144"/>
        <v>-</v>
      </c>
      <c r="AH518" s="417"/>
      <c r="AI518" s="418" t="str">
        <f t="shared" si="145"/>
        <v>ù</v>
      </c>
      <c r="AJ518" s="419" t="str">
        <f t="shared" si="146"/>
        <v>~</v>
      </c>
      <c r="AK518" s="417"/>
      <c r="AL518" s="414" t="str">
        <f t="shared" si="147"/>
        <v>-</v>
      </c>
      <c r="AM518" s="416" t="str">
        <f t="shared" si="148"/>
        <v>-</v>
      </c>
    </row>
    <row r="519" spans="2:39" ht="15" x14ac:dyDescent="0.3">
      <c r="B519" s="400" t="str">
        <f>IF(MAX(B$7:B518)+1&gt;MAX('Res.Aux.'!$Y$23:$Y$722),"-",MAX(B$7:B518)+1)</f>
        <v>-</v>
      </c>
      <c r="C519" s="401" t="str">
        <f>IF($B519="-","",INDEX('Res.Aux.'!$A$12:$AE$722,MATCH($B519,'Res.Aux.'!$Y$12:$Y$722,0),MATCH(C$6,'Res.Aux.'!$A$14:$AE$14,0)))</f>
        <v/>
      </c>
      <c r="D519" s="402" t="str">
        <f t="shared" si="133"/>
        <v/>
      </c>
      <c r="E519" s="403" t="str">
        <f>IF($B519="-","",INDEX('Res.Aux.'!$A$12:$AE$722,MATCH($B519,'Res.Aux.'!$Y$12:$Y$722,0),MATCH(E$6,'Res.Aux.'!$A$14:$AE$14,0)))</f>
        <v/>
      </c>
      <c r="F519" s="402" t="str">
        <f t="shared" si="134"/>
        <v/>
      </c>
      <c r="G519" s="404" t="str">
        <f>IF($B519="-","",INDEX('Res.Aux.'!$A$12:$AE$722,MATCH($B519,'Res.Aux.'!$Y$12:$Y$722,0),MATCH(G$6,'Res.Aux.'!$A$14:$AE$14,0)))</f>
        <v/>
      </c>
      <c r="H519" s="405" t="str">
        <f>IF($B519="-","",Datos!$I$16)</f>
        <v/>
      </c>
      <c r="I519" s="406" t="str">
        <f>IF($C519="","",Datos!$G$16)</f>
        <v/>
      </c>
      <c r="J519" s="407" t="str">
        <f>IF($B519="-","",INDEX('Res.Aux.'!$A$12:$AE$722,MATCH($B519,'Res.Aux.'!$Y$12:$Y$722,0),MATCH(J$6,'Res.Aux.'!$A$14:$AE$14,0)))</f>
        <v/>
      </c>
      <c r="K519" s="408" t="str">
        <f>IF($C519="","",Datos!$H$26)</f>
        <v/>
      </c>
      <c r="L519" s="409" t="str">
        <f>IF($I519="","",INDEX(Datos!$D$25:$I$33,MATCH('G. VAR. MAKRO'!$M519,Datos!$E$25:$E$33,0),MATCH('G. VAR. MAKRO'!$L$6,Datos!$D$26:$I$26,0)))</f>
        <v/>
      </c>
      <c r="M519" s="407" t="str">
        <f>IF($I519="","",INDEX('Res.Aux.'!$A$12:$AE$722,MATCH($B519,'Res.Aux.'!$Y$12:$Y$722,0),MATCH(M$6,'Res.Aux.'!$A$22:$AE$22,0)))</f>
        <v/>
      </c>
      <c r="N519" s="410" t="str">
        <f>IF($B519="-","",INDEX('Res.Aux.'!$A$12:$AE$722,MATCH($B519,'Res.Aux.'!$Y$12:$Y$722,0),MATCH(N$6,'Res.Aux.'!$A$14:$AE$14,0)))</f>
        <v/>
      </c>
      <c r="O519" s="411"/>
      <c r="P519" s="412" t="str">
        <f t="shared" si="132"/>
        <v/>
      </c>
      <c r="Q519" s="413" t="str">
        <f t="shared" si="135"/>
        <v>ù</v>
      </c>
      <c r="R519" s="414" t="str">
        <f>IF($B519="-","",INDEX('Res.Aux.'!$A$12:$AE$722,MATCH($B519,'Res.Aux.'!$Y$12:$Y$722,0),MATCH(R$6,'Res.Aux.'!$A$15:$AE$15,0)))</f>
        <v/>
      </c>
      <c r="S519" s="415" t="str">
        <f>IF($B519="-","",INDEX('Res.Aux.'!$A$12:$AE$722,MATCH($B519,'Res.Aux.'!$Y$12:$Y$722,0),MATCH(S$6,'Res.Aux.'!$A$15:$AE$15,0)))</f>
        <v/>
      </c>
      <c r="T519" s="415" t="str">
        <f>IF($B519="-","",INDEX('Res.Aux.'!$A$12:$AE$722,MATCH($B519,'Res.Aux.'!$Y$12:$Y$722,0),MATCH(T$6,'Res.Aux.'!$A$15:$AE$15,0)))</f>
        <v/>
      </c>
      <c r="U519" s="416" t="str">
        <f>IF($B519="-","",INDEX('Res.Aux.'!$A$12:$AE$722,MATCH($B519,'Res.Aux.'!$Y$12:$Y$722,0),MATCH(U$6,'Res.Aux.'!$A$15:$AE$15,0)))</f>
        <v/>
      </c>
      <c r="V519" s="417"/>
      <c r="W519" s="414" t="str">
        <f t="shared" si="136"/>
        <v>-</v>
      </c>
      <c r="X519" s="415" t="str">
        <f t="shared" si="137"/>
        <v>-</v>
      </c>
      <c r="Y519" s="415" t="str">
        <f t="shared" si="138"/>
        <v>-</v>
      </c>
      <c r="Z519" s="416" t="str">
        <f t="shared" si="139"/>
        <v>-</v>
      </c>
      <c r="AA519" s="417"/>
      <c r="AB519" s="414" t="str">
        <f t="shared" si="140"/>
        <v>-</v>
      </c>
      <c r="AC519" s="415" t="str">
        <f t="shared" si="141"/>
        <v>-</v>
      </c>
      <c r="AD519" s="415" t="str">
        <f t="shared" si="142"/>
        <v>-</v>
      </c>
      <c r="AE519" s="416" t="str">
        <f t="shared" si="143"/>
        <v>-</v>
      </c>
      <c r="AF519" s="417"/>
      <c r="AG519" s="410" t="str">
        <f t="shared" si="144"/>
        <v>-</v>
      </c>
      <c r="AH519" s="417"/>
      <c r="AI519" s="418" t="str">
        <f t="shared" si="145"/>
        <v>ù</v>
      </c>
      <c r="AJ519" s="419" t="str">
        <f t="shared" si="146"/>
        <v>~</v>
      </c>
      <c r="AK519" s="417"/>
      <c r="AL519" s="414" t="str">
        <f t="shared" si="147"/>
        <v>-</v>
      </c>
      <c r="AM519" s="416" t="str">
        <f t="shared" si="148"/>
        <v>-</v>
      </c>
    </row>
    <row r="520" spans="2:39" ht="15" x14ac:dyDescent="0.3">
      <c r="B520" s="400" t="str">
        <f>IF(MAX(B$7:B519)+1&gt;MAX('Res.Aux.'!$Y$23:$Y$722),"-",MAX(B$7:B519)+1)</f>
        <v>-</v>
      </c>
      <c r="C520" s="401" t="str">
        <f>IF($B520="-","",INDEX('Res.Aux.'!$A$12:$AE$722,MATCH($B520,'Res.Aux.'!$Y$12:$Y$722,0),MATCH(C$6,'Res.Aux.'!$A$14:$AE$14,0)))</f>
        <v/>
      </c>
      <c r="D520" s="402" t="str">
        <f t="shared" si="133"/>
        <v/>
      </c>
      <c r="E520" s="403" t="str">
        <f>IF($B520="-","",INDEX('Res.Aux.'!$A$12:$AE$722,MATCH($B520,'Res.Aux.'!$Y$12:$Y$722,0),MATCH(E$6,'Res.Aux.'!$A$14:$AE$14,0)))</f>
        <v/>
      </c>
      <c r="F520" s="402" t="str">
        <f t="shared" si="134"/>
        <v/>
      </c>
      <c r="G520" s="404" t="str">
        <f>IF($B520="-","",INDEX('Res.Aux.'!$A$12:$AE$722,MATCH($B520,'Res.Aux.'!$Y$12:$Y$722,0),MATCH(G$6,'Res.Aux.'!$A$14:$AE$14,0)))</f>
        <v/>
      </c>
      <c r="H520" s="405" t="str">
        <f>IF($B520="-","",Datos!$I$16)</f>
        <v/>
      </c>
      <c r="I520" s="406" t="str">
        <f>IF($C520="","",Datos!$G$16)</f>
        <v/>
      </c>
      <c r="J520" s="407" t="str">
        <f>IF($B520="-","",INDEX('Res.Aux.'!$A$12:$AE$722,MATCH($B520,'Res.Aux.'!$Y$12:$Y$722,0),MATCH(J$6,'Res.Aux.'!$A$14:$AE$14,0)))</f>
        <v/>
      </c>
      <c r="K520" s="408" t="str">
        <f>IF($C520="","",Datos!$H$26)</f>
        <v/>
      </c>
      <c r="L520" s="409" t="str">
        <f>IF($I520="","",INDEX(Datos!$D$25:$I$33,MATCH('G. VAR. MAKRO'!$M520,Datos!$E$25:$E$33,0),MATCH('G. VAR. MAKRO'!$L$6,Datos!$D$26:$I$26,0)))</f>
        <v/>
      </c>
      <c r="M520" s="407" t="str">
        <f>IF($I520="","",INDEX('Res.Aux.'!$A$12:$AE$722,MATCH($B520,'Res.Aux.'!$Y$12:$Y$722,0),MATCH(M$6,'Res.Aux.'!$A$22:$AE$22,0)))</f>
        <v/>
      </c>
      <c r="N520" s="410" t="str">
        <f>IF($B520="-","",INDEX('Res.Aux.'!$A$12:$AE$722,MATCH($B520,'Res.Aux.'!$Y$12:$Y$722,0),MATCH(N$6,'Res.Aux.'!$A$14:$AE$14,0)))</f>
        <v/>
      </c>
      <c r="O520" s="411"/>
      <c r="P520" s="412" t="str">
        <f t="shared" ref="P520:P583" si="149">IF($B520="-","","C")</f>
        <v/>
      </c>
      <c r="Q520" s="413" t="str">
        <f t="shared" si="135"/>
        <v>ù</v>
      </c>
      <c r="R520" s="414" t="str">
        <f>IF($B520="-","",INDEX('Res.Aux.'!$A$12:$AE$722,MATCH($B520,'Res.Aux.'!$Y$12:$Y$722,0),MATCH(R$6,'Res.Aux.'!$A$15:$AE$15,0)))</f>
        <v/>
      </c>
      <c r="S520" s="415" t="str">
        <f>IF($B520="-","",INDEX('Res.Aux.'!$A$12:$AE$722,MATCH($B520,'Res.Aux.'!$Y$12:$Y$722,0),MATCH(S$6,'Res.Aux.'!$A$15:$AE$15,0)))</f>
        <v/>
      </c>
      <c r="T520" s="415" t="str">
        <f>IF($B520="-","",INDEX('Res.Aux.'!$A$12:$AE$722,MATCH($B520,'Res.Aux.'!$Y$12:$Y$722,0),MATCH(T$6,'Res.Aux.'!$A$15:$AE$15,0)))</f>
        <v/>
      </c>
      <c r="U520" s="416" t="str">
        <f>IF($B520="-","",INDEX('Res.Aux.'!$A$12:$AE$722,MATCH($B520,'Res.Aux.'!$Y$12:$Y$722,0),MATCH(U$6,'Res.Aux.'!$A$15:$AE$15,0)))</f>
        <v/>
      </c>
      <c r="V520" s="417"/>
      <c r="W520" s="414" t="str">
        <f t="shared" si="136"/>
        <v>-</v>
      </c>
      <c r="X520" s="415" t="str">
        <f t="shared" si="137"/>
        <v>-</v>
      </c>
      <c r="Y520" s="415" t="str">
        <f t="shared" si="138"/>
        <v>-</v>
      </c>
      <c r="Z520" s="416" t="str">
        <f t="shared" si="139"/>
        <v>-</v>
      </c>
      <c r="AA520" s="417"/>
      <c r="AB520" s="414" t="str">
        <f t="shared" si="140"/>
        <v>-</v>
      </c>
      <c r="AC520" s="415" t="str">
        <f t="shared" si="141"/>
        <v>-</v>
      </c>
      <c r="AD520" s="415" t="str">
        <f t="shared" si="142"/>
        <v>-</v>
      </c>
      <c r="AE520" s="416" t="str">
        <f t="shared" si="143"/>
        <v>-</v>
      </c>
      <c r="AF520" s="417"/>
      <c r="AG520" s="410" t="str">
        <f t="shared" si="144"/>
        <v>-</v>
      </c>
      <c r="AH520" s="417"/>
      <c r="AI520" s="418" t="str">
        <f t="shared" si="145"/>
        <v>ù</v>
      </c>
      <c r="AJ520" s="419" t="str">
        <f t="shared" si="146"/>
        <v>~</v>
      </c>
      <c r="AK520" s="417"/>
      <c r="AL520" s="414" t="str">
        <f t="shared" si="147"/>
        <v>-</v>
      </c>
      <c r="AM520" s="416" t="str">
        <f t="shared" si="148"/>
        <v>-</v>
      </c>
    </row>
    <row r="521" spans="2:39" ht="15" x14ac:dyDescent="0.3">
      <c r="B521" s="400" t="str">
        <f>IF(MAX(B$7:B520)+1&gt;MAX('Res.Aux.'!$Y$23:$Y$722),"-",MAX(B$7:B520)+1)</f>
        <v>-</v>
      </c>
      <c r="C521" s="401" t="str">
        <f>IF($B521="-","",INDEX('Res.Aux.'!$A$12:$AE$722,MATCH($B521,'Res.Aux.'!$Y$12:$Y$722,0),MATCH(C$6,'Res.Aux.'!$A$14:$AE$14,0)))</f>
        <v/>
      </c>
      <c r="D521" s="402" t="str">
        <f t="shared" si="133"/>
        <v/>
      </c>
      <c r="E521" s="403" t="str">
        <f>IF($B521="-","",INDEX('Res.Aux.'!$A$12:$AE$722,MATCH($B521,'Res.Aux.'!$Y$12:$Y$722,0),MATCH(E$6,'Res.Aux.'!$A$14:$AE$14,0)))</f>
        <v/>
      </c>
      <c r="F521" s="402" t="str">
        <f t="shared" si="134"/>
        <v/>
      </c>
      <c r="G521" s="404" t="str">
        <f>IF($B521="-","",INDEX('Res.Aux.'!$A$12:$AE$722,MATCH($B521,'Res.Aux.'!$Y$12:$Y$722,0),MATCH(G$6,'Res.Aux.'!$A$14:$AE$14,0)))</f>
        <v/>
      </c>
      <c r="H521" s="405" t="str">
        <f>IF($B521="-","",Datos!$I$16)</f>
        <v/>
      </c>
      <c r="I521" s="406" t="str">
        <f>IF($C521="","",Datos!$G$16)</f>
        <v/>
      </c>
      <c r="J521" s="407" t="str">
        <f>IF($B521="-","",INDEX('Res.Aux.'!$A$12:$AE$722,MATCH($B521,'Res.Aux.'!$Y$12:$Y$722,0),MATCH(J$6,'Res.Aux.'!$A$14:$AE$14,0)))</f>
        <v/>
      </c>
      <c r="K521" s="408" t="str">
        <f>IF($C521="","",Datos!$H$26)</f>
        <v/>
      </c>
      <c r="L521" s="409" t="str">
        <f>IF($I521="","",INDEX(Datos!$D$25:$I$33,MATCH('G. VAR. MAKRO'!$M521,Datos!$E$25:$E$33,0),MATCH('G. VAR. MAKRO'!$L$6,Datos!$D$26:$I$26,0)))</f>
        <v/>
      </c>
      <c r="M521" s="407" t="str">
        <f>IF($I521="","",INDEX('Res.Aux.'!$A$12:$AE$722,MATCH($B521,'Res.Aux.'!$Y$12:$Y$722,0),MATCH(M$6,'Res.Aux.'!$A$22:$AE$22,0)))</f>
        <v/>
      </c>
      <c r="N521" s="410" t="str">
        <f>IF($B521="-","",INDEX('Res.Aux.'!$A$12:$AE$722,MATCH($B521,'Res.Aux.'!$Y$12:$Y$722,0),MATCH(N$6,'Res.Aux.'!$A$14:$AE$14,0)))</f>
        <v/>
      </c>
      <c r="O521" s="411"/>
      <c r="P521" s="412" t="str">
        <f t="shared" si="149"/>
        <v/>
      </c>
      <c r="Q521" s="413" t="str">
        <f t="shared" si="135"/>
        <v>ù</v>
      </c>
      <c r="R521" s="414" t="str">
        <f>IF($B521="-","",INDEX('Res.Aux.'!$A$12:$AE$722,MATCH($B521,'Res.Aux.'!$Y$12:$Y$722,0),MATCH(R$6,'Res.Aux.'!$A$15:$AE$15,0)))</f>
        <v/>
      </c>
      <c r="S521" s="415" t="str">
        <f>IF($B521="-","",INDEX('Res.Aux.'!$A$12:$AE$722,MATCH($B521,'Res.Aux.'!$Y$12:$Y$722,0),MATCH(S$6,'Res.Aux.'!$A$15:$AE$15,0)))</f>
        <v/>
      </c>
      <c r="T521" s="415" t="str">
        <f>IF($B521="-","",INDEX('Res.Aux.'!$A$12:$AE$722,MATCH($B521,'Res.Aux.'!$Y$12:$Y$722,0),MATCH(T$6,'Res.Aux.'!$A$15:$AE$15,0)))</f>
        <v/>
      </c>
      <c r="U521" s="416" t="str">
        <f>IF($B521="-","",INDEX('Res.Aux.'!$A$12:$AE$722,MATCH($B521,'Res.Aux.'!$Y$12:$Y$722,0),MATCH(U$6,'Res.Aux.'!$A$15:$AE$15,0)))</f>
        <v/>
      </c>
      <c r="V521" s="417"/>
      <c r="W521" s="414" t="str">
        <f t="shared" si="136"/>
        <v>-</v>
      </c>
      <c r="X521" s="415" t="str">
        <f t="shared" si="137"/>
        <v>-</v>
      </c>
      <c r="Y521" s="415" t="str">
        <f t="shared" si="138"/>
        <v>-</v>
      </c>
      <c r="Z521" s="416" t="str">
        <f t="shared" si="139"/>
        <v>-</v>
      </c>
      <c r="AA521" s="417"/>
      <c r="AB521" s="414" t="str">
        <f t="shared" si="140"/>
        <v>-</v>
      </c>
      <c r="AC521" s="415" t="str">
        <f t="shared" si="141"/>
        <v>-</v>
      </c>
      <c r="AD521" s="415" t="str">
        <f t="shared" si="142"/>
        <v>-</v>
      </c>
      <c r="AE521" s="416" t="str">
        <f t="shared" si="143"/>
        <v>-</v>
      </c>
      <c r="AF521" s="417"/>
      <c r="AG521" s="410" t="str">
        <f t="shared" si="144"/>
        <v>-</v>
      </c>
      <c r="AH521" s="417"/>
      <c r="AI521" s="418" t="str">
        <f t="shared" si="145"/>
        <v>ù</v>
      </c>
      <c r="AJ521" s="419" t="str">
        <f t="shared" si="146"/>
        <v>~</v>
      </c>
      <c r="AK521" s="417"/>
      <c r="AL521" s="414" t="str">
        <f t="shared" si="147"/>
        <v>-</v>
      </c>
      <c r="AM521" s="416" t="str">
        <f t="shared" si="148"/>
        <v>-</v>
      </c>
    </row>
    <row r="522" spans="2:39" ht="15" x14ac:dyDescent="0.3">
      <c r="B522" s="400" t="str">
        <f>IF(MAX(B$7:B521)+1&gt;MAX('Res.Aux.'!$Y$23:$Y$722),"-",MAX(B$7:B521)+1)</f>
        <v>-</v>
      </c>
      <c r="C522" s="401" t="str">
        <f>IF($B522="-","",INDEX('Res.Aux.'!$A$12:$AE$722,MATCH($B522,'Res.Aux.'!$Y$12:$Y$722,0),MATCH(C$6,'Res.Aux.'!$A$14:$AE$14,0)))</f>
        <v/>
      </c>
      <c r="D522" s="402" t="str">
        <f t="shared" si="133"/>
        <v/>
      </c>
      <c r="E522" s="403" t="str">
        <f>IF($B522="-","",INDEX('Res.Aux.'!$A$12:$AE$722,MATCH($B522,'Res.Aux.'!$Y$12:$Y$722,0),MATCH(E$6,'Res.Aux.'!$A$14:$AE$14,0)))</f>
        <v/>
      </c>
      <c r="F522" s="402" t="str">
        <f t="shared" si="134"/>
        <v/>
      </c>
      <c r="G522" s="404" t="str">
        <f>IF($B522="-","",INDEX('Res.Aux.'!$A$12:$AE$722,MATCH($B522,'Res.Aux.'!$Y$12:$Y$722,0),MATCH(G$6,'Res.Aux.'!$A$14:$AE$14,0)))</f>
        <v/>
      </c>
      <c r="H522" s="405" t="str">
        <f>IF($B522="-","",Datos!$I$16)</f>
        <v/>
      </c>
      <c r="I522" s="406" t="str">
        <f>IF($C522="","",Datos!$G$16)</f>
        <v/>
      </c>
      <c r="J522" s="407" t="str">
        <f>IF($B522="-","",INDEX('Res.Aux.'!$A$12:$AE$722,MATCH($B522,'Res.Aux.'!$Y$12:$Y$722,0),MATCH(J$6,'Res.Aux.'!$A$14:$AE$14,0)))</f>
        <v/>
      </c>
      <c r="K522" s="408" t="str">
        <f>IF($C522="","",Datos!$H$26)</f>
        <v/>
      </c>
      <c r="L522" s="409" t="str">
        <f>IF($I522="","",INDEX(Datos!$D$25:$I$33,MATCH('G. VAR. MAKRO'!$M522,Datos!$E$25:$E$33,0),MATCH('G. VAR. MAKRO'!$L$6,Datos!$D$26:$I$26,0)))</f>
        <v/>
      </c>
      <c r="M522" s="407" t="str">
        <f>IF($I522="","",INDEX('Res.Aux.'!$A$12:$AE$722,MATCH($B522,'Res.Aux.'!$Y$12:$Y$722,0),MATCH(M$6,'Res.Aux.'!$A$22:$AE$22,0)))</f>
        <v/>
      </c>
      <c r="N522" s="410" t="str">
        <f>IF($B522="-","",INDEX('Res.Aux.'!$A$12:$AE$722,MATCH($B522,'Res.Aux.'!$Y$12:$Y$722,0),MATCH(N$6,'Res.Aux.'!$A$14:$AE$14,0)))</f>
        <v/>
      </c>
      <c r="O522" s="411"/>
      <c r="P522" s="412" t="str">
        <f t="shared" si="149"/>
        <v/>
      </c>
      <c r="Q522" s="413" t="str">
        <f t="shared" si="135"/>
        <v>ù</v>
      </c>
      <c r="R522" s="414" t="str">
        <f>IF($B522="-","",INDEX('Res.Aux.'!$A$12:$AE$722,MATCH($B522,'Res.Aux.'!$Y$12:$Y$722,0),MATCH(R$6,'Res.Aux.'!$A$15:$AE$15,0)))</f>
        <v/>
      </c>
      <c r="S522" s="415" t="str">
        <f>IF($B522="-","",INDEX('Res.Aux.'!$A$12:$AE$722,MATCH($B522,'Res.Aux.'!$Y$12:$Y$722,0),MATCH(S$6,'Res.Aux.'!$A$15:$AE$15,0)))</f>
        <v/>
      </c>
      <c r="T522" s="415" t="str">
        <f>IF($B522="-","",INDEX('Res.Aux.'!$A$12:$AE$722,MATCH($B522,'Res.Aux.'!$Y$12:$Y$722,0),MATCH(T$6,'Res.Aux.'!$A$15:$AE$15,0)))</f>
        <v/>
      </c>
      <c r="U522" s="416" t="str">
        <f>IF($B522="-","",INDEX('Res.Aux.'!$A$12:$AE$722,MATCH($B522,'Res.Aux.'!$Y$12:$Y$722,0),MATCH(U$6,'Res.Aux.'!$A$15:$AE$15,0)))</f>
        <v/>
      </c>
      <c r="V522" s="417"/>
      <c r="W522" s="414" t="str">
        <f t="shared" si="136"/>
        <v>-</v>
      </c>
      <c r="X522" s="415" t="str">
        <f t="shared" si="137"/>
        <v>-</v>
      </c>
      <c r="Y522" s="415" t="str">
        <f t="shared" si="138"/>
        <v>-</v>
      </c>
      <c r="Z522" s="416" t="str">
        <f t="shared" si="139"/>
        <v>-</v>
      </c>
      <c r="AA522" s="417"/>
      <c r="AB522" s="414" t="str">
        <f t="shared" si="140"/>
        <v>-</v>
      </c>
      <c r="AC522" s="415" t="str">
        <f t="shared" si="141"/>
        <v>-</v>
      </c>
      <c r="AD522" s="415" t="str">
        <f t="shared" si="142"/>
        <v>-</v>
      </c>
      <c r="AE522" s="416" t="str">
        <f t="shared" si="143"/>
        <v>-</v>
      </c>
      <c r="AF522" s="417"/>
      <c r="AG522" s="410" t="str">
        <f t="shared" si="144"/>
        <v>-</v>
      </c>
      <c r="AH522" s="417"/>
      <c r="AI522" s="418" t="str">
        <f t="shared" si="145"/>
        <v>ù</v>
      </c>
      <c r="AJ522" s="419" t="str">
        <f t="shared" si="146"/>
        <v>~</v>
      </c>
      <c r="AK522" s="417"/>
      <c r="AL522" s="414" t="str">
        <f t="shared" si="147"/>
        <v>-</v>
      </c>
      <c r="AM522" s="416" t="str">
        <f t="shared" si="148"/>
        <v>-</v>
      </c>
    </row>
    <row r="523" spans="2:39" ht="15" x14ac:dyDescent="0.3">
      <c r="B523" s="400" t="str">
        <f>IF(MAX(B$7:B522)+1&gt;MAX('Res.Aux.'!$Y$23:$Y$722),"-",MAX(B$7:B522)+1)</f>
        <v>-</v>
      </c>
      <c r="C523" s="401" t="str">
        <f>IF($B523="-","",INDEX('Res.Aux.'!$A$12:$AE$722,MATCH($B523,'Res.Aux.'!$Y$12:$Y$722,0),MATCH(C$6,'Res.Aux.'!$A$14:$AE$14,0)))</f>
        <v/>
      </c>
      <c r="D523" s="402" t="str">
        <f t="shared" si="133"/>
        <v/>
      </c>
      <c r="E523" s="403" t="str">
        <f>IF($B523="-","",INDEX('Res.Aux.'!$A$12:$AE$722,MATCH($B523,'Res.Aux.'!$Y$12:$Y$722,0),MATCH(E$6,'Res.Aux.'!$A$14:$AE$14,0)))</f>
        <v/>
      </c>
      <c r="F523" s="402" t="str">
        <f t="shared" si="134"/>
        <v/>
      </c>
      <c r="G523" s="404" t="str">
        <f>IF($B523="-","",INDEX('Res.Aux.'!$A$12:$AE$722,MATCH($B523,'Res.Aux.'!$Y$12:$Y$722,0),MATCH(G$6,'Res.Aux.'!$A$14:$AE$14,0)))</f>
        <v/>
      </c>
      <c r="H523" s="405" t="str">
        <f>IF($B523="-","",Datos!$I$16)</f>
        <v/>
      </c>
      <c r="I523" s="406" t="str">
        <f>IF($C523="","",Datos!$G$16)</f>
        <v/>
      </c>
      <c r="J523" s="407" t="str">
        <f>IF($B523="-","",INDEX('Res.Aux.'!$A$12:$AE$722,MATCH($B523,'Res.Aux.'!$Y$12:$Y$722,0),MATCH(J$6,'Res.Aux.'!$A$14:$AE$14,0)))</f>
        <v/>
      </c>
      <c r="K523" s="408" t="str">
        <f>IF($C523="","",Datos!$H$26)</f>
        <v/>
      </c>
      <c r="L523" s="409" t="str">
        <f>IF($I523="","",INDEX(Datos!$D$25:$I$33,MATCH('G. VAR. MAKRO'!$M523,Datos!$E$25:$E$33,0),MATCH('G. VAR. MAKRO'!$L$6,Datos!$D$26:$I$26,0)))</f>
        <v/>
      </c>
      <c r="M523" s="407" t="str">
        <f>IF($I523="","",INDEX('Res.Aux.'!$A$12:$AE$722,MATCH($B523,'Res.Aux.'!$Y$12:$Y$722,0),MATCH(M$6,'Res.Aux.'!$A$22:$AE$22,0)))</f>
        <v/>
      </c>
      <c r="N523" s="410" t="str">
        <f>IF($B523="-","",INDEX('Res.Aux.'!$A$12:$AE$722,MATCH($B523,'Res.Aux.'!$Y$12:$Y$722,0),MATCH(N$6,'Res.Aux.'!$A$14:$AE$14,0)))</f>
        <v/>
      </c>
      <c r="O523" s="411"/>
      <c r="P523" s="412" t="str">
        <f t="shared" si="149"/>
        <v/>
      </c>
      <c r="Q523" s="413" t="str">
        <f t="shared" si="135"/>
        <v>ù</v>
      </c>
      <c r="R523" s="414" t="str">
        <f>IF($B523="-","",INDEX('Res.Aux.'!$A$12:$AE$722,MATCH($B523,'Res.Aux.'!$Y$12:$Y$722,0),MATCH(R$6,'Res.Aux.'!$A$15:$AE$15,0)))</f>
        <v/>
      </c>
      <c r="S523" s="415" t="str">
        <f>IF($B523="-","",INDEX('Res.Aux.'!$A$12:$AE$722,MATCH($B523,'Res.Aux.'!$Y$12:$Y$722,0),MATCH(S$6,'Res.Aux.'!$A$15:$AE$15,0)))</f>
        <v/>
      </c>
      <c r="T523" s="415" t="str">
        <f>IF($B523="-","",INDEX('Res.Aux.'!$A$12:$AE$722,MATCH($B523,'Res.Aux.'!$Y$12:$Y$722,0),MATCH(T$6,'Res.Aux.'!$A$15:$AE$15,0)))</f>
        <v/>
      </c>
      <c r="U523" s="416" t="str">
        <f>IF($B523="-","",INDEX('Res.Aux.'!$A$12:$AE$722,MATCH($B523,'Res.Aux.'!$Y$12:$Y$722,0),MATCH(U$6,'Res.Aux.'!$A$15:$AE$15,0)))</f>
        <v/>
      </c>
      <c r="V523" s="417"/>
      <c r="W523" s="414" t="str">
        <f t="shared" si="136"/>
        <v>-</v>
      </c>
      <c r="X523" s="415" t="str">
        <f t="shared" si="137"/>
        <v>-</v>
      </c>
      <c r="Y523" s="415" t="str">
        <f t="shared" si="138"/>
        <v>-</v>
      </c>
      <c r="Z523" s="416" t="str">
        <f t="shared" si="139"/>
        <v>-</v>
      </c>
      <c r="AA523" s="417"/>
      <c r="AB523" s="414" t="str">
        <f t="shared" si="140"/>
        <v>-</v>
      </c>
      <c r="AC523" s="415" t="str">
        <f t="shared" si="141"/>
        <v>-</v>
      </c>
      <c r="AD523" s="415" t="str">
        <f t="shared" si="142"/>
        <v>-</v>
      </c>
      <c r="AE523" s="416" t="str">
        <f t="shared" si="143"/>
        <v>-</v>
      </c>
      <c r="AF523" s="417"/>
      <c r="AG523" s="410" t="str">
        <f t="shared" si="144"/>
        <v>-</v>
      </c>
      <c r="AH523" s="417"/>
      <c r="AI523" s="418" t="str">
        <f t="shared" si="145"/>
        <v>ù</v>
      </c>
      <c r="AJ523" s="419" t="str">
        <f t="shared" si="146"/>
        <v>~</v>
      </c>
      <c r="AK523" s="417"/>
      <c r="AL523" s="414" t="str">
        <f t="shared" si="147"/>
        <v>-</v>
      </c>
      <c r="AM523" s="416" t="str">
        <f t="shared" si="148"/>
        <v>-</v>
      </c>
    </row>
    <row r="524" spans="2:39" ht="15" x14ac:dyDescent="0.3">
      <c r="B524" s="400" t="str">
        <f>IF(MAX(B$7:B523)+1&gt;MAX('Res.Aux.'!$Y$23:$Y$722),"-",MAX(B$7:B523)+1)</f>
        <v>-</v>
      </c>
      <c r="C524" s="401" t="str">
        <f>IF($B524="-","",INDEX('Res.Aux.'!$A$12:$AE$722,MATCH($B524,'Res.Aux.'!$Y$12:$Y$722,0),MATCH(C$6,'Res.Aux.'!$A$14:$AE$14,0)))</f>
        <v/>
      </c>
      <c r="D524" s="402" t="str">
        <f t="shared" si="133"/>
        <v/>
      </c>
      <c r="E524" s="403" t="str">
        <f>IF($B524="-","",INDEX('Res.Aux.'!$A$12:$AE$722,MATCH($B524,'Res.Aux.'!$Y$12:$Y$722,0),MATCH(E$6,'Res.Aux.'!$A$14:$AE$14,0)))</f>
        <v/>
      </c>
      <c r="F524" s="402" t="str">
        <f t="shared" si="134"/>
        <v/>
      </c>
      <c r="G524" s="404" t="str">
        <f>IF($B524="-","",INDEX('Res.Aux.'!$A$12:$AE$722,MATCH($B524,'Res.Aux.'!$Y$12:$Y$722,0),MATCH(G$6,'Res.Aux.'!$A$14:$AE$14,0)))</f>
        <v/>
      </c>
      <c r="H524" s="405" t="str">
        <f>IF($B524="-","",Datos!$I$16)</f>
        <v/>
      </c>
      <c r="I524" s="406" t="str">
        <f>IF($C524="","",Datos!$G$16)</f>
        <v/>
      </c>
      <c r="J524" s="407" t="str">
        <f>IF($B524="-","",INDEX('Res.Aux.'!$A$12:$AE$722,MATCH($B524,'Res.Aux.'!$Y$12:$Y$722,0),MATCH(J$6,'Res.Aux.'!$A$14:$AE$14,0)))</f>
        <v/>
      </c>
      <c r="K524" s="408" t="str">
        <f>IF($C524="","",Datos!$H$26)</f>
        <v/>
      </c>
      <c r="L524" s="409" t="str">
        <f>IF($I524="","",INDEX(Datos!$D$25:$I$33,MATCH('G. VAR. MAKRO'!$M524,Datos!$E$25:$E$33,0),MATCH('G. VAR. MAKRO'!$L$6,Datos!$D$26:$I$26,0)))</f>
        <v/>
      </c>
      <c r="M524" s="407" t="str">
        <f>IF($I524="","",INDEX('Res.Aux.'!$A$12:$AE$722,MATCH($B524,'Res.Aux.'!$Y$12:$Y$722,0),MATCH(M$6,'Res.Aux.'!$A$22:$AE$22,0)))</f>
        <v/>
      </c>
      <c r="N524" s="410" t="str">
        <f>IF($B524="-","",INDEX('Res.Aux.'!$A$12:$AE$722,MATCH($B524,'Res.Aux.'!$Y$12:$Y$722,0),MATCH(N$6,'Res.Aux.'!$A$14:$AE$14,0)))</f>
        <v/>
      </c>
      <c r="O524" s="411"/>
      <c r="P524" s="412" t="str">
        <f t="shared" si="149"/>
        <v/>
      </c>
      <c r="Q524" s="413" t="str">
        <f t="shared" si="135"/>
        <v>ù</v>
      </c>
      <c r="R524" s="414" t="str">
        <f>IF($B524="-","",INDEX('Res.Aux.'!$A$12:$AE$722,MATCH($B524,'Res.Aux.'!$Y$12:$Y$722,0),MATCH(R$6,'Res.Aux.'!$A$15:$AE$15,0)))</f>
        <v/>
      </c>
      <c r="S524" s="415" t="str">
        <f>IF($B524="-","",INDEX('Res.Aux.'!$A$12:$AE$722,MATCH($B524,'Res.Aux.'!$Y$12:$Y$722,0),MATCH(S$6,'Res.Aux.'!$A$15:$AE$15,0)))</f>
        <v/>
      </c>
      <c r="T524" s="415" t="str">
        <f>IF($B524="-","",INDEX('Res.Aux.'!$A$12:$AE$722,MATCH($B524,'Res.Aux.'!$Y$12:$Y$722,0),MATCH(T$6,'Res.Aux.'!$A$15:$AE$15,0)))</f>
        <v/>
      </c>
      <c r="U524" s="416" t="str">
        <f>IF($B524="-","",INDEX('Res.Aux.'!$A$12:$AE$722,MATCH($B524,'Res.Aux.'!$Y$12:$Y$722,0),MATCH(U$6,'Res.Aux.'!$A$15:$AE$15,0)))</f>
        <v/>
      </c>
      <c r="V524" s="417"/>
      <c r="W524" s="414" t="str">
        <f t="shared" si="136"/>
        <v>-</v>
      </c>
      <c r="X524" s="415" t="str">
        <f t="shared" si="137"/>
        <v>-</v>
      </c>
      <c r="Y524" s="415" t="str">
        <f t="shared" si="138"/>
        <v>-</v>
      </c>
      <c r="Z524" s="416" t="str">
        <f t="shared" si="139"/>
        <v>-</v>
      </c>
      <c r="AA524" s="417"/>
      <c r="AB524" s="414" t="str">
        <f t="shared" si="140"/>
        <v>-</v>
      </c>
      <c r="AC524" s="415" t="str">
        <f t="shared" si="141"/>
        <v>-</v>
      </c>
      <c r="AD524" s="415" t="str">
        <f t="shared" si="142"/>
        <v>-</v>
      </c>
      <c r="AE524" s="416" t="str">
        <f t="shared" si="143"/>
        <v>-</v>
      </c>
      <c r="AF524" s="417"/>
      <c r="AG524" s="410" t="str">
        <f t="shared" si="144"/>
        <v>-</v>
      </c>
      <c r="AH524" s="417"/>
      <c r="AI524" s="418" t="str">
        <f t="shared" si="145"/>
        <v>ù</v>
      </c>
      <c r="AJ524" s="419" t="str">
        <f t="shared" si="146"/>
        <v>~</v>
      </c>
      <c r="AK524" s="417"/>
      <c r="AL524" s="414" t="str">
        <f t="shared" si="147"/>
        <v>-</v>
      </c>
      <c r="AM524" s="416" t="str">
        <f t="shared" si="148"/>
        <v>-</v>
      </c>
    </row>
    <row r="525" spans="2:39" ht="15" x14ac:dyDescent="0.3">
      <c r="B525" s="400" t="str">
        <f>IF(MAX(B$7:B524)+1&gt;MAX('Res.Aux.'!$Y$23:$Y$722),"-",MAX(B$7:B524)+1)</f>
        <v>-</v>
      </c>
      <c r="C525" s="401" t="str">
        <f>IF($B525="-","",INDEX('Res.Aux.'!$A$12:$AE$722,MATCH($B525,'Res.Aux.'!$Y$12:$Y$722,0),MATCH(C$6,'Res.Aux.'!$A$14:$AE$14,0)))</f>
        <v/>
      </c>
      <c r="D525" s="402" t="str">
        <f t="shared" si="133"/>
        <v/>
      </c>
      <c r="E525" s="403" t="str">
        <f>IF($B525="-","",INDEX('Res.Aux.'!$A$12:$AE$722,MATCH($B525,'Res.Aux.'!$Y$12:$Y$722,0),MATCH(E$6,'Res.Aux.'!$A$14:$AE$14,0)))</f>
        <v/>
      </c>
      <c r="F525" s="402" t="str">
        <f t="shared" si="134"/>
        <v/>
      </c>
      <c r="G525" s="404" t="str">
        <f>IF($B525="-","",INDEX('Res.Aux.'!$A$12:$AE$722,MATCH($B525,'Res.Aux.'!$Y$12:$Y$722,0),MATCH(G$6,'Res.Aux.'!$A$14:$AE$14,0)))</f>
        <v/>
      </c>
      <c r="H525" s="405" t="str">
        <f>IF($B525="-","",Datos!$I$16)</f>
        <v/>
      </c>
      <c r="I525" s="406" t="str">
        <f>IF($C525="","",Datos!$G$16)</f>
        <v/>
      </c>
      <c r="J525" s="407" t="str">
        <f>IF($B525="-","",INDEX('Res.Aux.'!$A$12:$AE$722,MATCH($B525,'Res.Aux.'!$Y$12:$Y$722,0),MATCH(J$6,'Res.Aux.'!$A$14:$AE$14,0)))</f>
        <v/>
      </c>
      <c r="K525" s="408" t="str">
        <f>IF($C525="","",Datos!$H$26)</f>
        <v/>
      </c>
      <c r="L525" s="409" t="str">
        <f>IF($I525="","",INDEX(Datos!$D$25:$I$33,MATCH('G. VAR. MAKRO'!$M525,Datos!$E$25:$E$33,0),MATCH('G. VAR. MAKRO'!$L$6,Datos!$D$26:$I$26,0)))</f>
        <v/>
      </c>
      <c r="M525" s="407" t="str">
        <f>IF($I525="","",INDEX('Res.Aux.'!$A$12:$AE$722,MATCH($B525,'Res.Aux.'!$Y$12:$Y$722,0),MATCH(M$6,'Res.Aux.'!$A$22:$AE$22,0)))</f>
        <v/>
      </c>
      <c r="N525" s="410" t="str">
        <f>IF($B525="-","",INDEX('Res.Aux.'!$A$12:$AE$722,MATCH($B525,'Res.Aux.'!$Y$12:$Y$722,0),MATCH(N$6,'Res.Aux.'!$A$14:$AE$14,0)))</f>
        <v/>
      </c>
      <c r="O525" s="411"/>
      <c r="P525" s="412" t="str">
        <f t="shared" si="149"/>
        <v/>
      </c>
      <c r="Q525" s="413" t="str">
        <f t="shared" si="135"/>
        <v>ù</v>
      </c>
      <c r="R525" s="414" t="str">
        <f>IF($B525="-","",INDEX('Res.Aux.'!$A$12:$AE$722,MATCH($B525,'Res.Aux.'!$Y$12:$Y$722,0),MATCH(R$6,'Res.Aux.'!$A$15:$AE$15,0)))</f>
        <v/>
      </c>
      <c r="S525" s="415" t="str">
        <f>IF($B525="-","",INDEX('Res.Aux.'!$A$12:$AE$722,MATCH($B525,'Res.Aux.'!$Y$12:$Y$722,0),MATCH(S$6,'Res.Aux.'!$A$15:$AE$15,0)))</f>
        <v/>
      </c>
      <c r="T525" s="415" t="str">
        <f>IF($B525="-","",INDEX('Res.Aux.'!$A$12:$AE$722,MATCH($B525,'Res.Aux.'!$Y$12:$Y$722,0),MATCH(T$6,'Res.Aux.'!$A$15:$AE$15,0)))</f>
        <v/>
      </c>
      <c r="U525" s="416" t="str">
        <f>IF($B525="-","",INDEX('Res.Aux.'!$A$12:$AE$722,MATCH($B525,'Res.Aux.'!$Y$12:$Y$722,0),MATCH(U$6,'Res.Aux.'!$A$15:$AE$15,0)))</f>
        <v/>
      </c>
      <c r="V525" s="417"/>
      <c r="W525" s="414" t="str">
        <f t="shared" si="136"/>
        <v>-</v>
      </c>
      <c r="X525" s="415" t="str">
        <f t="shared" si="137"/>
        <v>-</v>
      </c>
      <c r="Y525" s="415" t="str">
        <f t="shared" si="138"/>
        <v>-</v>
      </c>
      <c r="Z525" s="416" t="str">
        <f t="shared" si="139"/>
        <v>-</v>
      </c>
      <c r="AA525" s="417"/>
      <c r="AB525" s="414" t="str">
        <f t="shared" si="140"/>
        <v>-</v>
      </c>
      <c r="AC525" s="415" t="str">
        <f t="shared" si="141"/>
        <v>-</v>
      </c>
      <c r="AD525" s="415" t="str">
        <f t="shared" si="142"/>
        <v>-</v>
      </c>
      <c r="AE525" s="416" t="str">
        <f t="shared" si="143"/>
        <v>-</v>
      </c>
      <c r="AF525" s="417"/>
      <c r="AG525" s="410" t="str">
        <f t="shared" si="144"/>
        <v>-</v>
      </c>
      <c r="AH525" s="417"/>
      <c r="AI525" s="418" t="str">
        <f t="shared" si="145"/>
        <v>ù</v>
      </c>
      <c r="AJ525" s="419" t="str">
        <f t="shared" si="146"/>
        <v>~</v>
      </c>
      <c r="AK525" s="417"/>
      <c r="AL525" s="414" t="str">
        <f t="shared" si="147"/>
        <v>-</v>
      </c>
      <c r="AM525" s="416" t="str">
        <f t="shared" si="148"/>
        <v>-</v>
      </c>
    </row>
    <row r="526" spans="2:39" ht="15" x14ac:dyDescent="0.3">
      <c r="B526" s="400" t="str">
        <f>IF(MAX(B$7:B525)+1&gt;MAX('Res.Aux.'!$Y$23:$Y$722),"-",MAX(B$7:B525)+1)</f>
        <v>-</v>
      </c>
      <c r="C526" s="401" t="str">
        <f>IF($B526="-","",INDEX('Res.Aux.'!$A$12:$AE$722,MATCH($B526,'Res.Aux.'!$Y$12:$Y$722,0),MATCH(C$6,'Res.Aux.'!$A$14:$AE$14,0)))</f>
        <v/>
      </c>
      <c r="D526" s="402" t="str">
        <f t="shared" ref="D526:D589" si="150">IF(C526="","","/")</f>
        <v/>
      </c>
      <c r="E526" s="403" t="str">
        <f>IF($B526="-","",INDEX('Res.Aux.'!$A$12:$AE$722,MATCH($B526,'Res.Aux.'!$Y$12:$Y$722,0),MATCH(E$6,'Res.Aux.'!$A$14:$AE$14,0)))</f>
        <v/>
      </c>
      <c r="F526" s="402" t="str">
        <f t="shared" ref="F526:F589" si="151">IF(E526="","","/")</f>
        <v/>
      </c>
      <c r="G526" s="404" t="str">
        <f>IF($B526="-","",INDEX('Res.Aux.'!$A$12:$AE$722,MATCH($B526,'Res.Aux.'!$Y$12:$Y$722,0),MATCH(G$6,'Res.Aux.'!$A$14:$AE$14,0)))</f>
        <v/>
      </c>
      <c r="H526" s="405" t="str">
        <f>IF($B526="-","",Datos!$I$16)</f>
        <v/>
      </c>
      <c r="I526" s="406" t="str">
        <f>IF($C526="","",Datos!$G$16)</f>
        <v/>
      </c>
      <c r="J526" s="407" t="str">
        <f>IF($B526="-","",INDEX('Res.Aux.'!$A$12:$AE$722,MATCH($B526,'Res.Aux.'!$Y$12:$Y$722,0),MATCH(J$6,'Res.Aux.'!$A$14:$AE$14,0)))</f>
        <v/>
      </c>
      <c r="K526" s="408" t="str">
        <f>IF($C526="","",Datos!$H$26)</f>
        <v/>
      </c>
      <c r="L526" s="409" t="str">
        <f>IF($I526="","",INDEX(Datos!$D$25:$I$33,MATCH('G. VAR. MAKRO'!$M526,Datos!$E$25:$E$33,0),MATCH('G. VAR. MAKRO'!$L$6,Datos!$D$26:$I$26,0)))</f>
        <v/>
      </c>
      <c r="M526" s="407" t="str">
        <f>IF($I526="","",INDEX('Res.Aux.'!$A$12:$AE$722,MATCH($B526,'Res.Aux.'!$Y$12:$Y$722,0),MATCH(M$6,'Res.Aux.'!$A$22:$AE$22,0)))</f>
        <v/>
      </c>
      <c r="N526" s="410" t="str">
        <f>IF($B526="-","",INDEX('Res.Aux.'!$A$12:$AE$722,MATCH($B526,'Res.Aux.'!$Y$12:$Y$722,0),MATCH(N$6,'Res.Aux.'!$A$14:$AE$14,0)))</f>
        <v/>
      </c>
      <c r="O526" s="411"/>
      <c r="P526" s="412" t="str">
        <f t="shared" si="149"/>
        <v/>
      </c>
      <c r="Q526" s="413" t="str">
        <f t="shared" ref="Q526:Q589" si="152">AI526</f>
        <v>ù</v>
      </c>
      <c r="R526" s="414" t="str">
        <f>IF($B526="-","",INDEX('Res.Aux.'!$A$12:$AE$722,MATCH($B526,'Res.Aux.'!$Y$12:$Y$722,0),MATCH(R$6,'Res.Aux.'!$A$15:$AE$15,0)))</f>
        <v/>
      </c>
      <c r="S526" s="415" t="str">
        <f>IF($B526="-","",INDEX('Res.Aux.'!$A$12:$AE$722,MATCH($B526,'Res.Aux.'!$Y$12:$Y$722,0),MATCH(S$6,'Res.Aux.'!$A$15:$AE$15,0)))</f>
        <v/>
      </c>
      <c r="T526" s="415" t="str">
        <f>IF($B526="-","",INDEX('Res.Aux.'!$A$12:$AE$722,MATCH($B526,'Res.Aux.'!$Y$12:$Y$722,0),MATCH(T$6,'Res.Aux.'!$A$15:$AE$15,0)))</f>
        <v/>
      </c>
      <c r="U526" s="416" t="str">
        <f>IF($B526="-","",INDEX('Res.Aux.'!$A$12:$AE$722,MATCH($B526,'Res.Aux.'!$Y$12:$Y$722,0),MATCH(U$6,'Res.Aux.'!$A$15:$AE$15,0)))</f>
        <v/>
      </c>
      <c r="V526" s="417"/>
      <c r="W526" s="414" t="str">
        <f t="shared" ref="W526:W589" si="153">IF(OR(R526="-",R526=0,R526=""),"-",(R526*W$1))</f>
        <v>-</v>
      </c>
      <c r="X526" s="415" t="str">
        <f t="shared" ref="X526:X589" si="154">IF(OR(S526="-",S526=0,S526=""),"-",(S526*X$1))</f>
        <v>-</v>
      </c>
      <c r="Y526" s="415" t="str">
        <f t="shared" ref="Y526:Y589" si="155">IF(OR(T526="-",T526=0,T526=""),"-",(T526*Y$1))</f>
        <v>-</v>
      </c>
      <c r="Z526" s="416" t="str">
        <f t="shared" ref="Z526:Z589" si="156">IF(OR(U526="-",U526=0,U526=""),"-",(U526*Z$1))</f>
        <v>-</v>
      </c>
      <c r="AA526" s="417"/>
      <c r="AB526" s="414" t="str">
        <f t="shared" ref="AB526:AB589" si="157">IF(SUM(R526,W526)=0,"-",SUM(R526,W526))</f>
        <v>-</v>
      </c>
      <c r="AC526" s="415" t="str">
        <f t="shared" ref="AC526:AC589" si="158">IF(SUM(S526,X526)=0,"-",SUM(S526,X526))</f>
        <v>-</v>
      </c>
      <c r="AD526" s="415" t="str">
        <f t="shared" ref="AD526:AD589" si="159">IF(SUM(T526,Y526)=0,"-",SUM(T526,Y526))</f>
        <v>-</v>
      </c>
      <c r="AE526" s="416" t="str">
        <f t="shared" ref="AE526:AE589" si="160">IF(SUM(U526,Z526)=0,"-",SUM(U526,Z526))</f>
        <v>-</v>
      </c>
      <c r="AF526" s="417"/>
      <c r="AG526" s="410" t="str">
        <f t="shared" ref="AG526:AG589" si="161">IF(SUM(AB526:AE526)=0,"-",SUM(AB526:AE526))</f>
        <v>-</v>
      </c>
      <c r="AH526" s="417"/>
      <c r="AI526" s="418" t="str">
        <f t="shared" ref="AI526:AI589" si="162">IF(AND(N526&lt;&gt;"",AG526&lt;&gt;"-"),IF(AG526=N526,"ü","û"),IF(OR(N526=0,N526="",N526="-"),"ù","$"))</f>
        <v>ù</v>
      </c>
      <c r="AJ526" s="419" t="str">
        <f t="shared" ref="AJ526:AJ589" si="163">IF(AI526="ü","-",IF(AI526="ù","~",IF(AI526="$","???",AG526-N526)))</f>
        <v>~</v>
      </c>
      <c r="AK526" s="417"/>
      <c r="AL526" s="414" t="str">
        <f t="shared" ref="AL526:AL589" si="164">IF(SUM(R526:U526)=0,"-",SUM(R526:U526))</f>
        <v>-</v>
      </c>
      <c r="AM526" s="416" t="str">
        <f t="shared" ref="AM526:AM589" si="165">IF(SUM(W526:Z526)=0,"-",SUM(W526:Z526))</f>
        <v>-</v>
      </c>
    </row>
    <row r="527" spans="2:39" ht="15" x14ac:dyDescent="0.3">
      <c r="B527" s="400" t="str">
        <f>IF(MAX(B$7:B526)+1&gt;MAX('Res.Aux.'!$Y$23:$Y$722),"-",MAX(B$7:B526)+1)</f>
        <v>-</v>
      </c>
      <c r="C527" s="401" t="str">
        <f>IF($B527="-","",INDEX('Res.Aux.'!$A$12:$AE$722,MATCH($B527,'Res.Aux.'!$Y$12:$Y$722,0),MATCH(C$6,'Res.Aux.'!$A$14:$AE$14,0)))</f>
        <v/>
      </c>
      <c r="D527" s="402" t="str">
        <f t="shared" si="150"/>
        <v/>
      </c>
      <c r="E527" s="403" t="str">
        <f>IF($B527="-","",INDEX('Res.Aux.'!$A$12:$AE$722,MATCH($B527,'Res.Aux.'!$Y$12:$Y$722,0),MATCH(E$6,'Res.Aux.'!$A$14:$AE$14,0)))</f>
        <v/>
      </c>
      <c r="F527" s="402" t="str">
        <f t="shared" si="151"/>
        <v/>
      </c>
      <c r="G527" s="404" t="str">
        <f>IF($B527="-","",INDEX('Res.Aux.'!$A$12:$AE$722,MATCH($B527,'Res.Aux.'!$Y$12:$Y$722,0),MATCH(G$6,'Res.Aux.'!$A$14:$AE$14,0)))</f>
        <v/>
      </c>
      <c r="H527" s="405" t="str">
        <f>IF($B527="-","",Datos!$I$16)</f>
        <v/>
      </c>
      <c r="I527" s="406" t="str">
        <f>IF($C527="","",Datos!$G$16)</f>
        <v/>
      </c>
      <c r="J527" s="407" t="str">
        <f>IF($B527="-","",INDEX('Res.Aux.'!$A$12:$AE$722,MATCH($B527,'Res.Aux.'!$Y$12:$Y$722,0),MATCH(J$6,'Res.Aux.'!$A$14:$AE$14,0)))</f>
        <v/>
      </c>
      <c r="K527" s="408" t="str">
        <f>IF($C527="","",Datos!$H$26)</f>
        <v/>
      </c>
      <c r="L527" s="409" t="str">
        <f>IF($I527="","",INDEX(Datos!$D$25:$I$33,MATCH('G. VAR. MAKRO'!$M527,Datos!$E$25:$E$33,0),MATCH('G. VAR. MAKRO'!$L$6,Datos!$D$26:$I$26,0)))</f>
        <v/>
      </c>
      <c r="M527" s="407" t="str">
        <f>IF($I527="","",INDEX('Res.Aux.'!$A$12:$AE$722,MATCH($B527,'Res.Aux.'!$Y$12:$Y$722,0),MATCH(M$6,'Res.Aux.'!$A$22:$AE$22,0)))</f>
        <v/>
      </c>
      <c r="N527" s="410" t="str">
        <f>IF($B527="-","",INDEX('Res.Aux.'!$A$12:$AE$722,MATCH($B527,'Res.Aux.'!$Y$12:$Y$722,0),MATCH(N$6,'Res.Aux.'!$A$14:$AE$14,0)))</f>
        <v/>
      </c>
      <c r="O527" s="411"/>
      <c r="P527" s="412" t="str">
        <f t="shared" si="149"/>
        <v/>
      </c>
      <c r="Q527" s="413" t="str">
        <f t="shared" si="152"/>
        <v>ù</v>
      </c>
      <c r="R527" s="414" t="str">
        <f>IF($B527="-","",INDEX('Res.Aux.'!$A$12:$AE$722,MATCH($B527,'Res.Aux.'!$Y$12:$Y$722,0),MATCH(R$6,'Res.Aux.'!$A$15:$AE$15,0)))</f>
        <v/>
      </c>
      <c r="S527" s="415" t="str">
        <f>IF($B527="-","",INDEX('Res.Aux.'!$A$12:$AE$722,MATCH($B527,'Res.Aux.'!$Y$12:$Y$722,0),MATCH(S$6,'Res.Aux.'!$A$15:$AE$15,0)))</f>
        <v/>
      </c>
      <c r="T527" s="415" t="str">
        <f>IF($B527="-","",INDEX('Res.Aux.'!$A$12:$AE$722,MATCH($B527,'Res.Aux.'!$Y$12:$Y$722,0),MATCH(T$6,'Res.Aux.'!$A$15:$AE$15,0)))</f>
        <v/>
      </c>
      <c r="U527" s="416" t="str">
        <f>IF($B527="-","",INDEX('Res.Aux.'!$A$12:$AE$722,MATCH($B527,'Res.Aux.'!$Y$12:$Y$722,0),MATCH(U$6,'Res.Aux.'!$A$15:$AE$15,0)))</f>
        <v/>
      </c>
      <c r="V527" s="417"/>
      <c r="W527" s="414" t="str">
        <f t="shared" si="153"/>
        <v>-</v>
      </c>
      <c r="X527" s="415" t="str">
        <f t="shared" si="154"/>
        <v>-</v>
      </c>
      <c r="Y527" s="415" t="str">
        <f t="shared" si="155"/>
        <v>-</v>
      </c>
      <c r="Z527" s="416" t="str">
        <f t="shared" si="156"/>
        <v>-</v>
      </c>
      <c r="AA527" s="417"/>
      <c r="AB527" s="414" t="str">
        <f t="shared" si="157"/>
        <v>-</v>
      </c>
      <c r="AC527" s="415" t="str">
        <f t="shared" si="158"/>
        <v>-</v>
      </c>
      <c r="AD527" s="415" t="str">
        <f t="shared" si="159"/>
        <v>-</v>
      </c>
      <c r="AE527" s="416" t="str">
        <f t="shared" si="160"/>
        <v>-</v>
      </c>
      <c r="AF527" s="417"/>
      <c r="AG527" s="410" t="str">
        <f t="shared" si="161"/>
        <v>-</v>
      </c>
      <c r="AH527" s="417"/>
      <c r="AI527" s="418" t="str">
        <f t="shared" si="162"/>
        <v>ù</v>
      </c>
      <c r="AJ527" s="419" t="str">
        <f t="shared" si="163"/>
        <v>~</v>
      </c>
      <c r="AK527" s="417"/>
      <c r="AL527" s="414" t="str">
        <f t="shared" si="164"/>
        <v>-</v>
      </c>
      <c r="AM527" s="416" t="str">
        <f t="shared" si="165"/>
        <v>-</v>
      </c>
    </row>
    <row r="528" spans="2:39" ht="15" x14ac:dyDescent="0.3">
      <c r="B528" s="400" t="str">
        <f>IF(MAX(B$7:B527)+1&gt;MAX('Res.Aux.'!$Y$23:$Y$722),"-",MAX(B$7:B527)+1)</f>
        <v>-</v>
      </c>
      <c r="C528" s="401" t="str">
        <f>IF($B528="-","",INDEX('Res.Aux.'!$A$12:$AE$722,MATCH($B528,'Res.Aux.'!$Y$12:$Y$722,0),MATCH(C$6,'Res.Aux.'!$A$14:$AE$14,0)))</f>
        <v/>
      </c>
      <c r="D528" s="402" t="str">
        <f t="shared" si="150"/>
        <v/>
      </c>
      <c r="E528" s="403" t="str">
        <f>IF($B528="-","",INDEX('Res.Aux.'!$A$12:$AE$722,MATCH($B528,'Res.Aux.'!$Y$12:$Y$722,0),MATCH(E$6,'Res.Aux.'!$A$14:$AE$14,0)))</f>
        <v/>
      </c>
      <c r="F528" s="402" t="str">
        <f t="shared" si="151"/>
        <v/>
      </c>
      <c r="G528" s="404" t="str">
        <f>IF($B528="-","",INDEX('Res.Aux.'!$A$12:$AE$722,MATCH($B528,'Res.Aux.'!$Y$12:$Y$722,0),MATCH(G$6,'Res.Aux.'!$A$14:$AE$14,0)))</f>
        <v/>
      </c>
      <c r="H528" s="405" t="str">
        <f>IF($B528="-","",Datos!$I$16)</f>
        <v/>
      </c>
      <c r="I528" s="406" t="str">
        <f>IF($C528="","",Datos!$G$16)</f>
        <v/>
      </c>
      <c r="J528" s="407" t="str">
        <f>IF($B528="-","",INDEX('Res.Aux.'!$A$12:$AE$722,MATCH($B528,'Res.Aux.'!$Y$12:$Y$722,0),MATCH(J$6,'Res.Aux.'!$A$14:$AE$14,0)))</f>
        <v/>
      </c>
      <c r="K528" s="408" t="str">
        <f>IF($C528="","",Datos!$H$26)</f>
        <v/>
      </c>
      <c r="L528" s="409" t="str">
        <f>IF($I528="","",INDEX(Datos!$D$25:$I$33,MATCH('G. VAR. MAKRO'!$M528,Datos!$E$25:$E$33,0),MATCH('G. VAR. MAKRO'!$L$6,Datos!$D$26:$I$26,0)))</f>
        <v/>
      </c>
      <c r="M528" s="407" t="str">
        <f>IF($I528="","",INDEX('Res.Aux.'!$A$12:$AE$722,MATCH($B528,'Res.Aux.'!$Y$12:$Y$722,0),MATCH(M$6,'Res.Aux.'!$A$22:$AE$22,0)))</f>
        <v/>
      </c>
      <c r="N528" s="410" t="str">
        <f>IF($B528="-","",INDEX('Res.Aux.'!$A$12:$AE$722,MATCH($B528,'Res.Aux.'!$Y$12:$Y$722,0),MATCH(N$6,'Res.Aux.'!$A$14:$AE$14,0)))</f>
        <v/>
      </c>
      <c r="O528" s="411"/>
      <c r="P528" s="412" t="str">
        <f t="shared" si="149"/>
        <v/>
      </c>
      <c r="Q528" s="413" t="str">
        <f t="shared" si="152"/>
        <v>ù</v>
      </c>
      <c r="R528" s="414" t="str">
        <f>IF($B528="-","",INDEX('Res.Aux.'!$A$12:$AE$722,MATCH($B528,'Res.Aux.'!$Y$12:$Y$722,0),MATCH(R$6,'Res.Aux.'!$A$15:$AE$15,0)))</f>
        <v/>
      </c>
      <c r="S528" s="415" t="str">
        <f>IF($B528="-","",INDEX('Res.Aux.'!$A$12:$AE$722,MATCH($B528,'Res.Aux.'!$Y$12:$Y$722,0),MATCH(S$6,'Res.Aux.'!$A$15:$AE$15,0)))</f>
        <v/>
      </c>
      <c r="T528" s="415" t="str">
        <f>IF($B528="-","",INDEX('Res.Aux.'!$A$12:$AE$722,MATCH($B528,'Res.Aux.'!$Y$12:$Y$722,0),MATCH(T$6,'Res.Aux.'!$A$15:$AE$15,0)))</f>
        <v/>
      </c>
      <c r="U528" s="416" t="str">
        <f>IF($B528="-","",INDEX('Res.Aux.'!$A$12:$AE$722,MATCH($B528,'Res.Aux.'!$Y$12:$Y$722,0),MATCH(U$6,'Res.Aux.'!$A$15:$AE$15,0)))</f>
        <v/>
      </c>
      <c r="V528" s="417"/>
      <c r="W528" s="414" t="str">
        <f t="shared" si="153"/>
        <v>-</v>
      </c>
      <c r="X528" s="415" t="str">
        <f t="shared" si="154"/>
        <v>-</v>
      </c>
      <c r="Y528" s="415" t="str">
        <f t="shared" si="155"/>
        <v>-</v>
      </c>
      <c r="Z528" s="416" t="str">
        <f t="shared" si="156"/>
        <v>-</v>
      </c>
      <c r="AA528" s="417"/>
      <c r="AB528" s="414" t="str">
        <f t="shared" si="157"/>
        <v>-</v>
      </c>
      <c r="AC528" s="415" t="str">
        <f t="shared" si="158"/>
        <v>-</v>
      </c>
      <c r="AD528" s="415" t="str">
        <f t="shared" si="159"/>
        <v>-</v>
      </c>
      <c r="AE528" s="416" t="str">
        <f t="shared" si="160"/>
        <v>-</v>
      </c>
      <c r="AF528" s="417"/>
      <c r="AG528" s="410" t="str">
        <f t="shared" si="161"/>
        <v>-</v>
      </c>
      <c r="AH528" s="417"/>
      <c r="AI528" s="418" t="str">
        <f t="shared" si="162"/>
        <v>ù</v>
      </c>
      <c r="AJ528" s="419" t="str">
        <f t="shared" si="163"/>
        <v>~</v>
      </c>
      <c r="AK528" s="417"/>
      <c r="AL528" s="414" t="str">
        <f t="shared" si="164"/>
        <v>-</v>
      </c>
      <c r="AM528" s="416" t="str">
        <f t="shared" si="165"/>
        <v>-</v>
      </c>
    </row>
    <row r="529" spans="2:39" ht="15" x14ac:dyDescent="0.3">
      <c r="B529" s="400" t="str">
        <f>IF(MAX(B$7:B528)+1&gt;MAX('Res.Aux.'!$Y$23:$Y$722),"-",MAX(B$7:B528)+1)</f>
        <v>-</v>
      </c>
      <c r="C529" s="401" t="str">
        <f>IF($B529="-","",INDEX('Res.Aux.'!$A$12:$AE$722,MATCH($B529,'Res.Aux.'!$Y$12:$Y$722,0),MATCH(C$6,'Res.Aux.'!$A$14:$AE$14,0)))</f>
        <v/>
      </c>
      <c r="D529" s="402" t="str">
        <f t="shared" si="150"/>
        <v/>
      </c>
      <c r="E529" s="403" t="str">
        <f>IF($B529="-","",INDEX('Res.Aux.'!$A$12:$AE$722,MATCH($B529,'Res.Aux.'!$Y$12:$Y$722,0),MATCH(E$6,'Res.Aux.'!$A$14:$AE$14,0)))</f>
        <v/>
      </c>
      <c r="F529" s="402" t="str">
        <f t="shared" si="151"/>
        <v/>
      </c>
      <c r="G529" s="404" t="str">
        <f>IF($B529="-","",INDEX('Res.Aux.'!$A$12:$AE$722,MATCH($B529,'Res.Aux.'!$Y$12:$Y$722,0),MATCH(G$6,'Res.Aux.'!$A$14:$AE$14,0)))</f>
        <v/>
      </c>
      <c r="H529" s="405" t="str">
        <f>IF($B529="-","",Datos!$I$16)</f>
        <v/>
      </c>
      <c r="I529" s="406" t="str">
        <f>IF($C529="","",Datos!$G$16)</f>
        <v/>
      </c>
      <c r="J529" s="407" t="str">
        <f>IF($B529="-","",INDEX('Res.Aux.'!$A$12:$AE$722,MATCH($B529,'Res.Aux.'!$Y$12:$Y$722,0),MATCH(J$6,'Res.Aux.'!$A$14:$AE$14,0)))</f>
        <v/>
      </c>
      <c r="K529" s="408" t="str">
        <f>IF($C529="","",Datos!$H$26)</f>
        <v/>
      </c>
      <c r="L529" s="409" t="str">
        <f>IF($I529="","",INDEX(Datos!$D$25:$I$33,MATCH('G. VAR. MAKRO'!$M529,Datos!$E$25:$E$33,0),MATCH('G. VAR. MAKRO'!$L$6,Datos!$D$26:$I$26,0)))</f>
        <v/>
      </c>
      <c r="M529" s="407" t="str">
        <f>IF($I529="","",INDEX('Res.Aux.'!$A$12:$AE$722,MATCH($B529,'Res.Aux.'!$Y$12:$Y$722,0),MATCH(M$6,'Res.Aux.'!$A$22:$AE$22,0)))</f>
        <v/>
      </c>
      <c r="N529" s="410" t="str">
        <f>IF($B529="-","",INDEX('Res.Aux.'!$A$12:$AE$722,MATCH($B529,'Res.Aux.'!$Y$12:$Y$722,0),MATCH(N$6,'Res.Aux.'!$A$14:$AE$14,0)))</f>
        <v/>
      </c>
      <c r="O529" s="411"/>
      <c r="P529" s="412" t="str">
        <f t="shared" si="149"/>
        <v/>
      </c>
      <c r="Q529" s="413" t="str">
        <f t="shared" si="152"/>
        <v>ù</v>
      </c>
      <c r="R529" s="414" t="str">
        <f>IF($B529="-","",INDEX('Res.Aux.'!$A$12:$AE$722,MATCH($B529,'Res.Aux.'!$Y$12:$Y$722,0),MATCH(R$6,'Res.Aux.'!$A$15:$AE$15,0)))</f>
        <v/>
      </c>
      <c r="S529" s="415" t="str">
        <f>IF($B529="-","",INDEX('Res.Aux.'!$A$12:$AE$722,MATCH($B529,'Res.Aux.'!$Y$12:$Y$722,0),MATCH(S$6,'Res.Aux.'!$A$15:$AE$15,0)))</f>
        <v/>
      </c>
      <c r="T529" s="415" t="str">
        <f>IF($B529="-","",INDEX('Res.Aux.'!$A$12:$AE$722,MATCH($B529,'Res.Aux.'!$Y$12:$Y$722,0),MATCH(T$6,'Res.Aux.'!$A$15:$AE$15,0)))</f>
        <v/>
      </c>
      <c r="U529" s="416" t="str">
        <f>IF($B529="-","",INDEX('Res.Aux.'!$A$12:$AE$722,MATCH($B529,'Res.Aux.'!$Y$12:$Y$722,0),MATCH(U$6,'Res.Aux.'!$A$15:$AE$15,0)))</f>
        <v/>
      </c>
      <c r="V529" s="417"/>
      <c r="W529" s="414" t="str">
        <f t="shared" si="153"/>
        <v>-</v>
      </c>
      <c r="X529" s="415" t="str">
        <f t="shared" si="154"/>
        <v>-</v>
      </c>
      <c r="Y529" s="415" t="str">
        <f t="shared" si="155"/>
        <v>-</v>
      </c>
      <c r="Z529" s="416" t="str">
        <f t="shared" si="156"/>
        <v>-</v>
      </c>
      <c r="AA529" s="417"/>
      <c r="AB529" s="414" t="str">
        <f t="shared" si="157"/>
        <v>-</v>
      </c>
      <c r="AC529" s="415" t="str">
        <f t="shared" si="158"/>
        <v>-</v>
      </c>
      <c r="AD529" s="415" t="str">
        <f t="shared" si="159"/>
        <v>-</v>
      </c>
      <c r="AE529" s="416" t="str">
        <f t="shared" si="160"/>
        <v>-</v>
      </c>
      <c r="AF529" s="417"/>
      <c r="AG529" s="410" t="str">
        <f t="shared" si="161"/>
        <v>-</v>
      </c>
      <c r="AH529" s="417"/>
      <c r="AI529" s="418" t="str">
        <f t="shared" si="162"/>
        <v>ù</v>
      </c>
      <c r="AJ529" s="419" t="str">
        <f t="shared" si="163"/>
        <v>~</v>
      </c>
      <c r="AK529" s="417"/>
      <c r="AL529" s="414" t="str">
        <f t="shared" si="164"/>
        <v>-</v>
      </c>
      <c r="AM529" s="416" t="str">
        <f t="shared" si="165"/>
        <v>-</v>
      </c>
    </row>
    <row r="530" spans="2:39" ht="15" x14ac:dyDescent="0.3">
      <c r="B530" s="400" t="str">
        <f>IF(MAX(B$7:B529)+1&gt;MAX('Res.Aux.'!$Y$23:$Y$722),"-",MAX(B$7:B529)+1)</f>
        <v>-</v>
      </c>
      <c r="C530" s="401" t="str">
        <f>IF($B530="-","",INDEX('Res.Aux.'!$A$12:$AE$722,MATCH($B530,'Res.Aux.'!$Y$12:$Y$722,0),MATCH(C$6,'Res.Aux.'!$A$14:$AE$14,0)))</f>
        <v/>
      </c>
      <c r="D530" s="402" t="str">
        <f t="shared" si="150"/>
        <v/>
      </c>
      <c r="E530" s="403" t="str">
        <f>IF($B530="-","",INDEX('Res.Aux.'!$A$12:$AE$722,MATCH($B530,'Res.Aux.'!$Y$12:$Y$722,0),MATCH(E$6,'Res.Aux.'!$A$14:$AE$14,0)))</f>
        <v/>
      </c>
      <c r="F530" s="402" t="str">
        <f t="shared" si="151"/>
        <v/>
      </c>
      <c r="G530" s="404" t="str">
        <f>IF($B530="-","",INDEX('Res.Aux.'!$A$12:$AE$722,MATCH($B530,'Res.Aux.'!$Y$12:$Y$722,0),MATCH(G$6,'Res.Aux.'!$A$14:$AE$14,0)))</f>
        <v/>
      </c>
      <c r="H530" s="405" t="str">
        <f>IF($B530="-","",Datos!$I$16)</f>
        <v/>
      </c>
      <c r="I530" s="406" t="str">
        <f>IF($C530="","",Datos!$G$16)</f>
        <v/>
      </c>
      <c r="J530" s="407" t="str">
        <f>IF($B530="-","",INDEX('Res.Aux.'!$A$12:$AE$722,MATCH($B530,'Res.Aux.'!$Y$12:$Y$722,0),MATCH(J$6,'Res.Aux.'!$A$14:$AE$14,0)))</f>
        <v/>
      </c>
      <c r="K530" s="408" t="str">
        <f>IF($C530="","",Datos!$H$26)</f>
        <v/>
      </c>
      <c r="L530" s="409" t="str">
        <f>IF($I530="","",INDEX(Datos!$D$25:$I$33,MATCH('G. VAR. MAKRO'!$M530,Datos!$E$25:$E$33,0),MATCH('G. VAR. MAKRO'!$L$6,Datos!$D$26:$I$26,0)))</f>
        <v/>
      </c>
      <c r="M530" s="407" t="str">
        <f>IF($I530="","",INDEX('Res.Aux.'!$A$12:$AE$722,MATCH($B530,'Res.Aux.'!$Y$12:$Y$722,0),MATCH(M$6,'Res.Aux.'!$A$22:$AE$22,0)))</f>
        <v/>
      </c>
      <c r="N530" s="410" t="str">
        <f>IF($B530="-","",INDEX('Res.Aux.'!$A$12:$AE$722,MATCH($B530,'Res.Aux.'!$Y$12:$Y$722,0),MATCH(N$6,'Res.Aux.'!$A$14:$AE$14,0)))</f>
        <v/>
      </c>
      <c r="O530" s="411"/>
      <c r="P530" s="412" t="str">
        <f t="shared" si="149"/>
        <v/>
      </c>
      <c r="Q530" s="413" t="str">
        <f t="shared" si="152"/>
        <v>ù</v>
      </c>
      <c r="R530" s="414" t="str">
        <f>IF($B530="-","",INDEX('Res.Aux.'!$A$12:$AE$722,MATCH($B530,'Res.Aux.'!$Y$12:$Y$722,0),MATCH(R$6,'Res.Aux.'!$A$15:$AE$15,0)))</f>
        <v/>
      </c>
      <c r="S530" s="415" t="str">
        <f>IF($B530="-","",INDEX('Res.Aux.'!$A$12:$AE$722,MATCH($B530,'Res.Aux.'!$Y$12:$Y$722,0),MATCH(S$6,'Res.Aux.'!$A$15:$AE$15,0)))</f>
        <v/>
      </c>
      <c r="T530" s="415" t="str">
        <f>IF($B530="-","",INDEX('Res.Aux.'!$A$12:$AE$722,MATCH($B530,'Res.Aux.'!$Y$12:$Y$722,0),MATCH(T$6,'Res.Aux.'!$A$15:$AE$15,0)))</f>
        <v/>
      </c>
      <c r="U530" s="416" t="str">
        <f>IF($B530="-","",INDEX('Res.Aux.'!$A$12:$AE$722,MATCH($B530,'Res.Aux.'!$Y$12:$Y$722,0),MATCH(U$6,'Res.Aux.'!$A$15:$AE$15,0)))</f>
        <v/>
      </c>
      <c r="V530" s="417"/>
      <c r="W530" s="414" t="str">
        <f t="shared" si="153"/>
        <v>-</v>
      </c>
      <c r="X530" s="415" t="str">
        <f t="shared" si="154"/>
        <v>-</v>
      </c>
      <c r="Y530" s="415" t="str">
        <f t="shared" si="155"/>
        <v>-</v>
      </c>
      <c r="Z530" s="416" t="str">
        <f t="shared" si="156"/>
        <v>-</v>
      </c>
      <c r="AA530" s="417"/>
      <c r="AB530" s="414" t="str">
        <f t="shared" si="157"/>
        <v>-</v>
      </c>
      <c r="AC530" s="415" t="str">
        <f t="shared" si="158"/>
        <v>-</v>
      </c>
      <c r="AD530" s="415" t="str">
        <f t="shared" si="159"/>
        <v>-</v>
      </c>
      <c r="AE530" s="416" t="str">
        <f t="shared" si="160"/>
        <v>-</v>
      </c>
      <c r="AF530" s="417"/>
      <c r="AG530" s="410" t="str">
        <f t="shared" si="161"/>
        <v>-</v>
      </c>
      <c r="AH530" s="417"/>
      <c r="AI530" s="418" t="str">
        <f t="shared" si="162"/>
        <v>ù</v>
      </c>
      <c r="AJ530" s="419" t="str">
        <f t="shared" si="163"/>
        <v>~</v>
      </c>
      <c r="AK530" s="417"/>
      <c r="AL530" s="414" t="str">
        <f t="shared" si="164"/>
        <v>-</v>
      </c>
      <c r="AM530" s="416" t="str">
        <f t="shared" si="165"/>
        <v>-</v>
      </c>
    </row>
    <row r="531" spans="2:39" ht="15" x14ac:dyDescent="0.3">
      <c r="B531" s="400" t="str">
        <f>IF(MAX(B$7:B530)+1&gt;MAX('Res.Aux.'!$Y$23:$Y$722),"-",MAX(B$7:B530)+1)</f>
        <v>-</v>
      </c>
      <c r="C531" s="401" t="str">
        <f>IF($B531="-","",INDEX('Res.Aux.'!$A$12:$AE$722,MATCH($B531,'Res.Aux.'!$Y$12:$Y$722,0),MATCH(C$6,'Res.Aux.'!$A$14:$AE$14,0)))</f>
        <v/>
      </c>
      <c r="D531" s="402" t="str">
        <f t="shared" si="150"/>
        <v/>
      </c>
      <c r="E531" s="403" t="str">
        <f>IF($B531="-","",INDEX('Res.Aux.'!$A$12:$AE$722,MATCH($B531,'Res.Aux.'!$Y$12:$Y$722,0),MATCH(E$6,'Res.Aux.'!$A$14:$AE$14,0)))</f>
        <v/>
      </c>
      <c r="F531" s="402" t="str">
        <f t="shared" si="151"/>
        <v/>
      </c>
      <c r="G531" s="404" t="str">
        <f>IF($B531="-","",INDEX('Res.Aux.'!$A$12:$AE$722,MATCH($B531,'Res.Aux.'!$Y$12:$Y$722,0),MATCH(G$6,'Res.Aux.'!$A$14:$AE$14,0)))</f>
        <v/>
      </c>
      <c r="H531" s="405" t="str">
        <f>IF($B531="-","",Datos!$I$16)</f>
        <v/>
      </c>
      <c r="I531" s="406" t="str">
        <f>IF($C531="","",Datos!$G$16)</f>
        <v/>
      </c>
      <c r="J531" s="407" t="str">
        <f>IF($B531="-","",INDEX('Res.Aux.'!$A$12:$AE$722,MATCH($B531,'Res.Aux.'!$Y$12:$Y$722,0),MATCH(J$6,'Res.Aux.'!$A$14:$AE$14,0)))</f>
        <v/>
      </c>
      <c r="K531" s="408" t="str">
        <f>IF($C531="","",Datos!$H$26)</f>
        <v/>
      </c>
      <c r="L531" s="409" t="str">
        <f>IF($I531="","",INDEX(Datos!$D$25:$I$33,MATCH('G. VAR. MAKRO'!$M531,Datos!$E$25:$E$33,0),MATCH('G. VAR. MAKRO'!$L$6,Datos!$D$26:$I$26,0)))</f>
        <v/>
      </c>
      <c r="M531" s="407" t="str">
        <f>IF($I531="","",INDEX('Res.Aux.'!$A$12:$AE$722,MATCH($B531,'Res.Aux.'!$Y$12:$Y$722,0),MATCH(M$6,'Res.Aux.'!$A$22:$AE$22,0)))</f>
        <v/>
      </c>
      <c r="N531" s="410" t="str">
        <f>IF($B531="-","",INDEX('Res.Aux.'!$A$12:$AE$722,MATCH($B531,'Res.Aux.'!$Y$12:$Y$722,0),MATCH(N$6,'Res.Aux.'!$A$14:$AE$14,0)))</f>
        <v/>
      </c>
      <c r="O531" s="411"/>
      <c r="P531" s="412" t="str">
        <f t="shared" si="149"/>
        <v/>
      </c>
      <c r="Q531" s="413" t="str">
        <f t="shared" si="152"/>
        <v>ù</v>
      </c>
      <c r="R531" s="414" t="str">
        <f>IF($B531="-","",INDEX('Res.Aux.'!$A$12:$AE$722,MATCH($B531,'Res.Aux.'!$Y$12:$Y$722,0),MATCH(R$6,'Res.Aux.'!$A$15:$AE$15,0)))</f>
        <v/>
      </c>
      <c r="S531" s="415" t="str">
        <f>IF($B531="-","",INDEX('Res.Aux.'!$A$12:$AE$722,MATCH($B531,'Res.Aux.'!$Y$12:$Y$722,0),MATCH(S$6,'Res.Aux.'!$A$15:$AE$15,0)))</f>
        <v/>
      </c>
      <c r="T531" s="415" t="str">
        <f>IF($B531="-","",INDEX('Res.Aux.'!$A$12:$AE$722,MATCH($B531,'Res.Aux.'!$Y$12:$Y$722,0),MATCH(T$6,'Res.Aux.'!$A$15:$AE$15,0)))</f>
        <v/>
      </c>
      <c r="U531" s="416" t="str">
        <f>IF($B531="-","",INDEX('Res.Aux.'!$A$12:$AE$722,MATCH($B531,'Res.Aux.'!$Y$12:$Y$722,0),MATCH(U$6,'Res.Aux.'!$A$15:$AE$15,0)))</f>
        <v/>
      </c>
      <c r="V531" s="417"/>
      <c r="W531" s="414" t="str">
        <f t="shared" si="153"/>
        <v>-</v>
      </c>
      <c r="X531" s="415" t="str">
        <f t="shared" si="154"/>
        <v>-</v>
      </c>
      <c r="Y531" s="415" t="str">
        <f t="shared" si="155"/>
        <v>-</v>
      </c>
      <c r="Z531" s="416" t="str">
        <f t="shared" si="156"/>
        <v>-</v>
      </c>
      <c r="AA531" s="417"/>
      <c r="AB531" s="414" t="str">
        <f t="shared" si="157"/>
        <v>-</v>
      </c>
      <c r="AC531" s="415" t="str">
        <f t="shared" si="158"/>
        <v>-</v>
      </c>
      <c r="AD531" s="415" t="str">
        <f t="shared" si="159"/>
        <v>-</v>
      </c>
      <c r="AE531" s="416" t="str">
        <f t="shared" si="160"/>
        <v>-</v>
      </c>
      <c r="AF531" s="417"/>
      <c r="AG531" s="410" t="str">
        <f t="shared" si="161"/>
        <v>-</v>
      </c>
      <c r="AH531" s="417"/>
      <c r="AI531" s="418" t="str">
        <f t="shared" si="162"/>
        <v>ù</v>
      </c>
      <c r="AJ531" s="419" t="str">
        <f t="shared" si="163"/>
        <v>~</v>
      </c>
      <c r="AK531" s="417"/>
      <c r="AL531" s="414" t="str">
        <f t="shared" si="164"/>
        <v>-</v>
      </c>
      <c r="AM531" s="416" t="str">
        <f t="shared" si="165"/>
        <v>-</v>
      </c>
    </row>
    <row r="532" spans="2:39" ht="15" x14ac:dyDescent="0.3">
      <c r="B532" s="400" t="str">
        <f>IF(MAX(B$7:B531)+1&gt;MAX('Res.Aux.'!$Y$23:$Y$722),"-",MAX(B$7:B531)+1)</f>
        <v>-</v>
      </c>
      <c r="C532" s="401" t="str">
        <f>IF($B532="-","",INDEX('Res.Aux.'!$A$12:$AE$722,MATCH($B532,'Res.Aux.'!$Y$12:$Y$722,0),MATCH(C$6,'Res.Aux.'!$A$14:$AE$14,0)))</f>
        <v/>
      </c>
      <c r="D532" s="402" t="str">
        <f t="shared" si="150"/>
        <v/>
      </c>
      <c r="E532" s="403" t="str">
        <f>IF($B532="-","",INDEX('Res.Aux.'!$A$12:$AE$722,MATCH($B532,'Res.Aux.'!$Y$12:$Y$722,0),MATCH(E$6,'Res.Aux.'!$A$14:$AE$14,0)))</f>
        <v/>
      </c>
      <c r="F532" s="402" t="str">
        <f t="shared" si="151"/>
        <v/>
      </c>
      <c r="G532" s="404" t="str">
        <f>IF($B532="-","",INDEX('Res.Aux.'!$A$12:$AE$722,MATCH($B532,'Res.Aux.'!$Y$12:$Y$722,0),MATCH(G$6,'Res.Aux.'!$A$14:$AE$14,0)))</f>
        <v/>
      </c>
      <c r="H532" s="405" t="str">
        <f>IF($B532="-","",Datos!$I$16)</f>
        <v/>
      </c>
      <c r="I532" s="406" t="str">
        <f>IF($C532="","",Datos!$G$16)</f>
        <v/>
      </c>
      <c r="J532" s="407" t="str">
        <f>IF($B532="-","",INDEX('Res.Aux.'!$A$12:$AE$722,MATCH($B532,'Res.Aux.'!$Y$12:$Y$722,0),MATCH(J$6,'Res.Aux.'!$A$14:$AE$14,0)))</f>
        <v/>
      </c>
      <c r="K532" s="408" t="str">
        <f>IF($C532="","",Datos!$H$26)</f>
        <v/>
      </c>
      <c r="L532" s="409" t="str">
        <f>IF($I532="","",INDEX(Datos!$D$25:$I$33,MATCH('G. VAR. MAKRO'!$M532,Datos!$E$25:$E$33,0),MATCH('G. VAR. MAKRO'!$L$6,Datos!$D$26:$I$26,0)))</f>
        <v/>
      </c>
      <c r="M532" s="407" t="str">
        <f>IF($I532="","",INDEX('Res.Aux.'!$A$12:$AE$722,MATCH($B532,'Res.Aux.'!$Y$12:$Y$722,0),MATCH(M$6,'Res.Aux.'!$A$22:$AE$22,0)))</f>
        <v/>
      </c>
      <c r="N532" s="410" t="str">
        <f>IF($B532="-","",INDEX('Res.Aux.'!$A$12:$AE$722,MATCH($B532,'Res.Aux.'!$Y$12:$Y$722,0),MATCH(N$6,'Res.Aux.'!$A$14:$AE$14,0)))</f>
        <v/>
      </c>
      <c r="O532" s="411"/>
      <c r="P532" s="412" t="str">
        <f t="shared" si="149"/>
        <v/>
      </c>
      <c r="Q532" s="413" t="str">
        <f t="shared" si="152"/>
        <v>ù</v>
      </c>
      <c r="R532" s="414" t="str">
        <f>IF($B532="-","",INDEX('Res.Aux.'!$A$12:$AE$722,MATCH($B532,'Res.Aux.'!$Y$12:$Y$722,0),MATCH(R$6,'Res.Aux.'!$A$15:$AE$15,0)))</f>
        <v/>
      </c>
      <c r="S532" s="415" t="str">
        <f>IF($B532="-","",INDEX('Res.Aux.'!$A$12:$AE$722,MATCH($B532,'Res.Aux.'!$Y$12:$Y$722,0),MATCH(S$6,'Res.Aux.'!$A$15:$AE$15,0)))</f>
        <v/>
      </c>
      <c r="T532" s="415" t="str">
        <f>IF($B532="-","",INDEX('Res.Aux.'!$A$12:$AE$722,MATCH($B532,'Res.Aux.'!$Y$12:$Y$722,0),MATCH(T$6,'Res.Aux.'!$A$15:$AE$15,0)))</f>
        <v/>
      </c>
      <c r="U532" s="416" t="str">
        <f>IF($B532="-","",INDEX('Res.Aux.'!$A$12:$AE$722,MATCH($B532,'Res.Aux.'!$Y$12:$Y$722,0),MATCH(U$6,'Res.Aux.'!$A$15:$AE$15,0)))</f>
        <v/>
      </c>
      <c r="V532" s="417"/>
      <c r="W532" s="414" t="str">
        <f t="shared" si="153"/>
        <v>-</v>
      </c>
      <c r="X532" s="415" t="str">
        <f t="shared" si="154"/>
        <v>-</v>
      </c>
      <c r="Y532" s="415" t="str">
        <f t="shared" si="155"/>
        <v>-</v>
      </c>
      <c r="Z532" s="416" t="str">
        <f t="shared" si="156"/>
        <v>-</v>
      </c>
      <c r="AA532" s="417"/>
      <c r="AB532" s="414" t="str">
        <f t="shared" si="157"/>
        <v>-</v>
      </c>
      <c r="AC532" s="415" t="str">
        <f t="shared" si="158"/>
        <v>-</v>
      </c>
      <c r="AD532" s="415" t="str">
        <f t="shared" si="159"/>
        <v>-</v>
      </c>
      <c r="AE532" s="416" t="str">
        <f t="shared" si="160"/>
        <v>-</v>
      </c>
      <c r="AF532" s="417"/>
      <c r="AG532" s="410" t="str">
        <f t="shared" si="161"/>
        <v>-</v>
      </c>
      <c r="AH532" s="417"/>
      <c r="AI532" s="418" t="str">
        <f t="shared" si="162"/>
        <v>ù</v>
      </c>
      <c r="AJ532" s="419" t="str">
        <f t="shared" si="163"/>
        <v>~</v>
      </c>
      <c r="AK532" s="417"/>
      <c r="AL532" s="414" t="str">
        <f t="shared" si="164"/>
        <v>-</v>
      </c>
      <c r="AM532" s="416" t="str">
        <f t="shared" si="165"/>
        <v>-</v>
      </c>
    </row>
    <row r="533" spans="2:39" ht="15" x14ac:dyDescent="0.3">
      <c r="B533" s="400" t="str">
        <f>IF(MAX(B$7:B532)+1&gt;MAX('Res.Aux.'!$Y$23:$Y$722),"-",MAX(B$7:B532)+1)</f>
        <v>-</v>
      </c>
      <c r="C533" s="401" t="str">
        <f>IF($B533="-","",INDEX('Res.Aux.'!$A$12:$AE$722,MATCH($B533,'Res.Aux.'!$Y$12:$Y$722,0),MATCH(C$6,'Res.Aux.'!$A$14:$AE$14,0)))</f>
        <v/>
      </c>
      <c r="D533" s="402" t="str">
        <f t="shared" si="150"/>
        <v/>
      </c>
      <c r="E533" s="403" t="str">
        <f>IF($B533="-","",INDEX('Res.Aux.'!$A$12:$AE$722,MATCH($B533,'Res.Aux.'!$Y$12:$Y$722,0),MATCH(E$6,'Res.Aux.'!$A$14:$AE$14,0)))</f>
        <v/>
      </c>
      <c r="F533" s="402" t="str">
        <f t="shared" si="151"/>
        <v/>
      </c>
      <c r="G533" s="404" t="str">
        <f>IF($B533="-","",INDEX('Res.Aux.'!$A$12:$AE$722,MATCH($B533,'Res.Aux.'!$Y$12:$Y$722,0),MATCH(G$6,'Res.Aux.'!$A$14:$AE$14,0)))</f>
        <v/>
      </c>
      <c r="H533" s="405" t="str">
        <f>IF($B533="-","",Datos!$I$16)</f>
        <v/>
      </c>
      <c r="I533" s="406" t="str">
        <f>IF($C533="","",Datos!$G$16)</f>
        <v/>
      </c>
      <c r="J533" s="407" t="str">
        <f>IF($B533="-","",INDEX('Res.Aux.'!$A$12:$AE$722,MATCH($B533,'Res.Aux.'!$Y$12:$Y$722,0),MATCH(J$6,'Res.Aux.'!$A$14:$AE$14,0)))</f>
        <v/>
      </c>
      <c r="K533" s="408" t="str">
        <f>IF($C533="","",Datos!$H$26)</f>
        <v/>
      </c>
      <c r="L533" s="409" t="str">
        <f>IF($I533="","",INDEX(Datos!$D$25:$I$33,MATCH('G. VAR. MAKRO'!$M533,Datos!$E$25:$E$33,0),MATCH('G. VAR. MAKRO'!$L$6,Datos!$D$26:$I$26,0)))</f>
        <v/>
      </c>
      <c r="M533" s="407" t="str">
        <f>IF($I533="","",INDEX('Res.Aux.'!$A$12:$AE$722,MATCH($B533,'Res.Aux.'!$Y$12:$Y$722,0),MATCH(M$6,'Res.Aux.'!$A$22:$AE$22,0)))</f>
        <v/>
      </c>
      <c r="N533" s="410" t="str">
        <f>IF($B533="-","",INDEX('Res.Aux.'!$A$12:$AE$722,MATCH($B533,'Res.Aux.'!$Y$12:$Y$722,0),MATCH(N$6,'Res.Aux.'!$A$14:$AE$14,0)))</f>
        <v/>
      </c>
      <c r="O533" s="411"/>
      <c r="P533" s="412" t="str">
        <f t="shared" si="149"/>
        <v/>
      </c>
      <c r="Q533" s="413" t="str">
        <f t="shared" si="152"/>
        <v>ù</v>
      </c>
      <c r="R533" s="414" t="str">
        <f>IF($B533="-","",INDEX('Res.Aux.'!$A$12:$AE$722,MATCH($B533,'Res.Aux.'!$Y$12:$Y$722,0),MATCH(R$6,'Res.Aux.'!$A$15:$AE$15,0)))</f>
        <v/>
      </c>
      <c r="S533" s="415" t="str">
        <f>IF($B533="-","",INDEX('Res.Aux.'!$A$12:$AE$722,MATCH($B533,'Res.Aux.'!$Y$12:$Y$722,0),MATCH(S$6,'Res.Aux.'!$A$15:$AE$15,0)))</f>
        <v/>
      </c>
      <c r="T533" s="415" t="str">
        <f>IF($B533="-","",INDEX('Res.Aux.'!$A$12:$AE$722,MATCH($B533,'Res.Aux.'!$Y$12:$Y$722,0),MATCH(T$6,'Res.Aux.'!$A$15:$AE$15,0)))</f>
        <v/>
      </c>
      <c r="U533" s="416" t="str">
        <f>IF($B533="-","",INDEX('Res.Aux.'!$A$12:$AE$722,MATCH($B533,'Res.Aux.'!$Y$12:$Y$722,0),MATCH(U$6,'Res.Aux.'!$A$15:$AE$15,0)))</f>
        <v/>
      </c>
      <c r="V533" s="417"/>
      <c r="W533" s="414" t="str">
        <f t="shared" si="153"/>
        <v>-</v>
      </c>
      <c r="X533" s="415" t="str">
        <f t="shared" si="154"/>
        <v>-</v>
      </c>
      <c r="Y533" s="415" t="str">
        <f t="shared" si="155"/>
        <v>-</v>
      </c>
      <c r="Z533" s="416" t="str">
        <f t="shared" si="156"/>
        <v>-</v>
      </c>
      <c r="AA533" s="417"/>
      <c r="AB533" s="414" t="str">
        <f t="shared" si="157"/>
        <v>-</v>
      </c>
      <c r="AC533" s="415" t="str">
        <f t="shared" si="158"/>
        <v>-</v>
      </c>
      <c r="AD533" s="415" t="str">
        <f t="shared" si="159"/>
        <v>-</v>
      </c>
      <c r="AE533" s="416" t="str">
        <f t="shared" si="160"/>
        <v>-</v>
      </c>
      <c r="AF533" s="417"/>
      <c r="AG533" s="410" t="str">
        <f t="shared" si="161"/>
        <v>-</v>
      </c>
      <c r="AH533" s="417"/>
      <c r="AI533" s="418" t="str">
        <f t="shared" si="162"/>
        <v>ù</v>
      </c>
      <c r="AJ533" s="419" t="str">
        <f t="shared" si="163"/>
        <v>~</v>
      </c>
      <c r="AK533" s="417"/>
      <c r="AL533" s="414" t="str">
        <f t="shared" si="164"/>
        <v>-</v>
      </c>
      <c r="AM533" s="416" t="str">
        <f t="shared" si="165"/>
        <v>-</v>
      </c>
    </row>
    <row r="534" spans="2:39" ht="15" x14ac:dyDescent="0.3">
      <c r="B534" s="400" t="str">
        <f>IF(MAX(B$7:B533)+1&gt;MAX('Res.Aux.'!$Y$23:$Y$722),"-",MAX(B$7:B533)+1)</f>
        <v>-</v>
      </c>
      <c r="C534" s="401" t="str">
        <f>IF($B534="-","",INDEX('Res.Aux.'!$A$12:$AE$722,MATCH($B534,'Res.Aux.'!$Y$12:$Y$722,0),MATCH(C$6,'Res.Aux.'!$A$14:$AE$14,0)))</f>
        <v/>
      </c>
      <c r="D534" s="402" t="str">
        <f t="shared" si="150"/>
        <v/>
      </c>
      <c r="E534" s="403" t="str">
        <f>IF($B534="-","",INDEX('Res.Aux.'!$A$12:$AE$722,MATCH($B534,'Res.Aux.'!$Y$12:$Y$722,0),MATCH(E$6,'Res.Aux.'!$A$14:$AE$14,0)))</f>
        <v/>
      </c>
      <c r="F534" s="402" t="str">
        <f t="shared" si="151"/>
        <v/>
      </c>
      <c r="G534" s="404" t="str">
        <f>IF($B534="-","",INDEX('Res.Aux.'!$A$12:$AE$722,MATCH($B534,'Res.Aux.'!$Y$12:$Y$722,0),MATCH(G$6,'Res.Aux.'!$A$14:$AE$14,0)))</f>
        <v/>
      </c>
      <c r="H534" s="405" t="str">
        <f>IF($B534="-","",Datos!$I$16)</f>
        <v/>
      </c>
      <c r="I534" s="406" t="str">
        <f>IF($C534="","",Datos!$G$16)</f>
        <v/>
      </c>
      <c r="J534" s="407" t="str">
        <f>IF($B534="-","",INDEX('Res.Aux.'!$A$12:$AE$722,MATCH($B534,'Res.Aux.'!$Y$12:$Y$722,0),MATCH(J$6,'Res.Aux.'!$A$14:$AE$14,0)))</f>
        <v/>
      </c>
      <c r="K534" s="408" t="str">
        <f>IF($C534="","",Datos!$H$26)</f>
        <v/>
      </c>
      <c r="L534" s="409" t="str">
        <f>IF($I534="","",INDEX(Datos!$D$25:$I$33,MATCH('G. VAR. MAKRO'!$M534,Datos!$E$25:$E$33,0),MATCH('G. VAR. MAKRO'!$L$6,Datos!$D$26:$I$26,0)))</f>
        <v/>
      </c>
      <c r="M534" s="407" t="str">
        <f>IF($I534="","",INDEX('Res.Aux.'!$A$12:$AE$722,MATCH($B534,'Res.Aux.'!$Y$12:$Y$722,0),MATCH(M$6,'Res.Aux.'!$A$22:$AE$22,0)))</f>
        <v/>
      </c>
      <c r="N534" s="410" t="str">
        <f>IF($B534="-","",INDEX('Res.Aux.'!$A$12:$AE$722,MATCH($B534,'Res.Aux.'!$Y$12:$Y$722,0),MATCH(N$6,'Res.Aux.'!$A$14:$AE$14,0)))</f>
        <v/>
      </c>
      <c r="O534" s="411"/>
      <c r="P534" s="412" t="str">
        <f t="shared" si="149"/>
        <v/>
      </c>
      <c r="Q534" s="413" t="str">
        <f t="shared" si="152"/>
        <v>ù</v>
      </c>
      <c r="R534" s="414" t="str">
        <f>IF($B534="-","",INDEX('Res.Aux.'!$A$12:$AE$722,MATCH($B534,'Res.Aux.'!$Y$12:$Y$722,0),MATCH(R$6,'Res.Aux.'!$A$15:$AE$15,0)))</f>
        <v/>
      </c>
      <c r="S534" s="415" t="str">
        <f>IF($B534="-","",INDEX('Res.Aux.'!$A$12:$AE$722,MATCH($B534,'Res.Aux.'!$Y$12:$Y$722,0),MATCH(S$6,'Res.Aux.'!$A$15:$AE$15,0)))</f>
        <v/>
      </c>
      <c r="T534" s="415" t="str">
        <f>IF($B534="-","",INDEX('Res.Aux.'!$A$12:$AE$722,MATCH($B534,'Res.Aux.'!$Y$12:$Y$722,0),MATCH(T$6,'Res.Aux.'!$A$15:$AE$15,0)))</f>
        <v/>
      </c>
      <c r="U534" s="416" t="str">
        <f>IF($B534="-","",INDEX('Res.Aux.'!$A$12:$AE$722,MATCH($B534,'Res.Aux.'!$Y$12:$Y$722,0),MATCH(U$6,'Res.Aux.'!$A$15:$AE$15,0)))</f>
        <v/>
      </c>
      <c r="V534" s="417"/>
      <c r="W534" s="414" t="str">
        <f t="shared" si="153"/>
        <v>-</v>
      </c>
      <c r="X534" s="415" t="str">
        <f t="shared" si="154"/>
        <v>-</v>
      </c>
      <c r="Y534" s="415" t="str">
        <f t="shared" si="155"/>
        <v>-</v>
      </c>
      <c r="Z534" s="416" t="str">
        <f t="shared" si="156"/>
        <v>-</v>
      </c>
      <c r="AA534" s="417"/>
      <c r="AB534" s="414" t="str">
        <f t="shared" si="157"/>
        <v>-</v>
      </c>
      <c r="AC534" s="415" t="str">
        <f t="shared" si="158"/>
        <v>-</v>
      </c>
      <c r="AD534" s="415" t="str">
        <f t="shared" si="159"/>
        <v>-</v>
      </c>
      <c r="AE534" s="416" t="str">
        <f t="shared" si="160"/>
        <v>-</v>
      </c>
      <c r="AF534" s="417"/>
      <c r="AG534" s="410" t="str">
        <f t="shared" si="161"/>
        <v>-</v>
      </c>
      <c r="AH534" s="417"/>
      <c r="AI534" s="418" t="str">
        <f t="shared" si="162"/>
        <v>ù</v>
      </c>
      <c r="AJ534" s="419" t="str">
        <f t="shared" si="163"/>
        <v>~</v>
      </c>
      <c r="AK534" s="417"/>
      <c r="AL534" s="414" t="str">
        <f t="shared" si="164"/>
        <v>-</v>
      </c>
      <c r="AM534" s="416" t="str">
        <f t="shared" si="165"/>
        <v>-</v>
      </c>
    </row>
    <row r="535" spans="2:39" ht="15" x14ac:dyDescent="0.3">
      <c r="B535" s="400" t="str">
        <f>IF(MAX(B$7:B534)+1&gt;MAX('Res.Aux.'!$Y$23:$Y$722),"-",MAX(B$7:B534)+1)</f>
        <v>-</v>
      </c>
      <c r="C535" s="401" t="str">
        <f>IF($B535="-","",INDEX('Res.Aux.'!$A$12:$AE$722,MATCH($B535,'Res.Aux.'!$Y$12:$Y$722,0),MATCH(C$6,'Res.Aux.'!$A$14:$AE$14,0)))</f>
        <v/>
      </c>
      <c r="D535" s="402" t="str">
        <f t="shared" si="150"/>
        <v/>
      </c>
      <c r="E535" s="403" t="str">
        <f>IF($B535="-","",INDEX('Res.Aux.'!$A$12:$AE$722,MATCH($B535,'Res.Aux.'!$Y$12:$Y$722,0),MATCH(E$6,'Res.Aux.'!$A$14:$AE$14,0)))</f>
        <v/>
      </c>
      <c r="F535" s="402" t="str">
        <f t="shared" si="151"/>
        <v/>
      </c>
      <c r="G535" s="404" t="str">
        <f>IF($B535="-","",INDEX('Res.Aux.'!$A$12:$AE$722,MATCH($B535,'Res.Aux.'!$Y$12:$Y$722,0),MATCH(G$6,'Res.Aux.'!$A$14:$AE$14,0)))</f>
        <v/>
      </c>
      <c r="H535" s="405" t="str">
        <f>IF($B535="-","",Datos!$I$16)</f>
        <v/>
      </c>
      <c r="I535" s="406" t="str">
        <f>IF($C535="","",Datos!$G$16)</f>
        <v/>
      </c>
      <c r="J535" s="407" t="str">
        <f>IF($B535="-","",INDEX('Res.Aux.'!$A$12:$AE$722,MATCH($B535,'Res.Aux.'!$Y$12:$Y$722,0),MATCH(J$6,'Res.Aux.'!$A$14:$AE$14,0)))</f>
        <v/>
      </c>
      <c r="K535" s="408" t="str">
        <f>IF($C535="","",Datos!$H$26)</f>
        <v/>
      </c>
      <c r="L535" s="409" t="str">
        <f>IF($I535="","",INDEX(Datos!$D$25:$I$33,MATCH('G. VAR. MAKRO'!$M535,Datos!$E$25:$E$33,0),MATCH('G. VAR. MAKRO'!$L$6,Datos!$D$26:$I$26,0)))</f>
        <v/>
      </c>
      <c r="M535" s="407" t="str">
        <f>IF($I535="","",INDEX('Res.Aux.'!$A$12:$AE$722,MATCH($B535,'Res.Aux.'!$Y$12:$Y$722,0),MATCH(M$6,'Res.Aux.'!$A$22:$AE$22,0)))</f>
        <v/>
      </c>
      <c r="N535" s="410" t="str">
        <f>IF($B535="-","",INDEX('Res.Aux.'!$A$12:$AE$722,MATCH($B535,'Res.Aux.'!$Y$12:$Y$722,0),MATCH(N$6,'Res.Aux.'!$A$14:$AE$14,0)))</f>
        <v/>
      </c>
      <c r="O535" s="411"/>
      <c r="P535" s="412" t="str">
        <f t="shared" si="149"/>
        <v/>
      </c>
      <c r="Q535" s="413" t="str">
        <f t="shared" si="152"/>
        <v>ù</v>
      </c>
      <c r="R535" s="414" t="str">
        <f>IF($B535="-","",INDEX('Res.Aux.'!$A$12:$AE$722,MATCH($B535,'Res.Aux.'!$Y$12:$Y$722,0),MATCH(R$6,'Res.Aux.'!$A$15:$AE$15,0)))</f>
        <v/>
      </c>
      <c r="S535" s="415" t="str">
        <f>IF($B535="-","",INDEX('Res.Aux.'!$A$12:$AE$722,MATCH($B535,'Res.Aux.'!$Y$12:$Y$722,0),MATCH(S$6,'Res.Aux.'!$A$15:$AE$15,0)))</f>
        <v/>
      </c>
      <c r="T535" s="415" t="str">
        <f>IF($B535="-","",INDEX('Res.Aux.'!$A$12:$AE$722,MATCH($B535,'Res.Aux.'!$Y$12:$Y$722,0),MATCH(T$6,'Res.Aux.'!$A$15:$AE$15,0)))</f>
        <v/>
      </c>
      <c r="U535" s="416" t="str">
        <f>IF($B535="-","",INDEX('Res.Aux.'!$A$12:$AE$722,MATCH($B535,'Res.Aux.'!$Y$12:$Y$722,0),MATCH(U$6,'Res.Aux.'!$A$15:$AE$15,0)))</f>
        <v/>
      </c>
      <c r="V535" s="417"/>
      <c r="W535" s="414" t="str">
        <f t="shared" si="153"/>
        <v>-</v>
      </c>
      <c r="X535" s="415" t="str">
        <f t="shared" si="154"/>
        <v>-</v>
      </c>
      <c r="Y535" s="415" t="str">
        <f t="shared" si="155"/>
        <v>-</v>
      </c>
      <c r="Z535" s="416" t="str">
        <f t="shared" si="156"/>
        <v>-</v>
      </c>
      <c r="AA535" s="417"/>
      <c r="AB535" s="414" t="str">
        <f t="shared" si="157"/>
        <v>-</v>
      </c>
      <c r="AC535" s="415" t="str">
        <f t="shared" si="158"/>
        <v>-</v>
      </c>
      <c r="AD535" s="415" t="str">
        <f t="shared" si="159"/>
        <v>-</v>
      </c>
      <c r="AE535" s="416" t="str">
        <f t="shared" si="160"/>
        <v>-</v>
      </c>
      <c r="AF535" s="417"/>
      <c r="AG535" s="410" t="str">
        <f t="shared" si="161"/>
        <v>-</v>
      </c>
      <c r="AH535" s="417"/>
      <c r="AI535" s="418" t="str">
        <f t="shared" si="162"/>
        <v>ù</v>
      </c>
      <c r="AJ535" s="419" t="str">
        <f t="shared" si="163"/>
        <v>~</v>
      </c>
      <c r="AK535" s="417"/>
      <c r="AL535" s="414" t="str">
        <f t="shared" si="164"/>
        <v>-</v>
      </c>
      <c r="AM535" s="416" t="str">
        <f t="shared" si="165"/>
        <v>-</v>
      </c>
    </row>
    <row r="536" spans="2:39" ht="15" x14ac:dyDescent="0.3">
      <c r="B536" s="400" t="str">
        <f>IF(MAX(B$7:B535)+1&gt;MAX('Res.Aux.'!$Y$23:$Y$722),"-",MAX(B$7:B535)+1)</f>
        <v>-</v>
      </c>
      <c r="C536" s="401" t="str">
        <f>IF($B536="-","",INDEX('Res.Aux.'!$A$12:$AE$722,MATCH($B536,'Res.Aux.'!$Y$12:$Y$722,0),MATCH(C$6,'Res.Aux.'!$A$14:$AE$14,0)))</f>
        <v/>
      </c>
      <c r="D536" s="402" t="str">
        <f t="shared" si="150"/>
        <v/>
      </c>
      <c r="E536" s="403" t="str">
        <f>IF($B536="-","",INDEX('Res.Aux.'!$A$12:$AE$722,MATCH($B536,'Res.Aux.'!$Y$12:$Y$722,0),MATCH(E$6,'Res.Aux.'!$A$14:$AE$14,0)))</f>
        <v/>
      </c>
      <c r="F536" s="402" t="str">
        <f t="shared" si="151"/>
        <v/>
      </c>
      <c r="G536" s="404" t="str">
        <f>IF($B536="-","",INDEX('Res.Aux.'!$A$12:$AE$722,MATCH($B536,'Res.Aux.'!$Y$12:$Y$722,0),MATCH(G$6,'Res.Aux.'!$A$14:$AE$14,0)))</f>
        <v/>
      </c>
      <c r="H536" s="405" t="str">
        <f>IF($B536="-","",Datos!$I$16)</f>
        <v/>
      </c>
      <c r="I536" s="406" t="str">
        <f>IF($C536="","",Datos!$G$16)</f>
        <v/>
      </c>
      <c r="J536" s="407" t="str">
        <f>IF($B536="-","",INDEX('Res.Aux.'!$A$12:$AE$722,MATCH($B536,'Res.Aux.'!$Y$12:$Y$722,0),MATCH(J$6,'Res.Aux.'!$A$14:$AE$14,0)))</f>
        <v/>
      </c>
      <c r="K536" s="408" t="str">
        <f>IF($C536="","",Datos!$H$26)</f>
        <v/>
      </c>
      <c r="L536" s="409" t="str">
        <f>IF($I536="","",INDEX(Datos!$D$25:$I$33,MATCH('G. VAR. MAKRO'!$M536,Datos!$E$25:$E$33,0),MATCH('G. VAR. MAKRO'!$L$6,Datos!$D$26:$I$26,0)))</f>
        <v/>
      </c>
      <c r="M536" s="407" t="str">
        <f>IF($I536="","",INDEX('Res.Aux.'!$A$12:$AE$722,MATCH($B536,'Res.Aux.'!$Y$12:$Y$722,0),MATCH(M$6,'Res.Aux.'!$A$22:$AE$22,0)))</f>
        <v/>
      </c>
      <c r="N536" s="410" t="str">
        <f>IF($B536="-","",INDEX('Res.Aux.'!$A$12:$AE$722,MATCH($B536,'Res.Aux.'!$Y$12:$Y$722,0),MATCH(N$6,'Res.Aux.'!$A$14:$AE$14,0)))</f>
        <v/>
      </c>
      <c r="O536" s="411"/>
      <c r="P536" s="412" t="str">
        <f t="shared" si="149"/>
        <v/>
      </c>
      <c r="Q536" s="413" t="str">
        <f t="shared" si="152"/>
        <v>ù</v>
      </c>
      <c r="R536" s="414" t="str">
        <f>IF($B536="-","",INDEX('Res.Aux.'!$A$12:$AE$722,MATCH($B536,'Res.Aux.'!$Y$12:$Y$722,0),MATCH(R$6,'Res.Aux.'!$A$15:$AE$15,0)))</f>
        <v/>
      </c>
      <c r="S536" s="415" t="str">
        <f>IF($B536="-","",INDEX('Res.Aux.'!$A$12:$AE$722,MATCH($B536,'Res.Aux.'!$Y$12:$Y$722,0),MATCH(S$6,'Res.Aux.'!$A$15:$AE$15,0)))</f>
        <v/>
      </c>
      <c r="T536" s="415" t="str">
        <f>IF($B536="-","",INDEX('Res.Aux.'!$A$12:$AE$722,MATCH($B536,'Res.Aux.'!$Y$12:$Y$722,0),MATCH(T$6,'Res.Aux.'!$A$15:$AE$15,0)))</f>
        <v/>
      </c>
      <c r="U536" s="416" t="str">
        <f>IF($B536="-","",INDEX('Res.Aux.'!$A$12:$AE$722,MATCH($B536,'Res.Aux.'!$Y$12:$Y$722,0),MATCH(U$6,'Res.Aux.'!$A$15:$AE$15,0)))</f>
        <v/>
      </c>
      <c r="V536" s="417"/>
      <c r="W536" s="414" t="str">
        <f t="shared" si="153"/>
        <v>-</v>
      </c>
      <c r="X536" s="415" t="str">
        <f t="shared" si="154"/>
        <v>-</v>
      </c>
      <c r="Y536" s="415" t="str">
        <f t="shared" si="155"/>
        <v>-</v>
      </c>
      <c r="Z536" s="416" t="str">
        <f t="shared" si="156"/>
        <v>-</v>
      </c>
      <c r="AA536" s="417"/>
      <c r="AB536" s="414" t="str">
        <f t="shared" si="157"/>
        <v>-</v>
      </c>
      <c r="AC536" s="415" t="str">
        <f t="shared" si="158"/>
        <v>-</v>
      </c>
      <c r="AD536" s="415" t="str">
        <f t="shared" si="159"/>
        <v>-</v>
      </c>
      <c r="AE536" s="416" t="str">
        <f t="shared" si="160"/>
        <v>-</v>
      </c>
      <c r="AF536" s="417"/>
      <c r="AG536" s="410" t="str">
        <f t="shared" si="161"/>
        <v>-</v>
      </c>
      <c r="AH536" s="417"/>
      <c r="AI536" s="418" t="str">
        <f t="shared" si="162"/>
        <v>ù</v>
      </c>
      <c r="AJ536" s="419" t="str">
        <f t="shared" si="163"/>
        <v>~</v>
      </c>
      <c r="AK536" s="417"/>
      <c r="AL536" s="414" t="str">
        <f t="shared" si="164"/>
        <v>-</v>
      </c>
      <c r="AM536" s="416" t="str">
        <f t="shared" si="165"/>
        <v>-</v>
      </c>
    </row>
    <row r="537" spans="2:39" ht="15" x14ac:dyDescent="0.3">
      <c r="B537" s="400" t="str">
        <f>IF(MAX(B$7:B536)+1&gt;MAX('Res.Aux.'!$Y$23:$Y$722),"-",MAX(B$7:B536)+1)</f>
        <v>-</v>
      </c>
      <c r="C537" s="401" t="str">
        <f>IF($B537="-","",INDEX('Res.Aux.'!$A$12:$AE$722,MATCH($B537,'Res.Aux.'!$Y$12:$Y$722,0),MATCH(C$6,'Res.Aux.'!$A$14:$AE$14,0)))</f>
        <v/>
      </c>
      <c r="D537" s="402" t="str">
        <f t="shared" si="150"/>
        <v/>
      </c>
      <c r="E537" s="403" t="str">
        <f>IF($B537="-","",INDEX('Res.Aux.'!$A$12:$AE$722,MATCH($B537,'Res.Aux.'!$Y$12:$Y$722,0),MATCH(E$6,'Res.Aux.'!$A$14:$AE$14,0)))</f>
        <v/>
      </c>
      <c r="F537" s="402" t="str">
        <f t="shared" si="151"/>
        <v/>
      </c>
      <c r="G537" s="404" t="str">
        <f>IF($B537="-","",INDEX('Res.Aux.'!$A$12:$AE$722,MATCH($B537,'Res.Aux.'!$Y$12:$Y$722,0),MATCH(G$6,'Res.Aux.'!$A$14:$AE$14,0)))</f>
        <v/>
      </c>
      <c r="H537" s="405" t="str">
        <f>IF($B537="-","",Datos!$I$16)</f>
        <v/>
      </c>
      <c r="I537" s="406" t="str">
        <f>IF($C537="","",Datos!$G$16)</f>
        <v/>
      </c>
      <c r="J537" s="407" t="str">
        <f>IF($B537="-","",INDEX('Res.Aux.'!$A$12:$AE$722,MATCH($B537,'Res.Aux.'!$Y$12:$Y$722,0),MATCH(J$6,'Res.Aux.'!$A$14:$AE$14,0)))</f>
        <v/>
      </c>
      <c r="K537" s="408" t="str">
        <f>IF($C537="","",Datos!$H$26)</f>
        <v/>
      </c>
      <c r="L537" s="409" t="str">
        <f>IF($I537="","",INDEX(Datos!$D$25:$I$33,MATCH('G. VAR. MAKRO'!$M537,Datos!$E$25:$E$33,0),MATCH('G. VAR. MAKRO'!$L$6,Datos!$D$26:$I$26,0)))</f>
        <v/>
      </c>
      <c r="M537" s="407" t="str">
        <f>IF($I537="","",INDEX('Res.Aux.'!$A$12:$AE$722,MATCH($B537,'Res.Aux.'!$Y$12:$Y$722,0),MATCH(M$6,'Res.Aux.'!$A$22:$AE$22,0)))</f>
        <v/>
      </c>
      <c r="N537" s="410" t="str">
        <f>IF($B537="-","",INDEX('Res.Aux.'!$A$12:$AE$722,MATCH($B537,'Res.Aux.'!$Y$12:$Y$722,0),MATCH(N$6,'Res.Aux.'!$A$14:$AE$14,0)))</f>
        <v/>
      </c>
      <c r="O537" s="411"/>
      <c r="P537" s="412" t="str">
        <f t="shared" si="149"/>
        <v/>
      </c>
      <c r="Q537" s="413" t="str">
        <f t="shared" si="152"/>
        <v>ù</v>
      </c>
      <c r="R537" s="414" t="str">
        <f>IF($B537="-","",INDEX('Res.Aux.'!$A$12:$AE$722,MATCH($B537,'Res.Aux.'!$Y$12:$Y$722,0),MATCH(R$6,'Res.Aux.'!$A$15:$AE$15,0)))</f>
        <v/>
      </c>
      <c r="S537" s="415" t="str">
        <f>IF($B537="-","",INDEX('Res.Aux.'!$A$12:$AE$722,MATCH($B537,'Res.Aux.'!$Y$12:$Y$722,0),MATCH(S$6,'Res.Aux.'!$A$15:$AE$15,0)))</f>
        <v/>
      </c>
      <c r="T537" s="415" t="str">
        <f>IF($B537="-","",INDEX('Res.Aux.'!$A$12:$AE$722,MATCH($B537,'Res.Aux.'!$Y$12:$Y$722,0),MATCH(T$6,'Res.Aux.'!$A$15:$AE$15,0)))</f>
        <v/>
      </c>
      <c r="U537" s="416" t="str">
        <f>IF($B537="-","",INDEX('Res.Aux.'!$A$12:$AE$722,MATCH($B537,'Res.Aux.'!$Y$12:$Y$722,0),MATCH(U$6,'Res.Aux.'!$A$15:$AE$15,0)))</f>
        <v/>
      </c>
      <c r="V537" s="417"/>
      <c r="W537" s="414" t="str">
        <f t="shared" si="153"/>
        <v>-</v>
      </c>
      <c r="X537" s="415" t="str">
        <f t="shared" si="154"/>
        <v>-</v>
      </c>
      <c r="Y537" s="415" t="str">
        <f t="shared" si="155"/>
        <v>-</v>
      </c>
      <c r="Z537" s="416" t="str">
        <f t="shared" si="156"/>
        <v>-</v>
      </c>
      <c r="AA537" s="417"/>
      <c r="AB537" s="414" t="str">
        <f t="shared" si="157"/>
        <v>-</v>
      </c>
      <c r="AC537" s="415" t="str">
        <f t="shared" si="158"/>
        <v>-</v>
      </c>
      <c r="AD537" s="415" t="str">
        <f t="shared" si="159"/>
        <v>-</v>
      </c>
      <c r="AE537" s="416" t="str">
        <f t="shared" si="160"/>
        <v>-</v>
      </c>
      <c r="AF537" s="417"/>
      <c r="AG537" s="410" t="str">
        <f t="shared" si="161"/>
        <v>-</v>
      </c>
      <c r="AH537" s="417"/>
      <c r="AI537" s="418" t="str">
        <f t="shared" si="162"/>
        <v>ù</v>
      </c>
      <c r="AJ537" s="419" t="str">
        <f t="shared" si="163"/>
        <v>~</v>
      </c>
      <c r="AK537" s="417"/>
      <c r="AL537" s="414" t="str">
        <f t="shared" si="164"/>
        <v>-</v>
      </c>
      <c r="AM537" s="416" t="str">
        <f t="shared" si="165"/>
        <v>-</v>
      </c>
    </row>
    <row r="538" spans="2:39" ht="15" x14ac:dyDescent="0.3">
      <c r="B538" s="400" t="str">
        <f>IF(MAX(B$7:B537)+1&gt;MAX('Res.Aux.'!$Y$23:$Y$722),"-",MAX(B$7:B537)+1)</f>
        <v>-</v>
      </c>
      <c r="C538" s="401" t="str">
        <f>IF($B538="-","",INDEX('Res.Aux.'!$A$12:$AE$722,MATCH($B538,'Res.Aux.'!$Y$12:$Y$722,0),MATCH(C$6,'Res.Aux.'!$A$14:$AE$14,0)))</f>
        <v/>
      </c>
      <c r="D538" s="402" t="str">
        <f t="shared" si="150"/>
        <v/>
      </c>
      <c r="E538" s="403" t="str">
        <f>IF($B538="-","",INDEX('Res.Aux.'!$A$12:$AE$722,MATCH($B538,'Res.Aux.'!$Y$12:$Y$722,0),MATCH(E$6,'Res.Aux.'!$A$14:$AE$14,0)))</f>
        <v/>
      </c>
      <c r="F538" s="402" t="str">
        <f t="shared" si="151"/>
        <v/>
      </c>
      <c r="G538" s="404" t="str">
        <f>IF($B538="-","",INDEX('Res.Aux.'!$A$12:$AE$722,MATCH($B538,'Res.Aux.'!$Y$12:$Y$722,0),MATCH(G$6,'Res.Aux.'!$A$14:$AE$14,0)))</f>
        <v/>
      </c>
      <c r="H538" s="405" t="str">
        <f>IF($B538="-","",Datos!$I$16)</f>
        <v/>
      </c>
      <c r="I538" s="406" t="str">
        <f>IF($C538="","",Datos!$G$16)</f>
        <v/>
      </c>
      <c r="J538" s="407" t="str">
        <f>IF($B538="-","",INDEX('Res.Aux.'!$A$12:$AE$722,MATCH($B538,'Res.Aux.'!$Y$12:$Y$722,0),MATCH(J$6,'Res.Aux.'!$A$14:$AE$14,0)))</f>
        <v/>
      </c>
      <c r="K538" s="408" t="str">
        <f>IF($C538="","",Datos!$H$26)</f>
        <v/>
      </c>
      <c r="L538" s="409" t="str">
        <f>IF($I538="","",INDEX(Datos!$D$25:$I$33,MATCH('G. VAR. MAKRO'!$M538,Datos!$E$25:$E$33,0),MATCH('G. VAR. MAKRO'!$L$6,Datos!$D$26:$I$26,0)))</f>
        <v/>
      </c>
      <c r="M538" s="407" t="str">
        <f>IF($I538="","",INDEX('Res.Aux.'!$A$12:$AE$722,MATCH($B538,'Res.Aux.'!$Y$12:$Y$722,0),MATCH(M$6,'Res.Aux.'!$A$22:$AE$22,0)))</f>
        <v/>
      </c>
      <c r="N538" s="410" t="str">
        <f>IF($B538="-","",INDEX('Res.Aux.'!$A$12:$AE$722,MATCH($B538,'Res.Aux.'!$Y$12:$Y$722,0),MATCH(N$6,'Res.Aux.'!$A$14:$AE$14,0)))</f>
        <v/>
      </c>
      <c r="O538" s="411"/>
      <c r="P538" s="412" t="str">
        <f t="shared" si="149"/>
        <v/>
      </c>
      <c r="Q538" s="413" t="str">
        <f t="shared" si="152"/>
        <v>ù</v>
      </c>
      <c r="R538" s="414" t="str">
        <f>IF($B538="-","",INDEX('Res.Aux.'!$A$12:$AE$722,MATCH($B538,'Res.Aux.'!$Y$12:$Y$722,0),MATCH(R$6,'Res.Aux.'!$A$15:$AE$15,0)))</f>
        <v/>
      </c>
      <c r="S538" s="415" t="str">
        <f>IF($B538="-","",INDEX('Res.Aux.'!$A$12:$AE$722,MATCH($B538,'Res.Aux.'!$Y$12:$Y$722,0),MATCH(S$6,'Res.Aux.'!$A$15:$AE$15,0)))</f>
        <v/>
      </c>
      <c r="T538" s="415" t="str">
        <f>IF($B538="-","",INDEX('Res.Aux.'!$A$12:$AE$722,MATCH($B538,'Res.Aux.'!$Y$12:$Y$722,0),MATCH(T$6,'Res.Aux.'!$A$15:$AE$15,0)))</f>
        <v/>
      </c>
      <c r="U538" s="416" t="str">
        <f>IF($B538="-","",INDEX('Res.Aux.'!$A$12:$AE$722,MATCH($B538,'Res.Aux.'!$Y$12:$Y$722,0),MATCH(U$6,'Res.Aux.'!$A$15:$AE$15,0)))</f>
        <v/>
      </c>
      <c r="V538" s="417"/>
      <c r="W538" s="414" t="str">
        <f t="shared" si="153"/>
        <v>-</v>
      </c>
      <c r="X538" s="415" t="str">
        <f t="shared" si="154"/>
        <v>-</v>
      </c>
      <c r="Y538" s="415" t="str">
        <f t="shared" si="155"/>
        <v>-</v>
      </c>
      <c r="Z538" s="416" t="str">
        <f t="shared" si="156"/>
        <v>-</v>
      </c>
      <c r="AA538" s="417"/>
      <c r="AB538" s="414" t="str">
        <f t="shared" si="157"/>
        <v>-</v>
      </c>
      <c r="AC538" s="415" t="str">
        <f t="shared" si="158"/>
        <v>-</v>
      </c>
      <c r="AD538" s="415" t="str">
        <f t="shared" si="159"/>
        <v>-</v>
      </c>
      <c r="AE538" s="416" t="str">
        <f t="shared" si="160"/>
        <v>-</v>
      </c>
      <c r="AF538" s="417"/>
      <c r="AG538" s="410" t="str">
        <f t="shared" si="161"/>
        <v>-</v>
      </c>
      <c r="AH538" s="417"/>
      <c r="AI538" s="418" t="str">
        <f t="shared" si="162"/>
        <v>ù</v>
      </c>
      <c r="AJ538" s="419" t="str">
        <f t="shared" si="163"/>
        <v>~</v>
      </c>
      <c r="AK538" s="417"/>
      <c r="AL538" s="414" t="str">
        <f t="shared" si="164"/>
        <v>-</v>
      </c>
      <c r="AM538" s="416" t="str">
        <f t="shared" si="165"/>
        <v>-</v>
      </c>
    </row>
    <row r="539" spans="2:39" ht="15" x14ac:dyDescent="0.3">
      <c r="B539" s="400" t="str">
        <f>IF(MAX(B$7:B538)+1&gt;MAX('Res.Aux.'!$Y$23:$Y$722),"-",MAX(B$7:B538)+1)</f>
        <v>-</v>
      </c>
      <c r="C539" s="401" t="str">
        <f>IF($B539="-","",INDEX('Res.Aux.'!$A$12:$AE$722,MATCH($B539,'Res.Aux.'!$Y$12:$Y$722,0),MATCH(C$6,'Res.Aux.'!$A$14:$AE$14,0)))</f>
        <v/>
      </c>
      <c r="D539" s="402" t="str">
        <f t="shared" si="150"/>
        <v/>
      </c>
      <c r="E539" s="403" t="str">
        <f>IF($B539="-","",INDEX('Res.Aux.'!$A$12:$AE$722,MATCH($B539,'Res.Aux.'!$Y$12:$Y$722,0),MATCH(E$6,'Res.Aux.'!$A$14:$AE$14,0)))</f>
        <v/>
      </c>
      <c r="F539" s="402" t="str">
        <f t="shared" si="151"/>
        <v/>
      </c>
      <c r="G539" s="404" t="str">
        <f>IF($B539="-","",INDEX('Res.Aux.'!$A$12:$AE$722,MATCH($B539,'Res.Aux.'!$Y$12:$Y$722,0),MATCH(G$6,'Res.Aux.'!$A$14:$AE$14,0)))</f>
        <v/>
      </c>
      <c r="H539" s="405" t="str">
        <f>IF($B539="-","",Datos!$I$16)</f>
        <v/>
      </c>
      <c r="I539" s="406" t="str">
        <f>IF($C539="","",Datos!$G$16)</f>
        <v/>
      </c>
      <c r="J539" s="407" t="str">
        <f>IF($B539="-","",INDEX('Res.Aux.'!$A$12:$AE$722,MATCH($B539,'Res.Aux.'!$Y$12:$Y$722,0),MATCH(J$6,'Res.Aux.'!$A$14:$AE$14,0)))</f>
        <v/>
      </c>
      <c r="K539" s="408" t="str">
        <f>IF($C539="","",Datos!$H$26)</f>
        <v/>
      </c>
      <c r="L539" s="409" t="str">
        <f>IF($I539="","",INDEX(Datos!$D$25:$I$33,MATCH('G. VAR. MAKRO'!$M539,Datos!$E$25:$E$33,0),MATCH('G. VAR. MAKRO'!$L$6,Datos!$D$26:$I$26,0)))</f>
        <v/>
      </c>
      <c r="M539" s="407" t="str">
        <f>IF($I539="","",INDEX('Res.Aux.'!$A$12:$AE$722,MATCH($B539,'Res.Aux.'!$Y$12:$Y$722,0),MATCH(M$6,'Res.Aux.'!$A$22:$AE$22,0)))</f>
        <v/>
      </c>
      <c r="N539" s="410" t="str">
        <f>IF($B539="-","",INDEX('Res.Aux.'!$A$12:$AE$722,MATCH($B539,'Res.Aux.'!$Y$12:$Y$722,0),MATCH(N$6,'Res.Aux.'!$A$14:$AE$14,0)))</f>
        <v/>
      </c>
      <c r="O539" s="411"/>
      <c r="P539" s="412" t="str">
        <f t="shared" si="149"/>
        <v/>
      </c>
      <c r="Q539" s="413" t="str">
        <f t="shared" si="152"/>
        <v>ù</v>
      </c>
      <c r="R539" s="414" t="str">
        <f>IF($B539="-","",INDEX('Res.Aux.'!$A$12:$AE$722,MATCH($B539,'Res.Aux.'!$Y$12:$Y$722,0),MATCH(R$6,'Res.Aux.'!$A$15:$AE$15,0)))</f>
        <v/>
      </c>
      <c r="S539" s="415" t="str">
        <f>IF($B539="-","",INDEX('Res.Aux.'!$A$12:$AE$722,MATCH($B539,'Res.Aux.'!$Y$12:$Y$722,0),MATCH(S$6,'Res.Aux.'!$A$15:$AE$15,0)))</f>
        <v/>
      </c>
      <c r="T539" s="415" t="str">
        <f>IF($B539="-","",INDEX('Res.Aux.'!$A$12:$AE$722,MATCH($B539,'Res.Aux.'!$Y$12:$Y$722,0),MATCH(T$6,'Res.Aux.'!$A$15:$AE$15,0)))</f>
        <v/>
      </c>
      <c r="U539" s="416" t="str">
        <f>IF($B539="-","",INDEX('Res.Aux.'!$A$12:$AE$722,MATCH($B539,'Res.Aux.'!$Y$12:$Y$722,0),MATCH(U$6,'Res.Aux.'!$A$15:$AE$15,0)))</f>
        <v/>
      </c>
      <c r="V539" s="417"/>
      <c r="W539" s="414" t="str">
        <f t="shared" si="153"/>
        <v>-</v>
      </c>
      <c r="X539" s="415" t="str">
        <f t="shared" si="154"/>
        <v>-</v>
      </c>
      <c r="Y539" s="415" t="str">
        <f t="shared" si="155"/>
        <v>-</v>
      </c>
      <c r="Z539" s="416" t="str">
        <f t="shared" si="156"/>
        <v>-</v>
      </c>
      <c r="AA539" s="417"/>
      <c r="AB539" s="414" t="str">
        <f t="shared" si="157"/>
        <v>-</v>
      </c>
      <c r="AC539" s="415" t="str">
        <f t="shared" si="158"/>
        <v>-</v>
      </c>
      <c r="AD539" s="415" t="str">
        <f t="shared" si="159"/>
        <v>-</v>
      </c>
      <c r="AE539" s="416" t="str">
        <f t="shared" si="160"/>
        <v>-</v>
      </c>
      <c r="AF539" s="417"/>
      <c r="AG539" s="410" t="str">
        <f t="shared" si="161"/>
        <v>-</v>
      </c>
      <c r="AH539" s="417"/>
      <c r="AI539" s="418" t="str">
        <f t="shared" si="162"/>
        <v>ù</v>
      </c>
      <c r="AJ539" s="419" t="str">
        <f t="shared" si="163"/>
        <v>~</v>
      </c>
      <c r="AK539" s="417"/>
      <c r="AL539" s="414" t="str">
        <f t="shared" si="164"/>
        <v>-</v>
      </c>
      <c r="AM539" s="416" t="str">
        <f t="shared" si="165"/>
        <v>-</v>
      </c>
    </row>
    <row r="540" spans="2:39" ht="15" x14ac:dyDescent="0.3">
      <c r="B540" s="400" t="str">
        <f>IF(MAX(B$7:B539)+1&gt;MAX('Res.Aux.'!$Y$23:$Y$722),"-",MAX(B$7:B539)+1)</f>
        <v>-</v>
      </c>
      <c r="C540" s="401" t="str">
        <f>IF($B540="-","",INDEX('Res.Aux.'!$A$12:$AE$722,MATCH($B540,'Res.Aux.'!$Y$12:$Y$722,0),MATCH(C$6,'Res.Aux.'!$A$14:$AE$14,0)))</f>
        <v/>
      </c>
      <c r="D540" s="402" t="str">
        <f t="shared" si="150"/>
        <v/>
      </c>
      <c r="E540" s="403" t="str">
        <f>IF($B540="-","",INDEX('Res.Aux.'!$A$12:$AE$722,MATCH($B540,'Res.Aux.'!$Y$12:$Y$722,0),MATCH(E$6,'Res.Aux.'!$A$14:$AE$14,0)))</f>
        <v/>
      </c>
      <c r="F540" s="402" t="str">
        <f t="shared" si="151"/>
        <v/>
      </c>
      <c r="G540" s="404" t="str">
        <f>IF($B540="-","",INDEX('Res.Aux.'!$A$12:$AE$722,MATCH($B540,'Res.Aux.'!$Y$12:$Y$722,0),MATCH(G$6,'Res.Aux.'!$A$14:$AE$14,0)))</f>
        <v/>
      </c>
      <c r="H540" s="405" t="str">
        <f>IF($B540="-","",Datos!$I$16)</f>
        <v/>
      </c>
      <c r="I540" s="406" t="str">
        <f>IF($C540="","",Datos!$G$16)</f>
        <v/>
      </c>
      <c r="J540" s="407" t="str">
        <f>IF($B540="-","",INDEX('Res.Aux.'!$A$12:$AE$722,MATCH($B540,'Res.Aux.'!$Y$12:$Y$722,0),MATCH(J$6,'Res.Aux.'!$A$14:$AE$14,0)))</f>
        <v/>
      </c>
      <c r="K540" s="408" t="str">
        <f>IF($C540="","",Datos!$H$26)</f>
        <v/>
      </c>
      <c r="L540" s="409" t="str">
        <f>IF($I540="","",INDEX(Datos!$D$25:$I$33,MATCH('G. VAR. MAKRO'!$M540,Datos!$E$25:$E$33,0),MATCH('G. VAR. MAKRO'!$L$6,Datos!$D$26:$I$26,0)))</f>
        <v/>
      </c>
      <c r="M540" s="407" t="str">
        <f>IF($I540="","",INDEX('Res.Aux.'!$A$12:$AE$722,MATCH($B540,'Res.Aux.'!$Y$12:$Y$722,0),MATCH(M$6,'Res.Aux.'!$A$22:$AE$22,0)))</f>
        <v/>
      </c>
      <c r="N540" s="410" t="str">
        <f>IF($B540="-","",INDEX('Res.Aux.'!$A$12:$AE$722,MATCH($B540,'Res.Aux.'!$Y$12:$Y$722,0),MATCH(N$6,'Res.Aux.'!$A$14:$AE$14,0)))</f>
        <v/>
      </c>
      <c r="O540" s="411"/>
      <c r="P540" s="412" t="str">
        <f t="shared" si="149"/>
        <v/>
      </c>
      <c r="Q540" s="413" t="str">
        <f t="shared" si="152"/>
        <v>ù</v>
      </c>
      <c r="R540" s="414" t="str">
        <f>IF($B540="-","",INDEX('Res.Aux.'!$A$12:$AE$722,MATCH($B540,'Res.Aux.'!$Y$12:$Y$722,0),MATCH(R$6,'Res.Aux.'!$A$15:$AE$15,0)))</f>
        <v/>
      </c>
      <c r="S540" s="415" t="str">
        <f>IF($B540="-","",INDEX('Res.Aux.'!$A$12:$AE$722,MATCH($B540,'Res.Aux.'!$Y$12:$Y$722,0),MATCH(S$6,'Res.Aux.'!$A$15:$AE$15,0)))</f>
        <v/>
      </c>
      <c r="T540" s="415" t="str">
        <f>IF($B540="-","",INDEX('Res.Aux.'!$A$12:$AE$722,MATCH($B540,'Res.Aux.'!$Y$12:$Y$722,0),MATCH(T$6,'Res.Aux.'!$A$15:$AE$15,0)))</f>
        <v/>
      </c>
      <c r="U540" s="416" t="str">
        <f>IF($B540="-","",INDEX('Res.Aux.'!$A$12:$AE$722,MATCH($B540,'Res.Aux.'!$Y$12:$Y$722,0),MATCH(U$6,'Res.Aux.'!$A$15:$AE$15,0)))</f>
        <v/>
      </c>
      <c r="V540" s="417"/>
      <c r="W540" s="414" t="str">
        <f t="shared" si="153"/>
        <v>-</v>
      </c>
      <c r="X540" s="415" t="str">
        <f t="shared" si="154"/>
        <v>-</v>
      </c>
      <c r="Y540" s="415" t="str">
        <f t="shared" si="155"/>
        <v>-</v>
      </c>
      <c r="Z540" s="416" t="str">
        <f t="shared" si="156"/>
        <v>-</v>
      </c>
      <c r="AA540" s="417"/>
      <c r="AB540" s="414" t="str">
        <f t="shared" si="157"/>
        <v>-</v>
      </c>
      <c r="AC540" s="415" t="str">
        <f t="shared" si="158"/>
        <v>-</v>
      </c>
      <c r="AD540" s="415" t="str">
        <f t="shared" si="159"/>
        <v>-</v>
      </c>
      <c r="AE540" s="416" t="str">
        <f t="shared" si="160"/>
        <v>-</v>
      </c>
      <c r="AF540" s="417"/>
      <c r="AG540" s="410" t="str">
        <f t="shared" si="161"/>
        <v>-</v>
      </c>
      <c r="AH540" s="417"/>
      <c r="AI540" s="418" t="str">
        <f t="shared" si="162"/>
        <v>ù</v>
      </c>
      <c r="AJ540" s="419" t="str">
        <f t="shared" si="163"/>
        <v>~</v>
      </c>
      <c r="AK540" s="417"/>
      <c r="AL540" s="414" t="str">
        <f t="shared" si="164"/>
        <v>-</v>
      </c>
      <c r="AM540" s="416" t="str">
        <f t="shared" si="165"/>
        <v>-</v>
      </c>
    </row>
    <row r="541" spans="2:39" ht="15" x14ac:dyDescent="0.3">
      <c r="B541" s="400" t="str">
        <f>IF(MAX(B$7:B540)+1&gt;MAX('Res.Aux.'!$Y$23:$Y$722),"-",MAX(B$7:B540)+1)</f>
        <v>-</v>
      </c>
      <c r="C541" s="401" t="str">
        <f>IF($B541="-","",INDEX('Res.Aux.'!$A$12:$AE$722,MATCH($B541,'Res.Aux.'!$Y$12:$Y$722,0),MATCH(C$6,'Res.Aux.'!$A$14:$AE$14,0)))</f>
        <v/>
      </c>
      <c r="D541" s="402" t="str">
        <f t="shared" si="150"/>
        <v/>
      </c>
      <c r="E541" s="403" t="str">
        <f>IF($B541="-","",INDEX('Res.Aux.'!$A$12:$AE$722,MATCH($B541,'Res.Aux.'!$Y$12:$Y$722,0),MATCH(E$6,'Res.Aux.'!$A$14:$AE$14,0)))</f>
        <v/>
      </c>
      <c r="F541" s="402" t="str">
        <f t="shared" si="151"/>
        <v/>
      </c>
      <c r="G541" s="404" t="str">
        <f>IF($B541="-","",INDEX('Res.Aux.'!$A$12:$AE$722,MATCH($B541,'Res.Aux.'!$Y$12:$Y$722,0),MATCH(G$6,'Res.Aux.'!$A$14:$AE$14,0)))</f>
        <v/>
      </c>
      <c r="H541" s="405" t="str">
        <f>IF($B541="-","",Datos!$I$16)</f>
        <v/>
      </c>
      <c r="I541" s="406" t="str">
        <f>IF($C541="","",Datos!$G$16)</f>
        <v/>
      </c>
      <c r="J541" s="407" t="str">
        <f>IF($B541="-","",INDEX('Res.Aux.'!$A$12:$AE$722,MATCH($B541,'Res.Aux.'!$Y$12:$Y$722,0),MATCH(J$6,'Res.Aux.'!$A$14:$AE$14,0)))</f>
        <v/>
      </c>
      <c r="K541" s="408" t="str">
        <f>IF($C541="","",Datos!$H$26)</f>
        <v/>
      </c>
      <c r="L541" s="409" t="str">
        <f>IF($I541="","",INDEX(Datos!$D$25:$I$33,MATCH('G. VAR. MAKRO'!$M541,Datos!$E$25:$E$33,0),MATCH('G. VAR. MAKRO'!$L$6,Datos!$D$26:$I$26,0)))</f>
        <v/>
      </c>
      <c r="M541" s="407" t="str">
        <f>IF($I541="","",INDEX('Res.Aux.'!$A$12:$AE$722,MATCH($B541,'Res.Aux.'!$Y$12:$Y$722,0),MATCH(M$6,'Res.Aux.'!$A$22:$AE$22,0)))</f>
        <v/>
      </c>
      <c r="N541" s="410" t="str">
        <f>IF($B541="-","",INDEX('Res.Aux.'!$A$12:$AE$722,MATCH($B541,'Res.Aux.'!$Y$12:$Y$722,0),MATCH(N$6,'Res.Aux.'!$A$14:$AE$14,0)))</f>
        <v/>
      </c>
      <c r="O541" s="411"/>
      <c r="P541" s="412" t="str">
        <f t="shared" si="149"/>
        <v/>
      </c>
      <c r="Q541" s="413" t="str">
        <f t="shared" si="152"/>
        <v>ù</v>
      </c>
      <c r="R541" s="414" t="str">
        <f>IF($B541="-","",INDEX('Res.Aux.'!$A$12:$AE$722,MATCH($B541,'Res.Aux.'!$Y$12:$Y$722,0),MATCH(R$6,'Res.Aux.'!$A$15:$AE$15,0)))</f>
        <v/>
      </c>
      <c r="S541" s="415" t="str">
        <f>IF($B541="-","",INDEX('Res.Aux.'!$A$12:$AE$722,MATCH($B541,'Res.Aux.'!$Y$12:$Y$722,0),MATCH(S$6,'Res.Aux.'!$A$15:$AE$15,0)))</f>
        <v/>
      </c>
      <c r="T541" s="415" t="str">
        <f>IF($B541="-","",INDEX('Res.Aux.'!$A$12:$AE$722,MATCH($B541,'Res.Aux.'!$Y$12:$Y$722,0),MATCH(T$6,'Res.Aux.'!$A$15:$AE$15,0)))</f>
        <v/>
      </c>
      <c r="U541" s="416" t="str">
        <f>IF($B541="-","",INDEX('Res.Aux.'!$A$12:$AE$722,MATCH($B541,'Res.Aux.'!$Y$12:$Y$722,0),MATCH(U$6,'Res.Aux.'!$A$15:$AE$15,0)))</f>
        <v/>
      </c>
      <c r="V541" s="417"/>
      <c r="W541" s="414" t="str">
        <f t="shared" si="153"/>
        <v>-</v>
      </c>
      <c r="X541" s="415" t="str">
        <f t="shared" si="154"/>
        <v>-</v>
      </c>
      <c r="Y541" s="415" t="str">
        <f t="shared" si="155"/>
        <v>-</v>
      </c>
      <c r="Z541" s="416" t="str">
        <f t="shared" si="156"/>
        <v>-</v>
      </c>
      <c r="AA541" s="417"/>
      <c r="AB541" s="414" t="str">
        <f t="shared" si="157"/>
        <v>-</v>
      </c>
      <c r="AC541" s="415" t="str">
        <f t="shared" si="158"/>
        <v>-</v>
      </c>
      <c r="AD541" s="415" t="str">
        <f t="shared" si="159"/>
        <v>-</v>
      </c>
      <c r="AE541" s="416" t="str">
        <f t="shared" si="160"/>
        <v>-</v>
      </c>
      <c r="AF541" s="417"/>
      <c r="AG541" s="410" t="str">
        <f t="shared" si="161"/>
        <v>-</v>
      </c>
      <c r="AH541" s="417"/>
      <c r="AI541" s="418" t="str">
        <f t="shared" si="162"/>
        <v>ù</v>
      </c>
      <c r="AJ541" s="419" t="str">
        <f t="shared" si="163"/>
        <v>~</v>
      </c>
      <c r="AK541" s="417"/>
      <c r="AL541" s="414" t="str">
        <f t="shared" si="164"/>
        <v>-</v>
      </c>
      <c r="AM541" s="416" t="str">
        <f t="shared" si="165"/>
        <v>-</v>
      </c>
    </row>
    <row r="542" spans="2:39" ht="15" x14ac:dyDescent="0.3">
      <c r="B542" s="400" t="str">
        <f>IF(MAX(B$7:B541)+1&gt;MAX('Res.Aux.'!$Y$23:$Y$722),"-",MAX(B$7:B541)+1)</f>
        <v>-</v>
      </c>
      <c r="C542" s="401" t="str">
        <f>IF($B542="-","",INDEX('Res.Aux.'!$A$12:$AE$722,MATCH($B542,'Res.Aux.'!$Y$12:$Y$722,0),MATCH(C$6,'Res.Aux.'!$A$14:$AE$14,0)))</f>
        <v/>
      </c>
      <c r="D542" s="402" t="str">
        <f t="shared" si="150"/>
        <v/>
      </c>
      <c r="E542" s="403" t="str">
        <f>IF($B542="-","",INDEX('Res.Aux.'!$A$12:$AE$722,MATCH($B542,'Res.Aux.'!$Y$12:$Y$722,0),MATCH(E$6,'Res.Aux.'!$A$14:$AE$14,0)))</f>
        <v/>
      </c>
      <c r="F542" s="402" t="str">
        <f t="shared" si="151"/>
        <v/>
      </c>
      <c r="G542" s="404" t="str">
        <f>IF($B542="-","",INDEX('Res.Aux.'!$A$12:$AE$722,MATCH($B542,'Res.Aux.'!$Y$12:$Y$722,0),MATCH(G$6,'Res.Aux.'!$A$14:$AE$14,0)))</f>
        <v/>
      </c>
      <c r="H542" s="405" t="str">
        <f>IF($B542="-","",Datos!$I$16)</f>
        <v/>
      </c>
      <c r="I542" s="406" t="str">
        <f>IF($C542="","",Datos!$G$16)</f>
        <v/>
      </c>
      <c r="J542" s="407" t="str">
        <f>IF($B542="-","",INDEX('Res.Aux.'!$A$12:$AE$722,MATCH($B542,'Res.Aux.'!$Y$12:$Y$722,0),MATCH(J$6,'Res.Aux.'!$A$14:$AE$14,0)))</f>
        <v/>
      </c>
      <c r="K542" s="408" t="str">
        <f>IF($C542="","",Datos!$H$26)</f>
        <v/>
      </c>
      <c r="L542" s="409" t="str">
        <f>IF($I542="","",INDEX(Datos!$D$25:$I$33,MATCH('G. VAR. MAKRO'!$M542,Datos!$E$25:$E$33,0),MATCH('G. VAR. MAKRO'!$L$6,Datos!$D$26:$I$26,0)))</f>
        <v/>
      </c>
      <c r="M542" s="407" t="str">
        <f>IF($I542="","",INDEX('Res.Aux.'!$A$12:$AE$722,MATCH($B542,'Res.Aux.'!$Y$12:$Y$722,0),MATCH(M$6,'Res.Aux.'!$A$22:$AE$22,0)))</f>
        <v/>
      </c>
      <c r="N542" s="410" t="str">
        <f>IF($B542="-","",INDEX('Res.Aux.'!$A$12:$AE$722,MATCH($B542,'Res.Aux.'!$Y$12:$Y$722,0),MATCH(N$6,'Res.Aux.'!$A$14:$AE$14,0)))</f>
        <v/>
      </c>
      <c r="O542" s="411"/>
      <c r="P542" s="412" t="str">
        <f t="shared" si="149"/>
        <v/>
      </c>
      <c r="Q542" s="413" t="str">
        <f t="shared" si="152"/>
        <v>ù</v>
      </c>
      <c r="R542" s="414" t="str">
        <f>IF($B542="-","",INDEX('Res.Aux.'!$A$12:$AE$722,MATCH($B542,'Res.Aux.'!$Y$12:$Y$722,0),MATCH(R$6,'Res.Aux.'!$A$15:$AE$15,0)))</f>
        <v/>
      </c>
      <c r="S542" s="415" t="str">
        <f>IF($B542="-","",INDEX('Res.Aux.'!$A$12:$AE$722,MATCH($B542,'Res.Aux.'!$Y$12:$Y$722,0),MATCH(S$6,'Res.Aux.'!$A$15:$AE$15,0)))</f>
        <v/>
      </c>
      <c r="T542" s="415" t="str">
        <f>IF($B542="-","",INDEX('Res.Aux.'!$A$12:$AE$722,MATCH($B542,'Res.Aux.'!$Y$12:$Y$722,0),MATCH(T$6,'Res.Aux.'!$A$15:$AE$15,0)))</f>
        <v/>
      </c>
      <c r="U542" s="416" t="str">
        <f>IF($B542="-","",INDEX('Res.Aux.'!$A$12:$AE$722,MATCH($B542,'Res.Aux.'!$Y$12:$Y$722,0),MATCH(U$6,'Res.Aux.'!$A$15:$AE$15,0)))</f>
        <v/>
      </c>
      <c r="V542" s="417"/>
      <c r="W542" s="414" t="str">
        <f t="shared" si="153"/>
        <v>-</v>
      </c>
      <c r="X542" s="415" t="str">
        <f t="shared" si="154"/>
        <v>-</v>
      </c>
      <c r="Y542" s="415" t="str">
        <f t="shared" si="155"/>
        <v>-</v>
      </c>
      <c r="Z542" s="416" t="str">
        <f t="shared" si="156"/>
        <v>-</v>
      </c>
      <c r="AA542" s="417"/>
      <c r="AB542" s="414" t="str">
        <f t="shared" si="157"/>
        <v>-</v>
      </c>
      <c r="AC542" s="415" t="str">
        <f t="shared" si="158"/>
        <v>-</v>
      </c>
      <c r="AD542" s="415" t="str">
        <f t="shared" si="159"/>
        <v>-</v>
      </c>
      <c r="AE542" s="416" t="str">
        <f t="shared" si="160"/>
        <v>-</v>
      </c>
      <c r="AF542" s="417"/>
      <c r="AG542" s="410" t="str">
        <f t="shared" si="161"/>
        <v>-</v>
      </c>
      <c r="AH542" s="417"/>
      <c r="AI542" s="418" t="str">
        <f t="shared" si="162"/>
        <v>ù</v>
      </c>
      <c r="AJ542" s="419" t="str">
        <f t="shared" si="163"/>
        <v>~</v>
      </c>
      <c r="AK542" s="417"/>
      <c r="AL542" s="414" t="str">
        <f t="shared" si="164"/>
        <v>-</v>
      </c>
      <c r="AM542" s="416" t="str">
        <f t="shared" si="165"/>
        <v>-</v>
      </c>
    </row>
    <row r="543" spans="2:39" ht="15" x14ac:dyDescent="0.3">
      <c r="B543" s="400" t="str">
        <f>IF(MAX(B$7:B542)+1&gt;MAX('Res.Aux.'!$Y$23:$Y$722),"-",MAX(B$7:B542)+1)</f>
        <v>-</v>
      </c>
      <c r="C543" s="401" t="str">
        <f>IF($B543="-","",INDEX('Res.Aux.'!$A$12:$AE$722,MATCH($B543,'Res.Aux.'!$Y$12:$Y$722,0),MATCH(C$6,'Res.Aux.'!$A$14:$AE$14,0)))</f>
        <v/>
      </c>
      <c r="D543" s="402" t="str">
        <f t="shared" si="150"/>
        <v/>
      </c>
      <c r="E543" s="403" t="str">
        <f>IF($B543="-","",INDEX('Res.Aux.'!$A$12:$AE$722,MATCH($B543,'Res.Aux.'!$Y$12:$Y$722,0),MATCH(E$6,'Res.Aux.'!$A$14:$AE$14,0)))</f>
        <v/>
      </c>
      <c r="F543" s="402" t="str">
        <f t="shared" si="151"/>
        <v/>
      </c>
      <c r="G543" s="404" t="str">
        <f>IF($B543="-","",INDEX('Res.Aux.'!$A$12:$AE$722,MATCH($B543,'Res.Aux.'!$Y$12:$Y$722,0),MATCH(G$6,'Res.Aux.'!$A$14:$AE$14,0)))</f>
        <v/>
      </c>
      <c r="H543" s="405" t="str">
        <f>IF($B543="-","",Datos!$I$16)</f>
        <v/>
      </c>
      <c r="I543" s="406" t="str">
        <f>IF($C543="","",Datos!$G$16)</f>
        <v/>
      </c>
      <c r="J543" s="407" t="str">
        <f>IF($B543="-","",INDEX('Res.Aux.'!$A$12:$AE$722,MATCH($B543,'Res.Aux.'!$Y$12:$Y$722,0),MATCH(J$6,'Res.Aux.'!$A$14:$AE$14,0)))</f>
        <v/>
      </c>
      <c r="K543" s="408" t="str">
        <f>IF($C543="","",Datos!$H$26)</f>
        <v/>
      </c>
      <c r="L543" s="409" t="str">
        <f>IF($I543="","",INDEX(Datos!$D$25:$I$33,MATCH('G. VAR. MAKRO'!$M543,Datos!$E$25:$E$33,0),MATCH('G. VAR. MAKRO'!$L$6,Datos!$D$26:$I$26,0)))</f>
        <v/>
      </c>
      <c r="M543" s="407" t="str">
        <f>IF($I543="","",INDEX('Res.Aux.'!$A$12:$AE$722,MATCH($B543,'Res.Aux.'!$Y$12:$Y$722,0),MATCH(M$6,'Res.Aux.'!$A$22:$AE$22,0)))</f>
        <v/>
      </c>
      <c r="N543" s="410" t="str">
        <f>IF($B543="-","",INDEX('Res.Aux.'!$A$12:$AE$722,MATCH($B543,'Res.Aux.'!$Y$12:$Y$722,0),MATCH(N$6,'Res.Aux.'!$A$14:$AE$14,0)))</f>
        <v/>
      </c>
      <c r="O543" s="411"/>
      <c r="P543" s="412" t="str">
        <f t="shared" si="149"/>
        <v/>
      </c>
      <c r="Q543" s="413" t="str">
        <f t="shared" si="152"/>
        <v>ù</v>
      </c>
      <c r="R543" s="414" t="str">
        <f>IF($B543="-","",INDEX('Res.Aux.'!$A$12:$AE$722,MATCH($B543,'Res.Aux.'!$Y$12:$Y$722,0),MATCH(R$6,'Res.Aux.'!$A$15:$AE$15,0)))</f>
        <v/>
      </c>
      <c r="S543" s="415" t="str">
        <f>IF($B543="-","",INDEX('Res.Aux.'!$A$12:$AE$722,MATCH($B543,'Res.Aux.'!$Y$12:$Y$722,0),MATCH(S$6,'Res.Aux.'!$A$15:$AE$15,0)))</f>
        <v/>
      </c>
      <c r="T543" s="415" t="str">
        <f>IF($B543="-","",INDEX('Res.Aux.'!$A$12:$AE$722,MATCH($B543,'Res.Aux.'!$Y$12:$Y$722,0),MATCH(T$6,'Res.Aux.'!$A$15:$AE$15,0)))</f>
        <v/>
      </c>
      <c r="U543" s="416" t="str">
        <f>IF($B543="-","",INDEX('Res.Aux.'!$A$12:$AE$722,MATCH($B543,'Res.Aux.'!$Y$12:$Y$722,0),MATCH(U$6,'Res.Aux.'!$A$15:$AE$15,0)))</f>
        <v/>
      </c>
      <c r="V543" s="417"/>
      <c r="W543" s="414" t="str">
        <f t="shared" si="153"/>
        <v>-</v>
      </c>
      <c r="X543" s="415" t="str">
        <f t="shared" si="154"/>
        <v>-</v>
      </c>
      <c r="Y543" s="415" t="str">
        <f t="shared" si="155"/>
        <v>-</v>
      </c>
      <c r="Z543" s="416" t="str">
        <f t="shared" si="156"/>
        <v>-</v>
      </c>
      <c r="AA543" s="417"/>
      <c r="AB543" s="414" t="str">
        <f t="shared" si="157"/>
        <v>-</v>
      </c>
      <c r="AC543" s="415" t="str">
        <f t="shared" si="158"/>
        <v>-</v>
      </c>
      <c r="AD543" s="415" t="str">
        <f t="shared" si="159"/>
        <v>-</v>
      </c>
      <c r="AE543" s="416" t="str">
        <f t="shared" si="160"/>
        <v>-</v>
      </c>
      <c r="AF543" s="417"/>
      <c r="AG543" s="410" t="str">
        <f t="shared" si="161"/>
        <v>-</v>
      </c>
      <c r="AH543" s="417"/>
      <c r="AI543" s="418" t="str">
        <f t="shared" si="162"/>
        <v>ù</v>
      </c>
      <c r="AJ543" s="419" t="str">
        <f t="shared" si="163"/>
        <v>~</v>
      </c>
      <c r="AK543" s="417"/>
      <c r="AL543" s="414" t="str">
        <f t="shared" si="164"/>
        <v>-</v>
      </c>
      <c r="AM543" s="416" t="str">
        <f t="shared" si="165"/>
        <v>-</v>
      </c>
    </row>
    <row r="544" spans="2:39" ht="15" x14ac:dyDescent="0.3">
      <c r="B544" s="400" t="str">
        <f>IF(MAX(B$7:B543)+1&gt;MAX('Res.Aux.'!$Y$23:$Y$722),"-",MAX(B$7:B543)+1)</f>
        <v>-</v>
      </c>
      <c r="C544" s="401" t="str">
        <f>IF($B544="-","",INDEX('Res.Aux.'!$A$12:$AE$722,MATCH($B544,'Res.Aux.'!$Y$12:$Y$722,0),MATCH(C$6,'Res.Aux.'!$A$14:$AE$14,0)))</f>
        <v/>
      </c>
      <c r="D544" s="402" t="str">
        <f t="shared" si="150"/>
        <v/>
      </c>
      <c r="E544" s="403" t="str">
        <f>IF($B544="-","",INDEX('Res.Aux.'!$A$12:$AE$722,MATCH($B544,'Res.Aux.'!$Y$12:$Y$722,0),MATCH(E$6,'Res.Aux.'!$A$14:$AE$14,0)))</f>
        <v/>
      </c>
      <c r="F544" s="402" t="str">
        <f t="shared" si="151"/>
        <v/>
      </c>
      <c r="G544" s="404" t="str">
        <f>IF($B544="-","",INDEX('Res.Aux.'!$A$12:$AE$722,MATCH($B544,'Res.Aux.'!$Y$12:$Y$722,0),MATCH(G$6,'Res.Aux.'!$A$14:$AE$14,0)))</f>
        <v/>
      </c>
      <c r="H544" s="405" t="str">
        <f>IF($B544="-","",Datos!$I$16)</f>
        <v/>
      </c>
      <c r="I544" s="406" t="str">
        <f>IF($C544="","",Datos!$G$16)</f>
        <v/>
      </c>
      <c r="J544" s="407" t="str">
        <f>IF($B544="-","",INDEX('Res.Aux.'!$A$12:$AE$722,MATCH($B544,'Res.Aux.'!$Y$12:$Y$722,0),MATCH(J$6,'Res.Aux.'!$A$14:$AE$14,0)))</f>
        <v/>
      </c>
      <c r="K544" s="408" t="str">
        <f>IF($C544="","",Datos!$H$26)</f>
        <v/>
      </c>
      <c r="L544" s="409" t="str">
        <f>IF($I544="","",INDEX(Datos!$D$25:$I$33,MATCH('G. VAR. MAKRO'!$M544,Datos!$E$25:$E$33,0),MATCH('G. VAR. MAKRO'!$L$6,Datos!$D$26:$I$26,0)))</f>
        <v/>
      </c>
      <c r="M544" s="407" t="str">
        <f>IF($I544="","",INDEX('Res.Aux.'!$A$12:$AE$722,MATCH($B544,'Res.Aux.'!$Y$12:$Y$722,0),MATCH(M$6,'Res.Aux.'!$A$22:$AE$22,0)))</f>
        <v/>
      </c>
      <c r="N544" s="410" t="str">
        <f>IF($B544="-","",INDEX('Res.Aux.'!$A$12:$AE$722,MATCH($B544,'Res.Aux.'!$Y$12:$Y$722,0),MATCH(N$6,'Res.Aux.'!$A$14:$AE$14,0)))</f>
        <v/>
      </c>
      <c r="O544" s="411"/>
      <c r="P544" s="412" t="str">
        <f t="shared" si="149"/>
        <v/>
      </c>
      <c r="Q544" s="413" t="str">
        <f t="shared" si="152"/>
        <v>ù</v>
      </c>
      <c r="R544" s="414" t="str">
        <f>IF($B544="-","",INDEX('Res.Aux.'!$A$12:$AE$722,MATCH($B544,'Res.Aux.'!$Y$12:$Y$722,0),MATCH(R$6,'Res.Aux.'!$A$15:$AE$15,0)))</f>
        <v/>
      </c>
      <c r="S544" s="415" t="str">
        <f>IF($B544="-","",INDEX('Res.Aux.'!$A$12:$AE$722,MATCH($B544,'Res.Aux.'!$Y$12:$Y$722,0),MATCH(S$6,'Res.Aux.'!$A$15:$AE$15,0)))</f>
        <v/>
      </c>
      <c r="T544" s="415" t="str">
        <f>IF($B544="-","",INDEX('Res.Aux.'!$A$12:$AE$722,MATCH($B544,'Res.Aux.'!$Y$12:$Y$722,0),MATCH(T$6,'Res.Aux.'!$A$15:$AE$15,0)))</f>
        <v/>
      </c>
      <c r="U544" s="416" t="str">
        <f>IF($B544="-","",INDEX('Res.Aux.'!$A$12:$AE$722,MATCH($B544,'Res.Aux.'!$Y$12:$Y$722,0),MATCH(U$6,'Res.Aux.'!$A$15:$AE$15,0)))</f>
        <v/>
      </c>
      <c r="V544" s="417"/>
      <c r="W544" s="414" t="str">
        <f t="shared" si="153"/>
        <v>-</v>
      </c>
      <c r="X544" s="415" t="str">
        <f t="shared" si="154"/>
        <v>-</v>
      </c>
      <c r="Y544" s="415" t="str">
        <f t="shared" si="155"/>
        <v>-</v>
      </c>
      <c r="Z544" s="416" t="str">
        <f t="shared" si="156"/>
        <v>-</v>
      </c>
      <c r="AA544" s="417"/>
      <c r="AB544" s="414" t="str">
        <f t="shared" si="157"/>
        <v>-</v>
      </c>
      <c r="AC544" s="415" t="str">
        <f t="shared" si="158"/>
        <v>-</v>
      </c>
      <c r="AD544" s="415" t="str">
        <f t="shared" si="159"/>
        <v>-</v>
      </c>
      <c r="AE544" s="416" t="str">
        <f t="shared" si="160"/>
        <v>-</v>
      </c>
      <c r="AF544" s="417"/>
      <c r="AG544" s="410" t="str">
        <f t="shared" si="161"/>
        <v>-</v>
      </c>
      <c r="AH544" s="417"/>
      <c r="AI544" s="418" t="str">
        <f t="shared" si="162"/>
        <v>ù</v>
      </c>
      <c r="AJ544" s="419" t="str">
        <f t="shared" si="163"/>
        <v>~</v>
      </c>
      <c r="AK544" s="417"/>
      <c r="AL544" s="414" t="str">
        <f t="shared" si="164"/>
        <v>-</v>
      </c>
      <c r="AM544" s="416" t="str">
        <f t="shared" si="165"/>
        <v>-</v>
      </c>
    </row>
    <row r="545" spans="2:39" ht="15" x14ac:dyDescent="0.3">
      <c r="B545" s="400" t="str">
        <f>IF(MAX(B$7:B544)+1&gt;MAX('Res.Aux.'!$Y$23:$Y$722),"-",MAX(B$7:B544)+1)</f>
        <v>-</v>
      </c>
      <c r="C545" s="401" t="str">
        <f>IF($B545="-","",INDEX('Res.Aux.'!$A$12:$AE$722,MATCH($B545,'Res.Aux.'!$Y$12:$Y$722,0),MATCH(C$6,'Res.Aux.'!$A$14:$AE$14,0)))</f>
        <v/>
      </c>
      <c r="D545" s="402" t="str">
        <f t="shared" si="150"/>
        <v/>
      </c>
      <c r="E545" s="403" t="str">
        <f>IF($B545="-","",INDEX('Res.Aux.'!$A$12:$AE$722,MATCH($B545,'Res.Aux.'!$Y$12:$Y$722,0),MATCH(E$6,'Res.Aux.'!$A$14:$AE$14,0)))</f>
        <v/>
      </c>
      <c r="F545" s="402" t="str">
        <f t="shared" si="151"/>
        <v/>
      </c>
      <c r="G545" s="404" t="str">
        <f>IF($B545="-","",INDEX('Res.Aux.'!$A$12:$AE$722,MATCH($B545,'Res.Aux.'!$Y$12:$Y$722,0),MATCH(G$6,'Res.Aux.'!$A$14:$AE$14,0)))</f>
        <v/>
      </c>
      <c r="H545" s="405" t="str">
        <f>IF($B545="-","",Datos!$I$16)</f>
        <v/>
      </c>
      <c r="I545" s="406" t="str">
        <f>IF($C545="","",Datos!$G$16)</f>
        <v/>
      </c>
      <c r="J545" s="407" t="str">
        <f>IF($B545="-","",INDEX('Res.Aux.'!$A$12:$AE$722,MATCH($B545,'Res.Aux.'!$Y$12:$Y$722,0),MATCH(J$6,'Res.Aux.'!$A$14:$AE$14,0)))</f>
        <v/>
      </c>
      <c r="K545" s="408" t="str">
        <f>IF($C545="","",Datos!$H$26)</f>
        <v/>
      </c>
      <c r="L545" s="409" t="str">
        <f>IF($I545="","",INDEX(Datos!$D$25:$I$33,MATCH('G. VAR. MAKRO'!$M545,Datos!$E$25:$E$33,0),MATCH('G. VAR. MAKRO'!$L$6,Datos!$D$26:$I$26,0)))</f>
        <v/>
      </c>
      <c r="M545" s="407" t="str">
        <f>IF($I545="","",INDEX('Res.Aux.'!$A$12:$AE$722,MATCH($B545,'Res.Aux.'!$Y$12:$Y$722,0),MATCH(M$6,'Res.Aux.'!$A$22:$AE$22,0)))</f>
        <v/>
      </c>
      <c r="N545" s="410" t="str">
        <f>IF($B545="-","",INDEX('Res.Aux.'!$A$12:$AE$722,MATCH($B545,'Res.Aux.'!$Y$12:$Y$722,0),MATCH(N$6,'Res.Aux.'!$A$14:$AE$14,0)))</f>
        <v/>
      </c>
      <c r="O545" s="411"/>
      <c r="P545" s="412" t="str">
        <f t="shared" si="149"/>
        <v/>
      </c>
      <c r="Q545" s="413" t="str">
        <f t="shared" si="152"/>
        <v>ù</v>
      </c>
      <c r="R545" s="414" t="str">
        <f>IF($B545="-","",INDEX('Res.Aux.'!$A$12:$AE$722,MATCH($B545,'Res.Aux.'!$Y$12:$Y$722,0),MATCH(R$6,'Res.Aux.'!$A$15:$AE$15,0)))</f>
        <v/>
      </c>
      <c r="S545" s="415" t="str">
        <f>IF($B545="-","",INDEX('Res.Aux.'!$A$12:$AE$722,MATCH($B545,'Res.Aux.'!$Y$12:$Y$722,0),MATCH(S$6,'Res.Aux.'!$A$15:$AE$15,0)))</f>
        <v/>
      </c>
      <c r="T545" s="415" t="str">
        <f>IF($B545="-","",INDEX('Res.Aux.'!$A$12:$AE$722,MATCH($B545,'Res.Aux.'!$Y$12:$Y$722,0),MATCH(T$6,'Res.Aux.'!$A$15:$AE$15,0)))</f>
        <v/>
      </c>
      <c r="U545" s="416" t="str">
        <f>IF($B545="-","",INDEX('Res.Aux.'!$A$12:$AE$722,MATCH($B545,'Res.Aux.'!$Y$12:$Y$722,0),MATCH(U$6,'Res.Aux.'!$A$15:$AE$15,0)))</f>
        <v/>
      </c>
      <c r="V545" s="417"/>
      <c r="W545" s="414" t="str">
        <f t="shared" si="153"/>
        <v>-</v>
      </c>
      <c r="X545" s="415" t="str">
        <f t="shared" si="154"/>
        <v>-</v>
      </c>
      <c r="Y545" s="415" t="str">
        <f t="shared" si="155"/>
        <v>-</v>
      </c>
      <c r="Z545" s="416" t="str">
        <f t="shared" si="156"/>
        <v>-</v>
      </c>
      <c r="AA545" s="417"/>
      <c r="AB545" s="414" t="str">
        <f t="shared" si="157"/>
        <v>-</v>
      </c>
      <c r="AC545" s="415" t="str">
        <f t="shared" si="158"/>
        <v>-</v>
      </c>
      <c r="AD545" s="415" t="str">
        <f t="shared" si="159"/>
        <v>-</v>
      </c>
      <c r="AE545" s="416" t="str">
        <f t="shared" si="160"/>
        <v>-</v>
      </c>
      <c r="AF545" s="417"/>
      <c r="AG545" s="410" t="str">
        <f t="shared" si="161"/>
        <v>-</v>
      </c>
      <c r="AH545" s="417"/>
      <c r="AI545" s="418" t="str">
        <f t="shared" si="162"/>
        <v>ù</v>
      </c>
      <c r="AJ545" s="419" t="str">
        <f t="shared" si="163"/>
        <v>~</v>
      </c>
      <c r="AK545" s="417"/>
      <c r="AL545" s="414" t="str">
        <f t="shared" si="164"/>
        <v>-</v>
      </c>
      <c r="AM545" s="416" t="str">
        <f t="shared" si="165"/>
        <v>-</v>
      </c>
    </row>
    <row r="546" spans="2:39" ht="15" x14ac:dyDescent="0.3">
      <c r="B546" s="400" t="str">
        <f>IF(MAX(B$7:B545)+1&gt;MAX('Res.Aux.'!$Y$23:$Y$722),"-",MAX(B$7:B545)+1)</f>
        <v>-</v>
      </c>
      <c r="C546" s="401" t="str">
        <f>IF($B546="-","",INDEX('Res.Aux.'!$A$12:$AE$722,MATCH($B546,'Res.Aux.'!$Y$12:$Y$722,0),MATCH(C$6,'Res.Aux.'!$A$14:$AE$14,0)))</f>
        <v/>
      </c>
      <c r="D546" s="402" t="str">
        <f t="shared" si="150"/>
        <v/>
      </c>
      <c r="E546" s="403" t="str">
        <f>IF($B546="-","",INDEX('Res.Aux.'!$A$12:$AE$722,MATCH($B546,'Res.Aux.'!$Y$12:$Y$722,0),MATCH(E$6,'Res.Aux.'!$A$14:$AE$14,0)))</f>
        <v/>
      </c>
      <c r="F546" s="402" t="str">
        <f t="shared" si="151"/>
        <v/>
      </c>
      <c r="G546" s="404" t="str">
        <f>IF($B546="-","",INDEX('Res.Aux.'!$A$12:$AE$722,MATCH($B546,'Res.Aux.'!$Y$12:$Y$722,0),MATCH(G$6,'Res.Aux.'!$A$14:$AE$14,0)))</f>
        <v/>
      </c>
      <c r="H546" s="405" t="str">
        <f>IF($B546="-","",Datos!$I$16)</f>
        <v/>
      </c>
      <c r="I546" s="406" t="str">
        <f>IF($C546="","",Datos!$G$16)</f>
        <v/>
      </c>
      <c r="J546" s="407" t="str">
        <f>IF($B546="-","",INDEX('Res.Aux.'!$A$12:$AE$722,MATCH($B546,'Res.Aux.'!$Y$12:$Y$722,0),MATCH(J$6,'Res.Aux.'!$A$14:$AE$14,0)))</f>
        <v/>
      </c>
      <c r="K546" s="408" t="str">
        <f>IF($C546="","",Datos!$H$26)</f>
        <v/>
      </c>
      <c r="L546" s="409" t="str">
        <f>IF($I546="","",INDEX(Datos!$D$25:$I$33,MATCH('G. VAR. MAKRO'!$M546,Datos!$E$25:$E$33,0),MATCH('G. VAR. MAKRO'!$L$6,Datos!$D$26:$I$26,0)))</f>
        <v/>
      </c>
      <c r="M546" s="407" t="str">
        <f>IF($I546="","",INDEX('Res.Aux.'!$A$12:$AE$722,MATCH($B546,'Res.Aux.'!$Y$12:$Y$722,0),MATCH(M$6,'Res.Aux.'!$A$22:$AE$22,0)))</f>
        <v/>
      </c>
      <c r="N546" s="410" t="str">
        <f>IF($B546="-","",INDEX('Res.Aux.'!$A$12:$AE$722,MATCH($B546,'Res.Aux.'!$Y$12:$Y$722,0),MATCH(N$6,'Res.Aux.'!$A$14:$AE$14,0)))</f>
        <v/>
      </c>
      <c r="O546" s="411"/>
      <c r="P546" s="412" t="str">
        <f t="shared" si="149"/>
        <v/>
      </c>
      <c r="Q546" s="413" t="str">
        <f t="shared" si="152"/>
        <v>ù</v>
      </c>
      <c r="R546" s="414" t="str">
        <f>IF($B546="-","",INDEX('Res.Aux.'!$A$12:$AE$722,MATCH($B546,'Res.Aux.'!$Y$12:$Y$722,0),MATCH(R$6,'Res.Aux.'!$A$15:$AE$15,0)))</f>
        <v/>
      </c>
      <c r="S546" s="415" t="str">
        <f>IF($B546="-","",INDEX('Res.Aux.'!$A$12:$AE$722,MATCH($B546,'Res.Aux.'!$Y$12:$Y$722,0),MATCH(S$6,'Res.Aux.'!$A$15:$AE$15,0)))</f>
        <v/>
      </c>
      <c r="T546" s="415" t="str">
        <f>IF($B546="-","",INDEX('Res.Aux.'!$A$12:$AE$722,MATCH($B546,'Res.Aux.'!$Y$12:$Y$722,0),MATCH(T$6,'Res.Aux.'!$A$15:$AE$15,0)))</f>
        <v/>
      </c>
      <c r="U546" s="416" t="str">
        <f>IF($B546="-","",INDEX('Res.Aux.'!$A$12:$AE$722,MATCH($B546,'Res.Aux.'!$Y$12:$Y$722,0),MATCH(U$6,'Res.Aux.'!$A$15:$AE$15,0)))</f>
        <v/>
      </c>
      <c r="V546" s="417"/>
      <c r="W546" s="414" t="str">
        <f t="shared" si="153"/>
        <v>-</v>
      </c>
      <c r="X546" s="415" t="str">
        <f t="shared" si="154"/>
        <v>-</v>
      </c>
      <c r="Y546" s="415" t="str">
        <f t="shared" si="155"/>
        <v>-</v>
      </c>
      <c r="Z546" s="416" t="str">
        <f t="shared" si="156"/>
        <v>-</v>
      </c>
      <c r="AA546" s="417"/>
      <c r="AB546" s="414" t="str">
        <f t="shared" si="157"/>
        <v>-</v>
      </c>
      <c r="AC546" s="415" t="str">
        <f t="shared" si="158"/>
        <v>-</v>
      </c>
      <c r="AD546" s="415" t="str">
        <f t="shared" si="159"/>
        <v>-</v>
      </c>
      <c r="AE546" s="416" t="str">
        <f t="shared" si="160"/>
        <v>-</v>
      </c>
      <c r="AF546" s="417"/>
      <c r="AG546" s="410" t="str">
        <f t="shared" si="161"/>
        <v>-</v>
      </c>
      <c r="AH546" s="417"/>
      <c r="AI546" s="418" t="str">
        <f t="shared" si="162"/>
        <v>ù</v>
      </c>
      <c r="AJ546" s="419" t="str">
        <f t="shared" si="163"/>
        <v>~</v>
      </c>
      <c r="AK546" s="417"/>
      <c r="AL546" s="414" t="str">
        <f t="shared" si="164"/>
        <v>-</v>
      </c>
      <c r="AM546" s="416" t="str">
        <f t="shared" si="165"/>
        <v>-</v>
      </c>
    </row>
    <row r="547" spans="2:39" ht="15" x14ac:dyDescent="0.3">
      <c r="B547" s="400" t="str">
        <f>IF(MAX(B$7:B546)+1&gt;MAX('Res.Aux.'!$Y$23:$Y$722),"-",MAX(B$7:B546)+1)</f>
        <v>-</v>
      </c>
      <c r="C547" s="401" t="str">
        <f>IF($B547="-","",INDEX('Res.Aux.'!$A$12:$AE$722,MATCH($B547,'Res.Aux.'!$Y$12:$Y$722,0),MATCH(C$6,'Res.Aux.'!$A$14:$AE$14,0)))</f>
        <v/>
      </c>
      <c r="D547" s="402" t="str">
        <f t="shared" si="150"/>
        <v/>
      </c>
      <c r="E547" s="403" t="str">
        <f>IF($B547="-","",INDEX('Res.Aux.'!$A$12:$AE$722,MATCH($B547,'Res.Aux.'!$Y$12:$Y$722,0),MATCH(E$6,'Res.Aux.'!$A$14:$AE$14,0)))</f>
        <v/>
      </c>
      <c r="F547" s="402" t="str">
        <f t="shared" si="151"/>
        <v/>
      </c>
      <c r="G547" s="404" t="str">
        <f>IF($B547="-","",INDEX('Res.Aux.'!$A$12:$AE$722,MATCH($B547,'Res.Aux.'!$Y$12:$Y$722,0),MATCH(G$6,'Res.Aux.'!$A$14:$AE$14,0)))</f>
        <v/>
      </c>
      <c r="H547" s="405" t="str">
        <f>IF($B547="-","",Datos!$I$16)</f>
        <v/>
      </c>
      <c r="I547" s="406" t="str">
        <f>IF($C547="","",Datos!$G$16)</f>
        <v/>
      </c>
      <c r="J547" s="407" t="str">
        <f>IF($B547="-","",INDEX('Res.Aux.'!$A$12:$AE$722,MATCH($B547,'Res.Aux.'!$Y$12:$Y$722,0),MATCH(J$6,'Res.Aux.'!$A$14:$AE$14,0)))</f>
        <v/>
      </c>
      <c r="K547" s="408" t="str">
        <f>IF($C547="","",Datos!$H$26)</f>
        <v/>
      </c>
      <c r="L547" s="409" t="str">
        <f>IF($I547="","",INDEX(Datos!$D$25:$I$33,MATCH('G. VAR. MAKRO'!$M547,Datos!$E$25:$E$33,0),MATCH('G. VAR. MAKRO'!$L$6,Datos!$D$26:$I$26,0)))</f>
        <v/>
      </c>
      <c r="M547" s="407" t="str">
        <f>IF($I547="","",INDEX('Res.Aux.'!$A$12:$AE$722,MATCH($B547,'Res.Aux.'!$Y$12:$Y$722,0),MATCH(M$6,'Res.Aux.'!$A$22:$AE$22,0)))</f>
        <v/>
      </c>
      <c r="N547" s="410" t="str">
        <f>IF($B547="-","",INDEX('Res.Aux.'!$A$12:$AE$722,MATCH($B547,'Res.Aux.'!$Y$12:$Y$722,0),MATCH(N$6,'Res.Aux.'!$A$14:$AE$14,0)))</f>
        <v/>
      </c>
      <c r="O547" s="411"/>
      <c r="P547" s="412" t="str">
        <f t="shared" si="149"/>
        <v/>
      </c>
      <c r="Q547" s="413" t="str">
        <f t="shared" si="152"/>
        <v>ù</v>
      </c>
      <c r="R547" s="414" t="str">
        <f>IF($B547="-","",INDEX('Res.Aux.'!$A$12:$AE$722,MATCH($B547,'Res.Aux.'!$Y$12:$Y$722,0),MATCH(R$6,'Res.Aux.'!$A$15:$AE$15,0)))</f>
        <v/>
      </c>
      <c r="S547" s="415" t="str">
        <f>IF($B547="-","",INDEX('Res.Aux.'!$A$12:$AE$722,MATCH($B547,'Res.Aux.'!$Y$12:$Y$722,0),MATCH(S$6,'Res.Aux.'!$A$15:$AE$15,0)))</f>
        <v/>
      </c>
      <c r="T547" s="415" t="str">
        <f>IF($B547="-","",INDEX('Res.Aux.'!$A$12:$AE$722,MATCH($B547,'Res.Aux.'!$Y$12:$Y$722,0),MATCH(T$6,'Res.Aux.'!$A$15:$AE$15,0)))</f>
        <v/>
      </c>
      <c r="U547" s="416" t="str">
        <f>IF($B547="-","",INDEX('Res.Aux.'!$A$12:$AE$722,MATCH($B547,'Res.Aux.'!$Y$12:$Y$722,0),MATCH(U$6,'Res.Aux.'!$A$15:$AE$15,0)))</f>
        <v/>
      </c>
      <c r="V547" s="417"/>
      <c r="W547" s="414" t="str">
        <f t="shared" si="153"/>
        <v>-</v>
      </c>
      <c r="X547" s="415" t="str">
        <f t="shared" si="154"/>
        <v>-</v>
      </c>
      <c r="Y547" s="415" t="str">
        <f t="shared" si="155"/>
        <v>-</v>
      </c>
      <c r="Z547" s="416" t="str">
        <f t="shared" si="156"/>
        <v>-</v>
      </c>
      <c r="AA547" s="417"/>
      <c r="AB547" s="414" t="str">
        <f t="shared" si="157"/>
        <v>-</v>
      </c>
      <c r="AC547" s="415" t="str">
        <f t="shared" si="158"/>
        <v>-</v>
      </c>
      <c r="AD547" s="415" t="str">
        <f t="shared" si="159"/>
        <v>-</v>
      </c>
      <c r="AE547" s="416" t="str">
        <f t="shared" si="160"/>
        <v>-</v>
      </c>
      <c r="AF547" s="417"/>
      <c r="AG547" s="410" t="str">
        <f t="shared" si="161"/>
        <v>-</v>
      </c>
      <c r="AH547" s="417"/>
      <c r="AI547" s="418" t="str">
        <f t="shared" si="162"/>
        <v>ù</v>
      </c>
      <c r="AJ547" s="419" t="str">
        <f t="shared" si="163"/>
        <v>~</v>
      </c>
      <c r="AK547" s="417"/>
      <c r="AL547" s="414" t="str">
        <f t="shared" si="164"/>
        <v>-</v>
      </c>
      <c r="AM547" s="416" t="str">
        <f t="shared" si="165"/>
        <v>-</v>
      </c>
    </row>
    <row r="548" spans="2:39" ht="15" x14ac:dyDescent="0.3">
      <c r="B548" s="400" t="str">
        <f>IF(MAX(B$7:B547)+1&gt;MAX('Res.Aux.'!$Y$23:$Y$722),"-",MAX(B$7:B547)+1)</f>
        <v>-</v>
      </c>
      <c r="C548" s="401" t="str">
        <f>IF($B548="-","",INDEX('Res.Aux.'!$A$12:$AE$722,MATCH($B548,'Res.Aux.'!$Y$12:$Y$722,0),MATCH(C$6,'Res.Aux.'!$A$14:$AE$14,0)))</f>
        <v/>
      </c>
      <c r="D548" s="402" t="str">
        <f t="shared" si="150"/>
        <v/>
      </c>
      <c r="E548" s="403" t="str">
        <f>IF($B548="-","",INDEX('Res.Aux.'!$A$12:$AE$722,MATCH($B548,'Res.Aux.'!$Y$12:$Y$722,0),MATCH(E$6,'Res.Aux.'!$A$14:$AE$14,0)))</f>
        <v/>
      </c>
      <c r="F548" s="402" t="str">
        <f t="shared" si="151"/>
        <v/>
      </c>
      <c r="G548" s="404" t="str">
        <f>IF($B548="-","",INDEX('Res.Aux.'!$A$12:$AE$722,MATCH($B548,'Res.Aux.'!$Y$12:$Y$722,0),MATCH(G$6,'Res.Aux.'!$A$14:$AE$14,0)))</f>
        <v/>
      </c>
      <c r="H548" s="405" t="str">
        <f>IF($B548="-","",Datos!$I$16)</f>
        <v/>
      </c>
      <c r="I548" s="406" t="str">
        <f>IF($C548="","",Datos!$G$16)</f>
        <v/>
      </c>
      <c r="J548" s="407" t="str">
        <f>IF($B548="-","",INDEX('Res.Aux.'!$A$12:$AE$722,MATCH($B548,'Res.Aux.'!$Y$12:$Y$722,0),MATCH(J$6,'Res.Aux.'!$A$14:$AE$14,0)))</f>
        <v/>
      </c>
      <c r="K548" s="408" t="str">
        <f>IF($C548="","",Datos!$H$26)</f>
        <v/>
      </c>
      <c r="L548" s="409" t="str">
        <f>IF($I548="","",INDEX(Datos!$D$25:$I$33,MATCH('G. VAR. MAKRO'!$M548,Datos!$E$25:$E$33,0),MATCH('G. VAR. MAKRO'!$L$6,Datos!$D$26:$I$26,0)))</f>
        <v/>
      </c>
      <c r="M548" s="407" t="str">
        <f>IF($I548="","",INDEX('Res.Aux.'!$A$12:$AE$722,MATCH($B548,'Res.Aux.'!$Y$12:$Y$722,0),MATCH(M$6,'Res.Aux.'!$A$22:$AE$22,0)))</f>
        <v/>
      </c>
      <c r="N548" s="410" t="str">
        <f>IF($B548="-","",INDEX('Res.Aux.'!$A$12:$AE$722,MATCH($B548,'Res.Aux.'!$Y$12:$Y$722,0),MATCH(N$6,'Res.Aux.'!$A$14:$AE$14,0)))</f>
        <v/>
      </c>
      <c r="O548" s="411"/>
      <c r="P548" s="412" t="str">
        <f t="shared" si="149"/>
        <v/>
      </c>
      <c r="Q548" s="413" t="str">
        <f t="shared" si="152"/>
        <v>ù</v>
      </c>
      <c r="R548" s="414" t="str">
        <f>IF($B548="-","",INDEX('Res.Aux.'!$A$12:$AE$722,MATCH($B548,'Res.Aux.'!$Y$12:$Y$722,0),MATCH(R$6,'Res.Aux.'!$A$15:$AE$15,0)))</f>
        <v/>
      </c>
      <c r="S548" s="415" t="str">
        <f>IF($B548="-","",INDEX('Res.Aux.'!$A$12:$AE$722,MATCH($B548,'Res.Aux.'!$Y$12:$Y$722,0),MATCH(S$6,'Res.Aux.'!$A$15:$AE$15,0)))</f>
        <v/>
      </c>
      <c r="T548" s="415" t="str">
        <f>IF($B548="-","",INDEX('Res.Aux.'!$A$12:$AE$722,MATCH($B548,'Res.Aux.'!$Y$12:$Y$722,0),MATCH(T$6,'Res.Aux.'!$A$15:$AE$15,0)))</f>
        <v/>
      </c>
      <c r="U548" s="416" t="str">
        <f>IF($B548="-","",INDEX('Res.Aux.'!$A$12:$AE$722,MATCH($B548,'Res.Aux.'!$Y$12:$Y$722,0),MATCH(U$6,'Res.Aux.'!$A$15:$AE$15,0)))</f>
        <v/>
      </c>
      <c r="V548" s="417"/>
      <c r="W548" s="414" t="str">
        <f t="shared" si="153"/>
        <v>-</v>
      </c>
      <c r="X548" s="415" t="str">
        <f t="shared" si="154"/>
        <v>-</v>
      </c>
      <c r="Y548" s="415" t="str">
        <f t="shared" si="155"/>
        <v>-</v>
      </c>
      <c r="Z548" s="416" t="str">
        <f t="shared" si="156"/>
        <v>-</v>
      </c>
      <c r="AA548" s="417"/>
      <c r="AB548" s="414" t="str">
        <f t="shared" si="157"/>
        <v>-</v>
      </c>
      <c r="AC548" s="415" t="str">
        <f t="shared" si="158"/>
        <v>-</v>
      </c>
      <c r="AD548" s="415" t="str">
        <f t="shared" si="159"/>
        <v>-</v>
      </c>
      <c r="AE548" s="416" t="str">
        <f t="shared" si="160"/>
        <v>-</v>
      </c>
      <c r="AF548" s="417"/>
      <c r="AG548" s="410" t="str">
        <f t="shared" si="161"/>
        <v>-</v>
      </c>
      <c r="AH548" s="417"/>
      <c r="AI548" s="418" t="str">
        <f t="shared" si="162"/>
        <v>ù</v>
      </c>
      <c r="AJ548" s="419" t="str">
        <f t="shared" si="163"/>
        <v>~</v>
      </c>
      <c r="AK548" s="417"/>
      <c r="AL548" s="414" t="str">
        <f t="shared" si="164"/>
        <v>-</v>
      </c>
      <c r="AM548" s="416" t="str">
        <f t="shared" si="165"/>
        <v>-</v>
      </c>
    </row>
    <row r="549" spans="2:39" ht="15" x14ac:dyDescent="0.3">
      <c r="B549" s="400" t="str">
        <f>IF(MAX(B$7:B548)+1&gt;MAX('Res.Aux.'!$Y$23:$Y$722),"-",MAX(B$7:B548)+1)</f>
        <v>-</v>
      </c>
      <c r="C549" s="401" t="str">
        <f>IF($B549="-","",INDEX('Res.Aux.'!$A$12:$AE$722,MATCH($B549,'Res.Aux.'!$Y$12:$Y$722,0),MATCH(C$6,'Res.Aux.'!$A$14:$AE$14,0)))</f>
        <v/>
      </c>
      <c r="D549" s="402" t="str">
        <f t="shared" si="150"/>
        <v/>
      </c>
      <c r="E549" s="403" t="str">
        <f>IF($B549="-","",INDEX('Res.Aux.'!$A$12:$AE$722,MATCH($B549,'Res.Aux.'!$Y$12:$Y$722,0),MATCH(E$6,'Res.Aux.'!$A$14:$AE$14,0)))</f>
        <v/>
      </c>
      <c r="F549" s="402" t="str">
        <f t="shared" si="151"/>
        <v/>
      </c>
      <c r="G549" s="404" t="str">
        <f>IF($B549="-","",INDEX('Res.Aux.'!$A$12:$AE$722,MATCH($B549,'Res.Aux.'!$Y$12:$Y$722,0),MATCH(G$6,'Res.Aux.'!$A$14:$AE$14,0)))</f>
        <v/>
      </c>
      <c r="H549" s="405" t="str">
        <f>IF($B549="-","",Datos!$I$16)</f>
        <v/>
      </c>
      <c r="I549" s="406" t="str">
        <f>IF($C549="","",Datos!$G$16)</f>
        <v/>
      </c>
      <c r="J549" s="407" t="str">
        <f>IF($B549="-","",INDEX('Res.Aux.'!$A$12:$AE$722,MATCH($B549,'Res.Aux.'!$Y$12:$Y$722,0),MATCH(J$6,'Res.Aux.'!$A$14:$AE$14,0)))</f>
        <v/>
      </c>
      <c r="K549" s="408" t="str">
        <f>IF($C549="","",Datos!$H$26)</f>
        <v/>
      </c>
      <c r="L549" s="409" t="str">
        <f>IF($I549="","",INDEX(Datos!$D$25:$I$33,MATCH('G. VAR. MAKRO'!$M549,Datos!$E$25:$E$33,0),MATCH('G. VAR. MAKRO'!$L$6,Datos!$D$26:$I$26,0)))</f>
        <v/>
      </c>
      <c r="M549" s="407" t="str">
        <f>IF($I549="","",INDEX('Res.Aux.'!$A$12:$AE$722,MATCH($B549,'Res.Aux.'!$Y$12:$Y$722,0),MATCH(M$6,'Res.Aux.'!$A$22:$AE$22,0)))</f>
        <v/>
      </c>
      <c r="N549" s="410" t="str">
        <f>IF($B549="-","",INDEX('Res.Aux.'!$A$12:$AE$722,MATCH($B549,'Res.Aux.'!$Y$12:$Y$722,0),MATCH(N$6,'Res.Aux.'!$A$14:$AE$14,0)))</f>
        <v/>
      </c>
      <c r="O549" s="411"/>
      <c r="P549" s="412" t="str">
        <f t="shared" si="149"/>
        <v/>
      </c>
      <c r="Q549" s="413" t="str">
        <f t="shared" si="152"/>
        <v>ù</v>
      </c>
      <c r="R549" s="414" t="str">
        <f>IF($B549="-","",INDEX('Res.Aux.'!$A$12:$AE$722,MATCH($B549,'Res.Aux.'!$Y$12:$Y$722,0),MATCH(R$6,'Res.Aux.'!$A$15:$AE$15,0)))</f>
        <v/>
      </c>
      <c r="S549" s="415" t="str">
        <f>IF($B549="-","",INDEX('Res.Aux.'!$A$12:$AE$722,MATCH($B549,'Res.Aux.'!$Y$12:$Y$722,0),MATCH(S$6,'Res.Aux.'!$A$15:$AE$15,0)))</f>
        <v/>
      </c>
      <c r="T549" s="415" t="str">
        <f>IF($B549="-","",INDEX('Res.Aux.'!$A$12:$AE$722,MATCH($B549,'Res.Aux.'!$Y$12:$Y$722,0),MATCH(T$6,'Res.Aux.'!$A$15:$AE$15,0)))</f>
        <v/>
      </c>
      <c r="U549" s="416" t="str">
        <f>IF($B549="-","",INDEX('Res.Aux.'!$A$12:$AE$722,MATCH($B549,'Res.Aux.'!$Y$12:$Y$722,0),MATCH(U$6,'Res.Aux.'!$A$15:$AE$15,0)))</f>
        <v/>
      </c>
      <c r="V549" s="417"/>
      <c r="W549" s="414" t="str">
        <f t="shared" si="153"/>
        <v>-</v>
      </c>
      <c r="X549" s="415" t="str">
        <f t="shared" si="154"/>
        <v>-</v>
      </c>
      <c r="Y549" s="415" t="str">
        <f t="shared" si="155"/>
        <v>-</v>
      </c>
      <c r="Z549" s="416" t="str">
        <f t="shared" si="156"/>
        <v>-</v>
      </c>
      <c r="AA549" s="417"/>
      <c r="AB549" s="414" t="str">
        <f t="shared" si="157"/>
        <v>-</v>
      </c>
      <c r="AC549" s="415" t="str">
        <f t="shared" si="158"/>
        <v>-</v>
      </c>
      <c r="AD549" s="415" t="str">
        <f t="shared" si="159"/>
        <v>-</v>
      </c>
      <c r="AE549" s="416" t="str">
        <f t="shared" si="160"/>
        <v>-</v>
      </c>
      <c r="AF549" s="417"/>
      <c r="AG549" s="410" t="str">
        <f t="shared" si="161"/>
        <v>-</v>
      </c>
      <c r="AH549" s="417"/>
      <c r="AI549" s="418" t="str">
        <f t="shared" si="162"/>
        <v>ù</v>
      </c>
      <c r="AJ549" s="419" t="str">
        <f t="shared" si="163"/>
        <v>~</v>
      </c>
      <c r="AK549" s="417"/>
      <c r="AL549" s="414" t="str">
        <f t="shared" si="164"/>
        <v>-</v>
      </c>
      <c r="AM549" s="416" t="str">
        <f t="shared" si="165"/>
        <v>-</v>
      </c>
    </row>
    <row r="550" spans="2:39" ht="15" x14ac:dyDescent="0.3">
      <c r="B550" s="400" t="str">
        <f>IF(MAX(B$7:B549)+1&gt;MAX('Res.Aux.'!$Y$23:$Y$722),"-",MAX(B$7:B549)+1)</f>
        <v>-</v>
      </c>
      <c r="C550" s="401" t="str">
        <f>IF($B550="-","",INDEX('Res.Aux.'!$A$12:$AE$722,MATCH($B550,'Res.Aux.'!$Y$12:$Y$722,0),MATCH(C$6,'Res.Aux.'!$A$14:$AE$14,0)))</f>
        <v/>
      </c>
      <c r="D550" s="402" t="str">
        <f t="shared" si="150"/>
        <v/>
      </c>
      <c r="E550" s="403" t="str">
        <f>IF($B550="-","",INDEX('Res.Aux.'!$A$12:$AE$722,MATCH($B550,'Res.Aux.'!$Y$12:$Y$722,0),MATCH(E$6,'Res.Aux.'!$A$14:$AE$14,0)))</f>
        <v/>
      </c>
      <c r="F550" s="402" t="str">
        <f t="shared" si="151"/>
        <v/>
      </c>
      <c r="G550" s="404" t="str">
        <f>IF($B550="-","",INDEX('Res.Aux.'!$A$12:$AE$722,MATCH($B550,'Res.Aux.'!$Y$12:$Y$722,0),MATCH(G$6,'Res.Aux.'!$A$14:$AE$14,0)))</f>
        <v/>
      </c>
      <c r="H550" s="405" t="str">
        <f>IF($B550="-","",Datos!$I$16)</f>
        <v/>
      </c>
      <c r="I550" s="406" t="str">
        <f>IF($C550="","",Datos!$G$16)</f>
        <v/>
      </c>
      <c r="J550" s="407" t="str">
        <f>IF($B550="-","",INDEX('Res.Aux.'!$A$12:$AE$722,MATCH($B550,'Res.Aux.'!$Y$12:$Y$722,0),MATCH(J$6,'Res.Aux.'!$A$14:$AE$14,0)))</f>
        <v/>
      </c>
      <c r="K550" s="408" t="str">
        <f>IF($C550="","",Datos!$H$26)</f>
        <v/>
      </c>
      <c r="L550" s="409" t="str">
        <f>IF($I550="","",INDEX(Datos!$D$25:$I$33,MATCH('G. VAR. MAKRO'!$M550,Datos!$E$25:$E$33,0),MATCH('G. VAR. MAKRO'!$L$6,Datos!$D$26:$I$26,0)))</f>
        <v/>
      </c>
      <c r="M550" s="407" t="str">
        <f>IF($I550="","",INDEX('Res.Aux.'!$A$12:$AE$722,MATCH($B550,'Res.Aux.'!$Y$12:$Y$722,0),MATCH(M$6,'Res.Aux.'!$A$22:$AE$22,0)))</f>
        <v/>
      </c>
      <c r="N550" s="410" t="str">
        <f>IF($B550="-","",INDEX('Res.Aux.'!$A$12:$AE$722,MATCH($B550,'Res.Aux.'!$Y$12:$Y$722,0),MATCH(N$6,'Res.Aux.'!$A$14:$AE$14,0)))</f>
        <v/>
      </c>
      <c r="O550" s="411"/>
      <c r="P550" s="412" t="str">
        <f t="shared" si="149"/>
        <v/>
      </c>
      <c r="Q550" s="413" t="str">
        <f t="shared" si="152"/>
        <v>ù</v>
      </c>
      <c r="R550" s="414" t="str">
        <f>IF($B550="-","",INDEX('Res.Aux.'!$A$12:$AE$722,MATCH($B550,'Res.Aux.'!$Y$12:$Y$722,0),MATCH(R$6,'Res.Aux.'!$A$15:$AE$15,0)))</f>
        <v/>
      </c>
      <c r="S550" s="415" t="str">
        <f>IF($B550="-","",INDEX('Res.Aux.'!$A$12:$AE$722,MATCH($B550,'Res.Aux.'!$Y$12:$Y$722,0),MATCH(S$6,'Res.Aux.'!$A$15:$AE$15,0)))</f>
        <v/>
      </c>
      <c r="T550" s="415" t="str">
        <f>IF($B550="-","",INDEX('Res.Aux.'!$A$12:$AE$722,MATCH($B550,'Res.Aux.'!$Y$12:$Y$722,0),MATCH(T$6,'Res.Aux.'!$A$15:$AE$15,0)))</f>
        <v/>
      </c>
      <c r="U550" s="416" t="str">
        <f>IF($B550="-","",INDEX('Res.Aux.'!$A$12:$AE$722,MATCH($B550,'Res.Aux.'!$Y$12:$Y$722,0),MATCH(U$6,'Res.Aux.'!$A$15:$AE$15,0)))</f>
        <v/>
      </c>
      <c r="V550" s="417"/>
      <c r="W550" s="414" t="str">
        <f t="shared" si="153"/>
        <v>-</v>
      </c>
      <c r="X550" s="415" t="str">
        <f t="shared" si="154"/>
        <v>-</v>
      </c>
      <c r="Y550" s="415" t="str">
        <f t="shared" si="155"/>
        <v>-</v>
      </c>
      <c r="Z550" s="416" t="str">
        <f t="shared" si="156"/>
        <v>-</v>
      </c>
      <c r="AA550" s="417"/>
      <c r="AB550" s="414" t="str">
        <f t="shared" si="157"/>
        <v>-</v>
      </c>
      <c r="AC550" s="415" t="str">
        <f t="shared" si="158"/>
        <v>-</v>
      </c>
      <c r="AD550" s="415" t="str">
        <f t="shared" si="159"/>
        <v>-</v>
      </c>
      <c r="AE550" s="416" t="str">
        <f t="shared" si="160"/>
        <v>-</v>
      </c>
      <c r="AF550" s="417"/>
      <c r="AG550" s="410" t="str">
        <f t="shared" si="161"/>
        <v>-</v>
      </c>
      <c r="AH550" s="417"/>
      <c r="AI550" s="418" t="str">
        <f t="shared" si="162"/>
        <v>ù</v>
      </c>
      <c r="AJ550" s="419" t="str">
        <f t="shared" si="163"/>
        <v>~</v>
      </c>
      <c r="AK550" s="417"/>
      <c r="AL550" s="414" t="str">
        <f t="shared" si="164"/>
        <v>-</v>
      </c>
      <c r="AM550" s="416" t="str">
        <f t="shared" si="165"/>
        <v>-</v>
      </c>
    </row>
    <row r="551" spans="2:39" ht="15" x14ac:dyDescent="0.3">
      <c r="B551" s="400" t="str">
        <f>IF(MAX(B$7:B550)+1&gt;MAX('Res.Aux.'!$Y$23:$Y$722),"-",MAX(B$7:B550)+1)</f>
        <v>-</v>
      </c>
      <c r="C551" s="401" t="str">
        <f>IF($B551="-","",INDEX('Res.Aux.'!$A$12:$AE$722,MATCH($B551,'Res.Aux.'!$Y$12:$Y$722,0),MATCH(C$6,'Res.Aux.'!$A$14:$AE$14,0)))</f>
        <v/>
      </c>
      <c r="D551" s="402" t="str">
        <f t="shared" si="150"/>
        <v/>
      </c>
      <c r="E551" s="403" t="str">
        <f>IF($B551="-","",INDEX('Res.Aux.'!$A$12:$AE$722,MATCH($B551,'Res.Aux.'!$Y$12:$Y$722,0),MATCH(E$6,'Res.Aux.'!$A$14:$AE$14,0)))</f>
        <v/>
      </c>
      <c r="F551" s="402" t="str">
        <f t="shared" si="151"/>
        <v/>
      </c>
      <c r="G551" s="404" t="str">
        <f>IF($B551="-","",INDEX('Res.Aux.'!$A$12:$AE$722,MATCH($B551,'Res.Aux.'!$Y$12:$Y$722,0),MATCH(G$6,'Res.Aux.'!$A$14:$AE$14,0)))</f>
        <v/>
      </c>
      <c r="H551" s="405" t="str">
        <f>IF($B551="-","",Datos!$I$16)</f>
        <v/>
      </c>
      <c r="I551" s="406" t="str">
        <f>IF($C551="","",Datos!$G$16)</f>
        <v/>
      </c>
      <c r="J551" s="407" t="str">
        <f>IF($B551="-","",INDEX('Res.Aux.'!$A$12:$AE$722,MATCH($B551,'Res.Aux.'!$Y$12:$Y$722,0),MATCH(J$6,'Res.Aux.'!$A$14:$AE$14,0)))</f>
        <v/>
      </c>
      <c r="K551" s="408" t="str">
        <f>IF($C551="","",Datos!$H$26)</f>
        <v/>
      </c>
      <c r="L551" s="409" t="str">
        <f>IF($I551="","",INDEX(Datos!$D$25:$I$33,MATCH('G. VAR. MAKRO'!$M551,Datos!$E$25:$E$33,0),MATCH('G. VAR. MAKRO'!$L$6,Datos!$D$26:$I$26,0)))</f>
        <v/>
      </c>
      <c r="M551" s="407" t="str">
        <f>IF($I551="","",INDEX('Res.Aux.'!$A$12:$AE$722,MATCH($B551,'Res.Aux.'!$Y$12:$Y$722,0),MATCH(M$6,'Res.Aux.'!$A$22:$AE$22,0)))</f>
        <v/>
      </c>
      <c r="N551" s="410" t="str">
        <f>IF($B551="-","",INDEX('Res.Aux.'!$A$12:$AE$722,MATCH($B551,'Res.Aux.'!$Y$12:$Y$722,0),MATCH(N$6,'Res.Aux.'!$A$14:$AE$14,0)))</f>
        <v/>
      </c>
      <c r="O551" s="411"/>
      <c r="P551" s="412" t="str">
        <f t="shared" si="149"/>
        <v/>
      </c>
      <c r="Q551" s="413" t="str">
        <f t="shared" si="152"/>
        <v>ù</v>
      </c>
      <c r="R551" s="414" t="str">
        <f>IF($B551="-","",INDEX('Res.Aux.'!$A$12:$AE$722,MATCH($B551,'Res.Aux.'!$Y$12:$Y$722,0),MATCH(R$6,'Res.Aux.'!$A$15:$AE$15,0)))</f>
        <v/>
      </c>
      <c r="S551" s="415" t="str">
        <f>IF($B551="-","",INDEX('Res.Aux.'!$A$12:$AE$722,MATCH($B551,'Res.Aux.'!$Y$12:$Y$722,0),MATCH(S$6,'Res.Aux.'!$A$15:$AE$15,0)))</f>
        <v/>
      </c>
      <c r="T551" s="415" t="str">
        <f>IF($B551="-","",INDEX('Res.Aux.'!$A$12:$AE$722,MATCH($B551,'Res.Aux.'!$Y$12:$Y$722,0),MATCH(T$6,'Res.Aux.'!$A$15:$AE$15,0)))</f>
        <v/>
      </c>
      <c r="U551" s="416" t="str">
        <f>IF($B551="-","",INDEX('Res.Aux.'!$A$12:$AE$722,MATCH($B551,'Res.Aux.'!$Y$12:$Y$722,0),MATCH(U$6,'Res.Aux.'!$A$15:$AE$15,0)))</f>
        <v/>
      </c>
      <c r="V551" s="417"/>
      <c r="W551" s="414" t="str">
        <f t="shared" si="153"/>
        <v>-</v>
      </c>
      <c r="X551" s="415" t="str">
        <f t="shared" si="154"/>
        <v>-</v>
      </c>
      <c r="Y551" s="415" t="str">
        <f t="shared" si="155"/>
        <v>-</v>
      </c>
      <c r="Z551" s="416" t="str">
        <f t="shared" si="156"/>
        <v>-</v>
      </c>
      <c r="AA551" s="417"/>
      <c r="AB551" s="414" t="str">
        <f t="shared" si="157"/>
        <v>-</v>
      </c>
      <c r="AC551" s="415" t="str">
        <f t="shared" si="158"/>
        <v>-</v>
      </c>
      <c r="AD551" s="415" t="str">
        <f t="shared" si="159"/>
        <v>-</v>
      </c>
      <c r="AE551" s="416" t="str">
        <f t="shared" si="160"/>
        <v>-</v>
      </c>
      <c r="AF551" s="417"/>
      <c r="AG551" s="410" t="str">
        <f t="shared" si="161"/>
        <v>-</v>
      </c>
      <c r="AH551" s="417"/>
      <c r="AI551" s="418" t="str">
        <f t="shared" si="162"/>
        <v>ù</v>
      </c>
      <c r="AJ551" s="419" t="str">
        <f t="shared" si="163"/>
        <v>~</v>
      </c>
      <c r="AK551" s="417"/>
      <c r="AL551" s="414" t="str">
        <f t="shared" si="164"/>
        <v>-</v>
      </c>
      <c r="AM551" s="416" t="str">
        <f t="shared" si="165"/>
        <v>-</v>
      </c>
    </row>
    <row r="552" spans="2:39" ht="15" x14ac:dyDescent="0.3">
      <c r="B552" s="400" t="str">
        <f>IF(MAX(B$7:B551)+1&gt;MAX('Res.Aux.'!$Y$23:$Y$722),"-",MAX(B$7:B551)+1)</f>
        <v>-</v>
      </c>
      <c r="C552" s="401" t="str">
        <f>IF($B552="-","",INDEX('Res.Aux.'!$A$12:$AE$722,MATCH($B552,'Res.Aux.'!$Y$12:$Y$722,0),MATCH(C$6,'Res.Aux.'!$A$14:$AE$14,0)))</f>
        <v/>
      </c>
      <c r="D552" s="402" t="str">
        <f t="shared" si="150"/>
        <v/>
      </c>
      <c r="E552" s="403" t="str">
        <f>IF($B552="-","",INDEX('Res.Aux.'!$A$12:$AE$722,MATCH($B552,'Res.Aux.'!$Y$12:$Y$722,0),MATCH(E$6,'Res.Aux.'!$A$14:$AE$14,0)))</f>
        <v/>
      </c>
      <c r="F552" s="402" t="str">
        <f t="shared" si="151"/>
        <v/>
      </c>
      <c r="G552" s="404" t="str">
        <f>IF($B552="-","",INDEX('Res.Aux.'!$A$12:$AE$722,MATCH($B552,'Res.Aux.'!$Y$12:$Y$722,0),MATCH(G$6,'Res.Aux.'!$A$14:$AE$14,0)))</f>
        <v/>
      </c>
      <c r="H552" s="405" t="str">
        <f>IF($B552="-","",Datos!$I$16)</f>
        <v/>
      </c>
      <c r="I552" s="406" t="str">
        <f>IF($C552="","",Datos!$G$16)</f>
        <v/>
      </c>
      <c r="J552" s="407" t="str">
        <f>IF($B552="-","",INDEX('Res.Aux.'!$A$12:$AE$722,MATCH($B552,'Res.Aux.'!$Y$12:$Y$722,0),MATCH(J$6,'Res.Aux.'!$A$14:$AE$14,0)))</f>
        <v/>
      </c>
      <c r="K552" s="408" t="str">
        <f>IF($C552="","",Datos!$H$26)</f>
        <v/>
      </c>
      <c r="L552" s="409" t="str">
        <f>IF($I552="","",INDEX(Datos!$D$25:$I$33,MATCH('G. VAR. MAKRO'!$M552,Datos!$E$25:$E$33,0),MATCH('G. VAR. MAKRO'!$L$6,Datos!$D$26:$I$26,0)))</f>
        <v/>
      </c>
      <c r="M552" s="407" t="str">
        <f>IF($I552="","",INDEX('Res.Aux.'!$A$12:$AE$722,MATCH($B552,'Res.Aux.'!$Y$12:$Y$722,0),MATCH(M$6,'Res.Aux.'!$A$22:$AE$22,0)))</f>
        <v/>
      </c>
      <c r="N552" s="410" t="str">
        <f>IF($B552="-","",INDEX('Res.Aux.'!$A$12:$AE$722,MATCH($B552,'Res.Aux.'!$Y$12:$Y$722,0),MATCH(N$6,'Res.Aux.'!$A$14:$AE$14,0)))</f>
        <v/>
      </c>
      <c r="O552" s="411"/>
      <c r="P552" s="412" t="str">
        <f t="shared" si="149"/>
        <v/>
      </c>
      <c r="Q552" s="413" t="str">
        <f t="shared" si="152"/>
        <v>ù</v>
      </c>
      <c r="R552" s="414" t="str">
        <f>IF($B552="-","",INDEX('Res.Aux.'!$A$12:$AE$722,MATCH($B552,'Res.Aux.'!$Y$12:$Y$722,0),MATCH(R$6,'Res.Aux.'!$A$15:$AE$15,0)))</f>
        <v/>
      </c>
      <c r="S552" s="415" t="str">
        <f>IF($B552="-","",INDEX('Res.Aux.'!$A$12:$AE$722,MATCH($B552,'Res.Aux.'!$Y$12:$Y$722,0),MATCH(S$6,'Res.Aux.'!$A$15:$AE$15,0)))</f>
        <v/>
      </c>
      <c r="T552" s="415" t="str">
        <f>IF($B552="-","",INDEX('Res.Aux.'!$A$12:$AE$722,MATCH($B552,'Res.Aux.'!$Y$12:$Y$722,0),MATCH(T$6,'Res.Aux.'!$A$15:$AE$15,0)))</f>
        <v/>
      </c>
      <c r="U552" s="416" t="str">
        <f>IF($B552="-","",INDEX('Res.Aux.'!$A$12:$AE$722,MATCH($B552,'Res.Aux.'!$Y$12:$Y$722,0),MATCH(U$6,'Res.Aux.'!$A$15:$AE$15,0)))</f>
        <v/>
      </c>
      <c r="V552" s="417"/>
      <c r="W552" s="414" t="str">
        <f t="shared" si="153"/>
        <v>-</v>
      </c>
      <c r="X552" s="415" t="str">
        <f t="shared" si="154"/>
        <v>-</v>
      </c>
      <c r="Y552" s="415" t="str">
        <f t="shared" si="155"/>
        <v>-</v>
      </c>
      <c r="Z552" s="416" t="str">
        <f t="shared" si="156"/>
        <v>-</v>
      </c>
      <c r="AA552" s="417"/>
      <c r="AB552" s="414" t="str">
        <f t="shared" si="157"/>
        <v>-</v>
      </c>
      <c r="AC552" s="415" t="str">
        <f t="shared" si="158"/>
        <v>-</v>
      </c>
      <c r="AD552" s="415" t="str">
        <f t="shared" si="159"/>
        <v>-</v>
      </c>
      <c r="AE552" s="416" t="str">
        <f t="shared" si="160"/>
        <v>-</v>
      </c>
      <c r="AF552" s="417"/>
      <c r="AG552" s="410" t="str">
        <f t="shared" si="161"/>
        <v>-</v>
      </c>
      <c r="AH552" s="417"/>
      <c r="AI552" s="418" t="str">
        <f t="shared" si="162"/>
        <v>ù</v>
      </c>
      <c r="AJ552" s="419" t="str">
        <f t="shared" si="163"/>
        <v>~</v>
      </c>
      <c r="AK552" s="417"/>
      <c r="AL552" s="414" t="str">
        <f t="shared" si="164"/>
        <v>-</v>
      </c>
      <c r="AM552" s="416" t="str">
        <f t="shared" si="165"/>
        <v>-</v>
      </c>
    </row>
    <row r="553" spans="2:39" ht="15" x14ac:dyDescent="0.3">
      <c r="B553" s="400" t="str">
        <f>IF(MAX(B$7:B552)+1&gt;MAX('Res.Aux.'!$Y$23:$Y$722),"-",MAX(B$7:B552)+1)</f>
        <v>-</v>
      </c>
      <c r="C553" s="401" t="str">
        <f>IF($B553="-","",INDEX('Res.Aux.'!$A$12:$AE$722,MATCH($B553,'Res.Aux.'!$Y$12:$Y$722,0),MATCH(C$6,'Res.Aux.'!$A$14:$AE$14,0)))</f>
        <v/>
      </c>
      <c r="D553" s="402" t="str">
        <f t="shared" si="150"/>
        <v/>
      </c>
      <c r="E553" s="403" t="str">
        <f>IF($B553="-","",INDEX('Res.Aux.'!$A$12:$AE$722,MATCH($B553,'Res.Aux.'!$Y$12:$Y$722,0),MATCH(E$6,'Res.Aux.'!$A$14:$AE$14,0)))</f>
        <v/>
      </c>
      <c r="F553" s="402" t="str">
        <f t="shared" si="151"/>
        <v/>
      </c>
      <c r="G553" s="404" t="str">
        <f>IF($B553="-","",INDEX('Res.Aux.'!$A$12:$AE$722,MATCH($B553,'Res.Aux.'!$Y$12:$Y$722,0),MATCH(G$6,'Res.Aux.'!$A$14:$AE$14,0)))</f>
        <v/>
      </c>
      <c r="H553" s="405" t="str">
        <f>IF($B553="-","",Datos!$I$16)</f>
        <v/>
      </c>
      <c r="I553" s="406" t="str">
        <f>IF($C553="","",Datos!$G$16)</f>
        <v/>
      </c>
      <c r="J553" s="407" t="str">
        <f>IF($B553="-","",INDEX('Res.Aux.'!$A$12:$AE$722,MATCH($B553,'Res.Aux.'!$Y$12:$Y$722,0),MATCH(J$6,'Res.Aux.'!$A$14:$AE$14,0)))</f>
        <v/>
      </c>
      <c r="K553" s="408" t="str">
        <f>IF($C553="","",Datos!$H$26)</f>
        <v/>
      </c>
      <c r="L553" s="409" t="str">
        <f>IF($I553="","",INDEX(Datos!$D$25:$I$33,MATCH('G. VAR. MAKRO'!$M553,Datos!$E$25:$E$33,0),MATCH('G. VAR. MAKRO'!$L$6,Datos!$D$26:$I$26,0)))</f>
        <v/>
      </c>
      <c r="M553" s="407" t="str">
        <f>IF($I553="","",INDEX('Res.Aux.'!$A$12:$AE$722,MATCH($B553,'Res.Aux.'!$Y$12:$Y$722,0),MATCH(M$6,'Res.Aux.'!$A$22:$AE$22,0)))</f>
        <v/>
      </c>
      <c r="N553" s="410" t="str">
        <f>IF($B553="-","",INDEX('Res.Aux.'!$A$12:$AE$722,MATCH($B553,'Res.Aux.'!$Y$12:$Y$722,0),MATCH(N$6,'Res.Aux.'!$A$14:$AE$14,0)))</f>
        <v/>
      </c>
      <c r="O553" s="411"/>
      <c r="P553" s="412" t="str">
        <f t="shared" si="149"/>
        <v/>
      </c>
      <c r="Q553" s="413" t="str">
        <f t="shared" si="152"/>
        <v>ù</v>
      </c>
      <c r="R553" s="414" t="str">
        <f>IF($B553="-","",INDEX('Res.Aux.'!$A$12:$AE$722,MATCH($B553,'Res.Aux.'!$Y$12:$Y$722,0),MATCH(R$6,'Res.Aux.'!$A$15:$AE$15,0)))</f>
        <v/>
      </c>
      <c r="S553" s="415" t="str">
        <f>IF($B553="-","",INDEX('Res.Aux.'!$A$12:$AE$722,MATCH($B553,'Res.Aux.'!$Y$12:$Y$722,0),MATCH(S$6,'Res.Aux.'!$A$15:$AE$15,0)))</f>
        <v/>
      </c>
      <c r="T553" s="415" t="str">
        <f>IF($B553="-","",INDEX('Res.Aux.'!$A$12:$AE$722,MATCH($B553,'Res.Aux.'!$Y$12:$Y$722,0),MATCH(T$6,'Res.Aux.'!$A$15:$AE$15,0)))</f>
        <v/>
      </c>
      <c r="U553" s="416" t="str">
        <f>IF($B553="-","",INDEX('Res.Aux.'!$A$12:$AE$722,MATCH($B553,'Res.Aux.'!$Y$12:$Y$722,0),MATCH(U$6,'Res.Aux.'!$A$15:$AE$15,0)))</f>
        <v/>
      </c>
      <c r="V553" s="417"/>
      <c r="W553" s="414" t="str">
        <f t="shared" si="153"/>
        <v>-</v>
      </c>
      <c r="X553" s="415" t="str">
        <f t="shared" si="154"/>
        <v>-</v>
      </c>
      <c r="Y553" s="415" t="str">
        <f t="shared" si="155"/>
        <v>-</v>
      </c>
      <c r="Z553" s="416" t="str">
        <f t="shared" si="156"/>
        <v>-</v>
      </c>
      <c r="AA553" s="417"/>
      <c r="AB553" s="414" t="str">
        <f t="shared" si="157"/>
        <v>-</v>
      </c>
      <c r="AC553" s="415" t="str">
        <f t="shared" si="158"/>
        <v>-</v>
      </c>
      <c r="AD553" s="415" t="str">
        <f t="shared" si="159"/>
        <v>-</v>
      </c>
      <c r="AE553" s="416" t="str">
        <f t="shared" si="160"/>
        <v>-</v>
      </c>
      <c r="AF553" s="417"/>
      <c r="AG553" s="410" t="str">
        <f t="shared" si="161"/>
        <v>-</v>
      </c>
      <c r="AH553" s="417"/>
      <c r="AI553" s="418" t="str">
        <f t="shared" si="162"/>
        <v>ù</v>
      </c>
      <c r="AJ553" s="419" t="str">
        <f t="shared" si="163"/>
        <v>~</v>
      </c>
      <c r="AK553" s="417"/>
      <c r="AL553" s="414" t="str">
        <f t="shared" si="164"/>
        <v>-</v>
      </c>
      <c r="AM553" s="416" t="str">
        <f t="shared" si="165"/>
        <v>-</v>
      </c>
    </row>
    <row r="554" spans="2:39" ht="15" x14ac:dyDescent="0.3">
      <c r="B554" s="400" t="str">
        <f>IF(MAX(B$7:B553)+1&gt;MAX('Res.Aux.'!$Y$23:$Y$722),"-",MAX(B$7:B553)+1)</f>
        <v>-</v>
      </c>
      <c r="C554" s="401" t="str">
        <f>IF($B554="-","",INDEX('Res.Aux.'!$A$12:$AE$722,MATCH($B554,'Res.Aux.'!$Y$12:$Y$722,0),MATCH(C$6,'Res.Aux.'!$A$14:$AE$14,0)))</f>
        <v/>
      </c>
      <c r="D554" s="402" t="str">
        <f t="shared" si="150"/>
        <v/>
      </c>
      <c r="E554" s="403" t="str">
        <f>IF($B554="-","",INDEX('Res.Aux.'!$A$12:$AE$722,MATCH($B554,'Res.Aux.'!$Y$12:$Y$722,0),MATCH(E$6,'Res.Aux.'!$A$14:$AE$14,0)))</f>
        <v/>
      </c>
      <c r="F554" s="402" t="str">
        <f t="shared" si="151"/>
        <v/>
      </c>
      <c r="G554" s="404" t="str">
        <f>IF($B554="-","",INDEX('Res.Aux.'!$A$12:$AE$722,MATCH($B554,'Res.Aux.'!$Y$12:$Y$722,0),MATCH(G$6,'Res.Aux.'!$A$14:$AE$14,0)))</f>
        <v/>
      </c>
      <c r="H554" s="405" t="str">
        <f>IF($B554="-","",Datos!$I$16)</f>
        <v/>
      </c>
      <c r="I554" s="406" t="str">
        <f>IF($C554="","",Datos!$G$16)</f>
        <v/>
      </c>
      <c r="J554" s="407" t="str">
        <f>IF($B554="-","",INDEX('Res.Aux.'!$A$12:$AE$722,MATCH($B554,'Res.Aux.'!$Y$12:$Y$722,0),MATCH(J$6,'Res.Aux.'!$A$14:$AE$14,0)))</f>
        <v/>
      </c>
      <c r="K554" s="408" t="str">
        <f>IF($C554="","",Datos!$H$26)</f>
        <v/>
      </c>
      <c r="L554" s="409" t="str">
        <f>IF($I554="","",INDEX(Datos!$D$25:$I$33,MATCH('G. VAR. MAKRO'!$M554,Datos!$E$25:$E$33,0),MATCH('G. VAR. MAKRO'!$L$6,Datos!$D$26:$I$26,0)))</f>
        <v/>
      </c>
      <c r="M554" s="407" t="str">
        <f>IF($I554="","",INDEX('Res.Aux.'!$A$12:$AE$722,MATCH($B554,'Res.Aux.'!$Y$12:$Y$722,0),MATCH(M$6,'Res.Aux.'!$A$22:$AE$22,0)))</f>
        <v/>
      </c>
      <c r="N554" s="410" t="str">
        <f>IF($B554="-","",INDEX('Res.Aux.'!$A$12:$AE$722,MATCH($B554,'Res.Aux.'!$Y$12:$Y$722,0),MATCH(N$6,'Res.Aux.'!$A$14:$AE$14,0)))</f>
        <v/>
      </c>
      <c r="O554" s="411"/>
      <c r="P554" s="412" t="str">
        <f t="shared" si="149"/>
        <v/>
      </c>
      <c r="Q554" s="413" t="str">
        <f t="shared" si="152"/>
        <v>ù</v>
      </c>
      <c r="R554" s="414" t="str">
        <f>IF($B554="-","",INDEX('Res.Aux.'!$A$12:$AE$722,MATCH($B554,'Res.Aux.'!$Y$12:$Y$722,0),MATCH(R$6,'Res.Aux.'!$A$15:$AE$15,0)))</f>
        <v/>
      </c>
      <c r="S554" s="415" t="str">
        <f>IF($B554="-","",INDEX('Res.Aux.'!$A$12:$AE$722,MATCH($B554,'Res.Aux.'!$Y$12:$Y$722,0),MATCH(S$6,'Res.Aux.'!$A$15:$AE$15,0)))</f>
        <v/>
      </c>
      <c r="T554" s="415" t="str">
        <f>IF($B554="-","",INDEX('Res.Aux.'!$A$12:$AE$722,MATCH($B554,'Res.Aux.'!$Y$12:$Y$722,0),MATCH(T$6,'Res.Aux.'!$A$15:$AE$15,0)))</f>
        <v/>
      </c>
      <c r="U554" s="416" t="str">
        <f>IF($B554="-","",INDEX('Res.Aux.'!$A$12:$AE$722,MATCH($B554,'Res.Aux.'!$Y$12:$Y$722,0),MATCH(U$6,'Res.Aux.'!$A$15:$AE$15,0)))</f>
        <v/>
      </c>
      <c r="V554" s="417"/>
      <c r="W554" s="414" t="str">
        <f t="shared" si="153"/>
        <v>-</v>
      </c>
      <c r="X554" s="415" t="str">
        <f t="shared" si="154"/>
        <v>-</v>
      </c>
      <c r="Y554" s="415" t="str">
        <f t="shared" si="155"/>
        <v>-</v>
      </c>
      <c r="Z554" s="416" t="str">
        <f t="shared" si="156"/>
        <v>-</v>
      </c>
      <c r="AA554" s="417"/>
      <c r="AB554" s="414" t="str">
        <f t="shared" si="157"/>
        <v>-</v>
      </c>
      <c r="AC554" s="415" t="str">
        <f t="shared" si="158"/>
        <v>-</v>
      </c>
      <c r="AD554" s="415" t="str">
        <f t="shared" si="159"/>
        <v>-</v>
      </c>
      <c r="AE554" s="416" t="str">
        <f t="shared" si="160"/>
        <v>-</v>
      </c>
      <c r="AF554" s="417"/>
      <c r="AG554" s="410" t="str">
        <f t="shared" si="161"/>
        <v>-</v>
      </c>
      <c r="AH554" s="417"/>
      <c r="AI554" s="418" t="str">
        <f t="shared" si="162"/>
        <v>ù</v>
      </c>
      <c r="AJ554" s="419" t="str">
        <f t="shared" si="163"/>
        <v>~</v>
      </c>
      <c r="AK554" s="417"/>
      <c r="AL554" s="414" t="str">
        <f t="shared" si="164"/>
        <v>-</v>
      </c>
      <c r="AM554" s="416" t="str">
        <f t="shared" si="165"/>
        <v>-</v>
      </c>
    </row>
    <row r="555" spans="2:39" ht="15" x14ac:dyDescent="0.3">
      <c r="B555" s="400" t="str">
        <f>IF(MAX(B$7:B554)+1&gt;MAX('Res.Aux.'!$Y$23:$Y$722),"-",MAX(B$7:B554)+1)</f>
        <v>-</v>
      </c>
      <c r="C555" s="401" t="str">
        <f>IF($B555="-","",INDEX('Res.Aux.'!$A$12:$AE$722,MATCH($B555,'Res.Aux.'!$Y$12:$Y$722,0),MATCH(C$6,'Res.Aux.'!$A$14:$AE$14,0)))</f>
        <v/>
      </c>
      <c r="D555" s="402" t="str">
        <f t="shared" si="150"/>
        <v/>
      </c>
      <c r="E555" s="403" t="str">
        <f>IF($B555="-","",INDEX('Res.Aux.'!$A$12:$AE$722,MATCH($B555,'Res.Aux.'!$Y$12:$Y$722,0),MATCH(E$6,'Res.Aux.'!$A$14:$AE$14,0)))</f>
        <v/>
      </c>
      <c r="F555" s="402" t="str">
        <f t="shared" si="151"/>
        <v/>
      </c>
      <c r="G555" s="404" t="str">
        <f>IF($B555="-","",INDEX('Res.Aux.'!$A$12:$AE$722,MATCH($B555,'Res.Aux.'!$Y$12:$Y$722,0),MATCH(G$6,'Res.Aux.'!$A$14:$AE$14,0)))</f>
        <v/>
      </c>
      <c r="H555" s="405" t="str">
        <f>IF($B555="-","",Datos!$I$16)</f>
        <v/>
      </c>
      <c r="I555" s="406" t="str">
        <f>IF($C555="","",Datos!$G$16)</f>
        <v/>
      </c>
      <c r="J555" s="407" t="str">
        <f>IF($B555="-","",INDEX('Res.Aux.'!$A$12:$AE$722,MATCH($B555,'Res.Aux.'!$Y$12:$Y$722,0),MATCH(J$6,'Res.Aux.'!$A$14:$AE$14,0)))</f>
        <v/>
      </c>
      <c r="K555" s="408" t="str">
        <f>IF($C555="","",Datos!$H$26)</f>
        <v/>
      </c>
      <c r="L555" s="409" t="str">
        <f>IF($I555="","",INDEX(Datos!$D$25:$I$33,MATCH('G. VAR. MAKRO'!$M555,Datos!$E$25:$E$33,0),MATCH('G. VAR. MAKRO'!$L$6,Datos!$D$26:$I$26,0)))</f>
        <v/>
      </c>
      <c r="M555" s="407" t="str">
        <f>IF($I555="","",INDEX('Res.Aux.'!$A$12:$AE$722,MATCH($B555,'Res.Aux.'!$Y$12:$Y$722,0),MATCH(M$6,'Res.Aux.'!$A$22:$AE$22,0)))</f>
        <v/>
      </c>
      <c r="N555" s="410" t="str">
        <f>IF($B555="-","",INDEX('Res.Aux.'!$A$12:$AE$722,MATCH($B555,'Res.Aux.'!$Y$12:$Y$722,0),MATCH(N$6,'Res.Aux.'!$A$14:$AE$14,0)))</f>
        <v/>
      </c>
      <c r="O555" s="411"/>
      <c r="P555" s="412" t="str">
        <f t="shared" si="149"/>
        <v/>
      </c>
      <c r="Q555" s="413" t="str">
        <f t="shared" si="152"/>
        <v>ù</v>
      </c>
      <c r="R555" s="414" t="str">
        <f>IF($B555="-","",INDEX('Res.Aux.'!$A$12:$AE$722,MATCH($B555,'Res.Aux.'!$Y$12:$Y$722,0),MATCH(R$6,'Res.Aux.'!$A$15:$AE$15,0)))</f>
        <v/>
      </c>
      <c r="S555" s="415" t="str">
        <f>IF($B555="-","",INDEX('Res.Aux.'!$A$12:$AE$722,MATCH($B555,'Res.Aux.'!$Y$12:$Y$722,0),MATCH(S$6,'Res.Aux.'!$A$15:$AE$15,0)))</f>
        <v/>
      </c>
      <c r="T555" s="415" t="str">
        <f>IF($B555="-","",INDEX('Res.Aux.'!$A$12:$AE$722,MATCH($B555,'Res.Aux.'!$Y$12:$Y$722,0),MATCH(T$6,'Res.Aux.'!$A$15:$AE$15,0)))</f>
        <v/>
      </c>
      <c r="U555" s="416" t="str">
        <f>IF($B555="-","",INDEX('Res.Aux.'!$A$12:$AE$722,MATCH($B555,'Res.Aux.'!$Y$12:$Y$722,0),MATCH(U$6,'Res.Aux.'!$A$15:$AE$15,0)))</f>
        <v/>
      </c>
      <c r="V555" s="417"/>
      <c r="W555" s="414" t="str">
        <f t="shared" si="153"/>
        <v>-</v>
      </c>
      <c r="X555" s="415" t="str">
        <f t="shared" si="154"/>
        <v>-</v>
      </c>
      <c r="Y555" s="415" t="str">
        <f t="shared" si="155"/>
        <v>-</v>
      </c>
      <c r="Z555" s="416" t="str">
        <f t="shared" si="156"/>
        <v>-</v>
      </c>
      <c r="AA555" s="417"/>
      <c r="AB555" s="414" t="str">
        <f t="shared" si="157"/>
        <v>-</v>
      </c>
      <c r="AC555" s="415" t="str">
        <f t="shared" si="158"/>
        <v>-</v>
      </c>
      <c r="AD555" s="415" t="str">
        <f t="shared" si="159"/>
        <v>-</v>
      </c>
      <c r="AE555" s="416" t="str">
        <f t="shared" si="160"/>
        <v>-</v>
      </c>
      <c r="AF555" s="417"/>
      <c r="AG555" s="410" t="str">
        <f t="shared" si="161"/>
        <v>-</v>
      </c>
      <c r="AH555" s="417"/>
      <c r="AI555" s="418" t="str">
        <f t="shared" si="162"/>
        <v>ù</v>
      </c>
      <c r="AJ555" s="419" t="str">
        <f t="shared" si="163"/>
        <v>~</v>
      </c>
      <c r="AK555" s="417"/>
      <c r="AL555" s="414" t="str">
        <f t="shared" si="164"/>
        <v>-</v>
      </c>
      <c r="AM555" s="416" t="str">
        <f t="shared" si="165"/>
        <v>-</v>
      </c>
    </row>
    <row r="556" spans="2:39" ht="15" x14ac:dyDescent="0.3">
      <c r="B556" s="400" t="str">
        <f>IF(MAX(B$7:B555)+1&gt;MAX('Res.Aux.'!$Y$23:$Y$722),"-",MAX(B$7:B555)+1)</f>
        <v>-</v>
      </c>
      <c r="C556" s="401" t="str">
        <f>IF($B556="-","",INDEX('Res.Aux.'!$A$12:$AE$722,MATCH($B556,'Res.Aux.'!$Y$12:$Y$722,0),MATCH(C$6,'Res.Aux.'!$A$14:$AE$14,0)))</f>
        <v/>
      </c>
      <c r="D556" s="402" t="str">
        <f t="shared" si="150"/>
        <v/>
      </c>
      <c r="E556" s="403" t="str">
        <f>IF($B556="-","",INDEX('Res.Aux.'!$A$12:$AE$722,MATCH($B556,'Res.Aux.'!$Y$12:$Y$722,0),MATCH(E$6,'Res.Aux.'!$A$14:$AE$14,0)))</f>
        <v/>
      </c>
      <c r="F556" s="402" t="str">
        <f t="shared" si="151"/>
        <v/>
      </c>
      <c r="G556" s="404" t="str">
        <f>IF($B556="-","",INDEX('Res.Aux.'!$A$12:$AE$722,MATCH($B556,'Res.Aux.'!$Y$12:$Y$722,0),MATCH(G$6,'Res.Aux.'!$A$14:$AE$14,0)))</f>
        <v/>
      </c>
      <c r="H556" s="405" t="str">
        <f>IF($B556="-","",Datos!$I$16)</f>
        <v/>
      </c>
      <c r="I556" s="406" t="str">
        <f>IF($C556="","",Datos!$G$16)</f>
        <v/>
      </c>
      <c r="J556" s="407" t="str">
        <f>IF($B556="-","",INDEX('Res.Aux.'!$A$12:$AE$722,MATCH($B556,'Res.Aux.'!$Y$12:$Y$722,0),MATCH(J$6,'Res.Aux.'!$A$14:$AE$14,0)))</f>
        <v/>
      </c>
      <c r="K556" s="408" t="str">
        <f>IF($C556="","",Datos!$H$26)</f>
        <v/>
      </c>
      <c r="L556" s="409" t="str">
        <f>IF($I556="","",INDEX(Datos!$D$25:$I$33,MATCH('G. VAR. MAKRO'!$M556,Datos!$E$25:$E$33,0),MATCH('G. VAR. MAKRO'!$L$6,Datos!$D$26:$I$26,0)))</f>
        <v/>
      </c>
      <c r="M556" s="407" t="str">
        <f>IF($I556="","",INDEX('Res.Aux.'!$A$12:$AE$722,MATCH($B556,'Res.Aux.'!$Y$12:$Y$722,0),MATCH(M$6,'Res.Aux.'!$A$22:$AE$22,0)))</f>
        <v/>
      </c>
      <c r="N556" s="410" t="str">
        <f>IF($B556="-","",INDEX('Res.Aux.'!$A$12:$AE$722,MATCH($B556,'Res.Aux.'!$Y$12:$Y$722,0),MATCH(N$6,'Res.Aux.'!$A$14:$AE$14,0)))</f>
        <v/>
      </c>
      <c r="O556" s="411"/>
      <c r="P556" s="412" t="str">
        <f t="shared" si="149"/>
        <v/>
      </c>
      <c r="Q556" s="413" t="str">
        <f t="shared" si="152"/>
        <v>ù</v>
      </c>
      <c r="R556" s="414" t="str">
        <f>IF($B556="-","",INDEX('Res.Aux.'!$A$12:$AE$722,MATCH($B556,'Res.Aux.'!$Y$12:$Y$722,0),MATCH(R$6,'Res.Aux.'!$A$15:$AE$15,0)))</f>
        <v/>
      </c>
      <c r="S556" s="415" t="str">
        <f>IF($B556="-","",INDEX('Res.Aux.'!$A$12:$AE$722,MATCH($B556,'Res.Aux.'!$Y$12:$Y$722,0),MATCH(S$6,'Res.Aux.'!$A$15:$AE$15,0)))</f>
        <v/>
      </c>
      <c r="T556" s="415" t="str">
        <f>IF($B556="-","",INDEX('Res.Aux.'!$A$12:$AE$722,MATCH($B556,'Res.Aux.'!$Y$12:$Y$722,0),MATCH(T$6,'Res.Aux.'!$A$15:$AE$15,0)))</f>
        <v/>
      </c>
      <c r="U556" s="416" t="str">
        <f>IF($B556="-","",INDEX('Res.Aux.'!$A$12:$AE$722,MATCH($B556,'Res.Aux.'!$Y$12:$Y$722,0),MATCH(U$6,'Res.Aux.'!$A$15:$AE$15,0)))</f>
        <v/>
      </c>
      <c r="V556" s="417"/>
      <c r="W556" s="414" t="str">
        <f t="shared" si="153"/>
        <v>-</v>
      </c>
      <c r="X556" s="415" t="str">
        <f t="shared" si="154"/>
        <v>-</v>
      </c>
      <c r="Y556" s="415" t="str">
        <f t="shared" si="155"/>
        <v>-</v>
      </c>
      <c r="Z556" s="416" t="str">
        <f t="shared" si="156"/>
        <v>-</v>
      </c>
      <c r="AA556" s="417"/>
      <c r="AB556" s="414" t="str">
        <f t="shared" si="157"/>
        <v>-</v>
      </c>
      <c r="AC556" s="415" t="str">
        <f t="shared" si="158"/>
        <v>-</v>
      </c>
      <c r="AD556" s="415" t="str">
        <f t="shared" si="159"/>
        <v>-</v>
      </c>
      <c r="AE556" s="416" t="str">
        <f t="shared" si="160"/>
        <v>-</v>
      </c>
      <c r="AF556" s="417"/>
      <c r="AG556" s="410" t="str">
        <f t="shared" si="161"/>
        <v>-</v>
      </c>
      <c r="AH556" s="417"/>
      <c r="AI556" s="418" t="str">
        <f t="shared" si="162"/>
        <v>ù</v>
      </c>
      <c r="AJ556" s="419" t="str">
        <f t="shared" si="163"/>
        <v>~</v>
      </c>
      <c r="AK556" s="417"/>
      <c r="AL556" s="414" t="str">
        <f t="shared" si="164"/>
        <v>-</v>
      </c>
      <c r="AM556" s="416" t="str">
        <f t="shared" si="165"/>
        <v>-</v>
      </c>
    </row>
    <row r="557" spans="2:39" ht="15" x14ac:dyDescent="0.3">
      <c r="B557" s="400" t="str">
        <f>IF(MAX(B$7:B556)+1&gt;MAX('Res.Aux.'!$Y$23:$Y$722),"-",MAX(B$7:B556)+1)</f>
        <v>-</v>
      </c>
      <c r="C557" s="401" t="str">
        <f>IF($B557="-","",INDEX('Res.Aux.'!$A$12:$AE$722,MATCH($B557,'Res.Aux.'!$Y$12:$Y$722,0),MATCH(C$6,'Res.Aux.'!$A$14:$AE$14,0)))</f>
        <v/>
      </c>
      <c r="D557" s="402" t="str">
        <f t="shared" si="150"/>
        <v/>
      </c>
      <c r="E557" s="403" t="str">
        <f>IF($B557="-","",INDEX('Res.Aux.'!$A$12:$AE$722,MATCH($B557,'Res.Aux.'!$Y$12:$Y$722,0),MATCH(E$6,'Res.Aux.'!$A$14:$AE$14,0)))</f>
        <v/>
      </c>
      <c r="F557" s="402" t="str">
        <f t="shared" si="151"/>
        <v/>
      </c>
      <c r="G557" s="404" t="str">
        <f>IF($B557="-","",INDEX('Res.Aux.'!$A$12:$AE$722,MATCH($B557,'Res.Aux.'!$Y$12:$Y$722,0),MATCH(G$6,'Res.Aux.'!$A$14:$AE$14,0)))</f>
        <v/>
      </c>
      <c r="H557" s="405" t="str">
        <f>IF($B557="-","",Datos!$I$16)</f>
        <v/>
      </c>
      <c r="I557" s="406" t="str">
        <f>IF($C557="","",Datos!$G$16)</f>
        <v/>
      </c>
      <c r="J557" s="407" t="str">
        <f>IF($B557="-","",INDEX('Res.Aux.'!$A$12:$AE$722,MATCH($B557,'Res.Aux.'!$Y$12:$Y$722,0),MATCH(J$6,'Res.Aux.'!$A$14:$AE$14,0)))</f>
        <v/>
      </c>
      <c r="K557" s="408" t="str">
        <f>IF($C557="","",Datos!$H$26)</f>
        <v/>
      </c>
      <c r="L557" s="409" t="str">
        <f>IF($I557="","",INDEX(Datos!$D$25:$I$33,MATCH('G. VAR. MAKRO'!$M557,Datos!$E$25:$E$33,0),MATCH('G. VAR. MAKRO'!$L$6,Datos!$D$26:$I$26,0)))</f>
        <v/>
      </c>
      <c r="M557" s="407" t="str">
        <f>IF($I557="","",INDEX('Res.Aux.'!$A$12:$AE$722,MATCH($B557,'Res.Aux.'!$Y$12:$Y$722,0),MATCH(M$6,'Res.Aux.'!$A$22:$AE$22,0)))</f>
        <v/>
      </c>
      <c r="N557" s="410" t="str">
        <f>IF($B557="-","",INDEX('Res.Aux.'!$A$12:$AE$722,MATCH($B557,'Res.Aux.'!$Y$12:$Y$722,0),MATCH(N$6,'Res.Aux.'!$A$14:$AE$14,0)))</f>
        <v/>
      </c>
      <c r="O557" s="411"/>
      <c r="P557" s="412" t="str">
        <f t="shared" si="149"/>
        <v/>
      </c>
      <c r="Q557" s="413" t="str">
        <f t="shared" si="152"/>
        <v>ù</v>
      </c>
      <c r="R557" s="414" t="str">
        <f>IF($B557="-","",INDEX('Res.Aux.'!$A$12:$AE$722,MATCH($B557,'Res.Aux.'!$Y$12:$Y$722,0),MATCH(R$6,'Res.Aux.'!$A$15:$AE$15,0)))</f>
        <v/>
      </c>
      <c r="S557" s="415" t="str">
        <f>IF($B557="-","",INDEX('Res.Aux.'!$A$12:$AE$722,MATCH($B557,'Res.Aux.'!$Y$12:$Y$722,0),MATCH(S$6,'Res.Aux.'!$A$15:$AE$15,0)))</f>
        <v/>
      </c>
      <c r="T557" s="415" t="str">
        <f>IF($B557="-","",INDEX('Res.Aux.'!$A$12:$AE$722,MATCH($B557,'Res.Aux.'!$Y$12:$Y$722,0),MATCH(T$6,'Res.Aux.'!$A$15:$AE$15,0)))</f>
        <v/>
      </c>
      <c r="U557" s="416" t="str">
        <f>IF($B557="-","",INDEX('Res.Aux.'!$A$12:$AE$722,MATCH($B557,'Res.Aux.'!$Y$12:$Y$722,0),MATCH(U$6,'Res.Aux.'!$A$15:$AE$15,0)))</f>
        <v/>
      </c>
      <c r="V557" s="417"/>
      <c r="W557" s="414" t="str">
        <f t="shared" si="153"/>
        <v>-</v>
      </c>
      <c r="X557" s="415" t="str">
        <f t="shared" si="154"/>
        <v>-</v>
      </c>
      <c r="Y557" s="415" t="str">
        <f t="shared" si="155"/>
        <v>-</v>
      </c>
      <c r="Z557" s="416" t="str">
        <f t="shared" si="156"/>
        <v>-</v>
      </c>
      <c r="AA557" s="417"/>
      <c r="AB557" s="414" t="str">
        <f t="shared" si="157"/>
        <v>-</v>
      </c>
      <c r="AC557" s="415" t="str">
        <f t="shared" si="158"/>
        <v>-</v>
      </c>
      <c r="AD557" s="415" t="str">
        <f t="shared" si="159"/>
        <v>-</v>
      </c>
      <c r="AE557" s="416" t="str">
        <f t="shared" si="160"/>
        <v>-</v>
      </c>
      <c r="AF557" s="417"/>
      <c r="AG557" s="410" t="str">
        <f t="shared" si="161"/>
        <v>-</v>
      </c>
      <c r="AH557" s="417"/>
      <c r="AI557" s="418" t="str">
        <f t="shared" si="162"/>
        <v>ù</v>
      </c>
      <c r="AJ557" s="419" t="str">
        <f t="shared" si="163"/>
        <v>~</v>
      </c>
      <c r="AK557" s="417"/>
      <c r="AL557" s="414" t="str">
        <f t="shared" si="164"/>
        <v>-</v>
      </c>
      <c r="AM557" s="416" t="str">
        <f t="shared" si="165"/>
        <v>-</v>
      </c>
    </row>
    <row r="558" spans="2:39" ht="15" x14ac:dyDescent="0.3">
      <c r="B558" s="400" t="str">
        <f>IF(MAX(B$7:B557)+1&gt;MAX('Res.Aux.'!$Y$23:$Y$722),"-",MAX(B$7:B557)+1)</f>
        <v>-</v>
      </c>
      <c r="C558" s="401" t="str">
        <f>IF($B558="-","",INDEX('Res.Aux.'!$A$12:$AE$722,MATCH($B558,'Res.Aux.'!$Y$12:$Y$722,0),MATCH(C$6,'Res.Aux.'!$A$14:$AE$14,0)))</f>
        <v/>
      </c>
      <c r="D558" s="402" t="str">
        <f t="shared" si="150"/>
        <v/>
      </c>
      <c r="E558" s="403" t="str">
        <f>IF($B558="-","",INDEX('Res.Aux.'!$A$12:$AE$722,MATCH($B558,'Res.Aux.'!$Y$12:$Y$722,0),MATCH(E$6,'Res.Aux.'!$A$14:$AE$14,0)))</f>
        <v/>
      </c>
      <c r="F558" s="402" t="str">
        <f t="shared" si="151"/>
        <v/>
      </c>
      <c r="G558" s="404" t="str">
        <f>IF($B558="-","",INDEX('Res.Aux.'!$A$12:$AE$722,MATCH($B558,'Res.Aux.'!$Y$12:$Y$722,0),MATCH(G$6,'Res.Aux.'!$A$14:$AE$14,0)))</f>
        <v/>
      </c>
      <c r="H558" s="405" t="str">
        <f>IF($B558="-","",Datos!$I$16)</f>
        <v/>
      </c>
      <c r="I558" s="406" t="str">
        <f>IF($C558="","",Datos!$G$16)</f>
        <v/>
      </c>
      <c r="J558" s="407" t="str">
        <f>IF($B558="-","",INDEX('Res.Aux.'!$A$12:$AE$722,MATCH($B558,'Res.Aux.'!$Y$12:$Y$722,0),MATCH(J$6,'Res.Aux.'!$A$14:$AE$14,0)))</f>
        <v/>
      </c>
      <c r="K558" s="408" t="str">
        <f>IF($C558="","",Datos!$H$26)</f>
        <v/>
      </c>
      <c r="L558" s="409" t="str">
        <f>IF($I558="","",INDEX(Datos!$D$25:$I$33,MATCH('G. VAR. MAKRO'!$M558,Datos!$E$25:$E$33,0),MATCH('G. VAR. MAKRO'!$L$6,Datos!$D$26:$I$26,0)))</f>
        <v/>
      </c>
      <c r="M558" s="407" t="str">
        <f>IF($I558="","",INDEX('Res.Aux.'!$A$12:$AE$722,MATCH($B558,'Res.Aux.'!$Y$12:$Y$722,0),MATCH(M$6,'Res.Aux.'!$A$22:$AE$22,0)))</f>
        <v/>
      </c>
      <c r="N558" s="410" t="str">
        <f>IF($B558="-","",INDEX('Res.Aux.'!$A$12:$AE$722,MATCH($B558,'Res.Aux.'!$Y$12:$Y$722,0),MATCH(N$6,'Res.Aux.'!$A$14:$AE$14,0)))</f>
        <v/>
      </c>
      <c r="O558" s="411"/>
      <c r="P558" s="412" t="str">
        <f t="shared" si="149"/>
        <v/>
      </c>
      <c r="Q558" s="413" t="str">
        <f t="shared" si="152"/>
        <v>ù</v>
      </c>
      <c r="R558" s="414" t="str">
        <f>IF($B558="-","",INDEX('Res.Aux.'!$A$12:$AE$722,MATCH($B558,'Res.Aux.'!$Y$12:$Y$722,0),MATCH(R$6,'Res.Aux.'!$A$15:$AE$15,0)))</f>
        <v/>
      </c>
      <c r="S558" s="415" t="str">
        <f>IF($B558="-","",INDEX('Res.Aux.'!$A$12:$AE$722,MATCH($B558,'Res.Aux.'!$Y$12:$Y$722,0),MATCH(S$6,'Res.Aux.'!$A$15:$AE$15,0)))</f>
        <v/>
      </c>
      <c r="T558" s="415" t="str">
        <f>IF($B558="-","",INDEX('Res.Aux.'!$A$12:$AE$722,MATCH($B558,'Res.Aux.'!$Y$12:$Y$722,0),MATCH(T$6,'Res.Aux.'!$A$15:$AE$15,0)))</f>
        <v/>
      </c>
      <c r="U558" s="416" t="str">
        <f>IF($B558="-","",INDEX('Res.Aux.'!$A$12:$AE$722,MATCH($B558,'Res.Aux.'!$Y$12:$Y$722,0),MATCH(U$6,'Res.Aux.'!$A$15:$AE$15,0)))</f>
        <v/>
      </c>
      <c r="V558" s="417"/>
      <c r="W558" s="414" t="str">
        <f t="shared" si="153"/>
        <v>-</v>
      </c>
      <c r="X558" s="415" t="str">
        <f t="shared" si="154"/>
        <v>-</v>
      </c>
      <c r="Y558" s="415" t="str">
        <f t="shared" si="155"/>
        <v>-</v>
      </c>
      <c r="Z558" s="416" t="str">
        <f t="shared" si="156"/>
        <v>-</v>
      </c>
      <c r="AA558" s="417"/>
      <c r="AB558" s="414" t="str">
        <f t="shared" si="157"/>
        <v>-</v>
      </c>
      <c r="AC558" s="415" t="str">
        <f t="shared" si="158"/>
        <v>-</v>
      </c>
      <c r="AD558" s="415" t="str">
        <f t="shared" si="159"/>
        <v>-</v>
      </c>
      <c r="AE558" s="416" t="str">
        <f t="shared" si="160"/>
        <v>-</v>
      </c>
      <c r="AF558" s="417"/>
      <c r="AG558" s="410" t="str">
        <f t="shared" si="161"/>
        <v>-</v>
      </c>
      <c r="AH558" s="417"/>
      <c r="AI558" s="418" t="str">
        <f t="shared" si="162"/>
        <v>ù</v>
      </c>
      <c r="AJ558" s="419" t="str">
        <f t="shared" si="163"/>
        <v>~</v>
      </c>
      <c r="AK558" s="417"/>
      <c r="AL558" s="414" t="str">
        <f t="shared" si="164"/>
        <v>-</v>
      </c>
      <c r="AM558" s="416" t="str">
        <f t="shared" si="165"/>
        <v>-</v>
      </c>
    </row>
    <row r="559" spans="2:39" ht="15" x14ac:dyDescent="0.3">
      <c r="B559" s="400" t="str">
        <f>IF(MAX(B$7:B558)+1&gt;MAX('Res.Aux.'!$Y$23:$Y$722),"-",MAX(B$7:B558)+1)</f>
        <v>-</v>
      </c>
      <c r="C559" s="401" t="str">
        <f>IF($B559="-","",INDEX('Res.Aux.'!$A$12:$AE$722,MATCH($B559,'Res.Aux.'!$Y$12:$Y$722,0),MATCH(C$6,'Res.Aux.'!$A$14:$AE$14,0)))</f>
        <v/>
      </c>
      <c r="D559" s="402" t="str">
        <f t="shared" si="150"/>
        <v/>
      </c>
      <c r="E559" s="403" t="str">
        <f>IF($B559="-","",INDEX('Res.Aux.'!$A$12:$AE$722,MATCH($B559,'Res.Aux.'!$Y$12:$Y$722,0),MATCH(E$6,'Res.Aux.'!$A$14:$AE$14,0)))</f>
        <v/>
      </c>
      <c r="F559" s="402" t="str">
        <f t="shared" si="151"/>
        <v/>
      </c>
      <c r="G559" s="404" t="str">
        <f>IF($B559="-","",INDEX('Res.Aux.'!$A$12:$AE$722,MATCH($B559,'Res.Aux.'!$Y$12:$Y$722,0),MATCH(G$6,'Res.Aux.'!$A$14:$AE$14,0)))</f>
        <v/>
      </c>
      <c r="H559" s="405" t="str">
        <f>IF($B559="-","",Datos!$I$16)</f>
        <v/>
      </c>
      <c r="I559" s="406" t="str">
        <f>IF($C559="","",Datos!$G$16)</f>
        <v/>
      </c>
      <c r="J559" s="407" t="str">
        <f>IF($B559="-","",INDEX('Res.Aux.'!$A$12:$AE$722,MATCH($B559,'Res.Aux.'!$Y$12:$Y$722,0),MATCH(J$6,'Res.Aux.'!$A$14:$AE$14,0)))</f>
        <v/>
      </c>
      <c r="K559" s="408" t="str">
        <f>IF($C559="","",Datos!$H$26)</f>
        <v/>
      </c>
      <c r="L559" s="409" t="str">
        <f>IF($I559="","",INDEX(Datos!$D$25:$I$33,MATCH('G. VAR. MAKRO'!$M559,Datos!$E$25:$E$33,0),MATCH('G. VAR. MAKRO'!$L$6,Datos!$D$26:$I$26,0)))</f>
        <v/>
      </c>
      <c r="M559" s="407" t="str">
        <f>IF($I559="","",INDEX('Res.Aux.'!$A$12:$AE$722,MATCH($B559,'Res.Aux.'!$Y$12:$Y$722,0),MATCH(M$6,'Res.Aux.'!$A$22:$AE$22,0)))</f>
        <v/>
      </c>
      <c r="N559" s="410" t="str">
        <f>IF($B559="-","",INDEX('Res.Aux.'!$A$12:$AE$722,MATCH($B559,'Res.Aux.'!$Y$12:$Y$722,0),MATCH(N$6,'Res.Aux.'!$A$14:$AE$14,0)))</f>
        <v/>
      </c>
      <c r="O559" s="411"/>
      <c r="P559" s="412" t="str">
        <f t="shared" si="149"/>
        <v/>
      </c>
      <c r="Q559" s="413" t="str">
        <f t="shared" si="152"/>
        <v>ù</v>
      </c>
      <c r="R559" s="414" t="str">
        <f>IF($B559="-","",INDEX('Res.Aux.'!$A$12:$AE$722,MATCH($B559,'Res.Aux.'!$Y$12:$Y$722,0),MATCH(R$6,'Res.Aux.'!$A$15:$AE$15,0)))</f>
        <v/>
      </c>
      <c r="S559" s="415" t="str">
        <f>IF($B559="-","",INDEX('Res.Aux.'!$A$12:$AE$722,MATCH($B559,'Res.Aux.'!$Y$12:$Y$722,0),MATCH(S$6,'Res.Aux.'!$A$15:$AE$15,0)))</f>
        <v/>
      </c>
      <c r="T559" s="415" t="str">
        <f>IF($B559="-","",INDEX('Res.Aux.'!$A$12:$AE$722,MATCH($B559,'Res.Aux.'!$Y$12:$Y$722,0),MATCH(T$6,'Res.Aux.'!$A$15:$AE$15,0)))</f>
        <v/>
      </c>
      <c r="U559" s="416" t="str">
        <f>IF($B559="-","",INDEX('Res.Aux.'!$A$12:$AE$722,MATCH($B559,'Res.Aux.'!$Y$12:$Y$722,0),MATCH(U$6,'Res.Aux.'!$A$15:$AE$15,0)))</f>
        <v/>
      </c>
      <c r="V559" s="417"/>
      <c r="W559" s="414" t="str">
        <f t="shared" si="153"/>
        <v>-</v>
      </c>
      <c r="X559" s="415" t="str">
        <f t="shared" si="154"/>
        <v>-</v>
      </c>
      <c r="Y559" s="415" t="str">
        <f t="shared" si="155"/>
        <v>-</v>
      </c>
      <c r="Z559" s="416" t="str">
        <f t="shared" si="156"/>
        <v>-</v>
      </c>
      <c r="AA559" s="417"/>
      <c r="AB559" s="414" t="str">
        <f t="shared" si="157"/>
        <v>-</v>
      </c>
      <c r="AC559" s="415" t="str">
        <f t="shared" si="158"/>
        <v>-</v>
      </c>
      <c r="AD559" s="415" t="str">
        <f t="shared" si="159"/>
        <v>-</v>
      </c>
      <c r="AE559" s="416" t="str">
        <f t="shared" si="160"/>
        <v>-</v>
      </c>
      <c r="AF559" s="417"/>
      <c r="AG559" s="410" t="str">
        <f t="shared" si="161"/>
        <v>-</v>
      </c>
      <c r="AH559" s="417"/>
      <c r="AI559" s="418" t="str">
        <f t="shared" si="162"/>
        <v>ù</v>
      </c>
      <c r="AJ559" s="419" t="str">
        <f t="shared" si="163"/>
        <v>~</v>
      </c>
      <c r="AK559" s="417"/>
      <c r="AL559" s="414" t="str">
        <f t="shared" si="164"/>
        <v>-</v>
      </c>
      <c r="AM559" s="416" t="str">
        <f t="shared" si="165"/>
        <v>-</v>
      </c>
    </row>
    <row r="560" spans="2:39" ht="15" x14ac:dyDescent="0.3">
      <c r="B560" s="400" t="str">
        <f>IF(MAX(B$7:B559)+1&gt;MAX('Res.Aux.'!$Y$23:$Y$722),"-",MAX(B$7:B559)+1)</f>
        <v>-</v>
      </c>
      <c r="C560" s="401" t="str">
        <f>IF($B560="-","",INDEX('Res.Aux.'!$A$12:$AE$722,MATCH($B560,'Res.Aux.'!$Y$12:$Y$722,0),MATCH(C$6,'Res.Aux.'!$A$14:$AE$14,0)))</f>
        <v/>
      </c>
      <c r="D560" s="402" t="str">
        <f t="shared" si="150"/>
        <v/>
      </c>
      <c r="E560" s="403" t="str">
        <f>IF($B560="-","",INDEX('Res.Aux.'!$A$12:$AE$722,MATCH($B560,'Res.Aux.'!$Y$12:$Y$722,0),MATCH(E$6,'Res.Aux.'!$A$14:$AE$14,0)))</f>
        <v/>
      </c>
      <c r="F560" s="402" t="str">
        <f t="shared" si="151"/>
        <v/>
      </c>
      <c r="G560" s="404" t="str">
        <f>IF($B560="-","",INDEX('Res.Aux.'!$A$12:$AE$722,MATCH($B560,'Res.Aux.'!$Y$12:$Y$722,0),MATCH(G$6,'Res.Aux.'!$A$14:$AE$14,0)))</f>
        <v/>
      </c>
      <c r="H560" s="405" t="str">
        <f>IF($B560="-","",Datos!$I$16)</f>
        <v/>
      </c>
      <c r="I560" s="406" t="str">
        <f>IF($C560="","",Datos!$G$16)</f>
        <v/>
      </c>
      <c r="J560" s="407" t="str">
        <f>IF($B560="-","",INDEX('Res.Aux.'!$A$12:$AE$722,MATCH($B560,'Res.Aux.'!$Y$12:$Y$722,0),MATCH(J$6,'Res.Aux.'!$A$14:$AE$14,0)))</f>
        <v/>
      </c>
      <c r="K560" s="408" t="str">
        <f>IF($C560="","",Datos!$H$26)</f>
        <v/>
      </c>
      <c r="L560" s="409" t="str">
        <f>IF($I560="","",INDEX(Datos!$D$25:$I$33,MATCH('G. VAR. MAKRO'!$M560,Datos!$E$25:$E$33,0),MATCH('G. VAR. MAKRO'!$L$6,Datos!$D$26:$I$26,0)))</f>
        <v/>
      </c>
      <c r="M560" s="407" t="str">
        <f>IF($I560="","",INDEX('Res.Aux.'!$A$12:$AE$722,MATCH($B560,'Res.Aux.'!$Y$12:$Y$722,0),MATCH(M$6,'Res.Aux.'!$A$22:$AE$22,0)))</f>
        <v/>
      </c>
      <c r="N560" s="410" t="str">
        <f>IF($B560="-","",INDEX('Res.Aux.'!$A$12:$AE$722,MATCH($B560,'Res.Aux.'!$Y$12:$Y$722,0),MATCH(N$6,'Res.Aux.'!$A$14:$AE$14,0)))</f>
        <v/>
      </c>
      <c r="O560" s="411"/>
      <c r="P560" s="412" t="str">
        <f t="shared" si="149"/>
        <v/>
      </c>
      <c r="Q560" s="413" t="str">
        <f t="shared" si="152"/>
        <v>ù</v>
      </c>
      <c r="R560" s="414" t="str">
        <f>IF($B560="-","",INDEX('Res.Aux.'!$A$12:$AE$722,MATCH($B560,'Res.Aux.'!$Y$12:$Y$722,0),MATCH(R$6,'Res.Aux.'!$A$15:$AE$15,0)))</f>
        <v/>
      </c>
      <c r="S560" s="415" t="str">
        <f>IF($B560="-","",INDEX('Res.Aux.'!$A$12:$AE$722,MATCH($B560,'Res.Aux.'!$Y$12:$Y$722,0),MATCH(S$6,'Res.Aux.'!$A$15:$AE$15,0)))</f>
        <v/>
      </c>
      <c r="T560" s="415" t="str">
        <f>IF($B560="-","",INDEX('Res.Aux.'!$A$12:$AE$722,MATCH($B560,'Res.Aux.'!$Y$12:$Y$722,0),MATCH(T$6,'Res.Aux.'!$A$15:$AE$15,0)))</f>
        <v/>
      </c>
      <c r="U560" s="416" t="str">
        <f>IF($B560="-","",INDEX('Res.Aux.'!$A$12:$AE$722,MATCH($B560,'Res.Aux.'!$Y$12:$Y$722,0),MATCH(U$6,'Res.Aux.'!$A$15:$AE$15,0)))</f>
        <v/>
      </c>
      <c r="V560" s="417"/>
      <c r="W560" s="414" t="str">
        <f t="shared" si="153"/>
        <v>-</v>
      </c>
      <c r="X560" s="415" t="str">
        <f t="shared" si="154"/>
        <v>-</v>
      </c>
      <c r="Y560" s="415" t="str">
        <f t="shared" si="155"/>
        <v>-</v>
      </c>
      <c r="Z560" s="416" t="str">
        <f t="shared" si="156"/>
        <v>-</v>
      </c>
      <c r="AA560" s="417"/>
      <c r="AB560" s="414" t="str">
        <f t="shared" si="157"/>
        <v>-</v>
      </c>
      <c r="AC560" s="415" t="str">
        <f t="shared" si="158"/>
        <v>-</v>
      </c>
      <c r="AD560" s="415" t="str">
        <f t="shared" si="159"/>
        <v>-</v>
      </c>
      <c r="AE560" s="416" t="str">
        <f t="shared" si="160"/>
        <v>-</v>
      </c>
      <c r="AF560" s="417"/>
      <c r="AG560" s="410" t="str">
        <f t="shared" si="161"/>
        <v>-</v>
      </c>
      <c r="AH560" s="417"/>
      <c r="AI560" s="418" t="str">
        <f t="shared" si="162"/>
        <v>ù</v>
      </c>
      <c r="AJ560" s="419" t="str">
        <f t="shared" si="163"/>
        <v>~</v>
      </c>
      <c r="AK560" s="417"/>
      <c r="AL560" s="414" t="str">
        <f t="shared" si="164"/>
        <v>-</v>
      </c>
      <c r="AM560" s="416" t="str">
        <f t="shared" si="165"/>
        <v>-</v>
      </c>
    </row>
    <row r="561" spans="2:39" ht="15" x14ac:dyDescent="0.3">
      <c r="B561" s="400" t="str">
        <f>IF(MAX(B$7:B560)+1&gt;MAX('Res.Aux.'!$Y$23:$Y$722),"-",MAX(B$7:B560)+1)</f>
        <v>-</v>
      </c>
      <c r="C561" s="401" t="str">
        <f>IF($B561="-","",INDEX('Res.Aux.'!$A$12:$AE$722,MATCH($B561,'Res.Aux.'!$Y$12:$Y$722,0),MATCH(C$6,'Res.Aux.'!$A$14:$AE$14,0)))</f>
        <v/>
      </c>
      <c r="D561" s="402" t="str">
        <f t="shared" si="150"/>
        <v/>
      </c>
      <c r="E561" s="403" t="str">
        <f>IF($B561="-","",INDEX('Res.Aux.'!$A$12:$AE$722,MATCH($B561,'Res.Aux.'!$Y$12:$Y$722,0),MATCH(E$6,'Res.Aux.'!$A$14:$AE$14,0)))</f>
        <v/>
      </c>
      <c r="F561" s="402" t="str">
        <f t="shared" si="151"/>
        <v/>
      </c>
      <c r="G561" s="404" t="str">
        <f>IF($B561="-","",INDEX('Res.Aux.'!$A$12:$AE$722,MATCH($B561,'Res.Aux.'!$Y$12:$Y$722,0),MATCH(G$6,'Res.Aux.'!$A$14:$AE$14,0)))</f>
        <v/>
      </c>
      <c r="H561" s="405" t="str">
        <f>IF($B561="-","",Datos!$I$16)</f>
        <v/>
      </c>
      <c r="I561" s="406" t="str">
        <f>IF($C561="","",Datos!$G$16)</f>
        <v/>
      </c>
      <c r="J561" s="407" t="str">
        <f>IF($B561="-","",INDEX('Res.Aux.'!$A$12:$AE$722,MATCH($B561,'Res.Aux.'!$Y$12:$Y$722,0),MATCH(J$6,'Res.Aux.'!$A$14:$AE$14,0)))</f>
        <v/>
      </c>
      <c r="K561" s="408" t="str">
        <f>IF($C561="","",Datos!$H$26)</f>
        <v/>
      </c>
      <c r="L561" s="409" t="str">
        <f>IF($I561="","",INDEX(Datos!$D$25:$I$33,MATCH('G. VAR. MAKRO'!$M561,Datos!$E$25:$E$33,0),MATCH('G. VAR. MAKRO'!$L$6,Datos!$D$26:$I$26,0)))</f>
        <v/>
      </c>
      <c r="M561" s="407" t="str">
        <f>IF($I561="","",INDEX('Res.Aux.'!$A$12:$AE$722,MATCH($B561,'Res.Aux.'!$Y$12:$Y$722,0),MATCH(M$6,'Res.Aux.'!$A$22:$AE$22,0)))</f>
        <v/>
      </c>
      <c r="N561" s="410" t="str">
        <f>IF($B561="-","",INDEX('Res.Aux.'!$A$12:$AE$722,MATCH($B561,'Res.Aux.'!$Y$12:$Y$722,0),MATCH(N$6,'Res.Aux.'!$A$14:$AE$14,0)))</f>
        <v/>
      </c>
      <c r="O561" s="411"/>
      <c r="P561" s="412" t="str">
        <f t="shared" si="149"/>
        <v/>
      </c>
      <c r="Q561" s="413" t="str">
        <f t="shared" si="152"/>
        <v>ù</v>
      </c>
      <c r="R561" s="414" t="str">
        <f>IF($B561="-","",INDEX('Res.Aux.'!$A$12:$AE$722,MATCH($B561,'Res.Aux.'!$Y$12:$Y$722,0),MATCH(R$6,'Res.Aux.'!$A$15:$AE$15,0)))</f>
        <v/>
      </c>
      <c r="S561" s="415" t="str">
        <f>IF($B561="-","",INDEX('Res.Aux.'!$A$12:$AE$722,MATCH($B561,'Res.Aux.'!$Y$12:$Y$722,0),MATCH(S$6,'Res.Aux.'!$A$15:$AE$15,0)))</f>
        <v/>
      </c>
      <c r="T561" s="415" t="str">
        <f>IF($B561="-","",INDEX('Res.Aux.'!$A$12:$AE$722,MATCH($B561,'Res.Aux.'!$Y$12:$Y$722,0),MATCH(T$6,'Res.Aux.'!$A$15:$AE$15,0)))</f>
        <v/>
      </c>
      <c r="U561" s="416" t="str">
        <f>IF($B561="-","",INDEX('Res.Aux.'!$A$12:$AE$722,MATCH($B561,'Res.Aux.'!$Y$12:$Y$722,0),MATCH(U$6,'Res.Aux.'!$A$15:$AE$15,0)))</f>
        <v/>
      </c>
      <c r="V561" s="417"/>
      <c r="W561" s="414" t="str">
        <f t="shared" si="153"/>
        <v>-</v>
      </c>
      <c r="X561" s="415" t="str">
        <f t="shared" si="154"/>
        <v>-</v>
      </c>
      <c r="Y561" s="415" t="str">
        <f t="shared" si="155"/>
        <v>-</v>
      </c>
      <c r="Z561" s="416" t="str">
        <f t="shared" si="156"/>
        <v>-</v>
      </c>
      <c r="AA561" s="417"/>
      <c r="AB561" s="414" t="str">
        <f t="shared" si="157"/>
        <v>-</v>
      </c>
      <c r="AC561" s="415" t="str">
        <f t="shared" si="158"/>
        <v>-</v>
      </c>
      <c r="AD561" s="415" t="str">
        <f t="shared" si="159"/>
        <v>-</v>
      </c>
      <c r="AE561" s="416" t="str">
        <f t="shared" si="160"/>
        <v>-</v>
      </c>
      <c r="AF561" s="417"/>
      <c r="AG561" s="410" t="str">
        <f t="shared" si="161"/>
        <v>-</v>
      </c>
      <c r="AH561" s="417"/>
      <c r="AI561" s="418" t="str">
        <f t="shared" si="162"/>
        <v>ù</v>
      </c>
      <c r="AJ561" s="419" t="str">
        <f t="shared" si="163"/>
        <v>~</v>
      </c>
      <c r="AK561" s="417"/>
      <c r="AL561" s="414" t="str">
        <f t="shared" si="164"/>
        <v>-</v>
      </c>
      <c r="AM561" s="416" t="str">
        <f t="shared" si="165"/>
        <v>-</v>
      </c>
    </row>
    <row r="562" spans="2:39" ht="15" x14ac:dyDescent="0.3">
      <c r="B562" s="400" t="str">
        <f>IF(MAX(B$7:B561)+1&gt;MAX('Res.Aux.'!$Y$23:$Y$722),"-",MAX(B$7:B561)+1)</f>
        <v>-</v>
      </c>
      <c r="C562" s="401" t="str">
        <f>IF($B562="-","",INDEX('Res.Aux.'!$A$12:$AE$722,MATCH($B562,'Res.Aux.'!$Y$12:$Y$722,0),MATCH(C$6,'Res.Aux.'!$A$14:$AE$14,0)))</f>
        <v/>
      </c>
      <c r="D562" s="402" t="str">
        <f t="shared" si="150"/>
        <v/>
      </c>
      <c r="E562" s="403" t="str">
        <f>IF($B562="-","",INDEX('Res.Aux.'!$A$12:$AE$722,MATCH($B562,'Res.Aux.'!$Y$12:$Y$722,0),MATCH(E$6,'Res.Aux.'!$A$14:$AE$14,0)))</f>
        <v/>
      </c>
      <c r="F562" s="402" t="str">
        <f t="shared" si="151"/>
        <v/>
      </c>
      <c r="G562" s="404" t="str">
        <f>IF($B562="-","",INDEX('Res.Aux.'!$A$12:$AE$722,MATCH($B562,'Res.Aux.'!$Y$12:$Y$722,0),MATCH(G$6,'Res.Aux.'!$A$14:$AE$14,0)))</f>
        <v/>
      </c>
      <c r="H562" s="405" t="str">
        <f>IF($B562="-","",Datos!$I$16)</f>
        <v/>
      </c>
      <c r="I562" s="406" t="str">
        <f>IF($C562="","",Datos!$G$16)</f>
        <v/>
      </c>
      <c r="J562" s="407" t="str">
        <f>IF($B562="-","",INDEX('Res.Aux.'!$A$12:$AE$722,MATCH($B562,'Res.Aux.'!$Y$12:$Y$722,0),MATCH(J$6,'Res.Aux.'!$A$14:$AE$14,0)))</f>
        <v/>
      </c>
      <c r="K562" s="408" t="str">
        <f>IF($C562="","",Datos!$H$26)</f>
        <v/>
      </c>
      <c r="L562" s="409" t="str">
        <f>IF($I562="","",INDEX(Datos!$D$25:$I$33,MATCH('G. VAR. MAKRO'!$M562,Datos!$E$25:$E$33,0),MATCH('G. VAR. MAKRO'!$L$6,Datos!$D$26:$I$26,0)))</f>
        <v/>
      </c>
      <c r="M562" s="407" t="str">
        <f>IF($I562="","",INDEX('Res.Aux.'!$A$12:$AE$722,MATCH($B562,'Res.Aux.'!$Y$12:$Y$722,0),MATCH(M$6,'Res.Aux.'!$A$22:$AE$22,0)))</f>
        <v/>
      </c>
      <c r="N562" s="410" t="str">
        <f>IF($B562="-","",INDEX('Res.Aux.'!$A$12:$AE$722,MATCH($B562,'Res.Aux.'!$Y$12:$Y$722,0),MATCH(N$6,'Res.Aux.'!$A$14:$AE$14,0)))</f>
        <v/>
      </c>
      <c r="O562" s="411"/>
      <c r="P562" s="412" t="str">
        <f t="shared" si="149"/>
        <v/>
      </c>
      <c r="Q562" s="413" t="str">
        <f t="shared" si="152"/>
        <v>ù</v>
      </c>
      <c r="R562" s="414" t="str">
        <f>IF($B562="-","",INDEX('Res.Aux.'!$A$12:$AE$722,MATCH($B562,'Res.Aux.'!$Y$12:$Y$722,0),MATCH(R$6,'Res.Aux.'!$A$15:$AE$15,0)))</f>
        <v/>
      </c>
      <c r="S562" s="415" t="str">
        <f>IF($B562="-","",INDEX('Res.Aux.'!$A$12:$AE$722,MATCH($B562,'Res.Aux.'!$Y$12:$Y$722,0),MATCH(S$6,'Res.Aux.'!$A$15:$AE$15,0)))</f>
        <v/>
      </c>
      <c r="T562" s="415" t="str">
        <f>IF($B562="-","",INDEX('Res.Aux.'!$A$12:$AE$722,MATCH($B562,'Res.Aux.'!$Y$12:$Y$722,0),MATCH(T$6,'Res.Aux.'!$A$15:$AE$15,0)))</f>
        <v/>
      </c>
      <c r="U562" s="416" t="str">
        <f>IF($B562="-","",INDEX('Res.Aux.'!$A$12:$AE$722,MATCH($B562,'Res.Aux.'!$Y$12:$Y$722,0),MATCH(U$6,'Res.Aux.'!$A$15:$AE$15,0)))</f>
        <v/>
      </c>
      <c r="V562" s="417"/>
      <c r="W562" s="414" t="str">
        <f t="shared" si="153"/>
        <v>-</v>
      </c>
      <c r="X562" s="415" t="str">
        <f t="shared" si="154"/>
        <v>-</v>
      </c>
      <c r="Y562" s="415" t="str">
        <f t="shared" si="155"/>
        <v>-</v>
      </c>
      <c r="Z562" s="416" t="str">
        <f t="shared" si="156"/>
        <v>-</v>
      </c>
      <c r="AA562" s="417"/>
      <c r="AB562" s="414" t="str">
        <f t="shared" si="157"/>
        <v>-</v>
      </c>
      <c r="AC562" s="415" t="str">
        <f t="shared" si="158"/>
        <v>-</v>
      </c>
      <c r="AD562" s="415" t="str">
        <f t="shared" si="159"/>
        <v>-</v>
      </c>
      <c r="AE562" s="416" t="str">
        <f t="shared" si="160"/>
        <v>-</v>
      </c>
      <c r="AF562" s="417"/>
      <c r="AG562" s="410" t="str">
        <f t="shared" si="161"/>
        <v>-</v>
      </c>
      <c r="AH562" s="417"/>
      <c r="AI562" s="418" t="str">
        <f t="shared" si="162"/>
        <v>ù</v>
      </c>
      <c r="AJ562" s="419" t="str">
        <f t="shared" si="163"/>
        <v>~</v>
      </c>
      <c r="AK562" s="417"/>
      <c r="AL562" s="414" t="str">
        <f t="shared" si="164"/>
        <v>-</v>
      </c>
      <c r="AM562" s="416" t="str">
        <f t="shared" si="165"/>
        <v>-</v>
      </c>
    </row>
    <row r="563" spans="2:39" ht="15" x14ac:dyDescent="0.3">
      <c r="B563" s="400" t="str">
        <f>IF(MAX(B$7:B562)+1&gt;MAX('Res.Aux.'!$Y$23:$Y$722),"-",MAX(B$7:B562)+1)</f>
        <v>-</v>
      </c>
      <c r="C563" s="401" t="str">
        <f>IF($B563="-","",INDEX('Res.Aux.'!$A$12:$AE$722,MATCH($B563,'Res.Aux.'!$Y$12:$Y$722,0),MATCH(C$6,'Res.Aux.'!$A$14:$AE$14,0)))</f>
        <v/>
      </c>
      <c r="D563" s="402" t="str">
        <f t="shared" si="150"/>
        <v/>
      </c>
      <c r="E563" s="403" t="str">
        <f>IF($B563="-","",INDEX('Res.Aux.'!$A$12:$AE$722,MATCH($B563,'Res.Aux.'!$Y$12:$Y$722,0),MATCH(E$6,'Res.Aux.'!$A$14:$AE$14,0)))</f>
        <v/>
      </c>
      <c r="F563" s="402" t="str">
        <f t="shared" si="151"/>
        <v/>
      </c>
      <c r="G563" s="404" t="str">
        <f>IF($B563="-","",INDEX('Res.Aux.'!$A$12:$AE$722,MATCH($B563,'Res.Aux.'!$Y$12:$Y$722,0),MATCH(G$6,'Res.Aux.'!$A$14:$AE$14,0)))</f>
        <v/>
      </c>
      <c r="H563" s="405" t="str">
        <f>IF($B563="-","",Datos!$I$16)</f>
        <v/>
      </c>
      <c r="I563" s="406" t="str">
        <f>IF($C563="","",Datos!$G$16)</f>
        <v/>
      </c>
      <c r="J563" s="407" t="str">
        <f>IF($B563="-","",INDEX('Res.Aux.'!$A$12:$AE$722,MATCH($B563,'Res.Aux.'!$Y$12:$Y$722,0),MATCH(J$6,'Res.Aux.'!$A$14:$AE$14,0)))</f>
        <v/>
      </c>
      <c r="K563" s="408" t="str">
        <f>IF($C563="","",Datos!$H$26)</f>
        <v/>
      </c>
      <c r="L563" s="409" t="str">
        <f>IF($I563="","",INDEX(Datos!$D$25:$I$33,MATCH('G. VAR. MAKRO'!$M563,Datos!$E$25:$E$33,0),MATCH('G. VAR. MAKRO'!$L$6,Datos!$D$26:$I$26,0)))</f>
        <v/>
      </c>
      <c r="M563" s="407" t="str">
        <f>IF($I563="","",INDEX('Res.Aux.'!$A$12:$AE$722,MATCH($B563,'Res.Aux.'!$Y$12:$Y$722,0),MATCH(M$6,'Res.Aux.'!$A$22:$AE$22,0)))</f>
        <v/>
      </c>
      <c r="N563" s="410" t="str">
        <f>IF($B563="-","",INDEX('Res.Aux.'!$A$12:$AE$722,MATCH($B563,'Res.Aux.'!$Y$12:$Y$722,0),MATCH(N$6,'Res.Aux.'!$A$14:$AE$14,0)))</f>
        <v/>
      </c>
      <c r="O563" s="411"/>
      <c r="P563" s="412" t="str">
        <f t="shared" si="149"/>
        <v/>
      </c>
      <c r="Q563" s="413" t="str">
        <f t="shared" si="152"/>
        <v>ù</v>
      </c>
      <c r="R563" s="414" t="str">
        <f>IF($B563="-","",INDEX('Res.Aux.'!$A$12:$AE$722,MATCH($B563,'Res.Aux.'!$Y$12:$Y$722,0),MATCH(R$6,'Res.Aux.'!$A$15:$AE$15,0)))</f>
        <v/>
      </c>
      <c r="S563" s="415" t="str">
        <f>IF($B563="-","",INDEX('Res.Aux.'!$A$12:$AE$722,MATCH($B563,'Res.Aux.'!$Y$12:$Y$722,0),MATCH(S$6,'Res.Aux.'!$A$15:$AE$15,0)))</f>
        <v/>
      </c>
      <c r="T563" s="415" t="str">
        <f>IF($B563="-","",INDEX('Res.Aux.'!$A$12:$AE$722,MATCH($B563,'Res.Aux.'!$Y$12:$Y$722,0),MATCH(T$6,'Res.Aux.'!$A$15:$AE$15,0)))</f>
        <v/>
      </c>
      <c r="U563" s="416" t="str">
        <f>IF($B563="-","",INDEX('Res.Aux.'!$A$12:$AE$722,MATCH($B563,'Res.Aux.'!$Y$12:$Y$722,0),MATCH(U$6,'Res.Aux.'!$A$15:$AE$15,0)))</f>
        <v/>
      </c>
      <c r="V563" s="417"/>
      <c r="W563" s="414" t="str">
        <f t="shared" si="153"/>
        <v>-</v>
      </c>
      <c r="X563" s="415" t="str">
        <f t="shared" si="154"/>
        <v>-</v>
      </c>
      <c r="Y563" s="415" t="str">
        <f t="shared" si="155"/>
        <v>-</v>
      </c>
      <c r="Z563" s="416" t="str">
        <f t="shared" si="156"/>
        <v>-</v>
      </c>
      <c r="AA563" s="417"/>
      <c r="AB563" s="414" t="str">
        <f t="shared" si="157"/>
        <v>-</v>
      </c>
      <c r="AC563" s="415" t="str">
        <f t="shared" si="158"/>
        <v>-</v>
      </c>
      <c r="AD563" s="415" t="str">
        <f t="shared" si="159"/>
        <v>-</v>
      </c>
      <c r="AE563" s="416" t="str">
        <f t="shared" si="160"/>
        <v>-</v>
      </c>
      <c r="AF563" s="417"/>
      <c r="AG563" s="410" t="str">
        <f t="shared" si="161"/>
        <v>-</v>
      </c>
      <c r="AH563" s="417"/>
      <c r="AI563" s="418" t="str">
        <f t="shared" si="162"/>
        <v>ù</v>
      </c>
      <c r="AJ563" s="419" t="str">
        <f t="shared" si="163"/>
        <v>~</v>
      </c>
      <c r="AK563" s="417"/>
      <c r="AL563" s="414" t="str">
        <f t="shared" si="164"/>
        <v>-</v>
      </c>
      <c r="AM563" s="416" t="str">
        <f t="shared" si="165"/>
        <v>-</v>
      </c>
    </row>
    <row r="564" spans="2:39" ht="15" x14ac:dyDescent="0.3">
      <c r="B564" s="400" t="str">
        <f>IF(MAX(B$7:B563)+1&gt;MAX('Res.Aux.'!$Y$23:$Y$722),"-",MAX(B$7:B563)+1)</f>
        <v>-</v>
      </c>
      <c r="C564" s="401" t="str">
        <f>IF($B564="-","",INDEX('Res.Aux.'!$A$12:$AE$722,MATCH($B564,'Res.Aux.'!$Y$12:$Y$722,0),MATCH(C$6,'Res.Aux.'!$A$14:$AE$14,0)))</f>
        <v/>
      </c>
      <c r="D564" s="402" t="str">
        <f t="shared" si="150"/>
        <v/>
      </c>
      <c r="E564" s="403" t="str">
        <f>IF($B564="-","",INDEX('Res.Aux.'!$A$12:$AE$722,MATCH($B564,'Res.Aux.'!$Y$12:$Y$722,0),MATCH(E$6,'Res.Aux.'!$A$14:$AE$14,0)))</f>
        <v/>
      </c>
      <c r="F564" s="402" t="str">
        <f t="shared" si="151"/>
        <v/>
      </c>
      <c r="G564" s="404" t="str">
        <f>IF($B564="-","",INDEX('Res.Aux.'!$A$12:$AE$722,MATCH($B564,'Res.Aux.'!$Y$12:$Y$722,0),MATCH(G$6,'Res.Aux.'!$A$14:$AE$14,0)))</f>
        <v/>
      </c>
      <c r="H564" s="405" t="str">
        <f>IF($B564="-","",Datos!$I$16)</f>
        <v/>
      </c>
      <c r="I564" s="406" t="str">
        <f>IF($C564="","",Datos!$G$16)</f>
        <v/>
      </c>
      <c r="J564" s="407" t="str">
        <f>IF($B564="-","",INDEX('Res.Aux.'!$A$12:$AE$722,MATCH($B564,'Res.Aux.'!$Y$12:$Y$722,0),MATCH(J$6,'Res.Aux.'!$A$14:$AE$14,0)))</f>
        <v/>
      </c>
      <c r="K564" s="408" t="str">
        <f>IF($C564="","",Datos!$H$26)</f>
        <v/>
      </c>
      <c r="L564" s="409" t="str">
        <f>IF($I564="","",INDEX(Datos!$D$25:$I$33,MATCH('G. VAR. MAKRO'!$M564,Datos!$E$25:$E$33,0),MATCH('G. VAR. MAKRO'!$L$6,Datos!$D$26:$I$26,0)))</f>
        <v/>
      </c>
      <c r="M564" s="407" t="str">
        <f>IF($I564="","",INDEX('Res.Aux.'!$A$12:$AE$722,MATCH($B564,'Res.Aux.'!$Y$12:$Y$722,0),MATCH(M$6,'Res.Aux.'!$A$22:$AE$22,0)))</f>
        <v/>
      </c>
      <c r="N564" s="410" t="str">
        <f>IF($B564="-","",INDEX('Res.Aux.'!$A$12:$AE$722,MATCH($B564,'Res.Aux.'!$Y$12:$Y$722,0),MATCH(N$6,'Res.Aux.'!$A$14:$AE$14,0)))</f>
        <v/>
      </c>
      <c r="O564" s="411"/>
      <c r="P564" s="412" t="str">
        <f t="shared" si="149"/>
        <v/>
      </c>
      <c r="Q564" s="413" t="str">
        <f t="shared" si="152"/>
        <v>ù</v>
      </c>
      <c r="R564" s="414" t="str">
        <f>IF($B564="-","",INDEX('Res.Aux.'!$A$12:$AE$722,MATCH($B564,'Res.Aux.'!$Y$12:$Y$722,0),MATCH(R$6,'Res.Aux.'!$A$15:$AE$15,0)))</f>
        <v/>
      </c>
      <c r="S564" s="415" t="str">
        <f>IF($B564="-","",INDEX('Res.Aux.'!$A$12:$AE$722,MATCH($B564,'Res.Aux.'!$Y$12:$Y$722,0),MATCH(S$6,'Res.Aux.'!$A$15:$AE$15,0)))</f>
        <v/>
      </c>
      <c r="T564" s="415" t="str">
        <f>IF($B564="-","",INDEX('Res.Aux.'!$A$12:$AE$722,MATCH($B564,'Res.Aux.'!$Y$12:$Y$722,0),MATCH(T$6,'Res.Aux.'!$A$15:$AE$15,0)))</f>
        <v/>
      </c>
      <c r="U564" s="416" t="str">
        <f>IF($B564="-","",INDEX('Res.Aux.'!$A$12:$AE$722,MATCH($B564,'Res.Aux.'!$Y$12:$Y$722,0),MATCH(U$6,'Res.Aux.'!$A$15:$AE$15,0)))</f>
        <v/>
      </c>
      <c r="V564" s="417"/>
      <c r="W564" s="414" t="str">
        <f t="shared" si="153"/>
        <v>-</v>
      </c>
      <c r="X564" s="415" t="str">
        <f t="shared" si="154"/>
        <v>-</v>
      </c>
      <c r="Y564" s="415" t="str">
        <f t="shared" si="155"/>
        <v>-</v>
      </c>
      <c r="Z564" s="416" t="str">
        <f t="shared" si="156"/>
        <v>-</v>
      </c>
      <c r="AA564" s="417"/>
      <c r="AB564" s="414" t="str">
        <f t="shared" si="157"/>
        <v>-</v>
      </c>
      <c r="AC564" s="415" t="str">
        <f t="shared" si="158"/>
        <v>-</v>
      </c>
      <c r="AD564" s="415" t="str">
        <f t="shared" si="159"/>
        <v>-</v>
      </c>
      <c r="AE564" s="416" t="str">
        <f t="shared" si="160"/>
        <v>-</v>
      </c>
      <c r="AF564" s="417"/>
      <c r="AG564" s="410" t="str">
        <f t="shared" si="161"/>
        <v>-</v>
      </c>
      <c r="AH564" s="417"/>
      <c r="AI564" s="418" t="str">
        <f t="shared" si="162"/>
        <v>ù</v>
      </c>
      <c r="AJ564" s="419" t="str">
        <f t="shared" si="163"/>
        <v>~</v>
      </c>
      <c r="AK564" s="417"/>
      <c r="AL564" s="414" t="str">
        <f t="shared" si="164"/>
        <v>-</v>
      </c>
      <c r="AM564" s="416" t="str">
        <f t="shared" si="165"/>
        <v>-</v>
      </c>
    </row>
    <row r="565" spans="2:39" ht="15" x14ac:dyDescent="0.3">
      <c r="B565" s="400" t="str">
        <f>IF(MAX(B$7:B564)+1&gt;MAX('Res.Aux.'!$Y$23:$Y$722),"-",MAX(B$7:B564)+1)</f>
        <v>-</v>
      </c>
      <c r="C565" s="401" t="str">
        <f>IF($B565="-","",INDEX('Res.Aux.'!$A$12:$AE$722,MATCH($B565,'Res.Aux.'!$Y$12:$Y$722,0),MATCH(C$6,'Res.Aux.'!$A$14:$AE$14,0)))</f>
        <v/>
      </c>
      <c r="D565" s="402" t="str">
        <f t="shared" si="150"/>
        <v/>
      </c>
      <c r="E565" s="403" t="str">
        <f>IF($B565="-","",INDEX('Res.Aux.'!$A$12:$AE$722,MATCH($B565,'Res.Aux.'!$Y$12:$Y$722,0),MATCH(E$6,'Res.Aux.'!$A$14:$AE$14,0)))</f>
        <v/>
      </c>
      <c r="F565" s="402" t="str">
        <f t="shared" si="151"/>
        <v/>
      </c>
      <c r="G565" s="404" t="str">
        <f>IF($B565="-","",INDEX('Res.Aux.'!$A$12:$AE$722,MATCH($B565,'Res.Aux.'!$Y$12:$Y$722,0),MATCH(G$6,'Res.Aux.'!$A$14:$AE$14,0)))</f>
        <v/>
      </c>
      <c r="H565" s="405" t="str">
        <f>IF($B565="-","",Datos!$I$16)</f>
        <v/>
      </c>
      <c r="I565" s="406" t="str">
        <f>IF($C565="","",Datos!$G$16)</f>
        <v/>
      </c>
      <c r="J565" s="407" t="str">
        <f>IF($B565="-","",INDEX('Res.Aux.'!$A$12:$AE$722,MATCH($B565,'Res.Aux.'!$Y$12:$Y$722,0),MATCH(J$6,'Res.Aux.'!$A$14:$AE$14,0)))</f>
        <v/>
      </c>
      <c r="K565" s="408" t="str">
        <f>IF($C565="","",Datos!$H$26)</f>
        <v/>
      </c>
      <c r="L565" s="409" t="str">
        <f>IF($I565="","",INDEX(Datos!$D$25:$I$33,MATCH('G. VAR. MAKRO'!$M565,Datos!$E$25:$E$33,0),MATCH('G. VAR. MAKRO'!$L$6,Datos!$D$26:$I$26,0)))</f>
        <v/>
      </c>
      <c r="M565" s="407" t="str">
        <f>IF($I565="","",INDEX('Res.Aux.'!$A$12:$AE$722,MATCH($B565,'Res.Aux.'!$Y$12:$Y$722,0),MATCH(M$6,'Res.Aux.'!$A$22:$AE$22,0)))</f>
        <v/>
      </c>
      <c r="N565" s="410" t="str">
        <f>IF($B565="-","",INDEX('Res.Aux.'!$A$12:$AE$722,MATCH($B565,'Res.Aux.'!$Y$12:$Y$722,0),MATCH(N$6,'Res.Aux.'!$A$14:$AE$14,0)))</f>
        <v/>
      </c>
      <c r="O565" s="411"/>
      <c r="P565" s="412" t="str">
        <f t="shared" si="149"/>
        <v/>
      </c>
      <c r="Q565" s="413" t="str">
        <f t="shared" si="152"/>
        <v>ù</v>
      </c>
      <c r="R565" s="414" t="str">
        <f>IF($B565="-","",INDEX('Res.Aux.'!$A$12:$AE$722,MATCH($B565,'Res.Aux.'!$Y$12:$Y$722,0),MATCH(R$6,'Res.Aux.'!$A$15:$AE$15,0)))</f>
        <v/>
      </c>
      <c r="S565" s="415" t="str">
        <f>IF($B565="-","",INDEX('Res.Aux.'!$A$12:$AE$722,MATCH($B565,'Res.Aux.'!$Y$12:$Y$722,0),MATCH(S$6,'Res.Aux.'!$A$15:$AE$15,0)))</f>
        <v/>
      </c>
      <c r="T565" s="415" t="str">
        <f>IF($B565="-","",INDEX('Res.Aux.'!$A$12:$AE$722,MATCH($B565,'Res.Aux.'!$Y$12:$Y$722,0),MATCH(T$6,'Res.Aux.'!$A$15:$AE$15,0)))</f>
        <v/>
      </c>
      <c r="U565" s="416" t="str">
        <f>IF($B565="-","",INDEX('Res.Aux.'!$A$12:$AE$722,MATCH($B565,'Res.Aux.'!$Y$12:$Y$722,0),MATCH(U$6,'Res.Aux.'!$A$15:$AE$15,0)))</f>
        <v/>
      </c>
      <c r="V565" s="417"/>
      <c r="W565" s="414" t="str">
        <f t="shared" si="153"/>
        <v>-</v>
      </c>
      <c r="X565" s="415" t="str">
        <f t="shared" si="154"/>
        <v>-</v>
      </c>
      <c r="Y565" s="415" t="str">
        <f t="shared" si="155"/>
        <v>-</v>
      </c>
      <c r="Z565" s="416" t="str">
        <f t="shared" si="156"/>
        <v>-</v>
      </c>
      <c r="AA565" s="417"/>
      <c r="AB565" s="414" t="str">
        <f t="shared" si="157"/>
        <v>-</v>
      </c>
      <c r="AC565" s="415" t="str">
        <f t="shared" si="158"/>
        <v>-</v>
      </c>
      <c r="AD565" s="415" t="str">
        <f t="shared" si="159"/>
        <v>-</v>
      </c>
      <c r="AE565" s="416" t="str">
        <f t="shared" si="160"/>
        <v>-</v>
      </c>
      <c r="AF565" s="417"/>
      <c r="AG565" s="410" t="str">
        <f t="shared" si="161"/>
        <v>-</v>
      </c>
      <c r="AH565" s="417"/>
      <c r="AI565" s="418" t="str">
        <f t="shared" si="162"/>
        <v>ù</v>
      </c>
      <c r="AJ565" s="419" t="str">
        <f t="shared" si="163"/>
        <v>~</v>
      </c>
      <c r="AK565" s="417"/>
      <c r="AL565" s="414" t="str">
        <f t="shared" si="164"/>
        <v>-</v>
      </c>
      <c r="AM565" s="416" t="str">
        <f t="shared" si="165"/>
        <v>-</v>
      </c>
    </row>
    <row r="566" spans="2:39" ht="15" x14ac:dyDescent="0.3">
      <c r="B566" s="400" t="str">
        <f>IF(MAX(B$7:B565)+1&gt;MAX('Res.Aux.'!$Y$23:$Y$722),"-",MAX(B$7:B565)+1)</f>
        <v>-</v>
      </c>
      <c r="C566" s="401" t="str">
        <f>IF($B566="-","",INDEX('Res.Aux.'!$A$12:$AE$722,MATCH($B566,'Res.Aux.'!$Y$12:$Y$722,0),MATCH(C$6,'Res.Aux.'!$A$14:$AE$14,0)))</f>
        <v/>
      </c>
      <c r="D566" s="402" t="str">
        <f t="shared" si="150"/>
        <v/>
      </c>
      <c r="E566" s="403" t="str">
        <f>IF($B566="-","",INDEX('Res.Aux.'!$A$12:$AE$722,MATCH($B566,'Res.Aux.'!$Y$12:$Y$722,0),MATCH(E$6,'Res.Aux.'!$A$14:$AE$14,0)))</f>
        <v/>
      </c>
      <c r="F566" s="402" t="str">
        <f t="shared" si="151"/>
        <v/>
      </c>
      <c r="G566" s="404" t="str">
        <f>IF($B566="-","",INDEX('Res.Aux.'!$A$12:$AE$722,MATCH($B566,'Res.Aux.'!$Y$12:$Y$722,0),MATCH(G$6,'Res.Aux.'!$A$14:$AE$14,0)))</f>
        <v/>
      </c>
      <c r="H566" s="405" t="str">
        <f>IF($B566="-","",Datos!$I$16)</f>
        <v/>
      </c>
      <c r="I566" s="406" t="str">
        <f>IF($C566="","",Datos!$G$16)</f>
        <v/>
      </c>
      <c r="J566" s="407" t="str">
        <f>IF($B566="-","",INDEX('Res.Aux.'!$A$12:$AE$722,MATCH($B566,'Res.Aux.'!$Y$12:$Y$722,0),MATCH(J$6,'Res.Aux.'!$A$14:$AE$14,0)))</f>
        <v/>
      </c>
      <c r="K566" s="408" t="str">
        <f>IF($C566="","",Datos!$H$26)</f>
        <v/>
      </c>
      <c r="L566" s="409" t="str">
        <f>IF($I566="","",INDEX(Datos!$D$25:$I$33,MATCH('G. VAR. MAKRO'!$M566,Datos!$E$25:$E$33,0),MATCH('G. VAR. MAKRO'!$L$6,Datos!$D$26:$I$26,0)))</f>
        <v/>
      </c>
      <c r="M566" s="407" t="str">
        <f>IF($I566="","",INDEX('Res.Aux.'!$A$12:$AE$722,MATCH($B566,'Res.Aux.'!$Y$12:$Y$722,0),MATCH(M$6,'Res.Aux.'!$A$22:$AE$22,0)))</f>
        <v/>
      </c>
      <c r="N566" s="410" t="str">
        <f>IF($B566="-","",INDEX('Res.Aux.'!$A$12:$AE$722,MATCH($B566,'Res.Aux.'!$Y$12:$Y$722,0),MATCH(N$6,'Res.Aux.'!$A$14:$AE$14,0)))</f>
        <v/>
      </c>
      <c r="O566" s="411"/>
      <c r="P566" s="412" t="str">
        <f t="shared" si="149"/>
        <v/>
      </c>
      <c r="Q566" s="413" t="str">
        <f t="shared" si="152"/>
        <v>ù</v>
      </c>
      <c r="R566" s="414" t="str">
        <f>IF($B566="-","",INDEX('Res.Aux.'!$A$12:$AE$722,MATCH($B566,'Res.Aux.'!$Y$12:$Y$722,0),MATCH(R$6,'Res.Aux.'!$A$15:$AE$15,0)))</f>
        <v/>
      </c>
      <c r="S566" s="415" t="str">
        <f>IF($B566="-","",INDEX('Res.Aux.'!$A$12:$AE$722,MATCH($B566,'Res.Aux.'!$Y$12:$Y$722,0),MATCH(S$6,'Res.Aux.'!$A$15:$AE$15,0)))</f>
        <v/>
      </c>
      <c r="T566" s="415" t="str">
        <f>IF($B566="-","",INDEX('Res.Aux.'!$A$12:$AE$722,MATCH($B566,'Res.Aux.'!$Y$12:$Y$722,0),MATCH(T$6,'Res.Aux.'!$A$15:$AE$15,0)))</f>
        <v/>
      </c>
      <c r="U566" s="416" t="str">
        <f>IF($B566="-","",INDEX('Res.Aux.'!$A$12:$AE$722,MATCH($B566,'Res.Aux.'!$Y$12:$Y$722,0),MATCH(U$6,'Res.Aux.'!$A$15:$AE$15,0)))</f>
        <v/>
      </c>
      <c r="V566" s="417"/>
      <c r="W566" s="414" t="str">
        <f t="shared" si="153"/>
        <v>-</v>
      </c>
      <c r="X566" s="415" t="str">
        <f t="shared" si="154"/>
        <v>-</v>
      </c>
      <c r="Y566" s="415" t="str">
        <f t="shared" si="155"/>
        <v>-</v>
      </c>
      <c r="Z566" s="416" t="str">
        <f t="shared" si="156"/>
        <v>-</v>
      </c>
      <c r="AA566" s="417"/>
      <c r="AB566" s="414" t="str">
        <f t="shared" si="157"/>
        <v>-</v>
      </c>
      <c r="AC566" s="415" t="str">
        <f t="shared" si="158"/>
        <v>-</v>
      </c>
      <c r="AD566" s="415" t="str">
        <f t="shared" si="159"/>
        <v>-</v>
      </c>
      <c r="AE566" s="416" t="str">
        <f t="shared" si="160"/>
        <v>-</v>
      </c>
      <c r="AF566" s="417"/>
      <c r="AG566" s="410" t="str">
        <f t="shared" si="161"/>
        <v>-</v>
      </c>
      <c r="AH566" s="417"/>
      <c r="AI566" s="418" t="str">
        <f t="shared" si="162"/>
        <v>ù</v>
      </c>
      <c r="AJ566" s="419" t="str">
        <f t="shared" si="163"/>
        <v>~</v>
      </c>
      <c r="AK566" s="417"/>
      <c r="AL566" s="414" t="str">
        <f t="shared" si="164"/>
        <v>-</v>
      </c>
      <c r="AM566" s="416" t="str">
        <f t="shared" si="165"/>
        <v>-</v>
      </c>
    </row>
    <row r="567" spans="2:39" ht="15" x14ac:dyDescent="0.3">
      <c r="B567" s="400" t="str">
        <f>IF(MAX(B$7:B566)+1&gt;MAX('Res.Aux.'!$Y$23:$Y$722),"-",MAX(B$7:B566)+1)</f>
        <v>-</v>
      </c>
      <c r="C567" s="401" t="str">
        <f>IF($B567="-","",INDEX('Res.Aux.'!$A$12:$AE$722,MATCH($B567,'Res.Aux.'!$Y$12:$Y$722,0),MATCH(C$6,'Res.Aux.'!$A$14:$AE$14,0)))</f>
        <v/>
      </c>
      <c r="D567" s="402" t="str">
        <f t="shared" si="150"/>
        <v/>
      </c>
      <c r="E567" s="403" t="str">
        <f>IF($B567="-","",INDEX('Res.Aux.'!$A$12:$AE$722,MATCH($B567,'Res.Aux.'!$Y$12:$Y$722,0),MATCH(E$6,'Res.Aux.'!$A$14:$AE$14,0)))</f>
        <v/>
      </c>
      <c r="F567" s="402" t="str">
        <f t="shared" si="151"/>
        <v/>
      </c>
      <c r="G567" s="404" t="str">
        <f>IF($B567="-","",INDEX('Res.Aux.'!$A$12:$AE$722,MATCH($B567,'Res.Aux.'!$Y$12:$Y$722,0),MATCH(G$6,'Res.Aux.'!$A$14:$AE$14,0)))</f>
        <v/>
      </c>
      <c r="H567" s="405" t="str">
        <f>IF($B567="-","",Datos!$I$16)</f>
        <v/>
      </c>
      <c r="I567" s="406" t="str">
        <f>IF($C567="","",Datos!$G$16)</f>
        <v/>
      </c>
      <c r="J567" s="407" t="str">
        <f>IF($B567="-","",INDEX('Res.Aux.'!$A$12:$AE$722,MATCH($B567,'Res.Aux.'!$Y$12:$Y$722,0),MATCH(J$6,'Res.Aux.'!$A$14:$AE$14,0)))</f>
        <v/>
      </c>
      <c r="K567" s="408" t="str">
        <f>IF($C567="","",Datos!$H$26)</f>
        <v/>
      </c>
      <c r="L567" s="409" t="str">
        <f>IF($I567="","",INDEX(Datos!$D$25:$I$33,MATCH('G. VAR. MAKRO'!$M567,Datos!$E$25:$E$33,0),MATCH('G. VAR. MAKRO'!$L$6,Datos!$D$26:$I$26,0)))</f>
        <v/>
      </c>
      <c r="M567" s="407" t="str">
        <f>IF($I567="","",INDEX('Res.Aux.'!$A$12:$AE$722,MATCH($B567,'Res.Aux.'!$Y$12:$Y$722,0),MATCH(M$6,'Res.Aux.'!$A$22:$AE$22,0)))</f>
        <v/>
      </c>
      <c r="N567" s="410" t="str">
        <f>IF($B567="-","",INDEX('Res.Aux.'!$A$12:$AE$722,MATCH($B567,'Res.Aux.'!$Y$12:$Y$722,0),MATCH(N$6,'Res.Aux.'!$A$14:$AE$14,0)))</f>
        <v/>
      </c>
      <c r="O567" s="411"/>
      <c r="P567" s="412" t="str">
        <f t="shared" si="149"/>
        <v/>
      </c>
      <c r="Q567" s="413" t="str">
        <f t="shared" si="152"/>
        <v>ù</v>
      </c>
      <c r="R567" s="414" t="str">
        <f>IF($B567="-","",INDEX('Res.Aux.'!$A$12:$AE$722,MATCH($B567,'Res.Aux.'!$Y$12:$Y$722,0),MATCH(R$6,'Res.Aux.'!$A$15:$AE$15,0)))</f>
        <v/>
      </c>
      <c r="S567" s="415" t="str">
        <f>IF($B567="-","",INDEX('Res.Aux.'!$A$12:$AE$722,MATCH($B567,'Res.Aux.'!$Y$12:$Y$722,0),MATCH(S$6,'Res.Aux.'!$A$15:$AE$15,0)))</f>
        <v/>
      </c>
      <c r="T567" s="415" t="str">
        <f>IF($B567="-","",INDEX('Res.Aux.'!$A$12:$AE$722,MATCH($B567,'Res.Aux.'!$Y$12:$Y$722,0),MATCH(T$6,'Res.Aux.'!$A$15:$AE$15,0)))</f>
        <v/>
      </c>
      <c r="U567" s="416" t="str">
        <f>IF($B567="-","",INDEX('Res.Aux.'!$A$12:$AE$722,MATCH($B567,'Res.Aux.'!$Y$12:$Y$722,0),MATCH(U$6,'Res.Aux.'!$A$15:$AE$15,0)))</f>
        <v/>
      </c>
      <c r="V567" s="417"/>
      <c r="W567" s="414" t="str">
        <f t="shared" si="153"/>
        <v>-</v>
      </c>
      <c r="X567" s="415" t="str">
        <f t="shared" si="154"/>
        <v>-</v>
      </c>
      <c r="Y567" s="415" t="str">
        <f t="shared" si="155"/>
        <v>-</v>
      </c>
      <c r="Z567" s="416" t="str">
        <f t="shared" si="156"/>
        <v>-</v>
      </c>
      <c r="AA567" s="417"/>
      <c r="AB567" s="414" t="str">
        <f t="shared" si="157"/>
        <v>-</v>
      </c>
      <c r="AC567" s="415" t="str">
        <f t="shared" si="158"/>
        <v>-</v>
      </c>
      <c r="AD567" s="415" t="str">
        <f t="shared" si="159"/>
        <v>-</v>
      </c>
      <c r="AE567" s="416" t="str">
        <f t="shared" si="160"/>
        <v>-</v>
      </c>
      <c r="AF567" s="417"/>
      <c r="AG567" s="410" t="str">
        <f t="shared" si="161"/>
        <v>-</v>
      </c>
      <c r="AH567" s="417"/>
      <c r="AI567" s="418" t="str">
        <f t="shared" si="162"/>
        <v>ù</v>
      </c>
      <c r="AJ567" s="419" t="str">
        <f t="shared" si="163"/>
        <v>~</v>
      </c>
      <c r="AK567" s="417"/>
      <c r="AL567" s="414" t="str">
        <f t="shared" si="164"/>
        <v>-</v>
      </c>
      <c r="AM567" s="416" t="str">
        <f t="shared" si="165"/>
        <v>-</v>
      </c>
    </row>
    <row r="568" spans="2:39" ht="15" x14ac:dyDescent="0.3">
      <c r="B568" s="400" t="str">
        <f>IF(MAX(B$7:B567)+1&gt;MAX('Res.Aux.'!$Y$23:$Y$722),"-",MAX(B$7:B567)+1)</f>
        <v>-</v>
      </c>
      <c r="C568" s="401" t="str">
        <f>IF($B568="-","",INDEX('Res.Aux.'!$A$12:$AE$722,MATCH($B568,'Res.Aux.'!$Y$12:$Y$722,0),MATCH(C$6,'Res.Aux.'!$A$14:$AE$14,0)))</f>
        <v/>
      </c>
      <c r="D568" s="402" t="str">
        <f t="shared" si="150"/>
        <v/>
      </c>
      <c r="E568" s="403" t="str">
        <f>IF($B568="-","",INDEX('Res.Aux.'!$A$12:$AE$722,MATCH($B568,'Res.Aux.'!$Y$12:$Y$722,0),MATCH(E$6,'Res.Aux.'!$A$14:$AE$14,0)))</f>
        <v/>
      </c>
      <c r="F568" s="402" t="str">
        <f t="shared" si="151"/>
        <v/>
      </c>
      <c r="G568" s="404" t="str">
        <f>IF($B568="-","",INDEX('Res.Aux.'!$A$12:$AE$722,MATCH($B568,'Res.Aux.'!$Y$12:$Y$722,0),MATCH(G$6,'Res.Aux.'!$A$14:$AE$14,0)))</f>
        <v/>
      </c>
      <c r="H568" s="405" t="str">
        <f>IF($B568="-","",Datos!$I$16)</f>
        <v/>
      </c>
      <c r="I568" s="406" t="str">
        <f>IF($C568="","",Datos!$G$16)</f>
        <v/>
      </c>
      <c r="J568" s="407" t="str">
        <f>IF($B568="-","",INDEX('Res.Aux.'!$A$12:$AE$722,MATCH($B568,'Res.Aux.'!$Y$12:$Y$722,0),MATCH(J$6,'Res.Aux.'!$A$14:$AE$14,0)))</f>
        <v/>
      </c>
      <c r="K568" s="408" t="str">
        <f>IF($C568="","",Datos!$H$26)</f>
        <v/>
      </c>
      <c r="L568" s="409" t="str">
        <f>IF($I568="","",INDEX(Datos!$D$25:$I$33,MATCH('G. VAR. MAKRO'!$M568,Datos!$E$25:$E$33,0),MATCH('G. VAR. MAKRO'!$L$6,Datos!$D$26:$I$26,0)))</f>
        <v/>
      </c>
      <c r="M568" s="407" t="str">
        <f>IF($I568="","",INDEX('Res.Aux.'!$A$12:$AE$722,MATCH($B568,'Res.Aux.'!$Y$12:$Y$722,0),MATCH(M$6,'Res.Aux.'!$A$22:$AE$22,0)))</f>
        <v/>
      </c>
      <c r="N568" s="410" t="str">
        <f>IF($B568="-","",INDEX('Res.Aux.'!$A$12:$AE$722,MATCH($B568,'Res.Aux.'!$Y$12:$Y$722,0),MATCH(N$6,'Res.Aux.'!$A$14:$AE$14,0)))</f>
        <v/>
      </c>
      <c r="O568" s="411"/>
      <c r="P568" s="412" t="str">
        <f t="shared" si="149"/>
        <v/>
      </c>
      <c r="Q568" s="413" t="str">
        <f t="shared" si="152"/>
        <v>ù</v>
      </c>
      <c r="R568" s="414" t="str">
        <f>IF($B568="-","",INDEX('Res.Aux.'!$A$12:$AE$722,MATCH($B568,'Res.Aux.'!$Y$12:$Y$722,0),MATCH(R$6,'Res.Aux.'!$A$15:$AE$15,0)))</f>
        <v/>
      </c>
      <c r="S568" s="415" t="str">
        <f>IF($B568="-","",INDEX('Res.Aux.'!$A$12:$AE$722,MATCH($B568,'Res.Aux.'!$Y$12:$Y$722,0),MATCH(S$6,'Res.Aux.'!$A$15:$AE$15,0)))</f>
        <v/>
      </c>
      <c r="T568" s="415" t="str">
        <f>IF($B568="-","",INDEX('Res.Aux.'!$A$12:$AE$722,MATCH($B568,'Res.Aux.'!$Y$12:$Y$722,0),MATCH(T$6,'Res.Aux.'!$A$15:$AE$15,0)))</f>
        <v/>
      </c>
      <c r="U568" s="416" t="str">
        <f>IF($B568="-","",INDEX('Res.Aux.'!$A$12:$AE$722,MATCH($B568,'Res.Aux.'!$Y$12:$Y$722,0),MATCH(U$6,'Res.Aux.'!$A$15:$AE$15,0)))</f>
        <v/>
      </c>
      <c r="V568" s="417"/>
      <c r="W568" s="414" t="str">
        <f t="shared" si="153"/>
        <v>-</v>
      </c>
      <c r="X568" s="415" t="str">
        <f t="shared" si="154"/>
        <v>-</v>
      </c>
      <c r="Y568" s="415" t="str">
        <f t="shared" si="155"/>
        <v>-</v>
      </c>
      <c r="Z568" s="416" t="str">
        <f t="shared" si="156"/>
        <v>-</v>
      </c>
      <c r="AA568" s="417"/>
      <c r="AB568" s="414" t="str">
        <f t="shared" si="157"/>
        <v>-</v>
      </c>
      <c r="AC568" s="415" t="str">
        <f t="shared" si="158"/>
        <v>-</v>
      </c>
      <c r="AD568" s="415" t="str">
        <f t="shared" si="159"/>
        <v>-</v>
      </c>
      <c r="AE568" s="416" t="str">
        <f t="shared" si="160"/>
        <v>-</v>
      </c>
      <c r="AF568" s="417"/>
      <c r="AG568" s="410" t="str">
        <f t="shared" si="161"/>
        <v>-</v>
      </c>
      <c r="AH568" s="417"/>
      <c r="AI568" s="418" t="str">
        <f t="shared" si="162"/>
        <v>ù</v>
      </c>
      <c r="AJ568" s="419" t="str">
        <f t="shared" si="163"/>
        <v>~</v>
      </c>
      <c r="AK568" s="417"/>
      <c r="AL568" s="414" t="str">
        <f t="shared" si="164"/>
        <v>-</v>
      </c>
      <c r="AM568" s="416" t="str">
        <f t="shared" si="165"/>
        <v>-</v>
      </c>
    </row>
    <row r="569" spans="2:39" ht="15" x14ac:dyDescent="0.3">
      <c r="B569" s="400" t="str">
        <f>IF(MAX(B$7:B568)+1&gt;MAX('Res.Aux.'!$Y$23:$Y$722),"-",MAX(B$7:B568)+1)</f>
        <v>-</v>
      </c>
      <c r="C569" s="401" t="str">
        <f>IF($B569="-","",INDEX('Res.Aux.'!$A$12:$AE$722,MATCH($B569,'Res.Aux.'!$Y$12:$Y$722,0),MATCH(C$6,'Res.Aux.'!$A$14:$AE$14,0)))</f>
        <v/>
      </c>
      <c r="D569" s="402" t="str">
        <f t="shared" si="150"/>
        <v/>
      </c>
      <c r="E569" s="403" t="str">
        <f>IF($B569="-","",INDEX('Res.Aux.'!$A$12:$AE$722,MATCH($B569,'Res.Aux.'!$Y$12:$Y$722,0),MATCH(E$6,'Res.Aux.'!$A$14:$AE$14,0)))</f>
        <v/>
      </c>
      <c r="F569" s="402" t="str">
        <f t="shared" si="151"/>
        <v/>
      </c>
      <c r="G569" s="404" t="str">
        <f>IF($B569="-","",INDEX('Res.Aux.'!$A$12:$AE$722,MATCH($B569,'Res.Aux.'!$Y$12:$Y$722,0),MATCH(G$6,'Res.Aux.'!$A$14:$AE$14,0)))</f>
        <v/>
      </c>
      <c r="H569" s="405" t="str">
        <f>IF($B569="-","",Datos!$I$16)</f>
        <v/>
      </c>
      <c r="I569" s="406" t="str">
        <f>IF($C569="","",Datos!$G$16)</f>
        <v/>
      </c>
      <c r="J569" s="407" t="str">
        <f>IF($B569="-","",INDEX('Res.Aux.'!$A$12:$AE$722,MATCH($B569,'Res.Aux.'!$Y$12:$Y$722,0),MATCH(J$6,'Res.Aux.'!$A$14:$AE$14,0)))</f>
        <v/>
      </c>
      <c r="K569" s="408" t="str">
        <f>IF($C569="","",Datos!$H$26)</f>
        <v/>
      </c>
      <c r="L569" s="409" t="str">
        <f>IF($I569="","",INDEX(Datos!$D$25:$I$33,MATCH('G. VAR. MAKRO'!$M569,Datos!$E$25:$E$33,0),MATCH('G. VAR. MAKRO'!$L$6,Datos!$D$26:$I$26,0)))</f>
        <v/>
      </c>
      <c r="M569" s="407" t="str">
        <f>IF($I569="","",INDEX('Res.Aux.'!$A$12:$AE$722,MATCH($B569,'Res.Aux.'!$Y$12:$Y$722,0),MATCH(M$6,'Res.Aux.'!$A$22:$AE$22,0)))</f>
        <v/>
      </c>
      <c r="N569" s="410" t="str">
        <f>IF($B569="-","",INDEX('Res.Aux.'!$A$12:$AE$722,MATCH($B569,'Res.Aux.'!$Y$12:$Y$722,0),MATCH(N$6,'Res.Aux.'!$A$14:$AE$14,0)))</f>
        <v/>
      </c>
      <c r="O569" s="411"/>
      <c r="P569" s="412" t="str">
        <f t="shared" si="149"/>
        <v/>
      </c>
      <c r="Q569" s="413" t="str">
        <f t="shared" si="152"/>
        <v>ù</v>
      </c>
      <c r="R569" s="414" t="str">
        <f>IF($B569="-","",INDEX('Res.Aux.'!$A$12:$AE$722,MATCH($B569,'Res.Aux.'!$Y$12:$Y$722,0),MATCH(R$6,'Res.Aux.'!$A$15:$AE$15,0)))</f>
        <v/>
      </c>
      <c r="S569" s="415" t="str">
        <f>IF($B569="-","",INDEX('Res.Aux.'!$A$12:$AE$722,MATCH($B569,'Res.Aux.'!$Y$12:$Y$722,0),MATCH(S$6,'Res.Aux.'!$A$15:$AE$15,0)))</f>
        <v/>
      </c>
      <c r="T569" s="415" t="str">
        <f>IF($B569="-","",INDEX('Res.Aux.'!$A$12:$AE$722,MATCH($B569,'Res.Aux.'!$Y$12:$Y$722,0),MATCH(T$6,'Res.Aux.'!$A$15:$AE$15,0)))</f>
        <v/>
      </c>
      <c r="U569" s="416" t="str">
        <f>IF($B569="-","",INDEX('Res.Aux.'!$A$12:$AE$722,MATCH($B569,'Res.Aux.'!$Y$12:$Y$722,0),MATCH(U$6,'Res.Aux.'!$A$15:$AE$15,0)))</f>
        <v/>
      </c>
      <c r="V569" s="417"/>
      <c r="W569" s="414" t="str">
        <f t="shared" si="153"/>
        <v>-</v>
      </c>
      <c r="X569" s="415" t="str">
        <f t="shared" si="154"/>
        <v>-</v>
      </c>
      <c r="Y569" s="415" t="str">
        <f t="shared" si="155"/>
        <v>-</v>
      </c>
      <c r="Z569" s="416" t="str">
        <f t="shared" si="156"/>
        <v>-</v>
      </c>
      <c r="AA569" s="417"/>
      <c r="AB569" s="414" t="str">
        <f t="shared" si="157"/>
        <v>-</v>
      </c>
      <c r="AC569" s="415" t="str">
        <f t="shared" si="158"/>
        <v>-</v>
      </c>
      <c r="AD569" s="415" t="str">
        <f t="shared" si="159"/>
        <v>-</v>
      </c>
      <c r="AE569" s="416" t="str">
        <f t="shared" si="160"/>
        <v>-</v>
      </c>
      <c r="AF569" s="417"/>
      <c r="AG569" s="410" t="str">
        <f t="shared" si="161"/>
        <v>-</v>
      </c>
      <c r="AH569" s="417"/>
      <c r="AI569" s="418" t="str">
        <f t="shared" si="162"/>
        <v>ù</v>
      </c>
      <c r="AJ569" s="419" t="str">
        <f t="shared" si="163"/>
        <v>~</v>
      </c>
      <c r="AK569" s="417"/>
      <c r="AL569" s="414" t="str">
        <f t="shared" si="164"/>
        <v>-</v>
      </c>
      <c r="AM569" s="416" t="str">
        <f t="shared" si="165"/>
        <v>-</v>
      </c>
    </row>
    <row r="570" spans="2:39" ht="15" x14ac:dyDescent="0.3">
      <c r="B570" s="400" t="str">
        <f>IF(MAX(B$7:B569)+1&gt;MAX('Res.Aux.'!$Y$23:$Y$722),"-",MAX(B$7:B569)+1)</f>
        <v>-</v>
      </c>
      <c r="C570" s="401" t="str">
        <f>IF($B570="-","",INDEX('Res.Aux.'!$A$12:$AE$722,MATCH($B570,'Res.Aux.'!$Y$12:$Y$722,0),MATCH(C$6,'Res.Aux.'!$A$14:$AE$14,0)))</f>
        <v/>
      </c>
      <c r="D570" s="402" t="str">
        <f t="shared" si="150"/>
        <v/>
      </c>
      <c r="E570" s="403" t="str">
        <f>IF($B570="-","",INDEX('Res.Aux.'!$A$12:$AE$722,MATCH($B570,'Res.Aux.'!$Y$12:$Y$722,0),MATCH(E$6,'Res.Aux.'!$A$14:$AE$14,0)))</f>
        <v/>
      </c>
      <c r="F570" s="402" t="str">
        <f t="shared" si="151"/>
        <v/>
      </c>
      <c r="G570" s="404" t="str">
        <f>IF($B570="-","",INDEX('Res.Aux.'!$A$12:$AE$722,MATCH($B570,'Res.Aux.'!$Y$12:$Y$722,0),MATCH(G$6,'Res.Aux.'!$A$14:$AE$14,0)))</f>
        <v/>
      </c>
      <c r="H570" s="405" t="str">
        <f>IF($B570="-","",Datos!$I$16)</f>
        <v/>
      </c>
      <c r="I570" s="406" t="str">
        <f>IF($C570="","",Datos!$G$16)</f>
        <v/>
      </c>
      <c r="J570" s="407" t="str">
        <f>IF($B570="-","",INDEX('Res.Aux.'!$A$12:$AE$722,MATCH($B570,'Res.Aux.'!$Y$12:$Y$722,0),MATCH(J$6,'Res.Aux.'!$A$14:$AE$14,0)))</f>
        <v/>
      </c>
      <c r="K570" s="408" t="str">
        <f>IF($C570="","",Datos!$H$26)</f>
        <v/>
      </c>
      <c r="L570" s="409" t="str">
        <f>IF($I570="","",INDEX(Datos!$D$25:$I$33,MATCH('G. VAR. MAKRO'!$M570,Datos!$E$25:$E$33,0),MATCH('G. VAR. MAKRO'!$L$6,Datos!$D$26:$I$26,0)))</f>
        <v/>
      </c>
      <c r="M570" s="407" t="str">
        <f>IF($I570="","",INDEX('Res.Aux.'!$A$12:$AE$722,MATCH($B570,'Res.Aux.'!$Y$12:$Y$722,0),MATCH(M$6,'Res.Aux.'!$A$22:$AE$22,0)))</f>
        <v/>
      </c>
      <c r="N570" s="410" t="str">
        <f>IF($B570="-","",INDEX('Res.Aux.'!$A$12:$AE$722,MATCH($B570,'Res.Aux.'!$Y$12:$Y$722,0),MATCH(N$6,'Res.Aux.'!$A$14:$AE$14,0)))</f>
        <v/>
      </c>
      <c r="O570" s="411"/>
      <c r="P570" s="412" t="str">
        <f t="shared" si="149"/>
        <v/>
      </c>
      <c r="Q570" s="413" t="str">
        <f t="shared" si="152"/>
        <v>ù</v>
      </c>
      <c r="R570" s="414" t="str">
        <f>IF($B570="-","",INDEX('Res.Aux.'!$A$12:$AE$722,MATCH($B570,'Res.Aux.'!$Y$12:$Y$722,0),MATCH(R$6,'Res.Aux.'!$A$15:$AE$15,0)))</f>
        <v/>
      </c>
      <c r="S570" s="415" t="str">
        <f>IF($B570="-","",INDEX('Res.Aux.'!$A$12:$AE$722,MATCH($B570,'Res.Aux.'!$Y$12:$Y$722,0),MATCH(S$6,'Res.Aux.'!$A$15:$AE$15,0)))</f>
        <v/>
      </c>
      <c r="T570" s="415" t="str">
        <f>IF($B570="-","",INDEX('Res.Aux.'!$A$12:$AE$722,MATCH($B570,'Res.Aux.'!$Y$12:$Y$722,0),MATCH(T$6,'Res.Aux.'!$A$15:$AE$15,0)))</f>
        <v/>
      </c>
      <c r="U570" s="416" t="str">
        <f>IF($B570="-","",INDEX('Res.Aux.'!$A$12:$AE$722,MATCH($B570,'Res.Aux.'!$Y$12:$Y$722,0),MATCH(U$6,'Res.Aux.'!$A$15:$AE$15,0)))</f>
        <v/>
      </c>
      <c r="V570" s="417"/>
      <c r="W570" s="414" t="str">
        <f t="shared" si="153"/>
        <v>-</v>
      </c>
      <c r="X570" s="415" t="str">
        <f t="shared" si="154"/>
        <v>-</v>
      </c>
      <c r="Y570" s="415" t="str">
        <f t="shared" si="155"/>
        <v>-</v>
      </c>
      <c r="Z570" s="416" t="str">
        <f t="shared" si="156"/>
        <v>-</v>
      </c>
      <c r="AA570" s="417"/>
      <c r="AB570" s="414" t="str">
        <f t="shared" si="157"/>
        <v>-</v>
      </c>
      <c r="AC570" s="415" t="str">
        <f t="shared" si="158"/>
        <v>-</v>
      </c>
      <c r="AD570" s="415" t="str">
        <f t="shared" si="159"/>
        <v>-</v>
      </c>
      <c r="AE570" s="416" t="str">
        <f t="shared" si="160"/>
        <v>-</v>
      </c>
      <c r="AF570" s="417"/>
      <c r="AG570" s="410" t="str">
        <f t="shared" si="161"/>
        <v>-</v>
      </c>
      <c r="AH570" s="417"/>
      <c r="AI570" s="418" t="str">
        <f t="shared" si="162"/>
        <v>ù</v>
      </c>
      <c r="AJ570" s="419" t="str">
        <f t="shared" si="163"/>
        <v>~</v>
      </c>
      <c r="AK570" s="417"/>
      <c r="AL570" s="414" t="str">
        <f t="shared" si="164"/>
        <v>-</v>
      </c>
      <c r="AM570" s="416" t="str">
        <f t="shared" si="165"/>
        <v>-</v>
      </c>
    </row>
    <row r="571" spans="2:39" ht="15" x14ac:dyDescent="0.3">
      <c r="B571" s="400" t="str">
        <f>IF(MAX(B$7:B570)+1&gt;MAX('Res.Aux.'!$Y$23:$Y$722),"-",MAX(B$7:B570)+1)</f>
        <v>-</v>
      </c>
      <c r="C571" s="401" t="str">
        <f>IF($B571="-","",INDEX('Res.Aux.'!$A$12:$AE$722,MATCH($B571,'Res.Aux.'!$Y$12:$Y$722,0),MATCH(C$6,'Res.Aux.'!$A$14:$AE$14,0)))</f>
        <v/>
      </c>
      <c r="D571" s="402" t="str">
        <f t="shared" si="150"/>
        <v/>
      </c>
      <c r="E571" s="403" t="str">
        <f>IF($B571="-","",INDEX('Res.Aux.'!$A$12:$AE$722,MATCH($B571,'Res.Aux.'!$Y$12:$Y$722,0),MATCH(E$6,'Res.Aux.'!$A$14:$AE$14,0)))</f>
        <v/>
      </c>
      <c r="F571" s="402" t="str">
        <f t="shared" si="151"/>
        <v/>
      </c>
      <c r="G571" s="404" t="str">
        <f>IF($B571="-","",INDEX('Res.Aux.'!$A$12:$AE$722,MATCH($B571,'Res.Aux.'!$Y$12:$Y$722,0),MATCH(G$6,'Res.Aux.'!$A$14:$AE$14,0)))</f>
        <v/>
      </c>
      <c r="H571" s="405" t="str">
        <f>IF($B571="-","",Datos!$I$16)</f>
        <v/>
      </c>
      <c r="I571" s="406" t="str">
        <f>IF($C571="","",Datos!$G$16)</f>
        <v/>
      </c>
      <c r="J571" s="407" t="str">
        <f>IF($B571="-","",INDEX('Res.Aux.'!$A$12:$AE$722,MATCH($B571,'Res.Aux.'!$Y$12:$Y$722,0),MATCH(J$6,'Res.Aux.'!$A$14:$AE$14,0)))</f>
        <v/>
      </c>
      <c r="K571" s="408" t="str">
        <f>IF($C571="","",Datos!$H$26)</f>
        <v/>
      </c>
      <c r="L571" s="409" t="str">
        <f>IF($I571="","",INDEX(Datos!$D$25:$I$33,MATCH('G. VAR. MAKRO'!$M571,Datos!$E$25:$E$33,0),MATCH('G. VAR. MAKRO'!$L$6,Datos!$D$26:$I$26,0)))</f>
        <v/>
      </c>
      <c r="M571" s="407" t="str">
        <f>IF($I571="","",INDEX('Res.Aux.'!$A$12:$AE$722,MATCH($B571,'Res.Aux.'!$Y$12:$Y$722,0),MATCH(M$6,'Res.Aux.'!$A$22:$AE$22,0)))</f>
        <v/>
      </c>
      <c r="N571" s="410" t="str">
        <f>IF($B571="-","",INDEX('Res.Aux.'!$A$12:$AE$722,MATCH($B571,'Res.Aux.'!$Y$12:$Y$722,0),MATCH(N$6,'Res.Aux.'!$A$14:$AE$14,0)))</f>
        <v/>
      </c>
      <c r="O571" s="411"/>
      <c r="P571" s="412" t="str">
        <f t="shared" si="149"/>
        <v/>
      </c>
      <c r="Q571" s="413" t="str">
        <f t="shared" si="152"/>
        <v>ù</v>
      </c>
      <c r="R571" s="414" t="str">
        <f>IF($B571="-","",INDEX('Res.Aux.'!$A$12:$AE$722,MATCH($B571,'Res.Aux.'!$Y$12:$Y$722,0),MATCH(R$6,'Res.Aux.'!$A$15:$AE$15,0)))</f>
        <v/>
      </c>
      <c r="S571" s="415" t="str">
        <f>IF($B571="-","",INDEX('Res.Aux.'!$A$12:$AE$722,MATCH($B571,'Res.Aux.'!$Y$12:$Y$722,0),MATCH(S$6,'Res.Aux.'!$A$15:$AE$15,0)))</f>
        <v/>
      </c>
      <c r="T571" s="415" t="str">
        <f>IF($B571="-","",INDEX('Res.Aux.'!$A$12:$AE$722,MATCH($B571,'Res.Aux.'!$Y$12:$Y$722,0),MATCH(T$6,'Res.Aux.'!$A$15:$AE$15,0)))</f>
        <v/>
      </c>
      <c r="U571" s="416" t="str">
        <f>IF($B571="-","",INDEX('Res.Aux.'!$A$12:$AE$722,MATCH($B571,'Res.Aux.'!$Y$12:$Y$722,0),MATCH(U$6,'Res.Aux.'!$A$15:$AE$15,0)))</f>
        <v/>
      </c>
      <c r="V571" s="417"/>
      <c r="W571" s="414" t="str">
        <f t="shared" si="153"/>
        <v>-</v>
      </c>
      <c r="X571" s="415" t="str">
        <f t="shared" si="154"/>
        <v>-</v>
      </c>
      <c r="Y571" s="415" t="str">
        <f t="shared" si="155"/>
        <v>-</v>
      </c>
      <c r="Z571" s="416" t="str">
        <f t="shared" si="156"/>
        <v>-</v>
      </c>
      <c r="AA571" s="417"/>
      <c r="AB571" s="414" t="str">
        <f t="shared" si="157"/>
        <v>-</v>
      </c>
      <c r="AC571" s="415" t="str">
        <f t="shared" si="158"/>
        <v>-</v>
      </c>
      <c r="AD571" s="415" t="str">
        <f t="shared" si="159"/>
        <v>-</v>
      </c>
      <c r="AE571" s="416" t="str">
        <f t="shared" si="160"/>
        <v>-</v>
      </c>
      <c r="AF571" s="417"/>
      <c r="AG571" s="410" t="str">
        <f t="shared" si="161"/>
        <v>-</v>
      </c>
      <c r="AH571" s="417"/>
      <c r="AI571" s="418" t="str">
        <f t="shared" si="162"/>
        <v>ù</v>
      </c>
      <c r="AJ571" s="419" t="str">
        <f t="shared" si="163"/>
        <v>~</v>
      </c>
      <c r="AK571" s="417"/>
      <c r="AL571" s="414" t="str">
        <f t="shared" si="164"/>
        <v>-</v>
      </c>
      <c r="AM571" s="416" t="str">
        <f t="shared" si="165"/>
        <v>-</v>
      </c>
    </row>
    <row r="572" spans="2:39" ht="15" x14ac:dyDescent="0.3">
      <c r="B572" s="400" t="str">
        <f>IF(MAX(B$7:B571)+1&gt;MAX('Res.Aux.'!$Y$23:$Y$722),"-",MAX(B$7:B571)+1)</f>
        <v>-</v>
      </c>
      <c r="C572" s="401" t="str">
        <f>IF($B572="-","",INDEX('Res.Aux.'!$A$12:$AE$722,MATCH($B572,'Res.Aux.'!$Y$12:$Y$722,0),MATCH(C$6,'Res.Aux.'!$A$14:$AE$14,0)))</f>
        <v/>
      </c>
      <c r="D572" s="402" t="str">
        <f t="shared" si="150"/>
        <v/>
      </c>
      <c r="E572" s="403" t="str">
        <f>IF($B572="-","",INDEX('Res.Aux.'!$A$12:$AE$722,MATCH($B572,'Res.Aux.'!$Y$12:$Y$722,0),MATCH(E$6,'Res.Aux.'!$A$14:$AE$14,0)))</f>
        <v/>
      </c>
      <c r="F572" s="402" t="str">
        <f t="shared" si="151"/>
        <v/>
      </c>
      <c r="G572" s="404" t="str">
        <f>IF($B572="-","",INDEX('Res.Aux.'!$A$12:$AE$722,MATCH($B572,'Res.Aux.'!$Y$12:$Y$722,0),MATCH(G$6,'Res.Aux.'!$A$14:$AE$14,0)))</f>
        <v/>
      </c>
      <c r="H572" s="405" t="str">
        <f>IF($B572="-","",Datos!$I$16)</f>
        <v/>
      </c>
      <c r="I572" s="406" t="str">
        <f>IF($C572="","",Datos!$G$16)</f>
        <v/>
      </c>
      <c r="J572" s="407" t="str">
        <f>IF($B572="-","",INDEX('Res.Aux.'!$A$12:$AE$722,MATCH($B572,'Res.Aux.'!$Y$12:$Y$722,0),MATCH(J$6,'Res.Aux.'!$A$14:$AE$14,0)))</f>
        <v/>
      </c>
      <c r="K572" s="408" t="str">
        <f>IF($C572="","",Datos!$H$26)</f>
        <v/>
      </c>
      <c r="L572" s="409" t="str">
        <f>IF($I572="","",INDEX(Datos!$D$25:$I$33,MATCH('G. VAR. MAKRO'!$M572,Datos!$E$25:$E$33,0),MATCH('G. VAR. MAKRO'!$L$6,Datos!$D$26:$I$26,0)))</f>
        <v/>
      </c>
      <c r="M572" s="407" t="str">
        <f>IF($I572="","",INDEX('Res.Aux.'!$A$12:$AE$722,MATCH($B572,'Res.Aux.'!$Y$12:$Y$722,0),MATCH(M$6,'Res.Aux.'!$A$22:$AE$22,0)))</f>
        <v/>
      </c>
      <c r="N572" s="410" t="str">
        <f>IF($B572="-","",INDEX('Res.Aux.'!$A$12:$AE$722,MATCH($B572,'Res.Aux.'!$Y$12:$Y$722,0),MATCH(N$6,'Res.Aux.'!$A$14:$AE$14,0)))</f>
        <v/>
      </c>
      <c r="O572" s="411"/>
      <c r="P572" s="412" t="str">
        <f t="shared" si="149"/>
        <v/>
      </c>
      <c r="Q572" s="413" t="str">
        <f t="shared" si="152"/>
        <v>ù</v>
      </c>
      <c r="R572" s="414" t="str">
        <f>IF($B572="-","",INDEX('Res.Aux.'!$A$12:$AE$722,MATCH($B572,'Res.Aux.'!$Y$12:$Y$722,0),MATCH(R$6,'Res.Aux.'!$A$15:$AE$15,0)))</f>
        <v/>
      </c>
      <c r="S572" s="415" t="str">
        <f>IF($B572="-","",INDEX('Res.Aux.'!$A$12:$AE$722,MATCH($B572,'Res.Aux.'!$Y$12:$Y$722,0),MATCH(S$6,'Res.Aux.'!$A$15:$AE$15,0)))</f>
        <v/>
      </c>
      <c r="T572" s="415" t="str">
        <f>IF($B572="-","",INDEX('Res.Aux.'!$A$12:$AE$722,MATCH($B572,'Res.Aux.'!$Y$12:$Y$722,0),MATCH(T$6,'Res.Aux.'!$A$15:$AE$15,0)))</f>
        <v/>
      </c>
      <c r="U572" s="416" t="str">
        <f>IF($B572="-","",INDEX('Res.Aux.'!$A$12:$AE$722,MATCH($B572,'Res.Aux.'!$Y$12:$Y$722,0),MATCH(U$6,'Res.Aux.'!$A$15:$AE$15,0)))</f>
        <v/>
      </c>
      <c r="V572" s="417"/>
      <c r="W572" s="414" t="str">
        <f t="shared" si="153"/>
        <v>-</v>
      </c>
      <c r="X572" s="415" t="str">
        <f t="shared" si="154"/>
        <v>-</v>
      </c>
      <c r="Y572" s="415" t="str">
        <f t="shared" si="155"/>
        <v>-</v>
      </c>
      <c r="Z572" s="416" t="str">
        <f t="shared" si="156"/>
        <v>-</v>
      </c>
      <c r="AA572" s="417"/>
      <c r="AB572" s="414" t="str">
        <f t="shared" si="157"/>
        <v>-</v>
      </c>
      <c r="AC572" s="415" t="str">
        <f t="shared" si="158"/>
        <v>-</v>
      </c>
      <c r="AD572" s="415" t="str">
        <f t="shared" si="159"/>
        <v>-</v>
      </c>
      <c r="AE572" s="416" t="str">
        <f t="shared" si="160"/>
        <v>-</v>
      </c>
      <c r="AF572" s="417"/>
      <c r="AG572" s="410" t="str">
        <f t="shared" si="161"/>
        <v>-</v>
      </c>
      <c r="AH572" s="417"/>
      <c r="AI572" s="418" t="str">
        <f t="shared" si="162"/>
        <v>ù</v>
      </c>
      <c r="AJ572" s="419" t="str">
        <f t="shared" si="163"/>
        <v>~</v>
      </c>
      <c r="AK572" s="417"/>
      <c r="AL572" s="414" t="str">
        <f t="shared" si="164"/>
        <v>-</v>
      </c>
      <c r="AM572" s="416" t="str">
        <f t="shared" si="165"/>
        <v>-</v>
      </c>
    </row>
    <row r="573" spans="2:39" ht="15" x14ac:dyDescent="0.3">
      <c r="B573" s="400" t="str">
        <f>IF(MAX(B$7:B572)+1&gt;MAX('Res.Aux.'!$Y$23:$Y$722),"-",MAX(B$7:B572)+1)</f>
        <v>-</v>
      </c>
      <c r="C573" s="401" t="str">
        <f>IF($B573="-","",INDEX('Res.Aux.'!$A$12:$AE$722,MATCH($B573,'Res.Aux.'!$Y$12:$Y$722,0),MATCH(C$6,'Res.Aux.'!$A$14:$AE$14,0)))</f>
        <v/>
      </c>
      <c r="D573" s="402" t="str">
        <f t="shared" si="150"/>
        <v/>
      </c>
      <c r="E573" s="403" t="str">
        <f>IF($B573="-","",INDEX('Res.Aux.'!$A$12:$AE$722,MATCH($B573,'Res.Aux.'!$Y$12:$Y$722,0),MATCH(E$6,'Res.Aux.'!$A$14:$AE$14,0)))</f>
        <v/>
      </c>
      <c r="F573" s="402" t="str">
        <f t="shared" si="151"/>
        <v/>
      </c>
      <c r="G573" s="404" t="str">
        <f>IF($B573="-","",INDEX('Res.Aux.'!$A$12:$AE$722,MATCH($B573,'Res.Aux.'!$Y$12:$Y$722,0),MATCH(G$6,'Res.Aux.'!$A$14:$AE$14,0)))</f>
        <v/>
      </c>
      <c r="H573" s="405" t="str">
        <f>IF($B573="-","",Datos!$I$16)</f>
        <v/>
      </c>
      <c r="I573" s="406" t="str">
        <f>IF($C573="","",Datos!$G$16)</f>
        <v/>
      </c>
      <c r="J573" s="407" t="str">
        <f>IF($B573="-","",INDEX('Res.Aux.'!$A$12:$AE$722,MATCH($B573,'Res.Aux.'!$Y$12:$Y$722,0),MATCH(J$6,'Res.Aux.'!$A$14:$AE$14,0)))</f>
        <v/>
      </c>
      <c r="K573" s="408" t="str">
        <f>IF($C573="","",Datos!$H$26)</f>
        <v/>
      </c>
      <c r="L573" s="409" t="str">
        <f>IF($I573="","",INDEX(Datos!$D$25:$I$33,MATCH('G. VAR. MAKRO'!$M573,Datos!$E$25:$E$33,0),MATCH('G. VAR. MAKRO'!$L$6,Datos!$D$26:$I$26,0)))</f>
        <v/>
      </c>
      <c r="M573" s="407" t="str">
        <f>IF($I573="","",INDEX('Res.Aux.'!$A$12:$AE$722,MATCH($B573,'Res.Aux.'!$Y$12:$Y$722,0),MATCH(M$6,'Res.Aux.'!$A$22:$AE$22,0)))</f>
        <v/>
      </c>
      <c r="N573" s="410" t="str">
        <f>IF($B573="-","",INDEX('Res.Aux.'!$A$12:$AE$722,MATCH($B573,'Res.Aux.'!$Y$12:$Y$722,0),MATCH(N$6,'Res.Aux.'!$A$14:$AE$14,0)))</f>
        <v/>
      </c>
      <c r="O573" s="411"/>
      <c r="P573" s="412" t="str">
        <f t="shared" si="149"/>
        <v/>
      </c>
      <c r="Q573" s="413" t="str">
        <f t="shared" si="152"/>
        <v>ù</v>
      </c>
      <c r="R573" s="414" t="str">
        <f>IF($B573="-","",INDEX('Res.Aux.'!$A$12:$AE$722,MATCH($B573,'Res.Aux.'!$Y$12:$Y$722,0),MATCH(R$6,'Res.Aux.'!$A$15:$AE$15,0)))</f>
        <v/>
      </c>
      <c r="S573" s="415" t="str">
        <f>IF($B573="-","",INDEX('Res.Aux.'!$A$12:$AE$722,MATCH($B573,'Res.Aux.'!$Y$12:$Y$722,0),MATCH(S$6,'Res.Aux.'!$A$15:$AE$15,0)))</f>
        <v/>
      </c>
      <c r="T573" s="415" t="str">
        <f>IF($B573="-","",INDEX('Res.Aux.'!$A$12:$AE$722,MATCH($B573,'Res.Aux.'!$Y$12:$Y$722,0),MATCH(T$6,'Res.Aux.'!$A$15:$AE$15,0)))</f>
        <v/>
      </c>
      <c r="U573" s="416" t="str">
        <f>IF($B573="-","",INDEX('Res.Aux.'!$A$12:$AE$722,MATCH($B573,'Res.Aux.'!$Y$12:$Y$722,0),MATCH(U$6,'Res.Aux.'!$A$15:$AE$15,0)))</f>
        <v/>
      </c>
      <c r="V573" s="417"/>
      <c r="W573" s="414" t="str">
        <f t="shared" si="153"/>
        <v>-</v>
      </c>
      <c r="X573" s="415" t="str">
        <f t="shared" si="154"/>
        <v>-</v>
      </c>
      <c r="Y573" s="415" t="str">
        <f t="shared" si="155"/>
        <v>-</v>
      </c>
      <c r="Z573" s="416" t="str">
        <f t="shared" si="156"/>
        <v>-</v>
      </c>
      <c r="AA573" s="417"/>
      <c r="AB573" s="414" t="str">
        <f t="shared" si="157"/>
        <v>-</v>
      </c>
      <c r="AC573" s="415" t="str">
        <f t="shared" si="158"/>
        <v>-</v>
      </c>
      <c r="AD573" s="415" t="str">
        <f t="shared" si="159"/>
        <v>-</v>
      </c>
      <c r="AE573" s="416" t="str">
        <f t="shared" si="160"/>
        <v>-</v>
      </c>
      <c r="AF573" s="417"/>
      <c r="AG573" s="410" t="str">
        <f t="shared" si="161"/>
        <v>-</v>
      </c>
      <c r="AH573" s="417"/>
      <c r="AI573" s="418" t="str">
        <f t="shared" si="162"/>
        <v>ù</v>
      </c>
      <c r="AJ573" s="419" t="str">
        <f t="shared" si="163"/>
        <v>~</v>
      </c>
      <c r="AK573" s="417"/>
      <c r="AL573" s="414" t="str">
        <f t="shared" si="164"/>
        <v>-</v>
      </c>
      <c r="AM573" s="416" t="str">
        <f t="shared" si="165"/>
        <v>-</v>
      </c>
    </row>
    <row r="574" spans="2:39" ht="15" x14ac:dyDescent="0.3">
      <c r="B574" s="400" t="str">
        <f>IF(MAX(B$7:B573)+1&gt;MAX('Res.Aux.'!$Y$23:$Y$722),"-",MAX(B$7:B573)+1)</f>
        <v>-</v>
      </c>
      <c r="C574" s="401" t="str">
        <f>IF($B574="-","",INDEX('Res.Aux.'!$A$12:$AE$722,MATCH($B574,'Res.Aux.'!$Y$12:$Y$722,0),MATCH(C$6,'Res.Aux.'!$A$14:$AE$14,0)))</f>
        <v/>
      </c>
      <c r="D574" s="402" t="str">
        <f t="shared" si="150"/>
        <v/>
      </c>
      <c r="E574" s="403" t="str">
        <f>IF($B574="-","",INDEX('Res.Aux.'!$A$12:$AE$722,MATCH($B574,'Res.Aux.'!$Y$12:$Y$722,0),MATCH(E$6,'Res.Aux.'!$A$14:$AE$14,0)))</f>
        <v/>
      </c>
      <c r="F574" s="402" t="str">
        <f t="shared" si="151"/>
        <v/>
      </c>
      <c r="G574" s="404" t="str">
        <f>IF($B574="-","",INDEX('Res.Aux.'!$A$12:$AE$722,MATCH($B574,'Res.Aux.'!$Y$12:$Y$722,0),MATCH(G$6,'Res.Aux.'!$A$14:$AE$14,0)))</f>
        <v/>
      </c>
      <c r="H574" s="405" t="str">
        <f>IF($B574="-","",Datos!$I$16)</f>
        <v/>
      </c>
      <c r="I574" s="406" t="str">
        <f>IF($C574="","",Datos!$G$16)</f>
        <v/>
      </c>
      <c r="J574" s="407" t="str">
        <f>IF($B574="-","",INDEX('Res.Aux.'!$A$12:$AE$722,MATCH($B574,'Res.Aux.'!$Y$12:$Y$722,0),MATCH(J$6,'Res.Aux.'!$A$14:$AE$14,0)))</f>
        <v/>
      </c>
      <c r="K574" s="408" t="str">
        <f>IF($C574="","",Datos!$H$26)</f>
        <v/>
      </c>
      <c r="L574" s="409" t="str">
        <f>IF($I574="","",INDEX(Datos!$D$25:$I$33,MATCH('G. VAR. MAKRO'!$M574,Datos!$E$25:$E$33,0),MATCH('G. VAR. MAKRO'!$L$6,Datos!$D$26:$I$26,0)))</f>
        <v/>
      </c>
      <c r="M574" s="407" t="str">
        <f>IF($I574="","",INDEX('Res.Aux.'!$A$12:$AE$722,MATCH($B574,'Res.Aux.'!$Y$12:$Y$722,0),MATCH(M$6,'Res.Aux.'!$A$22:$AE$22,0)))</f>
        <v/>
      </c>
      <c r="N574" s="410" t="str">
        <f>IF($B574="-","",INDEX('Res.Aux.'!$A$12:$AE$722,MATCH($B574,'Res.Aux.'!$Y$12:$Y$722,0),MATCH(N$6,'Res.Aux.'!$A$14:$AE$14,0)))</f>
        <v/>
      </c>
      <c r="O574" s="411"/>
      <c r="P574" s="412" t="str">
        <f t="shared" si="149"/>
        <v/>
      </c>
      <c r="Q574" s="413" t="str">
        <f t="shared" si="152"/>
        <v>ù</v>
      </c>
      <c r="R574" s="414" t="str">
        <f>IF($B574="-","",INDEX('Res.Aux.'!$A$12:$AE$722,MATCH($B574,'Res.Aux.'!$Y$12:$Y$722,0),MATCH(R$6,'Res.Aux.'!$A$15:$AE$15,0)))</f>
        <v/>
      </c>
      <c r="S574" s="415" t="str">
        <f>IF($B574="-","",INDEX('Res.Aux.'!$A$12:$AE$722,MATCH($B574,'Res.Aux.'!$Y$12:$Y$722,0),MATCH(S$6,'Res.Aux.'!$A$15:$AE$15,0)))</f>
        <v/>
      </c>
      <c r="T574" s="415" t="str">
        <f>IF($B574="-","",INDEX('Res.Aux.'!$A$12:$AE$722,MATCH($B574,'Res.Aux.'!$Y$12:$Y$722,0),MATCH(T$6,'Res.Aux.'!$A$15:$AE$15,0)))</f>
        <v/>
      </c>
      <c r="U574" s="416" t="str">
        <f>IF($B574="-","",INDEX('Res.Aux.'!$A$12:$AE$722,MATCH($B574,'Res.Aux.'!$Y$12:$Y$722,0),MATCH(U$6,'Res.Aux.'!$A$15:$AE$15,0)))</f>
        <v/>
      </c>
      <c r="V574" s="417"/>
      <c r="W574" s="414" t="str">
        <f t="shared" si="153"/>
        <v>-</v>
      </c>
      <c r="X574" s="415" t="str">
        <f t="shared" si="154"/>
        <v>-</v>
      </c>
      <c r="Y574" s="415" t="str">
        <f t="shared" si="155"/>
        <v>-</v>
      </c>
      <c r="Z574" s="416" t="str">
        <f t="shared" si="156"/>
        <v>-</v>
      </c>
      <c r="AA574" s="417"/>
      <c r="AB574" s="414" t="str">
        <f t="shared" si="157"/>
        <v>-</v>
      </c>
      <c r="AC574" s="415" t="str">
        <f t="shared" si="158"/>
        <v>-</v>
      </c>
      <c r="AD574" s="415" t="str">
        <f t="shared" si="159"/>
        <v>-</v>
      </c>
      <c r="AE574" s="416" t="str">
        <f t="shared" si="160"/>
        <v>-</v>
      </c>
      <c r="AF574" s="417"/>
      <c r="AG574" s="410" t="str">
        <f t="shared" si="161"/>
        <v>-</v>
      </c>
      <c r="AH574" s="417"/>
      <c r="AI574" s="418" t="str">
        <f t="shared" si="162"/>
        <v>ù</v>
      </c>
      <c r="AJ574" s="419" t="str">
        <f t="shared" si="163"/>
        <v>~</v>
      </c>
      <c r="AK574" s="417"/>
      <c r="AL574" s="414" t="str">
        <f t="shared" si="164"/>
        <v>-</v>
      </c>
      <c r="AM574" s="416" t="str">
        <f t="shared" si="165"/>
        <v>-</v>
      </c>
    </row>
    <row r="575" spans="2:39" ht="15" x14ac:dyDescent="0.3">
      <c r="B575" s="400" t="str">
        <f>IF(MAX(B$7:B574)+1&gt;MAX('Res.Aux.'!$Y$23:$Y$722),"-",MAX(B$7:B574)+1)</f>
        <v>-</v>
      </c>
      <c r="C575" s="401" t="str">
        <f>IF($B575="-","",INDEX('Res.Aux.'!$A$12:$AE$722,MATCH($B575,'Res.Aux.'!$Y$12:$Y$722,0),MATCH(C$6,'Res.Aux.'!$A$14:$AE$14,0)))</f>
        <v/>
      </c>
      <c r="D575" s="402" t="str">
        <f t="shared" si="150"/>
        <v/>
      </c>
      <c r="E575" s="403" t="str">
        <f>IF($B575="-","",INDEX('Res.Aux.'!$A$12:$AE$722,MATCH($B575,'Res.Aux.'!$Y$12:$Y$722,0),MATCH(E$6,'Res.Aux.'!$A$14:$AE$14,0)))</f>
        <v/>
      </c>
      <c r="F575" s="402" t="str">
        <f t="shared" si="151"/>
        <v/>
      </c>
      <c r="G575" s="404" t="str">
        <f>IF($B575="-","",INDEX('Res.Aux.'!$A$12:$AE$722,MATCH($B575,'Res.Aux.'!$Y$12:$Y$722,0),MATCH(G$6,'Res.Aux.'!$A$14:$AE$14,0)))</f>
        <v/>
      </c>
      <c r="H575" s="405" t="str">
        <f>IF($B575="-","",Datos!$I$16)</f>
        <v/>
      </c>
      <c r="I575" s="406" t="str">
        <f>IF($C575="","",Datos!$G$16)</f>
        <v/>
      </c>
      <c r="J575" s="407" t="str">
        <f>IF($B575="-","",INDEX('Res.Aux.'!$A$12:$AE$722,MATCH($B575,'Res.Aux.'!$Y$12:$Y$722,0),MATCH(J$6,'Res.Aux.'!$A$14:$AE$14,0)))</f>
        <v/>
      </c>
      <c r="K575" s="408" t="str">
        <f>IF($C575="","",Datos!$H$26)</f>
        <v/>
      </c>
      <c r="L575" s="409" t="str">
        <f>IF($I575="","",INDEX(Datos!$D$25:$I$33,MATCH('G. VAR. MAKRO'!$M575,Datos!$E$25:$E$33,0),MATCH('G. VAR. MAKRO'!$L$6,Datos!$D$26:$I$26,0)))</f>
        <v/>
      </c>
      <c r="M575" s="407" t="str">
        <f>IF($I575="","",INDEX('Res.Aux.'!$A$12:$AE$722,MATCH($B575,'Res.Aux.'!$Y$12:$Y$722,0),MATCH(M$6,'Res.Aux.'!$A$22:$AE$22,0)))</f>
        <v/>
      </c>
      <c r="N575" s="410" t="str">
        <f>IF($B575="-","",INDEX('Res.Aux.'!$A$12:$AE$722,MATCH($B575,'Res.Aux.'!$Y$12:$Y$722,0),MATCH(N$6,'Res.Aux.'!$A$14:$AE$14,0)))</f>
        <v/>
      </c>
      <c r="O575" s="411"/>
      <c r="P575" s="412" t="str">
        <f t="shared" si="149"/>
        <v/>
      </c>
      <c r="Q575" s="413" t="str">
        <f t="shared" si="152"/>
        <v>ù</v>
      </c>
      <c r="R575" s="414" t="str">
        <f>IF($B575="-","",INDEX('Res.Aux.'!$A$12:$AE$722,MATCH($B575,'Res.Aux.'!$Y$12:$Y$722,0),MATCH(R$6,'Res.Aux.'!$A$15:$AE$15,0)))</f>
        <v/>
      </c>
      <c r="S575" s="415" t="str">
        <f>IF($B575="-","",INDEX('Res.Aux.'!$A$12:$AE$722,MATCH($B575,'Res.Aux.'!$Y$12:$Y$722,0),MATCH(S$6,'Res.Aux.'!$A$15:$AE$15,0)))</f>
        <v/>
      </c>
      <c r="T575" s="415" t="str">
        <f>IF($B575="-","",INDEX('Res.Aux.'!$A$12:$AE$722,MATCH($B575,'Res.Aux.'!$Y$12:$Y$722,0),MATCH(T$6,'Res.Aux.'!$A$15:$AE$15,0)))</f>
        <v/>
      </c>
      <c r="U575" s="416" t="str">
        <f>IF($B575="-","",INDEX('Res.Aux.'!$A$12:$AE$722,MATCH($B575,'Res.Aux.'!$Y$12:$Y$722,0),MATCH(U$6,'Res.Aux.'!$A$15:$AE$15,0)))</f>
        <v/>
      </c>
      <c r="V575" s="417"/>
      <c r="W575" s="414" t="str">
        <f t="shared" si="153"/>
        <v>-</v>
      </c>
      <c r="X575" s="415" t="str">
        <f t="shared" si="154"/>
        <v>-</v>
      </c>
      <c r="Y575" s="415" t="str">
        <f t="shared" si="155"/>
        <v>-</v>
      </c>
      <c r="Z575" s="416" t="str">
        <f t="shared" si="156"/>
        <v>-</v>
      </c>
      <c r="AA575" s="417"/>
      <c r="AB575" s="414" t="str">
        <f t="shared" si="157"/>
        <v>-</v>
      </c>
      <c r="AC575" s="415" t="str">
        <f t="shared" si="158"/>
        <v>-</v>
      </c>
      <c r="AD575" s="415" t="str">
        <f t="shared" si="159"/>
        <v>-</v>
      </c>
      <c r="AE575" s="416" t="str">
        <f t="shared" si="160"/>
        <v>-</v>
      </c>
      <c r="AF575" s="417"/>
      <c r="AG575" s="410" t="str">
        <f t="shared" si="161"/>
        <v>-</v>
      </c>
      <c r="AH575" s="417"/>
      <c r="AI575" s="418" t="str">
        <f t="shared" si="162"/>
        <v>ù</v>
      </c>
      <c r="AJ575" s="419" t="str">
        <f t="shared" si="163"/>
        <v>~</v>
      </c>
      <c r="AK575" s="417"/>
      <c r="AL575" s="414" t="str">
        <f t="shared" si="164"/>
        <v>-</v>
      </c>
      <c r="AM575" s="416" t="str">
        <f t="shared" si="165"/>
        <v>-</v>
      </c>
    </row>
    <row r="576" spans="2:39" ht="15" x14ac:dyDescent="0.3">
      <c r="B576" s="400" t="str">
        <f>IF(MAX(B$7:B575)+1&gt;MAX('Res.Aux.'!$Y$23:$Y$722),"-",MAX(B$7:B575)+1)</f>
        <v>-</v>
      </c>
      <c r="C576" s="401" t="str">
        <f>IF($B576="-","",INDEX('Res.Aux.'!$A$12:$AE$722,MATCH($B576,'Res.Aux.'!$Y$12:$Y$722,0),MATCH(C$6,'Res.Aux.'!$A$14:$AE$14,0)))</f>
        <v/>
      </c>
      <c r="D576" s="402" t="str">
        <f t="shared" si="150"/>
        <v/>
      </c>
      <c r="E576" s="403" t="str">
        <f>IF($B576="-","",INDEX('Res.Aux.'!$A$12:$AE$722,MATCH($B576,'Res.Aux.'!$Y$12:$Y$722,0),MATCH(E$6,'Res.Aux.'!$A$14:$AE$14,0)))</f>
        <v/>
      </c>
      <c r="F576" s="402" t="str">
        <f t="shared" si="151"/>
        <v/>
      </c>
      <c r="G576" s="404" t="str">
        <f>IF($B576="-","",INDEX('Res.Aux.'!$A$12:$AE$722,MATCH($B576,'Res.Aux.'!$Y$12:$Y$722,0),MATCH(G$6,'Res.Aux.'!$A$14:$AE$14,0)))</f>
        <v/>
      </c>
      <c r="H576" s="405" t="str">
        <f>IF($B576="-","",Datos!$I$16)</f>
        <v/>
      </c>
      <c r="I576" s="406" t="str">
        <f>IF($C576="","",Datos!$G$16)</f>
        <v/>
      </c>
      <c r="J576" s="407" t="str">
        <f>IF($B576="-","",INDEX('Res.Aux.'!$A$12:$AE$722,MATCH($B576,'Res.Aux.'!$Y$12:$Y$722,0),MATCH(J$6,'Res.Aux.'!$A$14:$AE$14,0)))</f>
        <v/>
      </c>
      <c r="K576" s="408" t="str">
        <f>IF($C576="","",Datos!$H$26)</f>
        <v/>
      </c>
      <c r="L576" s="409" t="str">
        <f>IF($I576="","",INDEX(Datos!$D$25:$I$33,MATCH('G. VAR. MAKRO'!$M576,Datos!$E$25:$E$33,0),MATCH('G. VAR. MAKRO'!$L$6,Datos!$D$26:$I$26,0)))</f>
        <v/>
      </c>
      <c r="M576" s="407" t="str">
        <f>IF($I576="","",INDEX('Res.Aux.'!$A$12:$AE$722,MATCH($B576,'Res.Aux.'!$Y$12:$Y$722,0),MATCH(M$6,'Res.Aux.'!$A$22:$AE$22,0)))</f>
        <v/>
      </c>
      <c r="N576" s="410" t="str">
        <f>IF($B576="-","",INDEX('Res.Aux.'!$A$12:$AE$722,MATCH($B576,'Res.Aux.'!$Y$12:$Y$722,0),MATCH(N$6,'Res.Aux.'!$A$14:$AE$14,0)))</f>
        <v/>
      </c>
      <c r="O576" s="411"/>
      <c r="P576" s="412" t="str">
        <f t="shared" si="149"/>
        <v/>
      </c>
      <c r="Q576" s="413" t="str">
        <f t="shared" si="152"/>
        <v>ù</v>
      </c>
      <c r="R576" s="414" t="str">
        <f>IF($B576="-","",INDEX('Res.Aux.'!$A$12:$AE$722,MATCH($B576,'Res.Aux.'!$Y$12:$Y$722,0),MATCH(R$6,'Res.Aux.'!$A$15:$AE$15,0)))</f>
        <v/>
      </c>
      <c r="S576" s="415" t="str">
        <f>IF($B576="-","",INDEX('Res.Aux.'!$A$12:$AE$722,MATCH($B576,'Res.Aux.'!$Y$12:$Y$722,0),MATCH(S$6,'Res.Aux.'!$A$15:$AE$15,0)))</f>
        <v/>
      </c>
      <c r="T576" s="415" t="str">
        <f>IF($B576="-","",INDEX('Res.Aux.'!$A$12:$AE$722,MATCH($B576,'Res.Aux.'!$Y$12:$Y$722,0),MATCH(T$6,'Res.Aux.'!$A$15:$AE$15,0)))</f>
        <v/>
      </c>
      <c r="U576" s="416" t="str">
        <f>IF($B576="-","",INDEX('Res.Aux.'!$A$12:$AE$722,MATCH($B576,'Res.Aux.'!$Y$12:$Y$722,0),MATCH(U$6,'Res.Aux.'!$A$15:$AE$15,0)))</f>
        <v/>
      </c>
      <c r="V576" s="417"/>
      <c r="W576" s="414" t="str">
        <f t="shared" si="153"/>
        <v>-</v>
      </c>
      <c r="X576" s="415" t="str">
        <f t="shared" si="154"/>
        <v>-</v>
      </c>
      <c r="Y576" s="415" t="str">
        <f t="shared" si="155"/>
        <v>-</v>
      </c>
      <c r="Z576" s="416" t="str">
        <f t="shared" si="156"/>
        <v>-</v>
      </c>
      <c r="AA576" s="417"/>
      <c r="AB576" s="414" t="str">
        <f t="shared" si="157"/>
        <v>-</v>
      </c>
      <c r="AC576" s="415" t="str">
        <f t="shared" si="158"/>
        <v>-</v>
      </c>
      <c r="AD576" s="415" t="str">
        <f t="shared" si="159"/>
        <v>-</v>
      </c>
      <c r="AE576" s="416" t="str">
        <f t="shared" si="160"/>
        <v>-</v>
      </c>
      <c r="AF576" s="417"/>
      <c r="AG576" s="410" t="str">
        <f t="shared" si="161"/>
        <v>-</v>
      </c>
      <c r="AH576" s="417"/>
      <c r="AI576" s="418" t="str">
        <f t="shared" si="162"/>
        <v>ù</v>
      </c>
      <c r="AJ576" s="419" t="str">
        <f t="shared" si="163"/>
        <v>~</v>
      </c>
      <c r="AK576" s="417"/>
      <c r="AL576" s="414" t="str">
        <f t="shared" si="164"/>
        <v>-</v>
      </c>
      <c r="AM576" s="416" t="str">
        <f t="shared" si="165"/>
        <v>-</v>
      </c>
    </row>
    <row r="577" spans="2:39" ht="15" x14ac:dyDescent="0.3">
      <c r="B577" s="400" t="str">
        <f>IF(MAX(B$7:B576)+1&gt;MAX('Res.Aux.'!$Y$23:$Y$722),"-",MAX(B$7:B576)+1)</f>
        <v>-</v>
      </c>
      <c r="C577" s="401" t="str">
        <f>IF($B577="-","",INDEX('Res.Aux.'!$A$12:$AE$722,MATCH($B577,'Res.Aux.'!$Y$12:$Y$722,0),MATCH(C$6,'Res.Aux.'!$A$14:$AE$14,0)))</f>
        <v/>
      </c>
      <c r="D577" s="402" t="str">
        <f t="shared" si="150"/>
        <v/>
      </c>
      <c r="E577" s="403" t="str">
        <f>IF($B577="-","",INDEX('Res.Aux.'!$A$12:$AE$722,MATCH($B577,'Res.Aux.'!$Y$12:$Y$722,0),MATCH(E$6,'Res.Aux.'!$A$14:$AE$14,0)))</f>
        <v/>
      </c>
      <c r="F577" s="402" t="str">
        <f t="shared" si="151"/>
        <v/>
      </c>
      <c r="G577" s="404" t="str">
        <f>IF($B577="-","",INDEX('Res.Aux.'!$A$12:$AE$722,MATCH($B577,'Res.Aux.'!$Y$12:$Y$722,0),MATCH(G$6,'Res.Aux.'!$A$14:$AE$14,0)))</f>
        <v/>
      </c>
      <c r="H577" s="405" t="str">
        <f>IF($B577="-","",Datos!$I$16)</f>
        <v/>
      </c>
      <c r="I577" s="406" t="str">
        <f>IF($C577="","",Datos!$G$16)</f>
        <v/>
      </c>
      <c r="J577" s="407" t="str">
        <f>IF($B577="-","",INDEX('Res.Aux.'!$A$12:$AE$722,MATCH($B577,'Res.Aux.'!$Y$12:$Y$722,0),MATCH(J$6,'Res.Aux.'!$A$14:$AE$14,0)))</f>
        <v/>
      </c>
      <c r="K577" s="408" t="str">
        <f>IF($C577="","",Datos!$H$26)</f>
        <v/>
      </c>
      <c r="L577" s="409" t="str">
        <f>IF($I577="","",INDEX(Datos!$D$25:$I$33,MATCH('G. VAR. MAKRO'!$M577,Datos!$E$25:$E$33,0),MATCH('G. VAR. MAKRO'!$L$6,Datos!$D$26:$I$26,0)))</f>
        <v/>
      </c>
      <c r="M577" s="407" t="str">
        <f>IF($I577="","",INDEX('Res.Aux.'!$A$12:$AE$722,MATCH($B577,'Res.Aux.'!$Y$12:$Y$722,0),MATCH(M$6,'Res.Aux.'!$A$22:$AE$22,0)))</f>
        <v/>
      </c>
      <c r="N577" s="410" t="str">
        <f>IF($B577="-","",INDEX('Res.Aux.'!$A$12:$AE$722,MATCH($B577,'Res.Aux.'!$Y$12:$Y$722,0),MATCH(N$6,'Res.Aux.'!$A$14:$AE$14,0)))</f>
        <v/>
      </c>
      <c r="O577" s="411"/>
      <c r="P577" s="412" t="str">
        <f t="shared" si="149"/>
        <v/>
      </c>
      <c r="Q577" s="413" t="str">
        <f t="shared" si="152"/>
        <v>ù</v>
      </c>
      <c r="R577" s="414" t="str">
        <f>IF($B577="-","",INDEX('Res.Aux.'!$A$12:$AE$722,MATCH($B577,'Res.Aux.'!$Y$12:$Y$722,0),MATCH(R$6,'Res.Aux.'!$A$15:$AE$15,0)))</f>
        <v/>
      </c>
      <c r="S577" s="415" t="str">
        <f>IF($B577="-","",INDEX('Res.Aux.'!$A$12:$AE$722,MATCH($B577,'Res.Aux.'!$Y$12:$Y$722,0),MATCH(S$6,'Res.Aux.'!$A$15:$AE$15,0)))</f>
        <v/>
      </c>
      <c r="T577" s="415" t="str">
        <f>IF($B577="-","",INDEX('Res.Aux.'!$A$12:$AE$722,MATCH($B577,'Res.Aux.'!$Y$12:$Y$722,0),MATCH(T$6,'Res.Aux.'!$A$15:$AE$15,0)))</f>
        <v/>
      </c>
      <c r="U577" s="416" t="str">
        <f>IF($B577="-","",INDEX('Res.Aux.'!$A$12:$AE$722,MATCH($B577,'Res.Aux.'!$Y$12:$Y$722,0),MATCH(U$6,'Res.Aux.'!$A$15:$AE$15,0)))</f>
        <v/>
      </c>
      <c r="V577" s="417"/>
      <c r="W577" s="414" t="str">
        <f t="shared" si="153"/>
        <v>-</v>
      </c>
      <c r="X577" s="415" t="str">
        <f t="shared" si="154"/>
        <v>-</v>
      </c>
      <c r="Y577" s="415" t="str">
        <f t="shared" si="155"/>
        <v>-</v>
      </c>
      <c r="Z577" s="416" t="str">
        <f t="shared" si="156"/>
        <v>-</v>
      </c>
      <c r="AA577" s="417"/>
      <c r="AB577" s="414" t="str">
        <f t="shared" si="157"/>
        <v>-</v>
      </c>
      <c r="AC577" s="415" t="str">
        <f t="shared" si="158"/>
        <v>-</v>
      </c>
      <c r="AD577" s="415" t="str">
        <f t="shared" si="159"/>
        <v>-</v>
      </c>
      <c r="AE577" s="416" t="str">
        <f t="shared" si="160"/>
        <v>-</v>
      </c>
      <c r="AF577" s="417"/>
      <c r="AG577" s="410" t="str">
        <f t="shared" si="161"/>
        <v>-</v>
      </c>
      <c r="AH577" s="417"/>
      <c r="AI577" s="418" t="str">
        <f t="shared" si="162"/>
        <v>ù</v>
      </c>
      <c r="AJ577" s="419" t="str">
        <f t="shared" si="163"/>
        <v>~</v>
      </c>
      <c r="AK577" s="417"/>
      <c r="AL577" s="414" t="str">
        <f t="shared" si="164"/>
        <v>-</v>
      </c>
      <c r="AM577" s="416" t="str">
        <f t="shared" si="165"/>
        <v>-</v>
      </c>
    </row>
    <row r="578" spans="2:39" ht="15" x14ac:dyDescent="0.3">
      <c r="B578" s="400" t="str">
        <f>IF(MAX(B$7:B577)+1&gt;MAX('Res.Aux.'!$Y$23:$Y$722),"-",MAX(B$7:B577)+1)</f>
        <v>-</v>
      </c>
      <c r="C578" s="401" t="str">
        <f>IF($B578="-","",INDEX('Res.Aux.'!$A$12:$AE$722,MATCH($B578,'Res.Aux.'!$Y$12:$Y$722,0),MATCH(C$6,'Res.Aux.'!$A$14:$AE$14,0)))</f>
        <v/>
      </c>
      <c r="D578" s="402" t="str">
        <f t="shared" si="150"/>
        <v/>
      </c>
      <c r="E578" s="403" t="str">
        <f>IF($B578="-","",INDEX('Res.Aux.'!$A$12:$AE$722,MATCH($B578,'Res.Aux.'!$Y$12:$Y$722,0),MATCH(E$6,'Res.Aux.'!$A$14:$AE$14,0)))</f>
        <v/>
      </c>
      <c r="F578" s="402" t="str">
        <f t="shared" si="151"/>
        <v/>
      </c>
      <c r="G578" s="404" t="str">
        <f>IF($B578="-","",INDEX('Res.Aux.'!$A$12:$AE$722,MATCH($B578,'Res.Aux.'!$Y$12:$Y$722,0),MATCH(G$6,'Res.Aux.'!$A$14:$AE$14,0)))</f>
        <v/>
      </c>
      <c r="H578" s="405" t="str">
        <f>IF($B578="-","",Datos!$I$16)</f>
        <v/>
      </c>
      <c r="I578" s="406" t="str">
        <f>IF($C578="","",Datos!$G$16)</f>
        <v/>
      </c>
      <c r="J578" s="407" t="str">
        <f>IF($B578="-","",INDEX('Res.Aux.'!$A$12:$AE$722,MATCH($B578,'Res.Aux.'!$Y$12:$Y$722,0),MATCH(J$6,'Res.Aux.'!$A$14:$AE$14,0)))</f>
        <v/>
      </c>
      <c r="K578" s="408" t="str">
        <f>IF($C578="","",Datos!$H$26)</f>
        <v/>
      </c>
      <c r="L578" s="409" t="str">
        <f>IF($I578="","",INDEX(Datos!$D$25:$I$33,MATCH('G. VAR. MAKRO'!$M578,Datos!$E$25:$E$33,0),MATCH('G. VAR. MAKRO'!$L$6,Datos!$D$26:$I$26,0)))</f>
        <v/>
      </c>
      <c r="M578" s="407" t="str">
        <f>IF($I578="","",INDEX('Res.Aux.'!$A$12:$AE$722,MATCH($B578,'Res.Aux.'!$Y$12:$Y$722,0),MATCH(M$6,'Res.Aux.'!$A$22:$AE$22,0)))</f>
        <v/>
      </c>
      <c r="N578" s="410" t="str">
        <f>IF($B578="-","",INDEX('Res.Aux.'!$A$12:$AE$722,MATCH($B578,'Res.Aux.'!$Y$12:$Y$722,0),MATCH(N$6,'Res.Aux.'!$A$14:$AE$14,0)))</f>
        <v/>
      </c>
      <c r="O578" s="411"/>
      <c r="P578" s="412" t="str">
        <f t="shared" si="149"/>
        <v/>
      </c>
      <c r="Q578" s="413" t="str">
        <f t="shared" si="152"/>
        <v>ù</v>
      </c>
      <c r="R578" s="414" t="str">
        <f>IF($B578="-","",INDEX('Res.Aux.'!$A$12:$AE$722,MATCH($B578,'Res.Aux.'!$Y$12:$Y$722,0),MATCH(R$6,'Res.Aux.'!$A$15:$AE$15,0)))</f>
        <v/>
      </c>
      <c r="S578" s="415" t="str">
        <f>IF($B578="-","",INDEX('Res.Aux.'!$A$12:$AE$722,MATCH($B578,'Res.Aux.'!$Y$12:$Y$722,0),MATCH(S$6,'Res.Aux.'!$A$15:$AE$15,0)))</f>
        <v/>
      </c>
      <c r="T578" s="415" t="str">
        <f>IF($B578="-","",INDEX('Res.Aux.'!$A$12:$AE$722,MATCH($B578,'Res.Aux.'!$Y$12:$Y$722,0),MATCH(T$6,'Res.Aux.'!$A$15:$AE$15,0)))</f>
        <v/>
      </c>
      <c r="U578" s="416" t="str">
        <f>IF($B578="-","",INDEX('Res.Aux.'!$A$12:$AE$722,MATCH($B578,'Res.Aux.'!$Y$12:$Y$722,0),MATCH(U$6,'Res.Aux.'!$A$15:$AE$15,0)))</f>
        <v/>
      </c>
      <c r="V578" s="417"/>
      <c r="W578" s="414" t="str">
        <f t="shared" si="153"/>
        <v>-</v>
      </c>
      <c r="X578" s="415" t="str">
        <f t="shared" si="154"/>
        <v>-</v>
      </c>
      <c r="Y578" s="415" t="str">
        <f t="shared" si="155"/>
        <v>-</v>
      </c>
      <c r="Z578" s="416" t="str">
        <f t="shared" si="156"/>
        <v>-</v>
      </c>
      <c r="AA578" s="417"/>
      <c r="AB578" s="414" t="str">
        <f t="shared" si="157"/>
        <v>-</v>
      </c>
      <c r="AC578" s="415" t="str">
        <f t="shared" si="158"/>
        <v>-</v>
      </c>
      <c r="AD578" s="415" t="str">
        <f t="shared" si="159"/>
        <v>-</v>
      </c>
      <c r="AE578" s="416" t="str">
        <f t="shared" si="160"/>
        <v>-</v>
      </c>
      <c r="AF578" s="417"/>
      <c r="AG578" s="410" t="str">
        <f t="shared" si="161"/>
        <v>-</v>
      </c>
      <c r="AH578" s="417"/>
      <c r="AI578" s="418" t="str">
        <f t="shared" si="162"/>
        <v>ù</v>
      </c>
      <c r="AJ578" s="419" t="str">
        <f t="shared" si="163"/>
        <v>~</v>
      </c>
      <c r="AK578" s="417"/>
      <c r="AL578" s="414" t="str">
        <f t="shared" si="164"/>
        <v>-</v>
      </c>
      <c r="AM578" s="416" t="str">
        <f t="shared" si="165"/>
        <v>-</v>
      </c>
    </row>
    <row r="579" spans="2:39" ht="15" x14ac:dyDescent="0.3">
      <c r="B579" s="400" t="str">
        <f>IF(MAX(B$7:B578)+1&gt;MAX('Res.Aux.'!$Y$23:$Y$722),"-",MAX(B$7:B578)+1)</f>
        <v>-</v>
      </c>
      <c r="C579" s="401" t="str">
        <f>IF($B579="-","",INDEX('Res.Aux.'!$A$12:$AE$722,MATCH($B579,'Res.Aux.'!$Y$12:$Y$722,0),MATCH(C$6,'Res.Aux.'!$A$14:$AE$14,0)))</f>
        <v/>
      </c>
      <c r="D579" s="402" t="str">
        <f t="shared" si="150"/>
        <v/>
      </c>
      <c r="E579" s="403" t="str">
        <f>IF($B579="-","",INDEX('Res.Aux.'!$A$12:$AE$722,MATCH($B579,'Res.Aux.'!$Y$12:$Y$722,0),MATCH(E$6,'Res.Aux.'!$A$14:$AE$14,0)))</f>
        <v/>
      </c>
      <c r="F579" s="402" t="str">
        <f t="shared" si="151"/>
        <v/>
      </c>
      <c r="G579" s="404" t="str">
        <f>IF($B579="-","",INDEX('Res.Aux.'!$A$12:$AE$722,MATCH($B579,'Res.Aux.'!$Y$12:$Y$722,0),MATCH(G$6,'Res.Aux.'!$A$14:$AE$14,0)))</f>
        <v/>
      </c>
      <c r="H579" s="405" t="str">
        <f>IF($B579="-","",Datos!$I$16)</f>
        <v/>
      </c>
      <c r="I579" s="406" t="str">
        <f>IF($C579="","",Datos!$G$16)</f>
        <v/>
      </c>
      <c r="J579" s="407" t="str">
        <f>IF($B579="-","",INDEX('Res.Aux.'!$A$12:$AE$722,MATCH($B579,'Res.Aux.'!$Y$12:$Y$722,0),MATCH(J$6,'Res.Aux.'!$A$14:$AE$14,0)))</f>
        <v/>
      </c>
      <c r="K579" s="408" t="str">
        <f>IF($C579="","",Datos!$H$26)</f>
        <v/>
      </c>
      <c r="L579" s="409" t="str">
        <f>IF($I579="","",INDEX(Datos!$D$25:$I$33,MATCH('G. VAR. MAKRO'!$M579,Datos!$E$25:$E$33,0),MATCH('G. VAR. MAKRO'!$L$6,Datos!$D$26:$I$26,0)))</f>
        <v/>
      </c>
      <c r="M579" s="407" t="str">
        <f>IF($I579="","",INDEX('Res.Aux.'!$A$12:$AE$722,MATCH($B579,'Res.Aux.'!$Y$12:$Y$722,0),MATCH(M$6,'Res.Aux.'!$A$22:$AE$22,0)))</f>
        <v/>
      </c>
      <c r="N579" s="410" t="str">
        <f>IF($B579="-","",INDEX('Res.Aux.'!$A$12:$AE$722,MATCH($B579,'Res.Aux.'!$Y$12:$Y$722,0),MATCH(N$6,'Res.Aux.'!$A$14:$AE$14,0)))</f>
        <v/>
      </c>
      <c r="O579" s="411"/>
      <c r="P579" s="412" t="str">
        <f t="shared" si="149"/>
        <v/>
      </c>
      <c r="Q579" s="413" t="str">
        <f t="shared" si="152"/>
        <v>ù</v>
      </c>
      <c r="R579" s="414" t="str">
        <f>IF($B579="-","",INDEX('Res.Aux.'!$A$12:$AE$722,MATCH($B579,'Res.Aux.'!$Y$12:$Y$722,0),MATCH(R$6,'Res.Aux.'!$A$15:$AE$15,0)))</f>
        <v/>
      </c>
      <c r="S579" s="415" t="str">
        <f>IF($B579="-","",INDEX('Res.Aux.'!$A$12:$AE$722,MATCH($B579,'Res.Aux.'!$Y$12:$Y$722,0),MATCH(S$6,'Res.Aux.'!$A$15:$AE$15,0)))</f>
        <v/>
      </c>
      <c r="T579" s="415" t="str">
        <f>IF($B579="-","",INDEX('Res.Aux.'!$A$12:$AE$722,MATCH($B579,'Res.Aux.'!$Y$12:$Y$722,0),MATCH(T$6,'Res.Aux.'!$A$15:$AE$15,0)))</f>
        <v/>
      </c>
      <c r="U579" s="416" t="str">
        <f>IF($B579="-","",INDEX('Res.Aux.'!$A$12:$AE$722,MATCH($B579,'Res.Aux.'!$Y$12:$Y$722,0),MATCH(U$6,'Res.Aux.'!$A$15:$AE$15,0)))</f>
        <v/>
      </c>
      <c r="V579" s="417"/>
      <c r="W579" s="414" t="str">
        <f t="shared" si="153"/>
        <v>-</v>
      </c>
      <c r="X579" s="415" t="str">
        <f t="shared" si="154"/>
        <v>-</v>
      </c>
      <c r="Y579" s="415" t="str">
        <f t="shared" si="155"/>
        <v>-</v>
      </c>
      <c r="Z579" s="416" t="str">
        <f t="shared" si="156"/>
        <v>-</v>
      </c>
      <c r="AA579" s="417"/>
      <c r="AB579" s="414" t="str">
        <f t="shared" si="157"/>
        <v>-</v>
      </c>
      <c r="AC579" s="415" t="str">
        <f t="shared" si="158"/>
        <v>-</v>
      </c>
      <c r="AD579" s="415" t="str">
        <f t="shared" si="159"/>
        <v>-</v>
      </c>
      <c r="AE579" s="416" t="str">
        <f t="shared" si="160"/>
        <v>-</v>
      </c>
      <c r="AF579" s="417"/>
      <c r="AG579" s="410" t="str">
        <f t="shared" si="161"/>
        <v>-</v>
      </c>
      <c r="AH579" s="417"/>
      <c r="AI579" s="418" t="str">
        <f t="shared" si="162"/>
        <v>ù</v>
      </c>
      <c r="AJ579" s="419" t="str">
        <f t="shared" si="163"/>
        <v>~</v>
      </c>
      <c r="AK579" s="417"/>
      <c r="AL579" s="414" t="str">
        <f t="shared" si="164"/>
        <v>-</v>
      </c>
      <c r="AM579" s="416" t="str">
        <f t="shared" si="165"/>
        <v>-</v>
      </c>
    </row>
    <row r="580" spans="2:39" ht="15" x14ac:dyDescent="0.3">
      <c r="B580" s="400" t="str">
        <f>IF(MAX(B$7:B579)+1&gt;MAX('Res.Aux.'!$Y$23:$Y$722),"-",MAX(B$7:B579)+1)</f>
        <v>-</v>
      </c>
      <c r="C580" s="401" t="str">
        <f>IF($B580="-","",INDEX('Res.Aux.'!$A$12:$AE$722,MATCH($B580,'Res.Aux.'!$Y$12:$Y$722,0),MATCH(C$6,'Res.Aux.'!$A$14:$AE$14,0)))</f>
        <v/>
      </c>
      <c r="D580" s="402" t="str">
        <f t="shared" si="150"/>
        <v/>
      </c>
      <c r="E580" s="403" t="str">
        <f>IF($B580="-","",INDEX('Res.Aux.'!$A$12:$AE$722,MATCH($B580,'Res.Aux.'!$Y$12:$Y$722,0),MATCH(E$6,'Res.Aux.'!$A$14:$AE$14,0)))</f>
        <v/>
      </c>
      <c r="F580" s="402" t="str">
        <f t="shared" si="151"/>
        <v/>
      </c>
      <c r="G580" s="404" t="str">
        <f>IF($B580="-","",INDEX('Res.Aux.'!$A$12:$AE$722,MATCH($B580,'Res.Aux.'!$Y$12:$Y$722,0),MATCH(G$6,'Res.Aux.'!$A$14:$AE$14,0)))</f>
        <v/>
      </c>
      <c r="H580" s="405" t="str">
        <f>IF($B580="-","",Datos!$I$16)</f>
        <v/>
      </c>
      <c r="I580" s="406" t="str">
        <f>IF($C580="","",Datos!$G$16)</f>
        <v/>
      </c>
      <c r="J580" s="407" t="str">
        <f>IF($B580="-","",INDEX('Res.Aux.'!$A$12:$AE$722,MATCH($B580,'Res.Aux.'!$Y$12:$Y$722,0),MATCH(J$6,'Res.Aux.'!$A$14:$AE$14,0)))</f>
        <v/>
      </c>
      <c r="K580" s="408" t="str">
        <f>IF($C580="","",Datos!$H$26)</f>
        <v/>
      </c>
      <c r="L580" s="409" t="str">
        <f>IF($I580="","",INDEX(Datos!$D$25:$I$33,MATCH('G. VAR. MAKRO'!$M580,Datos!$E$25:$E$33,0),MATCH('G. VAR. MAKRO'!$L$6,Datos!$D$26:$I$26,0)))</f>
        <v/>
      </c>
      <c r="M580" s="407" t="str">
        <f>IF($I580="","",INDEX('Res.Aux.'!$A$12:$AE$722,MATCH($B580,'Res.Aux.'!$Y$12:$Y$722,0),MATCH(M$6,'Res.Aux.'!$A$22:$AE$22,0)))</f>
        <v/>
      </c>
      <c r="N580" s="410" t="str">
        <f>IF($B580="-","",INDEX('Res.Aux.'!$A$12:$AE$722,MATCH($B580,'Res.Aux.'!$Y$12:$Y$722,0),MATCH(N$6,'Res.Aux.'!$A$14:$AE$14,0)))</f>
        <v/>
      </c>
      <c r="O580" s="411"/>
      <c r="P580" s="412" t="str">
        <f t="shared" si="149"/>
        <v/>
      </c>
      <c r="Q580" s="413" t="str">
        <f t="shared" si="152"/>
        <v>ù</v>
      </c>
      <c r="R580" s="414" t="str">
        <f>IF($B580="-","",INDEX('Res.Aux.'!$A$12:$AE$722,MATCH($B580,'Res.Aux.'!$Y$12:$Y$722,0),MATCH(R$6,'Res.Aux.'!$A$15:$AE$15,0)))</f>
        <v/>
      </c>
      <c r="S580" s="415" t="str">
        <f>IF($B580="-","",INDEX('Res.Aux.'!$A$12:$AE$722,MATCH($B580,'Res.Aux.'!$Y$12:$Y$722,0),MATCH(S$6,'Res.Aux.'!$A$15:$AE$15,0)))</f>
        <v/>
      </c>
      <c r="T580" s="415" t="str">
        <f>IF($B580="-","",INDEX('Res.Aux.'!$A$12:$AE$722,MATCH($B580,'Res.Aux.'!$Y$12:$Y$722,0),MATCH(T$6,'Res.Aux.'!$A$15:$AE$15,0)))</f>
        <v/>
      </c>
      <c r="U580" s="416" t="str">
        <f>IF($B580="-","",INDEX('Res.Aux.'!$A$12:$AE$722,MATCH($B580,'Res.Aux.'!$Y$12:$Y$722,0),MATCH(U$6,'Res.Aux.'!$A$15:$AE$15,0)))</f>
        <v/>
      </c>
      <c r="V580" s="417"/>
      <c r="W580" s="414" t="str">
        <f t="shared" si="153"/>
        <v>-</v>
      </c>
      <c r="X580" s="415" t="str">
        <f t="shared" si="154"/>
        <v>-</v>
      </c>
      <c r="Y580" s="415" t="str">
        <f t="shared" si="155"/>
        <v>-</v>
      </c>
      <c r="Z580" s="416" t="str">
        <f t="shared" si="156"/>
        <v>-</v>
      </c>
      <c r="AA580" s="417"/>
      <c r="AB580" s="414" t="str">
        <f t="shared" si="157"/>
        <v>-</v>
      </c>
      <c r="AC580" s="415" t="str">
        <f t="shared" si="158"/>
        <v>-</v>
      </c>
      <c r="AD580" s="415" t="str">
        <f t="shared" si="159"/>
        <v>-</v>
      </c>
      <c r="AE580" s="416" t="str">
        <f t="shared" si="160"/>
        <v>-</v>
      </c>
      <c r="AF580" s="417"/>
      <c r="AG580" s="410" t="str">
        <f t="shared" si="161"/>
        <v>-</v>
      </c>
      <c r="AH580" s="417"/>
      <c r="AI580" s="418" t="str">
        <f t="shared" si="162"/>
        <v>ù</v>
      </c>
      <c r="AJ580" s="419" t="str">
        <f t="shared" si="163"/>
        <v>~</v>
      </c>
      <c r="AK580" s="417"/>
      <c r="AL580" s="414" t="str">
        <f t="shared" si="164"/>
        <v>-</v>
      </c>
      <c r="AM580" s="416" t="str">
        <f t="shared" si="165"/>
        <v>-</v>
      </c>
    </row>
    <row r="581" spans="2:39" ht="15" x14ac:dyDescent="0.3">
      <c r="B581" s="400" t="str">
        <f>IF(MAX(B$7:B580)+1&gt;MAX('Res.Aux.'!$Y$23:$Y$722),"-",MAX(B$7:B580)+1)</f>
        <v>-</v>
      </c>
      <c r="C581" s="401" t="str">
        <f>IF($B581="-","",INDEX('Res.Aux.'!$A$12:$AE$722,MATCH($B581,'Res.Aux.'!$Y$12:$Y$722,0),MATCH(C$6,'Res.Aux.'!$A$14:$AE$14,0)))</f>
        <v/>
      </c>
      <c r="D581" s="402" t="str">
        <f t="shared" si="150"/>
        <v/>
      </c>
      <c r="E581" s="403" t="str">
        <f>IF($B581="-","",INDEX('Res.Aux.'!$A$12:$AE$722,MATCH($B581,'Res.Aux.'!$Y$12:$Y$722,0),MATCH(E$6,'Res.Aux.'!$A$14:$AE$14,0)))</f>
        <v/>
      </c>
      <c r="F581" s="402" t="str">
        <f t="shared" si="151"/>
        <v/>
      </c>
      <c r="G581" s="404" t="str">
        <f>IF($B581="-","",INDEX('Res.Aux.'!$A$12:$AE$722,MATCH($B581,'Res.Aux.'!$Y$12:$Y$722,0),MATCH(G$6,'Res.Aux.'!$A$14:$AE$14,0)))</f>
        <v/>
      </c>
      <c r="H581" s="405" t="str">
        <f>IF($B581="-","",Datos!$I$16)</f>
        <v/>
      </c>
      <c r="I581" s="406" t="str">
        <f>IF($C581="","",Datos!$G$16)</f>
        <v/>
      </c>
      <c r="J581" s="407" t="str">
        <f>IF($B581="-","",INDEX('Res.Aux.'!$A$12:$AE$722,MATCH($B581,'Res.Aux.'!$Y$12:$Y$722,0),MATCH(J$6,'Res.Aux.'!$A$14:$AE$14,0)))</f>
        <v/>
      </c>
      <c r="K581" s="408" t="str">
        <f>IF($C581="","",Datos!$H$26)</f>
        <v/>
      </c>
      <c r="L581" s="409" t="str">
        <f>IF($I581="","",INDEX(Datos!$D$25:$I$33,MATCH('G. VAR. MAKRO'!$M581,Datos!$E$25:$E$33,0),MATCH('G. VAR. MAKRO'!$L$6,Datos!$D$26:$I$26,0)))</f>
        <v/>
      </c>
      <c r="M581" s="407" t="str">
        <f>IF($I581="","",INDEX('Res.Aux.'!$A$12:$AE$722,MATCH($B581,'Res.Aux.'!$Y$12:$Y$722,0),MATCH(M$6,'Res.Aux.'!$A$22:$AE$22,0)))</f>
        <v/>
      </c>
      <c r="N581" s="410" t="str">
        <f>IF($B581="-","",INDEX('Res.Aux.'!$A$12:$AE$722,MATCH($B581,'Res.Aux.'!$Y$12:$Y$722,0),MATCH(N$6,'Res.Aux.'!$A$14:$AE$14,0)))</f>
        <v/>
      </c>
      <c r="O581" s="411"/>
      <c r="P581" s="412" t="str">
        <f t="shared" si="149"/>
        <v/>
      </c>
      <c r="Q581" s="413" t="str">
        <f t="shared" si="152"/>
        <v>ù</v>
      </c>
      <c r="R581" s="414" t="str">
        <f>IF($B581="-","",INDEX('Res.Aux.'!$A$12:$AE$722,MATCH($B581,'Res.Aux.'!$Y$12:$Y$722,0),MATCH(R$6,'Res.Aux.'!$A$15:$AE$15,0)))</f>
        <v/>
      </c>
      <c r="S581" s="415" t="str">
        <f>IF($B581="-","",INDEX('Res.Aux.'!$A$12:$AE$722,MATCH($B581,'Res.Aux.'!$Y$12:$Y$722,0),MATCH(S$6,'Res.Aux.'!$A$15:$AE$15,0)))</f>
        <v/>
      </c>
      <c r="T581" s="415" t="str">
        <f>IF($B581="-","",INDEX('Res.Aux.'!$A$12:$AE$722,MATCH($B581,'Res.Aux.'!$Y$12:$Y$722,0),MATCH(T$6,'Res.Aux.'!$A$15:$AE$15,0)))</f>
        <v/>
      </c>
      <c r="U581" s="416" t="str">
        <f>IF($B581="-","",INDEX('Res.Aux.'!$A$12:$AE$722,MATCH($B581,'Res.Aux.'!$Y$12:$Y$722,0),MATCH(U$6,'Res.Aux.'!$A$15:$AE$15,0)))</f>
        <v/>
      </c>
      <c r="V581" s="417"/>
      <c r="W581" s="414" t="str">
        <f t="shared" si="153"/>
        <v>-</v>
      </c>
      <c r="X581" s="415" t="str">
        <f t="shared" si="154"/>
        <v>-</v>
      </c>
      <c r="Y581" s="415" t="str">
        <f t="shared" si="155"/>
        <v>-</v>
      </c>
      <c r="Z581" s="416" t="str">
        <f t="shared" si="156"/>
        <v>-</v>
      </c>
      <c r="AA581" s="417"/>
      <c r="AB581" s="414" t="str">
        <f t="shared" si="157"/>
        <v>-</v>
      </c>
      <c r="AC581" s="415" t="str">
        <f t="shared" si="158"/>
        <v>-</v>
      </c>
      <c r="AD581" s="415" t="str">
        <f t="shared" si="159"/>
        <v>-</v>
      </c>
      <c r="AE581" s="416" t="str">
        <f t="shared" si="160"/>
        <v>-</v>
      </c>
      <c r="AF581" s="417"/>
      <c r="AG581" s="410" t="str">
        <f t="shared" si="161"/>
        <v>-</v>
      </c>
      <c r="AH581" s="417"/>
      <c r="AI581" s="418" t="str">
        <f t="shared" si="162"/>
        <v>ù</v>
      </c>
      <c r="AJ581" s="419" t="str">
        <f t="shared" si="163"/>
        <v>~</v>
      </c>
      <c r="AK581" s="417"/>
      <c r="AL581" s="414" t="str">
        <f t="shared" si="164"/>
        <v>-</v>
      </c>
      <c r="AM581" s="416" t="str">
        <f t="shared" si="165"/>
        <v>-</v>
      </c>
    </row>
    <row r="582" spans="2:39" ht="15" x14ac:dyDescent="0.3">
      <c r="B582" s="400" t="str">
        <f>IF(MAX(B$7:B581)+1&gt;MAX('Res.Aux.'!$Y$23:$Y$722),"-",MAX(B$7:B581)+1)</f>
        <v>-</v>
      </c>
      <c r="C582" s="401" t="str">
        <f>IF($B582="-","",INDEX('Res.Aux.'!$A$12:$AE$722,MATCH($B582,'Res.Aux.'!$Y$12:$Y$722,0),MATCH(C$6,'Res.Aux.'!$A$14:$AE$14,0)))</f>
        <v/>
      </c>
      <c r="D582" s="402" t="str">
        <f t="shared" si="150"/>
        <v/>
      </c>
      <c r="E582" s="403" t="str">
        <f>IF($B582="-","",INDEX('Res.Aux.'!$A$12:$AE$722,MATCH($B582,'Res.Aux.'!$Y$12:$Y$722,0),MATCH(E$6,'Res.Aux.'!$A$14:$AE$14,0)))</f>
        <v/>
      </c>
      <c r="F582" s="402" t="str">
        <f t="shared" si="151"/>
        <v/>
      </c>
      <c r="G582" s="404" t="str">
        <f>IF($B582="-","",INDEX('Res.Aux.'!$A$12:$AE$722,MATCH($B582,'Res.Aux.'!$Y$12:$Y$722,0),MATCH(G$6,'Res.Aux.'!$A$14:$AE$14,0)))</f>
        <v/>
      </c>
      <c r="H582" s="405" t="str">
        <f>IF($B582="-","",Datos!$I$16)</f>
        <v/>
      </c>
      <c r="I582" s="406" t="str">
        <f>IF($C582="","",Datos!$G$16)</f>
        <v/>
      </c>
      <c r="J582" s="407" t="str">
        <f>IF($B582="-","",INDEX('Res.Aux.'!$A$12:$AE$722,MATCH($B582,'Res.Aux.'!$Y$12:$Y$722,0),MATCH(J$6,'Res.Aux.'!$A$14:$AE$14,0)))</f>
        <v/>
      </c>
      <c r="K582" s="408" t="str">
        <f>IF($C582="","",Datos!$H$26)</f>
        <v/>
      </c>
      <c r="L582" s="409" t="str">
        <f>IF($I582="","",INDEX(Datos!$D$25:$I$33,MATCH('G. VAR. MAKRO'!$M582,Datos!$E$25:$E$33,0),MATCH('G. VAR. MAKRO'!$L$6,Datos!$D$26:$I$26,0)))</f>
        <v/>
      </c>
      <c r="M582" s="407" t="str">
        <f>IF($I582="","",INDEX('Res.Aux.'!$A$12:$AE$722,MATCH($B582,'Res.Aux.'!$Y$12:$Y$722,0),MATCH(M$6,'Res.Aux.'!$A$22:$AE$22,0)))</f>
        <v/>
      </c>
      <c r="N582" s="410" t="str">
        <f>IF($B582="-","",INDEX('Res.Aux.'!$A$12:$AE$722,MATCH($B582,'Res.Aux.'!$Y$12:$Y$722,0),MATCH(N$6,'Res.Aux.'!$A$14:$AE$14,0)))</f>
        <v/>
      </c>
      <c r="O582" s="411"/>
      <c r="P582" s="412" t="str">
        <f t="shared" si="149"/>
        <v/>
      </c>
      <c r="Q582" s="413" t="str">
        <f t="shared" si="152"/>
        <v>ù</v>
      </c>
      <c r="R582" s="414" t="str">
        <f>IF($B582="-","",INDEX('Res.Aux.'!$A$12:$AE$722,MATCH($B582,'Res.Aux.'!$Y$12:$Y$722,0),MATCH(R$6,'Res.Aux.'!$A$15:$AE$15,0)))</f>
        <v/>
      </c>
      <c r="S582" s="415" t="str">
        <f>IF($B582="-","",INDEX('Res.Aux.'!$A$12:$AE$722,MATCH($B582,'Res.Aux.'!$Y$12:$Y$722,0),MATCH(S$6,'Res.Aux.'!$A$15:$AE$15,0)))</f>
        <v/>
      </c>
      <c r="T582" s="415" t="str">
        <f>IF($B582="-","",INDEX('Res.Aux.'!$A$12:$AE$722,MATCH($B582,'Res.Aux.'!$Y$12:$Y$722,0),MATCH(T$6,'Res.Aux.'!$A$15:$AE$15,0)))</f>
        <v/>
      </c>
      <c r="U582" s="416" t="str">
        <f>IF($B582="-","",INDEX('Res.Aux.'!$A$12:$AE$722,MATCH($B582,'Res.Aux.'!$Y$12:$Y$722,0),MATCH(U$6,'Res.Aux.'!$A$15:$AE$15,0)))</f>
        <v/>
      </c>
      <c r="V582" s="417"/>
      <c r="W582" s="414" t="str">
        <f t="shared" si="153"/>
        <v>-</v>
      </c>
      <c r="X582" s="415" t="str">
        <f t="shared" si="154"/>
        <v>-</v>
      </c>
      <c r="Y582" s="415" t="str">
        <f t="shared" si="155"/>
        <v>-</v>
      </c>
      <c r="Z582" s="416" t="str">
        <f t="shared" si="156"/>
        <v>-</v>
      </c>
      <c r="AA582" s="417"/>
      <c r="AB582" s="414" t="str">
        <f t="shared" si="157"/>
        <v>-</v>
      </c>
      <c r="AC582" s="415" t="str">
        <f t="shared" si="158"/>
        <v>-</v>
      </c>
      <c r="AD582" s="415" t="str">
        <f t="shared" si="159"/>
        <v>-</v>
      </c>
      <c r="AE582" s="416" t="str">
        <f t="shared" si="160"/>
        <v>-</v>
      </c>
      <c r="AF582" s="417"/>
      <c r="AG582" s="410" t="str">
        <f t="shared" si="161"/>
        <v>-</v>
      </c>
      <c r="AH582" s="417"/>
      <c r="AI582" s="418" t="str">
        <f t="shared" si="162"/>
        <v>ù</v>
      </c>
      <c r="AJ582" s="419" t="str">
        <f t="shared" si="163"/>
        <v>~</v>
      </c>
      <c r="AK582" s="417"/>
      <c r="AL582" s="414" t="str">
        <f t="shared" si="164"/>
        <v>-</v>
      </c>
      <c r="AM582" s="416" t="str">
        <f t="shared" si="165"/>
        <v>-</v>
      </c>
    </row>
    <row r="583" spans="2:39" ht="15" x14ac:dyDescent="0.3">
      <c r="B583" s="400" t="str">
        <f>IF(MAX(B$7:B582)+1&gt;MAX('Res.Aux.'!$Y$23:$Y$722),"-",MAX(B$7:B582)+1)</f>
        <v>-</v>
      </c>
      <c r="C583" s="401" t="str">
        <f>IF($B583="-","",INDEX('Res.Aux.'!$A$12:$AE$722,MATCH($B583,'Res.Aux.'!$Y$12:$Y$722,0),MATCH(C$6,'Res.Aux.'!$A$14:$AE$14,0)))</f>
        <v/>
      </c>
      <c r="D583" s="402" t="str">
        <f t="shared" si="150"/>
        <v/>
      </c>
      <c r="E583" s="403" t="str">
        <f>IF($B583="-","",INDEX('Res.Aux.'!$A$12:$AE$722,MATCH($B583,'Res.Aux.'!$Y$12:$Y$722,0),MATCH(E$6,'Res.Aux.'!$A$14:$AE$14,0)))</f>
        <v/>
      </c>
      <c r="F583" s="402" t="str">
        <f t="shared" si="151"/>
        <v/>
      </c>
      <c r="G583" s="404" t="str">
        <f>IF($B583="-","",INDEX('Res.Aux.'!$A$12:$AE$722,MATCH($B583,'Res.Aux.'!$Y$12:$Y$722,0),MATCH(G$6,'Res.Aux.'!$A$14:$AE$14,0)))</f>
        <v/>
      </c>
      <c r="H583" s="405" t="str">
        <f>IF($B583="-","",Datos!$I$16)</f>
        <v/>
      </c>
      <c r="I583" s="406" t="str">
        <f>IF($C583="","",Datos!$G$16)</f>
        <v/>
      </c>
      <c r="J583" s="407" t="str">
        <f>IF($B583="-","",INDEX('Res.Aux.'!$A$12:$AE$722,MATCH($B583,'Res.Aux.'!$Y$12:$Y$722,0),MATCH(J$6,'Res.Aux.'!$A$14:$AE$14,0)))</f>
        <v/>
      </c>
      <c r="K583" s="408" t="str">
        <f>IF($C583="","",Datos!$H$26)</f>
        <v/>
      </c>
      <c r="L583" s="409" t="str">
        <f>IF($I583="","",INDEX(Datos!$D$25:$I$33,MATCH('G. VAR. MAKRO'!$M583,Datos!$E$25:$E$33,0),MATCH('G. VAR. MAKRO'!$L$6,Datos!$D$26:$I$26,0)))</f>
        <v/>
      </c>
      <c r="M583" s="407" t="str">
        <f>IF($I583="","",INDEX('Res.Aux.'!$A$12:$AE$722,MATCH($B583,'Res.Aux.'!$Y$12:$Y$722,0),MATCH(M$6,'Res.Aux.'!$A$22:$AE$22,0)))</f>
        <v/>
      </c>
      <c r="N583" s="410" t="str">
        <f>IF($B583="-","",INDEX('Res.Aux.'!$A$12:$AE$722,MATCH($B583,'Res.Aux.'!$Y$12:$Y$722,0),MATCH(N$6,'Res.Aux.'!$A$14:$AE$14,0)))</f>
        <v/>
      </c>
      <c r="O583" s="411"/>
      <c r="P583" s="412" t="str">
        <f t="shared" si="149"/>
        <v/>
      </c>
      <c r="Q583" s="413" t="str">
        <f t="shared" si="152"/>
        <v>ù</v>
      </c>
      <c r="R583" s="414" t="str">
        <f>IF($B583="-","",INDEX('Res.Aux.'!$A$12:$AE$722,MATCH($B583,'Res.Aux.'!$Y$12:$Y$722,0),MATCH(R$6,'Res.Aux.'!$A$15:$AE$15,0)))</f>
        <v/>
      </c>
      <c r="S583" s="415" t="str">
        <f>IF($B583="-","",INDEX('Res.Aux.'!$A$12:$AE$722,MATCH($B583,'Res.Aux.'!$Y$12:$Y$722,0),MATCH(S$6,'Res.Aux.'!$A$15:$AE$15,0)))</f>
        <v/>
      </c>
      <c r="T583" s="415" t="str">
        <f>IF($B583="-","",INDEX('Res.Aux.'!$A$12:$AE$722,MATCH($B583,'Res.Aux.'!$Y$12:$Y$722,0),MATCH(T$6,'Res.Aux.'!$A$15:$AE$15,0)))</f>
        <v/>
      </c>
      <c r="U583" s="416" t="str">
        <f>IF($B583="-","",INDEX('Res.Aux.'!$A$12:$AE$722,MATCH($B583,'Res.Aux.'!$Y$12:$Y$722,0),MATCH(U$6,'Res.Aux.'!$A$15:$AE$15,0)))</f>
        <v/>
      </c>
      <c r="V583" s="417"/>
      <c r="W583" s="414" t="str">
        <f t="shared" si="153"/>
        <v>-</v>
      </c>
      <c r="X583" s="415" t="str">
        <f t="shared" si="154"/>
        <v>-</v>
      </c>
      <c r="Y583" s="415" t="str">
        <f t="shared" si="155"/>
        <v>-</v>
      </c>
      <c r="Z583" s="416" t="str">
        <f t="shared" si="156"/>
        <v>-</v>
      </c>
      <c r="AA583" s="417"/>
      <c r="AB583" s="414" t="str">
        <f t="shared" si="157"/>
        <v>-</v>
      </c>
      <c r="AC583" s="415" t="str">
        <f t="shared" si="158"/>
        <v>-</v>
      </c>
      <c r="AD583" s="415" t="str">
        <f t="shared" si="159"/>
        <v>-</v>
      </c>
      <c r="AE583" s="416" t="str">
        <f t="shared" si="160"/>
        <v>-</v>
      </c>
      <c r="AF583" s="417"/>
      <c r="AG583" s="410" t="str">
        <f t="shared" si="161"/>
        <v>-</v>
      </c>
      <c r="AH583" s="417"/>
      <c r="AI583" s="418" t="str">
        <f t="shared" si="162"/>
        <v>ù</v>
      </c>
      <c r="AJ583" s="419" t="str">
        <f t="shared" si="163"/>
        <v>~</v>
      </c>
      <c r="AK583" s="417"/>
      <c r="AL583" s="414" t="str">
        <f t="shared" si="164"/>
        <v>-</v>
      </c>
      <c r="AM583" s="416" t="str">
        <f t="shared" si="165"/>
        <v>-</v>
      </c>
    </row>
    <row r="584" spans="2:39" ht="15" x14ac:dyDescent="0.3">
      <c r="B584" s="400" t="str">
        <f>IF(MAX(B$7:B583)+1&gt;MAX('Res.Aux.'!$Y$23:$Y$722),"-",MAX(B$7:B583)+1)</f>
        <v>-</v>
      </c>
      <c r="C584" s="401" t="str">
        <f>IF($B584="-","",INDEX('Res.Aux.'!$A$12:$AE$722,MATCH($B584,'Res.Aux.'!$Y$12:$Y$722,0),MATCH(C$6,'Res.Aux.'!$A$14:$AE$14,0)))</f>
        <v/>
      </c>
      <c r="D584" s="402" t="str">
        <f t="shared" si="150"/>
        <v/>
      </c>
      <c r="E584" s="403" t="str">
        <f>IF($B584="-","",INDEX('Res.Aux.'!$A$12:$AE$722,MATCH($B584,'Res.Aux.'!$Y$12:$Y$722,0),MATCH(E$6,'Res.Aux.'!$A$14:$AE$14,0)))</f>
        <v/>
      </c>
      <c r="F584" s="402" t="str">
        <f t="shared" si="151"/>
        <v/>
      </c>
      <c r="G584" s="404" t="str">
        <f>IF($B584="-","",INDEX('Res.Aux.'!$A$12:$AE$722,MATCH($B584,'Res.Aux.'!$Y$12:$Y$722,0),MATCH(G$6,'Res.Aux.'!$A$14:$AE$14,0)))</f>
        <v/>
      </c>
      <c r="H584" s="405" t="str">
        <f>IF($B584="-","",Datos!$I$16)</f>
        <v/>
      </c>
      <c r="I584" s="406" t="str">
        <f>IF($C584="","",Datos!$G$16)</f>
        <v/>
      </c>
      <c r="J584" s="407" t="str">
        <f>IF($B584="-","",INDEX('Res.Aux.'!$A$12:$AE$722,MATCH($B584,'Res.Aux.'!$Y$12:$Y$722,0),MATCH(J$6,'Res.Aux.'!$A$14:$AE$14,0)))</f>
        <v/>
      </c>
      <c r="K584" s="408" t="str">
        <f>IF($C584="","",Datos!$H$26)</f>
        <v/>
      </c>
      <c r="L584" s="409" t="str">
        <f>IF($I584="","",INDEX(Datos!$D$25:$I$33,MATCH('G. VAR. MAKRO'!$M584,Datos!$E$25:$E$33,0),MATCH('G. VAR. MAKRO'!$L$6,Datos!$D$26:$I$26,0)))</f>
        <v/>
      </c>
      <c r="M584" s="407" t="str">
        <f>IF($I584="","",INDEX('Res.Aux.'!$A$12:$AE$722,MATCH($B584,'Res.Aux.'!$Y$12:$Y$722,0),MATCH(M$6,'Res.Aux.'!$A$22:$AE$22,0)))</f>
        <v/>
      </c>
      <c r="N584" s="410" t="str">
        <f>IF($B584="-","",INDEX('Res.Aux.'!$A$12:$AE$722,MATCH($B584,'Res.Aux.'!$Y$12:$Y$722,0),MATCH(N$6,'Res.Aux.'!$A$14:$AE$14,0)))</f>
        <v/>
      </c>
      <c r="O584" s="411"/>
      <c r="P584" s="412" t="str">
        <f t="shared" ref="P584:P647" si="166">IF($B584="-","","C")</f>
        <v/>
      </c>
      <c r="Q584" s="413" t="str">
        <f t="shared" si="152"/>
        <v>ù</v>
      </c>
      <c r="R584" s="414" t="str">
        <f>IF($B584="-","",INDEX('Res.Aux.'!$A$12:$AE$722,MATCH($B584,'Res.Aux.'!$Y$12:$Y$722,0),MATCH(R$6,'Res.Aux.'!$A$15:$AE$15,0)))</f>
        <v/>
      </c>
      <c r="S584" s="415" t="str">
        <f>IF($B584="-","",INDEX('Res.Aux.'!$A$12:$AE$722,MATCH($B584,'Res.Aux.'!$Y$12:$Y$722,0),MATCH(S$6,'Res.Aux.'!$A$15:$AE$15,0)))</f>
        <v/>
      </c>
      <c r="T584" s="415" t="str">
        <f>IF($B584="-","",INDEX('Res.Aux.'!$A$12:$AE$722,MATCH($B584,'Res.Aux.'!$Y$12:$Y$722,0),MATCH(T$6,'Res.Aux.'!$A$15:$AE$15,0)))</f>
        <v/>
      </c>
      <c r="U584" s="416" t="str">
        <f>IF($B584="-","",INDEX('Res.Aux.'!$A$12:$AE$722,MATCH($B584,'Res.Aux.'!$Y$12:$Y$722,0),MATCH(U$6,'Res.Aux.'!$A$15:$AE$15,0)))</f>
        <v/>
      </c>
      <c r="V584" s="417"/>
      <c r="W584" s="414" t="str">
        <f t="shared" si="153"/>
        <v>-</v>
      </c>
      <c r="X584" s="415" t="str">
        <f t="shared" si="154"/>
        <v>-</v>
      </c>
      <c r="Y584" s="415" t="str">
        <f t="shared" si="155"/>
        <v>-</v>
      </c>
      <c r="Z584" s="416" t="str">
        <f t="shared" si="156"/>
        <v>-</v>
      </c>
      <c r="AA584" s="417"/>
      <c r="AB584" s="414" t="str">
        <f t="shared" si="157"/>
        <v>-</v>
      </c>
      <c r="AC584" s="415" t="str">
        <f t="shared" si="158"/>
        <v>-</v>
      </c>
      <c r="AD584" s="415" t="str">
        <f t="shared" si="159"/>
        <v>-</v>
      </c>
      <c r="AE584" s="416" t="str">
        <f t="shared" si="160"/>
        <v>-</v>
      </c>
      <c r="AF584" s="417"/>
      <c r="AG584" s="410" t="str">
        <f t="shared" si="161"/>
        <v>-</v>
      </c>
      <c r="AH584" s="417"/>
      <c r="AI584" s="418" t="str">
        <f t="shared" si="162"/>
        <v>ù</v>
      </c>
      <c r="AJ584" s="419" t="str">
        <f t="shared" si="163"/>
        <v>~</v>
      </c>
      <c r="AK584" s="417"/>
      <c r="AL584" s="414" t="str">
        <f t="shared" si="164"/>
        <v>-</v>
      </c>
      <c r="AM584" s="416" t="str">
        <f t="shared" si="165"/>
        <v>-</v>
      </c>
    </row>
    <row r="585" spans="2:39" ht="15" x14ac:dyDescent="0.3">
      <c r="B585" s="400" t="str">
        <f>IF(MAX(B$7:B584)+1&gt;MAX('Res.Aux.'!$Y$23:$Y$722),"-",MAX(B$7:B584)+1)</f>
        <v>-</v>
      </c>
      <c r="C585" s="401" t="str">
        <f>IF($B585="-","",INDEX('Res.Aux.'!$A$12:$AE$722,MATCH($B585,'Res.Aux.'!$Y$12:$Y$722,0),MATCH(C$6,'Res.Aux.'!$A$14:$AE$14,0)))</f>
        <v/>
      </c>
      <c r="D585" s="402" t="str">
        <f t="shared" si="150"/>
        <v/>
      </c>
      <c r="E585" s="403" t="str">
        <f>IF($B585="-","",INDEX('Res.Aux.'!$A$12:$AE$722,MATCH($B585,'Res.Aux.'!$Y$12:$Y$722,0),MATCH(E$6,'Res.Aux.'!$A$14:$AE$14,0)))</f>
        <v/>
      </c>
      <c r="F585" s="402" t="str">
        <f t="shared" si="151"/>
        <v/>
      </c>
      <c r="G585" s="404" t="str">
        <f>IF($B585="-","",INDEX('Res.Aux.'!$A$12:$AE$722,MATCH($B585,'Res.Aux.'!$Y$12:$Y$722,0),MATCH(G$6,'Res.Aux.'!$A$14:$AE$14,0)))</f>
        <v/>
      </c>
      <c r="H585" s="405" t="str">
        <f>IF($B585="-","",Datos!$I$16)</f>
        <v/>
      </c>
      <c r="I585" s="406" t="str">
        <f>IF($C585="","",Datos!$G$16)</f>
        <v/>
      </c>
      <c r="J585" s="407" t="str">
        <f>IF($B585="-","",INDEX('Res.Aux.'!$A$12:$AE$722,MATCH($B585,'Res.Aux.'!$Y$12:$Y$722,0),MATCH(J$6,'Res.Aux.'!$A$14:$AE$14,0)))</f>
        <v/>
      </c>
      <c r="K585" s="408" t="str">
        <f>IF($C585="","",Datos!$H$26)</f>
        <v/>
      </c>
      <c r="L585" s="409" t="str">
        <f>IF($I585="","",INDEX(Datos!$D$25:$I$33,MATCH('G. VAR. MAKRO'!$M585,Datos!$E$25:$E$33,0),MATCH('G. VAR. MAKRO'!$L$6,Datos!$D$26:$I$26,0)))</f>
        <v/>
      </c>
      <c r="M585" s="407" t="str">
        <f>IF($I585="","",INDEX('Res.Aux.'!$A$12:$AE$722,MATCH($B585,'Res.Aux.'!$Y$12:$Y$722,0),MATCH(M$6,'Res.Aux.'!$A$22:$AE$22,0)))</f>
        <v/>
      </c>
      <c r="N585" s="410" t="str">
        <f>IF($B585="-","",INDEX('Res.Aux.'!$A$12:$AE$722,MATCH($B585,'Res.Aux.'!$Y$12:$Y$722,0),MATCH(N$6,'Res.Aux.'!$A$14:$AE$14,0)))</f>
        <v/>
      </c>
      <c r="O585" s="411"/>
      <c r="P585" s="412" t="str">
        <f t="shared" si="166"/>
        <v/>
      </c>
      <c r="Q585" s="413" t="str">
        <f t="shared" si="152"/>
        <v>ù</v>
      </c>
      <c r="R585" s="414" t="str">
        <f>IF($B585="-","",INDEX('Res.Aux.'!$A$12:$AE$722,MATCH($B585,'Res.Aux.'!$Y$12:$Y$722,0),MATCH(R$6,'Res.Aux.'!$A$15:$AE$15,0)))</f>
        <v/>
      </c>
      <c r="S585" s="415" t="str">
        <f>IF($B585="-","",INDEX('Res.Aux.'!$A$12:$AE$722,MATCH($B585,'Res.Aux.'!$Y$12:$Y$722,0),MATCH(S$6,'Res.Aux.'!$A$15:$AE$15,0)))</f>
        <v/>
      </c>
      <c r="T585" s="415" t="str">
        <f>IF($B585="-","",INDEX('Res.Aux.'!$A$12:$AE$722,MATCH($B585,'Res.Aux.'!$Y$12:$Y$722,0),MATCH(T$6,'Res.Aux.'!$A$15:$AE$15,0)))</f>
        <v/>
      </c>
      <c r="U585" s="416" t="str">
        <f>IF($B585="-","",INDEX('Res.Aux.'!$A$12:$AE$722,MATCH($B585,'Res.Aux.'!$Y$12:$Y$722,0),MATCH(U$6,'Res.Aux.'!$A$15:$AE$15,0)))</f>
        <v/>
      </c>
      <c r="V585" s="417"/>
      <c r="W585" s="414" t="str">
        <f t="shared" si="153"/>
        <v>-</v>
      </c>
      <c r="X585" s="415" t="str">
        <f t="shared" si="154"/>
        <v>-</v>
      </c>
      <c r="Y585" s="415" t="str">
        <f t="shared" si="155"/>
        <v>-</v>
      </c>
      <c r="Z585" s="416" t="str">
        <f t="shared" si="156"/>
        <v>-</v>
      </c>
      <c r="AA585" s="417"/>
      <c r="AB585" s="414" t="str">
        <f t="shared" si="157"/>
        <v>-</v>
      </c>
      <c r="AC585" s="415" t="str">
        <f t="shared" si="158"/>
        <v>-</v>
      </c>
      <c r="AD585" s="415" t="str">
        <f t="shared" si="159"/>
        <v>-</v>
      </c>
      <c r="AE585" s="416" t="str">
        <f t="shared" si="160"/>
        <v>-</v>
      </c>
      <c r="AF585" s="417"/>
      <c r="AG585" s="410" t="str">
        <f t="shared" si="161"/>
        <v>-</v>
      </c>
      <c r="AH585" s="417"/>
      <c r="AI585" s="418" t="str">
        <f t="shared" si="162"/>
        <v>ù</v>
      </c>
      <c r="AJ585" s="419" t="str">
        <f t="shared" si="163"/>
        <v>~</v>
      </c>
      <c r="AK585" s="417"/>
      <c r="AL585" s="414" t="str">
        <f t="shared" si="164"/>
        <v>-</v>
      </c>
      <c r="AM585" s="416" t="str">
        <f t="shared" si="165"/>
        <v>-</v>
      </c>
    </row>
    <row r="586" spans="2:39" ht="15" x14ac:dyDescent="0.3">
      <c r="B586" s="400" t="str">
        <f>IF(MAX(B$7:B585)+1&gt;MAX('Res.Aux.'!$Y$23:$Y$722),"-",MAX(B$7:B585)+1)</f>
        <v>-</v>
      </c>
      <c r="C586" s="401" t="str">
        <f>IF($B586="-","",INDEX('Res.Aux.'!$A$12:$AE$722,MATCH($B586,'Res.Aux.'!$Y$12:$Y$722,0),MATCH(C$6,'Res.Aux.'!$A$14:$AE$14,0)))</f>
        <v/>
      </c>
      <c r="D586" s="402" t="str">
        <f t="shared" si="150"/>
        <v/>
      </c>
      <c r="E586" s="403" t="str">
        <f>IF($B586="-","",INDEX('Res.Aux.'!$A$12:$AE$722,MATCH($B586,'Res.Aux.'!$Y$12:$Y$722,0),MATCH(E$6,'Res.Aux.'!$A$14:$AE$14,0)))</f>
        <v/>
      </c>
      <c r="F586" s="402" t="str">
        <f t="shared" si="151"/>
        <v/>
      </c>
      <c r="G586" s="404" t="str">
        <f>IF($B586="-","",INDEX('Res.Aux.'!$A$12:$AE$722,MATCH($B586,'Res.Aux.'!$Y$12:$Y$722,0),MATCH(G$6,'Res.Aux.'!$A$14:$AE$14,0)))</f>
        <v/>
      </c>
      <c r="H586" s="405" t="str">
        <f>IF($B586="-","",Datos!$I$16)</f>
        <v/>
      </c>
      <c r="I586" s="406" t="str">
        <f>IF($C586="","",Datos!$G$16)</f>
        <v/>
      </c>
      <c r="J586" s="407" t="str">
        <f>IF($B586="-","",INDEX('Res.Aux.'!$A$12:$AE$722,MATCH($B586,'Res.Aux.'!$Y$12:$Y$722,0),MATCH(J$6,'Res.Aux.'!$A$14:$AE$14,0)))</f>
        <v/>
      </c>
      <c r="K586" s="408" t="str">
        <f>IF($C586="","",Datos!$H$26)</f>
        <v/>
      </c>
      <c r="L586" s="409" t="str">
        <f>IF($I586="","",INDEX(Datos!$D$25:$I$33,MATCH('G. VAR. MAKRO'!$M586,Datos!$E$25:$E$33,0),MATCH('G. VAR. MAKRO'!$L$6,Datos!$D$26:$I$26,0)))</f>
        <v/>
      </c>
      <c r="M586" s="407" t="str">
        <f>IF($I586="","",INDEX('Res.Aux.'!$A$12:$AE$722,MATCH($B586,'Res.Aux.'!$Y$12:$Y$722,0),MATCH(M$6,'Res.Aux.'!$A$22:$AE$22,0)))</f>
        <v/>
      </c>
      <c r="N586" s="410" t="str">
        <f>IF($B586="-","",INDEX('Res.Aux.'!$A$12:$AE$722,MATCH($B586,'Res.Aux.'!$Y$12:$Y$722,0),MATCH(N$6,'Res.Aux.'!$A$14:$AE$14,0)))</f>
        <v/>
      </c>
      <c r="O586" s="411"/>
      <c r="P586" s="412" t="str">
        <f t="shared" si="166"/>
        <v/>
      </c>
      <c r="Q586" s="413" t="str">
        <f t="shared" si="152"/>
        <v>ù</v>
      </c>
      <c r="R586" s="414" t="str">
        <f>IF($B586="-","",INDEX('Res.Aux.'!$A$12:$AE$722,MATCH($B586,'Res.Aux.'!$Y$12:$Y$722,0),MATCH(R$6,'Res.Aux.'!$A$15:$AE$15,0)))</f>
        <v/>
      </c>
      <c r="S586" s="415" t="str">
        <f>IF($B586="-","",INDEX('Res.Aux.'!$A$12:$AE$722,MATCH($B586,'Res.Aux.'!$Y$12:$Y$722,0),MATCH(S$6,'Res.Aux.'!$A$15:$AE$15,0)))</f>
        <v/>
      </c>
      <c r="T586" s="415" t="str">
        <f>IF($B586="-","",INDEX('Res.Aux.'!$A$12:$AE$722,MATCH($B586,'Res.Aux.'!$Y$12:$Y$722,0),MATCH(T$6,'Res.Aux.'!$A$15:$AE$15,0)))</f>
        <v/>
      </c>
      <c r="U586" s="416" t="str">
        <f>IF($B586="-","",INDEX('Res.Aux.'!$A$12:$AE$722,MATCH($B586,'Res.Aux.'!$Y$12:$Y$722,0),MATCH(U$6,'Res.Aux.'!$A$15:$AE$15,0)))</f>
        <v/>
      </c>
      <c r="V586" s="417"/>
      <c r="W586" s="414" t="str">
        <f t="shared" si="153"/>
        <v>-</v>
      </c>
      <c r="X586" s="415" t="str">
        <f t="shared" si="154"/>
        <v>-</v>
      </c>
      <c r="Y586" s="415" t="str">
        <f t="shared" si="155"/>
        <v>-</v>
      </c>
      <c r="Z586" s="416" t="str">
        <f t="shared" si="156"/>
        <v>-</v>
      </c>
      <c r="AA586" s="417"/>
      <c r="AB586" s="414" t="str">
        <f t="shared" si="157"/>
        <v>-</v>
      </c>
      <c r="AC586" s="415" t="str">
        <f t="shared" si="158"/>
        <v>-</v>
      </c>
      <c r="AD586" s="415" t="str">
        <f t="shared" si="159"/>
        <v>-</v>
      </c>
      <c r="AE586" s="416" t="str">
        <f t="shared" si="160"/>
        <v>-</v>
      </c>
      <c r="AF586" s="417"/>
      <c r="AG586" s="410" t="str">
        <f t="shared" si="161"/>
        <v>-</v>
      </c>
      <c r="AH586" s="417"/>
      <c r="AI586" s="418" t="str">
        <f t="shared" si="162"/>
        <v>ù</v>
      </c>
      <c r="AJ586" s="419" t="str">
        <f t="shared" si="163"/>
        <v>~</v>
      </c>
      <c r="AK586" s="417"/>
      <c r="AL586" s="414" t="str">
        <f t="shared" si="164"/>
        <v>-</v>
      </c>
      <c r="AM586" s="416" t="str">
        <f t="shared" si="165"/>
        <v>-</v>
      </c>
    </row>
    <row r="587" spans="2:39" ht="15" x14ac:dyDescent="0.3">
      <c r="B587" s="400" t="str">
        <f>IF(MAX(B$7:B586)+1&gt;MAX('Res.Aux.'!$Y$23:$Y$722),"-",MAX(B$7:B586)+1)</f>
        <v>-</v>
      </c>
      <c r="C587" s="401" t="str">
        <f>IF($B587="-","",INDEX('Res.Aux.'!$A$12:$AE$722,MATCH($B587,'Res.Aux.'!$Y$12:$Y$722,0),MATCH(C$6,'Res.Aux.'!$A$14:$AE$14,0)))</f>
        <v/>
      </c>
      <c r="D587" s="402" t="str">
        <f t="shared" si="150"/>
        <v/>
      </c>
      <c r="E587" s="403" t="str">
        <f>IF($B587="-","",INDEX('Res.Aux.'!$A$12:$AE$722,MATCH($B587,'Res.Aux.'!$Y$12:$Y$722,0),MATCH(E$6,'Res.Aux.'!$A$14:$AE$14,0)))</f>
        <v/>
      </c>
      <c r="F587" s="402" t="str">
        <f t="shared" si="151"/>
        <v/>
      </c>
      <c r="G587" s="404" t="str">
        <f>IF($B587="-","",INDEX('Res.Aux.'!$A$12:$AE$722,MATCH($B587,'Res.Aux.'!$Y$12:$Y$722,0),MATCH(G$6,'Res.Aux.'!$A$14:$AE$14,0)))</f>
        <v/>
      </c>
      <c r="H587" s="405" t="str">
        <f>IF($B587="-","",Datos!$I$16)</f>
        <v/>
      </c>
      <c r="I587" s="406" t="str">
        <f>IF($C587="","",Datos!$G$16)</f>
        <v/>
      </c>
      <c r="J587" s="407" t="str">
        <f>IF($B587="-","",INDEX('Res.Aux.'!$A$12:$AE$722,MATCH($B587,'Res.Aux.'!$Y$12:$Y$722,0),MATCH(J$6,'Res.Aux.'!$A$14:$AE$14,0)))</f>
        <v/>
      </c>
      <c r="K587" s="408" t="str">
        <f>IF($C587="","",Datos!$H$26)</f>
        <v/>
      </c>
      <c r="L587" s="409" t="str">
        <f>IF($I587="","",INDEX(Datos!$D$25:$I$33,MATCH('G. VAR. MAKRO'!$M587,Datos!$E$25:$E$33,0),MATCH('G. VAR. MAKRO'!$L$6,Datos!$D$26:$I$26,0)))</f>
        <v/>
      </c>
      <c r="M587" s="407" t="str">
        <f>IF($I587="","",INDEX('Res.Aux.'!$A$12:$AE$722,MATCH($B587,'Res.Aux.'!$Y$12:$Y$722,0),MATCH(M$6,'Res.Aux.'!$A$22:$AE$22,0)))</f>
        <v/>
      </c>
      <c r="N587" s="410" t="str">
        <f>IF($B587="-","",INDEX('Res.Aux.'!$A$12:$AE$722,MATCH($B587,'Res.Aux.'!$Y$12:$Y$722,0),MATCH(N$6,'Res.Aux.'!$A$14:$AE$14,0)))</f>
        <v/>
      </c>
      <c r="O587" s="411"/>
      <c r="P587" s="412" t="str">
        <f t="shared" si="166"/>
        <v/>
      </c>
      <c r="Q587" s="413" t="str">
        <f t="shared" si="152"/>
        <v>ù</v>
      </c>
      <c r="R587" s="414" t="str">
        <f>IF($B587="-","",INDEX('Res.Aux.'!$A$12:$AE$722,MATCH($B587,'Res.Aux.'!$Y$12:$Y$722,0),MATCH(R$6,'Res.Aux.'!$A$15:$AE$15,0)))</f>
        <v/>
      </c>
      <c r="S587" s="415" t="str">
        <f>IF($B587="-","",INDEX('Res.Aux.'!$A$12:$AE$722,MATCH($B587,'Res.Aux.'!$Y$12:$Y$722,0),MATCH(S$6,'Res.Aux.'!$A$15:$AE$15,0)))</f>
        <v/>
      </c>
      <c r="T587" s="415" t="str">
        <f>IF($B587="-","",INDEX('Res.Aux.'!$A$12:$AE$722,MATCH($B587,'Res.Aux.'!$Y$12:$Y$722,0),MATCH(T$6,'Res.Aux.'!$A$15:$AE$15,0)))</f>
        <v/>
      </c>
      <c r="U587" s="416" t="str">
        <f>IF($B587="-","",INDEX('Res.Aux.'!$A$12:$AE$722,MATCH($B587,'Res.Aux.'!$Y$12:$Y$722,0),MATCH(U$6,'Res.Aux.'!$A$15:$AE$15,0)))</f>
        <v/>
      </c>
      <c r="V587" s="417"/>
      <c r="W587" s="414" t="str">
        <f t="shared" si="153"/>
        <v>-</v>
      </c>
      <c r="X587" s="415" t="str">
        <f t="shared" si="154"/>
        <v>-</v>
      </c>
      <c r="Y587" s="415" t="str">
        <f t="shared" si="155"/>
        <v>-</v>
      </c>
      <c r="Z587" s="416" t="str">
        <f t="shared" si="156"/>
        <v>-</v>
      </c>
      <c r="AA587" s="417"/>
      <c r="AB587" s="414" t="str">
        <f t="shared" si="157"/>
        <v>-</v>
      </c>
      <c r="AC587" s="415" t="str">
        <f t="shared" si="158"/>
        <v>-</v>
      </c>
      <c r="AD587" s="415" t="str">
        <f t="shared" si="159"/>
        <v>-</v>
      </c>
      <c r="AE587" s="416" t="str">
        <f t="shared" si="160"/>
        <v>-</v>
      </c>
      <c r="AF587" s="417"/>
      <c r="AG587" s="410" t="str">
        <f t="shared" si="161"/>
        <v>-</v>
      </c>
      <c r="AH587" s="417"/>
      <c r="AI587" s="418" t="str">
        <f t="shared" si="162"/>
        <v>ù</v>
      </c>
      <c r="AJ587" s="419" t="str">
        <f t="shared" si="163"/>
        <v>~</v>
      </c>
      <c r="AK587" s="417"/>
      <c r="AL587" s="414" t="str">
        <f t="shared" si="164"/>
        <v>-</v>
      </c>
      <c r="AM587" s="416" t="str">
        <f t="shared" si="165"/>
        <v>-</v>
      </c>
    </row>
    <row r="588" spans="2:39" ht="15" x14ac:dyDescent="0.3">
      <c r="B588" s="400" t="str">
        <f>IF(MAX(B$7:B587)+1&gt;MAX('Res.Aux.'!$Y$23:$Y$722),"-",MAX(B$7:B587)+1)</f>
        <v>-</v>
      </c>
      <c r="C588" s="401" t="str">
        <f>IF($B588="-","",INDEX('Res.Aux.'!$A$12:$AE$722,MATCH($B588,'Res.Aux.'!$Y$12:$Y$722,0),MATCH(C$6,'Res.Aux.'!$A$14:$AE$14,0)))</f>
        <v/>
      </c>
      <c r="D588" s="402" t="str">
        <f t="shared" si="150"/>
        <v/>
      </c>
      <c r="E588" s="403" t="str">
        <f>IF($B588="-","",INDEX('Res.Aux.'!$A$12:$AE$722,MATCH($B588,'Res.Aux.'!$Y$12:$Y$722,0),MATCH(E$6,'Res.Aux.'!$A$14:$AE$14,0)))</f>
        <v/>
      </c>
      <c r="F588" s="402" t="str">
        <f t="shared" si="151"/>
        <v/>
      </c>
      <c r="G588" s="404" t="str">
        <f>IF($B588="-","",INDEX('Res.Aux.'!$A$12:$AE$722,MATCH($B588,'Res.Aux.'!$Y$12:$Y$722,0),MATCH(G$6,'Res.Aux.'!$A$14:$AE$14,0)))</f>
        <v/>
      </c>
      <c r="H588" s="405" t="str">
        <f>IF($B588="-","",Datos!$I$16)</f>
        <v/>
      </c>
      <c r="I588" s="406" t="str">
        <f>IF($C588="","",Datos!$G$16)</f>
        <v/>
      </c>
      <c r="J588" s="407" t="str">
        <f>IF($B588="-","",INDEX('Res.Aux.'!$A$12:$AE$722,MATCH($B588,'Res.Aux.'!$Y$12:$Y$722,0),MATCH(J$6,'Res.Aux.'!$A$14:$AE$14,0)))</f>
        <v/>
      </c>
      <c r="K588" s="408" t="str">
        <f>IF($C588="","",Datos!$H$26)</f>
        <v/>
      </c>
      <c r="L588" s="409" t="str">
        <f>IF($I588="","",INDEX(Datos!$D$25:$I$33,MATCH('G. VAR. MAKRO'!$M588,Datos!$E$25:$E$33,0),MATCH('G. VAR. MAKRO'!$L$6,Datos!$D$26:$I$26,0)))</f>
        <v/>
      </c>
      <c r="M588" s="407" t="str">
        <f>IF($I588="","",INDEX('Res.Aux.'!$A$12:$AE$722,MATCH($B588,'Res.Aux.'!$Y$12:$Y$722,0),MATCH(M$6,'Res.Aux.'!$A$22:$AE$22,0)))</f>
        <v/>
      </c>
      <c r="N588" s="410" t="str">
        <f>IF($B588="-","",INDEX('Res.Aux.'!$A$12:$AE$722,MATCH($B588,'Res.Aux.'!$Y$12:$Y$722,0),MATCH(N$6,'Res.Aux.'!$A$14:$AE$14,0)))</f>
        <v/>
      </c>
      <c r="O588" s="411"/>
      <c r="P588" s="412" t="str">
        <f t="shared" si="166"/>
        <v/>
      </c>
      <c r="Q588" s="413" t="str">
        <f t="shared" si="152"/>
        <v>ù</v>
      </c>
      <c r="R588" s="414" t="str">
        <f>IF($B588="-","",INDEX('Res.Aux.'!$A$12:$AE$722,MATCH($B588,'Res.Aux.'!$Y$12:$Y$722,0),MATCH(R$6,'Res.Aux.'!$A$15:$AE$15,0)))</f>
        <v/>
      </c>
      <c r="S588" s="415" t="str">
        <f>IF($B588="-","",INDEX('Res.Aux.'!$A$12:$AE$722,MATCH($B588,'Res.Aux.'!$Y$12:$Y$722,0),MATCH(S$6,'Res.Aux.'!$A$15:$AE$15,0)))</f>
        <v/>
      </c>
      <c r="T588" s="415" t="str">
        <f>IF($B588="-","",INDEX('Res.Aux.'!$A$12:$AE$722,MATCH($B588,'Res.Aux.'!$Y$12:$Y$722,0),MATCH(T$6,'Res.Aux.'!$A$15:$AE$15,0)))</f>
        <v/>
      </c>
      <c r="U588" s="416" t="str">
        <f>IF($B588="-","",INDEX('Res.Aux.'!$A$12:$AE$722,MATCH($B588,'Res.Aux.'!$Y$12:$Y$722,0),MATCH(U$6,'Res.Aux.'!$A$15:$AE$15,0)))</f>
        <v/>
      </c>
      <c r="V588" s="417"/>
      <c r="W588" s="414" t="str">
        <f t="shared" si="153"/>
        <v>-</v>
      </c>
      <c r="X588" s="415" t="str">
        <f t="shared" si="154"/>
        <v>-</v>
      </c>
      <c r="Y588" s="415" t="str">
        <f t="shared" si="155"/>
        <v>-</v>
      </c>
      <c r="Z588" s="416" t="str">
        <f t="shared" si="156"/>
        <v>-</v>
      </c>
      <c r="AA588" s="417"/>
      <c r="AB588" s="414" t="str">
        <f t="shared" si="157"/>
        <v>-</v>
      </c>
      <c r="AC588" s="415" t="str">
        <f t="shared" si="158"/>
        <v>-</v>
      </c>
      <c r="AD588" s="415" t="str">
        <f t="shared" si="159"/>
        <v>-</v>
      </c>
      <c r="AE588" s="416" t="str">
        <f t="shared" si="160"/>
        <v>-</v>
      </c>
      <c r="AF588" s="417"/>
      <c r="AG588" s="410" t="str">
        <f t="shared" si="161"/>
        <v>-</v>
      </c>
      <c r="AH588" s="417"/>
      <c r="AI588" s="418" t="str">
        <f t="shared" si="162"/>
        <v>ù</v>
      </c>
      <c r="AJ588" s="419" t="str">
        <f t="shared" si="163"/>
        <v>~</v>
      </c>
      <c r="AK588" s="417"/>
      <c r="AL588" s="414" t="str">
        <f t="shared" si="164"/>
        <v>-</v>
      </c>
      <c r="AM588" s="416" t="str">
        <f t="shared" si="165"/>
        <v>-</v>
      </c>
    </row>
    <row r="589" spans="2:39" ht="15" x14ac:dyDescent="0.3">
      <c r="B589" s="400" t="str">
        <f>IF(MAX(B$7:B588)+1&gt;MAX('Res.Aux.'!$Y$23:$Y$722),"-",MAX(B$7:B588)+1)</f>
        <v>-</v>
      </c>
      <c r="C589" s="401" t="str">
        <f>IF($B589="-","",INDEX('Res.Aux.'!$A$12:$AE$722,MATCH($B589,'Res.Aux.'!$Y$12:$Y$722,0),MATCH(C$6,'Res.Aux.'!$A$14:$AE$14,0)))</f>
        <v/>
      </c>
      <c r="D589" s="402" t="str">
        <f t="shared" si="150"/>
        <v/>
      </c>
      <c r="E589" s="403" t="str">
        <f>IF($B589="-","",INDEX('Res.Aux.'!$A$12:$AE$722,MATCH($B589,'Res.Aux.'!$Y$12:$Y$722,0),MATCH(E$6,'Res.Aux.'!$A$14:$AE$14,0)))</f>
        <v/>
      </c>
      <c r="F589" s="402" t="str">
        <f t="shared" si="151"/>
        <v/>
      </c>
      <c r="G589" s="404" t="str">
        <f>IF($B589="-","",INDEX('Res.Aux.'!$A$12:$AE$722,MATCH($B589,'Res.Aux.'!$Y$12:$Y$722,0),MATCH(G$6,'Res.Aux.'!$A$14:$AE$14,0)))</f>
        <v/>
      </c>
      <c r="H589" s="405" t="str">
        <f>IF($B589="-","",Datos!$I$16)</f>
        <v/>
      </c>
      <c r="I589" s="406" t="str">
        <f>IF($C589="","",Datos!$G$16)</f>
        <v/>
      </c>
      <c r="J589" s="407" t="str">
        <f>IF($B589="-","",INDEX('Res.Aux.'!$A$12:$AE$722,MATCH($B589,'Res.Aux.'!$Y$12:$Y$722,0),MATCH(J$6,'Res.Aux.'!$A$14:$AE$14,0)))</f>
        <v/>
      </c>
      <c r="K589" s="408" t="str">
        <f>IF($C589="","",Datos!$H$26)</f>
        <v/>
      </c>
      <c r="L589" s="409" t="str">
        <f>IF($I589="","",INDEX(Datos!$D$25:$I$33,MATCH('G. VAR. MAKRO'!$M589,Datos!$E$25:$E$33,0),MATCH('G. VAR. MAKRO'!$L$6,Datos!$D$26:$I$26,0)))</f>
        <v/>
      </c>
      <c r="M589" s="407" t="str">
        <f>IF($I589="","",INDEX('Res.Aux.'!$A$12:$AE$722,MATCH($B589,'Res.Aux.'!$Y$12:$Y$722,0),MATCH(M$6,'Res.Aux.'!$A$22:$AE$22,0)))</f>
        <v/>
      </c>
      <c r="N589" s="410" t="str">
        <f>IF($B589="-","",INDEX('Res.Aux.'!$A$12:$AE$722,MATCH($B589,'Res.Aux.'!$Y$12:$Y$722,0),MATCH(N$6,'Res.Aux.'!$A$14:$AE$14,0)))</f>
        <v/>
      </c>
      <c r="O589" s="411"/>
      <c r="P589" s="412" t="str">
        <f t="shared" si="166"/>
        <v/>
      </c>
      <c r="Q589" s="413" t="str">
        <f t="shared" si="152"/>
        <v>ù</v>
      </c>
      <c r="R589" s="414" t="str">
        <f>IF($B589="-","",INDEX('Res.Aux.'!$A$12:$AE$722,MATCH($B589,'Res.Aux.'!$Y$12:$Y$722,0),MATCH(R$6,'Res.Aux.'!$A$15:$AE$15,0)))</f>
        <v/>
      </c>
      <c r="S589" s="415" t="str">
        <f>IF($B589="-","",INDEX('Res.Aux.'!$A$12:$AE$722,MATCH($B589,'Res.Aux.'!$Y$12:$Y$722,0),MATCH(S$6,'Res.Aux.'!$A$15:$AE$15,0)))</f>
        <v/>
      </c>
      <c r="T589" s="415" t="str">
        <f>IF($B589="-","",INDEX('Res.Aux.'!$A$12:$AE$722,MATCH($B589,'Res.Aux.'!$Y$12:$Y$722,0),MATCH(T$6,'Res.Aux.'!$A$15:$AE$15,0)))</f>
        <v/>
      </c>
      <c r="U589" s="416" t="str">
        <f>IF($B589="-","",INDEX('Res.Aux.'!$A$12:$AE$722,MATCH($B589,'Res.Aux.'!$Y$12:$Y$722,0),MATCH(U$6,'Res.Aux.'!$A$15:$AE$15,0)))</f>
        <v/>
      </c>
      <c r="V589" s="417"/>
      <c r="W589" s="414" t="str">
        <f t="shared" si="153"/>
        <v>-</v>
      </c>
      <c r="X589" s="415" t="str">
        <f t="shared" si="154"/>
        <v>-</v>
      </c>
      <c r="Y589" s="415" t="str">
        <f t="shared" si="155"/>
        <v>-</v>
      </c>
      <c r="Z589" s="416" t="str">
        <f t="shared" si="156"/>
        <v>-</v>
      </c>
      <c r="AA589" s="417"/>
      <c r="AB589" s="414" t="str">
        <f t="shared" si="157"/>
        <v>-</v>
      </c>
      <c r="AC589" s="415" t="str">
        <f t="shared" si="158"/>
        <v>-</v>
      </c>
      <c r="AD589" s="415" t="str">
        <f t="shared" si="159"/>
        <v>-</v>
      </c>
      <c r="AE589" s="416" t="str">
        <f t="shared" si="160"/>
        <v>-</v>
      </c>
      <c r="AF589" s="417"/>
      <c r="AG589" s="410" t="str">
        <f t="shared" si="161"/>
        <v>-</v>
      </c>
      <c r="AH589" s="417"/>
      <c r="AI589" s="418" t="str">
        <f t="shared" si="162"/>
        <v>ù</v>
      </c>
      <c r="AJ589" s="419" t="str">
        <f t="shared" si="163"/>
        <v>~</v>
      </c>
      <c r="AK589" s="417"/>
      <c r="AL589" s="414" t="str">
        <f t="shared" si="164"/>
        <v>-</v>
      </c>
      <c r="AM589" s="416" t="str">
        <f t="shared" si="165"/>
        <v>-</v>
      </c>
    </row>
    <row r="590" spans="2:39" ht="15" x14ac:dyDescent="0.3">
      <c r="B590" s="400" t="str">
        <f>IF(MAX(B$7:B589)+1&gt;MAX('Res.Aux.'!$Y$23:$Y$722),"-",MAX(B$7:B589)+1)</f>
        <v>-</v>
      </c>
      <c r="C590" s="401" t="str">
        <f>IF($B590="-","",INDEX('Res.Aux.'!$A$12:$AE$722,MATCH($B590,'Res.Aux.'!$Y$12:$Y$722,0),MATCH(C$6,'Res.Aux.'!$A$14:$AE$14,0)))</f>
        <v/>
      </c>
      <c r="D590" s="402" t="str">
        <f t="shared" ref="D590:D653" si="167">IF(C590="","","/")</f>
        <v/>
      </c>
      <c r="E590" s="403" t="str">
        <f>IF($B590="-","",INDEX('Res.Aux.'!$A$12:$AE$722,MATCH($B590,'Res.Aux.'!$Y$12:$Y$722,0),MATCH(E$6,'Res.Aux.'!$A$14:$AE$14,0)))</f>
        <v/>
      </c>
      <c r="F590" s="402" t="str">
        <f t="shared" ref="F590:F653" si="168">IF(E590="","","/")</f>
        <v/>
      </c>
      <c r="G590" s="404" t="str">
        <f>IF($B590="-","",INDEX('Res.Aux.'!$A$12:$AE$722,MATCH($B590,'Res.Aux.'!$Y$12:$Y$722,0),MATCH(G$6,'Res.Aux.'!$A$14:$AE$14,0)))</f>
        <v/>
      </c>
      <c r="H590" s="405" t="str">
        <f>IF($B590="-","",Datos!$I$16)</f>
        <v/>
      </c>
      <c r="I590" s="406" t="str">
        <f>IF($C590="","",Datos!$G$16)</f>
        <v/>
      </c>
      <c r="J590" s="407" t="str">
        <f>IF($B590="-","",INDEX('Res.Aux.'!$A$12:$AE$722,MATCH($B590,'Res.Aux.'!$Y$12:$Y$722,0),MATCH(J$6,'Res.Aux.'!$A$14:$AE$14,0)))</f>
        <v/>
      </c>
      <c r="K590" s="408" t="str">
        <f>IF($C590="","",Datos!$H$26)</f>
        <v/>
      </c>
      <c r="L590" s="409" t="str">
        <f>IF($I590="","",INDEX(Datos!$D$25:$I$33,MATCH('G. VAR. MAKRO'!$M590,Datos!$E$25:$E$33,0),MATCH('G. VAR. MAKRO'!$L$6,Datos!$D$26:$I$26,0)))</f>
        <v/>
      </c>
      <c r="M590" s="407" t="str">
        <f>IF($I590="","",INDEX('Res.Aux.'!$A$12:$AE$722,MATCH($B590,'Res.Aux.'!$Y$12:$Y$722,0),MATCH(M$6,'Res.Aux.'!$A$22:$AE$22,0)))</f>
        <v/>
      </c>
      <c r="N590" s="410" t="str">
        <f>IF($B590="-","",INDEX('Res.Aux.'!$A$12:$AE$722,MATCH($B590,'Res.Aux.'!$Y$12:$Y$722,0),MATCH(N$6,'Res.Aux.'!$A$14:$AE$14,0)))</f>
        <v/>
      </c>
      <c r="O590" s="411"/>
      <c r="P590" s="412" t="str">
        <f t="shared" si="166"/>
        <v/>
      </c>
      <c r="Q590" s="413" t="str">
        <f t="shared" ref="Q590:Q653" si="169">AI590</f>
        <v>ù</v>
      </c>
      <c r="R590" s="414" t="str">
        <f>IF($B590="-","",INDEX('Res.Aux.'!$A$12:$AE$722,MATCH($B590,'Res.Aux.'!$Y$12:$Y$722,0),MATCH(R$6,'Res.Aux.'!$A$15:$AE$15,0)))</f>
        <v/>
      </c>
      <c r="S590" s="415" t="str">
        <f>IF($B590="-","",INDEX('Res.Aux.'!$A$12:$AE$722,MATCH($B590,'Res.Aux.'!$Y$12:$Y$722,0),MATCH(S$6,'Res.Aux.'!$A$15:$AE$15,0)))</f>
        <v/>
      </c>
      <c r="T590" s="415" t="str">
        <f>IF($B590="-","",INDEX('Res.Aux.'!$A$12:$AE$722,MATCH($B590,'Res.Aux.'!$Y$12:$Y$722,0),MATCH(T$6,'Res.Aux.'!$A$15:$AE$15,0)))</f>
        <v/>
      </c>
      <c r="U590" s="416" t="str">
        <f>IF($B590="-","",INDEX('Res.Aux.'!$A$12:$AE$722,MATCH($B590,'Res.Aux.'!$Y$12:$Y$722,0),MATCH(U$6,'Res.Aux.'!$A$15:$AE$15,0)))</f>
        <v/>
      </c>
      <c r="V590" s="417"/>
      <c r="W590" s="414" t="str">
        <f t="shared" ref="W590:W653" si="170">IF(OR(R590="-",R590=0,R590=""),"-",(R590*W$1))</f>
        <v>-</v>
      </c>
      <c r="X590" s="415" t="str">
        <f t="shared" ref="X590:X653" si="171">IF(OR(S590="-",S590=0,S590=""),"-",(S590*X$1))</f>
        <v>-</v>
      </c>
      <c r="Y590" s="415" t="str">
        <f t="shared" ref="Y590:Y653" si="172">IF(OR(T590="-",T590=0,T590=""),"-",(T590*Y$1))</f>
        <v>-</v>
      </c>
      <c r="Z590" s="416" t="str">
        <f t="shared" ref="Z590:Z653" si="173">IF(OR(U590="-",U590=0,U590=""),"-",(U590*Z$1))</f>
        <v>-</v>
      </c>
      <c r="AA590" s="417"/>
      <c r="AB590" s="414" t="str">
        <f t="shared" ref="AB590:AB653" si="174">IF(SUM(R590,W590)=0,"-",SUM(R590,W590))</f>
        <v>-</v>
      </c>
      <c r="AC590" s="415" t="str">
        <f t="shared" ref="AC590:AC653" si="175">IF(SUM(S590,X590)=0,"-",SUM(S590,X590))</f>
        <v>-</v>
      </c>
      <c r="AD590" s="415" t="str">
        <f t="shared" ref="AD590:AD653" si="176">IF(SUM(T590,Y590)=0,"-",SUM(T590,Y590))</f>
        <v>-</v>
      </c>
      <c r="AE590" s="416" t="str">
        <f t="shared" ref="AE590:AE653" si="177">IF(SUM(U590,Z590)=0,"-",SUM(U590,Z590))</f>
        <v>-</v>
      </c>
      <c r="AF590" s="417"/>
      <c r="AG590" s="410" t="str">
        <f t="shared" ref="AG590:AG653" si="178">IF(SUM(AB590:AE590)=0,"-",SUM(AB590:AE590))</f>
        <v>-</v>
      </c>
      <c r="AH590" s="417"/>
      <c r="AI590" s="418" t="str">
        <f t="shared" ref="AI590:AI653" si="179">IF(AND(N590&lt;&gt;"",AG590&lt;&gt;"-"),IF(AG590=N590,"ü","û"),IF(OR(N590=0,N590="",N590="-"),"ù","$"))</f>
        <v>ù</v>
      </c>
      <c r="AJ590" s="419" t="str">
        <f t="shared" ref="AJ590:AJ653" si="180">IF(AI590="ü","-",IF(AI590="ù","~",IF(AI590="$","???",AG590-N590)))</f>
        <v>~</v>
      </c>
      <c r="AK590" s="417"/>
      <c r="AL590" s="414" t="str">
        <f t="shared" ref="AL590:AL653" si="181">IF(SUM(R590:U590)=0,"-",SUM(R590:U590))</f>
        <v>-</v>
      </c>
      <c r="AM590" s="416" t="str">
        <f t="shared" ref="AM590:AM653" si="182">IF(SUM(W590:Z590)=0,"-",SUM(W590:Z590))</f>
        <v>-</v>
      </c>
    </row>
    <row r="591" spans="2:39" ht="15" x14ac:dyDescent="0.3">
      <c r="B591" s="400" t="str">
        <f>IF(MAX(B$7:B590)+1&gt;MAX('Res.Aux.'!$Y$23:$Y$722),"-",MAX(B$7:B590)+1)</f>
        <v>-</v>
      </c>
      <c r="C591" s="401" t="str">
        <f>IF($B591="-","",INDEX('Res.Aux.'!$A$12:$AE$722,MATCH($B591,'Res.Aux.'!$Y$12:$Y$722,0),MATCH(C$6,'Res.Aux.'!$A$14:$AE$14,0)))</f>
        <v/>
      </c>
      <c r="D591" s="402" t="str">
        <f t="shared" si="167"/>
        <v/>
      </c>
      <c r="E591" s="403" t="str">
        <f>IF($B591="-","",INDEX('Res.Aux.'!$A$12:$AE$722,MATCH($B591,'Res.Aux.'!$Y$12:$Y$722,0),MATCH(E$6,'Res.Aux.'!$A$14:$AE$14,0)))</f>
        <v/>
      </c>
      <c r="F591" s="402" t="str">
        <f t="shared" si="168"/>
        <v/>
      </c>
      <c r="G591" s="404" t="str">
        <f>IF($B591="-","",INDEX('Res.Aux.'!$A$12:$AE$722,MATCH($B591,'Res.Aux.'!$Y$12:$Y$722,0),MATCH(G$6,'Res.Aux.'!$A$14:$AE$14,0)))</f>
        <v/>
      </c>
      <c r="H591" s="405" t="str">
        <f>IF($B591="-","",Datos!$I$16)</f>
        <v/>
      </c>
      <c r="I591" s="406" t="str">
        <f>IF($C591="","",Datos!$G$16)</f>
        <v/>
      </c>
      <c r="J591" s="407" t="str">
        <f>IF($B591="-","",INDEX('Res.Aux.'!$A$12:$AE$722,MATCH($B591,'Res.Aux.'!$Y$12:$Y$722,0),MATCH(J$6,'Res.Aux.'!$A$14:$AE$14,0)))</f>
        <v/>
      </c>
      <c r="K591" s="408" t="str">
        <f>IF($C591="","",Datos!$H$26)</f>
        <v/>
      </c>
      <c r="L591" s="409" t="str">
        <f>IF($I591="","",INDEX(Datos!$D$25:$I$33,MATCH('G. VAR. MAKRO'!$M591,Datos!$E$25:$E$33,0),MATCH('G. VAR. MAKRO'!$L$6,Datos!$D$26:$I$26,0)))</f>
        <v/>
      </c>
      <c r="M591" s="407" t="str">
        <f>IF($I591="","",INDEX('Res.Aux.'!$A$12:$AE$722,MATCH($B591,'Res.Aux.'!$Y$12:$Y$722,0),MATCH(M$6,'Res.Aux.'!$A$22:$AE$22,0)))</f>
        <v/>
      </c>
      <c r="N591" s="410" t="str">
        <f>IF($B591="-","",INDEX('Res.Aux.'!$A$12:$AE$722,MATCH($B591,'Res.Aux.'!$Y$12:$Y$722,0),MATCH(N$6,'Res.Aux.'!$A$14:$AE$14,0)))</f>
        <v/>
      </c>
      <c r="O591" s="411"/>
      <c r="P591" s="412" t="str">
        <f t="shared" si="166"/>
        <v/>
      </c>
      <c r="Q591" s="413" t="str">
        <f t="shared" si="169"/>
        <v>ù</v>
      </c>
      <c r="R591" s="414" t="str">
        <f>IF($B591="-","",INDEX('Res.Aux.'!$A$12:$AE$722,MATCH($B591,'Res.Aux.'!$Y$12:$Y$722,0),MATCH(R$6,'Res.Aux.'!$A$15:$AE$15,0)))</f>
        <v/>
      </c>
      <c r="S591" s="415" t="str">
        <f>IF($B591="-","",INDEX('Res.Aux.'!$A$12:$AE$722,MATCH($B591,'Res.Aux.'!$Y$12:$Y$722,0),MATCH(S$6,'Res.Aux.'!$A$15:$AE$15,0)))</f>
        <v/>
      </c>
      <c r="T591" s="415" t="str">
        <f>IF($B591="-","",INDEX('Res.Aux.'!$A$12:$AE$722,MATCH($B591,'Res.Aux.'!$Y$12:$Y$722,0),MATCH(T$6,'Res.Aux.'!$A$15:$AE$15,0)))</f>
        <v/>
      </c>
      <c r="U591" s="416" t="str">
        <f>IF($B591="-","",INDEX('Res.Aux.'!$A$12:$AE$722,MATCH($B591,'Res.Aux.'!$Y$12:$Y$722,0),MATCH(U$6,'Res.Aux.'!$A$15:$AE$15,0)))</f>
        <v/>
      </c>
      <c r="V591" s="417"/>
      <c r="W591" s="414" t="str">
        <f t="shared" si="170"/>
        <v>-</v>
      </c>
      <c r="X591" s="415" t="str">
        <f t="shared" si="171"/>
        <v>-</v>
      </c>
      <c r="Y591" s="415" t="str">
        <f t="shared" si="172"/>
        <v>-</v>
      </c>
      <c r="Z591" s="416" t="str">
        <f t="shared" si="173"/>
        <v>-</v>
      </c>
      <c r="AA591" s="417"/>
      <c r="AB591" s="414" t="str">
        <f t="shared" si="174"/>
        <v>-</v>
      </c>
      <c r="AC591" s="415" t="str">
        <f t="shared" si="175"/>
        <v>-</v>
      </c>
      <c r="AD591" s="415" t="str">
        <f t="shared" si="176"/>
        <v>-</v>
      </c>
      <c r="AE591" s="416" t="str">
        <f t="shared" si="177"/>
        <v>-</v>
      </c>
      <c r="AF591" s="417"/>
      <c r="AG591" s="410" t="str">
        <f t="shared" si="178"/>
        <v>-</v>
      </c>
      <c r="AH591" s="417"/>
      <c r="AI591" s="418" t="str">
        <f t="shared" si="179"/>
        <v>ù</v>
      </c>
      <c r="AJ591" s="419" t="str">
        <f t="shared" si="180"/>
        <v>~</v>
      </c>
      <c r="AK591" s="417"/>
      <c r="AL591" s="414" t="str">
        <f t="shared" si="181"/>
        <v>-</v>
      </c>
      <c r="AM591" s="416" t="str">
        <f t="shared" si="182"/>
        <v>-</v>
      </c>
    </row>
    <row r="592" spans="2:39" ht="15" x14ac:dyDescent="0.3">
      <c r="B592" s="400" t="str">
        <f>IF(MAX(B$7:B591)+1&gt;MAX('Res.Aux.'!$Y$23:$Y$722),"-",MAX(B$7:B591)+1)</f>
        <v>-</v>
      </c>
      <c r="C592" s="401" t="str">
        <f>IF($B592="-","",INDEX('Res.Aux.'!$A$12:$AE$722,MATCH($B592,'Res.Aux.'!$Y$12:$Y$722,0),MATCH(C$6,'Res.Aux.'!$A$14:$AE$14,0)))</f>
        <v/>
      </c>
      <c r="D592" s="402" t="str">
        <f t="shared" si="167"/>
        <v/>
      </c>
      <c r="E592" s="403" t="str">
        <f>IF($B592="-","",INDEX('Res.Aux.'!$A$12:$AE$722,MATCH($B592,'Res.Aux.'!$Y$12:$Y$722,0),MATCH(E$6,'Res.Aux.'!$A$14:$AE$14,0)))</f>
        <v/>
      </c>
      <c r="F592" s="402" t="str">
        <f t="shared" si="168"/>
        <v/>
      </c>
      <c r="G592" s="404" t="str">
        <f>IF($B592="-","",INDEX('Res.Aux.'!$A$12:$AE$722,MATCH($B592,'Res.Aux.'!$Y$12:$Y$722,0),MATCH(G$6,'Res.Aux.'!$A$14:$AE$14,0)))</f>
        <v/>
      </c>
      <c r="H592" s="405" t="str">
        <f>IF($B592="-","",Datos!$I$16)</f>
        <v/>
      </c>
      <c r="I592" s="406" t="str">
        <f>IF($C592="","",Datos!$G$16)</f>
        <v/>
      </c>
      <c r="J592" s="407" t="str">
        <f>IF($B592="-","",INDEX('Res.Aux.'!$A$12:$AE$722,MATCH($B592,'Res.Aux.'!$Y$12:$Y$722,0),MATCH(J$6,'Res.Aux.'!$A$14:$AE$14,0)))</f>
        <v/>
      </c>
      <c r="K592" s="408" t="str">
        <f>IF($C592="","",Datos!$H$26)</f>
        <v/>
      </c>
      <c r="L592" s="409" t="str">
        <f>IF($I592="","",INDEX(Datos!$D$25:$I$33,MATCH('G. VAR. MAKRO'!$M592,Datos!$E$25:$E$33,0),MATCH('G. VAR. MAKRO'!$L$6,Datos!$D$26:$I$26,0)))</f>
        <v/>
      </c>
      <c r="M592" s="407" t="str">
        <f>IF($I592="","",INDEX('Res.Aux.'!$A$12:$AE$722,MATCH($B592,'Res.Aux.'!$Y$12:$Y$722,0),MATCH(M$6,'Res.Aux.'!$A$22:$AE$22,0)))</f>
        <v/>
      </c>
      <c r="N592" s="410" t="str">
        <f>IF($B592="-","",INDEX('Res.Aux.'!$A$12:$AE$722,MATCH($B592,'Res.Aux.'!$Y$12:$Y$722,0),MATCH(N$6,'Res.Aux.'!$A$14:$AE$14,0)))</f>
        <v/>
      </c>
      <c r="O592" s="411"/>
      <c r="P592" s="412" t="str">
        <f t="shared" si="166"/>
        <v/>
      </c>
      <c r="Q592" s="413" t="str">
        <f t="shared" si="169"/>
        <v>ù</v>
      </c>
      <c r="R592" s="414" t="str">
        <f>IF($B592="-","",INDEX('Res.Aux.'!$A$12:$AE$722,MATCH($B592,'Res.Aux.'!$Y$12:$Y$722,0),MATCH(R$6,'Res.Aux.'!$A$15:$AE$15,0)))</f>
        <v/>
      </c>
      <c r="S592" s="415" t="str">
        <f>IF($B592="-","",INDEX('Res.Aux.'!$A$12:$AE$722,MATCH($B592,'Res.Aux.'!$Y$12:$Y$722,0),MATCH(S$6,'Res.Aux.'!$A$15:$AE$15,0)))</f>
        <v/>
      </c>
      <c r="T592" s="415" t="str">
        <f>IF($B592="-","",INDEX('Res.Aux.'!$A$12:$AE$722,MATCH($B592,'Res.Aux.'!$Y$12:$Y$722,0),MATCH(T$6,'Res.Aux.'!$A$15:$AE$15,0)))</f>
        <v/>
      </c>
      <c r="U592" s="416" t="str">
        <f>IF($B592="-","",INDEX('Res.Aux.'!$A$12:$AE$722,MATCH($B592,'Res.Aux.'!$Y$12:$Y$722,0),MATCH(U$6,'Res.Aux.'!$A$15:$AE$15,0)))</f>
        <v/>
      </c>
      <c r="V592" s="417"/>
      <c r="W592" s="414" t="str">
        <f t="shared" si="170"/>
        <v>-</v>
      </c>
      <c r="X592" s="415" t="str">
        <f t="shared" si="171"/>
        <v>-</v>
      </c>
      <c r="Y592" s="415" t="str">
        <f t="shared" si="172"/>
        <v>-</v>
      </c>
      <c r="Z592" s="416" t="str">
        <f t="shared" si="173"/>
        <v>-</v>
      </c>
      <c r="AA592" s="417"/>
      <c r="AB592" s="414" t="str">
        <f t="shared" si="174"/>
        <v>-</v>
      </c>
      <c r="AC592" s="415" t="str">
        <f t="shared" si="175"/>
        <v>-</v>
      </c>
      <c r="AD592" s="415" t="str">
        <f t="shared" si="176"/>
        <v>-</v>
      </c>
      <c r="AE592" s="416" t="str">
        <f t="shared" si="177"/>
        <v>-</v>
      </c>
      <c r="AF592" s="417"/>
      <c r="AG592" s="410" t="str">
        <f t="shared" si="178"/>
        <v>-</v>
      </c>
      <c r="AH592" s="417"/>
      <c r="AI592" s="418" t="str">
        <f t="shared" si="179"/>
        <v>ù</v>
      </c>
      <c r="AJ592" s="419" t="str">
        <f t="shared" si="180"/>
        <v>~</v>
      </c>
      <c r="AK592" s="417"/>
      <c r="AL592" s="414" t="str">
        <f t="shared" si="181"/>
        <v>-</v>
      </c>
      <c r="AM592" s="416" t="str">
        <f t="shared" si="182"/>
        <v>-</v>
      </c>
    </row>
    <row r="593" spans="2:39" ht="15" x14ac:dyDescent="0.3">
      <c r="B593" s="400" t="str">
        <f>IF(MAX(B$7:B592)+1&gt;MAX('Res.Aux.'!$Y$23:$Y$722),"-",MAX(B$7:B592)+1)</f>
        <v>-</v>
      </c>
      <c r="C593" s="401" t="str">
        <f>IF($B593="-","",INDEX('Res.Aux.'!$A$12:$AE$722,MATCH($B593,'Res.Aux.'!$Y$12:$Y$722,0),MATCH(C$6,'Res.Aux.'!$A$14:$AE$14,0)))</f>
        <v/>
      </c>
      <c r="D593" s="402" t="str">
        <f t="shared" si="167"/>
        <v/>
      </c>
      <c r="E593" s="403" t="str">
        <f>IF($B593="-","",INDEX('Res.Aux.'!$A$12:$AE$722,MATCH($B593,'Res.Aux.'!$Y$12:$Y$722,0),MATCH(E$6,'Res.Aux.'!$A$14:$AE$14,0)))</f>
        <v/>
      </c>
      <c r="F593" s="402" t="str">
        <f t="shared" si="168"/>
        <v/>
      </c>
      <c r="G593" s="404" t="str">
        <f>IF($B593="-","",INDEX('Res.Aux.'!$A$12:$AE$722,MATCH($B593,'Res.Aux.'!$Y$12:$Y$722,0),MATCH(G$6,'Res.Aux.'!$A$14:$AE$14,0)))</f>
        <v/>
      </c>
      <c r="H593" s="405" t="str">
        <f>IF($B593="-","",Datos!$I$16)</f>
        <v/>
      </c>
      <c r="I593" s="406" t="str">
        <f>IF($C593="","",Datos!$G$16)</f>
        <v/>
      </c>
      <c r="J593" s="407" t="str">
        <f>IF($B593="-","",INDEX('Res.Aux.'!$A$12:$AE$722,MATCH($B593,'Res.Aux.'!$Y$12:$Y$722,0),MATCH(J$6,'Res.Aux.'!$A$14:$AE$14,0)))</f>
        <v/>
      </c>
      <c r="K593" s="408" t="str">
        <f>IF($C593="","",Datos!$H$26)</f>
        <v/>
      </c>
      <c r="L593" s="409" t="str">
        <f>IF($I593="","",INDEX(Datos!$D$25:$I$33,MATCH('G. VAR. MAKRO'!$M593,Datos!$E$25:$E$33,0),MATCH('G. VAR. MAKRO'!$L$6,Datos!$D$26:$I$26,0)))</f>
        <v/>
      </c>
      <c r="M593" s="407" t="str">
        <f>IF($I593="","",INDEX('Res.Aux.'!$A$12:$AE$722,MATCH($B593,'Res.Aux.'!$Y$12:$Y$722,0),MATCH(M$6,'Res.Aux.'!$A$22:$AE$22,0)))</f>
        <v/>
      </c>
      <c r="N593" s="410" t="str">
        <f>IF($B593="-","",INDEX('Res.Aux.'!$A$12:$AE$722,MATCH($B593,'Res.Aux.'!$Y$12:$Y$722,0),MATCH(N$6,'Res.Aux.'!$A$14:$AE$14,0)))</f>
        <v/>
      </c>
      <c r="O593" s="411"/>
      <c r="P593" s="412" t="str">
        <f t="shared" si="166"/>
        <v/>
      </c>
      <c r="Q593" s="413" t="str">
        <f t="shared" si="169"/>
        <v>ù</v>
      </c>
      <c r="R593" s="414" t="str">
        <f>IF($B593="-","",INDEX('Res.Aux.'!$A$12:$AE$722,MATCH($B593,'Res.Aux.'!$Y$12:$Y$722,0),MATCH(R$6,'Res.Aux.'!$A$15:$AE$15,0)))</f>
        <v/>
      </c>
      <c r="S593" s="415" t="str">
        <f>IF($B593="-","",INDEX('Res.Aux.'!$A$12:$AE$722,MATCH($B593,'Res.Aux.'!$Y$12:$Y$722,0),MATCH(S$6,'Res.Aux.'!$A$15:$AE$15,0)))</f>
        <v/>
      </c>
      <c r="T593" s="415" t="str">
        <f>IF($B593="-","",INDEX('Res.Aux.'!$A$12:$AE$722,MATCH($B593,'Res.Aux.'!$Y$12:$Y$722,0),MATCH(T$6,'Res.Aux.'!$A$15:$AE$15,0)))</f>
        <v/>
      </c>
      <c r="U593" s="416" t="str">
        <f>IF($B593="-","",INDEX('Res.Aux.'!$A$12:$AE$722,MATCH($B593,'Res.Aux.'!$Y$12:$Y$722,0),MATCH(U$6,'Res.Aux.'!$A$15:$AE$15,0)))</f>
        <v/>
      </c>
      <c r="V593" s="417"/>
      <c r="W593" s="414" t="str">
        <f t="shared" si="170"/>
        <v>-</v>
      </c>
      <c r="X593" s="415" t="str">
        <f t="shared" si="171"/>
        <v>-</v>
      </c>
      <c r="Y593" s="415" t="str">
        <f t="shared" si="172"/>
        <v>-</v>
      </c>
      <c r="Z593" s="416" t="str">
        <f t="shared" si="173"/>
        <v>-</v>
      </c>
      <c r="AA593" s="417"/>
      <c r="AB593" s="414" t="str">
        <f t="shared" si="174"/>
        <v>-</v>
      </c>
      <c r="AC593" s="415" t="str">
        <f t="shared" si="175"/>
        <v>-</v>
      </c>
      <c r="AD593" s="415" t="str">
        <f t="shared" si="176"/>
        <v>-</v>
      </c>
      <c r="AE593" s="416" t="str">
        <f t="shared" si="177"/>
        <v>-</v>
      </c>
      <c r="AF593" s="417"/>
      <c r="AG593" s="410" t="str">
        <f t="shared" si="178"/>
        <v>-</v>
      </c>
      <c r="AH593" s="417"/>
      <c r="AI593" s="418" t="str">
        <f t="shared" si="179"/>
        <v>ù</v>
      </c>
      <c r="AJ593" s="419" t="str">
        <f t="shared" si="180"/>
        <v>~</v>
      </c>
      <c r="AK593" s="417"/>
      <c r="AL593" s="414" t="str">
        <f t="shared" si="181"/>
        <v>-</v>
      </c>
      <c r="AM593" s="416" t="str">
        <f t="shared" si="182"/>
        <v>-</v>
      </c>
    </row>
    <row r="594" spans="2:39" ht="15" x14ac:dyDescent="0.3">
      <c r="B594" s="400" t="str">
        <f>IF(MAX(B$7:B593)+1&gt;MAX('Res.Aux.'!$Y$23:$Y$722),"-",MAX(B$7:B593)+1)</f>
        <v>-</v>
      </c>
      <c r="C594" s="401" t="str">
        <f>IF($B594="-","",INDEX('Res.Aux.'!$A$12:$AE$722,MATCH($B594,'Res.Aux.'!$Y$12:$Y$722,0),MATCH(C$6,'Res.Aux.'!$A$14:$AE$14,0)))</f>
        <v/>
      </c>
      <c r="D594" s="402" t="str">
        <f t="shared" si="167"/>
        <v/>
      </c>
      <c r="E594" s="403" t="str">
        <f>IF($B594="-","",INDEX('Res.Aux.'!$A$12:$AE$722,MATCH($B594,'Res.Aux.'!$Y$12:$Y$722,0),MATCH(E$6,'Res.Aux.'!$A$14:$AE$14,0)))</f>
        <v/>
      </c>
      <c r="F594" s="402" t="str">
        <f t="shared" si="168"/>
        <v/>
      </c>
      <c r="G594" s="404" t="str">
        <f>IF($B594="-","",INDEX('Res.Aux.'!$A$12:$AE$722,MATCH($B594,'Res.Aux.'!$Y$12:$Y$722,0),MATCH(G$6,'Res.Aux.'!$A$14:$AE$14,0)))</f>
        <v/>
      </c>
      <c r="H594" s="405" t="str">
        <f>IF($B594="-","",Datos!$I$16)</f>
        <v/>
      </c>
      <c r="I594" s="406" t="str">
        <f>IF($C594="","",Datos!$G$16)</f>
        <v/>
      </c>
      <c r="J594" s="407" t="str">
        <f>IF($B594="-","",INDEX('Res.Aux.'!$A$12:$AE$722,MATCH($B594,'Res.Aux.'!$Y$12:$Y$722,0),MATCH(J$6,'Res.Aux.'!$A$14:$AE$14,0)))</f>
        <v/>
      </c>
      <c r="K594" s="408" t="str">
        <f>IF($C594="","",Datos!$H$26)</f>
        <v/>
      </c>
      <c r="L594" s="409" t="str">
        <f>IF($I594="","",INDEX(Datos!$D$25:$I$33,MATCH('G. VAR. MAKRO'!$M594,Datos!$E$25:$E$33,0),MATCH('G. VAR. MAKRO'!$L$6,Datos!$D$26:$I$26,0)))</f>
        <v/>
      </c>
      <c r="M594" s="407" t="str">
        <f>IF($I594="","",INDEX('Res.Aux.'!$A$12:$AE$722,MATCH($B594,'Res.Aux.'!$Y$12:$Y$722,0),MATCH(M$6,'Res.Aux.'!$A$22:$AE$22,0)))</f>
        <v/>
      </c>
      <c r="N594" s="410" t="str">
        <f>IF($B594="-","",INDEX('Res.Aux.'!$A$12:$AE$722,MATCH($B594,'Res.Aux.'!$Y$12:$Y$722,0),MATCH(N$6,'Res.Aux.'!$A$14:$AE$14,0)))</f>
        <v/>
      </c>
      <c r="O594" s="411"/>
      <c r="P594" s="412" t="str">
        <f t="shared" si="166"/>
        <v/>
      </c>
      <c r="Q594" s="413" t="str">
        <f t="shared" si="169"/>
        <v>ù</v>
      </c>
      <c r="R594" s="414" t="str">
        <f>IF($B594="-","",INDEX('Res.Aux.'!$A$12:$AE$722,MATCH($B594,'Res.Aux.'!$Y$12:$Y$722,0),MATCH(R$6,'Res.Aux.'!$A$15:$AE$15,0)))</f>
        <v/>
      </c>
      <c r="S594" s="415" t="str">
        <f>IF($B594="-","",INDEX('Res.Aux.'!$A$12:$AE$722,MATCH($B594,'Res.Aux.'!$Y$12:$Y$722,0),MATCH(S$6,'Res.Aux.'!$A$15:$AE$15,0)))</f>
        <v/>
      </c>
      <c r="T594" s="415" t="str">
        <f>IF($B594="-","",INDEX('Res.Aux.'!$A$12:$AE$722,MATCH($B594,'Res.Aux.'!$Y$12:$Y$722,0),MATCH(T$6,'Res.Aux.'!$A$15:$AE$15,0)))</f>
        <v/>
      </c>
      <c r="U594" s="416" t="str">
        <f>IF($B594="-","",INDEX('Res.Aux.'!$A$12:$AE$722,MATCH($B594,'Res.Aux.'!$Y$12:$Y$722,0),MATCH(U$6,'Res.Aux.'!$A$15:$AE$15,0)))</f>
        <v/>
      </c>
      <c r="V594" s="417"/>
      <c r="W594" s="414" t="str">
        <f t="shared" si="170"/>
        <v>-</v>
      </c>
      <c r="X594" s="415" t="str">
        <f t="shared" si="171"/>
        <v>-</v>
      </c>
      <c r="Y594" s="415" t="str">
        <f t="shared" si="172"/>
        <v>-</v>
      </c>
      <c r="Z594" s="416" t="str">
        <f t="shared" si="173"/>
        <v>-</v>
      </c>
      <c r="AA594" s="417"/>
      <c r="AB594" s="414" t="str">
        <f t="shared" si="174"/>
        <v>-</v>
      </c>
      <c r="AC594" s="415" t="str">
        <f t="shared" si="175"/>
        <v>-</v>
      </c>
      <c r="AD594" s="415" t="str">
        <f t="shared" si="176"/>
        <v>-</v>
      </c>
      <c r="AE594" s="416" t="str">
        <f t="shared" si="177"/>
        <v>-</v>
      </c>
      <c r="AF594" s="417"/>
      <c r="AG594" s="410" t="str">
        <f t="shared" si="178"/>
        <v>-</v>
      </c>
      <c r="AH594" s="417"/>
      <c r="AI594" s="418" t="str">
        <f t="shared" si="179"/>
        <v>ù</v>
      </c>
      <c r="AJ594" s="419" t="str">
        <f t="shared" si="180"/>
        <v>~</v>
      </c>
      <c r="AK594" s="417"/>
      <c r="AL594" s="414" t="str">
        <f t="shared" si="181"/>
        <v>-</v>
      </c>
      <c r="AM594" s="416" t="str">
        <f t="shared" si="182"/>
        <v>-</v>
      </c>
    </row>
    <row r="595" spans="2:39" ht="15" x14ac:dyDescent="0.3">
      <c r="B595" s="400" t="str">
        <f>IF(MAX(B$7:B594)+1&gt;MAX('Res.Aux.'!$Y$23:$Y$722),"-",MAX(B$7:B594)+1)</f>
        <v>-</v>
      </c>
      <c r="C595" s="401" t="str">
        <f>IF($B595="-","",INDEX('Res.Aux.'!$A$12:$AE$722,MATCH($B595,'Res.Aux.'!$Y$12:$Y$722,0),MATCH(C$6,'Res.Aux.'!$A$14:$AE$14,0)))</f>
        <v/>
      </c>
      <c r="D595" s="402" t="str">
        <f t="shared" si="167"/>
        <v/>
      </c>
      <c r="E595" s="403" t="str">
        <f>IF($B595="-","",INDEX('Res.Aux.'!$A$12:$AE$722,MATCH($B595,'Res.Aux.'!$Y$12:$Y$722,0),MATCH(E$6,'Res.Aux.'!$A$14:$AE$14,0)))</f>
        <v/>
      </c>
      <c r="F595" s="402" t="str">
        <f t="shared" si="168"/>
        <v/>
      </c>
      <c r="G595" s="404" t="str">
        <f>IF($B595="-","",INDEX('Res.Aux.'!$A$12:$AE$722,MATCH($B595,'Res.Aux.'!$Y$12:$Y$722,0),MATCH(G$6,'Res.Aux.'!$A$14:$AE$14,0)))</f>
        <v/>
      </c>
      <c r="H595" s="405" t="str">
        <f>IF($B595="-","",Datos!$I$16)</f>
        <v/>
      </c>
      <c r="I595" s="406" t="str">
        <f>IF($C595="","",Datos!$G$16)</f>
        <v/>
      </c>
      <c r="J595" s="407" t="str">
        <f>IF($B595="-","",INDEX('Res.Aux.'!$A$12:$AE$722,MATCH($B595,'Res.Aux.'!$Y$12:$Y$722,0),MATCH(J$6,'Res.Aux.'!$A$14:$AE$14,0)))</f>
        <v/>
      </c>
      <c r="K595" s="408" t="str">
        <f>IF($C595="","",Datos!$H$26)</f>
        <v/>
      </c>
      <c r="L595" s="409" t="str">
        <f>IF($I595="","",INDEX(Datos!$D$25:$I$33,MATCH('G. VAR. MAKRO'!$M595,Datos!$E$25:$E$33,0),MATCH('G. VAR. MAKRO'!$L$6,Datos!$D$26:$I$26,0)))</f>
        <v/>
      </c>
      <c r="M595" s="407" t="str">
        <f>IF($I595="","",INDEX('Res.Aux.'!$A$12:$AE$722,MATCH($B595,'Res.Aux.'!$Y$12:$Y$722,0),MATCH(M$6,'Res.Aux.'!$A$22:$AE$22,0)))</f>
        <v/>
      </c>
      <c r="N595" s="410" t="str">
        <f>IF($B595="-","",INDEX('Res.Aux.'!$A$12:$AE$722,MATCH($B595,'Res.Aux.'!$Y$12:$Y$722,0),MATCH(N$6,'Res.Aux.'!$A$14:$AE$14,0)))</f>
        <v/>
      </c>
      <c r="O595" s="411"/>
      <c r="P595" s="412" t="str">
        <f t="shared" si="166"/>
        <v/>
      </c>
      <c r="Q595" s="413" t="str">
        <f t="shared" si="169"/>
        <v>ù</v>
      </c>
      <c r="R595" s="414" t="str">
        <f>IF($B595="-","",INDEX('Res.Aux.'!$A$12:$AE$722,MATCH($B595,'Res.Aux.'!$Y$12:$Y$722,0),MATCH(R$6,'Res.Aux.'!$A$15:$AE$15,0)))</f>
        <v/>
      </c>
      <c r="S595" s="415" t="str">
        <f>IF($B595="-","",INDEX('Res.Aux.'!$A$12:$AE$722,MATCH($B595,'Res.Aux.'!$Y$12:$Y$722,0),MATCH(S$6,'Res.Aux.'!$A$15:$AE$15,0)))</f>
        <v/>
      </c>
      <c r="T595" s="415" t="str">
        <f>IF($B595="-","",INDEX('Res.Aux.'!$A$12:$AE$722,MATCH($B595,'Res.Aux.'!$Y$12:$Y$722,0),MATCH(T$6,'Res.Aux.'!$A$15:$AE$15,0)))</f>
        <v/>
      </c>
      <c r="U595" s="416" t="str">
        <f>IF($B595="-","",INDEX('Res.Aux.'!$A$12:$AE$722,MATCH($B595,'Res.Aux.'!$Y$12:$Y$722,0),MATCH(U$6,'Res.Aux.'!$A$15:$AE$15,0)))</f>
        <v/>
      </c>
      <c r="V595" s="417"/>
      <c r="W595" s="414" t="str">
        <f t="shared" si="170"/>
        <v>-</v>
      </c>
      <c r="X595" s="415" t="str">
        <f t="shared" si="171"/>
        <v>-</v>
      </c>
      <c r="Y595" s="415" t="str">
        <f t="shared" si="172"/>
        <v>-</v>
      </c>
      <c r="Z595" s="416" t="str">
        <f t="shared" si="173"/>
        <v>-</v>
      </c>
      <c r="AA595" s="417"/>
      <c r="AB595" s="414" t="str">
        <f t="shared" si="174"/>
        <v>-</v>
      </c>
      <c r="AC595" s="415" t="str">
        <f t="shared" si="175"/>
        <v>-</v>
      </c>
      <c r="AD595" s="415" t="str">
        <f t="shared" si="176"/>
        <v>-</v>
      </c>
      <c r="AE595" s="416" t="str">
        <f t="shared" si="177"/>
        <v>-</v>
      </c>
      <c r="AF595" s="417"/>
      <c r="AG595" s="410" t="str">
        <f t="shared" si="178"/>
        <v>-</v>
      </c>
      <c r="AH595" s="417"/>
      <c r="AI595" s="418" t="str">
        <f t="shared" si="179"/>
        <v>ù</v>
      </c>
      <c r="AJ595" s="419" t="str">
        <f t="shared" si="180"/>
        <v>~</v>
      </c>
      <c r="AK595" s="417"/>
      <c r="AL595" s="414" t="str">
        <f t="shared" si="181"/>
        <v>-</v>
      </c>
      <c r="AM595" s="416" t="str">
        <f t="shared" si="182"/>
        <v>-</v>
      </c>
    </row>
    <row r="596" spans="2:39" ht="15" x14ac:dyDescent="0.3">
      <c r="B596" s="400" t="str">
        <f>IF(MAX(B$7:B595)+1&gt;MAX('Res.Aux.'!$Y$23:$Y$722),"-",MAX(B$7:B595)+1)</f>
        <v>-</v>
      </c>
      <c r="C596" s="401" t="str">
        <f>IF($B596="-","",INDEX('Res.Aux.'!$A$12:$AE$722,MATCH($B596,'Res.Aux.'!$Y$12:$Y$722,0),MATCH(C$6,'Res.Aux.'!$A$14:$AE$14,0)))</f>
        <v/>
      </c>
      <c r="D596" s="402" t="str">
        <f t="shared" si="167"/>
        <v/>
      </c>
      <c r="E596" s="403" t="str">
        <f>IF($B596="-","",INDEX('Res.Aux.'!$A$12:$AE$722,MATCH($B596,'Res.Aux.'!$Y$12:$Y$722,0),MATCH(E$6,'Res.Aux.'!$A$14:$AE$14,0)))</f>
        <v/>
      </c>
      <c r="F596" s="402" t="str">
        <f t="shared" si="168"/>
        <v/>
      </c>
      <c r="G596" s="404" t="str">
        <f>IF($B596="-","",INDEX('Res.Aux.'!$A$12:$AE$722,MATCH($B596,'Res.Aux.'!$Y$12:$Y$722,0),MATCH(G$6,'Res.Aux.'!$A$14:$AE$14,0)))</f>
        <v/>
      </c>
      <c r="H596" s="405" t="str">
        <f>IF($B596="-","",Datos!$I$16)</f>
        <v/>
      </c>
      <c r="I596" s="406" t="str">
        <f>IF($C596="","",Datos!$G$16)</f>
        <v/>
      </c>
      <c r="J596" s="407" t="str">
        <f>IF($B596="-","",INDEX('Res.Aux.'!$A$12:$AE$722,MATCH($B596,'Res.Aux.'!$Y$12:$Y$722,0),MATCH(J$6,'Res.Aux.'!$A$14:$AE$14,0)))</f>
        <v/>
      </c>
      <c r="K596" s="408" t="str">
        <f>IF($C596="","",Datos!$H$26)</f>
        <v/>
      </c>
      <c r="L596" s="409" t="str">
        <f>IF($I596="","",INDEX(Datos!$D$25:$I$33,MATCH('G. VAR. MAKRO'!$M596,Datos!$E$25:$E$33,0),MATCH('G. VAR. MAKRO'!$L$6,Datos!$D$26:$I$26,0)))</f>
        <v/>
      </c>
      <c r="M596" s="407" t="str">
        <f>IF($I596="","",INDEX('Res.Aux.'!$A$12:$AE$722,MATCH($B596,'Res.Aux.'!$Y$12:$Y$722,0),MATCH(M$6,'Res.Aux.'!$A$22:$AE$22,0)))</f>
        <v/>
      </c>
      <c r="N596" s="410" t="str">
        <f>IF($B596="-","",INDEX('Res.Aux.'!$A$12:$AE$722,MATCH($B596,'Res.Aux.'!$Y$12:$Y$722,0),MATCH(N$6,'Res.Aux.'!$A$14:$AE$14,0)))</f>
        <v/>
      </c>
      <c r="O596" s="411"/>
      <c r="P596" s="412" t="str">
        <f t="shared" si="166"/>
        <v/>
      </c>
      <c r="Q596" s="413" t="str">
        <f t="shared" si="169"/>
        <v>ù</v>
      </c>
      <c r="R596" s="414" t="str">
        <f>IF($B596="-","",INDEX('Res.Aux.'!$A$12:$AE$722,MATCH($B596,'Res.Aux.'!$Y$12:$Y$722,0),MATCH(R$6,'Res.Aux.'!$A$15:$AE$15,0)))</f>
        <v/>
      </c>
      <c r="S596" s="415" t="str">
        <f>IF($B596="-","",INDEX('Res.Aux.'!$A$12:$AE$722,MATCH($B596,'Res.Aux.'!$Y$12:$Y$722,0),MATCH(S$6,'Res.Aux.'!$A$15:$AE$15,0)))</f>
        <v/>
      </c>
      <c r="T596" s="415" t="str">
        <f>IF($B596="-","",INDEX('Res.Aux.'!$A$12:$AE$722,MATCH($B596,'Res.Aux.'!$Y$12:$Y$722,0),MATCH(T$6,'Res.Aux.'!$A$15:$AE$15,0)))</f>
        <v/>
      </c>
      <c r="U596" s="416" t="str">
        <f>IF($B596="-","",INDEX('Res.Aux.'!$A$12:$AE$722,MATCH($B596,'Res.Aux.'!$Y$12:$Y$722,0),MATCH(U$6,'Res.Aux.'!$A$15:$AE$15,0)))</f>
        <v/>
      </c>
      <c r="V596" s="417"/>
      <c r="W596" s="414" t="str">
        <f t="shared" si="170"/>
        <v>-</v>
      </c>
      <c r="X596" s="415" t="str">
        <f t="shared" si="171"/>
        <v>-</v>
      </c>
      <c r="Y596" s="415" t="str">
        <f t="shared" si="172"/>
        <v>-</v>
      </c>
      <c r="Z596" s="416" t="str">
        <f t="shared" si="173"/>
        <v>-</v>
      </c>
      <c r="AA596" s="417"/>
      <c r="AB596" s="414" t="str">
        <f t="shared" si="174"/>
        <v>-</v>
      </c>
      <c r="AC596" s="415" t="str">
        <f t="shared" si="175"/>
        <v>-</v>
      </c>
      <c r="AD596" s="415" t="str">
        <f t="shared" si="176"/>
        <v>-</v>
      </c>
      <c r="AE596" s="416" t="str">
        <f t="shared" si="177"/>
        <v>-</v>
      </c>
      <c r="AF596" s="417"/>
      <c r="AG596" s="410" t="str">
        <f t="shared" si="178"/>
        <v>-</v>
      </c>
      <c r="AH596" s="417"/>
      <c r="AI596" s="418" t="str">
        <f t="shared" si="179"/>
        <v>ù</v>
      </c>
      <c r="AJ596" s="419" t="str">
        <f t="shared" si="180"/>
        <v>~</v>
      </c>
      <c r="AK596" s="417"/>
      <c r="AL596" s="414" t="str">
        <f t="shared" si="181"/>
        <v>-</v>
      </c>
      <c r="AM596" s="416" t="str">
        <f t="shared" si="182"/>
        <v>-</v>
      </c>
    </row>
    <row r="597" spans="2:39" ht="15" x14ac:dyDescent="0.3">
      <c r="B597" s="400" t="str">
        <f>IF(MAX(B$7:B596)+1&gt;MAX('Res.Aux.'!$Y$23:$Y$722),"-",MAX(B$7:B596)+1)</f>
        <v>-</v>
      </c>
      <c r="C597" s="401" t="str">
        <f>IF($B597="-","",INDEX('Res.Aux.'!$A$12:$AE$722,MATCH($B597,'Res.Aux.'!$Y$12:$Y$722,0),MATCH(C$6,'Res.Aux.'!$A$14:$AE$14,0)))</f>
        <v/>
      </c>
      <c r="D597" s="402" t="str">
        <f t="shared" si="167"/>
        <v/>
      </c>
      <c r="E597" s="403" t="str">
        <f>IF($B597="-","",INDEX('Res.Aux.'!$A$12:$AE$722,MATCH($B597,'Res.Aux.'!$Y$12:$Y$722,0),MATCH(E$6,'Res.Aux.'!$A$14:$AE$14,0)))</f>
        <v/>
      </c>
      <c r="F597" s="402" t="str">
        <f t="shared" si="168"/>
        <v/>
      </c>
      <c r="G597" s="404" t="str">
        <f>IF($B597="-","",INDEX('Res.Aux.'!$A$12:$AE$722,MATCH($B597,'Res.Aux.'!$Y$12:$Y$722,0),MATCH(G$6,'Res.Aux.'!$A$14:$AE$14,0)))</f>
        <v/>
      </c>
      <c r="H597" s="405" t="str">
        <f>IF($B597="-","",Datos!$I$16)</f>
        <v/>
      </c>
      <c r="I597" s="406" t="str">
        <f>IF($C597="","",Datos!$G$16)</f>
        <v/>
      </c>
      <c r="J597" s="407" t="str">
        <f>IF($B597="-","",INDEX('Res.Aux.'!$A$12:$AE$722,MATCH($B597,'Res.Aux.'!$Y$12:$Y$722,0),MATCH(J$6,'Res.Aux.'!$A$14:$AE$14,0)))</f>
        <v/>
      </c>
      <c r="K597" s="408" t="str">
        <f>IF($C597="","",Datos!$H$26)</f>
        <v/>
      </c>
      <c r="L597" s="409" t="str">
        <f>IF($I597="","",INDEX(Datos!$D$25:$I$33,MATCH('G. VAR. MAKRO'!$M597,Datos!$E$25:$E$33,0),MATCH('G. VAR. MAKRO'!$L$6,Datos!$D$26:$I$26,0)))</f>
        <v/>
      </c>
      <c r="M597" s="407" t="str">
        <f>IF($I597="","",INDEX('Res.Aux.'!$A$12:$AE$722,MATCH($B597,'Res.Aux.'!$Y$12:$Y$722,0),MATCH(M$6,'Res.Aux.'!$A$22:$AE$22,0)))</f>
        <v/>
      </c>
      <c r="N597" s="410" t="str">
        <f>IF($B597="-","",INDEX('Res.Aux.'!$A$12:$AE$722,MATCH($B597,'Res.Aux.'!$Y$12:$Y$722,0),MATCH(N$6,'Res.Aux.'!$A$14:$AE$14,0)))</f>
        <v/>
      </c>
      <c r="O597" s="411"/>
      <c r="P597" s="412" t="str">
        <f t="shared" si="166"/>
        <v/>
      </c>
      <c r="Q597" s="413" t="str">
        <f t="shared" si="169"/>
        <v>ù</v>
      </c>
      <c r="R597" s="414" t="str">
        <f>IF($B597="-","",INDEX('Res.Aux.'!$A$12:$AE$722,MATCH($B597,'Res.Aux.'!$Y$12:$Y$722,0),MATCH(R$6,'Res.Aux.'!$A$15:$AE$15,0)))</f>
        <v/>
      </c>
      <c r="S597" s="415" t="str">
        <f>IF($B597="-","",INDEX('Res.Aux.'!$A$12:$AE$722,MATCH($B597,'Res.Aux.'!$Y$12:$Y$722,0),MATCH(S$6,'Res.Aux.'!$A$15:$AE$15,0)))</f>
        <v/>
      </c>
      <c r="T597" s="415" t="str">
        <f>IF($B597="-","",INDEX('Res.Aux.'!$A$12:$AE$722,MATCH($B597,'Res.Aux.'!$Y$12:$Y$722,0),MATCH(T$6,'Res.Aux.'!$A$15:$AE$15,0)))</f>
        <v/>
      </c>
      <c r="U597" s="416" t="str">
        <f>IF($B597="-","",INDEX('Res.Aux.'!$A$12:$AE$722,MATCH($B597,'Res.Aux.'!$Y$12:$Y$722,0),MATCH(U$6,'Res.Aux.'!$A$15:$AE$15,0)))</f>
        <v/>
      </c>
      <c r="V597" s="417"/>
      <c r="W597" s="414" t="str">
        <f t="shared" si="170"/>
        <v>-</v>
      </c>
      <c r="X597" s="415" t="str">
        <f t="shared" si="171"/>
        <v>-</v>
      </c>
      <c r="Y597" s="415" t="str">
        <f t="shared" si="172"/>
        <v>-</v>
      </c>
      <c r="Z597" s="416" t="str">
        <f t="shared" si="173"/>
        <v>-</v>
      </c>
      <c r="AA597" s="417"/>
      <c r="AB597" s="414" t="str">
        <f t="shared" si="174"/>
        <v>-</v>
      </c>
      <c r="AC597" s="415" t="str">
        <f t="shared" si="175"/>
        <v>-</v>
      </c>
      <c r="AD597" s="415" t="str">
        <f t="shared" si="176"/>
        <v>-</v>
      </c>
      <c r="AE597" s="416" t="str">
        <f t="shared" si="177"/>
        <v>-</v>
      </c>
      <c r="AF597" s="417"/>
      <c r="AG597" s="410" t="str">
        <f t="shared" si="178"/>
        <v>-</v>
      </c>
      <c r="AH597" s="417"/>
      <c r="AI597" s="418" t="str">
        <f t="shared" si="179"/>
        <v>ù</v>
      </c>
      <c r="AJ597" s="419" t="str">
        <f t="shared" si="180"/>
        <v>~</v>
      </c>
      <c r="AK597" s="417"/>
      <c r="AL597" s="414" t="str">
        <f t="shared" si="181"/>
        <v>-</v>
      </c>
      <c r="AM597" s="416" t="str">
        <f t="shared" si="182"/>
        <v>-</v>
      </c>
    </row>
    <row r="598" spans="2:39" ht="15" x14ac:dyDescent="0.3">
      <c r="B598" s="400" t="str">
        <f>IF(MAX(B$7:B597)+1&gt;MAX('Res.Aux.'!$Y$23:$Y$722),"-",MAX(B$7:B597)+1)</f>
        <v>-</v>
      </c>
      <c r="C598" s="401" t="str">
        <f>IF($B598="-","",INDEX('Res.Aux.'!$A$12:$AE$722,MATCH($B598,'Res.Aux.'!$Y$12:$Y$722,0),MATCH(C$6,'Res.Aux.'!$A$14:$AE$14,0)))</f>
        <v/>
      </c>
      <c r="D598" s="402" t="str">
        <f t="shared" si="167"/>
        <v/>
      </c>
      <c r="E598" s="403" t="str">
        <f>IF($B598="-","",INDEX('Res.Aux.'!$A$12:$AE$722,MATCH($B598,'Res.Aux.'!$Y$12:$Y$722,0),MATCH(E$6,'Res.Aux.'!$A$14:$AE$14,0)))</f>
        <v/>
      </c>
      <c r="F598" s="402" t="str">
        <f t="shared" si="168"/>
        <v/>
      </c>
      <c r="G598" s="404" t="str">
        <f>IF($B598="-","",INDEX('Res.Aux.'!$A$12:$AE$722,MATCH($B598,'Res.Aux.'!$Y$12:$Y$722,0),MATCH(G$6,'Res.Aux.'!$A$14:$AE$14,0)))</f>
        <v/>
      </c>
      <c r="H598" s="405" t="str">
        <f>IF($B598="-","",Datos!$I$16)</f>
        <v/>
      </c>
      <c r="I598" s="406" t="str">
        <f>IF($C598="","",Datos!$G$16)</f>
        <v/>
      </c>
      <c r="J598" s="407" t="str">
        <f>IF($B598="-","",INDEX('Res.Aux.'!$A$12:$AE$722,MATCH($B598,'Res.Aux.'!$Y$12:$Y$722,0),MATCH(J$6,'Res.Aux.'!$A$14:$AE$14,0)))</f>
        <v/>
      </c>
      <c r="K598" s="408" t="str">
        <f>IF($C598="","",Datos!$H$26)</f>
        <v/>
      </c>
      <c r="L598" s="409" t="str">
        <f>IF($I598="","",INDEX(Datos!$D$25:$I$33,MATCH('G. VAR. MAKRO'!$M598,Datos!$E$25:$E$33,0),MATCH('G. VAR. MAKRO'!$L$6,Datos!$D$26:$I$26,0)))</f>
        <v/>
      </c>
      <c r="M598" s="407" t="str">
        <f>IF($I598="","",INDEX('Res.Aux.'!$A$12:$AE$722,MATCH($B598,'Res.Aux.'!$Y$12:$Y$722,0),MATCH(M$6,'Res.Aux.'!$A$22:$AE$22,0)))</f>
        <v/>
      </c>
      <c r="N598" s="410" t="str">
        <f>IF($B598="-","",INDEX('Res.Aux.'!$A$12:$AE$722,MATCH($B598,'Res.Aux.'!$Y$12:$Y$722,0),MATCH(N$6,'Res.Aux.'!$A$14:$AE$14,0)))</f>
        <v/>
      </c>
      <c r="O598" s="411"/>
      <c r="P598" s="412" t="str">
        <f t="shared" si="166"/>
        <v/>
      </c>
      <c r="Q598" s="413" t="str">
        <f t="shared" si="169"/>
        <v>ù</v>
      </c>
      <c r="R598" s="414" t="str">
        <f>IF($B598="-","",INDEX('Res.Aux.'!$A$12:$AE$722,MATCH($B598,'Res.Aux.'!$Y$12:$Y$722,0),MATCH(R$6,'Res.Aux.'!$A$15:$AE$15,0)))</f>
        <v/>
      </c>
      <c r="S598" s="415" t="str">
        <f>IF($B598="-","",INDEX('Res.Aux.'!$A$12:$AE$722,MATCH($B598,'Res.Aux.'!$Y$12:$Y$722,0),MATCH(S$6,'Res.Aux.'!$A$15:$AE$15,0)))</f>
        <v/>
      </c>
      <c r="T598" s="415" t="str">
        <f>IF($B598="-","",INDEX('Res.Aux.'!$A$12:$AE$722,MATCH($B598,'Res.Aux.'!$Y$12:$Y$722,0),MATCH(T$6,'Res.Aux.'!$A$15:$AE$15,0)))</f>
        <v/>
      </c>
      <c r="U598" s="416" t="str">
        <f>IF($B598="-","",INDEX('Res.Aux.'!$A$12:$AE$722,MATCH($B598,'Res.Aux.'!$Y$12:$Y$722,0),MATCH(U$6,'Res.Aux.'!$A$15:$AE$15,0)))</f>
        <v/>
      </c>
      <c r="V598" s="417"/>
      <c r="W598" s="414" t="str">
        <f t="shared" si="170"/>
        <v>-</v>
      </c>
      <c r="X598" s="415" t="str">
        <f t="shared" si="171"/>
        <v>-</v>
      </c>
      <c r="Y598" s="415" t="str">
        <f t="shared" si="172"/>
        <v>-</v>
      </c>
      <c r="Z598" s="416" t="str">
        <f t="shared" si="173"/>
        <v>-</v>
      </c>
      <c r="AA598" s="417"/>
      <c r="AB598" s="414" t="str">
        <f t="shared" si="174"/>
        <v>-</v>
      </c>
      <c r="AC598" s="415" t="str">
        <f t="shared" si="175"/>
        <v>-</v>
      </c>
      <c r="AD598" s="415" t="str">
        <f t="shared" si="176"/>
        <v>-</v>
      </c>
      <c r="AE598" s="416" t="str">
        <f t="shared" si="177"/>
        <v>-</v>
      </c>
      <c r="AF598" s="417"/>
      <c r="AG598" s="410" t="str">
        <f t="shared" si="178"/>
        <v>-</v>
      </c>
      <c r="AH598" s="417"/>
      <c r="AI598" s="418" t="str">
        <f t="shared" si="179"/>
        <v>ù</v>
      </c>
      <c r="AJ598" s="419" t="str">
        <f t="shared" si="180"/>
        <v>~</v>
      </c>
      <c r="AK598" s="417"/>
      <c r="AL598" s="414" t="str">
        <f t="shared" si="181"/>
        <v>-</v>
      </c>
      <c r="AM598" s="416" t="str">
        <f t="shared" si="182"/>
        <v>-</v>
      </c>
    </row>
    <row r="599" spans="2:39" ht="15" x14ac:dyDescent="0.3">
      <c r="B599" s="400" t="str">
        <f>IF(MAX(B$7:B598)+1&gt;MAX('Res.Aux.'!$Y$23:$Y$722),"-",MAX(B$7:B598)+1)</f>
        <v>-</v>
      </c>
      <c r="C599" s="401" t="str">
        <f>IF($B599="-","",INDEX('Res.Aux.'!$A$12:$AE$722,MATCH($B599,'Res.Aux.'!$Y$12:$Y$722,0),MATCH(C$6,'Res.Aux.'!$A$14:$AE$14,0)))</f>
        <v/>
      </c>
      <c r="D599" s="402" t="str">
        <f t="shared" si="167"/>
        <v/>
      </c>
      <c r="E599" s="403" t="str">
        <f>IF($B599="-","",INDEX('Res.Aux.'!$A$12:$AE$722,MATCH($B599,'Res.Aux.'!$Y$12:$Y$722,0),MATCH(E$6,'Res.Aux.'!$A$14:$AE$14,0)))</f>
        <v/>
      </c>
      <c r="F599" s="402" t="str">
        <f t="shared" si="168"/>
        <v/>
      </c>
      <c r="G599" s="404" t="str">
        <f>IF($B599="-","",INDEX('Res.Aux.'!$A$12:$AE$722,MATCH($B599,'Res.Aux.'!$Y$12:$Y$722,0),MATCH(G$6,'Res.Aux.'!$A$14:$AE$14,0)))</f>
        <v/>
      </c>
      <c r="H599" s="405" t="str">
        <f>IF($B599="-","",Datos!$I$16)</f>
        <v/>
      </c>
      <c r="I599" s="406" t="str">
        <f>IF($C599="","",Datos!$G$16)</f>
        <v/>
      </c>
      <c r="J599" s="407" t="str">
        <f>IF($B599="-","",INDEX('Res.Aux.'!$A$12:$AE$722,MATCH($B599,'Res.Aux.'!$Y$12:$Y$722,0),MATCH(J$6,'Res.Aux.'!$A$14:$AE$14,0)))</f>
        <v/>
      </c>
      <c r="K599" s="408" t="str">
        <f>IF($C599="","",Datos!$H$26)</f>
        <v/>
      </c>
      <c r="L599" s="409" t="str">
        <f>IF($I599="","",INDEX(Datos!$D$25:$I$33,MATCH('G. VAR. MAKRO'!$M599,Datos!$E$25:$E$33,0),MATCH('G. VAR. MAKRO'!$L$6,Datos!$D$26:$I$26,0)))</f>
        <v/>
      </c>
      <c r="M599" s="407" t="str">
        <f>IF($I599="","",INDEX('Res.Aux.'!$A$12:$AE$722,MATCH($B599,'Res.Aux.'!$Y$12:$Y$722,0),MATCH(M$6,'Res.Aux.'!$A$22:$AE$22,0)))</f>
        <v/>
      </c>
      <c r="N599" s="410" t="str">
        <f>IF($B599="-","",INDEX('Res.Aux.'!$A$12:$AE$722,MATCH($B599,'Res.Aux.'!$Y$12:$Y$722,0),MATCH(N$6,'Res.Aux.'!$A$14:$AE$14,0)))</f>
        <v/>
      </c>
      <c r="O599" s="411"/>
      <c r="P599" s="412" t="str">
        <f t="shared" si="166"/>
        <v/>
      </c>
      <c r="Q599" s="413" t="str">
        <f t="shared" si="169"/>
        <v>ù</v>
      </c>
      <c r="R599" s="414" t="str">
        <f>IF($B599="-","",INDEX('Res.Aux.'!$A$12:$AE$722,MATCH($B599,'Res.Aux.'!$Y$12:$Y$722,0),MATCH(R$6,'Res.Aux.'!$A$15:$AE$15,0)))</f>
        <v/>
      </c>
      <c r="S599" s="415" t="str">
        <f>IF($B599="-","",INDEX('Res.Aux.'!$A$12:$AE$722,MATCH($B599,'Res.Aux.'!$Y$12:$Y$722,0),MATCH(S$6,'Res.Aux.'!$A$15:$AE$15,0)))</f>
        <v/>
      </c>
      <c r="T599" s="415" t="str">
        <f>IF($B599="-","",INDEX('Res.Aux.'!$A$12:$AE$722,MATCH($B599,'Res.Aux.'!$Y$12:$Y$722,0),MATCH(T$6,'Res.Aux.'!$A$15:$AE$15,0)))</f>
        <v/>
      </c>
      <c r="U599" s="416" t="str">
        <f>IF($B599="-","",INDEX('Res.Aux.'!$A$12:$AE$722,MATCH($B599,'Res.Aux.'!$Y$12:$Y$722,0),MATCH(U$6,'Res.Aux.'!$A$15:$AE$15,0)))</f>
        <v/>
      </c>
      <c r="V599" s="417"/>
      <c r="W599" s="414" t="str">
        <f t="shared" si="170"/>
        <v>-</v>
      </c>
      <c r="X599" s="415" t="str">
        <f t="shared" si="171"/>
        <v>-</v>
      </c>
      <c r="Y599" s="415" t="str">
        <f t="shared" si="172"/>
        <v>-</v>
      </c>
      <c r="Z599" s="416" t="str">
        <f t="shared" si="173"/>
        <v>-</v>
      </c>
      <c r="AA599" s="417"/>
      <c r="AB599" s="414" t="str">
        <f t="shared" si="174"/>
        <v>-</v>
      </c>
      <c r="AC599" s="415" t="str">
        <f t="shared" si="175"/>
        <v>-</v>
      </c>
      <c r="AD599" s="415" t="str">
        <f t="shared" si="176"/>
        <v>-</v>
      </c>
      <c r="AE599" s="416" t="str">
        <f t="shared" si="177"/>
        <v>-</v>
      </c>
      <c r="AF599" s="417"/>
      <c r="AG599" s="410" t="str">
        <f t="shared" si="178"/>
        <v>-</v>
      </c>
      <c r="AH599" s="417"/>
      <c r="AI599" s="418" t="str">
        <f t="shared" si="179"/>
        <v>ù</v>
      </c>
      <c r="AJ599" s="419" t="str">
        <f t="shared" si="180"/>
        <v>~</v>
      </c>
      <c r="AK599" s="417"/>
      <c r="AL599" s="414" t="str">
        <f t="shared" si="181"/>
        <v>-</v>
      </c>
      <c r="AM599" s="416" t="str">
        <f t="shared" si="182"/>
        <v>-</v>
      </c>
    </row>
    <row r="600" spans="2:39" ht="15" x14ac:dyDescent="0.3">
      <c r="B600" s="400" t="str">
        <f>IF(MAX(B$7:B599)+1&gt;MAX('Res.Aux.'!$Y$23:$Y$722),"-",MAX(B$7:B599)+1)</f>
        <v>-</v>
      </c>
      <c r="C600" s="401" t="str">
        <f>IF($B600="-","",INDEX('Res.Aux.'!$A$12:$AE$722,MATCH($B600,'Res.Aux.'!$Y$12:$Y$722,0),MATCH(C$6,'Res.Aux.'!$A$14:$AE$14,0)))</f>
        <v/>
      </c>
      <c r="D600" s="402" t="str">
        <f t="shared" si="167"/>
        <v/>
      </c>
      <c r="E600" s="403" t="str">
        <f>IF($B600="-","",INDEX('Res.Aux.'!$A$12:$AE$722,MATCH($B600,'Res.Aux.'!$Y$12:$Y$722,0),MATCH(E$6,'Res.Aux.'!$A$14:$AE$14,0)))</f>
        <v/>
      </c>
      <c r="F600" s="402" t="str">
        <f t="shared" si="168"/>
        <v/>
      </c>
      <c r="G600" s="404" t="str">
        <f>IF($B600="-","",INDEX('Res.Aux.'!$A$12:$AE$722,MATCH($B600,'Res.Aux.'!$Y$12:$Y$722,0),MATCH(G$6,'Res.Aux.'!$A$14:$AE$14,0)))</f>
        <v/>
      </c>
      <c r="H600" s="405" t="str">
        <f>IF($B600="-","",Datos!$I$16)</f>
        <v/>
      </c>
      <c r="I600" s="406" t="str">
        <f>IF($C600="","",Datos!$G$16)</f>
        <v/>
      </c>
      <c r="J600" s="407" t="str">
        <f>IF($B600="-","",INDEX('Res.Aux.'!$A$12:$AE$722,MATCH($B600,'Res.Aux.'!$Y$12:$Y$722,0),MATCH(J$6,'Res.Aux.'!$A$14:$AE$14,0)))</f>
        <v/>
      </c>
      <c r="K600" s="408" t="str">
        <f>IF($C600="","",Datos!$H$26)</f>
        <v/>
      </c>
      <c r="L600" s="409" t="str">
        <f>IF($I600="","",INDEX(Datos!$D$25:$I$33,MATCH('G. VAR. MAKRO'!$M600,Datos!$E$25:$E$33,0),MATCH('G. VAR. MAKRO'!$L$6,Datos!$D$26:$I$26,0)))</f>
        <v/>
      </c>
      <c r="M600" s="407" t="str">
        <f>IF($I600="","",INDEX('Res.Aux.'!$A$12:$AE$722,MATCH($B600,'Res.Aux.'!$Y$12:$Y$722,0),MATCH(M$6,'Res.Aux.'!$A$22:$AE$22,0)))</f>
        <v/>
      </c>
      <c r="N600" s="410" t="str">
        <f>IF($B600="-","",INDEX('Res.Aux.'!$A$12:$AE$722,MATCH($B600,'Res.Aux.'!$Y$12:$Y$722,0),MATCH(N$6,'Res.Aux.'!$A$14:$AE$14,0)))</f>
        <v/>
      </c>
      <c r="O600" s="411"/>
      <c r="P600" s="412" t="str">
        <f t="shared" si="166"/>
        <v/>
      </c>
      <c r="Q600" s="413" t="str">
        <f t="shared" si="169"/>
        <v>ù</v>
      </c>
      <c r="R600" s="414" t="str">
        <f>IF($B600="-","",INDEX('Res.Aux.'!$A$12:$AE$722,MATCH($B600,'Res.Aux.'!$Y$12:$Y$722,0),MATCH(R$6,'Res.Aux.'!$A$15:$AE$15,0)))</f>
        <v/>
      </c>
      <c r="S600" s="415" t="str">
        <f>IF($B600="-","",INDEX('Res.Aux.'!$A$12:$AE$722,MATCH($B600,'Res.Aux.'!$Y$12:$Y$722,0),MATCH(S$6,'Res.Aux.'!$A$15:$AE$15,0)))</f>
        <v/>
      </c>
      <c r="T600" s="415" t="str">
        <f>IF($B600="-","",INDEX('Res.Aux.'!$A$12:$AE$722,MATCH($B600,'Res.Aux.'!$Y$12:$Y$722,0),MATCH(T$6,'Res.Aux.'!$A$15:$AE$15,0)))</f>
        <v/>
      </c>
      <c r="U600" s="416" t="str">
        <f>IF($B600="-","",INDEX('Res.Aux.'!$A$12:$AE$722,MATCH($B600,'Res.Aux.'!$Y$12:$Y$722,0),MATCH(U$6,'Res.Aux.'!$A$15:$AE$15,0)))</f>
        <v/>
      </c>
      <c r="V600" s="417"/>
      <c r="W600" s="414" t="str">
        <f t="shared" si="170"/>
        <v>-</v>
      </c>
      <c r="X600" s="415" t="str">
        <f t="shared" si="171"/>
        <v>-</v>
      </c>
      <c r="Y600" s="415" t="str">
        <f t="shared" si="172"/>
        <v>-</v>
      </c>
      <c r="Z600" s="416" t="str">
        <f t="shared" si="173"/>
        <v>-</v>
      </c>
      <c r="AA600" s="417"/>
      <c r="AB600" s="414" t="str">
        <f t="shared" si="174"/>
        <v>-</v>
      </c>
      <c r="AC600" s="415" t="str">
        <f t="shared" si="175"/>
        <v>-</v>
      </c>
      <c r="AD600" s="415" t="str">
        <f t="shared" si="176"/>
        <v>-</v>
      </c>
      <c r="AE600" s="416" t="str">
        <f t="shared" si="177"/>
        <v>-</v>
      </c>
      <c r="AF600" s="417"/>
      <c r="AG600" s="410" t="str">
        <f t="shared" si="178"/>
        <v>-</v>
      </c>
      <c r="AH600" s="417"/>
      <c r="AI600" s="418" t="str">
        <f t="shared" si="179"/>
        <v>ù</v>
      </c>
      <c r="AJ600" s="419" t="str">
        <f t="shared" si="180"/>
        <v>~</v>
      </c>
      <c r="AK600" s="417"/>
      <c r="AL600" s="414" t="str">
        <f t="shared" si="181"/>
        <v>-</v>
      </c>
      <c r="AM600" s="416" t="str">
        <f t="shared" si="182"/>
        <v>-</v>
      </c>
    </row>
    <row r="601" spans="2:39" ht="15" x14ac:dyDescent="0.3">
      <c r="B601" s="400" t="str">
        <f>IF(MAX(B$7:B600)+1&gt;MAX('Res.Aux.'!$Y$23:$Y$722),"-",MAX(B$7:B600)+1)</f>
        <v>-</v>
      </c>
      <c r="C601" s="401" t="str">
        <f>IF($B601="-","",INDEX('Res.Aux.'!$A$12:$AE$722,MATCH($B601,'Res.Aux.'!$Y$12:$Y$722,0),MATCH(C$6,'Res.Aux.'!$A$14:$AE$14,0)))</f>
        <v/>
      </c>
      <c r="D601" s="402" t="str">
        <f t="shared" si="167"/>
        <v/>
      </c>
      <c r="E601" s="403" t="str">
        <f>IF($B601="-","",INDEX('Res.Aux.'!$A$12:$AE$722,MATCH($B601,'Res.Aux.'!$Y$12:$Y$722,0),MATCH(E$6,'Res.Aux.'!$A$14:$AE$14,0)))</f>
        <v/>
      </c>
      <c r="F601" s="402" t="str">
        <f t="shared" si="168"/>
        <v/>
      </c>
      <c r="G601" s="404" t="str">
        <f>IF($B601="-","",INDEX('Res.Aux.'!$A$12:$AE$722,MATCH($B601,'Res.Aux.'!$Y$12:$Y$722,0),MATCH(G$6,'Res.Aux.'!$A$14:$AE$14,0)))</f>
        <v/>
      </c>
      <c r="H601" s="405" t="str">
        <f>IF($B601="-","",Datos!$I$16)</f>
        <v/>
      </c>
      <c r="I601" s="406" t="str">
        <f>IF($C601="","",Datos!$G$16)</f>
        <v/>
      </c>
      <c r="J601" s="407" t="str">
        <f>IF($B601="-","",INDEX('Res.Aux.'!$A$12:$AE$722,MATCH($B601,'Res.Aux.'!$Y$12:$Y$722,0),MATCH(J$6,'Res.Aux.'!$A$14:$AE$14,0)))</f>
        <v/>
      </c>
      <c r="K601" s="408" t="str">
        <f>IF($C601="","",Datos!$H$26)</f>
        <v/>
      </c>
      <c r="L601" s="409" t="str">
        <f>IF($I601="","",INDEX(Datos!$D$25:$I$33,MATCH('G. VAR. MAKRO'!$M601,Datos!$E$25:$E$33,0),MATCH('G. VAR. MAKRO'!$L$6,Datos!$D$26:$I$26,0)))</f>
        <v/>
      </c>
      <c r="M601" s="407" t="str">
        <f>IF($I601="","",INDEX('Res.Aux.'!$A$12:$AE$722,MATCH($B601,'Res.Aux.'!$Y$12:$Y$722,0),MATCH(M$6,'Res.Aux.'!$A$22:$AE$22,0)))</f>
        <v/>
      </c>
      <c r="N601" s="410" t="str">
        <f>IF($B601="-","",INDEX('Res.Aux.'!$A$12:$AE$722,MATCH($B601,'Res.Aux.'!$Y$12:$Y$722,0),MATCH(N$6,'Res.Aux.'!$A$14:$AE$14,0)))</f>
        <v/>
      </c>
      <c r="O601" s="411"/>
      <c r="P601" s="412" t="str">
        <f t="shared" si="166"/>
        <v/>
      </c>
      <c r="Q601" s="413" t="str">
        <f t="shared" si="169"/>
        <v>ù</v>
      </c>
      <c r="R601" s="414" t="str">
        <f>IF($B601="-","",INDEX('Res.Aux.'!$A$12:$AE$722,MATCH($B601,'Res.Aux.'!$Y$12:$Y$722,0),MATCH(R$6,'Res.Aux.'!$A$15:$AE$15,0)))</f>
        <v/>
      </c>
      <c r="S601" s="415" t="str">
        <f>IF($B601="-","",INDEX('Res.Aux.'!$A$12:$AE$722,MATCH($B601,'Res.Aux.'!$Y$12:$Y$722,0),MATCH(S$6,'Res.Aux.'!$A$15:$AE$15,0)))</f>
        <v/>
      </c>
      <c r="T601" s="415" t="str">
        <f>IF($B601="-","",INDEX('Res.Aux.'!$A$12:$AE$722,MATCH($B601,'Res.Aux.'!$Y$12:$Y$722,0),MATCH(T$6,'Res.Aux.'!$A$15:$AE$15,0)))</f>
        <v/>
      </c>
      <c r="U601" s="416" t="str">
        <f>IF($B601="-","",INDEX('Res.Aux.'!$A$12:$AE$722,MATCH($B601,'Res.Aux.'!$Y$12:$Y$722,0),MATCH(U$6,'Res.Aux.'!$A$15:$AE$15,0)))</f>
        <v/>
      </c>
      <c r="V601" s="417"/>
      <c r="W601" s="414" t="str">
        <f t="shared" si="170"/>
        <v>-</v>
      </c>
      <c r="X601" s="415" t="str">
        <f t="shared" si="171"/>
        <v>-</v>
      </c>
      <c r="Y601" s="415" t="str">
        <f t="shared" si="172"/>
        <v>-</v>
      </c>
      <c r="Z601" s="416" t="str">
        <f t="shared" si="173"/>
        <v>-</v>
      </c>
      <c r="AA601" s="417"/>
      <c r="AB601" s="414" t="str">
        <f t="shared" si="174"/>
        <v>-</v>
      </c>
      <c r="AC601" s="415" t="str">
        <f t="shared" si="175"/>
        <v>-</v>
      </c>
      <c r="AD601" s="415" t="str">
        <f t="shared" si="176"/>
        <v>-</v>
      </c>
      <c r="AE601" s="416" t="str">
        <f t="shared" si="177"/>
        <v>-</v>
      </c>
      <c r="AF601" s="417"/>
      <c r="AG601" s="410" t="str">
        <f t="shared" si="178"/>
        <v>-</v>
      </c>
      <c r="AH601" s="417"/>
      <c r="AI601" s="418" t="str">
        <f t="shared" si="179"/>
        <v>ù</v>
      </c>
      <c r="AJ601" s="419" t="str">
        <f t="shared" si="180"/>
        <v>~</v>
      </c>
      <c r="AK601" s="417"/>
      <c r="AL601" s="414" t="str">
        <f t="shared" si="181"/>
        <v>-</v>
      </c>
      <c r="AM601" s="416" t="str">
        <f t="shared" si="182"/>
        <v>-</v>
      </c>
    </row>
    <row r="602" spans="2:39" ht="15" x14ac:dyDescent="0.3">
      <c r="B602" s="400" t="str">
        <f>IF(MAX(B$7:B601)+1&gt;MAX('Res.Aux.'!$Y$23:$Y$722),"-",MAX(B$7:B601)+1)</f>
        <v>-</v>
      </c>
      <c r="C602" s="401" t="str">
        <f>IF($B602="-","",INDEX('Res.Aux.'!$A$12:$AE$722,MATCH($B602,'Res.Aux.'!$Y$12:$Y$722,0),MATCH(C$6,'Res.Aux.'!$A$14:$AE$14,0)))</f>
        <v/>
      </c>
      <c r="D602" s="402" t="str">
        <f t="shared" si="167"/>
        <v/>
      </c>
      <c r="E602" s="403" t="str">
        <f>IF($B602="-","",INDEX('Res.Aux.'!$A$12:$AE$722,MATCH($B602,'Res.Aux.'!$Y$12:$Y$722,0),MATCH(E$6,'Res.Aux.'!$A$14:$AE$14,0)))</f>
        <v/>
      </c>
      <c r="F602" s="402" t="str">
        <f t="shared" si="168"/>
        <v/>
      </c>
      <c r="G602" s="404" t="str">
        <f>IF($B602="-","",INDEX('Res.Aux.'!$A$12:$AE$722,MATCH($B602,'Res.Aux.'!$Y$12:$Y$722,0),MATCH(G$6,'Res.Aux.'!$A$14:$AE$14,0)))</f>
        <v/>
      </c>
      <c r="H602" s="405" t="str">
        <f>IF($B602="-","",Datos!$I$16)</f>
        <v/>
      </c>
      <c r="I602" s="406" t="str">
        <f>IF($C602="","",Datos!$G$16)</f>
        <v/>
      </c>
      <c r="J602" s="407" t="str">
        <f>IF($B602="-","",INDEX('Res.Aux.'!$A$12:$AE$722,MATCH($B602,'Res.Aux.'!$Y$12:$Y$722,0),MATCH(J$6,'Res.Aux.'!$A$14:$AE$14,0)))</f>
        <v/>
      </c>
      <c r="K602" s="408" t="str">
        <f>IF($C602="","",Datos!$H$26)</f>
        <v/>
      </c>
      <c r="L602" s="409" t="str">
        <f>IF($I602="","",INDEX(Datos!$D$25:$I$33,MATCH('G. VAR. MAKRO'!$M602,Datos!$E$25:$E$33,0),MATCH('G. VAR. MAKRO'!$L$6,Datos!$D$26:$I$26,0)))</f>
        <v/>
      </c>
      <c r="M602" s="407" t="str">
        <f>IF($I602="","",INDEX('Res.Aux.'!$A$12:$AE$722,MATCH($B602,'Res.Aux.'!$Y$12:$Y$722,0),MATCH(M$6,'Res.Aux.'!$A$22:$AE$22,0)))</f>
        <v/>
      </c>
      <c r="N602" s="410" t="str">
        <f>IF($B602="-","",INDEX('Res.Aux.'!$A$12:$AE$722,MATCH($B602,'Res.Aux.'!$Y$12:$Y$722,0),MATCH(N$6,'Res.Aux.'!$A$14:$AE$14,0)))</f>
        <v/>
      </c>
      <c r="O602" s="411"/>
      <c r="P602" s="412" t="str">
        <f t="shared" si="166"/>
        <v/>
      </c>
      <c r="Q602" s="413" t="str">
        <f t="shared" si="169"/>
        <v>ù</v>
      </c>
      <c r="R602" s="414" t="str">
        <f>IF($B602="-","",INDEX('Res.Aux.'!$A$12:$AE$722,MATCH($B602,'Res.Aux.'!$Y$12:$Y$722,0),MATCH(R$6,'Res.Aux.'!$A$15:$AE$15,0)))</f>
        <v/>
      </c>
      <c r="S602" s="415" t="str">
        <f>IF($B602="-","",INDEX('Res.Aux.'!$A$12:$AE$722,MATCH($B602,'Res.Aux.'!$Y$12:$Y$722,0),MATCH(S$6,'Res.Aux.'!$A$15:$AE$15,0)))</f>
        <v/>
      </c>
      <c r="T602" s="415" t="str">
        <f>IF($B602="-","",INDEX('Res.Aux.'!$A$12:$AE$722,MATCH($B602,'Res.Aux.'!$Y$12:$Y$722,0),MATCH(T$6,'Res.Aux.'!$A$15:$AE$15,0)))</f>
        <v/>
      </c>
      <c r="U602" s="416" t="str">
        <f>IF($B602="-","",INDEX('Res.Aux.'!$A$12:$AE$722,MATCH($B602,'Res.Aux.'!$Y$12:$Y$722,0),MATCH(U$6,'Res.Aux.'!$A$15:$AE$15,0)))</f>
        <v/>
      </c>
      <c r="V602" s="417"/>
      <c r="W602" s="414" t="str">
        <f t="shared" si="170"/>
        <v>-</v>
      </c>
      <c r="X602" s="415" t="str">
        <f t="shared" si="171"/>
        <v>-</v>
      </c>
      <c r="Y602" s="415" t="str">
        <f t="shared" si="172"/>
        <v>-</v>
      </c>
      <c r="Z602" s="416" t="str">
        <f t="shared" si="173"/>
        <v>-</v>
      </c>
      <c r="AA602" s="417"/>
      <c r="AB602" s="414" t="str">
        <f t="shared" si="174"/>
        <v>-</v>
      </c>
      <c r="AC602" s="415" t="str">
        <f t="shared" si="175"/>
        <v>-</v>
      </c>
      <c r="AD602" s="415" t="str">
        <f t="shared" si="176"/>
        <v>-</v>
      </c>
      <c r="AE602" s="416" t="str">
        <f t="shared" si="177"/>
        <v>-</v>
      </c>
      <c r="AF602" s="417"/>
      <c r="AG602" s="410" t="str">
        <f t="shared" si="178"/>
        <v>-</v>
      </c>
      <c r="AH602" s="417"/>
      <c r="AI602" s="418" t="str">
        <f t="shared" si="179"/>
        <v>ù</v>
      </c>
      <c r="AJ602" s="419" t="str">
        <f t="shared" si="180"/>
        <v>~</v>
      </c>
      <c r="AK602" s="417"/>
      <c r="AL602" s="414" t="str">
        <f t="shared" si="181"/>
        <v>-</v>
      </c>
      <c r="AM602" s="416" t="str">
        <f t="shared" si="182"/>
        <v>-</v>
      </c>
    </row>
    <row r="603" spans="2:39" ht="15" x14ac:dyDescent="0.3">
      <c r="B603" s="400" t="str">
        <f>IF(MAX(B$7:B602)+1&gt;MAX('Res.Aux.'!$Y$23:$Y$722),"-",MAX(B$7:B602)+1)</f>
        <v>-</v>
      </c>
      <c r="C603" s="401" t="str">
        <f>IF($B603="-","",INDEX('Res.Aux.'!$A$12:$AE$722,MATCH($B603,'Res.Aux.'!$Y$12:$Y$722,0),MATCH(C$6,'Res.Aux.'!$A$14:$AE$14,0)))</f>
        <v/>
      </c>
      <c r="D603" s="402" t="str">
        <f t="shared" si="167"/>
        <v/>
      </c>
      <c r="E603" s="403" t="str">
        <f>IF($B603="-","",INDEX('Res.Aux.'!$A$12:$AE$722,MATCH($B603,'Res.Aux.'!$Y$12:$Y$722,0),MATCH(E$6,'Res.Aux.'!$A$14:$AE$14,0)))</f>
        <v/>
      </c>
      <c r="F603" s="402" t="str">
        <f t="shared" si="168"/>
        <v/>
      </c>
      <c r="G603" s="404" t="str">
        <f>IF($B603="-","",INDEX('Res.Aux.'!$A$12:$AE$722,MATCH($B603,'Res.Aux.'!$Y$12:$Y$722,0),MATCH(G$6,'Res.Aux.'!$A$14:$AE$14,0)))</f>
        <v/>
      </c>
      <c r="H603" s="405" t="str">
        <f>IF($B603="-","",Datos!$I$16)</f>
        <v/>
      </c>
      <c r="I603" s="406" t="str">
        <f>IF($C603="","",Datos!$G$16)</f>
        <v/>
      </c>
      <c r="J603" s="407" t="str">
        <f>IF($B603="-","",INDEX('Res.Aux.'!$A$12:$AE$722,MATCH($B603,'Res.Aux.'!$Y$12:$Y$722,0),MATCH(J$6,'Res.Aux.'!$A$14:$AE$14,0)))</f>
        <v/>
      </c>
      <c r="K603" s="408" t="str">
        <f>IF($C603="","",Datos!$H$26)</f>
        <v/>
      </c>
      <c r="L603" s="409" t="str">
        <f>IF($I603="","",INDEX(Datos!$D$25:$I$33,MATCH('G. VAR. MAKRO'!$M603,Datos!$E$25:$E$33,0),MATCH('G. VAR. MAKRO'!$L$6,Datos!$D$26:$I$26,0)))</f>
        <v/>
      </c>
      <c r="M603" s="407" t="str">
        <f>IF($I603="","",INDEX('Res.Aux.'!$A$12:$AE$722,MATCH($B603,'Res.Aux.'!$Y$12:$Y$722,0),MATCH(M$6,'Res.Aux.'!$A$22:$AE$22,0)))</f>
        <v/>
      </c>
      <c r="N603" s="410" t="str">
        <f>IF($B603="-","",INDEX('Res.Aux.'!$A$12:$AE$722,MATCH($B603,'Res.Aux.'!$Y$12:$Y$722,0),MATCH(N$6,'Res.Aux.'!$A$14:$AE$14,0)))</f>
        <v/>
      </c>
      <c r="O603" s="411"/>
      <c r="P603" s="412" t="str">
        <f t="shared" si="166"/>
        <v/>
      </c>
      <c r="Q603" s="413" t="str">
        <f t="shared" si="169"/>
        <v>ù</v>
      </c>
      <c r="R603" s="414" t="str">
        <f>IF($B603="-","",INDEX('Res.Aux.'!$A$12:$AE$722,MATCH($B603,'Res.Aux.'!$Y$12:$Y$722,0),MATCH(R$6,'Res.Aux.'!$A$15:$AE$15,0)))</f>
        <v/>
      </c>
      <c r="S603" s="415" t="str">
        <f>IF($B603="-","",INDEX('Res.Aux.'!$A$12:$AE$722,MATCH($B603,'Res.Aux.'!$Y$12:$Y$722,0),MATCH(S$6,'Res.Aux.'!$A$15:$AE$15,0)))</f>
        <v/>
      </c>
      <c r="T603" s="415" t="str">
        <f>IF($B603="-","",INDEX('Res.Aux.'!$A$12:$AE$722,MATCH($B603,'Res.Aux.'!$Y$12:$Y$722,0),MATCH(T$6,'Res.Aux.'!$A$15:$AE$15,0)))</f>
        <v/>
      </c>
      <c r="U603" s="416" t="str">
        <f>IF($B603="-","",INDEX('Res.Aux.'!$A$12:$AE$722,MATCH($B603,'Res.Aux.'!$Y$12:$Y$722,0),MATCH(U$6,'Res.Aux.'!$A$15:$AE$15,0)))</f>
        <v/>
      </c>
      <c r="V603" s="417"/>
      <c r="W603" s="414" t="str">
        <f t="shared" si="170"/>
        <v>-</v>
      </c>
      <c r="X603" s="415" t="str">
        <f t="shared" si="171"/>
        <v>-</v>
      </c>
      <c r="Y603" s="415" t="str">
        <f t="shared" si="172"/>
        <v>-</v>
      </c>
      <c r="Z603" s="416" t="str">
        <f t="shared" si="173"/>
        <v>-</v>
      </c>
      <c r="AA603" s="417"/>
      <c r="AB603" s="414" t="str">
        <f t="shared" si="174"/>
        <v>-</v>
      </c>
      <c r="AC603" s="415" t="str">
        <f t="shared" si="175"/>
        <v>-</v>
      </c>
      <c r="AD603" s="415" t="str">
        <f t="shared" si="176"/>
        <v>-</v>
      </c>
      <c r="AE603" s="416" t="str">
        <f t="shared" si="177"/>
        <v>-</v>
      </c>
      <c r="AF603" s="417"/>
      <c r="AG603" s="410" t="str">
        <f t="shared" si="178"/>
        <v>-</v>
      </c>
      <c r="AH603" s="417"/>
      <c r="AI603" s="418" t="str">
        <f t="shared" si="179"/>
        <v>ù</v>
      </c>
      <c r="AJ603" s="419" t="str">
        <f t="shared" si="180"/>
        <v>~</v>
      </c>
      <c r="AK603" s="417"/>
      <c r="AL603" s="414" t="str">
        <f t="shared" si="181"/>
        <v>-</v>
      </c>
      <c r="AM603" s="416" t="str">
        <f t="shared" si="182"/>
        <v>-</v>
      </c>
    </row>
    <row r="604" spans="2:39" ht="15" x14ac:dyDescent="0.3">
      <c r="B604" s="400" t="str">
        <f>IF(MAX(B$7:B603)+1&gt;MAX('Res.Aux.'!$Y$23:$Y$722),"-",MAX(B$7:B603)+1)</f>
        <v>-</v>
      </c>
      <c r="C604" s="401" t="str">
        <f>IF($B604="-","",INDEX('Res.Aux.'!$A$12:$AE$722,MATCH($B604,'Res.Aux.'!$Y$12:$Y$722,0),MATCH(C$6,'Res.Aux.'!$A$14:$AE$14,0)))</f>
        <v/>
      </c>
      <c r="D604" s="402" t="str">
        <f t="shared" si="167"/>
        <v/>
      </c>
      <c r="E604" s="403" t="str">
        <f>IF($B604="-","",INDEX('Res.Aux.'!$A$12:$AE$722,MATCH($B604,'Res.Aux.'!$Y$12:$Y$722,0),MATCH(E$6,'Res.Aux.'!$A$14:$AE$14,0)))</f>
        <v/>
      </c>
      <c r="F604" s="402" t="str">
        <f t="shared" si="168"/>
        <v/>
      </c>
      <c r="G604" s="404" t="str">
        <f>IF($B604="-","",INDEX('Res.Aux.'!$A$12:$AE$722,MATCH($B604,'Res.Aux.'!$Y$12:$Y$722,0),MATCH(G$6,'Res.Aux.'!$A$14:$AE$14,0)))</f>
        <v/>
      </c>
      <c r="H604" s="405" t="str">
        <f>IF($B604="-","",Datos!$I$16)</f>
        <v/>
      </c>
      <c r="I604" s="406" t="str">
        <f>IF($C604="","",Datos!$G$16)</f>
        <v/>
      </c>
      <c r="J604" s="407" t="str">
        <f>IF($B604="-","",INDEX('Res.Aux.'!$A$12:$AE$722,MATCH($B604,'Res.Aux.'!$Y$12:$Y$722,0),MATCH(J$6,'Res.Aux.'!$A$14:$AE$14,0)))</f>
        <v/>
      </c>
      <c r="K604" s="408" t="str">
        <f>IF($C604="","",Datos!$H$26)</f>
        <v/>
      </c>
      <c r="L604" s="409" t="str">
        <f>IF($I604="","",INDEX(Datos!$D$25:$I$33,MATCH('G. VAR. MAKRO'!$M604,Datos!$E$25:$E$33,0),MATCH('G. VAR. MAKRO'!$L$6,Datos!$D$26:$I$26,0)))</f>
        <v/>
      </c>
      <c r="M604" s="407" t="str">
        <f>IF($I604="","",INDEX('Res.Aux.'!$A$12:$AE$722,MATCH($B604,'Res.Aux.'!$Y$12:$Y$722,0),MATCH(M$6,'Res.Aux.'!$A$22:$AE$22,0)))</f>
        <v/>
      </c>
      <c r="N604" s="410" t="str">
        <f>IF($B604="-","",INDEX('Res.Aux.'!$A$12:$AE$722,MATCH($B604,'Res.Aux.'!$Y$12:$Y$722,0),MATCH(N$6,'Res.Aux.'!$A$14:$AE$14,0)))</f>
        <v/>
      </c>
      <c r="O604" s="411"/>
      <c r="P604" s="412" t="str">
        <f t="shared" si="166"/>
        <v/>
      </c>
      <c r="Q604" s="413" t="str">
        <f t="shared" si="169"/>
        <v>ù</v>
      </c>
      <c r="R604" s="414" t="str">
        <f>IF($B604="-","",INDEX('Res.Aux.'!$A$12:$AE$722,MATCH($B604,'Res.Aux.'!$Y$12:$Y$722,0),MATCH(R$6,'Res.Aux.'!$A$15:$AE$15,0)))</f>
        <v/>
      </c>
      <c r="S604" s="415" t="str">
        <f>IF($B604="-","",INDEX('Res.Aux.'!$A$12:$AE$722,MATCH($B604,'Res.Aux.'!$Y$12:$Y$722,0),MATCH(S$6,'Res.Aux.'!$A$15:$AE$15,0)))</f>
        <v/>
      </c>
      <c r="T604" s="415" t="str">
        <f>IF($B604="-","",INDEX('Res.Aux.'!$A$12:$AE$722,MATCH($B604,'Res.Aux.'!$Y$12:$Y$722,0),MATCH(T$6,'Res.Aux.'!$A$15:$AE$15,0)))</f>
        <v/>
      </c>
      <c r="U604" s="416" t="str">
        <f>IF($B604="-","",INDEX('Res.Aux.'!$A$12:$AE$722,MATCH($B604,'Res.Aux.'!$Y$12:$Y$722,0),MATCH(U$6,'Res.Aux.'!$A$15:$AE$15,0)))</f>
        <v/>
      </c>
      <c r="V604" s="417"/>
      <c r="W604" s="414" t="str">
        <f t="shared" si="170"/>
        <v>-</v>
      </c>
      <c r="X604" s="415" t="str">
        <f t="shared" si="171"/>
        <v>-</v>
      </c>
      <c r="Y604" s="415" t="str">
        <f t="shared" si="172"/>
        <v>-</v>
      </c>
      <c r="Z604" s="416" t="str">
        <f t="shared" si="173"/>
        <v>-</v>
      </c>
      <c r="AA604" s="417"/>
      <c r="AB604" s="414" t="str">
        <f t="shared" si="174"/>
        <v>-</v>
      </c>
      <c r="AC604" s="415" t="str">
        <f t="shared" si="175"/>
        <v>-</v>
      </c>
      <c r="AD604" s="415" t="str">
        <f t="shared" si="176"/>
        <v>-</v>
      </c>
      <c r="AE604" s="416" t="str">
        <f t="shared" si="177"/>
        <v>-</v>
      </c>
      <c r="AF604" s="417"/>
      <c r="AG604" s="410" t="str">
        <f t="shared" si="178"/>
        <v>-</v>
      </c>
      <c r="AH604" s="417"/>
      <c r="AI604" s="418" t="str">
        <f t="shared" si="179"/>
        <v>ù</v>
      </c>
      <c r="AJ604" s="419" t="str">
        <f t="shared" si="180"/>
        <v>~</v>
      </c>
      <c r="AK604" s="417"/>
      <c r="AL604" s="414" t="str">
        <f t="shared" si="181"/>
        <v>-</v>
      </c>
      <c r="AM604" s="416" t="str">
        <f t="shared" si="182"/>
        <v>-</v>
      </c>
    </row>
    <row r="605" spans="2:39" ht="15" x14ac:dyDescent="0.3">
      <c r="B605" s="400" t="str">
        <f>IF(MAX(B$7:B604)+1&gt;MAX('Res.Aux.'!$Y$23:$Y$722),"-",MAX(B$7:B604)+1)</f>
        <v>-</v>
      </c>
      <c r="C605" s="401" t="str">
        <f>IF($B605="-","",INDEX('Res.Aux.'!$A$12:$AE$722,MATCH($B605,'Res.Aux.'!$Y$12:$Y$722,0),MATCH(C$6,'Res.Aux.'!$A$14:$AE$14,0)))</f>
        <v/>
      </c>
      <c r="D605" s="402" t="str">
        <f t="shared" si="167"/>
        <v/>
      </c>
      <c r="E605" s="403" t="str">
        <f>IF($B605="-","",INDEX('Res.Aux.'!$A$12:$AE$722,MATCH($B605,'Res.Aux.'!$Y$12:$Y$722,0),MATCH(E$6,'Res.Aux.'!$A$14:$AE$14,0)))</f>
        <v/>
      </c>
      <c r="F605" s="402" t="str">
        <f t="shared" si="168"/>
        <v/>
      </c>
      <c r="G605" s="404" t="str">
        <f>IF($B605="-","",INDEX('Res.Aux.'!$A$12:$AE$722,MATCH($B605,'Res.Aux.'!$Y$12:$Y$722,0),MATCH(G$6,'Res.Aux.'!$A$14:$AE$14,0)))</f>
        <v/>
      </c>
      <c r="H605" s="405" t="str">
        <f>IF($B605="-","",Datos!$I$16)</f>
        <v/>
      </c>
      <c r="I605" s="406" t="str">
        <f>IF($C605="","",Datos!$G$16)</f>
        <v/>
      </c>
      <c r="J605" s="407" t="str">
        <f>IF($B605="-","",INDEX('Res.Aux.'!$A$12:$AE$722,MATCH($B605,'Res.Aux.'!$Y$12:$Y$722,0),MATCH(J$6,'Res.Aux.'!$A$14:$AE$14,0)))</f>
        <v/>
      </c>
      <c r="K605" s="408" t="str">
        <f>IF($C605="","",Datos!$H$26)</f>
        <v/>
      </c>
      <c r="L605" s="409" t="str">
        <f>IF($I605="","",INDEX(Datos!$D$25:$I$33,MATCH('G. VAR. MAKRO'!$M605,Datos!$E$25:$E$33,0),MATCH('G. VAR. MAKRO'!$L$6,Datos!$D$26:$I$26,0)))</f>
        <v/>
      </c>
      <c r="M605" s="407" t="str">
        <f>IF($I605="","",INDEX('Res.Aux.'!$A$12:$AE$722,MATCH($B605,'Res.Aux.'!$Y$12:$Y$722,0),MATCH(M$6,'Res.Aux.'!$A$22:$AE$22,0)))</f>
        <v/>
      </c>
      <c r="N605" s="410" t="str">
        <f>IF($B605="-","",INDEX('Res.Aux.'!$A$12:$AE$722,MATCH($B605,'Res.Aux.'!$Y$12:$Y$722,0),MATCH(N$6,'Res.Aux.'!$A$14:$AE$14,0)))</f>
        <v/>
      </c>
      <c r="O605" s="411"/>
      <c r="P605" s="412" t="str">
        <f t="shared" si="166"/>
        <v/>
      </c>
      <c r="Q605" s="413" t="str">
        <f t="shared" si="169"/>
        <v>ù</v>
      </c>
      <c r="R605" s="414" t="str">
        <f>IF($B605="-","",INDEX('Res.Aux.'!$A$12:$AE$722,MATCH($B605,'Res.Aux.'!$Y$12:$Y$722,0),MATCH(R$6,'Res.Aux.'!$A$15:$AE$15,0)))</f>
        <v/>
      </c>
      <c r="S605" s="415" t="str">
        <f>IF($B605="-","",INDEX('Res.Aux.'!$A$12:$AE$722,MATCH($B605,'Res.Aux.'!$Y$12:$Y$722,0),MATCH(S$6,'Res.Aux.'!$A$15:$AE$15,0)))</f>
        <v/>
      </c>
      <c r="T605" s="415" t="str">
        <f>IF($B605="-","",INDEX('Res.Aux.'!$A$12:$AE$722,MATCH($B605,'Res.Aux.'!$Y$12:$Y$722,0),MATCH(T$6,'Res.Aux.'!$A$15:$AE$15,0)))</f>
        <v/>
      </c>
      <c r="U605" s="416" t="str">
        <f>IF($B605="-","",INDEX('Res.Aux.'!$A$12:$AE$722,MATCH($B605,'Res.Aux.'!$Y$12:$Y$722,0),MATCH(U$6,'Res.Aux.'!$A$15:$AE$15,0)))</f>
        <v/>
      </c>
      <c r="V605" s="417"/>
      <c r="W605" s="414" t="str">
        <f t="shared" si="170"/>
        <v>-</v>
      </c>
      <c r="X605" s="415" t="str">
        <f t="shared" si="171"/>
        <v>-</v>
      </c>
      <c r="Y605" s="415" t="str">
        <f t="shared" si="172"/>
        <v>-</v>
      </c>
      <c r="Z605" s="416" t="str">
        <f t="shared" si="173"/>
        <v>-</v>
      </c>
      <c r="AA605" s="417"/>
      <c r="AB605" s="414" t="str">
        <f t="shared" si="174"/>
        <v>-</v>
      </c>
      <c r="AC605" s="415" t="str">
        <f t="shared" si="175"/>
        <v>-</v>
      </c>
      <c r="AD605" s="415" t="str">
        <f t="shared" si="176"/>
        <v>-</v>
      </c>
      <c r="AE605" s="416" t="str">
        <f t="shared" si="177"/>
        <v>-</v>
      </c>
      <c r="AF605" s="417"/>
      <c r="AG605" s="410" t="str">
        <f t="shared" si="178"/>
        <v>-</v>
      </c>
      <c r="AH605" s="417"/>
      <c r="AI605" s="418" t="str">
        <f t="shared" si="179"/>
        <v>ù</v>
      </c>
      <c r="AJ605" s="419" t="str">
        <f t="shared" si="180"/>
        <v>~</v>
      </c>
      <c r="AK605" s="417"/>
      <c r="AL605" s="414" t="str">
        <f t="shared" si="181"/>
        <v>-</v>
      </c>
      <c r="AM605" s="416" t="str">
        <f t="shared" si="182"/>
        <v>-</v>
      </c>
    </row>
    <row r="606" spans="2:39" ht="15" x14ac:dyDescent="0.3">
      <c r="B606" s="400" t="str">
        <f>IF(MAX(B$7:B605)+1&gt;MAX('Res.Aux.'!$Y$23:$Y$722),"-",MAX(B$7:B605)+1)</f>
        <v>-</v>
      </c>
      <c r="C606" s="401" t="str">
        <f>IF($B606="-","",INDEX('Res.Aux.'!$A$12:$AE$722,MATCH($B606,'Res.Aux.'!$Y$12:$Y$722,0),MATCH(C$6,'Res.Aux.'!$A$14:$AE$14,0)))</f>
        <v/>
      </c>
      <c r="D606" s="402" t="str">
        <f t="shared" si="167"/>
        <v/>
      </c>
      <c r="E606" s="403" t="str">
        <f>IF($B606="-","",INDEX('Res.Aux.'!$A$12:$AE$722,MATCH($B606,'Res.Aux.'!$Y$12:$Y$722,0),MATCH(E$6,'Res.Aux.'!$A$14:$AE$14,0)))</f>
        <v/>
      </c>
      <c r="F606" s="402" t="str">
        <f t="shared" si="168"/>
        <v/>
      </c>
      <c r="G606" s="404" t="str">
        <f>IF($B606="-","",INDEX('Res.Aux.'!$A$12:$AE$722,MATCH($B606,'Res.Aux.'!$Y$12:$Y$722,0),MATCH(G$6,'Res.Aux.'!$A$14:$AE$14,0)))</f>
        <v/>
      </c>
      <c r="H606" s="405" t="str">
        <f>IF($B606="-","",Datos!$I$16)</f>
        <v/>
      </c>
      <c r="I606" s="406" t="str">
        <f>IF($C606="","",Datos!$G$16)</f>
        <v/>
      </c>
      <c r="J606" s="407" t="str">
        <f>IF($B606="-","",INDEX('Res.Aux.'!$A$12:$AE$722,MATCH($B606,'Res.Aux.'!$Y$12:$Y$722,0),MATCH(J$6,'Res.Aux.'!$A$14:$AE$14,0)))</f>
        <v/>
      </c>
      <c r="K606" s="408" t="str">
        <f>IF($C606="","",Datos!$H$26)</f>
        <v/>
      </c>
      <c r="L606" s="409" t="str">
        <f>IF($I606="","",INDEX(Datos!$D$25:$I$33,MATCH('G. VAR. MAKRO'!$M606,Datos!$E$25:$E$33,0),MATCH('G. VAR. MAKRO'!$L$6,Datos!$D$26:$I$26,0)))</f>
        <v/>
      </c>
      <c r="M606" s="407" t="str">
        <f>IF($I606="","",INDEX('Res.Aux.'!$A$12:$AE$722,MATCH($B606,'Res.Aux.'!$Y$12:$Y$722,0),MATCH(M$6,'Res.Aux.'!$A$22:$AE$22,0)))</f>
        <v/>
      </c>
      <c r="N606" s="410" t="str">
        <f>IF($B606="-","",INDEX('Res.Aux.'!$A$12:$AE$722,MATCH($B606,'Res.Aux.'!$Y$12:$Y$722,0),MATCH(N$6,'Res.Aux.'!$A$14:$AE$14,0)))</f>
        <v/>
      </c>
      <c r="O606" s="411"/>
      <c r="P606" s="412" t="str">
        <f t="shared" si="166"/>
        <v/>
      </c>
      <c r="Q606" s="413" t="str">
        <f t="shared" si="169"/>
        <v>ù</v>
      </c>
      <c r="R606" s="414" t="str">
        <f>IF($B606="-","",INDEX('Res.Aux.'!$A$12:$AE$722,MATCH($B606,'Res.Aux.'!$Y$12:$Y$722,0),MATCH(R$6,'Res.Aux.'!$A$15:$AE$15,0)))</f>
        <v/>
      </c>
      <c r="S606" s="415" t="str">
        <f>IF($B606="-","",INDEX('Res.Aux.'!$A$12:$AE$722,MATCH($B606,'Res.Aux.'!$Y$12:$Y$722,0),MATCH(S$6,'Res.Aux.'!$A$15:$AE$15,0)))</f>
        <v/>
      </c>
      <c r="T606" s="415" t="str">
        <f>IF($B606="-","",INDEX('Res.Aux.'!$A$12:$AE$722,MATCH($B606,'Res.Aux.'!$Y$12:$Y$722,0),MATCH(T$6,'Res.Aux.'!$A$15:$AE$15,0)))</f>
        <v/>
      </c>
      <c r="U606" s="416" t="str">
        <f>IF($B606="-","",INDEX('Res.Aux.'!$A$12:$AE$722,MATCH($B606,'Res.Aux.'!$Y$12:$Y$722,0),MATCH(U$6,'Res.Aux.'!$A$15:$AE$15,0)))</f>
        <v/>
      </c>
      <c r="V606" s="417"/>
      <c r="W606" s="414" t="str">
        <f t="shared" si="170"/>
        <v>-</v>
      </c>
      <c r="X606" s="415" t="str">
        <f t="shared" si="171"/>
        <v>-</v>
      </c>
      <c r="Y606" s="415" t="str">
        <f t="shared" si="172"/>
        <v>-</v>
      </c>
      <c r="Z606" s="416" t="str">
        <f t="shared" si="173"/>
        <v>-</v>
      </c>
      <c r="AA606" s="417"/>
      <c r="AB606" s="414" t="str">
        <f t="shared" si="174"/>
        <v>-</v>
      </c>
      <c r="AC606" s="415" t="str">
        <f t="shared" si="175"/>
        <v>-</v>
      </c>
      <c r="AD606" s="415" t="str">
        <f t="shared" si="176"/>
        <v>-</v>
      </c>
      <c r="AE606" s="416" t="str">
        <f t="shared" si="177"/>
        <v>-</v>
      </c>
      <c r="AF606" s="417"/>
      <c r="AG606" s="410" t="str">
        <f t="shared" si="178"/>
        <v>-</v>
      </c>
      <c r="AH606" s="417"/>
      <c r="AI606" s="418" t="str">
        <f t="shared" si="179"/>
        <v>ù</v>
      </c>
      <c r="AJ606" s="419" t="str">
        <f t="shared" si="180"/>
        <v>~</v>
      </c>
      <c r="AK606" s="417"/>
      <c r="AL606" s="414" t="str">
        <f t="shared" si="181"/>
        <v>-</v>
      </c>
      <c r="AM606" s="416" t="str">
        <f t="shared" si="182"/>
        <v>-</v>
      </c>
    </row>
    <row r="607" spans="2:39" ht="15" x14ac:dyDescent="0.3">
      <c r="B607" s="400" t="str">
        <f>IF(MAX(B$7:B606)+1&gt;MAX('Res.Aux.'!$Y$23:$Y$722),"-",MAX(B$7:B606)+1)</f>
        <v>-</v>
      </c>
      <c r="C607" s="401" t="str">
        <f>IF($B607="-","",INDEX('Res.Aux.'!$A$12:$AE$722,MATCH($B607,'Res.Aux.'!$Y$12:$Y$722,0),MATCH(C$6,'Res.Aux.'!$A$14:$AE$14,0)))</f>
        <v/>
      </c>
      <c r="D607" s="402" t="str">
        <f t="shared" si="167"/>
        <v/>
      </c>
      <c r="E607" s="403" t="str">
        <f>IF($B607="-","",INDEX('Res.Aux.'!$A$12:$AE$722,MATCH($B607,'Res.Aux.'!$Y$12:$Y$722,0),MATCH(E$6,'Res.Aux.'!$A$14:$AE$14,0)))</f>
        <v/>
      </c>
      <c r="F607" s="402" t="str">
        <f t="shared" si="168"/>
        <v/>
      </c>
      <c r="G607" s="404" t="str">
        <f>IF($B607="-","",INDEX('Res.Aux.'!$A$12:$AE$722,MATCH($B607,'Res.Aux.'!$Y$12:$Y$722,0),MATCH(G$6,'Res.Aux.'!$A$14:$AE$14,0)))</f>
        <v/>
      </c>
      <c r="H607" s="405" t="str">
        <f>IF($B607="-","",Datos!$I$16)</f>
        <v/>
      </c>
      <c r="I607" s="406" t="str">
        <f>IF($C607="","",Datos!$G$16)</f>
        <v/>
      </c>
      <c r="J607" s="407" t="str">
        <f>IF($B607="-","",INDEX('Res.Aux.'!$A$12:$AE$722,MATCH($B607,'Res.Aux.'!$Y$12:$Y$722,0),MATCH(J$6,'Res.Aux.'!$A$14:$AE$14,0)))</f>
        <v/>
      </c>
      <c r="K607" s="408" t="str">
        <f>IF($C607="","",Datos!$H$26)</f>
        <v/>
      </c>
      <c r="L607" s="409" t="str">
        <f>IF($I607="","",INDEX(Datos!$D$25:$I$33,MATCH('G. VAR. MAKRO'!$M607,Datos!$E$25:$E$33,0),MATCH('G. VAR. MAKRO'!$L$6,Datos!$D$26:$I$26,0)))</f>
        <v/>
      </c>
      <c r="M607" s="407" t="str">
        <f>IF($I607="","",INDEX('Res.Aux.'!$A$12:$AE$722,MATCH($B607,'Res.Aux.'!$Y$12:$Y$722,0),MATCH(M$6,'Res.Aux.'!$A$22:$AE$22,0)))</f>
        <v/>
      </c>
      <c r="N607" s="410" t="str">
        <f>IF($B607="-","",INDEX('Res.Aux.'!$A$12:$AE$722,MATCH($B607,'Res.Aux.'!$Y$12:$Y$722,0),MATCH(N$6,'Res.Aux.'!$A$14:$AE$14,0)))</f>
        <v/>
      </c>
      <c r="O607" s="411"/>
      <c r="P607" s="412" t="str">
        <f t="shared" si="166"/>
        <v/>
      </c>
      <c r="Q607" s="413" t="str">
        <f t="shared" si="169"/>
        <v>ù</v>
      </c>
      <c r="R607" s="414" t="str">
        <f>IF($B607="-","",INDEX('Res.Aux.'!$A$12:$AE$722,MATCH($B607,'Res.Aux.'!$Y$12:$Y$722,0),MATCH(R$6,'Res.Aux.'!$A$15:$AE$15,0)))</f>
        <v/>
      </c>
      <c r="S607" s="415" t="str">
        <f>IF($B607="-","",INDEX('Res.Aux.'!$A$12:$AE$722,MATCH($B607,'Res.Aux.'!$Y$12:$Y$722,0),MATCH(S$6,'Res.Aux.'!$A$15:$AE$15,0)))</f>
        <v/>
      </c>
      <c r="T607" s="415" t="str">
        <f>IF($B607="-","",INDEX('Res.Aux.'!$A$12:$AE$722,MATCH($B607,'Res.Aux.'!$Y$12:$Y$722,0),MATCH(T$6,'Res.Aux.'!$A$15:$AE$15,0)))</f>
        <v/>
      </c>
      <c r="U607" s="416" t="str">
        <f>IF($B607="-","",INDEX('Res.Aux.'!$A$12:$AE$722,MATCH($B607,'Res.Aux.'!$Y$12:$Y$722,0),MATCH(U$6,'Res.Aux.'!$A$15:$AE$15,0)))</f>
        <v/>
      </c>
      <c r="V607" s="417"/>
      <c r="W607" s="414" t="str">
        <f t="shared" si="170"/>
        <v>-</v>
      </c>
      <c r="X607" s="415" t="str">
        <f t="shared" si="171"/>
        <v>-</v>
      </c>
      <c r="Y607" s="415" t="str">
        <f t="shared" si="172"/>
        <v>-</v>
      </c>
      <c r="Z607" s="416" t="str">
        <f t="shared" si="173"/>
        <v>-</v>
      </c>
      <c r="AA607" s="417"/>
      <c r="AB607" s="414" t="str">
        <f t="shared" si="174"/>
        <v>-</v>
      </c>
      <c r="AC607" s="415" t="str">
        <f t="shared" si="175"/>
        <v>-</v>
      </c>
      <c r="AD607" s="415" t="str">
        <f t="shared" si="176"/>
        <v>-</v>
      </c>
      <c r="AE607" s="416" t="str">
        <f t="shared" si="177"/>
        <v>-</v>
      </c>
      <c r="AF607" s="417"/>
      <c r="AG607" s="410" t="str">
        <f t="shared" si="178"/>
        <v>-</v>
      </c>
      <c r="AH607" s="417"/>
      <c r="AI607" s="418" t="str">
        <f t="shared" si="179"/>
        <v>ù</v>
      </c>
      <c r="AJ607" s="419" t="str">
        <f t="shared" si="180"/>
        <v>~</v>
      </c>
      <c r="AK607" s="417"/>
      <c r="AL607" s="414" t="str">
        <f t="shared" si="181"/>
        <v>-</v>
      </c>
      <c r="AM607" s="416" t="str">
        <f t="shared" si="182"/>
        <v>-</v>
      </c>
    </row>
    <row r="608" spans="2:39" ht="15" x14ac:dyDescent="0.3">
      <c r="B608" s="400" t="str">
        <f>IF(MAX(B$7:B607)+1&gt;MAX('Res.Aux.'!$Y$23:$Y$722),"-",MAX(B$7:B607)+1)</f>
        <v>-</v>
      </c>
      <c r="C608" s="401" t="str">
        <f>IF($B608="-","",INDEX('Res.Aux.'!$A$12:$AE$722,MATCH($B608,'Res.Aux.'!$Y$12:$Y$722,0),MATCH(C$6,'Res.Aux.'!$A$14:$AE$14,0)))</f>
        <v/>
      </c>
      <c r="D608" s="402" t="str">
        <f t="shared" si="167"/>
        <v/>
      </c>
      <c r="E608" s="403" t="str">
        <f>IF($B608="-","",INDEX('Res.Aux.'!$A$12:$AE$722,MATCH($B608,'Res.Aux.'!$Y$12:$Y$722,0),MATCH(E$6,'Res.Aux.'!$A$14:$AE$14,0)))</f>
        <v/>
      </c>
      <c r="F608" s="402" t="str">
        <f t="shared" si="168"/>
        <v/>
      </c>
      <c r="G608" s="404" t="str">
        <f>IF($B608="-","",INDEX('Res.Aux.'!$A$12:$AE$722,MATCH($B608,'Res.Aux.'!$Y$12:$Y$722,0),MATCH(G$6,'Res.Aux.'!$A$14:$AE$14,0)))</f>
        <v/>
      </c>
      <c r="H608" s="405" t="str">
        <f>IF($B608="-","",Datos!$I$16)</f>
        <v/>
      </c>
      <c r="I608" s="406" t="str">
        <f>IF($C608="","",Datos!$G$16)</f>
        <v/>
      </c>
      <c r="J608" s="407" t="str">
        <f>IF($B608="-","",INDEX('Res.Aux.'!$A$12:$AE$722,MATCH($B608,'Res.Aux.'!$Y$12:$Y$722,0),MATCH(J$6,'Res.Aux.'!$A$14:$AE$14,0)))</f>
        <v/>
      </c>
      <c r="K608" s="408" t="str">
        <f>IF($C608="","",Datos!$H$26)</f>
        <v/>
      </c>
      <c r="L608" s="409" t="str">
        <f>IF($I608="","",INDEX(Datos!$D$25:$I$33,MATCH('G. VAR. MAKRO'!$M608,Datos!$E$25:$E$33,0),MATCH('G. VAR. MAKRO'!$L$6,Datos!$D$26:$I$26,0)))</f>
        <v/>
      </c>
      <c r="M608" s="407" t="str">
        <f>IF($I608="","",INDEX('Res.Aux.'!$A$12:$AE$722,MATCH($B608,'Res.Aux.'!$Y$12:$Y$722,0),MATCH(M$6,'Res.Aux.'!$A$22:$AE$22,0)))</f>
        <v/>
      </c>
      <c r="N608" s="410" t="str">
        <f>IF($B608="-","",INDEX('Res.Aux.'!$A$12:$AE$722,MATCH($B608,'Res.Aux.'!$Y$12:$Y$722,0),MATCH(N$6,'Res.Aux.'!$A$14:$AE$14,0)))</f>
        <v/>
      </c>
      <c r="O608" s="411"/>
      <c r="P608" s="412" t="str">
        <f t="shared" si="166"/>
        <v/>
      </c>
      <c r="Q608" s="413" t="str">
        <f t="shared" si="169"/>
        <v>ù</v>
      </c>
      <c r="R608" s="414" t="str">
        <f>IF($B608="-","",INDEX('Res.Aux.'!$A$12:$AE$722,MATCH($B608,'Res.Aux.'!$Y$12:$Y$722,0),MATCH(R$6,'Res.Aux.'!$A$15:$AE$15,0)))</f>
        <v/>
      </c>
      <c r="S608" s="415" t="str">
        <f>IF($B608="-","",INDEX('Res.Aux.'!$A$12:$AE$722,MATCH($B608,'Res.Aux.'!$Y$12:$Y$722,0),MATCH(S$6,'Res.Aux.'!$A$15:$AE$15,0)))</f>
        <v/>
      </c>
      <c r="T608" s="415" t="str">
        <f>IF($B608="-","",INDEX('Res.Aux.'!$A$12:$AE$722,MATCH($B608,'Res.Aux.'!$Y$12:$Y$722,0),MATCH(T$6,'Res.Aux.'!$A$15:$AE$15,0)))</f>
        <v/>
      </c>
      <c r="U608" s="416" t="str">
        <f>IF($B608="-","",INDEX('Res.Aux.'!$A$12:$AE$722,MATCH($B608,'Res.Aux.'!$Y$12:$Y$722,0),MATCH(U$6,'Res.Aux.'!$A$15:$AE$15,0)))</f>
        <v/>
      </c>
      <c r="V608" s="417"/>
      <c r="W608" s="414" t="str">
        <f t="shared" si="170"/>
        <v>-</v>
      </c>
      <c r="X608" s="415" t="str">
        <f t="shared" si="171"/>
        <v>-</v>
      </c>
      <c r="Y608" s="415" t="str">
        <f t="shared" si="172"/>
        <v>-</v>
      </c>
      <c r="Z608" s="416" t="str">
        <f t="shared" si="173"/>
        <v>-</v>
      </c>
      <c r="AA608" s="417"/>
      <c r="AB608" s="414" t="str">
        <f t="shared" si="174"/>
        <v>-</v>
      </c>
      <c r="AC608" s="415" t="str">
        <f t="shared" si="175"/>
        <v>-</v>
      </c>
      <c r="AD608" s="415" t="str">
        <f t="shared" si="176"/>
        <v>-</v>
      </c>
      <c r="AE608" s="416" t="str">
        <f t="shared" si="177"/>
        <v>-</v>
      </c>
      <c r="AF608" s="417"/>
      <c r="AG608" s="410" t="str">
        <f t="shared" si="178"/>
        <v>-</v>
      </c>
      <c r="AH608" s="417"/>
      <c r="AI608" s="418" t="str">
        <f t="shared" si="179"/>
        <v>ù</v>
      </c>
      <c r="AJ608" s="419" t="str">
        <f t="shared" si="180"/>
        <v>~</v>
      </c>
      <c r="AK608" s="417"/>
      <c r="AL608" s="414" t="str">
        <f t="shared" si="181"/>
        <v>-</v>
      </c>
      <c r="AM608" s="416" t="str">
        <f t="shared" si="182"/>
        <v>-</v>
      </c>
    </row>
    <row r="609" spans="2:39" ht="15" x14ac:dyDescent="0.3">
      <c r="B609" s="400" t="str">
        <f>IF(MAX(B$7:B608)+1&gt;MAX('Res.Aux.'!$Y$23:$Y$722),"-",MAX(B$7:B608)+1)</f>
        <v>-</v>
      </c>
      <c r="C609" s="401" t="str">
        <f>IF($B609="-","",INDEX('Res.Aux.'!$A$12:$AE$722,MATCH($B609,'Res.Aux.'!$Y$12:$Y$722,0),MATCH(C$6,'Res.Aux.'!$A$14:$AE$14,0)))</f>
        <v/>
      </c>
      <c r="D609" s="402" t="str">
        <f t="shared" si="167"/>
        <v/>
      </c>
      <c r="E609" s="403" t="str">
        <f>IF($B609="-","",INDEX('Res.Aux.'!$A$12:$AE$722,MATCH($B609,'Res.Aux.'!$Y$12:$Y$722,0),MATCH(E$6,'Res.Aux.'!$A$14:$AE$14,0)))</f>
        <v/>
      </c>
      <c r="F609" s="402" t="str">
        <f t="shared" si="168"/>
        <v/>
      </c>
      <c r="G609" s="404" t="str">
        <f>IF($B609="-","",INDEX('Res.Aux.'!$A$12:$AE$722,MATCH($B609,'Res.Aux.'!$Y$12:$Y$722,0),MATCH(G$6,'Res.Aux.'!$A$14:$AE$14,0)))</f>
        <v/>
      </c>
      <c r="H609" s="405" t="str">
        <f>IF($B609="-","",Datos!$I$16)</f>
        <v/>
      </c>
      <c r="I609" s="406" t="str">
        <f>IF($C609="","",Datos!$G$16)</f>
        <v/>
      </c>
      <c r="J609" s="407" t="str">
        <f>IF($B609="-","",INDEX('Res.Aux.'!$A$12:$AE$722,MATCH($B609,'Res.Aux.'!$Y$12:$Y$722,0),MATCH(J$6,'Res.Aux.'!$A$14:$AE$14,0)))</f>
        <v/>
      </c>
      <c r="K609" s="408" t="str">
        <f>IF($C609="","",Datos!$H$26)</f>
        <v/>
      </c>
      <c r="L609" s="409" t="str">
        <f>IF($I609="","",INDEX(Datos!$D$25:$I$33,MATCH('G. VAR. MAKRO'!$M609,Datos!$E$25:$E$33,0),MATCH('G. VAR. MAKRO'!$L$6,Datos!$D$26:$I$26,0)))</f>
        <v/>
      </c>
      <c r="M609" s="407" t="str">
        <f>IF($I609="","",INDEX('Res.Aux.'!$A$12:$AE$722,MATCH($B609,'Res.Aux.'!$Y$12:$Y$722,0),MATCH(M$6,'Res.Aux.'!$A$22:$AE$22,0)))</f>
        <v/>
      </c>
      <c r="N609" s="410" t="str">
        <f>IF($B609="-","",INDEX('Res.Aux.'!$A$12:$AE$722,MATCH($B609,'Res.Aux.'!$Y$12:$Y$722,0),MATCH(N$6,'Res.Aux.'!$A$14:$AE$14,0)))</f>
        <v/>
      </c>
      <c r="O609" s="411"/>
      <c r="P609" s="412" t="str">
        <f t="shared" si="166"/>
        <v/>
      </c>
      <c r="Q609" s="413" t="str">
        <f t="shared" si="169"/>
        <v>ù</v>
      </c>
      <c r="R609" s="414" t="str">
        <f>IF($B609="-","",INDEX('Res.Aux.'!$A$12:$AE$722,MATCH($B609,'Res.Aux.'!$Y$12:$Y$722,0),MATCH(R$6,'Res.Aux.'!$A$15:$AE$15,0)))</f>
        <v/>
      </c>
      <c r="S609" s="415" t="str">
        <f>IF($B609="-","",INDEX('Res.Aux.'!$A$12:$AE$722,MATCH($B609,'Res.Aux.'!$Y$12:$Y$722,0),MATCH(S$6,'Res.Aux.'!$A$15:$AE$15,0)))</f>
        <v/>
      </c>
      <c r="T609" s="415" t="str">
        <f>IF($B609="-","",INDEX('Res.Aux.'!$A$12:$AE$722,MATCH($B609,'Res.Aux.'!$Y$12:$Y$722,0),MATCH(T$6,'Res.Aux.'!$A$15:$AE$15,0)))</f>
        <v/>
      </c>
      <c r="U609" s="416" t="str">
        <f>IF($B609="-","",INDEX('Res.Aux.'!$A$12:$AE$722,MATCH($B609,'Res.Aux.'!$Y$12:$Y$722,0),MATCH(U$6,'Res.Aux.'!$A$15:$AE$15,0)))</f>
        <v/>
      </c>
      <c r="V609" s="417"/>
      <c r="W609" s="414" t="str">
        <f t="shared" si="170"/>
        <v>-</v>
      </c>
      <c r="X609" s="415" t="str">
        <f t="shared" si="171"/>
        <v>-</v>
      </c>
      <c r="Y609" s="415" t="str">
        <f t="shared" si="172"/>
        <v>-</v>
      </c>
      <c r="Z609" s="416" t="str">
        <f t="shared" si="173"/>
        <v>-</v>
      </c>
      <c r="AA609" s="417"/>
      <c r="AB609" s="414" t="str">
        <f t="shared" si="174"/>
        <v>-</v>
      </c>
      <c r="AC609" s="415" t="str">
        <f t="shared" si="175"/>
        <v>-</v>
      </c>
      <c r="AD609" s="415" t="str">
        <f t="shared" si="176"/>
        <v>-</v>
      </c>
      <c r="AE609" s="416" t="str">
        <f t="shared" si="177"/>
        <v>-</v>
      </c>
      <c r="AF609" s="417"/>
      <c r="AG609" s="410" t="str">
        <f t="shared" si="178"/>
        <v>-</v>
      </c>
      <c r="AH609" s="417"/>
      <c r="AI609" s="418" t="str">
        <f t="shared" si="179"/>
        <v>ù</v>
      </c>
      <c r="AJ609" s="419" t="str">
        <f t="shared" si="180"/>
        <v>~</v>
      </c>
      <c r="AK609" s="417"/>
      <c r="AL609" s="414" t="str">
        <f t="shared" si="181"/>
        <v>-</v>
      </c>
      <c r="AM609" s="416" t="str">
        <f t="shared" si="182"/>
        <v>-</v>
      </c>
    </row>
    <row r="610" spans="2:39" ht="15" x14ac:dyDescent="0.3">
      <c r="B610" s="400" t="str">
        <f>IF(MAX(B$7:B609)+1&gt;MAX('Res.Aux.'!$Y$23:$Y$722),"-",MAX(B$7:B609)+1)</f>
        <v>-</v>
      </c>
      <c r="C610" s="401" t="str">
        <f>IF($B610="-","",INDEX('Res.Aux.'!$A$12:$AE$722,MATCH($B610,'Res.Aux.'!$Y$12:$Y$722,0),MATCH(C$6,'Res.Aux.'!$A$14:$AE$14,0)))</f>
        <v/>
      </c>
      <c r="D610" s="402" t="str">
        <f t="shared" si="167"/>
        <v/>
      </c>
      <c r="E610" s="403" t="str">
        <f>IF($B610="-","",INDEX('Res.Aux.'!$A$12:$AE$722,MATCH($B610,'Res.Aux.'!$Y$12:$Y$722,0),MATCH(E$6,'Res.Aux.'!$A$14:$AE$14,0)))</f>
        <v/>
      </c>
      <c r="F610" s="402" t="str">
        <f t="shared" si="168"/>
        <v/>
      </c>
      <c r="G610" s="404" t="str">
        <f>IF($B610="-","",INDEX('Res.Aux.'!$A$12:$AE$722,MATCH($B610,'Res.Aux.'!$Y$12:$Y$722,0),MATCH(G$6,'Res.Aux.'!$A$14:$AE$14,0)))</f>
        <v/>
      </c>
      <c r="H610" s="405" t="str">
        <f>IF($B610="-","",Datos!$I$16)</f>
        <v/>
      </c>
      <c r="I610" s="406" t="str">
        <f>IF($C610="","",Datos!$G$16)</f>
        <v/>
      </c>
      <c r="J610" s="407" t="str">
        <f>IF($B610="-","",INDEX('Res.Aux.'!$A$12:$AE$722,MATCH($B610,'Res.Aux.'!$Y$12:$Y$722,0),MATCH(J$6,'Res.Aux.'!$A$14:$AE$14,0)))</f>
        <v/>
      </c>
      <c r="K610" s="408" t="str">
        <f>IF($C610="","",Datos!$H$26)</f>
        <v/>
      </c>
      <c r="L610" s="409" t="str">
        <f>IF($I610="","",INDEX(Datos!$D$25:$I$33,MATCH('G. VAR. MAKRO'!$M610,Datos!$E$25:$E$33,0),MATCH('G. VAR. MAKRO'!$L$6,Datos!$D$26:$I$26,0)))</f>
        <v/>
      </c>
      <c r="M610" s="407" t="str">
        <f>IF($I610="","",INDEX('Res.Aux.'!$A$12:$AE$722,MATCH($B610,'Res.Aux.'!$Y$12:$Y$722,0),MATCH(M$6,'Res.Aux.'!$A$22:$AE$22,0)))</f>
        <v/>
      </c>
      <c r="N610" s="410" t="str">
        <f>IF($B610="-","",INDEX('Res.Aux.'!$A$12:$AE$722,MATCH($B610,'Res.Aux.'!$Y$12:$Y$722,0),MATCH(N$6,'Res.Aux.'!$A$14:$AE$14,0)))</f>
        <v/>
      </c>
      <c r="O610" s="411"/>
      <c r="P610" s="412" t="str">
        <f t="shared" si="166"/>
        <v/>
      </c>
      <c r="Q610" s="413" t="str">
        <f t="shared" si="169"/>
        <v>ù</v>
      </c>
      <c r="R610" s="414" t="str">
        <f>IF($B610="-","",INDEX('Res.Aux.'!$A$12:$AE$722,MATCH($B610,'Res.Aux.'!$Y$12:$Y$722,0),MATCH(R$6,'Res.Aux.'!$A$15:$AE$15,0)))</f>
        <v/>
      </c>
      <c r="S610" s="415" t="str">
        <f>IF($B610="-","",INDEX('Res.Aux.'!$A$12:$AE$722,MATCH($B610,'Res.Aux.'!$Y$12:$Y$722,0),MATCH(S$6,'Res.Aux.'!$A$15:$AE$15,0)))</f>
        <v/>
      </c>
      <c r="T610" s="415" t="str">
        <f>IF($B610="-","",INDEX('Res.Aux.'!$A$12:$AE$722,MATCH($B610,'Res.Aux.'!$Y$12:$Y$722,0),MATCH(T$6,'Res.Aux.'!$A$15:$AE$15,0)))</f>
        <v/>
      </c>
      <c r="U610" s="416" t="str">
        <f>IF($B610="-","",INDEX('Res.Aux.'!$A$12:$AE$722,MATCH($B610,'Res.Aux.'!$Y$12:$Y$722,0),MATCH(U$6,'Res.Aux.'!$A$15:$AE$15,0)))</f>
        <v/>
      </c>
      <c r="V610" s="417"/>
      <c r="W610" s="414" t="str">
        <f t="shared" si="170"/>
        <v>-</v>
      </c>
      <c r="X610" s="415" t="str">
        <f t="shared" si="171"/>
        <v>-</v>
      </c>
      <c r="Y610" s="415" t="str">
        <f t="shared" si="172"/>
        <v>-</v>
      </c>
      <c r="Z610" s="416" t="str">
        <f t="shared" si="173"/>
        <v>-</v>
      </c>
      <c r="AA610" s="417"/>
      <c r="AB610" s="414" t="str">
        <f t="shared" si="174"/>
        <v>-</v>
      </c>
      <c r="AC610" s="415" t="str">
        <f t="shared" si="175"/>
        <v>-</v>
      </c>
      <c r="AD610" s="415" t="str">
        <f t="shared" si="176"/>
        <v>-</v>
      </c>
      <c r="AE610" s="416" t="str">
        <f t="shared" si="177"/>
        <v>-</v>
      </c>
      <c r="AF610" s="417"/>
      <c r="AG610" s="410" t="str">
        <f t="shared" si="178"/>
        <v>-</v>
      </c>
      <c r="AH610" s="417"/>
      <c r="AI610" s="418" t="str">
        <f t="shared" si="179"/>
        <v>ù</v>
      </c>
      <c r="AJ610" s="419" t="str">
        <f t="shared" si="180"/>
        <v>~</v>
      </c>
      <c r="AK610" s="417"/>
      <c r="AL610" s="414" t="str">
        <f t="shared" si="181"/>
        <v>-</v>
      </c>
      <c r="AM610" s="416" t="str">
        <f t="shared" si="182"/>
        <v>-</v>
      </c>
    </row>
    <row r="611" spans="2:39" ht="15" x14ac:dyDescent="0.3">
      <c r="B611" s="400" t="str">
        <f>IF(MAX(B$7:B610)+1&gt;MAX('Res.Aux.'!$Y$23:$Y$722),"-",MAX(B$7:B610)+1)</f>
        <v>-</v>
      </c>
      <c r="C611" s="401" t="str">
        <f>IF($B611="-","",INDEX('Res.Aux.'!$A$12:$AE$722,MATCH($B611,'Res.Aux.'!$Y$12:$Y$722,0),MATCH(C$6,'Res.Aux.'!$A$14:$AE$14,0)))</f>
        <v/>
      </c>
      <c r="D611" s="402" t="str">
        <f t="shared" si="167"/>
        <v/>
      </c>
      <c r="E611" s="403" t="str">
        <f>IF($B611="-","",INDEX('Res.Aux.'!$A$12:$AE$722,MATCH($B611,'Res.Aux.'!$Y$12:$Y$722,0),MATCH(E$6,'Res.Aux.'!$A$14:$AE$14,0)))</f>
        <v/>
      </c>
      <c r="F611" s="402" t="str">
        <f t="shared" si="168"/>
        <v/>
      </c>
      <c r="G611" s="404" t="str">
        <f>IF($B611="-","",INDEX('Res.Aux.'!$A$12:$AE$722,MATCH($B611,'Res.Aux.'!$Y$12:$Y$722,0),MATCH(G$6,'Res.Aux.'!$A$14:$AE$14,0)))</f>
        <v/>
      </c>
      <c r="H611" s="405" t="str">
        <f>IF($B611="-","",Datos!$I$16)</f>
        <v/>
      </c>
      <c r="I611" s="406" t="str">
        <f>IF($C611="","",Datos!$G$16)</f>
        <v/>
      </c>
      <c r="J611" s="407" t="str">
        <f>IF($B611="-","",INDEX('Res.Aux.'!$A$12:$AE$722,MATCH($B611,'Res.Aux.'!$Y$12:$Y$722,0),MATCH(J$6,'Res.Aux.'!$A$14:$AE$14,0)))</f>
        <v/>
      </c>
      <c r="K611" s="408" t="str">
        <f>IF($C611="","",Datos!$H$26)</f>
        <v/>
      </c>
      <c r="L611" s="409" t="str">
        <f>IF($I611="","",INDEX(Datos!$D$25:$I$33,MATCH('G. VAR. MAKRO'!$M611,Datos!$E$25:$E$33,0),MATCH('G. VAR. MAKRO'!$L$6,Datos!$D$26:$I$26,0)))</f>
        <v/>
      </c>
      <c r="M611" s="407" t="str">
        <f>IF($I611="","",INDEX('Res.Aux.'!$A$12:$AE$722,MATCH($B611,'Res.Aux.'!$Y$12:$Y$722,0),MATCH(M$6,'Res.Aux.'!$A$22:$AE$22,0)))</f>
        <v/>
      </c>
      <c r="N611" s="410" t="str">
        <f>IF($B611="-","",INDEX('Res.Aux.'!$A$12:$AE$722,MATCH($B611,'Res.Aux.'!$Y$12:$Y$722,0),MATCH(N$6,'Res.Aux.'!$A$14:$AE$14,0)))</f>
        <v/>
      </c>
      <c r="O611" s="411"/>
      <c r="P611" s="412" t="str">
        <f t="shared" si="166"/>
        <v/>
      </c>
      <c r="Q611" s="413" t="str">
        <f t="shared" si="169"/>
        <v>ù</v>
      </c>
      <c r="R611" s="414" t="str">
        <f>IF($B611="-","",INDEX('Res.Aux.'!$A$12:$AE$722,MATCH($B611,'Res.Aux.'!$Y$12:$Y$722,0),MATCH(R$6,'Res.Aux.'!$A$15:$AE$15,0)))</f>
        <v/>
      </c>
      <c r="S611" s="415" t="str">
        <f>IF($B611="-","",INDEX('Res.Aux.'!$A$12:$AE$722,MATCH($B611,'Res.Aux.'!$Y$12:$Y$722,0),MATCH(S$6,'Res.Aux.'!$A$15:$AE$15,0)))</f>
        <v/>
      </c>
      <c r="T611" s="415" t="str">
        <f>IF($B611="-","",INDEX('Res.Aux.'!$A$12:$AE$722,MATCH($B611,'Res.Aux.'!$Y$12:$Y$722,0),MATCH(T$6,'Res.Aux.'!$A$15:$AE$15,0)))</f>
        <v/>
      </c>
      <c r="U611" s="416" t="str">
        <f>IF($B611="-","",INDEX('Res.Aux.'!$A$12:$AE$722,MATCH($B611,'Res.Aux.'!$Y$12:$Y$722,0),MATCH(U$6,'Res.Aux.'!$A$15:$AE$15,0)))</f>
        <v/>
      </c>
      <c r="V611" s="417"/>
      <c r="W611" s="414" t="str">
        <f t="shared" si="170"/>
        <v>-</v>
      </c>
      <c r="X611" s="415" t="str">
        <f t="shared" si="171"/>
        <v>-</v>
      </c>
      <c r="Y611" s="415" t="str">
        <f t="shared" si="172"/>
        <v>-</v>
      </c>
      <c r="Z611" s="416" t="str">
        <f t="shared" si="173"/>
        <v>-</v>
      </c>
      <c r="AA611" s="417"/>
      <c r="AB611" s="414" t="str">
        <f t="shared" si="174"/>
        <v>-</v>
      </c>
      <c r="AC611" s="415" t="str">
        <f t="shared" si="175"/>
        <v>-</v>
      </c>
      <c r="AD611" s="415" t="str">
        <f t="shared" si="176"/>
        <v>-</v>
      </c>
      <c r="AE611" s="416" t="str">
        <f t="shared" si="177"/>
        <v>-</v>
      </c>
      <c r="AF611" s="417"/>
      <c r="AG611" s="410" t="str">
        <f t="shared" si="178"/>
        <v>-</v>
      </c>
      <c r="AH611" s="417"/>
      <c r="AI611" s="418" t="str">
        <f t="shared" si="179"/>
        <v>ù</v>
      </c>
      <c r="AJ611" s="419" t="str">
        <f t="shared" si="180"/>
        <v>~</v>
      </c>
      <c r="AK611" s="417"/>
      <c r="AL611" s="414" t="str">
        <f t="shared" si="181"/>
        <v>-</v>
      </c>
      <c r="AM611" s="416" t="str">
        <f t="shared" si="182"/>
        <v>-</v>
      </c>
    </row>
    <row r="612" spans="2:39" ht="15" x14ac:dyDescent="0.3">
      <c r="B612" s="400" t="str">
        <f>IF(MAX(B$7:B611)+1&gt;MAX('Res.Aux.'!$Y$23:$Y$722),"-",MAX(B$7:B611)+1)</f>
        <v>-</v>
      </c>
      <c r="C612" s="401" t="str">
        <f>IF($B612="-","",INDEX('Res.Aux.'!$A$12:$AE$722,MATCH($B612,'Res.Aux.'!$Y$12:$Y$722,0),MATCH(C$6,'Res.Aux.'!$A$14:$AE$14,0)))</f>
        <v/>
      </c>
      <c r="D612" s="402" t="str">
        <f t="shared" si="167"/>
        <v/>
      </c>
      <c r="E612" s="403" t="str">
        <f>IF($B612="-","",INDEX('Res.Aux.'!$A$12:$AE$722,MATCH($B612,'Res.Aux.'!$Y$12:$Y$722,0),MATCH(E$6,'Res.Aux.'!$A$14:$AE$14,0)))</f>
        <v/>
      </c>
      <c r="F612" s="402" t="str">
        <f t="shared" si="168"/>
        <v/>
      </c>
      <c r="G612" s="404" t="str">
        <f>IF($B612="-","",INDEX('Res.Aux.'!$A$12:$AE$722,MATCH($B612,'Res.Aux.'!$Y$12:$Y$722,0),MATCH(G$6,'Res.Aux.'!$A$14:$AE$14,0)))</f>
        <v/>
      </c>
      <c r="H612" s="405" t="str">
        <f>IF($B612="-","",Datos!$I$16)</f>
        <v/>
      </c>
      <c r="I612" s="406" t="str">
        <f>IF($C612="","",Datos!$G$16)</f>
        <v/>
      </c>
      <c r="J612" s="407" t="str">
        <f>IF($B612="-","",INDEX('Res.Aux.'!$A$12:$AE$722,MATCH($B612,'Res.Aux.'!$Y$12:$Y$722,0),MATCH(J$6,'Res.Aux.'!$A$14:$AE$14,0)))</f>
        <v/>
      </c>
      <c r="K612" s="408" t="str">
        <f>IF($C612="","",Datos!$H$26)</f>
        <v/>
      </c>
      <c r="L612" s="409" t="str">
        <f>IF($I612="","",INDEX(Datos!$D$25:$I$33,MATCH('G. VAR. MAKRO'!$M612,Datos!$E$25:$E$33,0),MATCH('G. VAR. MAKRO'!$L$6,Datos!$D$26:$I$26,0)))</f>
        <v/>
      </c>
      <c r="M612" s="407" t="str">
        <f>IF($I612="","",INDEX('Res.Aux.'!$A$12:$AE$722,MATCH($B612,'Res.Aux.'!$Y$12:$Y$722,0),MATCH(M$6,'Res.Aux.'!$A$22:$AE$22,0)))</f>
        <v/>
      </c>
      <c r="N612" s="410" t="str">
        <f>IF($B612="-","",INDEX('Res.Aux.'!$A$12:$AE$722,MATCH($B612,'Res.Aux.'!$Y$12:$Y$722,0),MATCH(N$6,'Res.Aux.'!$A$14:$AE$14,0)))</f>
        <v/>
      </c>
      <c r="O612" s="411"/>
      <c r="P612" s="412" t="str">
        <f t="shared" si="166"/>
        <v/>
      </c>
      <c r="Q612" s="413" t="str">
        <f t="shared" si="169"/>
        <v>ù</v>
      </c>
      <c r="R612" s="414" t="str">
        <f>IF($B612="-","",INDEX('Res.Aux.'!$A$12:$AE$722,MATCH($B612,'Res.Aux.'!$Y$12:$Y$722,0),MATCH(R$6,'Res.Aux.'!$A$15:$AE$15,0)))</f>
        <v/>
      </c>
      <c r="S612" s="415" t="str">
        <f>IF($B612="-","",INDEX('Res.Aux.'!$A$12:$AE$722,MATCH($B612,'Res.Aux.'!$Y$12:$Y$722,0),MATCH(S$6,'Res.Aux.'!$A$15:$AE$15,0)))</f>
        <v/>
      </c>
      <c r="T612" s="415" t="str">
        <f>IF($B612="-","",INDEX('Res.Aux.'!$A$12:$AE$722,MATCH($B612,'Res.Aux.'!$Y$12:$Y$722,0),MATCH(T$6,'Res.Aux.'!$A$15:$AE$15,0)))</f>
        <v/>
      </c>
      <c r="U612" s="416" t="str">
        <f>IF($B612="-","",INDEX('Res.Aux.'!$A$12:$AE$722,MATCH($B612,'Res.Aux.'!$Y$12:$Y$722,0),MATCH(U$6,'Res.Aux.'!$A$15:$AE$15,0)))</f>
        <v/>
      </c>
      <c r="V612" s="417"/>
      <c r="W612" s="414" t="str">
        <f t="shared" si="170"/>
        <v>-</v>
      </c>
      <c r="X612" s="415" t="str">
        <f t="shared" si="171"/>
        <v>-</v>
      </c>
      <c r="Y612" s="415" t="str">
        <f t="shared" si="172"/>
        <v>-</v>
      </c>
      <c r="Z612" s="416" t="str">
        <f t="shared" si="173"/>
        <v>-</v>
      </c>
      <c r="AA612" s="417"/>
      <c r="AB612" s="414" t="str">
        <f t="shared" si="174"/>
        <v>-</v>
      </c>
      <c r="AC612" s="415" t="str">
        <f t="shared" si="175"/>
        <v>-</v>
      </c>
      <c r="AD612" s="415" t="str">
        <f t="shared" si="176"/>
        <v>-</v>
      </c>
      <c r="AE612" s="416" t="str">
        <f t="shared" si="177"/>
        <v>-</v>
      </c>
      <c r="AF612" s="417"/>
      <c r="AG612" s="410" t="str">
        <f t="shared" si="178"/>
        <v>-</v>
      </c>
      <c r="AH612" s="417"/>
      <c r="AI612" s="418" t="str">
        <f t="shared" si="179"/>
        <v>ù</v>
      </c>
      <c r="AJ612" s="419" t="str">
        <f t="shared" si="180"/>
        <v>~</v>
      </c>
      <c r="AK612" s="417"/>
      <c r="AL612" s="414" t="str">
        <f t="shared" si="181"/>
        <v>-</v>
      </c>
      <c r="AM612" s="416" t="str">
        <f t="shared" si="182"/>
        <v>-</v>
      </c>
    </row>
    <row r="613" spans="2:39" ht="15" x14ac:dyDescent="0.3">
      <c r="B613" s="400" t="str">
        <f>IF(MAX(B$7:B612)+1&gt;MAX('Res.Aux.'!$Y$23:$Y$722),"-",MAX(B$7:B612)+1)</f>
        <v>-</v>
      </c>
      <c r="C613" s="401" t="str">
        <f>IF($B613="-","",INDEX('Res.Aux.'!$A$12:$AE$722,MATCH($B613,'Res.Aux.'!$Y$12:$Y$722,0),MATCH(C$6,'Res.Aux.'!$A$14:$AE$14,0)))</f>
        <v/>
      </c>
      <c r="D613" s="402" t="str">
        <f t="shared" si="167"/>
        <v/>
      </c>
      <c r="E613" s="403" t="str">
        <f>IF($B613="-","",INDEX('Res.Aux.'!$A$12:$AE$722,MATCH($B613,'Res.Aux.'!$Y$12:$Y$722,0),MATCH(E$6,'Res.Aux.'!$A$14:$AE$14,0)))</f>
        <v/>
      </c>
      <c r="F613" s="402" t="str">
        <f t="shared" si="168"/>
        <v/>
      </c>
      <c r="G613" s="404" t="str">
        <f>IF($B613="-","",INDEX('Res.Aux.'!$A$12:$AE$722,MATCH($B613,'Res.Aux.'!$Y$12:$Y$722,0),MATCH(G$6,'Res.Aux.'!$A$14:$AE$14,0)))</f>
        <v/>
      </c>
      <c r="H613" s="405" t="str">
        <f>IF($B613="-","",Datos!$I$16)</f>
        <v/>
      </c>
      <c r="I613" s="406" t="str">
        <f>IF($C613="","",Datos!$G$16)</f>
        <v/>
      </c>
      <c r="J613" s="407" t="str">
        <f>IF($B613="-","",INDEX('Res.Aux.'!$A$12:$AE$722,MATCH($B613,'Res.Aux.'!$Y$12:$Y$722,0),MATCH(J$6,'Res.Aux.'!$A$14:$AE$14,0)))</f>
        <v/>
      </c>
      <c r="K613" s="408" t="str">
        <f>IF($C613="","",Datos!$H$26)</f>
        <v/>
      </c>
      <c r="L613" s="409" t="str">
        <f>IF($I613="","",INDEX(Datos!$D$25:$I$33,MATCH('G. VAR. MAKRO'!$M613,Datos!$E$25:$E$33,0),MATCH('G. VAR. MAKRO'!$L$6,Datos!$D$26:$I$26,0)))</f>
        <v/>
      </c>
      <c r="M613" s="407" t="str">
        <f>IF($I613="","",INDEX('Res.Aux.'!$A$12:$AE$722,MATCH($B613,'Res.Aux.'!$Y$12:$Y$722,0),MATCH(M$6,'Res.Aux.'!$A$22:$AE$22,0)))</f>
        <v/>
      </c>
      <c r="N613" s="410" t="str">
        <f>IF($B613="-","",INDEX('Res.Aux.'!$A$12:$AE$722,MATCH($B613,'Res.Aux.'!$Y$12:$Y$722,0),MATCH(N$6,'Res.Aux.'!$A$14:$AE$14,0)))</f>
        <v/>
      </c>
      <c r="O613" s="411"/>
      <c r="P613" s="412" t="str">
        <f t="shared" si="166"/>
        <v/>
      </c>
      <c r="Q613" s="413" t="str">
        <f t="shared" si="169"/>
        <v>ù</v>
      </c>
      <c r="R613" s="414" t="str">
        <f>IF($B613="-","",INDEX('Res.Aux.'!$A$12:$AE$722,MATCH($B613,'Res.Aux.'!$Y$12:$Y$722,0),MATCH(R$6,'Res.Aux.'!$A$15:$AE$15,0)))</f>
        <v/>
      </c>
      <c r="S613" s="415" t="str">
        <f>IF($B613="-","",INDEX('Res.Aux.'!$A$12:$AE$722,MATCH($B613,'Res.Aux.'!$Y$12:$Y$722,0),MATCH(S$6,'Res.Aux.'!$A$15:$AE$15,0)))</f>
        <v/>
      </c>
      <c r="T613" s="415" t="str">
        <f>IF($B613="-","",INDEX('Res.Aux.'!$A$12:$AE$722,MATCH($B613,'Res.Aux.'!$Y$12:$Y$722,0),MATCH(T$6,'Res.Aux.'!$A$15:$AE$15,0)))</f>
        <v/>
      </c>
      <c r="U613" s="416" t="str">
        <f>IF($B613="-","",INDEX('Res.Aux.'!$A$12:$AE$722,MATCH($B613,'Res.Aux.'!$Y$12:$Y$722,0),MATCH(U$6,'Res.Aux.'!$A$15:$AE$15,0)))</f>
        <v/>
      </c>
      <c r="V613" s="417"/>
      <c r="W613" s="414" t="str">
        <f t="shared" si="170"/>
        <v>-</v>
      </c>
      <c r="X613" s="415" t="str">
        <f t="shared" si="171"/>
        <v>-</v>
      </c>
      <c r="Y613" s="415" t="str">
        <f t="shared" si="172"/>
        <v>-</v>
      </c>
      <c r="Z613" s="416" t="str">
        <f t="shared" si="173"/>
        <v>-</v>
      </c>
      <c r="AA613" s="417"/>
      <c r="AB613" s="414" t="str">
        <f t="shared" si="174"/>
        <v>-</v>
      </c>
      <c r="AC613" s="415" t="str">
        <f t="shared" si="175"/>
        <v>-</v>
      </c>
      <c r="AD613" s="415" t="str">
        <f t="shared" si="176"/>
        <v>-</v>
      </c>
      <c r="AE613" s="416" t="str">
        <f t="shared" si="177"/>
        <v>-</v>
      </c>
      <c r="AF613" s="417"/>
      <c r="AG613" s="410" t="str">
        <f t="shared" si="178"/>
        <v>-</v>
      </c>
      <c r="AH613" s="417"/>
      <c r="AI613" s="418" t="str">
        <f t="shared" si="179"/>
        <v>ù</v>
      </c>
      <c r="AJ613" s="419" t="str">
        <f t="shared" si="180"/>
        <v>~</v>
      </c>
      <c r="AK613" s="417"/>
      <c r="AL613" s="414" t="str">
        <f t="shared" si="181"/>
        <v>-</v>
      </c>
      <c r="AM613" s="416" t="str">
        <f t="shared" si="182"/>
        <v>-</v>
      </c>
    </row>
    <row r="614" spans="2:39" ht="15" x14ac:dyDescent="0.3">
      <c r="B614" s="400" t="str">
        <f>IF(MAX(B$7:B613)+1&gt;MAX('Res.Aux.'!$Y$23:$Y$722),"-",MAX(B$7:B613)+1)</f>
        <v>-</v>
      </c>
      <c r="C614" s="401" t="str">
        <f>IF($B614="-","",INDEX('Res.Aux.'!$A$12:$AE$722,MATCH($B614,'Res.Aux.'!$Y$12:$Y$722,0),MATCH(C$6,'Res.Aux.'!$A$14:$AE$14,0)))</f>
        <v/>
      </c>
      <c r="D614" s="402" t="str">
        <f t="shared" si="167"/>
        <v/>
      </c>
      <c r="E614" s="403" t="str">
        <f>IF($B614="-","",INDEX('Res.Aux.'!$A$12:$AE$722,MATCH($B614,'Res.Aux.'!$Y$12:$Y$722,0),MATCH(E$6,'Res.Aux.'!$A$14:$AE$14,0)))</f>
        <v/>
      </c>
      <c r="F614" s="402" t="str">
        <f t="shared" si="168"/>
        <v/>
      </c>
      <c r="G614" s="404" t="str">
        <f>IF($B614="-","",INDEX('Res.Aux.'!$A$12:$AE$722,MATCH($B614,'Res.Aux.'!$Y$12:$Y$722,0),MATCH(G$6,'Res.Aux.'!$A$14:$AE$14,0)))</f>
        <v/>
      </c>
      <c r="H614" s="405" t="str">
        <f>IF($B614="-","",Datos!$I$16)</f>
        <v/>
      </c>
      <c r="I614" s="406" t="str">
        <f>IF($C614="","",Datos!$G$16)</f>
        <v/>
      </c>
      <c r="J614" s="407" t="str">
        <f>IF($B614="-","",INDEX('Res.Aux.'!$A$12:$AE$722,MATCH($B614,'Res.Aux.'!$Y$12:$Y$722,0),MATCH(J$6,'Res.Aux.'!$A$14:$AE$14,0)))</f>
        <v/>
      </c>
      <c r="K614" s="408" t="str">
        <f>IF($C614="","",Datos!$H$26)</f>
        <v/>
      </c>
      <c r="L614" s="409" t="str">
        <f>IF($I614="","",INDEX(Datos!$D$25:$I$33,MATCH('G. VAR. MAKRO'!$M614,Datos!$E$25:$E$33,0),MATCH('G. VAR. MAKRO'!$L$6,Datos!$D$26:$I$26,0)))</f>
        <v/>
      </c>
      <c r="M614" s="407" t="str">
        <f>IF($I614="","",INDEX('Res.Aux.'!$A$12:$AE$722,MATCH($B614,'Res.Aux.'!$Y$12:$Y$722,0),MATCH(M$6,'Res.Aux.'!$A$22:$AE$22,0)))</f>
        <v/>
      </c>
      <c r="N614" s="410" t="str">
        <f>IF($B614="-","",INDEX('Res.Aux.'!$A$12:$AE$722,MATCH($B614,'Res.Aux.'!$Y$12:$Y$722,0),MATCH(N$6,'Res.Aux.'!$A$14:$AE$14,0)))</f>
        <v/>
      </c>
      <c r="O614" s="411"/>
      <c r="P614" s="412" t="str">
        <f t="shared" si="166"/>
        <v/>
      </c>
      <c r="Q614" s="413" t="str">
        <f t="shared" si="169"/>
        <v>ù</v>
      </c>
      <c r="R614" s="414" t="str">
        <f>IF($B614="-","",INDEX('Res.Aux.'!$A$12:$AE$722,MATCH($B614,'Res.Aux.'!$Y$12:$Y$722,0),MATCH(R$6,'Res.Aux.'!$A$15:$AE$15,0)))</f>
        <v/>
      </c>
      <c r="S614" s="415" t="str">
        <f>IF($B614="-","",INDEX('Res.Aux.'!$A$12:$AE$722,MATCH($B614,'Res.Aux.'!$Y$12:$Y$722,0),MATCH(S$6,'Res.Aux.'!$A$15:$AE$15,0)))</f>
        <v/>
      </c>
      <c r="T614" s="415" t="str">
        <f>IF($B614="-","",INDEX('Res.Aux.'!$A$12:$AE$722,MATCH($B614,'Res.Aux.'!$Y$12:$Y$722,0),MATCH(T$6,'Res.Aux.'!$A$15:$AE$15,0)))</f>
        <v/>
      </c>
      <c r="U614" s="416" t="str">
        <f>IF($B614="-","",INDEX('Res.Aux.'!$A$12:$AE$722,MATCH($B614,'Res.Aux.'!$Y$12:$Y$722,0),MATCH(U$6,'Res.Aux.'!$A$15:$AE$15,0)))</f>
        <v/>
      </c>
      <c r="V614" s="417"/>
      <c r="W614" s="414" t="str">
        <f t="shared" si="170"/>
        <v>-</v>
      </c>
      <c r="X614" s="415" t="str">
        <f t="shared" si="171"/>
        <v>-</v>
      </c>
      <c r="Y614" s="415" t="str">
        <f t="shared" si="172"/>
        <v>-</v>
      </c>
      <c r="Z614" s="416" t="str">
        <f t="shared" si="173"/>
        <v>-</v>
      </c>
      <c r="AA614" s="417"/>
      <c r="AB614" s="414" t="str">
        <f t="shared" si="174"/>
        <v>-</v>
      </c>
      <c r="AC614" s="415" t="str">
        <f t="shared" si="175"/>
        <v>-</v>
      </c>
      <c r="AD614" s="415" t="str">
        <f t="shared" si="176"/>
        <v>-</v>
      </c>
      <c r="AE614" s="416" t="str">
        <f t="shared" si="177"/>
        <v>-</v>
      </c>
      <c r="AF614" s="417"/>
      <c r="AG614" s="410" t="str">
        <f t="shared" si="178"/>
        <v>-</v>
      </c>
      <c r="AH614" s="417"/>
      <c r="AI614" s="418" t="str">
        <f t="shared" si="179"/>
        <v>ù</v>
      </c>
      <c r="AJ614" s="419" t="str">
        <f t="shared" si="180"/>
        <v>~</v>
      </c>
      <c r="AK614" s="417"/>
      <c r="AL614" s="414" t="str">
        <f t="shared" si="181"/>
        <v>-</v>
      </c>
      <c r="AM614" s="416" t="str">
        <f t="shared" si="182"/>
        <v>-</v>
      </c>
    </row>
    <row r="615" spans="2:39" ht="15" x14ac:dyDescent="0.3">
      <c r="B615" s="400" t="str">
        <f>IF(MAX(B$7:B614)+1&gt;MAX('Res.Aux.'!$Y$23:$Y$722),"-",MAX(B$7:B614)+1)</f>
        <v>-</v>
      </c>
      <c r="C615" s="401" t="str">
        <f>IF($B615="-","",INDEX('Res.Aux.'!$A$12:$AE$722,MATCH($B615,'Res.Aux.'!$Y$12:$Y$722,0),MATCH(C$6,'Res.Aux.'!$A$14:$AE$14,0)))</f>
        <v/>
      </c>
      <c r="D615" s="402" t="str">
        <f t="shared" si="167"/>
        <v/>
      </c>
      <c r="E615" s="403" t="str">
        <f>IF($B615="-","",INDEX('Res.Aux.'!$A$12:$AE$722,MATCH($B615,'Res.Aux.'!$Y$12:$Y$722,0),MATCH(E$6,'Res.Aux.'!$A$14:$AE$14,0)))</f>
        <v/>
      </c>
      <c r="F615" s="402" t="str">
        <f t="shared" si="168"/>
        <v/>
      </c>
      <c r="G615" s="404" t="str">
        <f>IF($B615="-","",INDEX('Res.Aux.'!$A$12:$AE$722,MATCH($B615,'Res.Aux.'!$Y$12:$Y$722,0),MATCH(G$6,'Res.Aux.'!$A$14:$AE$14,0)))</f>
        <v/>
      </c>
      <c r="H615" s="405" t="str">
        <f>IF($B615="-","",Datos!$I$16)</f>
        <v/>
      </c>
      <c r="I615" s="406" t="str">
        <f>IF($C615="","",Datos!$G$16)</f>
        <v/>
      </c>
      <c r="J615" s="407" t="str">
        <f>IF($B615="-","",INDEX('Res.Aux.'!$A$12:$AE$722,MATCH($B615,'Res.Aux.'!$Y$12:$Y$722,0),MATCH(J$6,'Res.Aux.'!$A$14:$AE$14,0)))</f>
        <v/>
      </c>
      <c r="K615" s="408" t="str">
        <f>IF($C615="","",Datos!$H$26)</f>
        <v/>
      </c>
      <c r="L615" s="409" t="str">
        <f>IF($I615="","",INDEX(Datos!$D$25:$I$33,MATCH('G. VAR. MAKRO'!$M615,Datos!$E$25:$E$33,0),MATCH('G. VAR. MAKRO'!$L$6,Datos!$D$26:$I$26,0)))</f>
        <v/>
      </c>
      <c r="M615" s="407" t="str">
        <f>IF($I615="","",INDEX('Res.Aux.'!$A$12:$AE$722,MATCH($B615,'Res.Aux.'!$Y$12:$Y$722,0),MATCH(M$6,'Res.Aux.'!$A$22:$AE$22,0)))</f>
        <v/>
      </c>
      <c r="N615" s="410" t="str">
        <f>IF($B615="-","",INDEX('Res.Aux.'!$A$12:$AE$722,MATCH($B615,'Res.Aux.'!$Y$12:$Y$722,0),MATCH(N$6,'Res.Aux.'!$A$14:$AE$14,0)))</f>
        <v/>
      </c>
      <c r="O615" s="411"/>
      <c r="P615" s="412" t="str">
        <f t="shared" si="166"/>
        <v/>
      </c>
      <c r="Q615" s="413" t="str">
        <f t="shared" si="169"/>
        <v>ù</v>
      </c>
      <c r="R615" s="414" t="str">
        <f>IF($B615="-","",INDEX('Res.Aux.'!$A$12:$AE$722,MATCH($B615,'Res.Aux.'!$Y$12:$Y$722,0),MATCH(R$6,'Res.Aux.'!$A$15:$AE$15,0)))</f>
        <v/>
      </c>
      <c r="S615" s="415" t="str">
        <f>IF($B615="-","",INDEX('Res.Aux.'!$A$12:$AE$722,MATCH($B615,'Res.Aux.'!$Y$12:$Y$722,0),MATCH(S$6,'Res.Aux.'!$A$15:$AE$15,0)))</f>
        <v/>
      </c>
      <c r="T615" s="415" t="str">
        <f>IF($B615="-","",INDEX('Res.Aux.'!$A$12:$AE$722,MATCH($B615,'Res.Aux.'!$Y$12:$Y$722,0),MATCH(T$6,'Res.Aux.'!$A$15:$AE$15,0)))</f>
        <v/>
      </c>
      <c r="U615" s="416" t="str">
        <f>IF($B615="-","",INDEX('Res.Aux.'!$A$12:$AE$722,MATCH($B615,'Res.Aux.'!$Y$12:$Y$722,0),MATCH(U$6,'Res.Aux.'!$A$15:$AE$15,0)))</f>
        <v/>
      </c>
      <c r="V615" s="417"/>
      <c r="W615" s="414" t="str">
        <f t="shared" si="170"/>
        <v>-</v>
      </c>
      <c r="X615" s="415" t="str">
        <f t="shared" si="171"/>
        <v>-</v>
      </c>
      <c r="Y615" s="415" t="str">
        <f t="shared" si="172"/>
        <v>-</v>
      </c>
      <c r="Z615" s="416" t="str">
        <f t="shared" si="173"/>
        <v>-</v>
      </c>
      <c r="AA615" s="417"/>
      <c r="AB615" s="414" t="str">
        <f t="shared" si="174"/>
        <v>-</v>
      </c>
      <c r="AC615" s="415" t="str">
        <f t="shared" si="175"/>
        <v>-</v>
      </c>
      <c r="AD615" s="415" t="str">
        <f t="shared" si="176"/>
        <v>-</v>
      </c>
      <c r="AE615" s="416" t="str">
        <f t="shared" si="177"/>
        <v>-</v>
      </c>
      <c r="AF615" s="417"/>
      <c r="AG615" s="410" t="str">
        <f t="shared" si="178"/>
        <v>-</v>
      </c>
      <c r="AH615" s="417"/>
      <c r="AI615" s="418" t="str">
        <f t="shared" si="179"/>
        <v>ù</v>
      </c>
      <c r="AJ615" s="419" t="str">
        <f t="shared" si="180"/>
        <v>~</v>
      </c>
      <c r="AK615" s="417"/>
      <c r="AL615" s="414" t="str">
        <f t="shared" si="181"/>
        <v>-</v>
      </c>
      <c r="AM615" s="416" t="str">
        <f t="shared" si="182"/>
        <v>-</v>
      </c>
    </row>
    <row r="616" spans="2:39" ht="15" x14ac:dyDescent="0.3">
      <c r="B616" s="400" t="str">
        <f>IF(MAX(B$7:B615)+1&gt;MAX('Res.Aux.'!$Y$23:$Y$722),"-",MAX(B$7:B615)+1)</f>
        <v>-</v>
      </c>
      <c r="C616" s="401" t="str">
        <f>IF($B616="-","",INDEX('Res.Aux.'!$A$12:$AE$722,MATCH($B616,'Res.Aux.'!$Y$12:$Y$722,0),MATCH(C$6,'Res.Aux.'!$A$14:$AE$14,0)))</f>
        <v/>
      </c>
      <c r="D616" s="402" t="str">
        <f t="shared" si="167"/>
        <v/>
      </c>
      <c r="E616" s="403" t="str">
        <f>IF($B616="-","",INDEX('Res.Aux.'!$A$12:$AE$722,MATCH($B616,'Res.Aux.'!$Y$12:$Y$722,0),MATCH(E$6,'Res.Aux.'!$A$14:$AE$14,0)))</f>
        <v/>
      </c>
      <c r="F616" s="402" t="str">
        <f t="shared" si="168"/>
        <v/>
      </c>
      <c r="G616" s="404" t="str">
        <f>IF($B616="-","",INDEX('Res.Aux.'!$A$12:$AE$722,MATCH($B616,'Res.Aux.'!$Y$12:$Y$722,0),MATCH(G$6,'Res.Aux.'!$A$14:$AE$14,0)))</f>
        <v/>
      </c>
      <c r="H616" s="405" t="str">
        <f>IF($B616="-","",Datos!$I$16)</f>
        <v/>
      </c>
      <c r="I616" s="406" t="str">
        <f>IF($C616="","",Datos!$G$16)</f>
        <v/>
      </c>
      <c r="J616" s="407" t="str">
        <f>IF($B616="-","",INDEX('Res.Aux.'!$A$12:$AE$722,MATCH($B616,'Res.Aux.'!$Y$12:$Y$722,0),MATCH(J$6,'Res.Aux.'!$A$14:$AE$14,0)))</f>
        <v/>
      </c>
      <c r="K616" s="408" t="str">
        <f>IF($C616="","",Datos!$H$26)</f>
        <v/>
      </c>
      <c r="L616" s="409" t="str">
        <f>IF($I616="","",INDEX(Datos!$D$25:$I$33,MATCH('G. VAR. MAKRO'!$M616,Datos!$E$25:$E$33,0),MATCH('G. VAR. MAKRO'!$L$6,Datos!$D$26:$I$26,0)))</f>
        <v/>
      </c>
      <c r="M616" s="407" t="str">
        <f>IF($I616="","",INDEX('Res.Aux.'!$A$12:$AE$722,MATCH($B616,'Res.Aux.'!$Y$12:$Y$722,0),MATCH(M$6,'Res.Aux.'!$A$22:$AE$22,0)))</f>
        <v/>
      </c>
      <c r="N616" s="410" t="str">
        <f>IF($B616="-","",INDEX('Res.Aux.'!$A$12:$AE$722,MATCH($B616,'Res.Aux.'!$Y$12:$Y$722,0),MATCH(N$6,'Res.Aux.'!$A$14:$AE$14,0)))</f>
        <v/>
      </c>
      <c r="O616" s="411"/>
      <c r="P616" s="412" t="str">
        <f t="shared" si="166"/>
        <v/>
      </c>
      <c r="Q616" s="413" t="str">
        <f t="shared" si="169"/>
        <v>ù</v>
      </c>
      <c r="R616" s="414" t="str">
        <f>IF($B616="-","",INDEX('Res.Aux.'!$A$12:$AE$722,MATCH($B616,'Res.Aux.'!$Y$12:$Y$722,0),MATCH(R$6,'Res.Aux.'!$A$15:$AE$15,0)))</f>
        <v/>
      </c>
      <c r="S616" s="415" t="str">
        <f>IF($B616="-","",INDEX('Res.Aux.'!$A$12:$AE$722,MATCH($B616,'Res.Aux.'!$Y$12:$Y$722,0),MATCH(S$6,'Res.Aux.'!$A$15:$AE$15,0)))</f>
        <v/>
      </c>
      <c r="T616" s="415" t="str">
        <f>IF($B616="-","",INDEX('Res.Aux.'!$A$12:$AE$722,MATCH($B616,'Res.Aux.'!$Y$12:$Y$722,0),MATCH(T$6,'Res.Aux.'!$A$15:$AE$15,0)))</f>
        <v/>
      </c>
      <c r="U616" s="416" t="str">
        <f>IF($B616="-","",INDEX('Res.Aux.'!$A$12:$AE$722,MATCH($B616,'Res.Aux.'!$Y$12:$Y$722,0),MATCH(U$6,'Res.Aux.'!$A$15:$AE$15,0)))</f>
        <v/>
      </c>
      <c r="V616" s="417"/>
      <c r="W616" s="414" t="str">
        <f t="shared" si="170"/>
        <v>-</v>
      </c>
      <c r="X616" s="415" t="str">
        <f t="shared" si="171"/>
        <v>-</v>
      </c>
      <c r="Y616" s="415" t="str">
        <f t="shared" si="172"/>
        <v>-</v>
      </c>
      <c r="Z616" s="416" t="str">
        <f t="shared" si="173"/>
        <v>-</v>
      </c>
      <c r="AA616" s="417"/>
      <c r="AB616" s="414" t="str">
        <f t="shared" si="174"/>
        <v>-</v>
      </c>
      <c r="AC616" s="415" t="str">
        <f t="shared" si="175"/>
        <v>-</v>
      </c>
      <c r="AD616" s="415" t="str">
        <f t="shared" si="176"/>
        <v>-</v>
      </c>
      <c r="AE616" s="416" t="str">
        <f t="shared" si="177"/>
        <v>-</v>
      </c>
      <c r="AF616" s="417"/>
      <c r="AG616" s="410" t="str">
        <f t="shared" si="178"/>
        <v>-</v>
      </c>
      <c r="AH616" s="417"/>
      <c r="AI616" s="418" t="str">
        <f t="shared" si="179"/>
        <v>ù</v>
      </c>
      <c r="AJ616" s="419" t="str">
        <f t="shared" si="180"/>
        <v>~</v>
      </c>
      <c r="AK616" s="417"/>
      <c r="AL616" s="414" t="str">
        <f t="shared" si="181"/>
        <v>-</v>
      </c>
      <c r="AM616" s="416" t="str">
        <f t="shared" si="182"/>
        <v>-</v>
      </c>
    </row>
    <row r="617" spans="2:39" ht="15" x14ac:dyDescent="0.3">
      <c r="B617" s="400" t="str">
        <f>IF(MAX(B$7:B616)+1&gt;MAX('Res.Aux.'!$Y$23:$Y$722),"-",MAX(B$7:B616)+1)</f>
        <v>-</v>
      </c>
      <c r="C617" s="401" t="str">
        <f>IF($B617="-","",INDEX('Res.Aux.'!$A$12:$AE$722,MATCH($B617,'Res.Aux.'!$Y$12:$Y$722,0),MATCH(C$6,'Res.Aux.'!$A$14:$AE$14,0)))</f>
        <v/>
      </c>
      <c r="D617" s="402" t="str">
        <f t="shared" si="167"/>
        <v/>
      </c>
      <c r="E617" s="403" t="str">
        <f>IF($B617="-","",INDEX('Res.Aux.'!$A$12:$AE$722,MATCH($B617,'Res.Aux.'!$Y$12:$Y$722,0),MATCH(E$6,'Res.Aux.'!$A$14:$AE$14,0)))</f>
        <v/>
      </c>
      <c r="F617" s="402" t="str">
        <f t="shared" si="168"/>
        <v/>
      </c>
      <c r="G617" s="404" t="str">
        <f>IF($B617="-","",INDEX('Res.Aux.'!$A$12:$AE$722,MATCH($B617,'Res.Aux.'!$Y$12:$Y$722,0),MATCH(G$6,'Res.Aux.'!$A$14:$AE$14,0)))</f>
        <v/>
      </c>
      <c r="H617" s="405" t="str">
        <f>IF($B617="-","",Datos!$I$16)</f>
        <v/>
      </c>
      <c r="I617" s="406" t="str">
        <f>IF($C617="","",Datos!$G$16)</f>
        <v/>
      </c>
      <c r="J617" s="407" t="str">
        <f>IF($B617="-","",INDEX('Res.Aux.'!$A$12:$AE$722,MATCH($B617,'Res.Aux.'!$Y$12:$Y$722,0),MATCH(J$6,'Res.Aux.'!$A$14:$AE$14,0)))</f>
        <v/>
      </c>
      <c r="K617" s="408" t="str">
        <f>IF($C617="","",Datos!$H$26)</f>
        <v/>
      </c>
      <c r="L617" s="409" t="str">
        <f>IF($I617="","",INDEX(Datos!$D$25:$I$33,MATCH('G. VAR. MAKRO'!$M617,Datos!$E$25:$E$33,0),MATCH('G. VAR. MAKRO'!$L$6,Datos!$D$26:$I$26,0)))</f>
        <v/>
      </c>
      <c r="M617" s="407" t="str">
        <f>IF($I617="","",INDEX('Res.Aux.'!$A$12:$AE$722,MATCH($B617,'Res.Aux.'!$Y$12:$Y$722,0),MATCH(M$6,'Res.Aux.'!$A$22:$AE$22,0)))</f>
        <v/>
      </c>
      <c r="N617" s="410" t="str">
        <f>IF($B617="-","",INDEX('Res.Aux.'!$A$12:$AE$722,MATCH($B617,'Res.Aux.'!$Y$12:$Y$722,0),MATCH(N$6,'Res.Aux.'!$A$14:$AE$14,0)))</f>
        <v/>
      </c>
      <c r="O617" s="411"/>
      <c r="P617" s="412" t="str">
        <f t="shared" si="166"/>
        <v/>
      </c>
      <c r="Q617" s="413" t="str">
        <f t="shared" si="169"/>
        <v>ù</v>
      </c>
      <c r="R617" s="414" t="str">
        <f>IF($B617="-","",INDEX('Res.Aux.'!$A$12:$AE$722,MATCH($B617,'Res.Aux.'!$Y$12:$Y$722,0),MATCH(R$6,'Res.Aux.'!$A$15:$AE$15,0)))</f>
        <v/>
      </c>
      <c r="S617" s="415" t="str">
        <f>IF($B617="-","",INDEX('Res.Aux.'!$A$12:$AE$722,MATCH($B617,'Res.Aux.'!$Y$12:$Y$722,0),MATCH(S$6,'Res.Aux.'!$A$15:$AE$15,0)))</f>
        <v/>
      </c>
      <c r="T617" s="415" t="str">
        <f>IF($B617="-","",INDEX('Res.Aux.'!$A$12:$AE$722,MATCH($B617,'Res.Aux.'!$Y$12:$Y$722,0),MATCH(T$6,'Res.Aux.'!$A$15:$AE$15,0)))</f>
        <v/>
      </c>
      <c r="U617" s="416" t="str">
        <f>IF($B617="-","",INDEX('Res.Aux.'!$A$12:$AE$722,MATCH($B617,'Res.Aux.'!$Y$12:$Y$722,0),MATCH(U$6,'Res.Aux.'!$A$15:$AE$15,0)))</f>
        <v/>
      </c>
      <c r="V617" s="417"/>
      <c r="W617" s="414" t="str">
        <f t="shared" si="170"/>
        <v>-</v>
      </c>
      <c r="X617" s="415" t="str">
        <f t="shared" si="171"/>
        <v>-</v>
      </c>
      <c r="Y617" s="415" t="str">
        <f t="shared" si="172"/>
        <v>-</v>
      </c>
      <c r="Z617" s="416" t="str">
        <f t="shared" si="173"/>
        <v>-</v>
      </c>
      <c r="AA617" s="417"/>
      <c r="AB617" s="414" t="str">
        <f t="shared" si="174"/>
        <v>-</v>
      </c>
      <c r="AC617" s="415" t="str">
        <f t="shared" si="175"/>
        <v>-</v>
      </c>
      <c r="AD617" s="415" t="str">
        <f t="shared" si="176"/>
        <v>-</v>
      </c>
      <c r="AE617" s="416" t="str">
        <f t="shared" si="177"/>
        <v>-</v>
      </c>
      <c r="AF617" s="417"/>
      <c r="AG617" s="410" t="str">
        <f t="shared" si="178"/>
        <v>-</v>
      </c>
      <c r="AH617" s="417"/>
      <c r="AI617" s="418" t="str">
        <f t="shared" si="179"/>
        <v>ù</v>
      </c>
      <c r="AJ617" s="419" t="str">
        <f t="shared" si="180"/>
        <v>~</v>
      </c>
      <c r="AK617" s="417"/>
      <c r="AL617" s="414" t="str">
        <f t="shared" si="181"/>
        <v>-</v>
      </c>
      <c r="AM617" s="416" t="str">
        <f t="shared" si="182"/>
        <v>-</v>
      </c>
    </row>
    <row r="618" spans="2:39" ht="15" x14ac:dyDescent="0.3">
      <c r="B618" s="400" t="str">
        <f>IF(MAX(B$7:B617)+1&gt;MAX('Res.Aux.'!$Y$23:$Y$722),"-",MAX(B$7:B617)+1)</f>
        <v>-</v>
      </c>
      <c r="C618" s="401" t="str">
        <f>IF($B618="-","",INDEX('Res.Aux.'!$A$12:$AE$722,MATCH($B618,'Res.Aux.'!$Y$12:$Y$722,0),MATCH(C$6,'Res.Aux.'!$A$14:$AE$14,0)))</f>
        <v/>
      </c>
      <c r="D618" s="402" t="str">
        <f t="shared" si="167"/>
        <v/>
      </c>
      <c r="E618" s="403" t="str">
        <f>IF($B618="-","",INDEX('Res.Aux.'!$A$12:$AE$722,MATCH($B618,'Res.Aux.'!$Y$12:$Y$722,0),MATCH(E$6,'Res.Aux.'!$A$14:$AE$14,0)))</f>
        <v/>
      </c>
      <c r="F618" s="402" t="str">
        <f t="shared" si="168"/>
        <v/>
      </c>
      <c r="G618" s="404" t="str">
        <f>IF($B618="-","",INDEX('Res.Aux.'!$A$12:$AE$722,MATCH($B618,'Res.Aux.'!$Y$12:$Y$722,0),MATCH(G$6,'Res.Aux.'!$A$14:$AE$14,0)))</f>
        <v/>
      </c>
      <c r="H618" s="405" t="str">
        <f>IF($B618="-","",Datos!$I$16)</f>
        <v/>
      </c>
      <c r="I618" s="406" t="str">
        <f>IF($C618="","",Datos!$G$16)</f>
        <v/>
      </c>
      <c r="J618" s="407" t="str">
        <f>IF($B618="-","",INDEX('Res.Aux.'!$A$12:$AE$722,MATCH($B618,'Res.Aux.'!$Y$12:$Y$722,0),MATCH(J$6,'Res.Aux.'!$A$14:$AE$14,0)))</f>
        <v/>
      </c>
      <c r="K618" s="408" t="str">
        <f>IF($C618="","",Datos!$H$26)</f>
        <v/>
      </c>
      <c r="L618" s="409" t="str">
        <f>IF($I618="","",INDEX(Datos!$D$25:$I$33,MATCH('G. VAR. MAKRO'!$M618,Datos!$E$25:$E$33,0),MATCH('G. VAR. MAKRO'!$L$6,Datos!$D$26:$I$26,0)))</f>
        <v/>
      </c>
      <c r="M618" s="407" t="str">
        <f>IF($I618="","",INDEX('Res.Aux.'!$A$12:$AE$722,MATCH($B618,'Res.Aux.'!$Y$12:$Y$722,0),MATCH(M$6,'Res.Aux.'!$A$22:$AE$22,0)))</f>
        <v/>
      </c>
      <c r="N618" s="410" t="str">
        <f>IF($B618="-","",INDEX('Res.Aux.'!$A$12:$AE$722,MATCH($B618,'Res.Aux.'!$Y$12:$Y$722,0),MATCH(N$6,'Res.Aux.'!$A$14:$AE$14,0)))</f>
        <v/>
      </c>
      <c r="O618" s="411"/>
      <c r="P618" s="412" t="str">
        <f t="shared" si="166"/>
        <v/>
      </c>
      <c r="Q618" s="413" t="str">
        <f t="shared" si="169"/>
        <v>ù</v>
      </c>
      <c r="R618" s="414" t="str">
        <f>IF($B618="-","",INDEX('Res.Aux.'!$A$12:$AE$722,MATCH($B618,'Res.Aux.'!$Y$12:$Y$722,0),MATCH(R$6,'Res.Aux.'!$A$15:$AE$15,0)))</f>
        <v/>
      </c>
      <c r="S618" s="415" t="str">
        <f>IF($B618="-","",INDEX('Res.Aux.'!$A$12:$AE$722,MATCH($B618,'Res.Aux.'!$Y$12:$Y$722,0),MATCH(S$6,'Res.Aux.'!$A$15:$AE$15,0)))</f>
        <v/>
      </c>
      <c r="T618" s="415" t="str">
        <f>IF($B618="-","",INDEX('Res.Aux.'!$A$12:$AE$722,MATCH($B618,'Res.Aux.'!$Y$12:$Y$722,0),MATCH(T$6,'Res.Aux.'!$A$15:$AE$15,0)))</f>
        <v/>
      </c>
      <c r="U618" s="416" t="str">
        <f>IF($B618="-","",INDEX('Res.Aux.'!$A$12:$AE$722,MATCH($B618,'Res.Aux.'!$Y$12:$Y$722,0),MATCH(U$6,'Res.Aux.'!$A$15:$AE$15,0)))</f>
        <v/>
      </c>
      <c r="V618" s="417"/>
      <c r="W618" s="414" t="str">
        <f t="shared" si="170"/>
        <v>-</v>
      </c>
      <c r="X618" s="415" t="str">
        <f t="shared" si="171"/>
        <v>-</v>
      </c>
      <c r="Y618" s="415" t="str">
        <f t="shared" si="172"/>
        <v>-</v>
      </c>
      <c r="Z618" s="416" t="str">
        <f t="shared" si="173"/>
        <v>-</v>
      </c>
      <c r="AA618" s="417"/>
      <c r="AB618" s="414" t="str">
        <f t="shared" si="174"/>
        <v>-</v>
      </c>
      <c r="AC618" s="415" t="str">
        <f t="shared" si="175"/>
        <v>-</v>
      </c>
      <c r="AD618" s="415" t="str">
        <f t="shared" si="176"/>
        <v>-</v>
      </c>
      <c r="AE618" s="416" t="str">
        <f t="shared" si="177"/>
        <v>-</v>
      </c>
      <c r="AF618" s="417"/>
      <c r="AG618" s="410" t="str">
        <f t="shared" si="178"/>
        <v>-</v>
      </c>
      <c r="AH618" s="417"/>
      <c r="AI618" s="418" t="str">
        <f t="shared" si="179"/>
        <v>ù</v>
      </c>
      <c r="AJ618" s="419" t="str">
        <f t="shared" si="180"/>
        <v>~</v>
      </c>
      <c r="AK618" s="417"/>
      <c r="AL618" s="414" t="str">
        <f t="shared" si="181"/>
        <v>-</v>
      </c>
      <c r="AM618" s="416" t="str">
        <f t="shared" si="182"/>
        <v>-</v>
      </c>
    </row>
    <row r="619" spans="2:39" ht="15" x14ac:dyDescent="0.3">
      <c r="B619" s="400" t="str">
        <f>IF(MAX(B$7:B618)+1&gt;MAX('Res.Aux.'!$Y$23:$Y$722),"-",MAX(B$7:B618)+1)</f>
        <v>-</v>
      </c>
      <c r="C619" s="401" t="str">
        <f>IF($B619="-","",INDEX('Res.Aux.'!$A$12:$AE$722,MATCH($B619,'Res.Aux.'!$Y$12:$Y$722,0),MATCH(C$6,'Res.Aux.'!$A$14:$AE$14,0)))</f>
        <v/>
      </c>
      <c r="D619" s="402" t="str">
        <f t="shared" si="167"/>
        <v/>
      </c>
      <c r="E619" s="403" t="str">
        <f>IF($B619="-","",INDEX('Res.Aux.'!$A$12:$AE$722,MATCH($B619,'Res.Aux.'!$Y$12:$Y$722,0),MATCH(E$6,'Res.Aux.'!$A$14:$AE$14,0)))</f>
        <v/>
      </c>
      <c r="F619" s="402" t="str">
        <f t="shared" si="168"/>
        <v/>
      </c>
      <c r="G619" s="404" t="str">
        <f>IF($B619="-","",INDEX('Res.Aux.'!$A$12:$AE$722,MATCH($B619,'Res.Aux.'!$Y$12:$Y$722,0),MATCH(G$6,'Res.Aux.'!$A$14:$AE$14,0)))</f>
        <v/>
      </c>
      <c r="H619" s="405" t="str">
        <f>IF($B619="-","",Datos!$I$16)</f>
        <v/>
      </c>
      <c r="I619" s="406" t="str">
        <f>IF($C619="","",Datos!$G$16)</f>
        <v/>
      </c>
      <c r="J619" s="407" t="str">
        <f>IF($B619="-","",INDEX('Res.Aux.'!$A$12:$AE$722,MATCH($B619,'Res.Aux.'!$Y$12:$Y$722,0),MATCH(J$6,'Res.Aux.'!$A$14:$AE$14,0)))</f>
        <v/>
      </c>
      <c r="K619" s="408" t="str">
        <f>IF($C619="","",Datos!$H$26)</f>
        <v/>
      </c>
      <c r="L619" s="409" t="str">
        <f>IF($I619="","",INDEX(Datos!$D$25:$I$33,MATCH('G. VAR. MAKRO'!$M619,Datos!$E$25:$E$33,0),MATCH('G. VAR. MAKRO'!$L$6,Datos!$D$26:$I$26,0)))</f>
        <v/>
      </c>
      <c r="M619" s="407" t="str">
        <f>IF($I619="","",INDEX('Res.Aux.'!$A$12:$AE$722,MATCH($B619,'Res.Aux.'!$Y$12:$Y$722,0),MATCH(M$6,'Res.Aux.'!$A$22:$AE$22,0)))</f>
        <v/>
      </c>
      <c r="N619" s="410" t="str">
        <f>IF($B619="-","",INDEX('Res.Aux.'!$A$12:$AE$722,MATCH($B619,'Res.Aux.'!$Y$12:$Y$722,0),MATCH(N$6,'Res.Aux.'!$A$14:$AE$14,0)))</f>
        <v/>
      </c>
      <c r="O619" s="411"/>
      <c r="P619" s="412" t="str">
        <f t="shared" si="166"/>
        <v/>
      </c>
      <c r="Q619" s="413" t="str">
        <f t="shared" si="169"/>
        <v>ù</v>
      </c>
      <c r="R619" s="414" t="str">
        <f>IF($B619="-","",INDEX('Res.Aux.'!$A$12:$AE$722,MATCH($B619,'Res.Aux.'!$Y$12:$Y$722,0),MATCH(R$6,'Res.Aux.'!$A$15:$AE$15,0)))</f>
        <v/>
      </c>
      <c r="S619" s="415" t="str">
        <f>IF($B619="-","",INDEX('Res.Aux.'!$A$12:$AE$722,MATCH($B619,'Res.Aux.'!$Y$12:$Y$722,0),MATCH(S$6,'Res.Aux.'!$A$15:$AE$15,0)))</f>
        <v/>
      </c>
      <c r="T619" s="415" t="str">
        <f>IF($B619="-","",INDEX('Res.Aux.'!$A$12:$AE$722,MATCH($B619,'Res.Aux.'!$Y$12:$Y$722,0),MATCH(T$6,'Res.Aux.'!$A$15:$AE$15,0)))</f>
        <v/>
      </c>
      <c r="U619" s="416" t="str">
        <f>IF($B619="-","",INDEX('Res.Aux.'!$A$12:$AE$722,MATCH($B619,'Res.Aux.'!$Y$12:$Y$722,0),MATCH(U$6,'Res.Aux.'!$A$15:$AE$15,0)))</f>
        <v/>
      </c>
      <c r="V619" s="417"/>
      <c r="W619" s="414" t="str">
        <f t="shared" si="170"/>
        <v>-</v>
      </c>
      <c r="X619" s="415" t="str">
        <f t="shared" si="171"/>
        <v>-</v>
      </c>
      <c r="Y619" s="415" t="str">
        <f t="shared" si="172"/>
        <v>-</v>
      </c>
      <c r="Z619" s="416" t="str">
        <f t="shared" si="173"/>
        <v>-</v>
      </c>
      <c r="AA619" s="417"/>
      <c r="AB619" s="414" t="str">
        <f t="shared" si="174"/>
        <v>-</v>
      </c>
      <c r="AC619" s="415" t="str">
        <f t="shared" si="175"/>
        <v>-</v>
      </c>
      <c r="AD619" s="415" t="str">
        <f t="shared" si="176"/>
        <v>-</v>
      </c>
      <c r="AE619" s="416" t="str">
        <f t="shared" si="177"/>
        <v>-</v>
      </c>
      <c r="AF619" s="417"/>
      <c r="AG619" s="410" t="str">
        <f t="shared" si="178"/>
        <v>-</v>
      </c>
      <c r="AH619" s="417"/>
      <c r="AI619" s="418" t="str">
        <f t="shared" si="179"/>
        <v>ù</v>
      </c>
      <c r="AJ619" s="419" t="str">
        <f t="shared" si="180"/>
        <v>~</v>
      </c>
      <c r="AK619" s="417"/>
      <c r="AL619" s="414" t="str">
        <f t="shared" si="181"/>
        <v>-</v>
      </c>
      <c r="AM619" s="416" t="str">
        <f t="shared" si="182"/>
        <v>-</v>
      </c>
    </row>
    <row r="620" spans="2:39" ht="15" x14ac:dyDescent="0.3">
      <c r="B620" s="400" t="str">
        <f>IF(MAX(B$7:B619)+1&gt;MAX('Res.Aux.'!$Y$23:$Y$722),"-",MAX(B$7:B619)+1)</f>
        <v>-</v>
      </c>
      <c r="C620" s="401" t="str">
        <f>IF($B620="-","",INDEX('Res.Aux.'!$A$12:$AE$722,MATCH($B620,'Res.Aux.'!$Y$12:$Y$722,0),MATCH(C$6,'Res.Aux.'!$A$14:$AE$14,0)))</f>
        <v/>
      </c>
      <c r="D620" s="402" t="str">
        <f t="shared" si="167"/>
        <v/>
      </c>
      <c r="E620" s="403" t="str">
        <f>IF($B620="-","",INDEX('Res.Aux.'!$A$12:$AE$722,MATCH($B620,'Res.Aux.'!$Y$12:$Y$722,0),MATCH(E$6,'Res.Aux.'!$A$14:$AE$14,0)))</f>
        <v/>
      </c>
      <c r="F620" s="402" t="str">
        <f t="shared" si="168"/>
        <v/>
      </c>
      <c r="G620" s="404" t="str">
        <f>IF($B620="-","",INDEX('Res.Aux.'!$A$12:$AE$722,MATCH($B620,'Res.Aux.'!$Y$12:$Y$722,0),MATCH(G$6,'Res.Aux.'!$A$14:$AE$14,0)))</f>
        <v/>
      </c>
      <c r="H620" s="405" t="str">
        <f>IF($B620="-","",Datos!$I$16)</f>
        <v/>
      </c>
      <c r="I620" s="406" t="str">
        <f>IF($C620="","",Datos!$G$16)</f>
        <v/>
      </c>
      <c r="J620" s="407" t="str">
        <f>IF($B620="-","",INDEX('Res.Aux.'!$A$12:$AE$722,MATCH($B620,'Res.Aux.'!$Y$12:$Y$722,0),MATCH(J$6,'Res.Aux.'!$A$14:$AE$14,0)))</f>
        <v/>
      </c>
      <c r="K620" s="408" t="str">
        <f>IF($C620="","",Datos!$H$26)</f>
        <v/>
      </c>
      <c r="L620" s="409" t="str">
        <f>IF($I620="","",INDEX(Datos!$D$25:$I$33,MATCH('G. VAR. MAKRO'!$M620,Datos!$E$25:$E$33,0),MATCH('G. VAR. MAKRO'!$L$6,Datos!$D$26:$I$26,0)))</f>
        <v/>
      </c>
      <c r="M620" s="407" t="str">
        <f>IF($I620="","",INDEX('Res.Aux.'!$A$12:$AE$722,MATCH($B620,'Res.Aux.'!$Y$12:$Y$722,0),MATCH(M$6,'Res.Aux.'!$A$22:$AE$22,0)))</f>
        <v/>
      </c>
      <c r="N620" s="410" t="str">
        <f>IF($B620="-","",INDEX('Res.Aux.'!$A$12:$AE$722,MATCH($B620,'Res.Aux.'!$Y$12:$Y$722,0),MATCH(N$6,'Res.Aux.'!$A$14:$AE$14,0)))</f>
        <v/>
      </c>
      <c r="O620" s="411"/>
      <c r="P620" s="412" t="str">
        <f t="shared" si="166"/>
        <v/>
      </c>
      <c r="Q620" s="413" t="str">
        <f t="shared" si="169"/>
        <v>ù</v>
      </c>
      <c r="R620" s="414" t="str">
        <f>IF($B620="-","",INDEX('Res.Aux.'!$A$12:$AE$722,MATCH($B620,'Res.Aux.'!$Y$12:$Y$722,0),MATCH(R$6,'Res.Aux.'!$A$15:$AE$15,0)))</f>
        <v/>
      </c>
      <c r="S620" s="415" t="str">
        <f>IF($B620="-","",INDEX('Res.Aux.'!$A$12:$AE$722,MATCH($B620,'Res.Aux.'!$Y$12:$Y$722,0),MATCH(S$6,'Res.Aux.'!$A$15:$AE$15,0)))</f>
        <v/>
      </c>
      <c r="T620" s="415" t="str">
        <f>IF($B620="-","",INDEX('Res.Aux.'!$A$12:$AE$722,MATCH($B620,'Res.Aux.'!$Y$12:$Y$722,0),MATCH(T$6,'Res.Aux.'!$A$15:$AE$15,0)))</f>
        <v/>
      </c>
      <c r="U620" s="416" t="str">
        <f>IF($B620="-","",INDEX('Res.Aux.'!$A$12:$AE$722,MATCH($B620,'Res.Aux.'!$Y$12:$Y$722,0),MATCH(U$6,'Res.Aux.'!$A$15:$AE$15,0)))</f>
        <v/>
      </c>
      <c r="V620" s="417"/>
      <c r="W620" s="414" t="str">
        <f t="shared" si="170"/>
        <v>-</v>
      </c>
      <c r="X620" s="415" t="str">
        <f t="shared" si="171"/>
        <v>-</v>
      </c>
      <c r="Y620" s="415" t="str">
        <f t="shared" si="172"/>
        <v>-</v>
      </c>
      <c r="Z620" s="416" t="str">
        <f t="shared" si="173"/>
        <v>-</v>
      </c>
      <c r="AA620" s="417"/>
      <c r="AB620" s="414" t="str">
        <f t="shared" si="174"/>
        <v>-</v>
      </c>
      <c r="AC620" s="415" t="str">
        <f t="shared" si="175"/>
        <v>-</v>
      </c>
      <c r="AD620" s="415" t="str">
        <f t="shared" si="176"/>
        <v>-</v>
      </c>
      <c r="AE620" s="416" t="str">
        <f t="shared" si="177"/>
        <v>-</v>
      </c>
      <c r="AF620" s="417"/>
      <c r="AG620" s="410" t="str">
        <f t="shared" si="178"/>
        <v>-</v>
      </c>
      <c r="AH620" s="417"/>
      <c r="AI620" s="418" t="str">
        <f t="shared" si="179"/>
        <v>ù</v>
      </c>
      <c r="AJ620" s="419" t="str">
        <f t="shared" si="180"/>
        <v>~</v>
      </c>
      <c r="AK620" s="417"/>
      <c r="AL620" s="414" t="str">
        <f t="shared" si="181"/>
        <v>-</v>
      </c>
      <c r="AM620" s="416" t="str">
        <f t="shared" si="182"/>
        <v>-</v>
      </c>
    </row>
    <row r="621" spans="2:39" ht="15" x14ac:dyDescent="0.3">
      <c r="B621" s="400" t="str">
        <f>IF(MAX(B$7:B620)+1&gt;MAX('Res.Aux.'!$Y$23:$Y$722),"-",MAX(B$7:B620)+1)</f>
        <v>-</v>
      </c>
      <c r="C621" s="401" t="str">
        <f>IF($B621="-","",INDEX('Res.Aux.'!$A$12:$AE$722,MATCH($B621,'Res.Aux.'!$Y$12:$Y$722,0),MATCH(C$6,'Res.Aux.'!$A$14:$AE$14,0)))</f>
        <v/>
      </c>
      <c r="D621" s="402" t="str">
        <f t="shared" si="167"/>
        <v/>
      </c>
      <c r="E621" s="403" t="str">
        <f>IF($B621="-","",INDEX('Res.Aux.'!$A$12:$AE$722,MATCH($B621,'Res.Aux.'!$Y$12:$Y$722,0),MATCH(E$6,'Res.Aux.'!$A$14:$AE$14,0)))</f>
        <v/>
      </c>
      <c r="F621" s="402" t="str">
        <f t="shared" si="168"/>
        <v/>
      </c>
      <c r="G621" s="404" t="str">
        <f>IF($B621="-","",INDEX('Res.Aux.'!$A$12:$AE$722,MATCH($B621,'Res.Aux.'!$Y$12:$Y$722,0),MATCH(G$6,'Res.Aux.'!$A$14:$AE$14,0)))</f>
        <v/>
      </c>
      <c r="H621" s="405" t="str">
        <f>IF($B621="-","",Datos!$I$16)</f>
        <v/>
      </c>
      <c r="I621" s="406" t="str">
        <f>IF($C621="","",Datos!$G$16)</f>
        <v/>
      </c>
      <c r="J621" s="407" t="str">
        <f>IF($B621="-","",INDEX('Res.Aux.'!$A$12:$AE$722,MATCH($B621,'Res.Aux.'!$Y$12:$Y$722,0),MATCH(J$6,'Res.Aux.'!$A$14:$AE$14,0)))</f>
        <v/>
      </c>
      <c r="K621" s="408" t="str">
        <f>IF($C621="","",Datos!$H$26)</f>
        <v/>
      </c>
      <c r="L621" s="409" t="str">
        <f>IF($I621="","",INDEX(Datos!$D$25:$I$33,MATCH('G. VAR. MAKRO'!$M621,Datos!$E$25:$E$33,0),MATCH('G. VAR. MAKRO'!$L$6,Datos!$D$26:$I$26,0)))</f>
        <v/>
      </c>
      <c r="M621" s="407" t="str">
        <f>IF($I621="","",INDEX('Res.Aux.'!$A$12:$AE$722,MATCH($B621,'Res.Aux.'!$Y$12:$Y$722,0),MATCH(M$6,'Res.Aux.'!$A$22:$AE$22,0)))</f>
        <v/>
      </c>
      <c r="N621" s="410" t="str">
        <f>IF($B621="-","",INDEX('Res.Aux.'!$A$12:$AE$722,MATCH($B621,'Res.Aux.'!$Y$12:$Y$722,0),MATCH(N$6,'Res.Aux.'!$A$14:$AE$14,0)))</f>
        <v/>
      </c>
      <c r="O621" s="411"/>
      <c r="P621" s="412" t="str">
        <f t="shared" si="166"/>
        <v/>
      </c>
      <c r="Q621" s="413" t="str">
        <f t="shared" si="169"/>
        <v>ù</v>
      </c>
      <c r="R621" s="414" t="str">
        <f>IF($B621="-","",INDEX('Res.Aux.'!$A$12:$AE$722,MATCH($B621,'Res.Aux.'!$Y$12:$Y$722,0),MATCH(R$6,'Res.Aux.'!$A$15:$AE$15,0)))</f>
        <v/>
      </c>
      <c r="S621" s="415" t="str">
        <f>IF($B621="-","",INDEX('Res.Aux.'!$A$12:$AE$722,MATCH($B621,'Res.Aux.'!$Y$12:$Y$722,0),MATCH(S$6,'Res.Aux.'!$A$15:$AE$15,0)))</f>
        <v/>
      </c>
      <c r="T621" s="415" t="str">
        <f>IF($B621="-","",INDEX('Res.Aux.'!$A$12:$AE$722,MATCH($B621,'Res.Aux.'!$Y$12:$Y$722,0),MATCH(T$6,'Res.Aux.'!$A$15:$AE$15,0)))</f>
        <v/>
      </c>
      <c r="U621" s="416" t="str">
        <f>IF($B621="-","",INDEX('Res.Aux.'!$A$12:$AE$722,MATCH($B621,'Res.Aux.'!$Y$12:$Y$722,0),MATCH(U$6,'Res.Aux.'!$A$15:$AE$15,0)))</f>
        <v/>
      </c>
      <c r="V621" s="417"/>
      <c r="W621" s="414" t="str">
        <f t="shared" si="170"/>
        <v>-</v>
      </c>
      <c r="X621" s="415" t="str">
        <f t="shared" si="171"/>
        <v>-</v>
      </c>
      <c r="Y621" s="415" t="str">
        <f t="shared" si="172"/>
        <v>-</v>
      </c>
      <c r="Z621" s="416" t="str">
        <f t="shared" si="173"/>
        <v>-</v>
      </c>
      <c r="AA621" s="417"/>
      <c r="AB621" s="414" t="str">
        <f t="shared" si="174"/>
        <v>-</v>
      </c>
      <c r="AC621" s="415" t="str">
        <f t="shared" si="175"/>
        <v>-</v>
      </c>
      <c r="AD621" s="415" t="str">
        <f t="shared" si="176"/>
        <v>-</v>
      </c>
      <c r="AE621" s="416" t="str">
        <f t="shared" si="177"/>
        <v>-</v>
      </c>
      <c r="AF621" s="417"/>
      <c r="AG621" s="410" t="str">
        <f t="shared" si="178"/>
        <v>-</v>
      </c>
      <c r="AH621" s="417"/>
      <c r="AI621" s="418" t="str">
        <f t="shared" si="179"/>
        <v>ù</v>
      </c>
      <c r="AJ621" s="419" t="str">
        <f t="shared" si="180"/>
        <v>~</v>
      </c>
      <c r="AK621" s="417"/>
      <c r="AL621" s="414" t="str">
        <f t="shared" si="181"/>
        <v>-</v>
      </c>
      <c r="AM621" s="416" t="str">
        <f t="shared" si="182"/>
        <v>-</v>
      </c>
    </row>
    <row r="622" spans="2:39" ht="15" x14ac:dyDescent="0.3">
      <c r="B622" s="400" t="str">
        <f>IF(MAX(B$7:B621)+1&gt;MAX('Res.Aux.'!$Y$23:$Y$722),"-",MAX(B$7:B621)+1)</f>
        <v>-</v>
      </c>
      <c r="C622" s="401" t="str">
        <f>IF($B622="-","",INDEX('Res.Aux.'!$A$12:$AE$722,MATCH($B622,'Res.Aux.'!$Y$12:$Y$722,0),MATCH(C$6,'Res.Aux.'!$A$14:$AE$14,0)))</f>
        <v/>
      </c>
      <c r="D622" s="402" t="str">
        <f t="shared" si="167"/>
        <v/>
      </c>
      <c r="E622" s="403" t="str">
        <f>IF($B622="-","",INDEX('Res.Aux.'!$A$12:$AE$722,MATCH($B622,'Res.Aux.'!$Y$12:$Y$722,0),MATCH(E$6,'Res.Aux.'!$A$14:$AE$14,0)))</f>
        <v/>
      </c>
      <c r="F622" s="402" t="str">
        <f t="shared" si="168"/>
        <v/>
      </c>
      <c r="G622" s="404" t="str">
        <f>IF($B622="-","",INDEX('Res.Aux.'!$A$12:$AE$722,MATCH($B622,'Res.Aux.'!$Y$12:$Y$722,0),MATCH(G$6,'Res.Aux.'!$A$14:$AE$14,0)))</f>
        <v/>
      </c>
      <c r="H622" s="405" t="str">
        <f>IF($B622="-","",Datos!$I$16)</f>
        <v/>
      </c>
      <c r="I622" s="406" t="str">
        <f>IF($C622="","",Datos!$G$16)</f>
        <v/>
      </c>
      <c r="J622" s="407" t="str">
        <f>IF($B622="-","",INDEX('Res.Aux.'!$A$12:$AE$722,MATCH($B622,'Res.Aux.'!$Y$12:$Y$722,0),MATCH(J$6,'Res.Aux.'!$A$14:$AE$14,0)))</f>
        <v/>
      </c>
      <c r="K622" s="408" t="str">
        <f>IF($C622="","",Datos!$H$26)</f>
        <v/>
      </c>
      <c r="L622" s="409" t="str">
        <f>IF($I622="","",INDEX(Datos!$D$25:$I$33,MATCH('G. VAR. MAKRO'!$M622,Datos!$E$25:$E$33,0),MATCH('G. VAR. MAKRO'!$L$6,Datos!$D$26:$I$26,0)))</f>
        <v/>
      </c>
      <c r="M622" s="407" t="str">
        <f>IF($I622="","",INDEX('Res.Aux.'!$A$12:$AE$722,MATCH($B622,'Res.Aux.'!$Y$12:$Y$722,0),MATCH(M$6,'Res.Aux.'!$A$22:$AE$22,0)))</f>
        <v/>
      </c>
      <c r="N622" s="410" t="str">
        <f>IF($B622="-","",INDEX('Res.Aux.'!$A$12:$AE$722,MATCH($B622,'Res.Aux.'!$Y$12:$Y$722,0),MATCH(N$6,'Res.Aux.'!$A$14:$AE$14,0)))</f>
        <v/>
      </c>
      <c r="O622" s="411"/>
      <c r="P622" s="412" t="str">
        <f t="shared" si="166"/>
        <v/>
      </c>
      <c r="Q622" s="413" t="str">
        <f t="shared" si="169"/>
        <v>ù</v>
      </c>
      <c r="R622" s="414" t="str">
        <f>IF($B622="-","",INDEX('Res.Aux.'!$A$12:$AE$722,MATCH($B622,'Res.Aux.'!$Y$12:$Y$722,0),MATCH(R$6,'Res.Aux.'!$A$15:$AE$15,0)))</f>
        <v/>
      </c>
      <c r="S622" s="415" t="str">
        <f>IF($B622="-","",INDEX('Res.Aux.'!$A$12:$AE$722,MATCH($B622,'Res.Aux.'!$Y$12:$Y$722,0),MATCH(S$6,'Res.Aux.'!$A$15:$AE$15,0)))</f>
        <v/>
      </c>
      <c r="T622" s="415" t="str">
        <f>IF($B622="-","",INDEX('Res.Aux.'!$A$12:$AE$722,MATCH($B622,'Res.Aux.'!$Y$12:$Y$722,0),MATCH(T$6,'Res.Aux.'!$A$15:$AE$15,0)))</f>
        <v/>
      </c>
      <c r="U622" s="416" t="str">
        <f>IF($B622="-","",INDEX('Res.Aux.'!$A$12:$AE$722,MATCH($B622,'Res.Aux.'!$Y$12:$Y$722,0),MATCH(U$6,'Res.Aux.'!$A$15:$AE$15,0)))</f>
        <v/>
      </c>
      <c r="V622" s="417"/>
      <c r="W622" s="414" t="str">
        <f t="shared" si="170"/>
        <v>-</v>
      </c>
      <c r="X622" s="415" t="str">
        <f t="shared" si="171"/>
        <v>-</v>
      </c>
      <c r="Y622" s="415" t="str">
        <f t="shared" si="172"/>
        <v>-</v>
      </c>
      <c r="Z622" s="416" t="str">
        <f t="shared" si="173"/>
        <v>-</v>
      </c>
      <c r="AA622" s="417"/>
      <c r="AB622" s="414" t="str">
        <f t="shared" si="174"/>
        <v>-</v>
      </c>
      <c r="AC622" s="415" t="str">
        <f t="shared" si="175"/>
        <v>-</v>
      </c>
      <c r="AD622" s="415" t="str">
        <f t="shared" si="176"/>
        <v>-</v>
      </c>
      <c r="AE622" s="416" t="str">
        <f t="shared" si="177"/>
        <v>-</v>
      </c>
      <c r="AF622" s="417"/>
      <c r="AG622" s="410" t="str">
        <f t="shared" si="178"/>
        <v>-</v>
      </c>
      <c r="AH622" s="417"/>
      <c r="AI622" s="418" t="str">
        <f t="shared" si="179"/>
        <v>ù</v>
      </c>
      <c r="AJ622" s="419" t="str">
        <f t="shared" si="180"/>
        <v>~</v>
      </c>
      <c r="AK622" s="417"/>
      <c r="AL622" s="414" t="str">
        <f t="shared" si="181"/>
        <v>-</v>
      </c>
      <c r="AM622" s="416" t="str">
        <f t="shared" si="182"/>
        <v>-</v>
      </c>
    </row>
    <row r="623" spans="2:39" ht="15" x14ac:dyDescent="0.3">
      <c r="B623" s="400" t="str">
        <f>IF(MAX(B$7:B622)+1&gt;MAX('Res.Aux.'!$Y$23:$Y$722),"-",MAX(B$7:B622)+1)</f>
        <v>-</v>
      </c>
      <c r="C623" s="401" t="str">
        <f>IF($B623="-","",INDEX('Res.Aux.'!$A$12:$AE$722,MATCH($B623,'Res.Aux.'!$Y$12:$Y$722,0),MATCH(C$6,'Res.Aux.'!$A$14:$AE$14,0)))</f>
        <v/>
      </c>
      <c r="D623" s="402" t="str">
        <f t="shared" si="167"/>
        <v/>
      </c>
      <c r="E623" s="403" t="str">
        <f>IF($B623="-","",INDEX('Res.Aux.'!$A$12:$AE$722,MATCH($B623,'Res.Aux.'!$Y$12:$Y$722,0),MATCH(E$6,'Res.Aux.'!$A$14:$AE$14,0)))</f>
        <v/>
      </c>
      <c r="F623" s="402" t="str">
        <f t="shared" si="168"/>
        <v/>
      </c>
      <c r="G623" s="404" t="str">
        <f>IF($B623="-","",INDEX('Res.Aux.'!$A$12:$AE$722,MATCH($B623,'Res.Aux.'!$Y$12:$Y$722,0),MATCH(G$6,'Res.Aux.'!$A$14:$AE$14,0)))</f>
        <v/>
      </c>
      <c r="H623" s="405" t="str">
        <f>IF($B623="-","",Datos!$I$16)</f>
        <v/>
      </c>
      <c r="I623" s="406" t="str">
        <f>IF($C623="","",Datos!$G$16)</f>
        <v/>
      </c>
      <c r="J623" s="407" t="str">
        <f>IF($B623="-","",INDEX('Res.Aux.'!$A$12:$AE$722,MATCH($B623,'Res.Aux.'!$Y$12:$Y$722,0),MATCH(J$6,'Res.Aux.'!$A$14:$AE$14,0)))</f>
        <v/>
      </c>
      <c r="K623" s="408" t="str">
        <f>IF($C623="","",Datos!$H$26)</f>
        <v/>
      </c>
      <c r="L623" s="409" t="str">
        <f>IF($I623="","",INDEX(Datos!$D$25:$I$33,MATCH('G. VAR. MAKRO'!$M623,Datos!$E$25:$E$33,0),MATCH('G. VAR. MAKRO'!$L$6,Datos!$D$26:$I$26,0)))</f>
        <v/>
      </c>
      <c r="M623" s="407" t="str">
        <f>IF($I623="","",INDEX('Res.Aux.'!$A$12:$AE$722,MATCH($B623,'Res.Aux.'!$Y$12:$Y$722,0),MATCH(M$6,'Res.Aux.'!$A$22:$AE$22,0)))</f>
        <v/>
      </c>
      <c r="N623" s="410" t="str">
        <f>IF($B623="-","",INDEX('Res.Aux.'!$A$12:$AE$722,MATCH($B623,'Res.Aux.'!$Y$12:$Y$722,0),MATCH(N$6,'Res.Aux.'!$A$14:$AE$14,0)))</f>
        <v/>
      </c>
      <c r="O623" s="411"/>
      <c r="P623" s="412" t="str">
        <f t="shared" si="166"/>
        <v/>
      </c>
      <c r="Q623" s="413" t="str">
        <f t="shared" si="169"/>
        <v>ù</v>
      </c>
      <c r="R623" s="414" t="str">
        <f>IF($B623="-","",INDEX('Res.Aux.'!$A$12:$AE$722,MATCH($B623,'Res.Aux.'!$Y$12:$Y$722,0),MATCH(R$6,'Res.Aux.'!$A$15:$AE$15,0)))</f>
        <v/>
      </c>
      <c r="S623" s="415" t="str">
        <f>IF($B623="-","",INDEX('Res.Aux.'!$A$12:$AE$722,MATCH($B623,'Res.Aux.'!$Y$12:$Y$722,0),MATCH(S$6,'Res.Aux.'!$A$15:$AE$15,0)))</f>
        <v/>
      </c>
      <c r="T623" s="415" t="str">
        <f>IF($B623="-","",INDEX('Res.Aux.'!$A$12:$AE$722,MATCH($B623,'Res.Aux.'!$Y$12:$Y$722,0),MATCH(T$6,'Res.Aux.'!$A$15:$AE$15,0)))</f>
        <v/>
      </c>
      <c r="U623" s="416" t="str">
        <f>IF($B623="-","",INDEX('Res.Aux.'!$A$12:$AE$722,MATCH($B623,'Res.Aux.'!$Y$12:$Y$722,0),MATCH(U$6,'Res.Aux.'!$A$15:$AE$15,0)))</f>
        <v/>
      </c>
      <c r="V623" s="417"/>
      <c r="W623" s="414" t="str">
        <f t="shared" si="170"/>
        <v>-</v>
      </c>
      <c r="X623" s="415" t="str">
        <f t="shared" si="171"/>
        <v>-</v>
      </c>
      <c r="Y623" s="415" t="str">
        <f t="shared" si="172"/>
        <v>-</v>
      </c>
      <c r="Z623" s="416" t="str">
        <f t="shared" si="173"/>
        <v>-</v>
      </c>
      <c r="AA623" s="417"/>
      <c r="AB623" s="414" t="str">
        <f t="shared" si="174"/>
        <v>-</v>
      </c>
      <c r="AC623" s="415" t="str">
        <f t="shared" si="175"/>
        <v>-</v>
      </c>
      <c r="AD623" s="415" t="str">
        <f t="shared" si="176"/>
        <v>-</v>
      </c>
      <c r="AE623" s="416" t="str">
        <f t="shared" si="177"/>
        <v>-</v>
      </c>
      <c r="AF623" s="417"/>
      <c r="AG623" s="410" t="str">
        <f t="shared" si="178"/>
        <v>-</v>
      </c>
      <c r="AH623" s="417"/>
      <c r="AI623" s="418" t="str">
        <f t="shared" si="179"/>
        <v>ù</v>
      </c>
      <c r="AJ623" s="419" t="str">
        <f t="shared" si="180"/>
        <v>~</v>
      </c>
      <c r="AK623" s="417"/>
      <c r="AL623" s="414" t="str">
        <f t="shared" si="181"/>
        <v>-</v>
      </c>
      <c r="AM623" s="416" t="str">
        <f t="shared" si="182"/>
        <v>-</v>
      </c>
    </row>
    <row r="624" spans="2:39" ht="15" x14ac:dyDescent="0.3">
      <c r="B624" s="400" t="str">
        <f>IF(MAX(B$7:B623)+1&gt;MAX('Res.Aux.'!$Y$23:$Y$722),"-",MAX(B$7:B623)+1)</f>
        <v>-</v>
      </c>
      <c r="C624" s="401" t="str">
        <f>IF($B624="-","",INDEX('Res.Aux.'!$A$12:$AE$722,MATCH($B624,'Res.Aux.'!$Y$12:$Y$722,0),MATCH(C$6,'Res.Aux.'!$A$14:$AE$14,0)))</f>
        <v/>
      </c>
      <c r="D624" s="402" t="str">
        <f t="shared" si="167"/>
        <v/>
      </c>
      <c r="E624" s="403" t="str">
        <f>IF($B624="-","",INDEX('Res.Aux.'!$A$12:$AE$722,MATCH($B624,'Res.Aux.'!$Y$12:$Y$722,0),MATCH(E$6,'Res.Aux.'!$A$14:$AE$14,0)))</f>
        <v/>
      </c>
      <c r="F624" s="402" t="str">
        <f t="shared" si="168"/>
        <v/>
      </c>
      <c r="G624" s="404" t="str">
        <f>IF($B624="-","",INDEX('Res.Aux.'!$A$12:$AE$722,MATCH($B624,'Res.Aux.'!$Y$12:$Y$722,0),MATCH(G$6,'Res.Aux.'!$A$14:$AE$14,0)))</f>
        <v/>
      </c>
      <c r="H624" s="405" t="str">
        <f>IF($B624="-","",Datos!$I$16)</f>
        <v/>
      </c>
      <c r="I624" s="406" t="str">
        <f>IF($C624="","",Datos!$G$16)</f>
        <v/>
      </c>
      <c r="J624" s="407" t="str">
        <f>IF($B624="-","",INDEX('Res.Aux.'!$A$12:$AE$722,MATCH($B624,'Res.Aux.'!$Y$12:$Y$722,0),MATCH(J$6,'Res.Aux.'!$A$14:$AE$14,0)))</f>
        <v/>
      </c>
      <c r="K624" s="408" t="str">
        <f>IF($C624="","",Datos!$H$26)</f>
        <v/>
      </c>
      <c r="L624" s="409" t="str">
        <f>IF($I624="","",INDEX(Datos!$D$25:$I$33,MATCH('G. VAR. MAKRO'!$M624,Datos!$E$25:$E$33,0),MATCH('G. VAR. MAKRO'!$L$6,Datos!$D$26:$I$26,0)))</f>
        <v/>
      </c>
      <c r="M624" s="407" t="str">
        <f>IF($I624="","",INDEX('Res.Aux.'!$A$12:$AE$722,MATCH($B624,'Res.Aux.'!$Y$12:$Y$722,0),MATCH(M$6,'Res.Aux.'!$A$22:$AE$22,0)))</f>
        <v/>
      </c>
      <c r="N624" s="410" t="str">
        <f>IF($B624="-","",INDEX('Res.Aux.'!$A$12:$AE$722,MATCH($B624,'Res.Aux.'!$Y$12:$Y$722,0),MATCH(N$6,'Res.Aux.'!$A$14:$AE$14,0)))</f>
        <v/>
      </c>
      <c r="O624" s="411"/>
      <c r="P624" s="412" t="str">
        <f t="shared" si="166"/>
        <v/>
      </c>
      <c r="Q624" s="413" t="str">
        <f t="shared" si="169"/>
        <v>ù</v>
      </c>
      <c r="R624" s="414" t="str">
        <f>IF($B624="-","",INDEX('Res.Aux.'!$A$12:$AE$722,MATCH($B624,'Res.Aux.'!$Y$12:$Y$722,0),MATCH(R$6,'Res.Aux.'!$A$15:$AE$15,0)))</f>
        <v/>
      </c>
      <c r="S624" s="415" t="str">
        <f>IF($B624="-","",INDEX('Res.Aux.'!$A$12:$AE$722,MATCH($B624,'Res.Aux.'!$Y$12:$Y$722,0),MATCH(S$6,'Res.Aux.'!$A$15:$AE$15,0)))</f>
        <v/>
      </c>
      <c r="T624" s="415" t="str">
        <f>IF($B624="-","",INDEX('Res.Aux.'!$A$12:$AE$722,MATCH($B624,'Res.Aux.'!$Y$12:$Y$722,0),MATCH(T$6,'Res.Aux.'!$A$15:$AE$15,0)))</f>
        <v/>
      </c>
      <c r="U624" s="416" t="str">
        <f>IF($B624="-","",INDEX('Res.Aux.'!$A$12:$AE$722,MATCH($B624,'Res.Aux.'!$Y$12:$Y$722,0),MATCH(U$6,'Res.Aux.'!$A$15:$AE$15,0)))</f>
        <v/>
      </c>
      <c r="V624" s="417"/>
      <c r="W624" s="414" t="str">
        <f t="shared" si="170"/>
        <v>-</v>
      </c>
      <c r="X624" s="415" t="str">
        <f t="shared" si="171"/>
        <v>-</v>
      </c>
      <c r="Y624" s="415" t="str">
        <f t="shared" si="172"/>
        <v>-</v>
      </c>
      <c r="Z624" s="416" t="str">
        <f t="shared" si="173"/>
        <v>-</v>
      </c>
      <c r="AA624" s="417"/>
      <c r="AB624" s="414" t="str">
        <f t="shared" si="174"/>
        <v>-</v>
      </c>
      <c r="AC624" s="415" t="str">
        <f t="shared" si="175"/>
        <v>-</v>
      </c>
      <c r="AD624" s="415" t="str">
        <f t="shared" si="176"/>
        <v>-</v>
      </c>
      <c r="AE624" s="416" t="str">
        <f t="shared" si="177"/>
        <v>-</v>
      </c>
      <c r="AF624" s="417"/>
      <c r="AG624" s="410" t="str">
        <f t="shared" si="178"/>
        <v>-</v>
      </c>
      <c r="AH624" s="417"/>
      <c r="AI624" s="418" t="str">
        <f t="shared" si="179"/>
        <v>ù</v>
      </c>
      <c r="AJ624" s="419" t="str">
        <f t="shared" si="180"/>
        <v>~</v>
      </c>
      <c r="AK624" s="417"/>
      <c r="AL624" s="414" t="str">
        <f t="shared" si="181"/>
        <v>-</v>
      </c>
      <c r="AM624" s="416" t="str">
        <f t="shared" si="182"/>
        <v>-</v>
      </c>
    </row>
    <row r="625" spans="2:39" ht="15" x14ac:dyDescent="0.3">
      <c r="B625" s="400" t="str">
        <f>IF(MAX(B$7:B624)+1&gt;MAX('Res.Aux.'!$Y$23:$Y$722),"-",MAX(B$7:B624)+1)</f>
        <v>-</v>
      </c>
      <c r="C625" s="401" t="str">
        <f>IF($B625="-","",INDEX('Res.Aux.'!$A$12:$AE$722,MATCH($B625,'Res.Aux.'!$Y$12:$Y$722,0),MATCH(C$6,'Res.Aux.'!$A$14:$AE$14,0)))</f>
        <v/>
      </c>
      <c r="D625" s="402" t="str">
        <f t="shared" si="167"/>
        <v/>
      </c>
      <c r="E625" s="403" t="str">
        <f>IF($B625="-","",INDEX('Res.Aux.'!$A$12:$AE$722,MATCH($B625,'Res.Aux.'!$Y$12:$Y$722,0),MATCH(E$6,'Res.Aux.'!$A$14:$AE$14,0)))</f>
        <v/>
      </c>
      <c r="F625" s="402" t="str">
        <f t="shared" si="168"/>
        <v/>
      </c>
      <c r="G625" s="404" t="str">
        <f>IF($B625="-","",INDEX('Res.Aux.'!$A$12:$AE$722,MATCH($B625,'Res.Aux.'!$Y$12:$Y$722,0),MATCH(G$6,'Res.Aux.'!$A$14:$AE$14,0)))</f>
        <v/>
      </c>
      <c r="H625" s="405" t="str">
        <f>IF($B625="-","",Datos!$I$16)</f>
        <v/>
      </c>
      <c r="I625" s="406" t="str">
        <f>IF($C625="","",Datos!$G$16)</f>
        <v/>
      </c>
      <c r="J625" s="407" t="str">
        <f>IF($B625="-","",INDEX('Res.Aux.'!$A$12:$AE$722,MATCH($B625,'Res.Aux.'!$Y$12:$Y$722,0),MATCH(J$6,'Res.Aux.'!$A$14:$AE$14,0)))</f>
        <v/>
      </c>
      <c r="K625" s="408" t="str">
        <f>IF($C625="","",Datos!$H$26)</f>
        <v/>
      </c>
      <c r="L625" s="409" t="str">
        <f>IF($I625="","",INDEX(Datos!$D$25:$I$33,MATCH('G. VAR. MAKRO'!$M625,Datos!$E$25:$E$33,0),MATCH('G. VAR. MAKRO'!$L$6,Datos!$D$26:$I$26,0)))</f>
        <v/>
      </c>
      <c r="M625" s="407" t="str">
        <f>IF($I625="","",INDEX('Res.Aux.'!$A$12:$AE$722,MATCH($B625,'Res.Aux.'!$Y$12:$Y$722,0),MATCH(M$6,'Res.Aux.'!$A$22:$AE$22,0)))</f>
        <v/>
      </c>
      <c r="N625" s="410" t="str">
        <f>IF($B625="-","",INDEX('Res.Aux.'!$A$12:$AE$722,MATCH($B625,'Res.Aux.'!$Y$12:$Y$722,0),MATCH(N$6,'Res.Aux.'!$A$14:$AE$14,0)))</f>
        <v/>
      </c>
      <c r="O625" s="411"/>
      <c r="P625" s="412" t="str">
        <f t="shared" si="166"/>
        <v/>
      </c>
      <c r="Q625" s="413" t="str">
        <f t="shared" si="169"/>
        <v>ù</v>
      </c>
      <c r="R625" s="414" t="str">
        <f>IF($B625="-","",INDEX('Res.Aux.'!$A$12:$AE$722,MATCH($B625,'Res.Aux.'!$Y$12:$Y$722,0),MATCH(R$6,'Res.Aux.'!$A$15:$AE$15,0)))</f>
        <v/>
      </c>
      <c r="S625" s="415" t="str">
        <f>IF($B625="-","",INDEX('Res.Aux.'!$A$12:$AE$722,MATCH($B625,'Res.Aux.'!$Y$12:$Y$722,0),MATCH(S$6,'Res.Aux.'!$A$15:$AE$15,0)))</f>
        <v/>
      </c>
      <c r="T625" s="415" t="str">
        <f>IF($B625="-","",INDEX('Res.Aux.'!$A$12:$AE$722,MATCH($B625,'Res.Aux.'!$Y$12:$Y$722,0),MATCH(T$6,'Res.Aux.'!$A$15:$AE$15,0)))</f>
        <v/>
      </c>
      <c r="U625" s="416" t="str">
        <f>IF($B625="-","",INDEX('Res.Aux.'!$A$12:$AE$722,MATCH($B625,'Res.Aux.'!$Y$12:$Y$722,0),MATCH(U$6,'Res.Aux.'!$A$15:$AE$15,0)))</f>
        <v/>
      </c>
      <c r="V625" s="417"/>
      <c r="W625" s="414" t="str">
        <f t="shared" si="170"/>
        <v>-</v>
      </c>
      <c r="X625" s="415" t="str">
        <f t="shared" si="171"/>
        <v>-</v>
      </c>
      <c r="Y625" s="415" t="str">
        <f t="shared" si="172"/>
        <v>-</v>
      </c>
      <c r="Z625" s="416" t="str">
        <f t="shared" si="173"/>
        <v>-</v>
      </c>
      <c r="AA625" s="417"/>
      <c r="AB625" s="414" t="str">
        <f t="shared" si="174"/>
        <v>-</v>
      </c>
      <c r="AC625" s="415" t="str">
        <f t="shared" si="175"/>
        <v>-</v>
      </c>
      <c r="AD625" s="415" t="str">
        <f t="shared" si="176"/>
        <v>-</v>
      </c>
      <c r="AE625" s="416" t="str">
        <f t="shared" si="177"/>
        <v>-</v>
      </c>
      <c r="AF625" s="417"/>
      <c r="AG625" s="410" t="str">
        <f t="shared" si="178"/>
        <v>-</v>
      </c>
      <c r="AH625" s="417"/>
      <c r="AI625" s="418" t="str">
        <f t="shared" si="179"/>
        <v>ù</v>
      </c>
      <c r="AJ625" s="419" t="str">
        <f t="shared" si="180"/>
        <v>~</v>
      </c>
      <c r="AK625" s="417"/>
      <c r="AL625" s="414" t="str">
        <f t="shared" si="181"/>
        <v>-</v>
      </c>
      <c r="AM625" s="416" t="str">
        <f t="shared" si="182"/>
        <v>-</v>
      </c>
    </row>
    <row r="626" spans="2:39" ht="15" x14ac:dyDescent="0.3">
      <c r="B626" s="400" t="str">
        <f>IF(MAX(B$7:B625)+1&gt;MAX('Res.Aux.'!$Y$23:$Y$722),"-",MAX(B$7:B625)+1)</f>
        <v>-</v>
      </c>
      <c r="C626" s="401" t="str">
        <f>IF($B626="-","",INDEX('Res.Aux.'!$A$12:$AE$722,MATCH($B626,'Res.Aux.'!$Y$12:$Y$722,0),MATCH(C$6,'Res.Aux.'!$A$14:$AE$14,0)))</f>
        <v/>
      </c>
      <c r="D626" s="402" t="str">
        <f t="shared" si="167"/>
        <v/>
      </c>
      <c r="E626" s="403" t="str">
        <f>IF($B626="-","",INDEX('Res.Aux.'!$A$12:$AE$722,MATCH($B626,'Res.Aux.'!$Y$12:$Y$722,0),MATCH(E$6,'Res.Aux.'!$A$14:$AE$14,0)))</f>
        <v/>
      </c>
      <c r="F626" s="402" t="str">
        <f t="shared" si="168"/>
        <v/>
      </c>
      <c r="G626" s="404" t="str">
        <f>IF($B626="-","",INDEX('Res.Aux.'!$A$12:$AE$722,MATCH($B626,'Res.Aux.'!$Y$12:$Y$722,0),MATCH(G$6,'Res.Aux.'!$A$14:$AE$14,0)))</f>
        <v/>
      </c>
      <c r="H626" s="405" t="str">
        <f>IF($B626="-","",Datos!$I$16)</f>
        <v/>
      </c>
      <c r="I626" s="406" t="str">
        <f>IF($C626="","",Datos!$G$16)</f>
        <v/>
      </c>
      <c r="J626" s="407" t="str">
        <f>IF($B626="-","",INDEX('Res.Aux.'!$A$12:$AE$722,MATCH($B626,'Res.Aux.'!$Y$12:$Y$722,0),MATCH(J$6,'Res.Aux.'!$A$14:$AE$14,0)))</f>
        <v/>
      </c>
      <c r="K626" s="408" t="str">
        <f>IF($C626="","",Datos!$H$26)</f>
        <v/>
      </c>
      <c r="L626" s="409" t="str">
        <f>IF($I626="","",INDEX(Datos!$D$25:$I$33,MATCH('G. VAR. MAKRO'!$M626,Datos!$E$25:$E$33,0),MATCH('G. VAR. MAKRO'!$L$6,Datos!$D$26:$I$26,0)))</f>
        <v/>
      </c>
      <c r="M626" s="407" t="str">
        <f>IF($I626="","",INDEX('Res.Aux.'!$A$12:$AE$722,MATCH($B626,'Res.Aux.'!$Y$12:$Y$722,0),MATCH(M$6,'Res.Aux.'!$A$22:$AE$22,0)))</f>
        <v/>
      </c>
      <c r="N626" s="410" t="str">
        <f>IF($B626="-","",INDEX('Res.Aux.'!$A$12:$AE$722,MATCH($B626,'Res.Aux.'!$Y$12:$Y$722,0),MATCH(N$6,'Res.Aux.'!$A$14:$AE$14,0)))</f>
        <v/>
      </c>
      <c r="O626" s="411"/>
      <c r="P626" s="412" t="str">
        <f t="shared" si="166"/>
        <v/>
      </c>
      <c r="Q626" s="413" t="str">
        <f t="shared" si="169"/>
        <v>ù</v>
      </c>
      <c r="R626" s="414" t="str">
        <f>IF($B626="-","",INDEX('Res.Aux.'!$A$12:$AE$722,MATCH($B626,'Res.Aux.'!$Y$12:$Y$722,0),MATCH(R$6,'Res.Aux.'!$A$15:$AE$15,0)))</f>
        <v/>
      </c>
      <c r="S626" s="415" t="str">
        <f>IF($B626="-","",INDEX('Res.Aux.'!$A$12:$AE$722,MATCH($B626,'Res.Aux.'!$Y$12:$Y$722,0),MATCH(S$6,'Res.Aux.'!$A$15:$AE$15,0)))</f>
        <v/>
      </c>
      <c r="T626" s="415" t="str">
        <f>IF($B626="-","",INDEX('Res.Aux.'!$A$12:$AE$722,MATCH($B626,'Res.Aux.'!$Y$12:$Y$722,0),MATCH(T$6,'Res.Aux.'!$A$15:$AE$15,0)))</f>
        <v/>
      </c>
      <c r="U626" s="416" t="str">
        <f>IF($B626="-","",INDEX('Res.Aux.'!$A$12:$AE$722,MATCH($B626,'Res.Aux.'!$Y$12:$Y$722,0),MATCH(U$6,'Res.Aux.'!$A$15:$AE$15,0)))</f>
        <v/>
      </c>
      <c r="V626" s="417"/>
      <c r="W626" s="414" t="str">
        <f t="shared" si="170"/>
        <v>-</v>
      </c>
      <c r="X626" s="415" t="str">
        <f t="shared" si="171"/>
        <v>-</v>
      </c>
      <c r="Y626" s="415" t="str">
        <f t="shared" si="172"/>
        <v>-</v>
      </c>
      <c r="Z626" s="416" t="str">
        <f t="shared" si="173"/>
        <v>-</v>
      </c>
      <c r="AA626" s="417"/>
      <c r="AB626" s="414" t="str">
        <f t="shared" si="174"/>
        <v>-</v>
      </c>
      <c r="AC626" s="415" t="str">
        <f t="shared" si="175"/>
        <v>-</v>
      </c>
      <c r="AD626" s="415" t="str">
        <f t="shared" si="176"/>
        <v>-</v>
      </c>
      <c r="AE626" s="416" t="str">
        <f t="shared" si="177"/>
        <v>-</v>
      </c>
      <c r="AF626" s="417"/>
      <c r="AG626" s="410" t="str">
        <f t="shared" si="178"/>
        <v>-</v>
      </c>
      <c r="AH626" s="417"/>
      <c r="AI626" s="418" t="str">
        <f t="shared" si="179"/>
        <v>ù</v>
      </c>
      <c r="AJ626" s="419" t="str">
        <f t="shared" si="180"/>
        <v>~</v>
      </c>
      <c r="AK626" s="417"/>
      <c r="AL626" s="414" t="str">
        <f t="shared" si="181"/>
        <v>-</v>
      </c>
      <c r="AM626" s="416" t="str">
        <f t="shared" si="182"/>
        <v>-</v>
      </c>
    </row>
    <row r="627" spans="2:39" ht="15" x14ac:dyDescent="0.3">
      <c r="B627" s="400" t="str">
        <f>IF(MAX(B$7:B626)+1&gt;MAX('Res.Aux.'!$Y$23:$Y$722),"-",MAX(B$7:B626)+1)</f>
        <v>-</v>
      </c>
      <c r="C627" s="401" t="str">
        <f>IF($B627="-","",INDEX('Res.Aux.'!$A$12:$AE$722,MATCH($B627,'Res.Aux.'!$Y$12:$Y$722,0),MATCH(C$6,'Res.Aux.'!$A$14:$AE$14,0)))</f>
        <v/>
      </c>
      <c r="D627" s="402" t="str">
        <f t="shared" si="167"/>
        <v/>
      </c>
      <c r="E627" s="403" t="str">
        <f>IF($B627="-","",INDEX('Res.Aux.'!$A$12:$AE$722,MATCH($B627,'Res.Aux.'!$Y$12:$Y$722,0),MATCH(E$6,'Res.Aux.'!$A$14:$AE$14,0)))</f>
        <v/>
      </c>
      <c r="F627" s="402" t="str">
        <f t="shared" si="168"/>
        <v/>
      </c>
      <c r="G627" s="404" t="str">
        <f>IF($B627="-","",INDEX('Res.Aux.'!$A$12:$AE$722,MATCH($B627,'Res.Aux.'!$Y$12:$Y$722,0),MATCH(G$6,'Res.Aux.'!$A$14:$AE$14,0)))</f>
        <v/>
      </c>
      <c r="H627" s="405" t="str">
        <f>IF($B627="-","",Datos!$I$16)</f>
        <v/>
      </c>
      <c r="I627" s="406" t="str">
        <f>IF($C627="","",Datos!$G$16)</f>
        <v/>
      </c>
      <c r="J627" s="407" t="str">
        <f>IF($B627="-","",INDEX('Res.Aux.'!$A$12:$AE$722,MATCH($B627,'Res.Aux.'!$Y$12:$Y$722,0),MATCH(J$6,'Res.Aux.'!$A$14:$AE$14,0)))</f>
        <v/>
      </c>
      <c r="K627" s="408" t="str">
        <f>IF($C627="","",Datos!$H$26)</f>
        <v/>
      </c>
      <c r="L627" s="409" t="str">
        <f>IF($I627="","",INDEX(Datos!$D$25:$I$33,MATCH('G. VAR. MAKRO'!$M627,Datos!$E$25:$E$33,0),MATCH('G. VAR. MAKRO'!$L$6,Datos!$D$26:$I$26,0)))</f>
        <v/>
      </c>
      <c r="M627" s="407" t="str">
        <f>IF($I627="","",INDEX('Res.Aux.'!$A$12:$AE$722,MATCH($B627,'Res.Aux.'!$Y$12:$Y$722,0),MATCH(M$6,'Res.Aux.'!$A$22:$AE$22,0)))</f>
        <v/>
      </c>
      <c r="N627" s="410" t="str">
        <f>IF($B627="-","",INDEX('Res.Aux.'!$A$12:$AE$722,MATCH($B627,'Res.Aux.'!$Y$12:$Y$722,0),MATCH(N$6,'Res.Aux.'!$A$14:$AE$14,0)))</f>
        <v/>
      </c>
      <c r="O627" s="411"/>
      <c r="P627" s="412" t="str">
        <f t="shared" si="166"/>
        <v/>
      </c>
      <c r="Q627" s="413" t="str">
        <f t="shared" si="169"/>
        <v>ù</v>
      </c>
      <c r="R627" s="414" t="str">
        <f>IF($B627="-","",INDEX('Res.Aux.'!$A$12:$AE$722,MATCH($B627,'Res.Aux.'!$Y$12:$Y$722,0),MATCH(R$6,'Res.Aux.'!$A$15:$AE$15,0)))</f>
        <v/>
      </c>
      <c r="S627" s="415" t="str">
        <f>IF($B627="-","",INDEX('Res.Aux.'!$A$12:$AE$722,MATCH($B627,'Res.Aux.'!$Y$12:$Y$722,0),MATCH(S$6,'Res.Aux.'!$A$15:$AE$15,0)))</f>
        <v/>
      </c>
      <c r="T627" s="415" t="str">
        <f>IF($B627="-","",INDEX('Res.Aux.'!$A$12:$AE$722,MATCH($B627,'Res.Aux.'!$Y$12:$Y$722,0),MATCH(T$6,'Res.Aux.'!$A$15:$AE$15,0)))</f>
        <v/>
      </c>
      <c r="U627" s="416" t="str">
        <f>IF($B627="-","",INDEX('Res.Aux.'!$A$12:$AE$722,MATCH($B627,'Res.Aux.'!$Y$12:$Y$722,0),MATCH(U$6,'Res.Aux.'!$A$15:$AE$15,0)))</f>
        <v/>
      </c>
      <c r="V627" s="417"/>
      <c r="W627" s="414" t="str">
        <f t="shared" si="170"/>
        <v>-</v>
      </c>
      <c r="X627" s="415" t="str">
        <f t="shared" si="171"/>
        <v>-</v>
      </c>
      <c r="Y627" s="415" t="str">
        <f t="shared" si="172"/>
        <v>-</v>
      </c>
      <c r="Z627" s="416" t="str">
        <f t="shared" si="173"/>
        <v>-</v>
      </c>
      <c r="AA627" s="417"/>
      <c r="AB627" s="414" t="str">
        <f t="shared" si="174"/>
        <v>-</v>
      </c>
      <c r="AC627" s="415" t="str">
        <f t="shared" si="175"/>
        <v>-</v>
      </c>
      <c r="AD627" s="415" t="str">
        <f t="shared" si="176"/>
        <v>-</v>
      </c>
      <c r="AE627" s="416" t="str">
        <f t="shared" si="177"/>
        <v>-</v>
      </c>
      <c r="AF627" s="417"/>
      <c r="AG627" s="410" t="str">
        <f t="shared" si="178"/>
        <v>-</v>
      </c>
      <c r="AH627" s="417"/>
      <c r="AI627" s="418" t="str">
        <f t="shared" si="179"/>
        <v>ù</v>
      </c>
      <c r="AJ627" s="419" t="str">
        <f t="shared" si="180"/>
        <v>~</v>
      </c>
      <c r="AK627" s="417"/>
      <c r="AL627" s="414" t="str">
        <f t="shared" si="181"/>
        <v>-</v>
      </c>
      <c r="AM627" s="416" t="str">
        <f t="shared" si="182"/>
        <v>-</v>
      </c>
    </row>
    <row r="628" spans="2:39" ht="15" x14ac:dyDescent="0.3">
      <c r="B628" s="400" t="str">
        <f>IF(MAX(B$7:B627)+1&gt;MAX('Res.Aux.'!$Y$23:$Y$722),"-",MAX(B$7:B627)+1)</f>
        <v>-</v>
      </c>
      <c r="C628" s="401" t="str">
        <f>IF($B628="-","",INDEX('Res.Aux.'!$A$12:$AE$722,MATCH($B628,'Res.Aux.'!$Y$12:$Y$722,0),MATCH(C$6,'Res.Aux.'!$A$14:$AE$14,0)))</f>
        <v/>
      </c>
      <c r="D628" s="402" t="str">
        <f t="shared" si="167"/>
        <v/>
      </c>
      <c r="E628" s="403" t="str">
        <f>IF($B628="-","",INDEX('Res.Aux.'!$A$12:$AE$722,MATCH($B628,'Res.Aux.'!$Y$12:$Y$722,0),MATCH(E$6,'Res.Aux.'!$A$14:$AE$14,0)))</f>
        <v/>
      </c>
      <c r="F628" s="402" t="str">
        <f t="shared" si="168"/>
        <v/>
      </c>
      <c r="G628" s="404" t="str">
        <f>IF($B628="-","",INDEX('Res.Aux.'!$A$12:$AE$722,MATCH($B628,'Res.Aux.'!$Y$12:$Y$722,0),MATCH(G$6,'Res.Aux.'!$A$14:$AE$14,0)))</f>
        <v/>
      </c>
      <c r="H628" s="405" t="str">
        <f>IF($B628="-","",Datos!$I$16)</f>
        <v/>
      </c>
      <c r="I628" s="406" t="str">
        <f>IF($C628="","",Datos!$G$16)</f>
        <v/>
      </c>
      <c r="J628" s="407" t="str">
        <f>IF($B628="-","",INDEX('Res.Aux.'!$A$12:$AE$722,MATCH($B628,'Res.Aux.'!$Y$12:$Y$722,0),MATCH(J$6,'Res.Aux.'!$A$14:$AE$14,0)))</f>
        <v/>
      </c>
      <c r="K628" s="408" t="str">
        <f>IF($C628="","",Datos!$H$26)</f>
        <v/>
      </c>
      <c r="L628" s="409" t="str">
        <f>IF($I628="","",INDEX(Datos!$D$25:$I$33,MATCH('G. VAR. MAKRO'!$M628,Datos!$E$25:$E$33,0),MATCH('G. VAR. MAKRO'!$L$6,Datos!$D$26:$I$26,0)))</f>
        <v/>
      </c>
      <c r="M628" s="407" t="str">
        <f>IF($I628="","",INDEX('Res.Aux.'!$A$12:$AE$722,MATCH($B628,'Res.Aux.'!$Y$12:$Y$722,0),MATCH(M$6,'Res.Aux.'!$A$22:$AE$22,0)))</f>
        <v/>
      </c>
      <c r="N628" s="410" t="str">
        <f>IF($B628="-","",INDEX('Res.Aux.'!$A$12:$AE$722,MATCH($B628,'Res.Aux.'!$Y$12:$Y$722,0),MATCH(N$6,'Res.Aux.'!$A$14:$AE$14,0)))</f>
        <v/>
      </c>
      <c r="O628" s="411"/>
      <c r="P628" s="412" t="str">
        <f t="shared" si="166"/>
        <v/>
      </c>
      <c r="Q628" s="413" t="str">
        <f t="shared" si="169"/>
        <v>ù</v>
      </c>
      <c r="R628" s="414" t="str">
        <f>IF($B628="-","",INDEX('Res.Aux.'!$A$12:$AE$722,MATCH($B628,'Res.Aux.'!$Y$12:$Y$722,0),MATCH(R$6,'Res.Aux.'!$A$15:$AE$15,0)))</f>
        <v/>
      </c>
      <c r="S628" s="415" t="str">
        <f>IF($B628="-","",INDEX('Res.Aux.'!$A$12:$AE$722,MATCH($B628,'Res.Aux.'!$Y$12:$Y$722,0),MATCH(S$6,'Res.Aux.'!$A$15:$AE$15,0)))</f>
        <v/>
      </c>
      <c r="T628" s="415" t="str">
        <f>IF($B628="-","",INDEX('Res.Aux.'!$A$12:$AE$722,MATCH($B628,'Res.Aux.'!$Y$12:$Y$722,0),MATCH(T$6,'Res.Aux.'!$A$15:$AE$15,0)))</f>
        <v/>
      </c>
      <c r="U628" s="416" t="str">
        <f>IF($B628="-","",INDEX('Res.Aux.'!$A$12:$AE$722,MATCH($B628,'Res.Aux.'!$Y$12:$Y$722,0),MATCH(U$6,'Res.Aux.'!$A$15:$AE$15,0)))</f>
        <v/>
      </c>
      <c r="V628" s="417"/>
      <c r="W628" s="414" t="str">
        <f t="shared" si="170"/>
        <v>-</v>
      </c>
      <c r="X628" s="415" t="str">
        <f t="shared" si="171"/>
        <v>-</v>
      </c>
      <c r="Y628" s="415" t="str">
        <f t="shared" si="172"/>
        <v>-</v>
      </c>
      <c r="Z628" s="416" t="str">
        <f t="shared" si="173"/>
        <v>-</v>
      </c>
      <c r="AA628" s="417"/>
      <c r="AB628" s="414" t="str">
        <f t="shared" si="174"/>
        <v>-</v>
      </c>
      <c r="AC628" s="415" t="str">
        <f t="shared" si="175"/>
        <v>-</v>
      </c>
      <c r="AD628" s="415" t="str">
        <f t="shared" si="176"/>
        <v>-</v>
      </c>
      <c r="AE628" s="416" t="str">
        <f t="shared" si="177"/>
        <v>-</v>
      </c>
      <c r="AF628" s="417"/>
      <c r="AG628" s="410" t="str">
        <f t="shared" si="178"/>
        <v>-</v>
      </c>
      <c r="AH628" s="417"/>
      <c r="AI628" s="418" t="str">
        <f t="shared" si="179"/>
        <v>ù</v>
      </c>
      <c r="AJ628" s="419" t="str">
        <f t="shared" si="180"/>
        <v>~</v>
      </c>
      <c r="AK628" s="417"/>
      <c r="AL628" s="414" t="str">
        <f t="shared" si="181"/>
        <v>-</v>
      </c>
      <c r="AM628" s="416" t="str">
        <f t="shared" si="182"/>
        <v>-</v>
      </c>
    </row>
    <row r="629" spans="2:39" ht="15" x14ac:dyDescent="0.3">
      <c r="B629" s="400" t="str">
        <f>IF(MAX(B$7:B628)+1&gt;MAX('Res.Aux.'!$Y$23:$Y$722),"-",MAX(B$7:B628)+1)</f>
        <v>-</v>
      </c>
      <c r="C629" s="401" t="str">
        <f>IF($B629="-","",INDEX('Res.Aux.'!$A$12:$AE$722,MATCH($B629,'Res.Aux.'!$Y$12:$Y$722,0),MATCH(C$6,'Res.Aux.'!$A$14:$AE$14,0)))</f>
        <v/>
      </c>
      <c r="D629" s="402" t="str">
        <f t="shared" si="167"/>
        <v/>
      </c>
      <c r="E629" s="403" t="str">
        <f>IF($B629="-","",INDEX('Res.Aux.'!$A$12:$AE$722,MATCH($B629,'Res.Aux.'!$Y$12:$Y$722,0),MATCH(E$6,'Res.Aux.'!$A$14:$AE$14,0)))</f>
        <v/>
      </c>
      <c r="F629" s="402" t="str">
        <f t="shared" si="168"/>
        <v/>
      </c>
      <c r="G629" s="404" t="str">
        <f>IF($B629="-","",INDEX('Res.Aux.'!$A$12:$AE$722,MATCH($B629,'Res.Aux.'!$Y$12:$Y$722,0),MATCH(G$6,'Res.Aux.'!$A$14:$AE$14,0)))</f>
        <v/>
      </c>
      <c r="H629" s="405" t="str">
        <f>IF($B629="-","",Datos!$I$16)</f>
        <v/>
      </c>
      <c r="I629" s="406" t="str">
        <f>IF($C629="","",Datos!$G$16)</f>
        <v/>
      </c>
      <c r="J629" s="407" t="str">
        <f>IF($B629="-","",INDEX('Res.Aux.'!$A$12:$AE$722,MATCH($B629,'Res.Aux.'!$Y$12:$Y$722,0),MATCH(J$6,'Res.Aux.'!$A$14:$AE$14,0)))</f>
        <v/>
      </c>
      <c r="K629" s="408" t="str">
        <f>IF($C629="","",Datos!$H$26)</f>
        <v/>
      </c>
      <c r="L629" s="409" t="str">
        <f>IF($I629="","",INDEX(Datos!$D$25:$I$33,MATCH('G. VAR. MAKRO'!$M629,Datos!$E$25:$E$33,0),MATCH('G. VAR. MAKRO'!$L$6,Datos!$D$26:$I$26,0)))</f>
        <v/>
      </c>
      <c r="M629" s="407" t="str">
        <f>IF($I629="","",INDEX('Res.Aux.'!$A$12:$AE$722,MATCH($B629,'Res.Aux.'!$Y$12:$Y$722,0),MATCH(M$6,'Res.Aux.'!$A$22:$AE$22,0)))</f>
        <v/>
      </c>
      <c r="N629" s="410" t="str">
        <f>IF($B629="-","",INDEX('Res.Aux.'!$A$12:$AE$722,MATCH($B629,'Res.Aux.'!$Y$12:$Y$722,0),MATCH(N$6,'Res.Aux.'!$A$14:$AE$14,0)))</f>
        <v/>
      </c>
      <c r="O629" s="411"/>
      <c r="P629" s="412" t="str">
        <f t="shared" si="166"/>
        <v/>
      </c>
      <c r="Q629" s="413" t="str">
        <f t="shared" si="169"/>
        <v>ù</v>
      </c>
      <c r="R629" s="414" t="str">
        <f>IF($B629="-","",INDEX('Res.Aux.'!$A$12:$AE$722,MATCH($B629,'Res.Aux.'!$Y$12:$Y$722,0),MATCH(R$6,'Res.Aux.'!$A$15:$AE$15,0)))</f>
        <v/>
      </c>
      <c r="S629" s="415" t="str">
        <f>IF($B629="-","",INDEX('Res.Aux.'!$A$12:$AE$722,MATCH($B629,'Res.Aux.'!$Y$12:$Y$722,0),MATCH(S$6,'Res.Aux.'!$A$15:$AE$15,0)))</f>
        <v/>
      </c>
      <c r="T629" s="415" t="str">
        <f>IF($B629="-","",INDEX('Res.Aux.'!$A$12:$AE$722,MATCH($B629,'Res.Aux.'!$Y$12:$Y$722,0),MATCH(T$6,'Res.Aux.'!$A$15:$AE$15,0)))</f>
        <v/>
      </c>
      <c r="U629" s="416" t="str">
        <f>IF($B629="-","",INDEX('Res.Aux.'!$A$12:$AE$722,MATCH($B629,'Res.Aux.'!$Y$12:$Y$722,0),MATCH(U$6,'Res.Aux.'!$A$15:$AE$15,0)))</f>
        <v/>
      </c>
      <c r="V629" s="417"/>
      <c r="W629" s="414" t="str">
        <f t="shared" si="170"/>
        <v>-</v>
      </c>
      <c r="X629" s="415" t="str">
        <f t="shared" si="171"/>
        <v>-</v>
      </c>
      <c r="Y629" s="415" t="str">
        <f t="shared" si="172"/>
        <v>-</v>
      </c>
      <c r="Z629" s="416" t="str">
        <f t="shared" si="173"/>
        <v>-</v>
      </c>
      <c r="AA629" s="417"/>
      <c r="AB629" s="414" t="str">
        <f t="shared" si="174"/>
        <v>-</v>
      </c>
      <c r="AC629" s="415" t="str">
        <f t="shared" si="175"/>
        <v>-</v>
      </c>
      <c r="AD629" s="415" t="str">
        <f t="shared" si="176"/>
        <v>-</v>
      </c>
      <c r="AE629" s="416" t="str">
        <f t="shared" si="177"/>
        <v>-</v>
      </c>
      <c r="AF629" s="417"/>
      <c r="AG629" s="410" t="str">
        <f t="shared" si="178"/>
        <v>-</v>
      </c>
      <c r="AH629" s="417"/>
      <c r="AI629" s="418" t="str">
        <f t="shared" si="179"/>
        <v>ù</v>
      </c>
      <c r="AJ629" s="419" t="str">
        <f t="shared" si="180"/>
        <v>~</v>
      </c>
      <c r="AK629" s="417"/>
      <c r="AL629" s="414" t="str">
        <f t="shared" si="181"/>
        <v>-</v>
      </c>
      <c r="AM629" s="416" t="str">
        <f t="shared" si="182"/>
        <v>-</v>
      </c>
    </row>
    <row r="630" spans="2:39" ht="15" x14ac:dyDescent="0.3">
      <c r="B630" s="400" t="str">
        <f>IF(MAX(B$7:B629)+1&gt;MAX('Res.Aux.'!$Y$23:$Y$722),"-",MAX(B$7:B629)+1)</f>
        <v>-</v>
      </c>
      <c r="C630" s="401" t="str">
        <f>IF($B630="-","",INDEX('Res.Aux.'!$A$12:$AE$722,MATCH($B630,'Res.Aux.'!$Y$12:$Y$722,0),MATCH(C$6,'Res.Aux.'!$A$14:$AE$14,0)))</f>
        <v/>
      </c>
      <c r="D630" s="402" t="str">
        <f t="shared" si="167"/>
        <v/>
      </c>
      <c r="E630" s="403" t="str">
        <f>IF($B630="-","",INDEX('Res.Aux.'!$A$12:$AE$722,MATCH($B630,'Res.Aux.'!$Y$12:$Y$722,0),MATCH(E$6,'Res.Aux.'!$A$14:$AE$14,0)))</f>
        <v/>
      </c>
      <c r="F630" s="402" t="str">
        <f t="shared" si="168"/>
        <v/>
      </c>
      <c r="G630" s="404" t="str">
        <f>IF($B630="-","",INDEX('Res.Aux.'!$A$12:$AE$722,MATCH($B630,'Res.Aux.'!$Y$12:$Y$722,0),MATCH(G$6,'Res.Aux.'!$A$14:$AE$14,0)))</f>
        <v/>
      </c>
      <c r="H630" s="405" t="str">
        <f>IF($B630="-","",Datos!$I$16)</f>
        <v/>
      </c>
      <c r="I630" s="406" t="str">
        <f>IF($C630="","",Datos!$G$16)</f>
        <v/>
      </c>
      <c r="J630" s="407" t="str">
        <f>IF($B630="-","",INDEX('Res.Aux.'!$A$12:$AE$722,MATCH($B630,'Res.Aux.'!$Y$12:$Y$722,0),MATCH(J$6,'Res.Aux.'!$A$14:$AE$14,0)))</f>
        <v/>
      </c>
      <c r="K630" s="408" t="str">
        <f>IF($C630="","",Datos!$H$26)</f>
        <v/>
      </c>
      <c r="L630" s="409" t="str">
        <f>IF($I630="","",INDEX(Datos!$D$25:$I$33,MATCH('G. VAR. MAKRO'!$M630,Datos!$E$25:$E$33,0),MATCH('G. VAR. MAKRO'!$L$6,Datos!$D$26:$I$26,0)))</f>
        <v/>
      </c>
      <c r="M630" s="407" t="str">
        <f>IF($I630="","",INDEX('Res.Aux.'!$A$12:$AE$722,MATCH($B630,'Res.Aux.'!$Y$12:$Y$722,0),MATCH(M$6,'Res.Aux.'!$A$22:$AE$22,0)))</f>
        <v/>
      </c>
      <c r="N630" s="410" t="str">
        <f>IF($B630="-","",INDEX('Res.Aux.'!$A$12:$AE$722,MATCH($B630,'Res.Aux.'!$Y$12:$Y$722,0),MATCH(N$6,'Res.Aux.'!$A$14:$AE$14,0)))</f>
        <v/>
      </c>
      <c r="O630" s="411"/>
      <c r="P630" s="412" t="str">
        <f t="shared" si="166"/>
        <v/>
      </c>
      <c r="Q630" s="413" t="str">
        <f t="shared" si="169"/>
        <v>ù</v>
      </c>
      <c r="R630" s="414" t="str">
        <f>IF($B630="-","",INDEX('Res.Aux.'!$A$12:$AE$722,MATCH($B630,'Res.Aux.'!$Y$12:$Y$722,0),MATCH(R$6,'Res.Aux.'!$A$15:$AE$15,0)))</f>
        <v/>
      </c>
      <c r="S630" s="415" t="str">
        <f>IF($B630="-","",INDEX('Res.Aux.'!$A$12:$AE$722,MATCH($B630,'Res.Aux.'!$Y$12:$Y$722,0),MATCH(S$6,'Res.Aux.'!$A$15:$AE$15,0)))</f>
        <v/>
      </c>
      <c r="T630" s="415" t="str">
        <f>IF($B630="-","",INDEX('Res.Aux.'!$A$12:$AE$722,MATCH($B630,'Res.Aux.'!$Y$12:$Y$722,0),MATCH(T$6,'Res.Aux.'!$A$15:$AE$15,0)))</f>
        <v/>
      </c>
      <c r="U630" s="416" t="str">
        <f>IF($B630="-","",INDEX('Res.Aux.'!$A$12:$AE$722,MATCH($B630,'Res.Aux.'!$Y$12:$Y$722,0),MATCH(U$6,'Res.Aux.'!$A$15:$AE$15,0)))</f>
        <v/>
      </c>
      <c r="V630" s="417"/>
      <c r="W630" s="414" t="str">
        <f t="shared" si="170"/>
        <v>-</v>
      </c>
      <c r="X630" s="415" t="str">
        <f t="shared" si="171"/>
        <v>-</v>
      </c>
      <c r="Y630" s="415" t="str">
        <f t="shared" si="172"/>
        <v>-</v>
      </c>
      <c r="Z630" s="416" t="str">
        <f t="shared" si="173"/>
        <v>-</v>
      </c>
      <c r="AA630" s="417"/>
      <c r="AB630" s="414" t="str">
        <f t="shared" si="174"/>
        <v>-</v>
      </c>
      <c r="AC630" s="415" t="str">
        <f t="shared" si="175"/>
        <v>-</v>
      </c>
      <c r="AD630" s="415" t="str">
        <f t="shared" si="176"/>
        <v>-</v>
      </c>
      <c r="AE630" s="416" t="str">
        <f t="shared" si="177"/>
        <v>-</v>
      </c>
      <c r="AF630" s="417"/>
      <c r="AG630" s="410" t="str">
        <f t="shared" si="178"/>
        <v>-</v>
      </c>
      <c r="AH630" s="417"/>
      <c r="AI630" s="418" t="str">
        <f t="shared" si="179"/>
        <v>ù</v>
      </c>
      <c r="AJ630" s="419" t="str">
        <f t="shared" si="180"/>
        <v>~</v>
      </c>
      <c r="AK630" s="417"/>
      <c r="AL630" s="414" t="str">
        <f t="shared" si="181"/>
        <v>-</v>
      </c>
      <c r="AM630" s="416" t="str">
        <f t="shared" si="182"/>
        <v>-</v>
      </c>
    </row>
    <row r="631" spans="2:39" ht="15" x14ac:dyDescent="0.3">
      <c r="B631" s="400" t="str">
        <f>IF(MAX(B$7:B630)+1&gt;MAX('Res.Aux.'!$Y$23:$Y$722),"-",MAX(B$7:B630)+1)</f>
        <v>-</v>
      </c>
      <c r="C631" s="401" t="str">
        <f>IF($B631="-","",INDEX('Res.Aux.'!$A$12:$AE$722,MATCH($B631,'Res.Aux.'!$Y$12:$Y$722,0),MATCH(C$6,'Res.Aux.'!$A$14:$AE$14,0)))</f>
        <v/>
      </c>
      <c r="D631" s="402" t="str">
        <f t="shared" si="167"/>
        <v/>
      </c>
      <c r="E631" s="403" t="str">
        <f>IF($B631="-","",INDEX('Res.Aux.'!$A$12:$AE$722,MATCH($B631,'Res.Aux.'!$Y$12:$Y$722,0),MATCH(E$6,'Res.Aux.'!$A$14:$AE$14,0)))</f>
        <v/>
      </c>
      <c r="F631" s="402" t="str">
        <f t="shared" si="168"/>
        <v/>
      </c>
      <c r="G631" s="404" t="str">
        <f>IF($B631="-","",INDEX('Res.Aux.'!$A$12:$AE$722,MATCH($B631,'Res.Aux.'!$Y$12:$Y$722,0),MATCH(G$6,'Res.Aux.'!$A$14:$AE$14,0)))</f>
        <v/>
      </c>
      <c r="H631" s="405" t="str">
        <f>IF($B631="-","",Datos!$I$16)</f>
        <v/>
      </c>
      <c r="I631" s="406" t="str">
        <f>IF($C631="","",Datos!$G$16)</f>
        <v/>
      </c>
      <c r="J631" s="407" t="str">
        <f>IF($B631="-","",INDEX('Res.Aux.'!$A$12:$AE$722,MATCH($B631,'Res.Aux.'!$Y$12:$Y$722,0),MATCH(J$6,'Res.Aux.'!$A$14:$AE$14,0)))</f>
        <v/>
      </c>
      <c r="K631" s="408" t="str">
        <f>IF($C631="","",Datos!$H$26)</f>
        <v/>
      </c>
      <c r="L631" s="409" t="str">
        <f>IF($I631="","",INDEX(Datos!$D$25:$I$33,MATCH('G. VAR. MAKRO'!$M631,Datos!$E$25:$E$33,0),MATCH('G. VAR. MAKRO'!$L$6,Datos!$D$26:$I$26,0)))</f>
        <v/>
      </c>
      <c r="M631" s="407" t="str">
        <f>IF($I631="","",INDEX('Res.Aux.'!$A$12:$AE$722,MATCH($B631,'Res.Aux.'!$Y$12:$Y$722,0),MATCH(M$6,'Res.Aux.'!$A$22:$AE$22,0)))</f>
        <v/>
      </c>
      <c r="N631" s="410" t="str">
        <f>IF($B631="-","",INDEX('Res.Aux.'!$A$12:$AE$722,MATCH($B631,'Res.Aux.'!$Y$12:$Y$722,0),MATCH(N$6,'Res.Aux.'!$A$14:$AE$14,0)))</f>
        <v/>
      </c>
      <c r="O631" s="411"/>
      <c r="P631" s="412" t="str">
        <f t="shared" si="166"/>
        <v/>
      </c>
      <c r="Q631" s="413" t="str">
        <f t="shared" si="169"/>
        <v>ù</v>
      </c>
      <c r="R631" s="414" t="str">
        <f>IF($B631="-","",INDEX('Res.Aux.'!$A$12:$AE$722,MATCH($B631,'Res.Aux.'!$Y$12:$Y$722,0),MATCH(R$6,'Res.Aux.'!$A$15:$AE$15,0)))</f>
        <v/>
      </c>
      <c r="S631" s="415" t="str">
        <f>IF($B631="-","",INDEX('Res.Aux.'!$A$12:$AE$722,MATCH($B631,'Res.Aux.'!$Y$12:$Y$722,0),MATCH(S$6,'Res.Aux.'!$A$15:$AE$15,0)))</f>
        <v/>
      </c>
      <c r="T631" s="415" t="str">
        <f>IF($B631="-","",INDEX('Res.Aux.'!$A$12:$AE$722,MATCH($B631,'Res.Aux.'!$Y$12:$Y$722,0),MATCH(T$6,'Res.Aux.'!$A$15:$AE$15,0)))</f>
        <v/>
      </c>
      <c r="U631" s="416" t="str">
        <f>IF($B631="-","",INDEX('Res.Aux.'!$A$12:$AE$722,MATCH($B631,'Res.Aux.'!$Y$12:$Y$722,0),MATCH(U$6,'Res.Aux.'!$A$15:$AE$15,0)))</f>
        <v/>
      </c>
      <c r="V631" s="417"/>
      <c r="W631" s="414" t="str">
        <f t="shared" si="170"/>
        <v>-</v>
      </c>
      <c r="X631" s="415" t="str">
        <f t="shared" si="171"/>
        <v>-</v>
      </c>
      <c r="Y631" s="415" t="str">
        <f t="shared" si="172"/>
        <v>-</v>
      </c>
      <c r="Z631" s="416" t="str">
        <f t="shared" si="173"/>
        <v>-</v>
      </c>
      <c r="AA631" s="417"/>
      <c r="AB631" s="414" t="str">
        <f t="shared" si="174"/>
        <v>-</v>
      </c>
      <c r="AC631" s="415" t="str">
        <f t="shared" si="175"/>
        <v>-</v>
      </c>
      <c r="AD631" s="415" t="str">
        <f t="shared" si="176"/>
        <v>-</v>
      </c>
      <c r="AE631" s="416" t="str">
        <f t="shared" si="177"/>
        <v>-</v>
      </c>
      <c r="AF631" s="417"/>
      <c r="AG631" s="410" t="str">
        <f t="shared" si="178"/>
        <v>-</v>
      </c>
      <c r="AH631" s="417"/>
      <c r="AI631" s="418" t="str">
        <f t="shared" si="179"/>
        <v>ù</v>
      </c>
      <c r="AJ631" s="419" t="str">
        <f t="shared" si="180"/>
        <v>~</v>
      </c>
      <c r="AK631" s="417"/>
      <c r="AL631" s="414" t="str">
        <f t="shared" si="181"/>
        <v>-</v>
      </c>
      <c r="AM631" s="416" t="str">
        <f t="shared" si="182"/>
        <v>-</v>
      </c>
    </row>
    <row r="632" spans="2:39" ht="15" x14ac:dyDescent="0.3">
      <c r="B632" s="400" t="str">
        <f>IF(MAX(B$7:B631)+1&gt;MAX('Res.Aux.'!$Y$23:$Y$722),"-",MAX(B$7:B631)+1)</f>
        <v>-</v>
      </c>
      <c r="C632" s="401" t="str">
        <f>IF($B632="-","",INDEX('Res.Aux.'!$A$12:$AE$722,MATCH($B632,'Res.Aux.'!$Y$12:$Y$722,0),MATCH(C$6,'Res.Aux.'!$A$14:$AE$14,0)))</f>
        <v/>
      </c>
      <c r="D632" s="402" t="str">
        <f t="shared" si="167"/>
        <v/>
      </c>
      <c r="E632" s="403" t="str">
        <f>IF($B632="-","",INDEX('Res.Aux.'!$A$12:$AE$722,MATCH($B632,'Res.Aux.'!$Y$12:$Y$722,0),MATCH(E$6,'Res.Aux.'!$A$14:$AE$14,0)))</f>
        <v/>
      </c>
      <c r="F632" s="402" t="str">
        <f t="shared" si="168"/>
        <v/>
      </c>
      <c r="G632" s="404" t="str">
        <f>IF($B632="-","",INDEX('Res.Aux.'!$A$12:$AE$722,MATCH($B632,'Res.Aux.'!$Y$12:$Y$722,0),MATCH(G$6,'Res.Aux.'!$A$14:$AE$14,0)))</f>
        <v/>
      </c>
      <c r="H632" s="405" t="str">
        <f>IF($B632="-","",Datos!$I$16)</f>
        <v/>
      </c>
      <c r="I632" s="406" t="str">
        <f>IF($C632="","",Datos!$G$16)</f>
        <v/>
      </c>
      <c r="J632" s="407" t="str">
        <f>IF($B632="-","",INDEX('Res.Aux.'!$A$12:$AE$722,MATCH($B632,'Res.Aux.'!$Y$12:$Y$722,0),MATCH(J$6,'Res.Aux.'!$A$14:$AE$14,0)))</f>
        <v/>
      </c>
      <c r="K632" s="408" t="str">
        <f>IF($C632="","",Datos!$H$26)</f>
        <v/>
      </c>
      <c r="L632" s="409" t="str">
        <f>IF($I632="","",INDEX(Datos!$D$25:$I$33,MATCH('G. VAR. MAKRO'!$M632,Datos!$E$25:$E$33,0),MATCH('G. VAR. MAKRO'!$L$6,Datos!$D$26:$I$26,0)))</f>
        <v/>
      </c>
      <c r="M632" s="407" t="str">
        <f>IF($I632="","",INDEX('Res.Aux.'!$A$12:$AE$722,MATCH($B632,'Res.Aux.'!$Y$12:$Y$722,0),MATCH(M$6,'Res.Aux.'!$A$22:$AE$22,0)))</f>
        <v/>
      </c>
      <c r="N632" s="410" t="str">
        <f>IF($B632="-","",INDEX('Res.Aux.'!$A$12:$AE$722,MATCH($B632,'Res.Aux.'!$Y$12:$Y$722,0),MATCH(N$6,'Res.Aux.'!$A$14:$AE$14,0)))</f>
        <v/>
      </c>
      <c r="O632" s="411"/>
      <c r="P632" s="412" t="str">
        <f t="shared" si="166"/>
        <v/>
      </c>
      <c r="Q632" s="413" t="str">
        <f t="shared" si="169"/>
        <v>ù</v>
      </c>
      <c r="R632" s="414" t="str">
        <f>IF($B632="-","",INDEX('Res.Aux.'!$A$12:$AE$722,MATCH($B632,'Res.Aux.'!$Y$12:$Y$722,0),MATCH(R$6,'Res.Aux.'!$A$15:$AE$15,0)))</f>
        <v/>
      </c>
      <c r="S632" s="415" t="str">
        <f>IF($B632="-","",INDEX('Res.Aux.'!$A$12:$AE$722,MATCH($B632,'Res.Aux.'!$Y$12:$Y$722,0),MATCH(S$6,'Res.Aux.'!$A$15:$AE$15,0)))</f>
        <v/>
      </c>
      <c r="T632" s="415" t="str">
        <f>IF($B632="-","",INDEX('Res.Aux.'!$A$12:$AE$722,MATCH($B632,'Res.Aux.'!$Y$12:$Y$722,0),MATCH(T$6,'Res.Aux.'!$A$15:$AE$15,0)))</f>
        <v/>
      </c>
      <c r="U632" s="416" t="str">
        <f>IF($B632="-","",INDEX('Res.Aux.'!$A$12:$AE$722,MATCH($B632,'Res.Aux.'!$Y$12:$Y$722,0),MATCH(U$6,'Res.Aux.'!$A$15:$AE$15,0)))</f>
        <v/>
      </c>
      <c r="V632" s="417"/>
      <c r="W632" s="414" t="str">
        <f t="shared" si="170"/>
        <v>-</v>
      </c>
      <c r="X632" s="415" t="str">
        <f t="shared" si="171"/>
        <v>-</v>
      </c>
      <c r="Y632" s="415" t="str">
        <f t="shared" si="172"/>
        <v>-</v>
      </c>
      <c r="Z632" s="416" t="str">
        <f t="shared" si="173"/>
        <v>-</v>
      </c>
      <c r="AA632" s="417"/>
      <c r="AB632" s="414" t="str">
        <f t="shared" si="174"/>
        <v>-</v>
      </c>
      <c r="AC632" s="415" t="str">
        <f t="shared" si="175"/>
        <v>-</v>
      </c>
      <c r="AD632" s="415" t="str">
        <f t="shared" si="176"/>
        <v>-</v>
      </c>
      <c r="AE632" s="416" t="str">
        <f t="shared" si="177"/>
        <v>-</v>
      </c>
      <c r="AF632" s="417"/>
      <c r="AG632" s="410" t="str">
        <f t="shared" si="178"/>
        <v>-</v>
      </c>
      <c r="AH632" s="417"/>
      <c r="AI632" s="418" t="str">
        <f t="shared" si="179"/>
        <v>ù</v>
      </c>
      <c r="AJ632" s="419" t="str">
        <f t="shared" si="180"/>
        <v>~</v>
      </c>
      <c r="AK632" s="417"/>
      <c r="AL632" s="414" t="str">
        <f t="shared" si="181"/>
        <v>-</v>
      </c>
      <c r="AM632" s="416" t="str">
        <f t="shared" si="182"/>
        <v>-</v>
      </c>
    </row>
    <row r="633" spans="2:39" ht="15" x14ac:dyDescent="0.3">
      <c r="B633" s="400" t="str">
        <f>IF(MAX(B$7:B632)+1&gt;MAX('Res.Aux.'!$Y$23:$Y$722),"-",MAX(B$7:B632)+1)</f>
        <v>-</v>
      </c>
      <c r="C633" s="401" t="str">
        <f>IF($B633="-","",INDEX('Res.Aux.'!$A$12:$AE$722,MATCH($B633,'Res.Aux.'!$Y$12:$Y$722,0),MATCH(C$6,'Res.Aux.'!$A$14:$AE$14,0)))</f>
        <v/>
      </c>
      <c r="D633" s="402" t="str">
        <f t="shared" si="167"/>
        <v/>
      </c>
      <c r="E633" s="403" t="str">
        <f>IF($B633="-","",INDEX('Res.Aux.'!$A$12:$AE$722,MATCH($B633,'Res.Aux.'!$Y$12:$Y$722,0),MATCH(E$6,'Res.Aux.'!$A$14:$AE$14,0)))</f>
        <v/>
      </c>
      <c r="F633" s="402" t="str">
        <f t="shared" si="168"/>
        <v/>
      </c>
      <c r="G633" s="404" t="str">
        <f>IF($B633="-","",INDEX('Res.Aux.'!$A$12:$AE$722,MATCH($B633,'Res.Aux.'!$Y$12:$Y$722,0),MATCH(G$6,'Res.Aux.'!$A$14:$AE$14,0)))</f>
        <v/>
      </c>
      <c r="H633" s="405" t="str">
        <f>IF($B633="-","",Datos!$I$16)</f>
        <v/>
      </c>
      <c r="I633" s="406" t="str">
        <f>IF($C633="","",Datos!$G$16)</f>
        <v/>
      </c>
      <c r="J633" s="407" t="str">
        <f>IF($B633="-","",INDEX('Res.Aux.'!$A$12:$AE$722,MATCH($B633,'Res.Aux.'!$Y$12:$Y$722,0),MATCH(J$6,'Res.Aux.'!$A$14:$AE$14,0)))</f>
        <v/>
      </c>
      <c r="K633" s="408" t="str">
        <f>IF($C633="","",Datos!$H$26)</f>
        <v/>
      </c>
      <c r="L633" s="409" t="str">
        <f>IF($I633="","",INDEX(Datos!$D$25:$I$33,MATCH('G. VAR. MAKRO'!$M633,Datos!$E$25:$E$33,0),MATCH('G. VAR. MAKRO'!$L$6,Datos!$D$26:$I$26,0)))</f>
        <v/>
      </c>
      <c r="M633" s="407" t="str">
        <f>IF($I633="","",INDEX('Res.Aux.'!$A$12:$AE$722,MATCH($B633,'Res.Aux.'!$Y$12:$Y$722,0),MATCH(M$6,'Res.Aux.'!$A$22:$AE$22,0)))</f>
        <v/>
      </c>
      <c r="N633" s="410" t="str">
        <f>IF($B633="-","",INDEX('Res.Aux.'!$A$12:$AE$722,MATCH($B633,'Res.Aux.'!$Y$12:$Y$722,0),MATCH(N$6,'Res.Aux.'!$A$14:$AE$14,0)))</f>
        <v/>
      </c>
      <c r="O633" s="411"/>
      <c r="P633" s="412" t="str">
        <f t="shared" si="166"/>
        <v/>
      </c>
      <c r="Q633" s="413" t="str">
        <f t="shared" si="169"/>
        <v>ù</v>
      </c>
      <c r="R633" s="414" t="str">
        <f>IF($B633="-","",INDEX('Res.Aux.'!$A$12:$AE$722,MATCH($B633,'Res.Aux.'!$Y$12:$Y$722,0),MATCH(R$6,'Res.Aux.'!$A$15:$AE$15,0)))</f>
        <v/>
      </c>
      <c r="S633" s="415" t="str">
        <f>IF($B633="-","",INDEX('Res.Aux.'!$A$12:$AE$722,MATCH($B633,'Res.Aux.'!$Y$12:$Y$722,0),MATCH(S$6,'Res.Aux.'!$A$15:$AE$15,0)))</f>
        <v/>
      </c>
      <c r="T633" s="415" t="str">
        <f>IF($B633="-","",INDEX('Res.Aux.'!$A$12:$AE$722,MATCH($B633,'Res.Aux.'!$Y$12:$Y$722,0),MATCH(T$6,'Res.Aux.'!$A$15:$AE$15,0)))</f>
        <v/>
      </c>
      <c r="U633" s="416" t="str">
        <f>IF($B633="-","",INDEX('Res.Aux.'!$A$12:$AE$722,MATCH($B633,'Res.Aux.'!$Y$12:$Y$722,0),MATCH(U$6,'Res.Aux.'!$A$15:$AE$15,0)))</f>
        <v/>
      </c>
      <c r="V633" s="417"/>
      <c r="W633" s="414" t="str">
        <f t="shared" si="170"/>
        <v>-</v>
      </c>
      <c r="X633" s="415" t="str">
        <f t="shared" si="171"/>
        <v>-</v>
      </c>
      <c r="Y633" s="415" t="str">
        <f t="shared" si="172"/>
        <v>-</v>
      </c>
      <c r="Z633" s="416" t="str">
        <f t="shared" si="173"/>
        <v>-</v>
      </c>
      <c r="AA633" s="417"/>
      <c r="AB633" s="414" t="str">
        <f t="shared" si="174"/>
        <v>-</v>
      </c>
      <c r="AC633" s="415" t="str">
        <f t="shared" si="175"/>
        <v>-</v>
      </c>
      <c r="AD633" s="415" t="str">
        <f t="shared" si="176"/>
        <v>-</v>
      </c>
      <c r="AE633" s="416" t="str">
        <f t="shared" si="177"/>
        <v>-</v>
      </c>
      <c r="AF633" s="417"/>
      <c r="AG633" s="410" t="str">
        <f t="shared" si="178"/>
        <v>-</v>
      </c>
      <c r="AH633" s="417"/>
      <c r="AI633" s="418" t="str">
        <f t="shared" si="179"/>
        <v>ù</v>
      </c>
      <c r="AJ633" s="419" t="str">
        <f t="shared" si="180"/>
        <v>~</v>
      </c>
      <c r="AK633" s="417"/>
      <c r="AL633" s="414" t="str">
        <f t="shared" si="181"/>
        <v>-</v>
      </c>
      <c r="AM633" s="416" t="str">
        <f t="shared" si="182"/>
        <v>-</v>
      </c>
    </row>
    <row r="634" spans="2:39" ht="15" x14ac:dyDescent="0.3">
      <c r="B634" s="400" t="str">
        <f>IF(MAX(B$7:B633)+1&gt;MAX('Res.Aux.'!$Y$23:$Y$722),"-",MAX(B$7:B633)+1)</f>
        <v>-</v>
      </c>
      <c r="C634" s="401" t="str">
        <f>IF($B634="-","",INDEX('Res.Aux.'!$A$12:$AE$722,MATCH($B634,'Res.Aux.'!$Y$12:$Y$722,0),MATCH(C$6,'Res.Aux.'!$A$14:$AE$14,0)))</f>
        <v/>
      </c>
      <c r="D634" s="402" t="str">
        <f t="shared" si="167"/>
        <v/>
      </c>
      <c r="E634" s="403" t="str">
        <f>IF($B634="-","",INDEX('Res.Aux.'!$A$12:$AE$722,MATCH($B634,'Res.Aux.'!$Y$12:$Y$722,0),MATCH(E$6,'Res.Aux.'!$A$14:$AE$14,0)))</f>
        <v/>
      </c>
      <c r="F634" s="402" t="str">
        <f t="shared" si="168"/>
        <v/>
      </c>
      <c r="G634" s="404" t="str">
        <f>IF($B634="-","",INDEX('Res.Aux.'!$A$12:$AE$722,MATCH($B634,'Res.Aux.'!$Y$12:$Y$722,0),MATCH(G$6,'Res.Aux.'!$A$14:$AE$14,0)))</f>
        <v/>
      </c>
      <c r="H634" s="405" t="str">
        <f>IF($B634="-","",Datos!$I$16)</f>
        <v/>
      </c>
      <c r="I634" s="406" t="str">
        <f>IF($C634="","",Datos!$G$16)</f>
        <v/>
      </c>
      <c r="J634" s="407" t="str">
        <f>IF($B634="-","",INDEX('Res.Aux.'!$A$12:$AE$722,MATCH($B634,'Res.Aux.'!$Y$12:$Y$722,0),MATCH(J$6,'Res.Aux.'!$A$14:$AE$14,0)))</f>
        <v/>
      </c>
      <c r="K634" s="408" t="str">
        <f>IF($C634="","",Datos!$H$26)</f>
        <v/>
      </c>
      <c r="L634" s="409" t="str">
        <f>IF($I634="","",INDEX(Datos!$D$25:$I$33,MATCH('G. VAR. MAKRO'!$M634,Datos!$E$25:$E$33,0),MATCH('G. VAR. MAKRO'!$L$6,Datos!$D$26:$I$26,0)))</f>
        <v/>
      </c>
      <c r="M634" s="407" t="str">
        <f>IF($I634="","",INDEX('Res.Aux.'!$A$12:$AE$722,MATCH($B634,'Res.Aux.'!$Y$12:$Y$722,0),MATCH(M$6,'Res.Aux.'!$A$22:$AE$22,0)))</f>
        <v/>
      </c>
      <c r="N634" s="410" t="str">
        <f>IF($B634="-","",INDEX('Res.Aux.'!$A$12:$AE$722,MATCH($B634,'Res.Aux.'!$Y$12:$Y$722,0),MATCH(N$6,'Res.Aux.'!$A$14:$AE$14,0)))</f>
        <v/>
      </c>
      <c r="O634" s="411"/>
      <c r="P634" s="412" t="str">
        <f t="shared" si="166"/>
        <v/>
      </c>
      <c r="Q634" s="413" t="str">
        <f t="shared" si="169"/>
        <v>ù</v>
      </c>
      <c r="R634" s="414" t="str">
        <f>IF($B634="-","",INDEX('Res.Aux.'!$A$12:$AE$722,MATCH($B634,'Res.Aux.'!$Y$12:$Y$722,0),MATCH(R$6,'Res.Aux.'!$A$15:$AE$15,0)))</f>
        <v/>
      </c>
      <c r="S634" s="415" t="str">
        <f>IF($B634="-","",INDEX('Res.Aux.'!$A$12:$AE$722,MATCH($B634,'Res.Aux.'!$Y$12:$Y$722,0),MATCH(S$6,'Res.Aux.'!$A$15:$AE$15,0)))</f>
        <v/>
      </c>
      <c r="T634" s="415" t="str">
        <f>IF($B634="-","",INDEX('Res.Aux.'!$A$12:$AE$722,MATCH($B634,'Res.Aux.'!$Y$12:$Y$722,0),MATCH(T$6,'Res.Aux.'!$A$15:$AE$15,0)))</f>
        <v/>
      </c>
      <c r="U634" s="416" t="str">
        <f>IF($B634="-","",INDEX('Res.Aux.'!$A$12:$AE$722,MATCH($B634,'Res.Aux.'!$Y$12:$Y$722,0),MATCH(U$6,'Res.Aux.'!$A$15:$AE$15,0)))</f>
        <v/>
      </c>
      <c r="V634" s="417"/>
      <c r="W634" s="414" t="str">
        <f t="shared" si="170"/>
        <v>-</v>
      </c>
      <c r="X634" s="415" t="str">
        <f t="shared" si="171"/>
        <v>-</v>
      </c>
      <c r="Y634" s="415" t="str">
        <f t="shared" si="172"/>
        <v>-</v>
      </c>
      <c r="Z634" s="416" t="str">
        <f t="shared" si="173"/>
        <v>-</v>
      </c>
      <c r="AA634" s="417"/>
      <c r="AB634" s="414" t="str">
        <f t="shared" si="174"/>
        <v>-</v>
      </c>
      <c r="AC634" s="415" t="str">
        <f t="shared" si="175"/>
        <v>-</v>
      </c>
      <c r="AD634" s="415" t="str">
        <f t="shared" si="176"/>
        <v>-</v>
      </c>
      <c r="AE634" s="416" t="str">
        <f t="shared" si="177"/>
        <v>-</v>
      </c>
      <c r="AF634" s="417"/>
      <c r="AG634" s="410" t="str">
        <f t="shared" si="178"/>
        <v>-</v>
      </c>
      <c r="AH634" s="417"/>
      <c r="AI634" s="418" t="str">
        <f t="shared" si="179"/>
        <v>ù</v>
      </c>
      <c r="AJ634" s="419" t="str">
        <f t="shared" si="180"/>
        <v>~</v>
      </c>
      <c r="AK634" s="417"/>
      <c r="AL634" s="414" t="str">
        <f t="shared" si="181"/>
        <v>-</v>
      </c>
      <c r="AM634" s="416" t="str">
        <f t="shared" si="182"/>
        <v>-</v>
      </c>
    </row>
    <row r="635" spans="2:39" ht="15" x14ac:dyDescent="0.3">
      <c r="B635" s="400" t="str">
        <f>IF(MAX(B$7:B634)+1&gt;MAX('Res.Aux.'!$Y$23:$Y$722),"-",MAX(B$7:B634)+1)</f>
        <v>-</v>
      </c>
      <c r="C635" s="401" t="str">
        <f>IF($B635="-","",INDEX('Res.Aux.'!$A$12:$AE$722,MATCH($B635,'Res.Aux.'!$Y$12:$Y$722,0),MATCH(C$6,'Res.Aux.'!$A$14:$AE$14,0)))</f>
        <v/>
      </c>
      <c r="D635" s="402" t="str">
        <f t="shared" si="167"/>
        <v/>
      </c>
      <c r="E635" s="403" t="str">
        <f>IF($B635="-","",INDEX('Res.Aux.'!$A$12:$AE$722,MATCH($B635,'Res.Aux.'!$Y$12:$Y$722,0),MATCH(E$6,'Res.Aux.'!$A$14:$AE$14,0)))</f>
        <v/>
      </c>
      <c r="F635" s="402" t="str">
        <f t="shared" si="168"/>
        <v/>
      </c>
      <c r="G635" s="404" t="str">
        <f>IF($B635="-","",INDEX('Res.Aux.'!$A$12:$AE$722,MATCH($B635,'Res.Aux.'!$Y$12:$Y$722,0),MATCH(G$6,'Res.Aux.'!$A$14:$AE$14,0)))</f>
        <v/>
      </c>
      <c r="H635" s="405" t="str">
        <f>IF($B635="-","",Datos!$I$16)</f>
        <v/>
      </c>
      <c r="I635" s="406" t="str">
        <f>IF($C635="","",Datos!$G$16)</f>
        <v/>
      </c>
      <c r="J635" s="407" t="str">
        <f>IF($B635="-","",INDEX('Res.Aux.'!$A$12:$AE$722,MATCH($B635,'Res.Aux.'!$Y$12:$Y$722,0),MATCH(J$6,'Res.Aux.'!$A$14:$AE$14,0)))</f>
        <v/>
      </c>
      <c r="K635" s="408" t="str">
        <f>IF($C635="","",Datos!$H$26)</f>
        <v/>
      </c>
      <c r="L635" s="409" t="str">
        <f>IF($I635="","",INDEX(Datos!$D$25:$I$33,MATCH('G. VAR. MAKRO'!$M635,Datos!$E$25:$E$33,0),MATCH('G. VAR. MAKRO'!$L$6,Datos!$D$26:$I$26,0)))</f>
        <v/>
      </c>
      <c r="M635" s="407" t="str">
        <f>IF($I635="","",INDEX('Res.Aux.'!$A$12:$AE$722,MATCH($B635,'Res.Aux.'!$Y$12:$Y$722,0),MATCH(M$6,'Res.Aux.'!$A$22:$AE$22,0)))</f>
        <v/>
      </c>
      <c r="N635" s="410" t="str">
        <f>IF($B635="-","",INDEX('Res.Aux.'!$A$12:$AE$722,MATCH($B635,'Res.Aux.'!$Y$12:$Y$722,0),MATCH(N$6,'Res.Aux.'!$A$14:$AE$14,0)))</f>
        <v/>
      </c>
      <c r="O635" s="411"/>
      <c r="P635" s="412" t="str">
        <f t="shared" si="166"/>
        <v/>
      </c>
      <c r="Q635" s="413" t="str">
        <f t="shared" si="169"/>
        <v>ù</v>
      </c>
      <c r="R635" s="414" t="str">
        <f>IF($B635="-","",INDEX('Res.Aux.'!$A$12:$AE$722,MATCH($B635,'Res.Aux.'!$Y$12:$Y$722,0),MATCH(R$6,'Res.Aux.'!$A$15:$AE$15,0)))</f>
        <v/>
      </c>
      <c r="S635" s="415" t="str">
        <f>IF($B635="-","",INDEX('Res.Aux.'!$A$12:$AE$722,MATCH($B635,'Res.Aux.'!$Y$12:$Y$722,0),MATCH(S$6,'Res.Aux.'!$A$15:$AE$15,0)))</f>
        <v/>
      </c>
      <c r="T635" s="415" t="str">
        <f>IF($B635="-","",INDEX('Res.Aux.'!$A$12:$AE$722,MATCH($B635,'Res.Aux.'!$Y$12:$Y$722,0),MATCH(T$6,'Res.Aux.'!$A$15:$AE$15,0)))</f>
        <v/>
      </c>
      <c r="U635" s="416" t="str">
        <f>IF($B635="-","",INDEX('Res.Aux.'!$A$12:$AE$722,MATCH($B635,'Res.Aux.'!$Y$12:$Y$722,0),MATCH(U$6,'Res.Aux.'!$A$15:$AE$15,0)))</f>
        <v/>
      </c>
      <c r="V635" s="417"/>
      <c r="W635" s="414" t="str">
        <f t="shared" si="170"/>
        <v>-</v>
      </c>
      <c r="X635" s="415" t="str">
        <f t="shared" si="171"/>
        <v>-</v>
      </c>
      <c r="Y635" s="415" t="str">
        <f t="shared" si="172"/>
        <v>-</v>
      </c>
      <c r="Z635" s="416" t="str">
        <f t="shared" si="173"/>
        <v>-</v>
      </c>
      <c r="AA635" s="417"/>
      <c r="AB635" s="414" t="str">
        <f t="shared" si="174"/>
        <v>-</v>
      </c>
      <c r="AC635" s="415" t="str">
        <f t="shared" si="175"/>
        <v>-</v>
      </c>
      <c r="AD635" s="415" t="str">
        <f t="shared" si="176"/>
        <v>-</v>
      </c>
      <c r="AE635" s="416" t="str">
        <f t="shared" si="177"/>
        <v>-</v>
      </c>
      <c r="AF635" s="417"/>
      <c r="AG635" s="410" t="str">
        <f t="shared" si="178"/>
        <v>-</v>
      </c>
      <c r="AH635" s="417"/>
      <c r="AI635" s="418" t="str">
        <f t="shared" si="179"/>
        <v>ù</v>
      </c>
      <c r="AJ635" s="419" t="str">
        <f t="shared" si="180"/>
        <v>~</v>
      </c>
      <c r="AK635" s="417"/>
      <c r="AL635" s="414" t="str">
        <f t="shared" si="181"/>
        <v>-</v>
      </c>
      <c r="AM635" s="416" t="str">
        <f t="shared" si="182"/>
        <v>-</v>
      </c>
    </row>
    <row r="636" spans="2:39" ht="15" x14ac:dyDescent="0.3">
      <c r="B636" s="400" t="str">
        <f>IF(MAX(B$7:B635)+1&gt;MAX('Res.Aux.'!$Y$23:$Y$722),"-",MAX(B$7:B635)+1)</f>
        <v>-</v>
      </c>
      <c r="C636" s="401" t="str">
        <f>IF($B636="-","",INDEX('Res.Aux.'!$A$12:$AE$722,MATCH($B636,'Res.Aux.'!$Y$12:$Y$722,0),MATCH(C$6,'Res.Aux.'!$A$14:$AE$14,0)))</f>
        <v/>
      </c>
      <c r="D636" s="402" t="str">
        <f t="shared" si="167"/>
        <v/>
      </c>
      <c r="E636" s="403" t="str">
        <f>IF($B636="-","",INDEX('Res.Aux.'!$A$12:$AE$722,MATCH($B636,'Res.Aux.'!$Y$12:$Y$722,0),MATCH(E$6,'Res.Aux.'!$A$14:$AE$14,0)))</f>
        <v/>
      </c>
      <c r="F636" s="402" t="str">
        <f t="shared" si="168"/>
        <v/>
      </c>
      <c r="G636" s="404" t="str">
        <f>IF($B636="-","",INDEX('Res.Aux.'!$A$12:$AE$722,MATCH($B636,'Res.Aux.'!$Y$12:$Y$722,0),MATCH(G$6,'Res.Aux.'!$A$14:$AE$14,0)))</f>
        <v/>
      </c>
      <c r="H636" s="405" t="str">
        <f>IF($B636="-","",Datos!$I$16)</f>
        <v/>
      </c>
      <c r="I636" s="406" t="str">
        <f>IF($C636="","",Datos!$G$16)</f>
        <v/>
      </c>
      <c r="J636" s="407" t="str">
        <f>IF($B636="-","",INDEX('Res.Aux.'!$A$12:$AE$722,MATCH($B636,'Res.Aux.'!$Y$12:$Y$722,0),MATCH(J$6,'Res.Aux.'!$A$14:$AE$14,0)))</f>
        <v/>
      </c>
      <c r="K636" s="408" t="str">
        <f>IF($C636="","",Datos!$H$26)</f>
        <v/>
      </c>
      <c r="L636" s="409" t="str">
        <f>IF($I636="","",INDEX(Datos!$D$25:$I$33,MATCH('G. VAR. MAKRO'!$M636,Datos!$E$25:$E$33,0),MATCH('G. VAR. MAKRO'!$L$6,Datos!$D$26:$I$26,0)))</f>
        <v/>
      </c>
      <c r="M636" s="407" t="str">
        <f>IF($I636="","",INDEX('Res.Aux.'!$A$12:$AE$722,MATCH($B636,'Res.Aux.'!$Y$12:$Y$722,0),MATCH(M$6,'Res.Aux.'!$A$22:$AE$22,0)))</f>
        <v/>
      </c>
      <c r="N636" s="410" t="str">
        <f>IF($B636="-","",INDEX('Res.Aux.'!$A$12:$AE$722,MATCH($B636,'Res.Aux.'!$Y$12:$Y$722,0),MATCH(N$6,'Res.Aux.'!$A$14:$AE$14,0)))</f>
        <v/>
      </c>
      <c r="O636" s="411"/>
      <c r="P636" s="412" t="str">
        <f t="shared" si="166"/>
        <v/>
      </c>
      <c r="Q636" s="413" t="str">
        <f t="shared" si="169"/>
        <v>ù</v>
      </c>
      <c r="R636" s="414" t="str">
        <f>IF($B636="-","",INDEX('Res.Aux.'!$A$12:$AE$722,MATCH($B636,'Res.Aux.'!$Y$12:$Y$722,0),MATCH(R$6,'Res.Aux.'!$A$15:$AE$15,0)))</f>
        <v/>
      </c>
      <c r="S636" s="415" t="str">
        <f>IF($B636="-","",INDEX('Res.Aux.'!$A$12:$AE$722,MATCH($B636,'Res.Aux.'!$Y$12:$Y$722,0),MATCH(S$6,'Res.Aux.'!$A$15:$AE$15,0)))</f>
        <v/>
      </c>
      <c r="T636" s="415" t="str">
        <f>IF($B636="-","",INDEX('Res.Aux.'!$A$12:$AE$722,MATCH($B636,'Res.Aux.'!$Y$12:$Y$722,0),MATCH(T$6,'Res.Aux.'!$A$15:$AE$15,0)))</f>
        <v/>
      </c>
      <c r="U636" s="416" t="str">
        <f>IF($B636="-","",INDEX('Res.Aux.'!$A$12:$AE$722,MATCH($B636,'Res.Aux.'!$Y$12:$Y$722,0),MATCH(U$6,'Res.Aux.'!$A$15:$AE$15,0)))</f>
        <v/>
      </c>
      <c r="V636" s="417"/>
      <c r="W636" s="414" t="str">
        <f t="shared" si="170"/>
        <v>-</v>
      </c>
      <c r="X636" s="415" t="str">
        <f t="shared" si="171"/>
        <v>-</v>
      </c>
      <c r="Y636" s="415" t="str">
        <f t="shared" si="172"/>
        <v>-</v>
      </c>
      <c r="Z636" s="416" t="str">
        <f t="shared" si="173"/>
        <v>-</v>
      </c>
      <c r="AA636" s="417"/>
      <c r="AB636" s="414" t="str">
        <f t="shared" si="174"/>
        <v>-</v>
      </c>
      <c r="AC636" s="415" t="str">
        <f t="shared" si="175"/>
        <v>-</v>
      </c>
      <c r="AD636" s="415" t="str">
        <f t="shared" si="176"/>
        <v>-</v>
      </c>
      <c r="AE636" s="416" t="str">
        <f t="shared" si="177"/>
        <v>-</v>
      </c>
      <c r="AF636" s="417"/>
      <c r="AG636" s="410" t="str">
        <f t="shared" si="178"/>
        <v>-</v>
      </c>
      <c r="AH636" s="417"/>
      <c r="AI636" s="418" t="str">
        <f t="shared" si="179"/>
        <v>ù</v>
      </c>
      <c r="AJ636" s="419" t="str">
        <f t="shared" si="180"/>
        <v>~</v>
      </c>
      <c r="AK636" s="417"/>
      <c r="AL636" s="414" t="str">
        <f t="shared" si="181"/>
        <v>-</v>
      </c>
      <c r="AM636" s="416" t="str">
        <f t="shared" si="182"/>
        <v>-</v>
      </c>
    </row>
    <row r="637" spans="2:39" ht="15" x14ac:dyDescent="0.3">
      <c r="B637" s="400" t="str">
        <f>IF(MAX(B$7:B636)+1&gt;MAX('Res.Aux.'!$Y$23:$Y$722),"-",MAX(B$7:B636)+1)</f>
        <v>-</v>
      </c>
      <c r="C637" s="401" t="str">
        <f>IF($B637="-","",INDEX('Res.Aux.'!$A$12:$AE$722,MATCH($B637,'Res.Aux.'!$Y$12:$Y$722,0),MATCH(C$6,'Res.Aux.'!$A$14:$AE$14,0)))</f>
        <v/>
      </c>
      <c r="D637" s="402" t="str">
        <f t="shared" si="167"/>
        <v/>
      </c>
      <c r="E637" s="403" t="str">
        <f>IF($B637="-","",INDEX('Res.Aux.'!$A$12:$AE$722,MATCH($B637,'Res.Aux.'!$Y$12:$Y$722,0),MATCH(E$6,'Res.Aux.'!$A$14:$AE$14,0)))</f>
        <v/>
      </c>
      <c r="F637" s="402" t="str">
        <f t="shared" si="168"/>
        <v/>
      </c>
      <c r="G637" s="404" t="str">
        <f>IF($B637="-","",INDEX('Res.Aux.'!$A$12:$AE$722,MATCH($B637,'Res.Aux.'!$Y$12:$Y$722,0),MATCH(G$6,'Res.Aux.'!$A$14:$AE$14,0)))</f>
        <v/>
      </c>
      <c r="H637" s="405" t="str">
        <f>IF($B637="-","",Datos!$I$16)</f>
        <v/>
      </c>
      <c r="I637" s="406" t="str">
        <f>IF($C637="","",Datos!$G$16)</f>
        <v/>
      </c>
      <c r="J637" s="407" t="str">
        <f>IF($B637="-","",INDEX('Res.Aux.'!$A$12:$AE$722,MATCH($B637,'Res.Aux.'!$Y$12:$Y$722,0),MATCH(J$6,'Res.Aux.'!$A$14:$AE$14,0)))</f>
        <v/>
      </c>
      <c r="K637" s="408" t="str">
        <f>IF($C637="","",Datos!$H$26)</f>
        <v/>
      </c>
      <c r="L637" s="409" t="str">
        <f>IF($I637="","",INDEX(Datos!$D$25:$I$33,MATCH('G. VAR. MAKRO'!$M637,Datos!$E$25:$E$33,0),MATCH('G. VAR. MAKRO'!$L$6,Datos!$D$26:$I$26,0)))</f>
        <v/>
      </c>
      <c r="M637" s="407" t="str">
        <f>IF($I637="","",INDEX('Res.Aux.'!$A$12:$AE$722,MATCH($B637,'Res.Aux.'!$Y$12:$Y$722,0),MATCH(M$6,'Res.Aux.'!$A$22:$AE$22,0)))</f>
        <v/>
      </c>
      <c r="N637" s="410" t="str">
        <f>IF($B637="-","",INDEX('Res.Aux.'!$A$12:$AE$722,MATCH($B637,'Res.Aux.'!$Y$12:$Y$722,0),MATCH(N$6,'Res.Aux.'!$A$14:$AE$14,0)))</f>
        <v/>
      </c>
      <c r="O637" s="411"/>
      <c r="P637" s="412" t="str">
        <f t="shared" si="166"/>
        <v/>
      </c>
      <c r="Q637" s="413" t="str">
        <f t="shared" si="169"/>
        <v>ù</v>
      </c>
      <c r="R637" s="414" t="str">
        <f>IF($B637="-","",INDEX('Res.Aux.'!$A$12:$AE$722,MATCH($B637,'Res.Aux.'!$Y$12:$Y$722,0),MATCH(R$6,'Res.Aux.'!$A$15:$AE$15,0)))</f>
        <v/>
      </c>
      <c r="S637" s="415" t="str">
        <f>IF($B637="-","",INDEX('Res.Aux.'!$A$12:$AE$722,MATCH($B637,'Res.Aux.'!$Y$12:$Y$722,0),MATCH(S$6,'Res.Aux.'!$A$15:$AE$15,0)))</f>
        <v/>
      </c>
      <c r="T637" s="415" t="str">
        <f>IF($B637="-","",INDEX('Res.Aux.'!$A$12:$AE$722,MATCH($B637,'Res.Aux.'!$Y$12:$Y$722,0),MATCH(T$6,'Res.Aux.'!$A$15:$AE$15,0)))</f>
        <v/>
      </c>
      <c r="U637" s="416" t="str">
        <f>IF($B637="-","",INDEX('Res.Aux.'!$A$12:$AE$722,MATCH($B637,'Res.Aux.'!$Y$12:$Y$722,0),MATCH(U$6,'Res.Aux.'!$A$15:$AE$15,0)))</f>
        <v/>
      </c>
      <c r="V637" s="417"/>
      <c r="W637" s="414" t="str">
        <f t="shared" si="170"/>
        <v>-</v>
      </c>
      <c r="X637" s="415" t="str">
        <f t="shared" si="171"/>
        <v>-</v>
      </c>
      <c r="Y637" s="415" t="str">
        <f t="shared" si="172"/>
        <v>-</v>
      </c>
      <c r="Z637" s="416" t="str">
        <f t="shared" si="173"/>
        <v>-</v>
      </c>
      <c r="AA637" s="417"/>
      <c r="AB637" s="414" t="str">
        <f t="shared" si="174"/>
        <v>-</v>
      </c>
      <c r="AC637" s="415" t="str">
        <f t="shared" si="175"/>
        <v>-</v>
      </c>
      <c r="AD637" s="415" t="str">
        <f t="shared" si="176"/>
        <v>-</v>
      </c>
      <c r="AE637" s="416" t="str">
        <f t="shared" si="177"/>
        <v>-</v>
      </c>
      <c r="AF637" s="417"/>
      <c r="AG637" s="410" t="str">
        <f t="shared" si="178"/>
        <v>-</v>
      </c>
      <c r="AH637" s="417"/>
      <c r="AI637" s="418" t="str">
        <f t="shared" si="179"/>
        <v>ù</v>
      </c>
      <c r="AJ637" s="419" t="str">
        <f t="shared" si="180"/>
        <v>~</v>
      </c>
      <c r="AK637" s="417"/>
      <c r="AL637" s="414" t="str">
        <f t="shared" si="181"/>
        <v>-</v>
      </c>
      <c r="AM637" s="416" t="str">
        <f t="shared" si="182"/>
        <v>-</v>
      </c>
    </row>
    <row r="638" spans="2:39" ht="15" x14ac:dyDescent="0.3">
      <c r="B638" s="400" t="str">
        <f>IF(MAX(B$7:B637)+1&gt;MAX('Res.Aux.'!$Y$23:$Y$722),"-",MAX(B$7:B637)+1)</f>
        <v>-</v>
      </c>
      <c r="C638" s="401" t="str">
        <f>IF($B638="-","",INDEX('Res.Aux.'!$A$12:$AE$722,MATCH($B638,'Res.Aux.'!$Y$12:$Y$722,0),MATCH(C$6,'Res.Aux.'!$A$14:$AE$14,0)))</f>
        <v/>
      </c>
      <c r="D638" s="402" t="str">
        <f t="shared" si="167"/>
        <v/>
      </c>
      <c r="E638" s="403" t="str">
        <f>IF($B638="-","",INDEX('Res.Aux.'!$A$12:$AE$722,MATCH($B638,'Res.Aux.'!$Y$12:$Y$722,0),MATCH(E$6,'Res.Aux.'!$A$14:$AE$14,0)))</f>
        <v/>
      </c>
      <c r="F638" s="402" t="str">
        <f t="shared" si="168"/>
        <v/>
      </c>
      <c r="G638" s="404" t="str">
        <f>IF($B638="-","",INDEX('Res.Aux.'!$A$12:$AE$722,MATCH($B638,'Res.Aux.'!$Y$12:$Y$722,0),MATCH(G$6,'Res.Aux.'!$A$14:$AE$14,0)))</f>
        <v/>
      </c>
      <c r="H638" s="405" t="str">
        <f>IF($B638="-","",Datos!$I$16)</f>
        <v/>
      </c>
      <c r="I638" s="406" t="str">
        <f>IF($C638="","",Datos!$G$16)</f>
        <v/>
      </c>
      <c r="J638" s="407" t="str">
        <f>IF($B638="-","",INDEX('Res.Aux.'!$A$12:$AE$722,MATCH($B638,'Res.Aux.'!$Y$12:$Y$722,0),MATCH(J$6,'Res.Aux.'!$A$14:$AE$14,0)))</f>
        <v/>
      </c>
      <c r="K638" s="408" t="str">
        <f>IF($C638="","",Datos!$H$26)</f>
        <v/>
      </c>
      <c r="L638" s="409" t="str">
        <f>IF($I638="","",INDEX(Datos!$D$25:$I$33,MATCH('G. VAR. MAKRO'!$M638,Datos!$E$25:$E$33,0),MATCH('G. VAR. MAKRO'!$L$6,Datos!$D$26:$I$26,0)))</f>
        <v/>
      </c>
      <c r="M638" s="407" t="str">
        <f>IF($I638="","",INDEX('Res.Aux.'!$A$12:$AE$722,MATCH($B638,'Res.Aux.'!$Y$12:$Y$722,0),MATCH(M$6,'Res.Aux.'!$A$22:$AE$22,0)))</f>
        <v/>
      </c>
      <c r="N638" s="410" t="str">
        <f>IF($B638="-","",INDEX('Res.Aux.'!$A$12:$AE$722,MATCH($B638,'Res.Aux.'!$Y$12:$Y$722,0),MATCH(N$6,'Res.Aux.'!$A$14:$AE$14,0)))</f>
        <v/>
      </c>
      <c r="O638" s="411"/>
      <c r="P638" s="412" t="str">
        <f t="shared" si="166"/>
        <v/>
      </c>
      <c r="Q638" s="413" t="str">
        <f t="shared" si="169"/>
        <v>ù</v>
      </c>
      <c r="R638" s="414" t="str">
        <f>IF($B638="-","",INDEX('Res.Aux.'!$A$12:$AE$722,MATCH($B638,'Res.Aux.'!$Y$12:$Y$722,0),MATCH(R$6,'Res.Aux.'!$A$15:$AE$15,0)))</f>
        <v/>
      </c>
      <c r="S638" s="415" t="str">
        <f>IF($B638="-","",INDEX('Res.Aux.'!$A$12:$AE$722,MATCH($B638,'Res.Aux.'!$Y$12:$Y$722,0),MATCH(S$6,'Res.Aux.'!$A$15:$AE$15,0)))</f>
        <v/>
      </c>
      <c r="T638" s="415" t="str">
        <f>IF($B638="-","",INDEX('Res.Aux.'!$A$12:$AE$722,MATCH($B638,'Res.Aux.'!$Y$12:$Y$722,0),MATCH(T$6,'Res.Aux.'!$A$15:$AE$15,0)))</f>
        <v/>
      </c>
      <c r="U638" s="416" t="str">
        <f>IF($B638="-","",INDEX('Res.Aux.'!$A$12:$AE$722,MATCH($B638,'Res.Aux.'!$Y$12:$Y$722,0),MATCH(U$6,'Res.Aux.'!$A$15:$AE$15,0)))</f>
        <v/>
      </c>
      <c r="V638" s="417"/>
      <c r="W638" s="414" t="str">
        <f t="shared" si="170"/>
        <v>-</v>
      </c>
      <c r="X638" s="415" t="str">
        <f t="shared" si="171"/>
        <v>-</v>
      </c>
      <c r="Y638" s="415" t="str">
        <f t="shared" si="172"/>
        <v>-</v>
      </c>
      <c r="Z638" s="416" t="str">
        <f t="shared" si="173"/>
        <v>-</v>
      </c>
      <c r="AA638" s="417"/>
      <c r="AB638" s="414" t="str">
        <f t="shared" si="174"/>
        <v>-</v>
      </c>
      <c r="AC638" s="415" t="str">
        <f t="shared" si="175"/>
        <v>-</v>
      </c>
      <c r="AD638" s="415" t="str">
        <f t="shared" si="176"/>
        <v>-</v>
      </c>
      <c r="AE638" s="416" t="str">
        <f t="shared" si="177"/>
        <v>-</v>
      </c>
      <c r="AF638" s="417"/>
      <c r="AG638" s="410" t="str">
        <f t="shared" si="178"/>
        <v>-</v>
      </c>
      <c r="AH638" s="417"/>
      <c r="AI638" s="418" t="str">
        <f t="shared" si="179"/>
        <v>ù</v>
      </c>
      <c r="AJ638" s="419" t="str">
        <f t="shared" si="180"/>
        <v>~</v>
      </c>
      <c r="AK638" s="417"/>
      <c r="AL638" s="414" t="str">
        <f t="shared" si="181"/>
        <v>-</v>
      </c>
      <c r="AM638" s="416" t="str">
        <f t="shared" si="182"/>
        <v>-</v>
      </c>
    </row>
    <row r="639" spans="2:39" ht="15" x14ac:dyDescent="0.3">
      <c r="B639" s="400" t="str">
        <f>IF(MAX(B$7:B638)+1&gt;MAX('Res.Aux.'!$Y$23:$Y$722),"-",MAX(B$7:B638)+1)</f>
        <v>-</v>
      </c>
      <c r="C639" s="401" t="str">
        <f>IF($B639="-","",INDEX('Res.Aux.'!$A$12:$AE$722,MATCH($B639,'Res.Aux.'!$Y$12:$Y$722,0),MATCH(C$6,'Res.Aux.'!$A$14:$AE$14,0)))</f>
        <v/>
      </c>
      <c r="D639" s="402" t="str">
        <f t="shared" si="167"/>
        <v/>
      </c>
      <c r="E639" s="403" t="str">
        <f>IF($B639="-","",INDEX('Res.Aux.'!$A$12:$AE$722,MATCH($B639,'Res.Aux.'!$Y$12:$Y$722,0),MATCH(E$6,'Res.Aux.'!$A$14:$AE$14,0)))</f>
        <v/>
      </c>
      <c r="F639" s="402" t="str">
        <f t="shared" si="168"/>
        <v/>
      </c>
      <c r="G639" s="404" t="str">
        <f>IF($B639="-","",INDEX('Res.Aux.'!$A$12:$AE$722,MATCH($B639,'Res.Aux.'!$Y$12:$Y$722,0),MATCH(G$6,'Res.Aux.'!$A$14:$AE$14,0)))</f>
        <v/>
      </c>
      <c r="H639" s="405" t="str">
        <f>IF($B639="-","",Datos!$I$16)</f>
        <v/>
      </c>
      <c r="I639" s="406" t="str">
        <f>IF($C639="","",Datos!$G$16)</f>
        <v/>
      </c>
      <c r="J639" s="407" t="str">
        <f>IF($B639="-","",INDEX('Res.Aux.'!$A$12:$AE$722,MATCH($B639,'Res.Aux.'!$Y$12:$Y$722,0),MATCH(J$6,'Res.Aux.'!$A$14:$AE$14,0)))</f>
        <v/>
      </c>
      <c r="K639" s="408" t="str">
        <f>IF($C639="","",Datos!$H$26)</f>
        <v/>
      </c>
      <c r="L639" s="409" t="str">
        <f>IF($I639="","",INDEX(Datos!$D$25:$I$33,MATCH('G. VAR. MAKRO'!$M639,Datos!$E$25:$E$33,0),MATCH('G. VAR. MAKRO'!$L$6,Datos!$D$26:$I$26,0)))</f>
        <v/>
      </c>
      <c r="M639" s="407" t="str">
        <f>IF($I639="","",INDEX('Res.Aux.'!$A$12:$AE$722,MATCH($B639,'Res.Aux.'!$Y$12:$Y$722,0),MATCH(M$6,'Res.Aux.'!$A$22:$AE$22,0)))</f>
        <v/>
      </c>
      <c r="N639" s="410" t="str">
        <f>IF($B639="-","",INDEX('Res.Aux.'!$A$12:$AE$722,MATCH($B639,'Res.Aux.'!$Y$12:$Y$722,0),MATCH(N$6,'Res.Aux.'!$A$14:$AE$14,0)))</f>
        <v/>
      </c>
      <c r="O639" s="411"/>
      <c r="P639" s="412" t="str">
        <f t="shared" si="166"/>
        <v/>
      </c>
      <c r="Q639" s="413" t="str">
        <f t="shared" si="169"/>
        <v>ù</v>
      </c>
      <c r="R639" s="414" t="str">
        <f>IF($B639="-","",INDEX('Res.Aux.'!$A$12:$AE$722,MATCH($B639,'Res.Aux.'!$Y$12:$Y$722,0),MATCH(R$6,'Res.Aux.'!$A$15:$AE$15,0)))</f>
        <v/>
      </c>
      <c r="S639" s="415" t="str">
        <f>IF($B639="-","",INDEX('Res.Aux.'!$A$12:$AE$722,MATCH($B639,'Res.Aux.'!$Y$12:$Y$722,0),MATCH(S$6,'Res.Aux.'!$A$15:$AE$15,0)))</f>
        <v/>
      </c>
      <c r="T639" s="415" t="str">
        <f>IF($B639="-","",INDEX('Res.Aux.'!$A$12:$AE$722,MATCH($B639,'Res.Aux.'!$Y$12:$Y$722,0),MATCH(T$6,'Res.Aux.'!$A$15:$AE$15,0)))</f>
        <v/>
      </c>
      <c r="U639" s="416" t="str">
        <f>IF($B639="-","",INDEX('Res.Aux.'!$A$12:$AE$722,MATCH($B639,'Res.Aux.'!$Y$12:$Y$722,0),MATCH(U$6,'Res.Aux.'!$A$15:$AE$15,0)))</f>
        <v/>
      </c>
      <c r="V639" s="417"/>
      <c r="W639" s="414" t="str">
        <f t="shared" si="170"/>
        <v>-</v>
      </c>
      <c r="X639" s="415" t="str">
        <f t="shared" si="171"/>
        <v>-</v>
      </c>
      <c r="Y639" s="415" t="str">
        <f t="shared" si="172"/>
        <v>-</v>
      </c>
      <c r="Z639" s="416" t="str">
        <f t="shared" si="173"/>
        <v>-</v>
      </c>
      <c r="AA639" s="417"/>
      <c r="AB639" s="414" t="str">
        <f t="shared" si="174"/>
        <v>-</v>
      </c>
      <c r="AC639" s="415" t="str">
        <f t="shared" si="175"/>
        <v>-</v>
      </c>
      <c r="AD639" s="415" t="str">
        <f t="shared" si="176"/>
        <v>-</v>
      </c>
      <c r="AE639" s="416" t="str">
        <f t="shared" si="177"/>
        <v>-</v>
      </c>
      <c r="AF639" s="417"/>
      <c r="AG639" s="410" t="str">
        <f t="shared" si="178"/>
        <v>-</v>
      </c>
      <c r="AH639" s="417"/>
      <c r="AI639" s="418" t="str">
        <f t="shared" si="179"/>
        <v>ù</v>
      </c>
      <c r="AJ639" s="419" t="str">
        <f t="shared" si="180"/>
        <v>~</v>
      </c>
      <c r="AK639" s="417"/>
      <c r="AL639" s="414" t="str">
        <f t="shared" si="181"/>
        <v>-</v>
      </c>
      <c r="AM639" s="416" t="str">
        <f t="shared" si="182"/>
        <v>-</v>
      </c>
    </row>
    <row r="640" spans="2:39" ht="15" x14ac:dyDescent="0.3">
      <c r="B640" s="400" t="str">
        <f>IF(MAX(B$7:B639)+1&gt;MAX('Res.Aux.'!$Y$23:$Y$722),"-",MAX(B$7:B639)+1)</f>
        <v>-</v>
      </c>
      <c r="C640" s="401" t="str">
        <f>IF($B640="-","",INDEX('Res.Aux.'!$A$12:$AE$722,MATCH($B640,'Res.Aux.'!$Y$12:$Y$722,0),MATCH(C$6,'Res.Aux.'!$A$14:$AE$14,0)))</f>
        <v/>
      </c>
      <c r="D640" s="402" t="str">
        <f t="shared" si="167"/>
        <v/>
      </c>
      <c r="E640" s="403" t="str">
        <f>IF($B640="-","",INDEX('Res.Aux.'!$A$12:$AE$722,MATCH($B640,'Res.Aux.'!$Y$12:$Y$722,0),MATCH(E$6,'Res.Aux.'!$A$14:$AE$14,0)))</f>
        <v/>
      </c>
      <c r="F640" s="402" t="str">
        <f t="shared" si="168"/>
        <v/>
      </c>
      <c r="G640" s="404" t="str">
        <f>IF($B640="-","",INDEX('Res.Aux.'!$A$12:$AE$722,MATCH($B640,'Res.Aux.'!$Y$12:$Y$722,0),MATCH(G$6,'Res.Aux.'!$A$14:$AE$14,0)))</f>
        <v/>
      </c>
      <c r="H640" s="405" t="str">
        <f>IF($B640="-","",Datos!$I$16)</f>
        <v/>
      </c>
      <c r="I640" s="406" t="str">
        <f>IF($C640="","",Datos!$G$16)</f>
        <v/>
      </c>
      <c r="J640" s="407" t="str">
        <f>IF($B640="-","",INDEX('Res.Aux.'!$A$12:$AE$722,MATCH($B640,'Res.Aux.'!$Y$12:$Y$722,0),MATCH(J$6,'Res.Aux.'!$A$14:$AE$14,0)))</f>
        <v/>
      </c>
      <c r="K640" s="408" t="str">
        <f>IF($C640="","",Datos!$H$26)</f>
        <v/>
      </c>
      <c r="L640" s="409" t="str">
        <f>IF($I640="","",INDEX(Datos!$D$25:$I$33,MATCH('G. VAR. MAKRO'!$M640,Datos!$E$25:$E$33,0),MATCH('G. VAR. MAKRO'!$L$6,Datos!$D$26:$I$26,0)))</f>
        <v/>
      </c>
      <c r="M640" s="407" t="str">
        <f>IF($I640="","",INDEX('Res.Aux.'!$A$12:$AE$722,MATCH($B640,'Res.Aux.'!$Y$12:$Y$722,0),MATCH(M$6,'Res.Aux.'!$A$22:$AE$22,0)))</f>
        <v/>
      </c>
      <c r="N640" s="410" t="str">
        <f>IF($B640="-","",INDEX('Res.Aux.'!$A$12:$AE$722,MATCH($B640,'Res.Aux.'!$Y$12:$Y$722,0),MATCH(N$6,'Res.Aux.'!$A$14:$AE$14,0)))</f>
        <v/>
      </c>
      <c r="O640" s="411"/>
      <c r="P640" s="412" t="str">
        <f t="shared" si="166"/>
        <v/>
      </c>
      <c r="Q640" s="413" t="str">
        <f t="shared" si="169"/>
        <v>ù</v>
      </c>
      <c r="R640" s="414" t="str">
        <f>IF($B640="-","",INDEX('Res.Aux.'!$A$12:$AE$722,MATCH($B640,'Res.Aux.'!$Y$12:$Y$722,0),MATCH(R$6,'Res.Aux.'!$A$15:$AE$15,0)))</f>
        <v/>
      </c>
      <c r="S640" s="415" t="str">
        <f>IF($B640="-","",INDEX('Res.Aux.'!$A$12:$AE$722,MATCH($B640,'Res.Aux.'!$Y$12:$Y$722,0),MATCH(S$6,'Res.Aux.'!$A$15:$AE$15,0)))</f>
        <v/>
      </c>
      <c r="T640" s="415" t="str">
        <f>IF($B640="-","",INDEX('Res.Aux.'!$A$12:$AE$722,MATCH($B640,'Res.Aux.'!$Y$12:$Y$722,0),MATCH(T$6,'Res.Aux.'!$A$15:$AE$15,0)))</f>
        <v/>
      </c>
      <c r="U640" s="416" t="str">
        <f>IF($B640="-","",INDEX('Res.Aux.'!$A$12:$AE$722,MATCH($B640,'Res.Aux.'!$Y$12:$Y$722,0),MATCH(U$6,'Res.Aux.'!$A$15:$AE$15,0)))</f>
        <v/>
      </c>
      <c r="V640" s="417"/>
      <c r="W640" s="414" t="str">
        <f t="shared" si="170"/>
        <v>-</v>
      </c>
      <c r="X640" s="415" t="str">
        <f t="shared" si="171"/>
        <v>-</v>
      </c>
      <c r="Y640" s="415" t="str">
        <f t="shared" si="172"/>
        <v>-</v>
      </c>
      <c r="Z640" s="416" t="str">
        <f t="shared" si="173"/>
        <v>-</v>
      </c>
      <c r="AA640" s="417"/>
      <c r="AB640" s="414" t="str">
        <f t="shared" si="174"/>
        <v>-</v>
      </c>
      <c r="AC640" s="415" t="str">
        <f t="shared" si="175"/>
        <v>-</v>
      </c>
      <c r="AD640" s="415" t="str">
        <f t="shared" si="176"/>
        <v>-</v>
      </c>
      <c r="AE640" s="416" t="str">
        <f t="shared" si="177"/>
        <v>-</v>
      </c>
      <c r="AF640" s="417"/>
      <c r="AG640" s="410" t="str">
        <f t="shared" si="178"/>
        <v>-</v>
      </c>
      <c r="AH640" s="417"/>
      <c r="AI640" s="418" t="str">
        <f t="shared" si="179"/>
        <v>ù</v>
      </c>
      <c r="AJ640" s="419" t="str">
        <f t="shared" si="180"/>
        <v>~</v>
      </c>
      <c r="AK640" s="417"/>
      <c r="AL640" s="414" t="str">
        <f t="shared" si="181"/>
        <v>-</v>
      </c>
      <c r="AM640" s="416" t="str">
        <f t="shared" si="182"/>
        <v>-</v>
      </c>
    </row>
    <row r="641" spans="2:39" ht="15" x14ac:dyDescent="0.3">
      <c r="B641" s="400" t="str">
        <f>IF(MAX(B$7:B640)+1&gt;MAX('Res.Aux.'!$Y$23:$Y$722),"-",MAX(B$7:B640)+1)</f>
        <v>-</v>
      </c>
      <c r="C641" s="401" t="str">
        <f>IF($B641="-","",INDEX('Res.Aux.'!$A$12:$AE$722,MATCH($B641,'Res.Aux.'!$Y$12:$Y$722,0),MATCH(C$6,'Res.Aux.'!$A$14:$AE$14,0)))</f>
        <v/>
      </c>
      <c r="D641" s="402" t="str">
        <f t="shared" si="167"/>
        <v/>
      </c>
      <c r="E641" s="403" t="str">
        <f>IF($B641="-","",INDEX('Res.Aux.'!$A$12:$AE$722,MATCH($B641,'Res.Aux.'!$Y$12:$Y$722,0),MATCH(E$6,'Res.Aux.'!$A$14:$AE$14,0)))</f>
        <v/>
      </c>
      <c r="F641" s="402" t="str">
        <f t="shared" si="168"/>
        <v/>
      </c>
      <c r="G641" s="404" t="str">
        <f>IF($B641="-","",INDEX('Res.Aux.'!$A$12:$AE$722,MATCH($B641,'Res.Aux.'!$Y$12:$Y$722,0),MATCH(G$6,'Res.Aux.'!$A$14:$AE$14,0)))</f>
        <v/>
      </c>
      <c r="H641" s="405" t="str">
        <f>IF($B641="-","",Datos!$I$16)</f>
        <v/>
      </c>
      <c r="I641" s="406" t="str">
        <f>IF($C641="","",Datos!$G$16)</f>
        <v/>
      </c>
      <c r="J641" s="407" t="str">
        <f>IF($B641="-","",INDEX('Res.Aux.'!$A$12:$AE$722,MATCH($B641,'Res.Aux.'!$Y$12:$Y$722,0),MATCH(J$6,'Res.Aux.'!$A$14:$AE$14,0)))</f>
        <v/>
      </c>
      <c r="K641" s="408" t="str">
        <f>IF($C641="","",Datos!$H$26)</f>
        <v/>
      </c>
      <c r="L641" s="409" t="str">
        <f>IF($I641="","",INDEX(Datos!$D$25:$I$33,MATCH('G. VAR. MAKRO'!$M641,Datos!$E$25:$E$33,0),MATCH('G. VAR. MAKRO'!$L$6,Datos!$D$26:$I$26,0)))</f>
        <v/>
      </c>
      <c r="M641" s="407" t="str">
        <f>IF($I641="","",INDEX('Res.Aux.'!$A$12:$AE$722,MATCH($B641,'Res.Aux.'!$Y$12:$Y$722,0),MATCH(M$6,'Res.Aux.'!$A$22:$AE$22,0)))</f>
        <v/>
      </c>
      <c r="N641" s="410" t="str">
        <f>IF($B641="-","",INDEX('Res.Aux.'!$A$12:$AE$722,MATCH($B641,'Res.Aux.'!$Y$12:$Y$722,0),MATCH(N$6,'Res.Aux.'!$A$14:$AE$14,0)))</f>
        <v/>
      </c>
      <c r="O641" s="411"/>
      <c r="P641" s="412" t="str">
        <f t="shared" si="166"/>
        <v/>
      </c>
      <c r="Q641" s="413" t="str">
        <f t="shared" si="169"/>
        <v>ù</v>
      </c>
      <c r="R641" s="414" t="str">
        <f>IF($B641="-","",INDEX('Res.Aux.'!$A$12:$AE$722,MATCH($B641,'Res.Aux.'!$Y$12:$Y$722,0),MATCH(R$6,'Res.Aux.'!$A$15:$AE$15,0)))</f>
        <v/>
      </c>
      <c r="S641" s="415" t="str">
        <f>IF($B641="-","",INDEX('Res.Aux.'!$A$12:$AE$722,MATCH($B641,'Res.Aux.'!$Y$12:$Y$722,0),MATCH(S$6,'Res.Aux.'!$A$15:$AE$15,0)))</f>
        <v/>
      </c>
      <c r="T641" s="415" t="str">
        <f>IF($B641="-","",INDEX('Res.Aux.'!$A$12:$AE$722,MATCH($B641,'Res.Aux.'!$Y$12:$Y$722,0),MATCH(T$6,'Res.Aux.'!$A$15:$AE$15,0)))</f>
        <v/>
      </c>
      <c r="U641" s="416" t="str">
        <f>IF($B641="-","",INDEX('Res.Aux.'!$A$12:$AE$722,MATCH($B641,'Res.Aux.'!$Y$12:$Y$722,0),MATCH(U$6,'Res.Aux.'!$A$15:$AE$15,0)))</f>
        <v/>
      </c>
      <c r="V641" s="417"/>
      <c r="W641" s="414" t="str">
        <f t="shared" si="170"/>
        <v>-</v>
      </c>
      <c r="X641" s="415" t="str">
        <f t="shared" si="171"/>
        <v>-</v>
      </c>
      <c r="Y641" s="415" t="str">
        <f t="shared" si="172"/>
        <v>-</v>
      </c>
      <c r="Z641" s="416" t="str">
        <f t="shared" si="173"/>
        <v>-</v>
      </c>
      <c r="AA641" s="417"/>
      <c r="AB641" s="414" t="str">
        <f t="shared" si="174"/>
        <v>-</v>
      </c>
      <c r="AC641" s="415" t="str">
        <f t="shared" si="175"/>
        <v>-</v>
      </c>
      <c r="AD641" s="415" t="str">
        <f t="shared" si="176"/>
        <v>-</v>
      </c>
      <c r="AE641" s="416" t="str">
        <f t="shared" si="177"/>
        <v>-</v>
      </c>
      <c r="AF641" s="417"/>
      <c r="AG641" s="410" t="str">
        <f t="shared" si="178"/>
        <v>-</v>
      </c>
      <c r="AH641" s="417"/>
      <c r="AI641" s="418" t="str">
        <f t="shared" si="179"/>
        <v>ù</v>
      </c>
      <c r="AJ641" s="419" t="str">
        <f t="shared" si="180"/>
        <v>~</v>
      </c>
      <c r="AK641" s="417"/>
      <c r="AL641" s="414" t="str">
        <f t="shared" si="181"/>
        <v>-</v>
      </c>
      <c r="AM641" s="416" t="str">
        <f t="shared" si="182"/>
        <v>-</v>
      </c>
    </row>
    <row r="642" spans="2:39" ht="15" x14ac:dyDescent="0.3">
      <c r="B642" s="400" t="str">
        <f>IF(MAX(B$7:B641)+1&gt;MAX('Res.Aux.'!$Y$23:$Y$722),"-",MAX(B$7:B641)+1)</f>
        <v>-</v>
      </c>
      <c r="C642" s="401" t="str">
        <f>IF($B642="-","",INDEX('Res.Aux.'!$A$12:$AE$722,MATCH($B642,'Res.Aux.'!$Y$12:$Y$722,0),MATCH(C$6,'Res.Aux.'!$A$14:$AE$14,0)))</f>
        <v/>
      </c>
      <c r="D642" s="402" t="str">
        <f t="shared" si="167"/>
        <v/>
      </c>
      <c r="E642" s="403" t="str">
        <f>IF($B642="-","",INDEX('Res.Aux.'!$A$12:$AE$722,MATCH($B642,'Res.Aux.'!$Y$12:$Y$722,0),MATCH(E$6,'Res.Aux.'!$A$14:$AE$14,0)))</f>
        <v/>
      </c>
      <c r="F642" s="402" t="str">
        <f t="shared" si="168"/>
        <v/>
      </c>
      <c r="G642" s="404" t="str">
        <f>IF($B642="-","",INDEX('Res.Aux.'!$A$12:$AE$722,MATCH($B642,'Res.Aux.'!$Y$12:$Y$722,0),MATCH(G$6,'Res.Aux.'!$A$14:$AE$14,0)))</f>
        <v/>
      </c>
      <c r="H642" s="405" t="str">
        <f>IF($B642="-","",Datos!$I$16)</f>
        <v/>
      </c>
      <c r="I642" s="406" t="str">
        <f>IF($C642="","",Datos!$G$16)</f>
        <v/>
      </c>
      <c r="J642" s="407" t="str">
        <f>IF($B642="-","",INDEX('Res.Aux.'!$A$12:$AE$722,MATCH($B642,'Res.Aux.'!$Y$12:$Y$722,0),MATCH(J$6,'Res.Aux.'!$A$14:$AE$14,0)))</f>
        <v/>
      </c>
      <c r="K642" s="408" t="str">
        <f>IF($C642="","",Datos!$H$26)</f>
        <v/>
      </c>
      <c r="L642" s="409" t="str">
        <f>IF($I642="","",INDEX(Datos!$D$25:$I$33,MATCH('G. VAR. MAKRO'!$M642,Datos!$E$25:$E$33,0),MATCH('G. VAR. MAKRO'!$L$6,Datos!$D$26:$I$26,0)))</f>
        <v/>
      </c>
      <c r="M642" s="407" t="str">
        <f>IF($I642="","",INDEX('Res.Aux.'!$A$12:$AE$722,MATCH($B642,'Res.Aux.'!$Y$12:$Y$722,0),MATCH(M$6,'Res.Aux.'!$A$22:$AE$22,0)))</f>
        <v/>
      </c>
      <c r="N642" s="410" t="str">
        <f>IF($B642="-","",INDEX('Res.Aux.'!$A$12:$AE$722,MATCH($B642,'Res.Aux.'!$Y$12:$Y$722,0),MATCH(N$6,'Res.Aux.'!$A$14:$AE$14,0)))</f>
        <v/>
      </c>
      <c r="O642" s="411"/>
      <c r="P642" s="412" t="str">
        <f t="shared" si="166"/>
        <v/>
      </c>
      <c r="Q642" s="413" t="str">
        <f t="shared" si="169"/>
        <v>ù</v>
      </c>
      <c r="R642" s="414" t="str">
        <f>IF($B642="-","",INDEX('Res.Aux.'!$A$12:$AE$722,MATCH($B642,'Res.Aux.'!$Y$12:$Y$722,0),MATCH(R$6,'Res.Aux.'!$A$15:$AE$15,0)))</f>
        <v/>
      </c>
      <c r="S642" s="415" t="str">
        <f>IF($B642="-","",INDEX('Res.Aux.'!$A$12:$AE$722,MATCH($B642,'Res.Aux.'!$Y$12:$Y$722,0),MATCH(S$6,'Res.Aux.'!$A$15:$AE$15,0)))</f>
        <v/>
      </c>
      <c r="T642" s="415" t="str">
        <f>IF($B642="-","",INDEX('Res.Aux.'!$A$12:$AE$722,MATCH($B642,'Res.Aux.'!$Y$12:$Y$722,0),MATCH(T$6,'Res.Aux.'!$A$15:$AE$15,0)))</f>
        <v/>
      </c>
      <c r="U642" s="416" t="str">
        <f>IF($B642="-","",INDEX('Res.Aux.'!$A$12:$AE$722,MATCH($B642,'Res.Aux.'!$Y$12:$Y$722,0),MATCH(U$6,'Res.Aux.'!$A$15:$AE$15,0)))</f>
        <v/>
      </c>
      <c r="V642" s="417"/>
      <c r="W642" s="414" t="str">
        <f t="shared" si="170"/>
        <v>-</v>
      </c>
      <c r="X642" s="415" t="str">
        <f t="shared" si="171"/>
        <v>-</v>
      </c>
      <c r="Y642" s="415" t="str">
        <f t="shared" si="172"/>
        <v>-</v>
      </c>
      <c r="Z642" s="416" t="str">
        <f t="shared" si="173"/>
        <v>-</v>
      </c>
      <c r="AA642" s="417"/>
      <c r="AB642" s="414" t="str">
        <f t="shared" si="174"/>
        <v>-</v>
      </c>
      <c r="AC642" s="415" t="str">
        <f t="shared" si="175"/>
        <v>-</v>
      </c>
      <c r="AD642" s="415" t="str">
        <f t="shared" si="176"/>
        <v>-</v>
      </c>
      <c r="AE642" s="416" t="str">
        <f t="shared" si="177"/>
        <v>-</v>
      </c>
      <c r="AF642" s="417"/>
      <c r="AG642" s="410" t="str">
        <f t="shared" si="178"/>
        <v>-</v>
      </c>
      <c r="AH642" s="417"/>
      <c r="AI642" s="418" t="str">
        <f t="shared" si="179"/>
        <v>ù</v>
      </c>
      <c r="AJ642" s="419" t="str">
        <f t="shared" si="180"/>
        <v>~</v>
      </c>
      <c r="AK642" s="417"/>
      <c r="AL642" s="414" t="str">
        <f t="shared" si="181"/>
        <v>-</v>
      </c>
      <c r="AM642" s="416" t="str">
        <f t="shared" si="182"/>
        <v>-</v>
      </c>
    </row>
    <row r="643" spans="2:39" ht="15" x14ac:dyDescent="0.3">
      <c r="B643" s="400" t="str">
        <f>IF(MAX(B$7:B642)+1&gt;MAX('Res.Aux.'!$Y$23:$Y$722),"-",MAX(B$7:B642)+1)</f>
        <v>-</v>
      </c>
      <c r="C643" s="401" t="str">
        <f>IF($B643="-","",INDEX('Res.Aux.'!$A$12:$AE$722,MATCH($B643,'Res.Aux.'!$Y$12:$Y$722,0),MATCH(C$6,'Res.Aux.'!$A$14:$AE$14,0)))</f>
        <v/>
      </c>
      <c r="D643" s="402" t="str">
        <f t="shared" si="167"/>
        <v/>
      </c>
      <c r="E643" s="403" t="str">
        <f>IF($B643="-","",INDEX('Res.Aux.'!$A$12:$AE$722,MATCH($B643,'Res.Aux.'!$Y$12:$Y$722,0),MATCH(E$6,'Res.Aux.'!$A$14:$AE$14,0)))</f>
        <v/>
      </c>
      <c r="F643" s="402" t="str">
        <f t="shared" si="168"/>
        <v/>
      </c>
      <c r="G643" s="404" t="str">
        <f>IF($B643="-","",INDEX('Res.Aux.'!$A$12:$AE$722,MATCH($B643,'Res.Aux.'!$Y$12:$Y$722,0),MATCH(G$6,'Res.Aux.'!$A$14:$AE$14,0)))</f>
        <v/>
      </c>
      <c r="H643" s="405" t="str">
        <f>IF($B643="-","",Datos!$I$16)</f>
        <v/>
      </c>
      <c r="I643" s="406" t="str">
        <f>IF($C643="","",Datos!$G$16)</f>
        <v/>
      </c>
      <c r="J643" s="407" t="str">
        <f>IF($B643="-","",INDEX('Res.Aux.'!$A$12:$AE$722,MATCH($B643,'Res.Aux.'!$Y$12:$Y$722,0),MATCH(J$6,'Res.Aux.'!$A$14:$AE$14,0)))</f>
        <v/>
      </c>
      <c r="K643" s="408" t="str">
        <f>IF($C643="","",Datos!$H$26)</f>
        <v/>
      </c>
      <c r="L643" s="409" t="str">
        <f>IF($I643="","",INDEX(Datos!$D$25:$I$33,MATCH('G. VAR. MAKRO'!$M643,Datos!$E$25:$E$33,0),MATCH('G. VAR. MAKRO'!$L$6,Datos!$D$26:$I$26,0)))</f>
        <v/>
      </c>
      <c r="M643" s="407" t="str">
        <f>IF($I643="","",INDEX('Res.Aux.'!$A$12:$AE$722,MATCH($B643,'Res.Aux.'!$Y$12:$Y$722,0),MATCH(M$6,'Res.Aux.'!$A$22:$AE$22,0)))</f>
        <v/>
      </c>
      <c r="N643" s="410" t="str">
        <f>IF($B643="-","",INDEX('Res.Aux.'!$A$12:$AE$722,MATCH($B643,'Res.Aux.'!$Y$12:$Y$722,0),MATCH(N$6,'Res.Aux.'!$A$14:$AE$14,0)))</f>
        <v/>
      </c>
      <c r="O643" s="411"/>
      <c r="P643" s="412" t="str">
        <f t="shared" si="166"/>
        <v/>
      </c>
      <c r="Q643" s="413" t="str">
        <f t="shared" si="169"/>
        <v>ù</v>
      </c>
      <c r="R643" s="414" t="str">
        <f>IF($B643="-","",INDEX('Res.Aux.'!$A$12:$AE$722,MATCH($B643,'Res.Aux.'!$Y$12:$Y$722,0),MATCH(R$6,'Res.Aux.'!$A$15:$AE$15,0)))</f>
        <v/>
      </c>
      <c r="S643" s="415" t="str">
        <f>IF($B643="-","",INDEX('Res.Aux.'!$A$12:$AE$722,MATCH($B643,'Res.Aux.'!$Y$12:$Y$722,0),MATCH(S$6,'Res.Aux.'!$A$15:$AE$15,0)))</f>
        <v/>
      </c>
      <c r="T643" s="415" t="str">
        <f>IF($B643="-","",INDEX('Res.Aux.'!$A$12:$AE$722,MATCH($B643,'Res.Aux.'!$Y$12:$Y$722,0),MATCH(T$6,'Res.Aux.'!$A$15:$AE$15,0)))</f>
        <v/>
      </c>
      <c r="U643" s="416" t="str">
        <f>IF($B643="-","",INDEX('Res.Aux.'!$A$12:$AE$722,MATCH($B643,'Res.Aux.'!$Y$12:$Y$722,0),MATCH(U$6,'Res.Aux.'!$A$15:$AE$15,0)))</f>
        <v/>
      </c>
      <c r="V643" s="417"/>
      <c r="W643" s="414" t="str">
        <f t="shared" si="170"/>
        <v>-</v>
      </c>
      <c r="X643" s="415" t="str">
        <f t="shared" si="171"/>
        <v>-</v>
      </c>
      <c r="Y643" s="415" t="str">
        <f t="shared" si="172"/>
        <v>-</v>
      </c>
      <c r="Z643" s="416" t="str">
        <f t="shared" si="173"/>
        <v>-</v>
      </c>
      <c r="AA643" s="417"/>
      <c r="AB643" s="414" t="str">
        <f t="shared" si="174"/>
        <v>-</v>
      </c>
      <c r="AC643" s="415" t="str">
        <f t="shared" si="175"/>
        <v>-</v>
      </c>
      <c r="AD643" s="415" t="str">
        <f t="shared" si="176"/>
        <v>-</v>
      </c>
      <c r="AE643" s="416" t="str">
        <f t="shared" si="177"/>
        <v>-</v>
      </c>
      <c r="AF643" s="417"/>
      <c r="AG643" s="410" t="str">
        <f t="shared" si="178"/>
        <v>-</v>
      </c>
      <c r="AH643" s="417"/>
      <c r="AI643" s="418" t="str">
        <f t="shared" si="179"/>
        <v>ù</v>
      </c>
      <c r="AJ643" s="419" t="str">
        <f t="shared" si="180"/>
        <v>~</v>
      </c>
      <c r="AK643" s="417"/>
      <c r="AL643" s="414" t="str">
        <f t="shared" si="181"/>
        <v>-</v>
      </c>
      <c r="AM643" s="416" t="str">
        <f t="shared" si="182"/>
        <v>-</v>
      </c>
    </row>
    <row r="644" spans="2:39" ht="15" x14ac:dyDescent="0.3">
      <c r="B644" s="400" t="str">
        <f>IF(MAX(B$7:B643)+1&gt;MAX('Res.Aux.'!$Y$23:$Y$722),"-",MAX(B$7:B643)+1)</f>
        <v>-</v>
      </c>
      <c r="C644" s="401" t="str">
        <f>IF($B644="-","",INDEX('Res.Aux.'!$A$12:$AE$722,MATCH($B644,'Res.Aux.'!$Y$12:$Y$722,0),MATCH(C$6,'Res.Aux.'!$A$14:$AE$14,0)))</f>
        <v/>
      </c>
      <c r="D644" s="402" t="str">
        <f t="shared" si="167"/>
        <v/>
      </c>
      <c r="E644" s="403" t="str">
        <f>IF($B644="-","",INDEX('Res.Aux.'!$A$12:$AE$722,MATCH($B644,'Res.Aux.'!$Y$12:$Y$722,0),MATCH(E$6,'Res.Aux.'!$A$14:$AE$14,0)))</f>
        <v/>
      </c>
      <c r="F644" s="402" t="str">
        <f t="shared" si="168"/>
        <v/>
      </c>
      <c r="G644" s="404" t="str">
        <f>IF($B644="-","",INDEX('Res.Aux.'!$A$12:$AE$722,MATCH($B644,'Res.Aux.'!$Y$12:$Y$722,0),MATCH(G$6,'Res.Aux.'!$A$14:$AE$14,0)))</f>
        <v/>
      </c>
      <c r="H644" s="405" t="str">
        <f>IF($B644="-","",Datos!$I$16)</f>
        <v/>
      </c>
      <c r="I644" s="406" t="str">
        <f>IF($C644="","",Datos!$G$16)</f>
        <v/>
      </c>
      <c r="J644" s="407" t="str">
        <f>IF($B644="-","",INDEX('Res.Aux.'!$A$12:$AE$722,MATCH($B644,'Res.Aux.'!$Y$12:$Y$722,0),MATCH(J$6,'Res.Aux.'!$A$14:$AE$14,0)))</f>
        <v/>
      </c>
      <c r="K644" s="408" t="str">
        <f>IF($C644="","",Datos!$H$26)</f>
        <v/>
      </c>
      <c r="L644" s="409" t="str">
        <f>IF($I644="","",INDEX(Datos!$D$25:$I$33,MATCH('G. VAR. MAKRO'!$M644,Datos!$E$25:$E$33,0),MATCH('G. VAR. MAKRO'!$L$6,Datos!$D$26:$I$26,0)))</f>
        <v/>
      </c>
      <c r="M644" s="407" t="str">
        <f>IF($I644="","",INDEX('Res.Aux.'!$A$12:$AE$722,MATCH($B644,'Res.Aux.'!$Y$12:$Y$722,0),MATCH(M$6,'Res.Aux.'!$A$22:$AE$22,0)))</f>
        <v/>
      </c>
      <c r="N644" s="410" t="str">
        <f>IF($B644="-","",INDEX('Res.Aux.'!$A$12:$AE$722,MATCH($B644,'Res.Aux.'!$Y$12:$Y$722,0),MATCH(N$6,'Res.Aux.'!$A$14:$AE$14,0)))</f>
        <v/>
      </c>
      <c r="O644" s="411"/>
      <c r="P644" s="412" t="str">
        <f t="shared" si="166"/>
        <v/>
      </c>
      <c r="Q644" s="413" t="str">
        <f t="shared" si="169"/>
        <v>ù</v>
      </c>
      <c r="R644" s="414" t="str">
        <f>IF($B644="-","",INDEX('Res.Aux.'!$A$12:$AE$722,MATCH($B644,'Res.Aux.'!$Y$12:$Y$722,0),MATCH(R$6,'Res.Aux.'!$A$15:$AE$15,0)))</f>
        <v/>
      </c>
      <c r="S644" s="415" t="str">
        <f>IF($B644="-","",INDEX('Res.Aux.'!$A$12:$AE$722,MATCH($B644,'Res.Aux.'!$Y$12:$Y$722,0),MATCH(S$6,'Res.Aux.'!$A$15:$AE$15,0)))</f>
        <v/>
      </c>
      <c r="T644" s="415" t="str">
        <f>IF($B644="-","",INDEX('Res.Aux.'!$A$12:$AE$722,MATCH($B644,'Res.Aux.'!$Y$12:$Y$722,0),MATCH(T$6,'Res.Aux.'!$A$15:$AE$15,0)))</f>
        <v/>
      </c>
      <c r="U644" s="416" t="str">
        <f>IF($B644="-","",INDEX('Res.Aux.'!$A$12:$AE$722,MATCH($B644,'Res.Aux.'!$Y$12:$Y$722,0),MATCH(U$6,'Res.Aux.'!$A$15:$AE$15,0)))</f>
        <v/>
      </c>
      <c r="V644" s="417"/>
      <c r="W644" s="414" t="str">
        <f t="shared" si="170"/>
        <v>-</v>
      </c>
      <c r="X644" s="415" t="str">
        <f t="shared" si="171"/>
        <v>-</v>
      </c>
      <c r="Y644" s="415" t="str">
        <f t="shared" si="172"/>
        <v>-</v>
      </c>
      <c r="Z644" s="416" t="str">
        <f t="shared" si="173"/>
        <v>-</v>
      </c>
      <c r="AA644" s="417"/>
      <c r="AB644" s="414" t="str">
        <f t="shared" si="174"/>
        <v>-</v>
      </c>
      <c r="AC644" s="415" t="str">
        <f t="shared" si="175"/>
        <v>-</v>
      </c>
      <c r="AD644" s="415" t="str">
        <f t="shared" si="176"/>
        <v>-</v>
      </c>
      <c r="AE644" s="416" t="str">
        <f t="shared" si="177"/>
        <v>-</v>
      </c>
      <c r="AF644" s="417"/>
      <c r="AG644" s="410" t="str">
        <f t="shared" si="178"/>
        <v>-</v>
      </c>
      <c r="AH644" s="417"/>
      <c r="AI644" s="418" t="str">
        <f t="shared" si="179"/>
        <v>ù</v>
      </c>
      <c r="AJ644" s="419" t="str">
        <f t="shared" si="180"/>
        <v>~</v>
      </c>
      <c r="AK644" s="417"/>
      <c r="AL644" s="414" t="str">
        <f t="shared" si="181"/>
        <v>-</v>
      </c>
      <c r="AM644" s="416" t="str">
        <f t="shared" si="182"/>
        <v>-</v>
      </c>
    </row>
    <row r="645" spans="2:39" ht="15" x14ac:dyDescent="0.3">
      <c r="B645" s="400" t="str">
        <f>IF(MAX(B$7:B644)+1&gt;MAX('Res.Aux.'!$Y$23:$Y$722),"-",MAX(B$7:B644)+1)</f>
        <v>-</v>
      </c>
      <c r="C645" s="401" t="str">
        <f>IF($B645="-","",INDEX('Res.Aux.'!$A$12:$AE$722,MATCH($B645,'Res.Aux.'!$Y$12:$Y$722,0),MATCH(C$6,'Res.Aux.'!$A$14:$AE$14,0)))</f>
        <v/>
      </c>
      <c r="D645" s="402" t="str">
        <f t="shared" si="167"/>
        <v/>
      </c>
      <c r="E645" s="403" t="str">
        <f>IF($B645="-","",INDEX('Res.Aux.'!$A$12:$AE$722,MATCH($B645,'Res.Aux.'!$Y$12:$Y$722,0),MATCH(E$6,'Res.Aux.'!$A$14:$AE$14,0)))</f>
        <v/>
      </c>
      <c r="F645" s="402" t="str">
        <f t="shared" si="168"/>
        <v/>
      </c>
      <c r="G645" s="404" t="str">
        <f>IF($B645="-","",INDEX('Res.Aux.'!$A$12:$AE$722,MATCH($B645,'Res.Aux.'!$Y$12:$Y$722,0),MATCH(G$6,'Res.Aux.'!$A$14:$AE$14,0)))</f>
        <v/>
      </c>
      <c r="H645" s="405" t="str">
        <f>IF($B645="-","",Datos!$I$16)</f>
        <v/>
      </c>
      <c r="I645" s="406" t="str">
        <f>IF($C645="","",Datos!$G$16)</f>
        <v/>
      </c>
      <c r="J645" s="407" t="str">
        <f>IF($B645="-","",INDEX('Res.Aux.'!$A$12:$AE$722,MATCH($B645,'Res.Aux.'!$Y$12:$Y$722,0),MATCH(J$6,'Res.Aux.'!$A$14:$AE$14,0)))</f>
        <v/>
      </c>
      <c r="K645" s="408" t="str">
        <f>IF($C645="","",Datos!$H$26)</f>
        <v/>
      </c>
      <c r="L645" s="409" t="str">
        <f>IF($I645="","",INDEX(Datos!$D$25:$I$33,MATCH('G. VAR. MAKRO'!$M645,Datos!$E$25:$E$33,0),MATCH('G. VAR. MAKRO'!$L$6,Datos!$D$26:$I$26,0)))</f>
        <v/>
      </c>
      <c r="M645" s="407" t="str">
        <f>IF($I645="","",INDEX('Res.Aux.'!$A$12:$AE$722,MATCH($B645,'Res.Aux.'!$Y$12:$Y$722,0),MATCH(M$6,'Res.Aux.'!$A$22:$AE$22,0)))</f>
        <v/>
      </c>
      <c r="N645" s="410" t="str">
        <f>IF($B645="-","",INDEX('Res.Aux.'!$A$12:$AE$722,MATCH($B645,'Res.Aux.'!$Y$12:$Y$722,0),MATCH(N$6,'Res.Aux.'!$A$14:$AE$14,0)))</f>
        <v/>
      </c>
      <c r="O645" s="411"/>
      <c r="P645" s="412" t="str">
        <f t="shared" si="166"/>
        <v/>
      </c>
      <c r="Q645" s="413" t="str">
        <f t="shared" si="169"/>
        <v>ù</v>
      </c>
      <c r="R645" s="414" t="str">
        <f>IF($B645="-","",INDEX('Res.Aux.'!$A$12:$AE$722,MATCH($B645,'Res.Aux.'!$Y$12:$Y$722,0),MATCH(R$6,'Res.Aux.'!$A$15:$AE$15,0)))</f>
        <v/>
      </c>
      <c r="S645" s="415" t="str">
        <f>IF($B645="-","",INDEX('Res.Aux.'!$A$12:$AE$722,MATCH($B645,'Res.Aux.'!$Y$12:$Y$722,0),MATCH(S$6,'Res.Aux.'!$A$15:$AE$15,0)))</f>
        <v/>
      </c>
      <c r="T645" s="415" t="str">
        <f>IF($B645="-","",INDEX('Res.Aux.'!$A$12:$AE$722,MATCH($B645,'Res.Aux.'!$Y$12:$Y$722,0),MATCH(T$6,'Res.Aux.'!$A$15:$AE$15,0)))</f>
        <v/>
      </c>
      <c r="U645" s="416" t="str">
        <f>IF($B645="-","",INDEX('Res.Aux.'!$A$12:$AE$722,MATCH($B645,'Res.Aux.'!$Y$12:$Y$722,0),MATCH(U$6,'Res.Aux.'!$A$15:$AE$15,0)))</f>
        <v/>
      </c>
      <c r="V645" s="417"/>
      <c r="W645" s="414" t="str">
        <f t="shared" si="170"/>
        <v>-</v>
      </c>
      <c r="X645" s="415" t="str">
        <f t="shared" si="171"/>
        <v>-</v>
      </c>
      <c r="Y645" s="415" t="str">
        <f t="shared" si="172"/>
        <v>-</v>
      </c>
      <c r="Z645" s="416" t="str">
        <f t="shared" si="173"/>
        <v>-</v>
      </c>
      <c r="AA645" s="417"/>
      <c r="AB645" s="414" t="str">
        <f t="shared" si="174"/>
        <v>-</v>
      </c>
      <c r="AC645" s="415" t="str">
        <f t="shared" si="175"/>
        <v>-</v>
      </c>
      <c r="AD645" s="415" t="str">
        <f t="shared" si="176"/>
        <v>-</v>
      </c>
      <c r="AE645" s="416" t="str">
        <f t="shared" si="177"/>
        <v>-</v>
      </c>
      <c r="AF645" s="417"/>
      <c r="AG645" s="410" t="str">
        <f t="shared" si="178"/>
        <v>-</v>
      </c>
      <c r="AH645" s="417"/>
      <c r="AI645" s="418" t="str">
        <f t="shared" si="179"/>
        <v>ù</v>
      </c>
      <c r="AJ645" s="419" t="str">
        <f t="shared" si="180"/>
        <v>~</v>
      </c>
      <c r="AK645" s="417"/>
      <c r="AL645" s="414" t="str">
        <f t="shared" si="181"/>
        <v>-</v>
      </c>
      <c r="AM645" s="416" t="str">
        <f t="shared" si="182"/>
        <v>-</v>
      </c>
    </row>
    <row r="646" spans="2:39" ht="15" x14ac:dyDescent="0.3">
      <c r="B646" s="400" t="str">
        <f>IF(MAX(B$7:B645)+1&gt;MAX('Res.Aux.'!$Y$23:$Y$722),"-",MAX(B$7:B645)+1)</f>
        <v>-</v>
      </c>
      <c r="C646" s="401" t="str">
        <f>IF($B646="-","",INDEX('Res.Aux.'!$A$12:$AE$722,MATCH($B646,'Res.Aux.'!$Y$12:$Y$722,0),MATCH(C$6,'Res.Aux.'!$A$14:$AE$14,0)))</f>
        <v/>
      </c>
      <c r="D646" s="402" t="str">
        <f t="shared" si="167"/>
        <v/>
      </c>
      <c r="E646" s="403" t="str">
        <f>IF($B646="-","",INDEX('Res.Aux.'!$A$12:$AE$722,MATCH($B646,'Res.Aux.'!$Y$12:$Y$722,0),MATCH(E$6,'Res.Aux.'!$A$14:$AE$14,0)))</f>
        <v/>
      </c>
      <c r="F646" s="402" t="str">
        <f t="shared" si="168"/>
        <v/>
      </c>
      <c r="G646" s="404" t="str">
        <f>IF($B646="-","",INDEX('Res.Aux.'!$A$12:$AE$722,MATCH($B646,'Res.Aux.'!$Y$12:$Y$722,0),MATCH(G$6,'Res.Aux.'!$A$14:$AE$14,0)))</f>
        <v/>
      </c>
      <c r="H646" s="405" t="str">
        <f>IF($B646="-","",Datos!$I$16)</f>
        <v/>
      </c>
      <c r="I646" s="406" t="str">
        <f>IF($C646="","",Datos!$G$16)</f>
        <v/>
      </c>
      <c r="J646" s="407" t="str">
        <f>IF($B646="-","",INDEX('Res.Aux.'!$A$12:$AE$722,MATCH($B646,'Res.Aux.'!$Y$12:$Y$722,0),MATCH(J$6,'Res.Aux.'!$A$14:$AE$14,0)))</f>
        <v/>
      </c>
      <c r="K646" s="408" t="str">
        <f>IF($C646="","",Datos!$H$26)</f>
        <v/>
      </c>
      <c r="L646" s="409" t="str">
        <f>IF($I646="","",INDEX(Datos!$D$25:$I$33,MATCH('G. VAR. MAKRO'!$M646,Datos!$E$25:$E$33,0),MATCH('G. VAR. MAKRO'!$L$6,Datos!$D$26:$I$26,0)))</f>
        <v/>
      </c>
      <c r="M646" s="407" t="str">
        <f>IF($I646="","",INDEX('Res.Aux.'!$A$12:$AE$722,MATCH($B646,'Res.Aux.'!$Y$12:$Y$722,0),MATCH(M$6,'Res.Aux.'!$A$22:$AE$22,0)))</f>
        <v/>
      </c>
      <c r="N646" s="410" t="str">
        <f>IF($B646="-","",INDEX('Res.Aux.'!$A$12:$AE$722,MATCH($B646,'Res.Aux.'!$Y$12:$Y$722,0),MATCH(N$6,'Res.Aux.'!$A$14:$AE$14,0)))</f>
        <v/>
      </c>
      <c r="O646" s="411"/>
      <c r="P646" s="412" t="str">
        <f t="shared" si="166"/>
        <v/>
      </c>
      <c r="Q646" s="413" t="str">
        <f t="shared" si="169"/>
        <v>ù</v>
      </c>
      <c r="R646" s="414" t="str">
        <f>IF($B646="-","",INDEX('Res.Aux.'!$A$12:$AE$722,MATCH($B646,'Res.Aux.'!$Y$12:$Y$722,0),MATCH(R$6,'Res.Aux.'!$A$15:$AE$15,0)))</f>
        <v/>
      </c>
      <c r="S646" s="415" t="str">
        <f>IF($B646="-","",INDEX('Res.Aux.'!$A$12:$AE$722,MATCH($B646,'Res.Aux.'!$Y$12:$Y$722,0),MATCH(S$6,'Res.Aux.'!$A$15:$AE$15,0)))</f>
        <v/>
      </c>
      <c r="T646" s="415" t="str">
        <f>IF($B646="-","",INDEX('Res.Aux.'!$A$12:$AE$722,MATCH($B646,'Res.Aux.'!$Y$12:$Y$722,0),MATCH(T$6,'Res.Aux.'!$A$15:$AE$15,0)))</f>
        <v/>
      </c>
      <c r="U646" s="416" t="str">
        <f>IF($B646="-","",INDEX('Res.Aux.'!$A$12:$AE$722,MATCH($B646,'Res.Aux.'!$Y$12:$Y$722,0),MATCH(U$6,'Res.Aux.'!$A$15:$AE$15,0)))</f>
        <v/>
      </c>
      <c r="V646" s="417"/>
      <c r="W646" s="414" t="str">
        <f t="shared" si="170"/>
        <v>-</v>
      </c>
      <c r="X646" s="415" t="str">
        <f t="shared" si="171"/>
        <v>-</v>
      </c>
      <c r="Y646" s="415" t="str">
        <f t="shared" si="172"/>
        <v>-</v>
      </c>
      <c r="Z646" s="416" t="str">
        <f t="shared" si="173"/>
        <v>-</v>
      </c>
      <c r="AA646" s="417"/>
      <c r="AB646" s="414" t="str">
        <f t="shared" si="174"/>
        <v>-</v>
      </c>
      <c r="AC646" s="415" t="str">
        <f t="shared" si="175"/>
        <v>-</v>
      </c>
      <c r="AD646" s="415" t="str">
        <f t="shared" si="176"/>
        <v>-</v>
      </c>
      <c r="AE646" s="416" t="str">
        <f t="shared" si="177"/>
        <v>-</v>
      </c>
      <c r="AF646" s="417"/>
      <c r="AG646" s="410" t="str">
        <f t="shared" si="178"/>
        <v>-</v>
      </c>
      <c r="AH646" s="417"/>
      <c r="AI646" s="418" t="str">
        <f t="shared" si="179"/>
        <v>ù</v>
      </c>
      <c r="AJ646" s="419" t="str">
        <f t="shared" si="180"/>
        <v>~</v>
      </c>
      <c r="AK646" s="417"/>
      <c r="AL646" s="414" t="str">
        <f t="shared" si="181"/>
        <v>-</v>
      </c>
      <c r="AM646" s="416" t="str">
        <f t="shared" si="182"/>
        <v>-</v>
      </c>
    </row>
    <row r="647" spans="2:39" ht="15" x14ac:dyDescent="0.3">
      <c r="B647" s="400" t="str">
        <f>IF(MAX(B$7:B646)+1&gt;MAX('Res.Aux.'!$Y$23:$Y$722),"-",MAX(B$7:B646)+1)</f>
        <v>-</v>
      </c>
      <c r="C647" s="401" t="str">
        <f>IF($B647="-","",INDEX('Res.Aux.'!$A$12:$AE$722,MATCH($B647,'Res.Aux.'!$Y$12:$Y$722,0),MATCH(C$6,'Res.Aux.'!$A$14:$AE$14,0)))</f>
        <v/>
      </c>
      <c r="D647" s="402" t="str">
        <f t="shared" si="167"/>
        <v/>
      </c>
      <c r="E647" s="403" t="str">
        <f>IF($B647="-","",INDEX('Res.Aux.'!$A$12:$AE$722,MATCH($B647,'Res.Aux.'!$Y$12:$Y$722,0),MATCH(E$6,'Res.Aux.'!$A$14:$AE$14,0)))</f>
        <v/>
      </c>
      <c r="F647" s="402" t="str">
        <f t="shared" si="168"/>
        <v/>
      </c>
      <c r="G647" s="404" t="str">
        <f>IF($B647="-","",INDEX('Res.Aux.'!$A$12:$AE$722,MATCH($B647,'Res.Aux.'!$Y$12:$Y$722,0),MATCH(G$6,'Res.Aux.'!$A$14:$AE$14,0)))</f>
        <v/>
      </c>
      <c r="H647" s="405" t="str">
        <f>IF($B647="-","",Datos!$I$16)</f>
        <v/>
      </c>
      <c r="I647" s="406" t="str">
        <f>IF($C647="","",Datos!$G$16)</f>
        <v/>
      </c>
      <c r="J647" s="407" t="str">
        <f>IF($B647="-","",INDEX('Res.Aux.'!$A$12:$AE$722,MATCH($B647,'Res.Aux.'!$Y$12:$Y$722,0),MATCH(J$6,'Res.Aux.'!$A$14:$AE$14,0)))</f>
        <v/>
      </c>
      <c r="K647" s="408" t="str">
        <f>IF($C647="","",Datos!$H$26)</f>
        <v/>
      </c>
      <c r="L647" s="409" t="str">
        <f>IF($I647="","",INDEX(Datos!$D$25:$I$33,MATCH('G. VAR. MAKRO'!$M647,Datos!$E$25:$E$33,0),MATCH('G. VAR. MAKRO'!$L$6,Datos!$D$26:$I$26,0)))</f>
        <v/>
      </c>
      <c r="M647" s="407" t="str">
        <f>IF($I647="","",INDEX('Res.Aux.'!$A$12:$AE$722,MATCH($B647,'Res.Aux.'!$Y$12:$Y$722,0),MATCH(M$6,'Res.Aux.'!$A$22:$AE$22,0)))</f>
        <v/>
      </c>
      <c r="N647" s="410" t="str">
        <f>IF($B647="-","",INDEX('Res.Aux.'!$A$12:$AE$722,MATCH($B647,'Res.Aux.'!$Y$12:$Y$722,0),MATCH(N$6,'Res.Aux.'!$A$14:$AE$14,0)))</f>
        <v/>
      </c>
      <c r="O647" s="411"/>
      <c r="P647" s="412" t="str">
        <f t="shared" si="166"/>
        <v/>
      </c>
      <c r="Q647" s="413" t="str">
        <f t="shared" si="169"/>
        <v>ù</v>
      </c>
      <c r="R647" s="414" t="str">
        <f>IF($B647="-","",INDEX('Res.Aux.'!$A$12:$AE$722,MATCH($B647,'Res.Aux.'!$Y$12:$Y$722,0),MATCH(R$6,'Res.Aux.'!$A$15:$AE$15,0)))</f>
        <v/>
      </c>
      <c r="S647" s="415" t="str">
        <f>IF($B647="-","",INDEX('Res.Aux.'!$A$12:$AE$722,MATCH($B647,'Res.Aux.'!$Y$12:$Y$722,0),MATCH(S$6,'Res.Aux.'!$A$15:$AE$15,0)))</f>
        <v/>
      </c>
      <c r="T647" s="415" t="str">
        <f>IF($B647="-","",INDEX('Res.Aux.'!$A$12:$AE$722,MATCH($B647,'Res.Aux.'!$Y$12:$Y$722,0),MATCH(T$6,'Res.Aux.'!$A$15:$AE$15,0)))</f>
        <v/>
      </c>
      <c r="U647" s="416" t="str">
        <f>IF($B647="-","",INDEX('Res.Aux.'!$A$12:$AE$722,MATCH($B647,'Res.Aux.'!$Y$12:$Y$722,0),MATCH(U$6,'Res.Aux.'!$A$15:$AE$15,0)))</f>
        <v/>
      </c>
      <c r="V647" s="417"/>
      <c r="W647" s="414" t="str">
        <f t="shared" si="170"/>
        <v>-</v>
      </c>
      <c r="X647" s="415" t="str">
        <f t="shared" si="171"/>
        <v>-</v>
      </c>
      <c r="Y647" s="415" t="str">
        <f t="shared" si="172"/>
        <v>-</v>
      </c>
      <c r="Z647" s="416" t="str">
        <f t="shared" si="173"/>
        <v>-</v>
      </c>
      <c r="AA647" s="417"/>
      <c r="AB647" s="414" t="str">
        <f t="shared" si="174"/>
        <v>-</v>
      </c>
      <c r="AC647" s="415" t="str">
        <f t="shared" si="175"/>
        <v>-</v>
      </c>
      <c r="AD647" s="415" t="str">
        <f t="shared" si="176"/>
        <v>-</v>
      </c>
      <c r="AE647" s="416" t="str">
        <f t="shared" si="177"/>
        <v>-</v>
      </c>
      <c r="AF647" s="417"/>
      <c r="AG647" s="410" t="str">
        <f t="shared" si="178"/>
        <v>-</v>
      </c>
      <c r="AH647" s="417"/>
      <c r="AI647" s="418" t="str">
        <f t="shared" si="179"/>
        <v>ù</v>
      </c>
      <c r="AJ647" s="419" t="str">
        <f t="shared" si="180"/>
        <v>~</v>
      </c>
      <c r="AK647" s="417"/>
      <c r="AL647" s="414" t="str">
        <f t="shared" si="181"/>
        <v>-</v>
      </c>
      <c r="AM647" s="416" t="str">
        <f t="shared" si="182"/>
        <v>-</v>
      </c>
    </row>
    <row r="648" spans="2:39" ht="15" x14ac:dyDescent="0.3">
      <c r="B648" s="400" t="str">
        <f>IF(MAX(B$7:B647)+1&gt;MAX('Res.Aux.'!$Y$23:$Y$722),"-",MAX(B$7:B647)+1)</f>
        <v>-</v>
      </c>
      <c r="C648" s="401" t="str">
        <f>IF($B648="-","",INDEX('Res.Aux.'!$A$12:$AE$722,MATCH($B648,'Res.Aux.'!$Y$12:$Y$722,0),MATCH(C$6,'Res.Aux.'!$A$14:$AE$14,0)))</f>
        <v/>
      </c>
      <c r="D648" s="402" t="str">
        <f t="shared" si="167"/>
        <v/>
      </c>
      <c r="E648" s="403" t="str">
        <f>IF($B648="-","",INDEX('Res.Aux.'!$A$12:$AE$722,MATCH($B648,'Res.Aux.'!$Y$12:$Y$722,0),MATCH(E$6,'Res.Aux.'!$A$14:$AE$14,0)))</f>
        <v/>
      </c>
      <c r="F648" s="402" t="str">
        <f t="shared" si="168"/>
        <v/>
      </c>
      <c r="G648" s="404" t="str">
        <f>IF($B648="-","",INDEX('Res.Aux.'!$A$12:$AE$722,MATCH($B648,'Res.Aux.'!$Y$12:$Y$722,0),MATCH(G$6,'Res.Aux.'!$A$14:$AE$14,0)))</f>
        <v/>
      </c>
      <c r="H648" s="405" t="str">
        <f>IF($B648="-","",Datos!$I$16)</f>
        <v/>
      </c>
      <c r="I648" s="406" t="str">
        <f>IF($C648="","",Datos!$G$16)</f>
        <v/>
      </c>
      <c r="J648" s="407" t="str">
        <f>IF($B648="-","",INDEX('Res.Aux.'!$A$12:$AE$722,MATCH($B648,'Res.Aux.'!$Y$12:$Y$722,0),MATCH(J$6,'Res.Aux.'!$A$14:$AE$14,0)))</f>
        <v/>
      </c>
      <c r="K648" s="408" t="str">
        <f>IF($C648="","",Datos!$H$26)</f>
        <v/>
      </c>
      <c r="L648" s="409" t="str">
        <f>IF($I648="","",INDEX(Datos!$D$25:$I$33,MATCH('G. VAR. MAKRO'!$M648,Datos!$E$25:$E$33,0),MATCH('G. VAR. MAKRO'!$L$6,Datos!$D$26:$I$26,0)))</f>
        <v/>
      </c>
      <c r="M648" s="407" t="str">
        <f>IF($I648="","",INDEX('Res.Aux.'!$A$12:$AE$722,MATCH($B648,'Res.Aux.'!$Y$12:$Y$722,0),MATCH(M$6,'Res.Aux.'!$A$22:$AE$22,0)))</f>
        <v/>
      </c>
      <c r="N648" s="410" t="str">
        <f>IF($B648="-","",INDEX('Res.Aux.'!$A$12:$AE$722,MATCH($B648,'Res.Aux.'!$Y$12:$Y$722,0),MATCH(N$6,'Res.Aux.'!$A$14:$AE$14,0)))</f>
        <v/>
      </c>
      <c r="O648" s="411"/>
      <c r="P648" s="412" t="str">
        <f t="shared" ref="P648:P711" si="183">IF($B648="-","","C")</f>
        <v/>
      </c>
      <c r="Q648" s="413" t="str">
        <f t="shared" si="169"/>
        <v>ù</v>
      </c>
      <c r="R648" s="414" t="str">
        <f>IF($B648="-","",INDEX('Res.Aux.'!$A$12:$AE$722,MATCH($B648,'Res.Aux.'!$Y$12:$Y$722,0),MATCH(R$6,'Res.Aux.'!$A$15:$AE$15,0)))</f>
        <v/>
      </c>
      <c r="S648" s="415" t="str">
        <f>IF($B648="-","",INDEX('Res.Aux.'!$A$12:$AE$722,MATCH($B648,'Res.Aux.'!$Y$12:$Y$722,0),MATCH(S$6,'Res.Aux.'!$A$15:$AE$15,0)))</f>
        <v/>
      </c>
      <c r="T648" s="415" t="str">
        <f>IF($B648="-","",INDEX('Res.Aux.'!$A$12:$AE$722,MATCH($B648,'Res.Aux.'!$Y$12:$Y$722,0),MATCH(T$6,'Res.Aux.'!$A$15:$AE$15,0)))</f>
        <v/>
      </c>
      <c r="U648" s="416" t="str">
        <f>IF($B648="-","",INDEX('Res.Aux.'!$A$12:$AE$722,MATCH($B648,'Res.Aux.'!$Y$12:$Y$722,0),MATCH(U$6,'Res.Aux.'!$A$15:$AE$15,0)))</f>
        <v/>
      </c>
      <c r="V648" s="417"/>
      <c r="W648" s="414" t="str">
        <f t="shared" si="170"/>
        <v>-</v>
      </c>
      <c r="X648" s="415" t="str">
        <f t="shared" si="171"/>
        <v>-</v>
      </c>
      <c r="Y648" s="415" t="str">
        <f t="shared" si="172"/>
        <v>-</v>
      </c>
      <c r="Z648" s="416" t="str">
        <f t="shared" si="173"/>
        <v>-</v>
      </c>
      <c r="AA648" s="417"/>
      <c r="AB648" s="414" t="str">
        <f t="shared" si="174"/>
        <v>-</v>
      </c>
      <c r="AC648" s="415" t="str">
        <f t="shared" si="175"/>
        <v>-</v>
      </c>
      <c r="AD648" s="415" t="str">
        <f t="shared" si="176"/>
        <v>-</v>
      </c>
      <c r="AE648" s="416" t="str">
        <f t="shared" si="177"/>
        <v>-</v>
      </c>
      <c r="AF648" s="417"/>
      <c r="AG648" s="410" t="str">
        <f t="shared" si="178"/>
        <v>-</v>
      </c>
      <c r="AH648" s="417"/>
      <c r="AI648" s="418" t="str">
        <f t="shared" si="179"/>
        <v>ù</v>
      </c>
      <c r="AJ648" s="419" t="str">
        <f t="shared" si="180"/>
        <v>~</v>
      </c>
      <c r="AK648" s="417"/>
      <c r="AL648" s="414" t="str">
        <f t="shared" si="181"/>
        <v>-</v>
      </c>
      <c r="AM648" s="416" t="str">
        <f t="shared" si="182"/>
        <v>-</v>
      </c>
    </row>
    <row r="649" spans="2:39" ht="15" x14ac:dyDescent="0.3">
      <c r="B649" s="400" t="str">
        <f>IF(MAX(B$7:B648)+1&gt;MAX('Res.Aux.'!$Y$23:$Y$722),"-",MAX(B$7:B648)+1)</f>
        <v>-</v>
      </c>
      <c r="C649" s="401" t="str">
        <f>IF($B649="-","",INDEX('Res.Aux.'!$A$12:$AE$722,MATCH($B649,'Res.Aux.'!$Y$12:$Y$722,0),MATCH(C$6,'Res.Aux.'!$A$14:$AE$14,0)))</f>
        <v/>
      </c>
      <c r="D649" s="402" t="str">
        <f t="shared" si="167"/>
        <v/>
      </c>
      <c r="E649" s="403" t="str">
        <f>IF($B649="-","",INDEX('Res.Aux.'!$A$12:$AE$722,MATCH($B649,'Res.Aux.'!$Y$12:$Y$722,0),MATCH(E$6,'Res.Aux.'!$A$14:$AE$14,0)))</f>
        <v/>
      </c>
      <c r="F649" s="402" t="str">
        <f t="shared" si="168"/>
        <v/>
      </c>
      <c r="G649" s="404" t="str">
        <f>IF($B649="-","",INDEX('Res.Aux.'!$A$12:$AE$722,MATCH($B649,'Res.Aux.'!$Y$12:$Y$722,0),MATCH(G$6,'Res.Aux.'!$A$14:$AE$14,0)))</f>
        <v/>
      </c>
      <c r="H649" s="405" t="str">
        <f>IF($B649="-","",Datos!$I$16)</f>
        <v/>
      </c>
      <c r="I649" s="406" t="str">
        <f>IF($C649="","",Datos!$G$16)</f>
        <v/>
      </c>
      <c r="J649" s="407" t="str">
        <f>IF($B649="-","",INDEX('Res.Aux.'!$A$12:$AE$722,MATCH($B649,'Res.Aux.'!$Y$12:$Y$722,0),MATCH(J$6,'Res.Aux.'!$A$14:$AE$14,0)))</f>
        <v/>
      </c>
      <c r="K649" s="408" t="str">
        <f>IF($C649="","",Datos!$H$26)</f>
        <v/>
      </c>
      <c r="L649" s="409" t="str">
        <f>IF($I649="","",INDEX(Datos!$D$25:$I$33,MATCH('G. VAR. MAKRO'!$M649,Datos!$E$25:$E$33,0),MATCH('G. VAR. MAKRO'!$L$6,Datos!$D$26:$I$26,0)))</f>
        <v/>
      </c>
      <c r="M649" s="407" t="str">
        <f>IF($I649="","",INDEX('Res.Aux.'!$A$12:$AE$722,MATCH($B649,'Res.Aux.'!$Y$12:$Y$722,0),MATCH(M$6,'Res.Aux.'!$A$22:$AE$22,0)))</f>
        <v/>
      </c>
      <c r="N649" s="410" t="str">
        <f>IF($B649="-","",INDEX('Res.Aux.'!$A$12:$AE$722,MATCH($B649,'Res.Aux.'!$Y$12:$Y$722,0),MATCH(N$6,'Res.Aux.'!$A$14:$AE$14,0)))</f>
        <v/>
      </c>
      <c r="O649" s="411"/>
      <c r="P649" s="412" t="str">
        <f t="shared" si="183"/>
        <v/>
      </c>
      <c r="Q649" s="413" t="str">
        <f t="shared" si="169"/>
        <v>ù</v>
      </c>
      <c r="R649" s="414" t="str">
        <f>IF($B649="-","",INDEX('Res.Aux.'!$A$12:$AE$722,MATCH($B649,'Res.Aux.'!$Y$12:$Y$722,0),MATCH(R$6,'Res.Aux.'!$A$15:$AE$15,0)))</f>
        <v/>
      </c>
      <c r="S649" s="415" t="str">
        <f>IF($B649="-","",INDEX('Res.Aux.'!$A$12:$AE$722,MATCH($B649,'Res.Aux.'!$Y$12:$Y$722,0),MATCH(S$6,'Res.Aux.'!$A$15:$AE$15,0)))</f>
        <v/>
      </c>
      <c r="T649" s="415" t="str">
        <f>IF($B649="-","",INDEX('Res.Aux.'!$A$12:$AE$722,MATCH($B649,'Res.Aux.'!$Y$12:$Y$722,0),MATCH(T$6,'Res.Aux.'!$A$15:$AE$15,0)))</f>
        <v/>
      </c>
      <c r="U649" s="416" t="str">
        <f>IF($B649="-","",INDEX('Res.Aux.'!$A$12:$AE$722,MATCH($B649,'Res.Aux.'!$Y$12:$Y$722,0),MATCH(U$6,'Res.Aux.'!$A$15:$AE$15,0)))</f>
        <v/>
      </c>
      <c r="V649" s="417"/>
      <c r="W649" s="414" t="str">
        <f t="shared" si="170"/>
        <v>-</v>
      </c>
      <c r="X649" s="415" t="str">
        <f t="shared" si="171"/>
        <v>-</v>
      </c>
      <c r="Y649" s="415" t="str">
        <f t="shared" si="172"/>
        <v>-</v>
      </c>
      <c r="Z649" s="416" t="str">
        <f t="shared" si="173"/>
        <v>-</v>
      </c>
      <c r="AA649" s="417"/>
      <c r="AB649" s="414" t="str">
        <f t="shared" si="174"/>
        <v>-</v>
      </c>
      <c r="AC649" s="415" t="str">
        <f t="shared" si="175"/>
        <v>-</v>
      </c>
      <c r="AD649" s="415" t="str">
        <f t="shared" si="176"/>
        <v>-</v>
      </c>
      <c r="AE649" s="416" t="str">
        <f t="shared" si="177"/>
        <v>-</v>
      </c>
      <c r="AF649" s="417"/>
      <c r="AG649" s="410" t="str">
        <f t="shared" si="178"/>
        <v>-</v>
      </c>
      <c r="AH649" s="417"/>
      <c r="AI649" s="418" t="str">
        <f t="shared" si="179"/>
        <v>ù</v>
      </c>
      <c r="AJ649" s="419" t="str">
        <f t="shared" si="180"/>
        <v>~</v>
      </c>
      <c r="AK649" s="417"/>
      <c r="AL649" s="414" t="str">
        <f t="shared" si="181"/>
        <v>-</v>
      </c>
      <c r="AM649" s="416" t="str">
        <f t="shared" si="182"/>
        <v>-</v>
      </c>
    </row>
    <row r="650" spans="2:39" ht="15" x14ac:dyDescent="0.3">
      <c r="B650" s="400" t="str">
        <f>IF(MAX(B$7:B649)+1&gt;MAX('Res.Aux.'!$Y$23:$Y$722),"-",MAX(B$7:B649)+1)</f>
        <v>-</v>
      </c>
      <c r="C650" s="401" t="str">
        <f>IF($B650="-","",INDEX('Res.Aux.'!$A$12:$AE$722,MATCH($B650,'Res.Aux.'!$Y$12:$Y$722,0),MATCH(C$6,'Res.Aux.'!$A$14:$AE$14,0)))</f>
        <v/>
      </c>
      <c r="D650" s="402" t="str">
        <f t="shared" si="167"/>
        <v/>
      </c>
      <c r="E650" s="403" t="str">
        <f>IF($B650="-","",INDEX('Res.Aux.'!$A$12:$AE$722,MATCH($B650,'Res.Aux.'!$Y$12:$Y$722,0),MATCH(E$6,'Res.Aux.'!$A$14:$AE$14,0)))</f>
        <v/>
      </c>
      <c r="F650" s="402" t="str">
        <f t="shared" si="168"/>
        <v/>
      </c>
      <c r="G650" s="404" t="str">
        <f>IF($B650="-","",INDEX('Res.Aux.'!$A$12:$AE$722,MATCH($B650,'Res.Aux.'!$Y$12:$Y$722,0),MATCH(G$6,'Res.Aux.'!$A$14:$AE$14,0)))</f>
        <v/>
      </c>
      <c r="H650" s="405" t="str">
        <f>IF($B650="-","",Datos!$I$16)</f>
        <v/>
      </c>
      <c r="I650" s="406" t="str">
        <f>IF($C650="","",Datos!$G$16)</f>
        <v/>
      </c>
      <c r="J650" s="407" t="str">
        <f>IF($B650="-","",INDEX('Res.Aux.'!$A$12:$AE$722,MATCH($B650,'Res.Aux.'!$Y$12:$Y$722,0),MATCH(J$6,'Res.Aux.'!$A$14:$AE$14,0)))</f>
        <v/>
      </c>
      <c r="K650" s="408" t="str">
        <f>IF($C650="","",Datos!$H$26)</f>
        <v/>
      </c>
      <c r="L650" s="409" t="str">
        <f>IF($I650="","",INDEX(Datos!$D$25:$I$33,MATCH('G. VAR. MAKRO'!$M650,Datos!$E$25:$E$33,0),MATCH('G. VAR. MAKRO'!$L$6,Datos!$D$26:$I$26,0)))</f>
        <v/>
      </c>
      <c r="M650" s="407" t="str">
        <f>IF($I650="","",INDEX('Res.Aux.'!$A$12:$AE$722,MATCH($B650,'Res.Aux.'!$Y$12:$Y$722,0),MATCH(M$6,'Res.Aux.'!$A$22:$AE$22,0)))</f>
        <v/>
      </c>
      <c r="N650" s="410" t="str">
        <f>IF($B650="-","",INDEX('Res.Aux.'!$A$12:$AE$722,MATCH($B650,'Res.Aux.'!$Y$12:$Y$722,0),MATCH(N$6,'Res.Aux.'!$A$14:$AE$14,0)))</f>
        <v/>
      </c>
      <c r="O650" s="411"/>
      <c r="P650" s="412" t="str">
        <f t="shared" si="183"/>
        <v/>
      </c>
      <c r="Q650" s="413" t="str">
        <f t="shared" si="169"/>
        <v>ù</v>
      </c>
      <c r="R650" s="414" t="str">
        <f>IF($B650="-","",INDEX('Res.Aux.'!$A$12:$AE$722,MATCH($B650,'Res.Aux.'!$Y$12:$Y$722,0),MATCH(R$6,'Res.Aux.'!$A$15:$AE$15,0)))</f>
        <v/>
      </c>
      <c r="S650" s="415" t="str">
        <f>IF($B650="-","",INDEX('Res.Aux.'!$A$12:$AE$722,MATCH($B650,'Res.Aux.'!$Y$12:$Y$722,0),MATCH(S$6,'Res.Aux.'!$A$15:$AE$15,0)))</f>
        <v/>
      </c>
      <c r="T650" s="415" t="str">
        <f>IF($B650="-","",INDEX('Res.Aux.'!$A$12:$AE$722,MATCH($B650,'Res.Aux.'!$Y$12:$Y$722,0),MATCH(T$6,'Res.Aux.'!$A$15:$AE$15,0)))</f>
        <v/>
      </c>
      <c r="U650" s="416" t="str">
        <f>IF($B650="-","",INDEX('Res.Aux.'!$A$12:$AE$722,MATCH($B650,'Res.Aux.'!$Y$12:$Y$722,0),MATCH(U$6,'Res.Aux.'!$A$15:$AE$15,0)))</f>
        <v/>
      </c>
      <c r="V650" s="417"/>
      <c r="W650" s="414" t="str">
        <f t="shared" si="170"/>
        <v>-</v>
      </c>
      <c r="X650" s="415" t="str">
        <f t="shared" si="171"/>
        <v>-</v>
      </c>
      <c r="Y650" s="415" t="str">
        <f t="shared" si="172"/>
        <v>-</v>
      </c>
      <c r="Z650" s="416" t="str">
        <f t="shared" si="173"/>
        <v>-</v>
      </c>
      <c r="AA650" s="417"/>
      <c r="AB650" s="414" t="str">
        <f t="shared" si="174"/>
        <v>-</v>
      </c>
      <c r="AC650" s="415" t="str">
        <f t="shared" si="175"/>
        <v>-</v>
      </c>
      <c r="AD650" s="415" t="str">
        <f t="shared" si="176"/>
        <v>-</v>
      </c>
      <c r="AE650" s="416" t="str">
        <f t="shared" si="177"/>
        <v>-</v>
      </c>
      <c r="AF650" s="417"/>
      <c r="AG650" s="410" t="str">
        <f t="shared" si="178"/>
        <v>-</v>
      </c>
      <c r="AH650" s="417"/>
      <c r="AI650" s="418" t="str">
        <f t="shared" si="179"/>
        <v>ù</v>
      </c>
      <c r="AJ650" s="419" t="str">
        <f t="shared" si="180"/>
        <v>~</v>
      </c>
      <c r="AK650" s="417"/>
      <c r="AL650" s="414" t="str">
        <f t="shared" si="181"/>
        <v>-</v>
      </c>
      <c r="AM650" s="416" t="str">
        <f t="shared" si="182"/>
        <v>-</v>
      </c>
    </row>
    <row r="651" spans="2:39" ht="15" x14ac:dyDescent="0.3">
      <c r="B651" s="400" t="str">
        <f>IF(MAX(B$7:B650)+1&gt;MAX('Res.Aux.'!$Y$23:$Y$722),"-",MAX(B$7:B650)+1)</f>
        <v>-</v>
      </c>
      <c r="C651" s="401" t="str">
        <f>IF($B651="-","",INDEX('Res.Aux.'!$A$12:$AE$722,MATCH($B651,'Res.Aux.'!$Y$12:$Y$722,0),MATCH(C$6,'Res.Aux.'!$A$14:$AE$14,0)))</f>
        <v/>
      </c>
      <c r="D651" s="402" t="str">
        <f t="shared" si="167"/>
        <v/>
      </c>
      <c r="E651" s="403" t="str">
        <f>IF($B651="-","",INDEX('Res.Aux.'!$A$12:$AE$722,MATCH($B651,'Res.Aux.'!$Y$12:$Y$722,0),MATCH(E$6,'Res.Aux.'!$A$14:$AE$14,0)))</f>
        <v/>
      </c>
      <c r="F651" s="402" t="str">
        <f t="shared" si="168"/>
        <v/>
      </c>
      <c r="G651" s="404" t="str">
        <f>IF($B651="-","",INDEX('Res.Aux.'!$A$12:$AE$722,MATCH($B651,'Res.Aux.'!$Y$12:$Y$722,0),MATCH(G$6,'Res.Aux.'!$A$14:$AE$14,0)))</f>
        <v/>
      </c>
      <c r="H651" s="405" t="str">
        <f>IF($B651="-","",Datos!$I$16)</f>
        <v/>
      </c>
      <c r="I651" s="406" t="str">
        <f>IF($C651="","",Datos!$G$16)</f>
        <v/>
      </c>
      <c r="J651" s="407" t="str">
        <f>IF($B651="-","",INDEX('Res.Aux.'!$A$12:$AE$722,MATCH($B651,'Res.Aux.'!$Y$12:$Y$722,0),MATCH(J$6,'Res.Aux.'!$A$14:$AE$14,0)))</f>
        <v/>
      </c>
      <c r="K651" s="408" t="str">
        <f>IF($C651="","",Datos!$H$26)</f>
        <v/>
      </c>
      <c r="L651" s="409" t="str">
        <f>IF($I651="","",INDEX(Datos!$D$25:$I$33,MATCH('G. VAR. MAKRO'!$M651,Datos!$E$25:$E$33,0),MATCH('G. VAR. MAKRO'!$L$6,Datos!$D$26:$I$26,0)))</f>
        <v/>
      </c>
      <c r="M651" s="407" t="str">
        <f>IF($I651="","",INDEX('Res.Aux.'!$A$12:$AE$722,MATCH($B651,'Res.Aux.'!$Y$12:$Y$722,0),MATCH(M$6,'Res.Aux.'!$A$22:$AE$22,0)))</f>
        <v/>
      </c>
      <c r="N651" s="410" t="str">
        <f>IF($B651="-","",INDEX('Res.Aux.'!$A$12:$AE$722,MATCH($B651,'Res.Aux.'!$Y$12:$Y$722,0),MATCH(N$6,'Res.Aux.'!$A$14:$AE$14,0)))</f>
        <v/>
      </c>
      <c r="O651" s="411"/>
      <c r="P651" s="412" t="str">
        <f t="shared" si="183"/>
        <v/>
      </c>
      <c r="Q651" s="413" t="str">
        <f t="shared" si="169"/>
        <v>ù</v>
      </c>
      <c r="R651" s="414" t="str">
        <f>IF($B651="-","",INDEX('Res.Aux.'!$A$12:$AE$722,MATCH($B651,'Res.Aux.'!$Y$12:$Y$722,0),MATCH(R$6,'Res.Aux.'!$A$15:$AE$15,0)))</f>
        <v/>
      </c>
      <c r="S651" s="415" t="str">
        <f>IF($B651="-","",INDEX('Res.Aux.'!$A$12:$AE$722,MATCH($B651,'Res.Aux.'!$Y$12:$Y$722,0),MATCH(S$6,'Res.Aux.'!$A$15:$AE$15,0)))</f>
        <v/>
      </c>
      <c r="T651" s="415" t="str">
        <f>IF($B651="-","",INDEX('Res.Aux.'!$A$12:$AE$722,MATCH($B651,'Res.Aux.'!$Y$12:$Y$722,0),MATCH(T$6,'Res.Aux.'!$A$15:$AE$15,0)))</f>
        <v/>
      </c>
      <c r="U651" s="416" t="str">
        <f>IF($B651="-","",INDEX('Res.Aux.'!$A$12:$AE$722,MATCH($B651,'Res.Aux.'!$Y$12:$Y$722,0),MATCH(U$6,'Res.Aux.'!$A$15:$AE$15,0)))</f>
        <v/>
      </c>
      <c r="V651" s="417"/>
      <c r="W651" s="414" t="str">
        <f t="shared" si="170"/>
        <v>-</v>
      </c>
      <c r="X651" s="415" t="str">
        <f t="shared" si="171"/>
        <v>-</v>
      </c>
      <c r="Y651" s="415" t="str">
        <f t="shared" si="172"/>
        <v>-</v>
      </c>
      <c r="Z651" s="416" t="str">
        <f t="shared" si="173"/>
        <v>-</v>
      </c>
      <c r="AA651" s="417"/>
      <c r="AB651" s="414" t="str">
        <f t="shared" si="174"/>
        <v>-</v>
      </c>
      <c r="AC651" s="415" t="str">
        <f t="shared" si="175"/>
        <v>-</v>
      </c>
      <c r="AD651" s="415" t="str">
        <f t="shared" si="176"/>
        <v>-</v>
      </c>
      <c r="AE651" s="416" t="str">
        <f t="shared" si="177"/>
        <v>-</v>
      </c>
      <c r="AF651" s="417"/>
      <c r="AG651" s="410" t="str">
        <f t="shared" si="178"/>
        <v>-</v>
      </c>
      <c r="AH651" s="417"/>
      <c r="AI651" s="418" t="str">
        <f t="shared" si="179"/>
        <v>ù</v>
      </c>
      <c r="AJ651" s="419" t="str">
        <f t="shared" si="180"/>
        <v>~</v>
      </c>
      <c r="AK651" s="417"/>
      <c r="AL651" s="414" t="str">
        <f t="shared" si="181"/>
        <v>-</v>
      </c>
      <c r="AM651" s="416" t="str">
        <f t="shared" si="182"/>
        <v>-</v>
      </c>
    </row>
    <row r="652" spans="2:39" ht="15" x14ac:dyDescent="0.3">
      <c r="B652" s="400" t="str">
        <f>IF(MAX(B$7:B651)+1&gt;MAX('Res.Aux.'!$Y$23:$Y$722),"-",MAX(B$7:B651)+1)</f>
        <v>-</v>
      </c>
      <c r="C652" s="401" t="str">
        <f>IF($B652="-","",INDEX('Res.Aux.'!$A$12:$AE$722,MATCH($B652,'Res.Aux.'!$Y$12:$Y$722,0),MATCH(C$6,'Res.Aux.'!$A$14:$AE$14,0)))</f>
        <v/>
      </c>
      <c r="D652" s="402" t="str">
        <f t="shared" si="167"/>
        <v/>
      </c>
      <c r="E652" s="403" t="str">
        <f>IF($B652="-","",INDEX('Res.Aux.'!$A$12:$AE$722,MATCH($B652,'Res.Aux.'!$Y$12:$Y$722,0),MATCH(E$6,'Res.Aux.'!$A$14:$AE$14,0)))</f>
        <v/>
      </c>
      <c r="F652" s="402" t="str">
        <f t="shared" si="168"/>
        <v/>
      </c>
      <c r="G652" s="404" t="str">
        <f>IF($B652="-","",INDEX('Res.Aux.'!$A$12:$AE$722,MATCH($B652,'Res.Aux.'!$Y$12:$Y$722,0),MATCH(G$6,'Res.Aux.'!$A$14:$AE$14,0)))</f>
        <v/>
      </c>
      <c r="H652" s="405" t="str">
        <f>IF($B652="-","",Datos!$I$16)</f>
        <v/>
      </c>
      <c r="I652" s="406" t="str">
        <f>IF($C652="","",Datos!$G$16)</f>
        <v/>
      </c>
      <c r="J652" s="407" t="str">
        <f>IF($B652="-","",INDEX('Res.Aux.'!$A$12:$AE$722,MATCH($B652,'Res.Aux.'!$Y$12:$Y$722,0),MATCH(J$6,'Res.Aux.'!$A$14:$AE$14,0)))</f>
        <v/>
      </c>
      <c r="K652" s="408" t="str">
        <f>IF($C652="","",Datos!$H$26)</f>
        <v/>
      </c>
      <c r="L652" s="409" t="str">
        <f>IF($I652="","",INDEX(Datos!$D$25:$I$33,MATCH('G. VAR. MAKRO'!$M652,Datos!$E$25:$E$33,0),MATCH('G. VAR. MAKRO'!$L$6,Datos!$D$26:$I$26,0)))</f>
        <v/>
      </c>
      <c r="M652" s="407" t="str">
        <f>IF($I652="","",INDEX('Res.Aux.'!$A$12:$AE$722,MATCH($B652,'Res.Aux.'!$Y$12:$Y$722,0),MATCH(M$6,'Res.Aux.'!$A$22:$AE$22,0)))</f>
        <v/>
      </c>
      <c r="N652" s="410" t="str">
        <f>IF($B652="-","",INDEX('Res.Aux.'!$A$12:$AE$722,MATCH($B652,'Res.Aux.'!$Y$12:$Y$722,0),MATCH(N$6,'Res.Aux.'!$A$14:$AE$14,0)))</f>
        <v/>
      </c>
      <c r="O652" s="411"/>
      <c r="P652" s="412" t="str">
        <f t="shared" si="183"/>
        <v/>
      </c>
      <c r="Q652" s="413" t="str">
        <f t="shared" si="169"/>
        <v>ù</v>
      </c>
      <c r="R652" s="414" t="str">
        <f>IF($B652="-","",INDEX('Res.Aux.'!$A$12:$AE$722,MATCH($B652,'Res.Aux.'!$Y$12:$Y$722,0),MATCH(R$6,'Res.Aux.'!$A$15:$AE$15,0)))</f>
        <v/>
      </c>
      <c r="S652" s="415" t="str">
        <f>IF($B652="-","",INDEX('Res.Aux.'!$A$12:$AE$722,MATCH($B652,'Res.Aux.'!$Y$12:$Y$722,0),MATCH(S$6,'Res.Aux.'!$A$15:$AE$15,0)))</f>
        <v/>
      </c>
      <c r="T652" s="415" t="str">
        <f>IF($B652="-","",INDEX('Res.Aux.'!$A$12:$AE$722,MATCH($B652,'Res.Aux.'!$Y$12:$Y$722,0),MATCH(T$6,'Res.Aux.'!$A$15:$AE$15,0)))</f>
        <v/>
      </c>
      <c r="U652" s="416" t="str">
        <f>IF($B652="-","",INDEX('Res.Aux.'!$A$12:$AE$722,MATCH($B652,'Res.Aux.'!$Y$12:$Y$722,0),MATCH(U$6,'Res.Aux.'!$A$15:$AE$15,0)))</f>
        <v/>
      </c>
      <c r="V652" s="417"/>
      <c r="W652" s="414" t="str">
        <f t="shared" si="170"/>
        <v>-</v>
      </c>
      <c r="X652" s="415" t="str">
        <f t="shared" si="171"/>
        <v>-</v>
      </c>
      <c r="Y652" s="415" t="str">
        <f t="shared" si="172"/>
        <v>-</v>
      </c>
      <c r="Z652" s="416" t="str">
        <f t="shared" si="173"/>
        <v>-</v>
      </c>
      <c r="AA652" s="417"/>
      <c r="AB652" s="414" t="str">
        <f t="shared" si="174"/>
        <v>-</v>
      </c>
      <c r="AC652" s="415" t="str">
        <f t="shared" si="175"/>
        <v>-</v>
      </c>
      <c r="AD652" s="415" t="str">
        <f t="shared" si="176"/>
        <v>-</v>
      </c>
      <c r="AE652" s="416" t="str">
        <f t="shared" si="177"/>
        <v>-</v>
      </c>
      <c r="AF652" s="417"/>
      <c r="AG652" s="410" t="str">
        <f t="shared" si="178"/>
        <v>-</v>
      </c>
      <c r="AH652" s="417"/>
      <c r="AI652" s="418" t="str">
        <f t="shared" si="179"/>
        <v>ù</v>
      </c>
      <c r="AJ652" s="419" t="str">
        <f t="shared" si="180"/>
        <v>~</v>
      </c>
      <c r="AK652" s="417"/>
      <c r="AL652" s="414" t="str">
        <f t="shared" si="181"/>
        <v>-</v>
      </c>
      <c r="AM652" s="416" t="str">
        <f t="shared" si="182"/>
        <v>-</v>
      </c>
    </row>
    <row r="653" spans="2:39" ht="15" x14ac:dyDescent="0.3">
      <c r="B653" s="400" t="str">
        <f>IF(MAX(B$7:B652)+1&gt;MAX('Res.Aux.'!$Y$23:$Y$722),"-",MAX(B$7:B652)+1)</f>
        <v>-</v>
      </c>
      <c r="C653" s="401" t="str">
        <f>IF($B653="-","",INDEX('Res.Aux.'!$A$12:$AE$722,MATCH($B653,'Res.Aux.'!$Y$12:$Y$722,0),MATCH(C$6,'Res.Aux.'!$A$14:$AE$14,0)))</f>
        <v/>
      </c>
      <c r="D653" s="402" t="str">
        <f t="shared" si="167"/>
        <v/>
      </c>
      <c r="E653" s="403" t="str">
        <f>IF($B653="-","",INDEX('Res.Aux.'!$A$12:$AE$722,MATCH($B653,'Res.Aux.'!$Y$12:$Y$722,0),MATCH(E$6,'Res.Aux.'!$A$14:$AE$14,0)))</f>
        <v/>
      </c>
      <c r="F653" s="402" t="str">
        <f t="shared" si="168"/>
        <v/>
      </c>
      <c r="G653" s="404" t="str">
        <f>IF($B653="-","",INDEX('Res.Aux.'!$A$12:$AE$722,MATCH($B653,'Res.Aux.'!$Y$12:$Y$722,0),MATCH(G$6,'Res.Aux.'!$A$14:$AE$14,0)))</f>
        <v/>
      </c>
      <c r="H653" s="405" t="str">
        <f>IF($B653="-","",Datos!$I$16)</f>
        <v/>
      </c>
      <c r="I653" s="406" t="str">
        <f>IF($C653="","",Datos!$G$16)</f>
        <v/>
      </c>
      <c r="J653" s="407" t="str">
        <f>IF($B653="-","",INDEX('Res.Aux.'!$A$12:$AE$722,MATCH($B653,'Res.Aux.'!$Y$12:$Y$722,0),MATCH(J$6,'Res.Aux.'!$A$14:$AE$14,0)))</f>
        <v/>
      </c>
      <c r="K653" s="408" t="str">
        <f>IF($C653="","",Datos!$H$26)</f>
        <v/>
      </c>
      <c r="L653" s="409" t="str">
        <f>IF($I653="","",INDEX(Datos!$D$25:$I$33,MATCH('G. VAR. MAKRO'!$M653,Datos!$E$25:$E$33,0),MATCH('G. VAR. MAKRO'!$L$6,Datos!$D$26:$I$26,0)))</f>
        <v/>
      </c>
      <c r="M653" s="407" t="str">
        <f>IF($I653="","",INDEX('Res.Aux.'!$A$12:$AE$722,MATCH($B653,'Res.Aux.'!$Y$12:$Y$722,0),MATCH(M$6,'Res.Aux.'!$A$22:$AE$22,0)))</f>
        <v/>
      </c>
      <c r="N653" s="410" t="str">
        <f>IF($B653="-","",INDEX('Res.Aux.'!$A$12:$AE$722,MATCH($B653,'Res.Aux.'!$Y$12:$Y$722,0),MATCH(N$6,'Res.Aux.'!$A$14:$AE$14,0)))</f>
        <v/>
      </c>
      <c r="O653" s="411"/>
      <c r="P653" s="412" t="str">
        <f t="shared" si="183"/>
        <v/>
      </c>
      <c r="Q653" s="413" t="str">
        <f t="shared" si="169"/>
        <v>ù</v>
      </c>
      <c r="R653" s="414" t="str">
        <f>IF($B653="-","",INDEX('Res.Aux.'!$A$12:$AE$722,MATCH($B653,'Res.Aux.'!$Y$12:$Y$722,0),MATCH(R$6,'Res.Aux.'!$A$15:$AE$15,0)))</f>
        <v/>
      </c>
      <c r="S653" s="415" t="str">
        <f>IF($B653="-","",INDEX('Res.Aux.'!$A$12:$AE$722,MATCH($B653,'Res.Aux.'!$Y$12:$Y$722,0),MATCH(S$6,'Res.Aux.'!$A$15:$AE$15,0)))</f>
        <v/>
      </c>
      <c r="T653" s="415" t="str">
        <f>IF($B653="-","",INDEX('Res.Aux.'!$A$12:$AE$722,MATCH($B653,'Res.Aux.'!$Y$12:$Y$722,0),MATCH(T$6,'Res.Aux.'!$A$15:$AE$15,0)))</f>
        <v/>
      </c>
      <c r="U653" s="416" t="str">
        <f>IF($B653="-","",INDEX('Res.Aux.'!$A$12:$AE$722,MATCH($B653,'Res.Aux.'!$Y$12:$Y$722,0),MATCH(U$6,'Res.Aux.'!$A$15:$AE$15,0)))</f>
        <v/>
      </c>
      <c r="V653" s="417"/>
      <c r="W653" s="414" t="str">
        <f t="shared" si="170"/>
        <v>-</v>
      </c>
      <c r="X653" s="415" t="str">
        <f t="shared" si="171"/>
        <v>-</v>
      </c>
      <c r="Y653" s="415" t="str">
        <f t="shared" si="172"/>
        <v>-</v>
      </c>
      <c r="Z653" s="416" t="str">
        <f t="shared" si="173"/>
        <v>-</v>
      </c>
      <c r="AA653" s="417"/>
      <c r="AB653" s="414" t="str">
        <f t="shared" si="174"/>
        <v>-</v>
      </c>
      <c r="AC653" s="415" t="str">
        <f t="shared" si="175"/>
        <v>-</v>
      </c>
      <c r="AD653" s="415" t="str">
        <f t="shared" si="176"/>
        <v>-</v>
      </c>
      <c r="AE653" s="416" t="str">
        <f t="shared" si="177"/>
        <v>-</v>
      </c>
      <c r="AF653" s="417"/>
      <c r="AG653" s="410" t="str">
        <f t="shared" si="178"/>
        <v>-</v>
      </c>
      <c r="AH653" s="417"/>
      <c r="AI653" s="418" t="str">
        <f t="shared" si="179"/>
        <v>ù</v>
      </c>
      <c r="AJ653" s="419" t="str">
        <f t="shared" si="180"/>
        <v>~</v>
      </c>
      <c r="AK653" s="417"/>
      <c r="AL653" s="414" t="str">
        <f t="shared" si="181"/>
        <v>-</v>
      </c>
      <c r="AM653" s="416" t="str">
        <f t="shared" si="182"/>
        <v>-</v>
      </c>
    </row>
    <row r="654" spans="2:39" ht="15" x14ac:dyDescent="0.3">
      <c r="B654" s="400" t="str">
        <f>IF(MAX(B$7:B653)+1&gt;MAX('Res.Aux.'!$Y$23:$Y$722),"-",MAX(B$7:B653)+1)</f>
        <v>-</v>
      </c>
      <c r="C654" s="401" t="str">
        <f>IF($B654="-","",INDEX('Res.Aux.'!$A$12:$AE$722,MATCH($B654,'Res.Aux.'!$Y$12:$Y$722,0),MATCH(C$6,'Res.Aux.'!$A$14:$AE$14,0)))</f>
        <v/>
      </c>
      <c r="D654" s="402" t="str">
        <f t="shared" ref="D654:D717" si="184">IF(C654="","","/")</f>
        <v/>
      </c>
      <c r="E654" s="403" t="str">
        <f>IF($B654="-","",INDEX('Res.Aux.'!$A$12:$AE$722,MATCH($B654,'Res.Aux.'!$Y$12:$Y$722,0),MATCH(E$6,'Res.Aux.'!$A$14:$AE$14,0)))</f>
        <v/>
      </c>
      <c r="F654" s="402" t="str">
        <f t="shared" ref="F654:F717" si="185">IF(E654="","","/")</f>
        <v/>
      </c>
      <c r="G654" s="404" t="str">
        <f>IF($B654="-","",INDEX('Res.Aux.'!$A$12:$AE$722,MATCH($B654,'Res.Aux.'!$Y$12:$Y$722,0),MATCH(G$6,'Res.Aux.'!$A$14:$AE$14,0)))</f>
        <v/>
      </c>
      <c r="H654" s="405" t="str">
        <f>IF($B654="-","",Datos!$I$16)</f>
        <v/>
      </c>
      <c r="I654" s="406" t="str">
        <f>IF($C654="","",Datos!$G$16)</f>
        <v/>
      </c>
      <c r="J654" s="407" t="str">
        <f>IF($B654="-","",INDEX('Res.Aux.'!$A$12:$AE$722,MATCH($B654,'Res.Aux.'!$Y$12:$Y$722,0),MATCH(J$6,'Res.Aux.'!$A$14:$AE$14,0)))</f>
        <v/>
      </c>
      <c r="K654" s="408" t="str">
        <f>IF($C654="","",Datos!$H$26)</f>
        <v/>
      </c>
      <c r="L654" s="409" t="str">
        <f>IF($I654="","",INDEX(Datos!$D$25:$I$33,MATCH('G. VAR. MAKRO'!$M654,Datos!$E$25:$E$33,0),MATCH('G. VAR. MAKRO'!$L$6,Datos!$D$26:$I$26,0)))</f>
        <v/>
      </c>
      <c r="M654" s="407" t="str">
        <f>IF($I654="","",INDEX('Res.Aux.'!$A$12:$AE$722,MATCH($B654,'Res.Aux.'!$Y$12:$Y$722,0),MATCH(M$6,'Res.Aux.'!$A$22:$AE$22,0)))</f>
        <v/>
      </c>
      <c r="N654" s="410" t="str">
        <f>IF($B654="-","",INDEX('Res.Aux.'!$A$12:$AE$722,MATCH($B654,'Res.Aux.'!$Y$12:$Y$722,0),MATCH(N$6,'Res.Aux.'!$A$14:$AE$14,0)))</f>
        <v/>
      </c>
      <c r="O654" s="411"/>
      <c r="P654" s="412" t="str">
        <f t="shared" si="183"/>
        <v/>
      </c>
      <c r="Q654" s="413" t="str">
        <f t="shared" ref="Q654:Q717" si="186">AI654</f>
        <v>ù</v>
      </c>
      <c r="R654" s="414" t="str">
        <f>IF($B654="-","",INDEX('Res.Aux.'!$A$12:$AE$722,MATCH($B654,'Res.Aux.'!$Y$12:$Y$722,0),MATCH(R$6,'Res.Aux.'!$A$15:$AE$15,0)))</f>
        <v/>
      </c>
      <c r="S654" s="415" t="str">
        <f>IF($B654="-","",INDEX('Res.Aux.'!$A$12:$AE$722,MATCH($B654,'Res.Aux.'!$Y$12:$Y$722,0),MATCH(S$6,'Res.Aux.'!$A$15:$AE$15,0)))</f>
        <v/>
      </c>
      <c r="T654" s="415" t="str">
        <f>IF($B654="-","",INDEX('Res.Aux.'!$A$12:$AE$722,MATCH($B654,'Res.Aux.'!$Y$12:$Y$722,0),MATCH(T$6,'Res.Aux.'!$A$15:$AE$15,0)))</f>
        <v/>
      </c>
      <c r="U654" s="416" t="str">
        <f>IF($B654="-","",INDEX('Res.Aux.'!$A$12:$AE$722,MATCH($B654,'Res.Aux.'!$Y$12:$Y$722,0),MATCH(U$6,'Res.Aux.'!$A$15:$AE$15,0)))</f>
        <v/>
      </c>
      <c r="V654" s="417"/>
      <c r="W654" s="414" t="str">
        <f t="shared" ref="W654:W717" si="187">IF(OR(R654="-",R654=0,R654=""),"-",(R654*W$1))</f>
        <v>-</v>
      </c>
      <c r="X654" s="415" t="str">
        <f t="shared" ref="X654:X717" si="188">IF(OR(S654="-",S654=0,S654=""),"-",(S654*X$1))</f>
        <v>-</v>
      </c>
      <c r="Y654" s="415" t="str">
        <f t="shared" ref="Y654:Y717" si="189">IF(OR(T654="-",T654=0,T654=""),"-",(T654*Y$1))</f>
        <v>-</v>
      </c>
      <c r="Z654" s="416" t="str">
        <f t="shared" ref="Z654:Z717" si="190">IF(OR(U654="-",U654=0,U654=""),"-",(U654*Z$1))</f>
        <v>-</v>
      </c>
      <c r="AA654" s="417"/>
      <c r="AB654" s="414" t="str">
        <f t="shared" ref="AB654:AB717" si="191">IF(SUM(R654,W654)=0,"-",SUM(R654,W654))</f>
        <v>-</v>
      </c>
      <c r="AC654" s="415" t="str">
        <f t="shared" ref="AC654:AC717" si="192">IF(SUM(S654,X654)=0,"-",SUM(S654,X654))</f>
        <v>-</v>
      </c>
      <c r="AD654" s="415" t="str">
        <f t="shared" ref="AD654:AD717" si="193">IF(SUM(T654,Y654)=0,"-",SUM(T654,Y654))</f>
        <v>-</v>
      </c>
      <c r="AE654" s="416" t="str">
        <f t="shared" ref="AE654:AE717" si="194">IF(SUM(U654,Z654)=0,"-",SUM(U654,Z654))</f>
        <v>-</v>
      </c>
      <c r="AF654" s="417"/>
      <c r="AG654" s="410" t="str">
        <f t="shared" ref="AG654:AG717" si="195">IF(SUM(AB654:AE654)=0,"-",SUM(AB654:AE654))</f>
        <v>-</v>
      </c>
      <c r="AH654" s="417"/>
      <c r="AI654" s="418" t="str">
        <f t="shared" ref="AI654:AI717" si="196">IF(AND(N654&lt;&gt;"",AG654&lt;&gt;"-"),IF(AG654=N654,"ü","û"),IF(OR(N654=0,N654="",N654="-"),"ù","$"))</f>
        <v>ù</v>
      </c>
      <c r="AJ654" s="419" t="str">
        <f t="shared" ref="AJ654:AJ717" si="197">IF(AI654="ü","-",IF(AI654="ù","~",IF(AI654="$","???",AG654-N654)))</f>
        <v>~</v>
      </c>
      <c r="AK654" s="417"/>
      <c r="AL654" s="414" t="str">
        <f t="shared" ref="AL654:AL717" si="198">IF(SUM(R654:U654)=0,"-",SUM(R654:U654))</f>
        <v>-</v>
      </c>
      <c r="AM654" s="416" t="str">
        <f t="shared" ref="AM654:AM717" si="199">IF(SUM(W654:Z654)=0,"-",SUM(W654:Z654))</f>
        <v>-</v>
      </c>
    </row>
    <row r="655" spans="2:39" ht="15" x14ac:dyDescent="0.3">
      <c r="B655" s="400" t="str">
        <f>IF(MAX(B$7:B654)+1&gt;MAX('Res.Aux.'!$Y$23:$Y$722),"-",MAX(B$7:B654)+1)</f>
        <v>-</v>
      </c>
      <c r="C655" s="401" t="str">
        <f>IF($B655="-","",INDEX('Res.Aux.'!$A$12:$AE$722,MATCH($B655,'Res.Aux.'!$Y$12:$Y$722,0),MATCH(C$6,'Res.Aux.'!$A$14:$AE$14,0)))</f>
        <v/>
      </c>
      <c r="D655" s="402" t="str">
        <f t="shared" si="184"/>
        <v/>
      </c>
      <c r="E655" s="403" t="str">
        <f>IF($B655="-","",INDEX('Res.Aux.'!$A$12:$AE$722,MATCH($B655,'Res.Aux.'!$Y$12:$Y$722,0),MATCH(E$6,'Res.Aux.'!$A$14:$AE$14,0)))</f>
        <v/>
      </c>
      <c r="F655" s="402" t="str">
        <f t="shared" si="185"/>
        <v/>
      </c>
      <c r="G655" s="404" t="str">
        <f>IF($B655="-","",INDEX('Res.Aux.'!$A$12:$AE$722,MATCH($B655,'Res.Aux.'!$Y$12:$Y$722,0),MATCH(G$6,'Res.Aux.'!$A$14:$AE$14,0)))</f>
        <v/>
      </c>
      <c r="H655" s="405" t="str">
        <f>IF($B655="-","",Datos!$I$16)</f>
        <v/>
      </c>
      <c r="I655" s="406" t="str">
        <f>IF($C655="","",Datos!$G$16)</f>
        <v/>
      </c>
      <c r="J655" s="407" t="str">
        <f>IF($B655="-","",INDEX('Res.Aux.'!$A$12:$AE$722,MATCH($B655,'Res.Aux.'!$Y$12:$Y$722,0),MATCH(J$6,'Res.Aux.'!$A$14:$AE$14,0)))</f>
        <v/>
      </c>
      <c r="K655" s="408" t="str">
        <f>IF($C655="","",Datos!$H$26)</f>
        <v/>
      </c>
      <c r="L655" s="409" t="str">
        <f>IF($I655="","",INDEX(Datos!$D$25:$I$33,MATCH('G. VAR. MAKRO'!$M655,Datos!$E$25:$E$33,0),MATCH('G. VAR. MAKRO'!$L$6,Datos!$D$26:$I$26,0)))</f>
        <v/>
      </c>
      <c r="M655" s="407" t="str">
        <f>IF($I655="","",INDEX('Res.Aux.'!$A$12:$AE$722,MATCH($B655,'Res.Aux.'!$Y$12:$Y$722,0),MATCH(M$6,'Res.Aux.'!$A$22:$AE$22,0)))</f>
        <v/>
      </c>
      <c r="N655" s="410" t="str">
        <f>IF($B655="-","",INDEX('Res.Aux.'!$A$12:$AE$722,MATCH($B655,'Res.Aux.'!$Y$12:$Y$722,0),MATCH(N$6,'Res.Aux.'!$A$14:$AE$14,0)))</f>
        <v/>
      </c>
      <c r="O655" s="411"/>
      <c r="P655" s="412" t="str">
        <f t="shared" si="183"/>
        <v/>
      </c>
      <c r="Q655" s="413" t="str">
        <f t="shared" si="186"/>
        <v>ù</v>
      </c>
      <c r="R655" s="414" t="str">
        <f>IF($B655="-","",INDEX('Res.Aux.'!$A$12:$AE$722,MATCH($B655,'Res.Aux.'!$Y$12:$Y$722,0),MATCH(R$6,'Res.Aux.'!$A$15:$AE$15,0)))</f>
        <v/>
      </c>
      <c r="S655" s="415" t="str">
        <f>IF($B655="-","",INDEX('Res.Aux.'!$A$12:$AE$722,MATCH($B655,'Res.Aux.'!$Y$12:$Y$722,0),MATCH(S$6,'Res.Aux.'!$A$15:$AE$15,0)))</f>
        <v/>
      </c>
      <c r="T655" s="415" t="str">
        <f>IF($B655="-","",INDEX('Res.Aux.'!$A$12:$AE$722,MATCH($B655,'Res.Aux.'!$Y$12:$Y$722,0),MATCH(T$6,'Res.Aux.'!$A$15:$AE$15,0)))</f>
        <v/>
      </c>
      <c r="U655" s="416" t="str">
        <f>IF($B655="-","",INDEX('Res.Aux.'!$A$12:$AE$722,MATCH($B655,'Res.Aux.'!$Y$12:$Y$722,0),MATCH(U$6,'Res.Aux.'!$A$15:$AE$15,0)))</f>
        <v/>
      </c>
      <c r="V655" s="417"/>
      <c r="W655" s="414" t="str">
        <f t="shared" si="187"/>
        <v>-</v>
      </c>
      <c r="X655" s="415" t="str">
        <f t="shared" si="188"/>
        <v>-</v>
      </c>
      <c r="Y655" s="415" t="str">
        <f t="shared" si="189"/>
        <v>-</v>
      </c>
      <c r="Z655" s="416" t="str">
        <f t="shared" si="190"/>
        <v>-</v>
      </c>
      <c r="AA655" s="417"/>
      <c r="AB655" s="414" t="str">
        <f t="shared" si="191"/>
        <v>-</v>
      </c>
      <c r="AC655" s="415" t="str">
        <f t="shared" si="192"/>
        <v>-</v>
      </c>
      <c r="AD655" s="415" t="str">
        <f t="shared" si="193"/>
        <v>-</v>
      </c>
      <c r="AE655" s="416" t="str">
        <f t="shared" si="194"/>
        <v>-</v>
      </c>
      <c r="AF655" s="417"/>
      <c r="AG655" s="410" t="str">
        <f t="shared" si="195"/>
        <v>-</v>
      </c>
      <c r="AH655" s="417"/>
      <c r="AI655" s="418" t="str">
        <f t="shared" si="196"/>
        <v>ù</v>
      </c>
      <c r="AJ655" s="419" t="str">
        <f t="shared" si="197"/>
        <v>~</v>
      </c>
      <c r="AK655" s="417"/>
      <c r="AL655" s="414" t="str">
        <f t="shared" si="198"/>
        <v>-</v>
      </c>
      <c r="AM655" s="416" t="str">
        <f t="shared" si="199"/>
        <v>-</v>
      </c>
    </row>
    <row r="656" spans="2:39" ht="15" x14ac:dyDescent="0.3">
      <c r="B656" s="400" t="str">
        <f>IF(MAX(B$7:B655)+1&gt;MAX('Res.Aux.'!$Y$23:$Y$722),"-",MAX(B$7:B655)+1)</f>
        <v>-</v>
      </c>
      <c r="C656" s="401" t="str">
        <f>IF($B656="-","",INDEX('Res.Aux.'!$A$12:$AE$722,MATCH($B656,'Res.Aux.'!$Y$12:$Y$722,0),MATCH(C$6,'Res.Aux.'!$A$14:$AE$14,0)))</f>
        <v/>
      </c>
      <c r="D656" s="402" t="str">
        <f t="shared" si="184"/>
        <v/>
      </c>
      <c r="E656" s="403" t="str">
        <f>IF($B656="-","",INDEX('Res.Aux.'!$A$12:$AE$722,MATCH($B656,'Res.Aux.'!$Y$12:$Y$722,0),MATCH(E$6,'Res.Aux.'!$A$14:$AE$14,0)))</f>
        <v/>
      </c>
      <c r="F656" s="402" t="str">
        <f t="shared" si="185"/>
        <v/>
      </c>
      <c r="G656" s="404" t="str">
        <f>IF($B656="-","",INDEX('Res.Aux.'!$A$12:$AE$722,MATCH($B656,'Res.Aux.'!$Y$12:$Y$722,0),MATCH(G$6,'Res.Aux.'!$A$14:$AE$14,0)))</f>
        <v/>
      </c>
      <c r="H656" s="405" t="str">
        <f>IF($B656="-","",Datos!$I$16)</f>
        <v/>
      </c>
      <c r="I656" s="406" t="str">
        <f>IF($C656="","",Datos!$G$16)</f>
        <v/>
      </c>
      <c r="J656" s="407" t="str">
        <f>IF($B656="-","",INDEX('Res.Aux.'!$A$12:$AE$722,MATCH($B656,'Res.Aux.'!$Y$12:$Y$722,0),MATCH(J$6,'Res.Aux.'!$A$14:$AE$14,0)))</f>
        <v/>
      </c>
      <c r="K656" s="408" t="str">
        <f>IF($C656="","",Datos!$H$26)</f>
        <v/>
      </c>
      <c r="L656" s="409" t="str">
        <f>IF($I656="","",INDEX(Datos!$D$25:$I$33,MATCH('G. VAR. MAKRO'!$M656,Datos!$E$25:$E$33,0),MATCH('G. VAR. MAKRO'!$L$6,Datos!$D$26:$I$26,0)))</f>
        <v/>
      </c>
      <c r="M656" s="407" t="str">
        <f>IF($I656="","",INDEX('Res.Aux.'!$A$12:$AE$722,MATCH($B656,'Res.Aux.'!$Y$12:$Y$722,0),MATCH(M$6,'Res.Aux.'!$A$22:$AE$22,0)))</f>
        <v/>
      </c>
      <c r="N656" s="410" t="str">
        <f>IF($B656="-","",INDEX('Res.Aux.'!$A$12:$AE$722,MATCH($B656,'Res.Aux.'!$Y$12:$Y$722,0),MATCH(N$6,'Res.Aux.'!$A$14:$AE$14,0)))</f>
        <v/>
      </c>
      <c r="O656" s="411"/>
      <c r="P656" s="412" t="str">
        <f t="shared" si="183"/>
        <v/>
      </c>
      <c r="Q656" s="413" t="str">
        <f t="shared" si="186"/>
        <v>ù</v>
      </c>
      <c r="R656" s="414" t="str">
        <f>IF($B656="-","",INDEX('Res.Aux.'!$A$12:$AE$722,MATCH($B656,'Res.Aux.'!$Y$12:$Y$722,0),MATCH(R$6,'Res.Aux.'!$A$15:$AE$15,0)))</f>
        <v/>
      </c>
      <c r="S656" s="415" t="str">
        <f>IF($B656="-","",INDEX('Res.Aux.'!$A$12:$AE$722,MATCH($B656,'Res.Aux.'!$Y$12:$Y$722,0),MATCH(S$6,'Res.Aux.'!$A$15:$AE$15,0)))</f>
        <v/>
      </c>
      <c r="T656" s="415" t="str">
        <f>IF($B656="-","",INDEX('Res.Aux.'!$A$12:$AE$722,MATCH($B656,'Res.Aux.'!$Y$12:$Y$722,0),MATCH(T$6,'Res.Aux.'!$A$15:$AE$15,0)))</f>
        <v/>
      </c>
      <c r="U656" s="416" t="str">
        <f>IF($B656="-","",INDEX('Res.Aux.'!$A$12:$AE$722,MATCH($B656,'Res.Aux.'!$Y$12:$Y$722,0),MATCH(U$6,'Res.Aux.'!$A$15:$AE$15,0)))</f>
        <v/>
      </c>
      <c r="V656" s="417"/>
      <c r="W656" s="414" t="str">
        <f t="shared" si="187"/>
        <v>-</v>
      </c>
      <c r="X656" s="415" t="str">
        <f t="shared" si="188"/>
        <v>-</v>
      </c>
      <c r="Y656" s="415" t="str">
        <f t="shared" si="189"/>
        <v>-</v>
      </c>
      <c r="Z656" s="416" t="str">
        <f t="shared" si="190"/>
        <v>-</v>
      </c>
      <c r="AA656" s="417"/>
      <c r="AB656" s="414" t="str">
        <f t="shared" si="191"/>
        <v>-</v>
      </c>
      <c r="AC656" s="415" t="str">
        <f t="shared" si="192"/>
        <v>-</v>
      </c>
      <c r="AD656" s="415" t="str">
        <f t="shared" si="193"/>
        <v>-</v>
      </c>
      <c r="AE656" s="416" t="str">
        <f t="shared" si="194"/>
        <v>-</v>
      </c>
      <c r="AF656" s="417"/>
      <c r="AG656" s="410" t="str">
        <f t="shared" si="195"/>
        <v>-</v>
      </c>
      <c r="AH656" s="417"/>
      <c r="AI656" s="418" t="str">
        <f t="shared" si="196"/>
        <v>ù</v>
      </c>
      <c r="AJ656" s="419" t="str">
        <f t="shared" si="197"/>
        <v>~</v>
      </c>
      <c r="AK656" s="417"/>
      <c r="AL656" s="414" t="str">
        <f t="shared" si="198"/>
        <v>-</v>
      </c>
      <c r="AM656" s="416" t="str">
        <f t="shared" si="199"/>
        <v>-</v>
      </c>
    </row>
    <row r="657" spans="2:39" ht="15" x14ac:dyDescent="0.3">
      <c r="B657" s="400" t="str">
        <f>IF(MAX(B$7:B656)+1&gt;MAX('Res.Aux.'!$Y$23:$Y$722),"-",MAX(B$7:B656)+1)</f>
        <v>-</v>
      </c>
      <c r="C657" s="401" t="str">
        <f>IF($B657="-","",INDEX('Res.Aux.'!$A$12:$AE$722,MATCH($B657,'Res.Aux.'!$Y$12:$Y$722,0),MATCH(C$6,'Res.Aux.'!$A$14:$AE$14,0)))</f>
        <v/>
      </c>
      <c r="D657" s="402" t="str">
        <f t="shared" si="184"/>
        <v/>
      </c>
      <c r="E657" s="403" t="str">
        <f>IF($B657="-","",INDEX('Res.Aux.'!$A$12:$AE$722,MATCH($B657,'Res.Aux.'!$Y$12:$Y$722,0),MATCH(E$6,'Res.Aux.'!$A$14:$AE$14,0)))</f>
        <v/>
      </c>
      <c r="F657" s="402" t="str">
        <f t="shared" si="185"/>
        <v/>
      </c>
      <c r="G657" s="404" t="str">
        <f>IF($B657="-","",INDEX('Res.Aux.'!$A$12:$AE$722,MATCH($B657,'Res.Aux.'!$Y$12:$Y$722,0),MATCH(G$6,'Res.Aux.'!$A$14:$AE$14,0)))</f>
        <v/>
      </c>
      <c r="H657" s="405" t="str">
        <f>IF($B657="-","",Datos!$I$16)</f>
        <v/>
      </c>
      <c r="I657" s="406" t="str">
        <f>IF($C657="","",Datos!$G$16)</f>
        <v/>
      </c>
      <c r="J657" s="407" t="str">
        <f>IF($B657="-","",INDEX('Res.Aux.'!$A$12:$AE$722,MATCH($B657,'Res.Aux.'!$Y$12:$Y$722,0),MATCH(J$6,'Res.Aux.'!$A$14:$AE$14,0)))</f>
        <v/>
      </c>
      <c r="K657" s="408" t="str">
        <f>IF($C657="","",Datos!$H$26)</f>
        <v/>
      </c>
      <c r="L657" s="409" t="str">
        <f>IF($I657="","",INDEX(Datos!$D$25:$I$33,MATCH('G. VAR. MAKRO'!$M657,Datos!$E$25:$E$33,0),MATCH('G. VAR. MAKRO'!$L$6,Datos!$D$26:$I$26,0)))</f>
        <v/>
      </c>
      <c r="M657" s="407" t="str">
        <f>IF($I657="","",INDEX('Res.Aux.'!$A$12:$AE$722,MATCH($B657,'Res.Aux.'!$Y$12:$Y$722,0),MATCH(M$6,'Res.Aux.'!$A$22:$AE$22,0)))</f>
        <v/>
      </c>
      <c r="N657" s="410" t="str">
        <f>IF($B657="-","",INDEX('Res.Aux.'!$A$12:$AE$722,MATCH($B657,'Res.Aux.'!$Y$12:$Y$722,0),MATCH(N$6,'Res.Aux.'!$A$14:$AE$14,0)))</f>
        <v/>
      </c>
      <c r="O657" s="411"/>
      <c r="P657" s="412" t="str">
        <f t="shared" si="183"/>
        <v/>
      </c>
      <c r="Q657" s="413" t="str">
        <f t="shared" si="186"/>
        <v>ù</v>
      </c>
      <c r="R657" s="414" t="str">
        <f>IF($B657="-","",INDEX('Res.Aux.'!$A$12:$AE$722,MATCH($B657,'Res.Aux.'!$Y$12:$Y$722,0),MATCH(R$6,'Res.Aux.'!$A$15:$AE$15,0)))</f>
        <v/>
      </c>
      <c r="S657" s="415" t="str">
        <f>IF($B657="-","",INDEX('Res.Aux.'!$A$12:$AE$722,MATCH($B657,'Res.Aux.'!$Y$12:$Y$722,0),MATCH(S$6,'Res.Aux.'!$A$15:$AE$15,0)))</f>
        <v/>
      </c>
      <c r="T657" s="415" t="str">
        <f>IF($B657="-","",INDEX('Res.Aux.'!$A$12:$AE$722,MATCH($B657,'Res.Aux.'!$Y$12:$Y$722,0),MATCH(T$6,'Res.Aux.'!$A$15:$AE$15,0)))</f>
        <v/>
      </c>
      <c r="U657" s="416" t="str">
        <f>IF($B657="-","",INDEX('Res.Aux.'!$A$12:$AE$722,MATCH($B657,'Res.Aux.'!$Y$12:$Y$722,0),MATCH(U$6,'Res.Aux.'!$A$15:$AE$15,0)))</f>
        <v/>
      </c>
      <c r="V657" s="417"/>
      <c r="W657" s="414" t="str">
        <f t="shared" si="187"/>
        <v>-</v>
      </c>
      <c r="X657" s="415" t="str">
        <f t="shared" si="188"/>
        <v>-</v>
      </c>
      <c r="Y657" s="415" t="str">
        <f t="shared" si="189"/>
        <v>-</v>
      </c>
      <c r="Z657" s="416" t="str">
        <f t="shared" si="190"/>
        <v>-</v>
      </c>
      <c r="AA657" s="417"/>
      <c r="AB657" s="414" t="str">
        <f t="shared" si="191"/>
        <v>-</v>
      </c>
      <c r="AC657" s="415" t="str">
        <f t="shared" si="192"/>
        <v>-</v>
      </c>
      <c r="AD657" s="415" t="str">
        <f t="shared" si="193"/>
        <v>-</v>
      </c>
      <c r="AE657" s="416" t="str">
        <f t="shared" si="194"/>
        <v>-</v>
      </c>
      <c r="AF657" s="417"/>
      <c r="AG657" s="410" t="str">
        <f t="shared" si="195"/>
        <v>-</v>
      </c>
      <c r="AH657" s="417"/>
      <c r="AI657" s="418" t="str">
        <f t="shared" si="196"/>
        <v>ù</v>
      </c>
      <c r="AJ657" s="419" t="str">
        <f t="shared" si="197"/>
        <v>~</v>
      </c>
      <c r="AK657" s="417"/>
      <c r="AL657" s="414" t="str">
        <f t="shared" si="198"/>
        <v>-</v>
      </c>
      <c r="AM657" s="416" t="str">
        <f t="shared" si="199"/>
        <v>-</v>
      </c>
    </row>
    <row r="658" spans="2:39" ht="15" x14ac:dyDescent="0.3">
      <c r="B658" s="400" t="str">
        <f>IF(MAX(B$7:B657)+1&gt;MAX('Res.Aux.'!$Y$23:$Y$722),"-",MAX(B$7:B657)+1)</f>
        <v>-</v>
      </c>
      <c r="C658" s="401" t="str">
        <f>IF($B658="-","",INDEX('Res.Aux.'!$A$12:$AE$722,MATCH($B658,'Res.Aux.'!$Y$12:$Y$722,0),MATCH(C$6,'Res.Aux.'!$A$14:$AE$14,0)))</f>
        <v/>
      </c>
      <c r="D658" s="402" t="str">
        <f t="shared" si="184"/>
        <v/>
      </c>
      <c r="E658" s="403" t="str">
        <f>IF($B658="-","",INDEX('Res.Aux.'!$A$12:$AE$722,MATCH($B658,'Res.Aux.'!$Y$12:$Y$722,0),MATCH(E$6,'Res.Aux.'!$A$14:$AE$14,0)))</f>
        <v/>
      </c>
      <c r="F658" s="402" t="str">
        <f t="shared" si="185"/>
        <v/>
      </c>
      <c r="G658" s="404" t="str">
        <f>IF($B658="-","",INDEX('Res.Aux.'!$A$12:$AE$722,MATCH($B658,'Res.Aux.'!$Y$12:$Y$722,0),MATCH(G$6,'Res.Aux.'!$A$14:$AE$14,0)))</f>
        <v/>
      </c>
      <c r="H658" s="405" t="str">
        <f>IF($B658="-","",Datos!$I$16)</f>
        <v/>
      </c>
      <c r="I658" s="406" t="str">
        <f>IF($C658="","",Datos!$G$16)</f>
        <v/>
      </c>
      <c r="J658" s="407" t="str">
        <f>IF($B658="-","",INDEX('Res.Aux.'!$A$12:$AE$722,MATCH($B658,'Res.Aux.'!$Y$12:$Y$722,0),MATCH(J$6,'Res.Aux.'!$A$14:$AE$14,0)))</f>
        <v/>
      </c>
      <c r="K658" s="408" t="str">
        <f>IF($C658="","",Datos!$H$26)</f>
        <v/>
      </c>
      <c r="L658" s="409" t="str">
        <f>IF($I658="","",INDEX(Datos!$D$25:$I$33,MATCH('G. VAR. MAKRO'!$M658,Datos!$E$25:$E$33,0),MATCH('G. VAR. MAKRO'!$L$6,Datos!$D$26:$I$26,0)))</f>
        <v/>
      </c>
      <c r="M658" s="407" t="str">
        <f>IF($I658="","",INDEX('Res.Aux.'!$A$12:$AE$722,MATCH($B658,'Res.Aux.'!$Y$12:$Y$722,0),MATCH(M$6,'Res.Aux.'!$A$22:$AE$22,0)))</f>
        <v/>
      </c>
      <c r="N658" s="410" t="str">
        <f>IF($B658="-","",INDEX('Res.Aux.'!$A$12:$AE$722,MATCH($B658,'Res.Aux.'!$Y$12:$Y$722,0),MATCH(N$6,'Res.Aux.'!$A$14:$AE$14,0)))</f>
        <v/>
      </c>
      <c r="O658" s="411"/>
      <c r="P658" s="412" t="str">
        <f t="shared" si="183"/>
        <v/>
      </c>
      <c r="Q658" s="413" t="str">
        <f t="shared" si="186"/>
        <v>ù</v>
      </c>
      <c r="R658" s="414" t="str">
        <f>IF($B658="-","",INDEX('Res.Aux.'!$A$12:$AE$722,MATCH($B658,'Res.Aux.'!$Y$12:$Y$722,0),MATCH(R$6,'Res.Aux.'!$A$15:$AE$15,0)))</f>
        <v/>
      </c>
      <c r="S658" s="415" t="str">
        <f>IF($B658="-","",INDEX('Res.Aux.'!$A$12:$AE$722,MATCH($B658,'Res.Aux.'!$Y$12:$Y$722,0),MATCH(S$6,'Res.Aux.'!$A$15:$AE$15,0)))</f>
        <v/>
      </c>
      <c r="T658" s="415" t="str">
        <f>IF($B658="-","",INDEX('Res.Aux.'!$A$12:$AE$722,MATCH($B658,'Res.Aux.'!$Y$12:$Y$722,0),MATCH(T$6,'Res.Aux.'!$A$15:$AE$15,0)))</f>
        <v/>
      </c>
      <c r="U658" s="416" t="str">
        <f>IF($B658="-","",INDEX('Res.Aux.'!$A$12:$AE$722,MATCH($B658,'Res.Aux.'!$Y$12:$Y$722,0),MATCH(U$6,'Res.Aux.'!$A$15:$AE$15,0)))</f>
        <v/>
      </c>
      <c r="V658" s="417"/>
      <c r="W658" s="414" t="str">
        <f t="shared" si="187"/>
        <v>-</v>
      </c>
      <c r="X658" s="415" t="str">
        <f t="shared" si="188"/>
        <v>-</v>
      </c>
      <c r="Y658" s="415" t="str">
        <f t="shared" si="189"/>
        <v>-</v>
      </c>
      <c r="Z658" s="416" t="str">
        <f t="shared" si="190"/>
        <v>-</v>
      </c>
      <c r="AA658" s="417"/>
      <c r="AB658" s="414" t="str">
        <f t="shared" si="191"/>
        <v>-</v>
      </c>
      <c r="AC658" s="415" t="str">
        <f t="shared" si="192"/>
        <v>-</v>
      </c>
      <c r="AD658" s="415" t="str">
        <f t="shared" si="193"/>
        <v>-</v>
      </c>
      <c r="AE658" s="416" t="str">
        <f t="shared" si="194"/>
        <v>-</v>
      </c>
      <c r="AF658" s="417"/>
      <c r="AG658" s="410" t="str">
        <f t="shared" si="195"/>
        <v>-</v>
      </c>
      <c r="AH658" s="417"/>
      <c r="AI658" s="418" t="str">
        <f t="shared" si="196"/>
        <v>ù</v>
      </c>
      <c r="AJ658" s="419" t="str">
        <f t="shared" si="197"/>
        <v>~</v>
      </c>
      <c r="AK658" s="417"/>
      <c r="AL658" s="414" t="str">
        <f t="shared" si="198"/>
        <v>-</v>
      </c>
      <c r="AM658" s="416" t="str">
        <f t="shared" si="199"/>
        <v>-</v>
      </c>
    </row>
    <row r="659" spans="2:39" ht="15" x14ac:dyDescent="0.3">
      <c r="B659" s="400" t="str">
        <f>IF(MAX(B$7:B658)+1&gt;MAX('Res.Aux.'!$Y$23:$Y$722),"-",MAX(B$7:B658)+1)</f>
        <v>-</v>
      </c>
      <c r="C659" s="401" t="str">
        <f>IF($B659="-","",INDEX('Res.Aux.'!$A$12:$AE$722,MATCH($B659,'Res.Aux.'!$Y$12:$Y$722,0),MATCH(C$6,'Res.Aux.'!$A$14:$AE$14,0)))</f>
        <v/>
      </c>
      <c r="D659" s="402" t="str">
        <f t="shared" si="184"/>
        <v/>
      </c>
      <c r="E659" s="403" t="str">
        <f>IF($B659="-","",INDEX('Res.Aux.'!$A$12:$AE$722,MATCH($B659,'Res.Aux.'!$Y$12:$Y$722,0),MATCH(E$6,'Res.Aux.'!$A$14:$AE$14,0)))</f>
        <v/>
      </c>
      <c r="F659" s="402" t="str">
        <f t="shared" si="185"/>
        <v/>
      </c>
      <c r="G659" s="404" t="str">
        <f>IF($B659="-","",INDEX('Res.Aux.'!$A$12:$AE$722,MATCH($B659,'Res.Aux.'!$Y$12:$Y$722,0),MATCH(G$6,'Res.Aux.'!$A$14:$AE$14,0)))</f>
        <v/>
      </c>
      <c r="H659" s="405" t="str">
        <f>IF($B659="-","",Datos!$I$16)</f>
        <v/>
      </c>
      <c r="I659" s="406" t="str">
        <f>IF($C659="","",Datos!$G$16)</f>
        <v/>
      </c>
      <c r="J659" s="407" t="str">
        <f>IF($B659="-","",INDEX('Res.Aux.'!$A$12:$AE$722,MATCH($B659,'Res.Aux.'!$Y$12:$Y$722,0),MATCH(J$6,'Res.Aux.'!$A$14:$AE$14,0)))</f>
        <v/>
      </c>
      <c r="K659" s="408" t="str">
        <f>IF($C659="","",Datos!$H$26)</f>
        <v/>
      </c>
      <c r="L659" s="409" t="str">
        <f>IF($I659="","",INDEX(Datos!$D$25:$I$33,MATCH('G. VAR. MAKRO'!$M659,Datos!$E$25:$E$33,0),MATCH('G. VAR. MAKRO'!$L$6,Datos!$D$26:$I$26,0)))</f>
        <v/>
      </c>
      <c r="M659" s="407" t="str">
        <f>IF($I659="","",INDEX('Res.Aux.'!$A$12:$AE$722,MATCH($B659,'Res.Aux.'!$Y$12:$Y$722,0),MATCH(M$6,'Res.Aux.'!$A$22:$AE$22,0)))</f>
        <v/>
      </c>
      <c r="N659" s="410" t="str">
        <f>IF($B659="-","",INDEX('Res.Aux.'!$A$12:$AE$722,MATCH($B659,'Res.Aux.'!$Y$12:$Y$722,0),MATCH(N$6,'Res.Aux.'!$A$14:$AE$14,0)))</f>
        <v/>
      </c>
      <c r="O659" s="411"/>
      <c r="P659" s="412" t="str">
        <f t="shared" si="183"/>
        <v/>
      </c>
      <c r="Q659" s="413" t="str">
        <f t="shared" si="186"/>
        <v>ù</v>
      </c>
      <c r="R659" s="414" t="str">
        <f>IF($B659="-","",INDEX('Res.Aux.'!$A$12:$AE$722,MATCH($B659,'Res.Aux.'!$Y$12:$Y$722,0),MATCH(R$6,'Res.Aux.'!$A$15:$AE$15,0)))</f>
        <v/>
      </c>
      <c r="S659" s="415" t="str">
        <f>IF($B659="-","",INDEX('Res.Aux.'!$A$12:$AE$722,MATCH($B659,'Res.Aux.'!$Y$12:$Y$722,0),MATCH(S$6,'Res.Aux.'!$A$15:$AE$15,0)))</f>
        <v/>
      </c>
      <c r="T659" s="415" t="str">
        <f>IF($B659="-","",INDEX('Res.Aux.'!$A$12:$AE$722,MATCH($B659,'Res.Aux.'!$Y$12:$Y$722,0),MATCH(T$6,'Res.Aux.'!$A$15:$AE$15,0)))</f>
        <v/>
      </c>
      <c r="U659" s="416" t="str">
        <f>IF($B659="-","",INDEX('Res.Aux.'!$A$12:$AE$722,MATCH($B659,'Res.Aux.'!$Y$12:$Y$722,0),MATCH(U$6,'Res.Aux.'!$A$15:$AE$15,0)))</f>
        <v/>
      </c>
      <c r="V659" s="417"/>
      <c r="W659" s="414" t="str">
        <f t="shared" si="187"/>
        <v>-</v>
      </c>
      <c r="X659" s="415" t="str">
        <f t="shared" si="188"/>
        <v>-</v>
      </c>
      <c r="Y659" s="415" t="str">
        <f t="shared" si="189"/>
        <v>-</v>
      </c>
      <c r="Z659" s="416" t="str">
        <f t="shared" si="190"/>
        <v>-</v>
      </c>
      <c r="AA659" s="417"/>
      <c r="AB659" s="414" t="str">
        <f t="shared" si="191"/>
        <v>-</v>
      </c>
      <c r="AC659" s="415" t="str">
        <f t="shared" si="192"/>
        <v>-</v>
      </c>
      <c r="AD659" s="415" t="str">
        <f t="shared" si="193"/>
        <v>-</v>
      </c>
      <c r="AE659" s="416" t="str">
        <f t="shared" si="194"/>
        <v>-</v>
      </c>
      <c r="AF659" s="417"/>
      <c r="AG659" s="410" t="str">
        <f t="shared" si="195"/>
        <v>-</v>
      </c>
      <c r="AH659" s="417"/>
      <c r="AI659" s="418" t="str">
        <f t="shared" si="196"/>
        <v>ù</v>
      </c>
      <c r="AJ659" s="419" t="str">
        <f t="shared" si="197"/>
        <v>~</v>
      </c>
      <c r="AK659" s="417"/>
      <c r="AL659" s="414" t="str">
        <f t="shared" si="198"/>
        <v>-</v>
      </c>
      <c r="AM659" s="416" t="str">
        <f t="shared" si="199"/>
        <v>-</v>
      </c>
    </row>
    <row r="660" spans="2:39" ht="15" x14ac:dyDescent="0.3">
      <c r="B660" s="400" t="str">
        <f>IF(MAX(B$7:B659)+1&gt;MAX('Res.Aux.'!$Y$23:$Y$722),"-",MAX(B$7:B659)+1)</f>
        <v>-</v>
      </c>
      <c r="C660" s="401" t="str">
        <f>IF($B660="-","",INDEX('Res.Aux.'!$A$12:$AE$722,MATCH($B660,'Res.Aux.'!$Y$12:$Y$722,0),MATCH(C$6,'Res.Aux.'!$A$14:$AE$14,0)))</f>
        <v/>
      </c>
      <c r="D660" s="402" t="str">
        <f t="shared" si="184"/>
        <v/>
      </c>
      <c r="E660" s="403" t="str">
        <f>IF($B660="-","",INDEX('Res.Aux.'!$A$12:$AE$722,MATCH($B660,'Res.Aux.'!$Y$12:$Y$722,0),MATCH(E$6,'Res.Aux.'!$A$14:$AE$14,0)))</f>
        <v/>
      </c>
      <c r="F660" s="402" t="str">
        <f t="shared" si="185"/>
        <v/>
      </c>
      <c r="G660" s="404" t="str">
        <f>IF($B660="-","",INDEX('Res.Aux.'!$A$12:$AE$722,MATCH($B660,'Res.Aux.'!$Y$12:$Y$722,0),MATCH(G$6,'Res.Aux.'!$A$14:$AE$14,0)))</f>
        <v/>
      </c>
      <c r="H660" s="405" t="str">
        <f>IF($B660="-","",Datos!$I$16)</f>
        <v/>
      </c>
      <c r="I660" s="406" t="str">
        <f>IF($C660="","",Datos!$G$16)</f>
        <v/>
      </c>
      <c r="J660" s="407" t="str">
        <f>IF($B660="-","",INDEX('Res.Aux.'!$A$12:$AE$722,MATCH($B660,'Res.Aux.'!$Y$12:$Y$722,0),MATCH(J$6,'Res.Aux.'!$A$14:$AE$14,0)))</f>
        <v/>
      </c>
      <c r="K660" s="408" t="str">
        <f>IF($C660="","",Datos!$H$26)</f>
        <v/>
      </c>
      <c r="L660" s="409" t="str">
        <f>IF($I660="","",INDEX(Datos!$D$25:$I$33,MATCH('G. VAR. MAKRO'!$M660,Datos!$E$25:$E$33,0),MATCH('G. VAR. MAKRO'!$L$6,Datos!$D$26:$I$26,0)))</f>
        <v/>
      </c>
      <c r="M660" s="407" t="str">
        <f>IF($I660="","",INDEX('Res.Aux.'!$A$12:$AE$722,MATCH($B660,'Res.Aux.'!$Y$12:$Y$722,0),MATCH(M$6,'Res.Aux.'!$A$22:$AE$22,0)))</f>
        <v/>
      </c>
      <c r="N660" s="410" t="str">
        <f>IF($B660="-","",INDEX('Res.Aux.'!$A$12:$AE$722,MATCH($B660,'Res.Aux.'!$Y$12:$Y$722,0),MATCH(N$6,'Res.Aux.'!$A$14:$AE$14,0)))</f>
        <v/>
      </c>
      <c r="O660" s="411"/>
      <c r="P660" s="412" t="str">
        <f t="shared" si="183"/>
        <v/>
      </c>
      <c r="Q660" s="413" t="str">
        <f t="shared" si="186"/>
        <v>ù</v>
      </c>
      <c r="R660" s="414" t="str">
        <f>IF($B660="-","",INDEX('Res.Aux.'!$A$12:$AE$722,MATCH($B660,'Res.Aux.'!$Y$12:$Y$722,0),MATCH(R$6,'Res.Aux.'!$A$15:$AE$15,0)))</f>
        <v/>
      </c>
      <c r="S660" s="415" t="str">
        <f>IF($B660="-","",INDEX('Res.Aux.'!$A$12:$AE$722,MATCH($B660,'Res.Aux.'!$Y$12:$Y$722,0),MATCH(S$6,'Res.Aux.'!$A$15:$AE$15,0)))</f>
        <v/>
      </c>
      <c r="T660" s="415" t="str">
        <f>IF($B660="-","",INDEX('Res.Aux.'!$A$12:$AE$722,MATCH($B660,'Res.Aux.'!$Y$12:$Y$722,0),MATCH(T$6,'Res.Aux.'!$A$15:$AE$15,0)))</f>
        <v/>
      </c>
      <c r="U660" s="416" t="str">
        <f>IF($B660="-","",INDEX('Res.Aux.'!$A$12:$AE$722,MATCH($B660,'Res.Aux.'!$Y$12:$Y$722,0),MATCH(U$6,'Res.Aux.'!$A$15:$AE$15,0)))</f>
        <v/>
      </c>
      <c r="V660" s="417"/>
      <c r="W660" s="414" t="str">
        <f t="shared" si="187"/>
        <v>-</v>
      </c>
      <c r="X660" s="415" t="str">
        <f t="shared" si="188"/>
        <v>-</v>
      </c>
      <c r="Y660" s="415" t="str">
        <f t="shared" si="189"/>
        <v>-</v>
      </c>
      <c r="Z660" s="416" t="str">
        <f t="shared" si="190"/>
        <v>-</v>
      </c>
      <c r="AA660" s="417"/>
      <c r="AB660" s="414" t="str">
        <f t="shared" si="191"/>
        <v>-</v>
      </c>
      <c r="AC660" s="415" t="str">
        <f t="shared" si="192"/>
        <v>-</v>
      </c>
      <c r="AD660" s="415" t="str">
        <f t="shared" si="193"/>
        <v>-</v>
      </c>
      <c r="AE660" s="416" t="str">
        <f t="shared" si="194"/>
        <v>-</v>
      </c>
      <c r="AF660" s="417"/>
      <c r="AG660" s="410" t="str">
        <f t="shared" si="195"/>
        <v>-</v>
      </c>
      <c r="AH660" s="417"/>
      <c r="AI660" s="418" t="str">
        <f t="shared" si="196"/>
        <v>ù</v>
      </c>
      <c r="AJ660" s="419" t="str">
        <f t="shared" si="197"/>
        <v>~</v>
      </c>
      <c r="AK660" s="417"/>
      <c r="AL660" s="414" t="str">
        <f t="shared" si="198"/>
        <v>-</v>
      </c>
      <c r="AM660" s="416" t="str">
        <f t="shared" si="199"/>
        <v>-</v>
      </c>
    </row>
    <row r="661" spans="2:39" ht="15" x14ac:dyDescent="0.3">
      <c r="B661" s="400" t="str">
        <f>IF(MAX(B$7:B660)+1&gt;MAX('Res.Aux.'!$Y$23:$Y$722),"-",MAX(B$7:B660)+1)</f>
        <v>-</v>
      </c>
      <c r="C661" s="401" t="str">
        <f>IF($B661="-","",INDEX('Res.Aux.'!$A$12:$AE$722,MATCH($B661,'Res.Aux.'!$Y$12:$Y$722,0),MATCH(C$6,'Res.Aux.'!$A$14:$AE$14,0)))</f>
        <v/>
      </c>
      <c r="D661" s="402" t="str">
        <f t="shared" si="184"/>
        <v/>
      </c>
      <c r="E661" s="403" t="str">
        <f>IF($B661="-","",INDEX('Res.Aux.'!$A$12:$AE$722,MATCH($B661,'Res.Aux.'!$Y$12:$Y$722,0),MATCH(E$6,'Res.Aux.'!$A$14:$AE$14,0)))</f>
        <v/>
      </c>
      <c r="F661" s="402" t="str">
        <f t="shared" si="185"/>
        <v/>
      </c>
      <c r="G661" s="404" t="str">
        <f>IF($B661="-","",INDEX('Res.Aux.'!$A$12:$AE$722,MATCH($B661,'Res.Aux.'!$Y$12:$Y$722,0),MATCH(G$6,'Res.Aux.'!$A$14:$AE$14,0)))</f>
        <v/>
      </c>
      <c r="H661" s="405" t="str">
        <f>IF($B661="-","",Datos!$I$16)</f>
        <v/>
      </c>
      <c r="I661" s="406" t="str">
        <f>IF($C661="","",Datos!$G$16)</f>
        <v/>
      </c>
      <c r="J661" s="407" t="str">
        <f>IF($B661="-","",INDEX('Res.Aux.'!$A$12:$AE$722,MATCH($B661,'Res.Aux.'!$Y$12:$Y$722,0),MATCH(J$6,'Res.Aux.'!$A$14:$AE$14,0)))</f>
        <v/>
      </c>
      <c r="K661" s="408" t="str">
        <f>IF($C661="","",Datos!$H$26)</f>
        <v/>
      </c>
      <c r="L661" s="409" t="str">
        <f>IF($I661="","",INDEX(Datos!$D$25:$I$33,MATCH('G. VAR. MAKRO'!$M661,Datos!$E$25:$E$33,0),MATCH('G. VAR. MAKRO'!$L$6,Datos!$D$26:$I$26,0)))</f>
        <v/>
      </c>
      <c r="M661" s="407" t="str">
        <f>IF($I661="","",INDEX('Res.Aux.'!$A$12:$AE$722,MATCH($B661,'Res.Aux.'!$Y$12:$Y$722,0),MATCH(M$6,'Res.Aux.'!$A$22:$AE$22,0)))</f>
        <v/>
      </c>
      <c r="N661" s="410" t="str">
        <f>IF($B661="-","",INDEX('Res.Aux.'!$A$12:$AE$722,MATCH($B661,'Res.Aux.'!$Y$12:$Y$722,0),MATCH(N$6,'Res.Aux.'!$A$14:$AE$14,0)))</f>
        <v/>
      </c>
      <c r="O661" s="411"/>
      <c r="P661" s="412" t="str">
        <f t="shared" si="183"/>
        <v/>
      </c>
      <c r="Q661" s="413" t="str">
        <f t="shared" si="186"/>
        <v>ù</v>
      </c>
      <c r="R661" s="414" t="str">
        <f>IF($B661="-","",INDEX('Res.Aux.'!$A$12:$AE$722,MATCH($B661,'Res.Aux.'!$Y$12:$Y$722,0),MATCH(R$6,'Res.Aux.'!$A$15:$AE$15,0)))</f>
        <v/>
      </c>
      <c r="S661" s="415" t="str">
        <f>IF($B661="-","",INDEX('Res.Aux.'!$A$12:$AE$722,MATCH($B661,'Res.Aux.'!$Y$12:$Y$722,0),MATCH(S$6,'Res.Aux.'!$A$15:$AE$15,0)))</f>
        <v/>
      </c>
      <c r="T661" s="415" t="str">
        <f>IF($B661="-","",INDEX('Res.Aux.'!$A$12:$AE$722,MATCH($B661,'Res.Aux.'!$Y$12:$Y$722,0),MATCH(T$6,'Res.Aux.'!$A$15:$AE$15,0)))</f>
        <v/>
      </c>
      <c r="U661" s="416" t="str">
        <f>IF($B661="-","",INDEX('Res.Aux.'!$A$12:$AE$722,MATCH($B661,'Res.Aux.'!$Y$12:$Y$722,0),MATCH(U$6,'Res.Aux.'!$A$15:$AE$15,0)))</f>
        <v/>
      </c>
      <c r="V661" s="417"/>
      <c r="W661" s="414" t="str">
        <f t="shared" si="187"/>
        <v>-</v>
      </c>
      <c r="X661" s="415" t="str">
        <f t="shared" si="188"/>
        <v>-</v>
      </c>
      <c r="Y661" s="415" t="str">
        <f t="shared" si="189"/>
        <v>-</v>
      </c>
      <c r="Z661" s="416" t="str">
        <f t="shared" si="190"/>
        <v>-</v>
      </c>
      <c r="AA661" s="417"/>
      <c r="AB661" s="414" t="str">
        <f t="shared" si="191"/>
        <v>-</v>
      </c>
      <c r="AC661" s="415" t="str">
        <f t="shared" si="192"/>
        <v>-</v>
      </c>
      <c r="AD661" s="415" t="str">
        <f t="shared" si="193"/>
        <v>-</v>
      </c>
      <c r="AE661" s="416" t="str">
        <f t="shared" si="194"/>
        <v>-</v>
      </c>
      <c r="AF661" s="417"/>
      <c r="AG661" s="410" t="str">
        <f t="shared" si="195"/>
        <v>-</v>
      </c>
      <c r="AH661" s="417"/>
      <c r="AI661" s="418" t="str">
        <f t="shared" si="196"/>
        <v>ù</v>
      </c>
      <c r="AJ661" s="419" t="str">
        <f t="shared" si="197"/>
        <v>~</v>
      </c>
      <c r="AK661" s="417"/>
      <c r="AL661" s="414" t="str">
        <f t="shared" si="198"/>
        <v>-</v>
      </c>
      <c r="AM661" s="416" t="str">
        <f t="shared" si="199"/>
        <v>-</v>
      </c>
    </row>
    <row r="662" spans="2:39" ht="15" x14ac:dyDescent="0.3">
      <c r="B662" s="400" t="str">
        <f>IF(MAX(B$7:B661)+1&gt;MAX('Res.Aux.'!$Y$23:$Y$722),"-",MAX(B$7:B661)+1)</f>
        <v>-</v>
      </c>
      <c r="C662" s="401" t="str">
        <f>IF($B662="-","",INDEX('Res.Aux.'!$A$12:$AE$722,MATCH($B662,'Res.Aux.'!$Y$12:$Y$722,0),MATCH(C$6,'Res.Aux.'!$A$14:$AE$14,0)))</f>
        <v/>
      </c>
      <c r="D662" s="402" t="str">
        <f t="shared" si="184"/>
        <v/>
      </c>
      <c r="E662" s="403" t="str">
        <f>IF($B662="-","",INDEX('Res.Aux.'!$A$12:$AE$722,MATCH($B662,'Res.Aux.'!$Y$12:$Y$722,0),MATCH(E$6,'Res.Aux.'!$A$14:$AE$14,0)))</f>
        <v/>
      </c>
      <c r="F662" s="402" t="str">
        <f t="shared" si="185"/>
        <v/>
      </c>
      <c r="G662" s="404" t="str">
        <f>IF($B662="-","",INDEX('Res.Aux.'!$A$12:$AE$722,MATCH($B662,'Res.Aux.'!$Y$12:$Y$722,0),MATCH(G$6,'Res.Aux.'!$A$14:$AE$14,0)))</f>
        <v/>
      </c>
      <c r="H662" s="405" t="str">
        <f>IF($B662="-","",Datos!$I$16)</f>
        <v/>
      </c>
      <c r="I662" s="406" t="str">
        <f>IF($C662="","",Datos!$G$16)</f>
        <v/>
      </c>
      <c r="J662" s="407" t="str">
        <f>IF($B662="-","",INDEX('Res.Aux.'!$A$12:$AE$722,MATCH($B662,'Res.Aux.'!$Y$12:$Y$722,0),MATCH(J$6,'Res.Aux.'!$A$14:$AE$14,0)))</f>
        <v/>
      </c>
      <c r="K662" s="408" t="str">
        <f>IF($C662="","",Datos!$H$26)</f>
        <v/>
      </c>
      <c r="L662" s="409" t="str">
        <f>IF($I662="","",INDEX(Datos!$D$25:$I$33,MATCH('G. VAR. MAKRO'!$M662,Datos!$E$25:$E$33,0),MATCH('G. VAR. MAKRO'!$L$6,Datos!$D$26:$I$26,0)))</f>
        <v/>
      </c>
      <c r="M662" s="407" t="str">
        <f>IF($I662="","",INDEX('Res.Aux.'!$A$12:$AE$722,MATCH($B662,'Res.Aux.'!$Y$12:$Y$722,0),MATCH(M$6,'Res.Aux.'!$A$22:$AE$22,0)))</f>
        <v/>
      </c>
      <c r="N662" s="410" t="str">
        <f>IF($B662="-","",INDEX('Res.Aux.'!$A$12:$AE$722,MATCH($B662,'Res.Aux.'!$Y$12:$Y$722,0),MATCH(N$6,'Res.Aux.'!$A$14:$AE$14,0)))</f>
        <v/>
      </c>
      <c r="O662" s="411"/>
      <c r="P662" s="412" t="str">
        <f t="shared" si="183"/>
        <v/>
      </c>
      <c r="Q662" s="413" t="str">
        <f t="shared" si="186"/>
        <v>ù</v>
      </c>
      <c r="R662" s="414" t="str">
        <f>IF($B662="-","",INDEX('Res.Aux.'!$A$12:$AE$722,MATCH($B662,'Res.Aux.'!$Y$12:$Y$722,0),MATCH(R$6,'Res.Aux.'!$A$15:$AE$15,0)))</f>
        <v/>
      </c>
      <c r="S662" s="415" t="str">
        <f>IF($B662="-","",INDEX('Res.Aux.'!$A$12:$AE$722,MATCH($B662,'Res.Aux.'!$Y$12:$Y$722,0),MATCH(S$6,'Res.Aux.'!$A$15:$AE$15,0)))</f>
        <v/>
      </c>
      <c r="T662" s="415" t="str">
        <f>IF($B662="-","",INDEX('Res.Aux.'!$A$12:$AE$722,MATCH($B662,'Res.Aux.'!$Y$12:$Y$722,0),MATCH(T$6,'Res.Aux.'!$A$15:$AE$15,0)))</f>
        <v/>
      </c>
      <c r="U662" s="416" t="str">
        <f>IF($B662="-","",INDEX('Res.Aux.'!$A$12:$AE$722,MATCH($B662,'Res.Aux.'!$Y$12:$Y$722,0),MATCH(U$6,'Res.Aux.'!$A$15:$AE$15,0)))</f>
        <v/>
      </c>
      <c r="V662" s="417"/>
      <c r="W662" s="414" t="str">
        <f t="shared" si="187"/>
        <v>-</v>
      </c>
      <c r="X662" s="415" t="str">
        <f t="shared" si="188"/>
        <v>-</v>
      </c>
      <c r="Y662" s="415" t="str">
        <f t="shared" si="189"/>
        <v>-</v>
      </c>
      <c r="Z662" s="416" t="str">
        <f t="shared" si="190"/>
        <v>-</v>
      </c>
      <c r="AA662" s="417"/>
      <c r="AB662" s="414" t="str">
        <f t="shared" si="191"/>
        <v>-</v>
      </c>
      <c r="AC662" s="415" t="str">
        <f t="shared" si="192"/>
        <v>-</v>
      </c>
      <c r="AD662" s="415" t="str">
        <f t="shared" si="193"/>
        <v>-</v>
      </c>
      <c r="AE662" s="416" t="str">
        <f t="shared" si="194"/>
        <v>-</v>
      </c>
      <c r="AF662" s="417"/>
      <c r="AG662" s="410" t="str">
        <f t="shared" si="195"/>
        <v>-</v>
      </c>
      <c r="AH662" s="417"/>
      <c r="AI662" s="418" t="str">
        <f t="shared" si="196"/>
        <v>ù</v>
      </c>
      <c r="AJ662" s="419" t="str">
        <f t="shared" si="197"/>
        <v>~</v>
      </c>
      <c r="AK662" s="417"/>
      <c r="AL662" s="414" t="str">
        <f t="shared" si="198"/>
        <v>-</v>
      </c>
      <c r="AM662" s="416" t="str">
        <f t="shared" si="199"/>
        <v>-</v>
      </c>
    </row>
    <row r="663" spans="2:39" ht="15" x14ac:dyDescent="0.3">
      <c r="B663" s="400" t="str">
        <f>IF(MAX(B$7:B662)+1&gt;MAX('Res.Aux.'!$Y$23:$Y$722),"-",MAX(B$7:B662)+1)</f>
        <v>-</v>
      </c>
      <c r="C663" s="401" t="str">
        <f>IF($B663="-","",INDEX('Res.Aux.'!$A$12:$AE$722,MATCH($B663,'Res.Aux.'!$Y$12:$Y$722,0),MATCH(C$6,'Res.Aux.'!$A$14:$AE$14,0)))</f>
        <v/>
      </c>
      <c r="D663" s="402" t="str">
        <f t="shared" si="184"/>
        <v/>
      </c>
      <c r="E663" s="403" t="str">
        <f>IF($B663="-","",INDEX('Res.Aux.'!$A$12:$AE$722,MATCH($B663,'Res.Aux.'!$Y$12:$Y$722,0),MATCH(E$6,'Res.Aux.'!$A$14:$AE$14,0)))</f>
        <v/>
      </c>
      <c r="F663" s="402" t="str">
        <f t="shared" si="185"/>
        <v/>
      </c>
      <c r="G663" s="404" t="str">
        <f>IF($B663="-","",INDEX('Res.Aux.'!$A$12:$AE$722,MATCH($B663,'Res.Aux.'!$Y$12:$Y$722,0),MATCH(G$6,'Res.Aux.'!$A$14:$AE$14,0)))</f>
        <v/>
      </c>
      <c r="H663" s="405" t="str">
        <f>IF($B663="-","",Datos!$I$16)</f>
        <v/>
      </c>
      <c r="I663" s="406" t="str">
        <f>IF($C663="","",Datos!$G$16)</f>
        <v/>
      </c>
      <c r="J663" s="407" t="str">
        <f>IF($B663="-","",INDEX('Res.Aux.'!$A$12:$AE$722,MATCH($B663,'Res.Aux.'!$Y$12:$Y$722,0),MATCH(J$6,'Res.Aux.'!$A$14:$AE$14,0)))</f>
        <v/>
      </c>
      <c r="K663" s="408" t="str">
        <f>IF($C663="","",Datos!$H$26)</f>
        <v/>
      </c>
      <c r="L663" s="409" t="str">
        <f>IF($I663="","",INDEX(Datos!$D$25:$I$33,MATCH('G. VAR. MAKRO'!$M663,Datos!$E$25:$E$33,0),MATCH('G. VAR. MAKRO'!$L$6,Datos!$D$26:$I$26,0)))</f>
        <v/>
      </c>
      <c r="M663" s="407" t="str">
        <f>IF($I663="","",INDEX('Res.Aux.'!$A$12:$AE$722,MATCH($B663,'Res.Aux.'!$Y$12:$Y$722,0),MATCH(M$6,'Res.Aux.'!$A$22:$AE$22,0)))</f>
        <v/>
      </c>
      <c r="N663" s="410" t="str">
        <f>IF($B663="-","",INDEX('Res.Aux.'!$A$12:$AE$722,MATCH($B663,'Res.Aux.'!$Y$12:$Y$722,0),MATCH(N$6,'Res.Aux.'!$A$14:$AE$14,0)))</f>
        <v/>
      </c>
      <c r="O663" s="411"/>
      <c r="P663" s="412" t="str">
        <f t="shared" si="183"/>
        <v/>
      </c>
      <c r="Q663" s="413" t="str">
        <f t="shared" si="186"/>
        <v>ù</v>
      </c>
      <c r="R663" s="414" t="str">
        <f>IF($B663="-","",INDEX('Res.Aux.'!$A$12:$AE$722,MATCH($B663,'Res.Aux.'!$Y$12:$Y$722,0),MATCH(R$6,'Res.Aux.'!$A$15:$AE$15,0)))</f>
        <v/>
      </c>
      <c r="S663" s="415" t="str">
        <f>IF($B663="-","",INDEX('Res.Aux.'!$A$12:$AE$722,MATCH($B663,'Res.Aux.'!$Y$12:$Y$722,0),MATCH(S$6,'Res.Aux.'!$A$15:$AE$15,0)))</f>
        <v/>
      </c>
      <c r="T663" s="415" t="str">
        <f>IF($B663="-","",INDEX('Res.Aux.'!$A$12:$AE$722,MATCH($B663,'Res.Aux.'!$Y$12:$Y$722,0),MATCH(T$6,'Res.Aux.'!$A$15:$AE$15,0)))</f>
        <v/>
      </c>
      <c r="U663" s="416" t="str">
        <f>IF($B663="-","",INDEX('Res.Aux.'!$A$12:$AE$722,MATCH($B663,'Res.Aux.'!$Y$12:$Y$722,0),MATCH(U$6,'Res.Aux.'!$A$15:$AE$15,0)))</f>
        <v/>
      </c>
      <c r="V663" s="417"/>
      <c r="W663" s="414" t="str">
        <f t="shared" si="187"/>
        <v>-</v>
      </c>
      <c r="X663" s="415" t="str">
        <f t="shared" si="188"/>
        <v>-</v>
      </c>
      <c r="Y663" s="415" t="str">
        <f t="shared" si="189"/>
        <v>-</v>
      </c>
      <c r="Z663" s="416" t="str">
        <f t="shared" si="190"/>
        <v>-</v>
      </c>
      <c r="AA663" s="417"/>
      <c r="AB663" s="414" t="str">
        <f t="shared" si="191"/>
        <v>-</v>
      </c>
      <c r="AC663" s="415" t="str">
        <f t="shared" si="192"/>
        <v>-</v>
      </c>
      <c r="AD663" s="415" t="str">
        <f t="shared" si="193"/>
        <v>-</v>
      </c>
      <c r="AE663" s="416" t="str">
        <f t="shared" si="194"/>
        <v>-</v>
      </c>
      <c r="AF663" s="417"/>
      <c r="AG663" s="410" t="str">
        <f t="shared" si="195"/>
        <v>-</v>
      </c>
      <c r="AH663" s="417"/>
      <c r="AI663" s="418" t="str">
        <f t="shared" si="196"/>
        <v>ù</v>
      </c>
      <c r="AJ663" s="419" t="str">
        <f t="shared" si="197"/>
        <v>~</v>
      </c>
      <c r="AK663" s="417"/>
      <c r="AL663" s="414" t="str">
        <f t="shared" si="198"/>
        <v>-</v>
      </c>
      <c r="AM663" s="416" t="str">
        <f t="shared" si="199"/>
        <v>-</v>
      </c>
    </row>
    <row r="664" spans="2:39" ht="15" x14ac:dyDescent="0.3">
      <c r="B664" s="400" t="str">
        <f>IF(MAX(B$7:B663)+1&gt;MAX('Res.Aux.'!$Y$23:$Y$722),"-",MAX(B$7:B663)+1)</f>
        <v>-</v>
      </c>
      <c r="C664" s="401" t="str">
        <f>IF($B664="-","",INDEX('Res.Aux.'!$A$12:$AE$722,MATCH($B664,'Res.Aux.'!$Y$12:$Y$722,0),MATCH(C$6,'Res.Aux.'!$A$14:$AE$14,0)))</f>
        <v/>
      </c>
      <c r="D664" s="402" t="str">
        <f t="shared" si="184"/>
        <v/>
      </c>
      <c r="E664" s="403" t="str">
        <f>IF($B664="-","",INDEX('Res.Aux.'!$A$12:$AE$722,MATCH($B664,'Res.Aux.'!$Y$12:$Y$722,0),MATCH(E$6,'Res.Aux.'!$A$14:$AE$14,0)))</f>
        <v/>
      </c>
      <c r="F664" s="402" t="str">
        <f t="shared" si="185"/>
        <v/>
      </c>
      <c r="G664" s="404" t="str">
        <f>IF($B664="-","",INDEX('Res.Aux.'!$A$12:$AE$722,MATCH($B664,'Res.Aux.'!$Y$12:$Y$722,0),MATCH(G$6,'Res.Aux.'!$A$14:$AE$14,0)))</f>
        <v/>
      </c>
      <c r="H664" s="405" t="str">
        <f>IF($B664="-","",Datos!$I$16)</f>
        <v/>
      </c>
      <c r="I664" s="406" t="str">
        <f>IF($C664="","",Datos!$G$16)</f>
        <v/>
      </c>
      <c r="J664" s="407" t="str">
        <f>IF($B664="-","",INDEX('Res.Aux.'!$A$12:$AE$722,MATCH($B664,'Res.Aux.'!$Y$12:$Y$722,0),MATCH(J$6,'Res.Aux.'!$A$14:$AE$14,0)))</f>
        <v/>
      </c>
      <c r="K664" s="408" t="str">
        <f>IF($C664="","",Datos!$H$26)</f>
        <v/>
      </c>
      <c r="L664" s="409" t="str">
        <f>IF($I664="","",INDEX(Datos!$D$25:$I$33,MATCH('G. VAR. MAKRO'!$M664,Datos!$E$25:$E$33,0),MATCH('G. VAR. MAKRO'!$L$6,Datos!$D$26:$I$26,0)))</f>
        <v/>
      </c>
      <c r="M664" s="407" t="str">
        <f>IF($I664="","",INDEX('Res.Aux.'!$A$12:$AE$722,MATCH($B664,'Res.Aux.'!$Y$12:$Y$722,0),MATCH(M$6,'Res.Aux.'!$A$22:$AE$22,0)))</f>
        <v/>
      </c>
      <c r="N664" s="410" t="str">
        <f>IF($B664="-","",INDEX('Res.Aux.'!$A$12:$AE$722,MATCH($B664,'Res.Aux.'!$Y$12:$Y$722,0),MATCH(N$6,'Res.Aux.'!$A$14:$AE$14,0)))</f>
        <v/>
      </c>
      <c r="O664" s="411"/>
      <c r="P664" s="412" t="str">
        <f t="shared" si="183"/>
        <v/>
      </c>
      <c r="Q664" s="413" t="str">
        <f t="shared" si="186"/>
        <v>ù</v>
      </c>
      <c r="R664" s="414" t="str">
        <f>IF($B664="-","",INDEX('Res.Aux.'!$A$12:$AE$722,MATCH($B664,'Res.Aux.'!$Y$12:$Y$722,0),MATCH(R$6,'Res.Aux.'!$A$15:$AE$15,0)))</f>
        <v/>
      </c>
      <c r="S664" s="415" t="str">
        <f>IF($B664="-","",INDEX('Res.Aux.'!$A$12:$AE$722,MATCH($B664,'Res.Aux.'!$Y$12:$Y$722,0),MATCH(S$6,'Res.Aux.'!$A$15:$AE$15,0)))</f>
        <v/>
      </c>
      <c r="T664" s="415" t="str">
        <f>IF($B664="-","",INDEX('Res.Aux.'!$A$12:$AE$722,MATCH($B664,'Res.Aux.'!$Y$12:$Y$722,0),MATCH(T$6,'Res.Aux.'!$A$15:$AE$15,0)))</f>
        <v/>
      </c>
      <c r="U664" s="416" t="str">
        <f>IF($B664="-","",INDEX('Res.Aux.'!$A$12:$AE$722,MATCH($B664,'Res.Aux.'!$Y$12:$Y$722,0),MATCH(U$6,'Res.Aux.'!$A$15:$AE$15,0)))</f>
        <v/>
      </c>
      <c r="V664" s="417"/>
      <c r="W664" s="414" t="str">
        <f t="shared" si="187"/>
        <v>-</v>
      </c>
      <c r="X664" s="415" t="str">
        <f t="shared" si="188"/>
        <v>-</v>
      </c>
      <c r="Y664" s="415" t="str">
        <f t="shared" si="189"/>
        <v>-</v>
      </c>
      <c r="Z664" s="416" t="str">
        <f t="shared" si="190"/>
        <v>-</v>
      </c>
      <c r="AA664" s="417"/>
      <c r="AB664" s="414" t="str">
        <f t="shared" si="191"/>
        <v>-</v>
      </c>
      <c r="AC664" s="415" t="str">
        <f t="shared" si="192"/>
        <v>-</v>
      </c>
      <c r="AD664" s="415" t="str">
        <f t="shared" si="193"/>
        <v>-</v>
      </c>
      <c r="AE664" s="416" t="str">
        <f t="shared" si="194"/>
        <v>-</v>
      </c>
      <c r="AF664" s="417"/>
      <c r="AG664" s="410" t="str">
        <f t="shared" si="195"/>
        <v>-</v>
      </c>
      <c r="AH664" s="417"/>
      <c r="AI664" s="418" t="str">
        <f t="shared" si="196"/>
        <v>ù</v>
      </c>
      <c r="AJ664" s="419" t="str">
        <f t="shared" si="197"/>
        <v>~</v>
      </c>
      <c r="AK664" s="417"/>
      <c r="AL664" s="414" t="str">
        <f t="shared" si="198"/>
        <v>-</v>
      </c>
      <c r="AM664" s="416" t="str">
        <f t="shared" si="199"/>
        <v>-</v>
      </c>
    </row>
    <row r="665" spans="2:39" ht="15" x14ac:dyDescent="0.3">
      <c r="B665" s="400" t="str">
        <f>IF(MAX(B$7:B664)+1&gt;MAX('Res.Aux.'!$Y$23:$Y$722),"-",MAX(B$7:B664)+1)</f>
        <v>-</v>
      </c>
      <c r="C665" s="401" t="str">
        <f>IF($B665="-","",INDEX('Res.Aux.'!$A$12:$AE$722,MATCH($B665,'Res.Aux.'!$Y$12:$Y$722,0),MATCH(C$6,'Res.Aux.'!$A$14:$AE$14,0)))</f>
        <v/>
      </c>
      <c r="D665" s="402" t="str">
        <f t="shared" si="184"/>
        <v/>
      </c>
      <c r="E665" s="403" t="str">
        <f>IF($B665="-","",INDEX('Res.Aux.'!$A$12:$AE$722,MATCH($B665,'Res.Aux.'!$Y$12:$Y$722,0),MATCH(E$6,'Res.Aux.'!$A$14:$AE$14,0)))</f>
        <v/>
      </c>
      <c r="F665" s="402" t="str">
        <f t="shared" si="185"/>
        <v/>
      </c>
      <c r="G665" s="404" t="str">
        <f>IF($B665="-","",INDEX('Res.Aux.'!$A$12:$AE$722,MATCH($B665,'Res.Aux.'!$Y$12:$Y$722,0),MATCH(G$6,'Res.Aux.'!$A$14:$AE$14,0)))</f>
        <v/>
      </c>
      <c r="H665" s="405" t="str">
        <f>IF($B665="-","",Datos!$I$16)</f>
        <v/>
      </c>
      <c r="I665" s="406" t="str">
        <f>IF($C665="","",Datos!$G$16)</f>
        <v/>
      </c>
      <c r="J665" s="407" t="str">
        <f>IF($B665="-","",INDEX('Res.Aux.'!$A$12:$AE$722,MATCH($B665,'Res.Aux.'!$Y$12:$Y$722,0),MATCH(J$6,'Res.Aux.'!$A$14:$AE$14,0)))</f>
        <v/>
      </c>
      <c r="K665" s="408" t="str">
        <f>IF($C665="","",Datos!$H$26)</f>
        <v/>
      </c>
      <c r="L665" s="409" t="str">
        <f>IF($I665="","",INDEX(Datos!$D$25:$I$33,MATCH('G. VAR. MAKRO'!$M665,Datos!$E$25:$E$33,0),MATCH('G. VAR. MAKRO'!$L$6,Datos!$D$26:$I$26,0)))</f>
        <v/>
      </c>
      <c r="M665" s="407" t="str">
        <f>IF($I665="","",INDEX('Res.Aux.'!$A$12:$AE$722,MATCH($B665,'Res.Aux.'!$Y$12:$Y$722,0),MATCH(M$6,'Res.Aux.'!$A$22:$AE$22,0)))</f>
        <v/>
      </c>
      <c r="N665" s="410" t="str">
        <f>IF($B665="-","",INDEX('Res.Aux.'!$A$12:$AE$722,MATCH($B665,'Res.Aux.'!$Y$12:$Y$722,0),MATCH(N$6,'Res.Aux.'!$A$14:$AE$14,0)))</f>
        <v/>
      </c>
      <c r="O665" s="411"/>
      <c r="P665" s="412" t="str">
        <f t="shared" si="183"/>
        <v/>
      </c>
      <c r="Q665" s="413" t="str">
        <f t="shared" si="186"/>
        <v>ù</v>
      </c>
      <c r="R665" s="414" t="str">
        <f>IF($B665="-","",INDEX('Res.Aux.'!$A$12:$AE$722,MATCH($B665,'Res.Aux.'!$Y$12:$Y$722,0),MATCH(R$6,'Res.Aux.'!$A$15:$AE$15,0)))</f>
        <v/>
      </c>
      <c r="S665" s="415" t="str">
        <f>IF($B665="-","",INDEX('Res.Aux.'!$A$12:$AE$722,MATCH($B665,'Res.Aux.'!$Y$12:$Y$722,0),MATCH(S$6,'Res.Aux.'!$A$15:$AE$15,0)))</f>
        <v/>
      </c>
      <c r="T665" s="415" t="str">
        <f>IF($B665="-","",INDEX('Res.Aux.'!$A$12:$AE$722,MATCH($B665,'Res.Aux.'!$Y$12:$Y$722,0),MATCH(T$6,'Res.Aux.'!$A$15:$AE$15,0)))</f>
        <v/>
      </c>
      <c r="U665" s="416" t="str">
        <f>IF($B665="-","",INDEX('Res.Aux.'!$A$12:$AE$722,MATCH($B665,'Res.Aux.'!$Y$12:$Y$722,0),MATCH(U$6,'Res.Aux.'!$A$15:$AE$15,0)))</f>
        <v/>
      </c>
      <c r="V665" s="417"/>
      <c r="W665" s="414" t="str">
        <f t="shared" si="187"/>
        <v>-</v>
      </c>
      <c r="X665" s="415" t="str">
        <f t="shared" si="188"/>
        <v>-</v>
      </c>
      <c r="Y665" s="415" t="str">
        <f t="shared" si="189"/>
        <v>-</v>
      </c>
      <c r="Z665" s="416" t="str">
        <f t="shared" si="190"/>
        <v>-</v>
      </c>
      <c r="AA665" s="417"/>
      <c r="AB665" s="414" t="str">
        <f t="shared" si="191"/>
        <v>-</v>
      </c>
      <c r="AC665" s="415" t="str">
        <f t="shared" si="192"/>
        <v>-</v>
      </c>
      <c r="AD665" s="415" t="str">
        <f t="shared" si="193"/>
        <v>-</v>
      </c>
      <c r="AE665" s="416" t="str">
        <f t="shared" si="194"/>
        <v>-</v>
      </c>
      <c r="AF665" s="417"/>
      <c r="AG665" s="410" t="str">
        <f t="shared" si="195"/>
        <v>-</v>
      </c>
      <c r="AH665" s="417"/>
      <c r="AI665" s="418" t="str">
        <f t="shared" si="196"/>
        <v>ù</v>
      </c>
      <c r="AJ665" s="419" t="str">
        <f t="shared" si="197"/>
        <v>~</v>
      </c>
      <c r="AK665" s="417"/>
      <c r="AL665" s="414" t="str">
        <f t="shared" si="198"/>
        <v>-</v>
      </c>
      <c r="AM665" s="416" t="str">
        <f t="shared" si="199"/>
        <v>-</v>
      </c>
    </row>
    <row r="666" spans="2:39" ht="15" x14ac:dyDescent="0.3">
      <c r="B666" s="400" t="str">
        <f>IF(MAX(B$7:B665)+1&gt;MAX('Res.Aux.'!$Y$23:$Y$722),"-",MAX(B$7:B665)+1)</f>
        <v>-</v>
      </c>
      <c r="C666" s="401" t="str">
        <f>IF($B666="-","",INDEX('Res.Aux.'!$A$12:$AE$722,MATCH($B666,'Res.Aux.'!$Y$12:$Y$722,0),MATCH(C$6,'Res.Aux.'!$A$14:$AE$14,0)))</f>
        <v/>
      </c>
      <c r="D666" s="402" t="str">
        <f t="shared" si="184"/>
        <v/>
      </c>
      <c r="E666" s="403" t="str">
        <f>IF($B666="-","",INDEX('Res.Aux.'!$A$12:$AE$722,MATCH($B666,'Res.Aux.'!$Y$12:$Y$722,0),MATCH(E$6,'Res.Aux.'!$A$14:$AE$14,0)))</f>
        <v/>
      </c>
      <c r="F666" s="402" t="str">
        <f t="shared" si="185"/>
        <v/>
      </c>
      <c r="G666" s="404" t="str">
        <f>IF($B666="-","",INDEX('Res.Aux.'!$A$12:$AE$722,MATCH($B666,'Res.Aux.'!$Y$12:$Y$722,0),MATCH(G$6,'Res.Aux.'!$A$14:$AE$14,0)))</f>
        <v/>
      </c>
      <c r="H666" s="405" t="str">
        <f>IF($B666="-","",Datos!$I$16)</f>
        <v/>
      </c>
      <c r="I666" s="406" t="str">
        <f>IF($C666="","",Datos!$G$16)</f>
        <v/>
      </c>
      <c r="J666" s="407" t="str">
        <f>IF($B666="-","",INDEX('Res.Aux.'!$A$12:$AE$722,MATCH($B666,'Res.Aux.'!$Y$12:$Y$722,0),MATCH(J$6,'Res.Aux.'!$A$14:$AE$14,0)))</f>
        <v/>
      </c>
      <c r="K666" s="408" t="str">
        <f>IF($C666="","",Datos!$H$26)</f>
        <v/>
      </c>
      <c r="L666" s="409" t="str">
        <f>IF($I666="","",INDEX(Datos!$D$25:$I$33,MATCH('G. VAR. MAKRO'!$M666,Datos!$E$25:$E$33,0),MATCH('G. VAR. MAKRO'!$L$6,Datos!$D$26:$I$26,0)))</f>
        <v/>
      </c>
      <c r="M666" s="407" t="str">
        <f>IF($I666="","",INDEX('Res.Aux.'!$A$12:$AE$722,MATCH($B666,'Res.Aux.'!$Y$12:$Y$722,0),MATCH(M$6,'Res.Aux.'!$A$22:$AE$22,0)))</f>
        <v/>
      </c>
      <c r="N666" s="410" t="str">
        <f>IF($B666="-","",INDEX('Res.Aux.'!$A$12:$AE$722,MATCH($B666,'Res.Aux.'!$Y$12:$Y$722,0),MATCH(N$6,'Res.Aux.'!$A$14:$AE$14,0)))</f>
        <v/>
      </c>
      <c r="O666" s="411"/>
      <c r="P666" s="412" t="str">
        <f t="shared" si="183"/>
        <v/>
      </c>
      <c r="Q666" s="413" t="str">
        <f t="shared" si="186"/>
        <v>ù</v>
      </c>
      <c r="R666" s="414" t="str">
        <f>IF($B666="-","",INDEX('Res.Aux.'!$A$12:$AE$722,MATCH($B666,'Res.Aux.'!$Y$12:$Y$722,0),MATCH(R$6,'Res.Aux.'!$A$15:$AE$15,0)))</f>
        <v/>
      </c>
      <c r="S666" s="415" t="str">
        <f>IF($B666="-","",INDEX('Res.Aux.'!$A$12:$AE$722,MATCH($B666,'Res.Aux.'!$Y$12:$Y$722,0),MATCH(S$6,'Res.Aux.'!$A$15:$AE$15,0)))</f>
        <v/>
      </c>
      <c r="T666" s="415" t="str">
        <f>IF($B666="-","",INDEX('Res.Aux.'!$A$12:$AE$722,MATCH($B666,'Res.Aux.'!$Y$12:$Y$722,0),MATCH(T$6,'Res.Aux.'!$A$15:$AE$15,0)))</f>
        <v/>
      </c>
      <c r="U666" s="416" t="str">
        <f>IF($B666="-","",INDEX('Res.Aux.'!$A$12:$AE$722,MATCH($B666,'Res.Aux.'!$Y$12:$Y$722,0),MATCH(U$6,'Res.Aux.'!$A$15:$AE$15,0)))</f>
        <v/>
      </c>
      <c r="V666" s="417"/>
      <c r="W666" s="414" t="str">
        <f t="shared" si="187"/>
        <v>-</v>
      </c>
      <c r="X666" s="415" t="str">
        <f t="shared" si="188"/>
        <v>-</v>
      </c>
      <c r="Y666" s="415" t="str">
        <f t="shared" si="189"/>
        <v>-</v>
      </c>
      <c r="Z666" s="416" t="str">
        <f t="shared" si="190"/>
        <v>-</v>
      </c>
      <c r="AA666" s="417"/>
      <c r="AB666" s="414" t="str">
        <f t="shared" si="191"/>
        <v>-</v>
      </c>
      <c r="AC666" s="415" t="str">
        <f t="shared" si="192"/>
        <v>-</v>
      </c>
      <c r="AD666" s="415" t="str">
        <f t="shared" si="193"/>
        <v>-</v>
      </c>
      <c r="AE666" s="416" t="str">
        <f t="shared" si="194"/>
        <v>-</v>
      </c>
      <c r="AF666" s="417"/>
      <c r="AG666" s="410" t="str">
        <f t="shared" si="195"/>
        <v>-</v>
      </c>
      <c r="AH666" s="417"/>
      <c r="AI666" s="418" t="str">
        <f t="shared" si="196"/>
        <v>ù</v>
      </c>
      <c r="AJ666" s="419" t="str">
        <f t="shared" si="197"/>
        <v>~</v>
      </c>
      <c r="AK666" s="417"/>
      <c r="AL666" s="414" t="str">
        <f t="shared" si="198"/>
        <v>-</v>
      </c>
      <c r="AM666" s="416" t="str">
        <f t="shared" si="199"/>
        <v>-</v>
      </c>
    </row>
    <row r="667" spans="2:39" ht="15" x14ac:dyDescent="0.3">
      <c r="B667" s="400" t="str">
        <f>IF(MAX(B$7:B666)+1&gt;MAX('Res.Aux.'!$Y$23:$Y$722),"-",MAX(B$7:B666)+1)</f>
        <v>-</v>
      </c>
      <c r="C667" s="401" t="str">
        <f>IF($B667="-","",INDEX('Res.Aux.'!$A$12:$AE$722,MATCH($B667,'Res.Aux.'!$Y$12:$Y$722,0),MATCH(C$6,'Res.Aux.'!$A$14:$AE$14,0)))</f>
        <v/>
      </c>
      <c r="D667" s="402" t="str">
        <f t="shared" si="184"/>
        <v/>
      </c>
      <c r="E667" s="403" t="str">
        <f>IF($B667="-","",INDEX('Res.Aux.'!$A$12:$AE$722,MATCH($B667,'Res.Aux.'!$Y$12:$Y$722,0),MATCH(E$6,'Res.Aux.'!$A$14:$AE$14,0)))</f>
        <v/>
      </c>
      <c r="F667" s="402" t="str">
        <f t="shared" si="185"/>
        <v/>
      </c>
      <c r="G667" s="404" t="str">
        <f>IF($B667="-","",INDEX('Res.Aux.'!$A$12:$AE$722,MATCH($B667,'Res.Aux.'!$Y$12:$Y$722,0),MATCH(G$6,'Res.Aux.'!$A$14:$AE$14,0)))</f>
        <v/>
      </c>
      <c r="H667" s="405" t="str">
        <f>IF($B667="-","",Datos!$I$16)</f>
        <v/>
      </c>
      <c r="I667" s="406" t="str">
        <f>IF($C667="","",Datos!$G$16)</f>
        <v/>
      </c>
      <c r="J667" s="407" t="str">
        <f>IF($B667="-","",INDEX('Res.Aux.'!$A$12:$AE$722,MATCH($B667,'Res.Aux.'!$Y$12:$Y$722,0),MATCH(J$6,'Res.Aux.'!$A$14:$AE$14,0)))</f>
        <v/>
      </c>
      <c r="K667" s="408" t="str">
        <f>IF($C667="","",Datos!$H$26)</f>
        <v/>
      </c>
      <c r="L667" s="409" t="str">
        <f>IF($I667="","",INDEX(Datos!$D$25:$I$33,MATCH('G. VAR. MAKRO'!$M667,Datos!$E$25:$E$33,0),MATCH('G. VAR. MAKRO'!$L$6,Datos!$D$26:$I$26,0)))</f>
        <v/>
      </c>
      <c r="M667" s="407" t="str">
        <f>IF($I667="","",INDEX('Res.Aux.'!$A$12:$AE$722,MATCH($B667,'Res.Aux.'!$Y$12:$Y$722,0),MATCH(M$6,'Res.Aux.'!$A$22:$AE$22,0)))</f>
        <v/>
      </c>
      <c r="N667" s="410" t="str">
        <f>IF($B667="-","",INDEX('Res.Aux.'!$A$12:$AE$722,MATCH($B667,'Res.Aux.'!$Y$12:$Y$722,0),MATCH(N$6,'Res.Aux.'!$A$14:$AE$14,0)))</f>
        <v/>
      </c>
      <c r="O667" s="411"/>
      <c r="P667" s="412" t="str">
        <f t="shared" si="183"/>
        <v/>
      </c>
      <c r="Q667" s="413" t="str">
        <f t="shared" si="186"/>
        <v>ù</v>
      </c>
      <c r="R667" s="414" t="str">
        <f>IF($B667="-","",INDEX('Res.Aux.'!$A$12:$AE$722,MATCH($B667,'Res.Aux.'!$Y$12:$Y$722,0),MATCH(R$6,'Res.Aux.'!$A$15:$AE$15,0)))</f>
        <v/>
      </c>
      <c r="S667" s="415" t="str">
        <f>IF($B667="-","",INDEX('Res.Aux.'!$A$12:$AE$722,MATCH($B667,'Res.Aux.'!$Y$12:$Y$722,0),MATCH(S$6,'Res.Aux.'!$A$15:$AE$15,0)))</f>
        <v/>
      </c>
      <c r="T667" s="415" t="str">
        <f>IF($B667="-","",INDEX('Res.Aux.'!$A$12:$AE$722,MATCH($B667,'Res.Aux.'!$Y$12:$Y$722,0),MATCH(T$6,'Res.Aux.'!$A$15:$AE$15,0)))</f>
        <v/>
      </c>
      <c r="U667" s="416" t="str">
        <f>IF($B667="-","",INDEX('Res.Aux.'!$A$12:$AE$722,MATCH($B667,'Res.Aux.'!$Y$12:$Y$722,0),MATCH(U$6,'Res.Aux.'!$A$15:$AE$15,0)))</f>
        <v/>
      </c>
      <c r="V667" s="417"/>
      <c r="W667" s="414" t="str">
        <f t="shared" si="187"/>
        <v>-</v>
      </c>
      <c r="X667" s="415" t="str">
        <f t="shared" si="188"/>
        <v>-</v>
      </c>
      <c r="Y667" s="415" t="str">
        <f t="shared" si="189"/>
        <v>-</v>
      </c>
      <c r="Z667" s="416" t="str">
        <f t="shared" si="190"/>
        <v>-</v>
      </c>
      <c r="AA667" s="417"/>
      <c r="AB667" s="414" t="str">
        <f t="shared" si="191"/>
        <v>-</v>
      </c>
      <c r="AC667" s="415" t="str">
        <f t="shared" si="192"/>
        <v>-</v>
      </c>
      <c r="AD667" s="415" t="str">
        <f t="shared" si="193"/>
        <v>-</v>
      </c>
      <c r="AE667" s="416" t="str">
        <f t="shared" si="194"/>
        <v>-</v>
      </c>
      <c r="AF667" s="417"/>
      <c r="AG667" s="410" t="str">
        <f t="shared" si="195"/>
        <v>-</v>
      </c>
      <c r="AH667" s="417"/>
      <c r="AI667" s="418" t="str">
        <f t="shared" si="196"/>
        <v>ù</v>
      </c>
      <c r="AJ667" s="419" t="str">
        <f t="shared" si="197"/>
        <v>~</v>
      </c>
      <c r="AK667" s="417"/>
      <c r="AL667" s="414" t="str">
        <f t="shared" si="198"/>
        <v>-</v>
      </c>
      <c r="AM667" s="416" t="str">
        <f t="shared" si="199"/>
        <v>-</v>
      </c>
    </row>
    <row r="668" spans="2:39" ht="15" x14ac:dyDescent="0.3">
      <c r="B668" s="400" t="str">
        <f>IF(MAX(B$7:B667)+1&gt;MAX('Res.Aux.'!$Y$23:$Y$722),"-",MAX(B$7:B667)+1)</f>
        <v>-</v>
      </c>
      <c r="C668" s="401" t="str">
        <f>IF($B668="-","",INDEX('Res.Aux.'!$A$12:$AE$722,MATCH($B668,'Res.Aux.'!$Y$12:$Y$722,0),MATCH(C$6,'Res.Aux.'!$A$14:$AE$14,0)))</f>
        <v/>
      </c>
      <c r="D668" s="402" t="str">
        <f t="shared" si="184"/>
        <v/>
      </c>
      <c r="E668" s="403" t="str">
        <f>IF($B668="-","",INDEX('Res.Aux.'!$A$12:$AE$722,MATCH($B668,'Res.Aux.'!$Y$12:$Y$722,0),MATCH(E$6,'Res.Aux.'!$A$14:$AE$14,0)))</f>
        <v/>
      </c>
      <c r="F668" s="402" t="str">
        <f t="shared" si="185"/>
        <v/>
      </c>
      <c r="G668" s="404" t="str">
        <f>IF($B668="-","",INDEX('Res.Aux.'!$A$12:$AE$722,MATCH($B668,'Res.Aux.'!$Y$12:$Y$722,0),MATCH(G$6,'Res.Aux.'!$A$14:$AE$14,0)))</f>
        <v/>
      </c>
      <c r="H668" s="405" t="str">
        <f>IF($B668="-","",Datos!$I$16)</f>
        <v/>
      </c>
      <c r="I668" s="406" t="str">
        <f>IF($C668="","",Datos!$G$16)</f>
        <v/>
      </c>
      <c r="J668" s="407" t="str">
        <f>IF($B668="-","",INDEX('Res.Aux.'!$A$12:$AE$722,MATCH($B668,'Res.Aux.'!$Y$12:$Y$722,0),MATCH(J$6,'Res.Aux.'!$A$14:$AE$14,0)))</f>
        <v/>
      </c>
      <c r="K668" s="408" t="str">
        <f>IF($C668="","",Datos!$H$26)</f>
        <v/>
      </c>
      <c r="L668" s="409" t="str">
        <f>IF($I668="","",INDEX(Datos!$D$25:$I$33,MATCH('G. VAR. MAKRO'!$M668,Datos!$E$25:$E$33,0),MATCH('G. VAR. MAKRO'!$L$6,Datos!$D$26:$I$26,0)))</f>
        <v/>
      </c>
      <c r="M668" s="407" t="str">
        <f>IF($I668="","",INDEX('Res.Aux.'!$A$12:$AE$722,MATCH($B668,'Res.Aux.'!$Y$12:$Y$722,0),MATCH(M$6,'Res.Aux.'!$A$22:$AE$22,0)))</f>
        <v/>
      </c>
      <c r="N668" s="410" t="str">
        <f>IF($B668="-","",INDEX('Res.Aux.'!$A$12:$AE$722,MATCH($B668,'Res.Aux.'!$Y$12:$Y$722,0),MATCH(N$6,'Res.Aux.'!$A$14:$AE$14,0)))</f>
        <v/>
      </c>
      <c r="O668" s="411"/>
      <c r="P668" s="412" t="str">
        <f t="shared" si="183"/>
        <v/>
      </c>
      <c r="Q668" s="413" t="str">
        <f t="shared" si="186"/>
        <v>ù</v>
      </c>
      <c r="R668" s="414" t="str">
        <f>IF($B668="-","",INDEX('Res.Aux.'!$A$12:$AE$722,MATCH($B668,'Res.Aux.'!$Y$12:$Y$722,0),MATCH(R$6,'Res.Aux.'!$A$15:$AE$15,0)))</f>
        <v/>
      </c>
      <c r="S668" s="415" t="str">
        <f>IF($B668="-","",INDEX('Res.Aux.'!$A$12:$AE$722,MATCH($B668,'Res.Aux.'!$Y$12:$Y$722,0),MATCH(S$6,'Res.Aux.'!$A$15:$AE$15,0)))</f>
        <v/>
      </c>
      <c r="T668" s="415" t="str">
        <f>IF($B668="-","",INDEX('Res.Aux.'!$A$12:$AE$722,MATCH($B668,'Res.Aux.'!$Y$12:$Y$722,0),MATCH(T$6,'Res.Aux.'!$A$15:$AE$15,0)))</f>
        <v/>
      </c>
      <c r="U668" s="416" t="str">
        <f>IF($B668="-","",INDEX('Res.Aux.'!$A$12:$AE$722,MATCH($B668,'Res.Aux.'!$Y$12:$Y$722,0),MATCH(U$6,'Res.Aux.'!$A$15:$AE$15,0)))</f>
        <v/>
      </c>
      <c r="V668" s="417"/>
      <c r="W668" s="414" t="str">
        <f t="shared" si="187"/>
        <v>-</v>
      </c>
      <c r="X668" s="415" t="str">
        <f t="shared" si="188"/>
        <v>-</v>
      </c>
      <c r="Y668" s="415" t="str">
        <f t="shared" si="189"/>
        <v>-</v>
      </c>
      <c r="Z668" s="416" t="str">
        <f t="shared" si="190"/>
        <v>-</v>
      </c>
      <c r="AA668" s="417"/>
      <c r="AB668" s="414" t="str">
        <f t="shared" si="191"/>
        <v>-</v>
      </c>
      <c r="AC668" s="415" t="str">
        <f t="shared" si="192"/>
        <v>-</v>
      </c>
      <c r="AD668" s="415" t="str">
        <f t="shared" si="193"/>
        <v>-</v>
      </c>
      <c r="AE668" s="416" t="str">
        <f t="shared" si="194"/>
        <v>-</v>
      </c>
      <c r="AF668" s="417"/>
      <c r="AG668" s="410" t="str">
        <f t="shared" si="195"/>
        <v>-</v>
      </c>
      <c r="AH668" s="417"/>
      <c r="AI668" s="418" t="str">
        <f t="shared" si="196"/>
        <v>ù</v>
      </c>
      <c r="AJ668" s="419" t="str">
        <f t="shared" si="197"/>
        <v>~</v>
      </c>
      <c r="AK668" s="417"/>
      <c r="AL668" s="414" t="str">
        <f t="shared" si="198"/>
        <v>-</v>
      </c>
      <c r="AM668" s="416" t="str">
        <f t="shared" si="199"/>
        <v>-</v>
      </c>
    </row>
    <row r="669" spans="2:39" ht="15" x14ac:dyDescent="0.3">
      <c r="B669" s="400" t="str">
        <f>IF(MAX(B$7:B668)+1&gt;MAX('Res.Aux.'!$Y$23:$Y$722),"-",MAX(B$7:B668)+1)</f>
        <v>-</v>
      </c>
      <c r="C669" s="401" t="str">
        <f>IF($B669="-","",INDEX('Res.Aux.'!$A$12:$AE$722,MATCH($B669,'Res.Aux.'!$Y$12:$Y$722,0),MATCH(C$6,'Res.Aux.'!$A$14:$AE$14,0)))</f>
        <v/>
      </c>
      <c r="D669" s="402" t="str">
        <f t="shared" si="184"/>
        <v/>
      </c>
      <c r="E669" s="403" t="str">
        <f>IF($B669="-","",INDEX('Res.Aux.'!$A$12:$AE$722,MATCH($B669,'Res.Aux.'!$Y$12:$Y$722,0),MATCH(E$6,'Res.Aux.'!$A$14:$AE$14,0)))</f>
        <v/>
      </c>
      <c r="F669" s="402" t="str">
        <f t="shared" si="185"/>
        <v/>
      </c>
      <c r="G669" s="404" t="str">
        <f>IF($B669="-","",INDEX('Res.Aux.'!$A$12:$AE$722,MATCH($B669,'Res.Aux.'!$Y$12:$Y$722,0),MATCH(G$6,'Res.Aux.'!$A$14:$AE$14,0)))</f>
        <v/>
      </c>
      <c r="H669" s="405" t="str">
        <f>IF($B669="-","",Datos!$I$16)</f>
        <v/>
      </c>
      <c r="I669" s="406" t="str">
        <f>IF($C669="","",Datos!$G$16)</f>
        <v/>
      </c>
      <c r="J669" s="407" t="str">
        <f>IF($B669="-","",INDEX('Res.Aux.'!$A$12:$AE$722,MATCH($B669,'Res.Aux.'!$Y$12:$Y$722,0),MATCH(J$6,'Res.Aux.'!$A$14:$AE$14,0)))</f>
        <v/>
      </c>
      <c r="K669" s="408" t="str">
        <f>IF($C669="","",Datos!$H$26)</f>
        <v/>
      </c>
      <c r="L669" s="409" t="str">
        <f>IF($I669="","",INDEX(Datos!$D$25:$I$33,MATCH('G. VAR. MAKRO'!$M669,Datos!$E$25:$E$33,0),MATCH('G. VAR. MAKRO'!$L$6,Datos!$D$26:$I$26,0)))</f>
        <v/>
      </c>
      <c r="M669" s="407" t="str">
        <f>IF($I669="","",INDEX('Res.Aux.'!$A$12:$AE$722,MATCH($B669,'Res.Aux.'!$Y$12:$Y$722,0),MATCH(M$6,'Res.Aux.'!$A$22:$AE$22,0)))</f>
        <v/>
      </c>
      <c r="N669" s="410" t="str">
        <f>IF($B669="-","",INDEX('Res.Aux.'!$A$12:$AE$722,MATCH($B669,'Res.Aux.'!$Y$12:$Y$722,0),MATCH(N$6,'Res.Aux.'!$A$14:$AE$14,0)))</f>
        <v/>
      </c>
      <c r="O669" s="411"/>
      <c r="P669" s="412" t="str">
        <f t="shared" si="183"/>
        <v/>
      </c>
      <c r="Q669" s="413" t="str">
        <f t="shared" si="186"/>
        <v>ù</v>
      </c>
      <c r="R669" s="414" t="str">
        <f>IF($B669="-","",INDEX('Res.Aux.'!$A$12:$AE$722,MATCH($B669,'Res.Aux.'!$Y$12:$Y$722,0),MATCH(R$6,'Res.Aux.'!$A$15:$AE$15,0)))</f>
        <v/>
      </c>
      <c r="S669" s="415" t="str">
        <f>IF($B669="-","",INDEX('Res.Aux.'!$A$12:$AE$722,MATCH($B669,'Res.Aux.'!$Y$12:$Y$722,0),MATCH(S$6,'Res.Aux.'!$A$15:$AE$15,0)))</f>
        <v/>
      </c>
      <c r="T669" s="415" t="str">
        <f>IF($B669="-","",INDEX('Res.Aux.'!$A$12:$AE$722,MATCH($B669,'Res.Aux.'!$Y$12:$Y$722,0),MATCH(T$6,'Res.Aux.'!$A$15:$AE$15,0)))</f>
        <v/>
      </c>
      <c r="U669" s="416" t="str">
        <f>IF($B669="-","",INDEX('Res.Aux.'!$A$12:$AE$722,MATCH($B669,'Res.Aux.'!$Y$12:$Y$722,0),MATCH(U$6,'Res.Aux.'!$A$15:$AE$15,0)))</f>
        <v/>
      </c>
      <c r="V669" s="417"/>
      <c r="W669" s="414" t="str">
        <f t="shared" si="187"/>
        <v>-</v>
      </c>
      <c r="X669" s="415" t="str">
        <f t="shared" si="188"/>
        <v>-</v>
      </c>
      <c r="Y669" s="415" t="str">
        <f t="shared" si="189"/>
        <v>-</v>
      </c>
      <c r="Z669" s="416" t="str">
        <f t="shared" si="190"/>
        <v>-</v>
      </c>
      <c r="AA669" s="417"/>
      <c r="AB669" s="414" t="str">
        <f t="shared" si="191"/>
        <v>-</v>
      </c>
      <c r="AC669" s="415" t="str">
        <f t="shared" si="192"/>
        <v>-</v>
      </c>
      <c r="AD669" s="415" t="str">
        <f t="shared" si="193"/>
        <v>-</v>
      </c>
      <c r="AE669" s="416" t="str">
        <f t="shared" si="194"/>
        <v>-</v>
      </c>
      <c r="AF669" s="417"/>
      <c r="AG669" s="410" t="str">
        <f t="shared" si="195"/>
        <v>-</v>
      </c>
      <c r="AH669" s="417"/>
      <c r="AI669" s="418" t="str">
        <f t="shared" si="196"/>
        <v>ù</v>
      </c>
      <c r="AJ669" s="419" t="str">
        <f t="shared" si="197"/>
        <v>~</v>
      </c>
      <c r="AK669" s="417"/>
      <c r="AL669" s="414" t="str">
        <f t="shared" si="198"/>
        <v>-</v>
      </c>
      <c r="AM669" s="416" t="str">
        <f t="shared" si="199"/>
        <v>-</v>
      </c>
    </row>
    <row r="670" spans="2:39" ht="15" x14ac:dyDescent="0.3">
      <c r="B670" s="400" t="str">
        <f>IF(MAX(B$7:B669)+1&gt;MAX('Res.Aux.'!$Y$23:$Y$722),"-",MAX(B$7:B669)+1)</f>
        <v>-</v>
      </c>
      <c r="C670" s="401" t="str">
        <f>IF($B670="-","",INDEX('Res.Aux.'!$A$12:$AE$722,MATCH($B670,'Res.Aux.'!$Y$12:$Y$722,0),MATCH(C$6,'Res.Aux.'!$A$14:$AE$14,0)))</f>
        <v/>
      </c>
      <c r="D670" s="402" t="str">
        <f t="shared" si="184"/>
        <v/>
      </c>
      <c r="E670" s="403" t="str">
        <f>IF($B670="-","",INDEX('Res.Aux.'!$A$12:$AE$722,MATCH($B670,'Res.Aux.'!$Y$12:$Y$722,0),MATCH(E$6,'Res.Aux.'!$A$14:$AE$14,0)))</f>
        <v/>
      </c>
      <c r="F670" s="402" t="str">
        <f t="shared" si="185"/>
        <v/>
      </c>
      <c r="G670" s="404" t="str">
        <f>IF($B670="-","",INDEX('Res.Aux.'!$A$12:$AE$722,MATCH($B670,'Res.Aux.'!$Y$12:$Y$722,0),MATCH(G$6,'Res.Aux.'!$A$14:$AE$14,0)))</f>
        <v/>
      </c>
      <c r="H670" s="405" t="str">
        <f>IF($B670="-","",Datos!$I$16)</f>
        <v/>
      </c>
      <c r="I670" s="406" t="str">
        <f>IF($C670="","",Datos!$G$16)</f>
        <v/>
      </c>
      <c r="J670" s="407" t="str">
        <f>IF($B670="-","",INDEX('Res.Aux.'!$A$12:$AE$722,MATCH($B670,'Res.Aux.'!$Y$12:$Y$722,0),MATCH(J$6,'Res.Aux.'!$A$14:$AE$14,0)))</f>
        <v/>
      </c>
      <c r="K670" s="408" t="str">
        <f>IF($C670="","",Datos!$H$26)</f>
        <v/>
      </c>
      <c r="L670" s="409" t="str">
        <f>IF($I670="","",INDEX(Datos!$D$25:$I$33,MATCH('G. VAR. MAKRO'!$M670,Datos!$E$25:$E$33,0),MATCH('G. VAR. MAKRO'!$L$6,Datos!$D$26:$I$26,0)))</f>
        <v/>
      </c>
      <c r="M670" s="407" t="str">
        <f>IF($I670="","",INDEX('Res.Aux.'!$A$12:$AE$722,MATCH($B670,'Res.Aux.'!$Y$12:$Y$722,0),MATCH(M$6,'Res.Aux.'!$A$22:$AE$22,0)))</f>
        <v/>
      </c>
      <c r="N670" s="410" t="str">
        <f>IF($B670="-","",INDEX('Res.Aux.'!$A$12:$AE$722,MATCH($B670,'Res.Aux.'!$Y$12:$Y$722,0),MATCH(N$6,'Res.Aux.'!$A$14:$AE$14,0)))</f>
        <v/>
      </c>
      <c r="O670" s="411"/>
      <c r="P670" s="412" t="str">
        <f t="shared" si="183"/>
        <v/>
      </c>
      <c r="Q670" s="413" t="str">
        <f t="shared" si="186"/>
        <v>ù</v>
      </c>
      <c r="R670" s="414" t="str">
        <f>IF($B670="-","",INDEX('Res.Aux.'!$A$12:$AE$722,MATCH($B670,'Res.Aux.'!$Y$12:$Y$722,0),MATCH(R$6,'Res.Aux.'!$A$15:$AE$15,0)))</f>
        <v/>
      </c>
      <c r="S670" s="415" t="str">
        <f>IF($B670="-","",INDEX('Res.Aux.'!$A$12:$AE$722,MATCH($B670,'Res.Aux.'!$Y$12:$Y$722,0),MATCH(S$6,'Res.Aux.'!$A$15:$AE$15,0)))</f>
        <v/>
      </c>
      <c r="T670" s="415" t="str">
        <f>IF($B670="-","",INDEX('Res.Aux.'!$A$12:$AE$722,MATCH($B670,'Res.Aux.'!$Y$12:$Y$722,0),MATCH(T$6,'Res.Aux.'!$A$15:$AE$15,0)))</f>
        <v/>
      </c>
      <c r="U670" s="416" t="str">
        <f>IF($B670="-","",INDEX('Res.Aux.'!$A$12:$AE$722,MATCH($B670,'Res.Aux.'!$Y$12:$Y$722,0),MATCH(U$6,'Res.Aux.'!$A$15:$AE$15,0)))</f>
        <v/>
      </c>
      <c r="V670" s="417"/>
      <c r="W670" s="414" t="str">
        <f t="shared" si="187"/>
        <v>-</v>
      </c>
      <c r="X670" s="415" t="str">
        <f t="shared" si="188"/>
        <v>-</v>
      </c>
      <c r="Y670" s="415" t="str">
        <f t="shared" si="189"/>
        <v>-</v>
      </c>
      <c r="Z670" s="416" t="str">
        <f t="shared" si="190"/>
        <v>-</v>
      </c>
      <c r="AA670" s="417"/>
      <c r="AB670" s="414" t="str">
        <f t="shared" si="191"/>
        <v>-</v>
      </c>
      <c r="AC670" s="415" t="str">
        <f t="shared" si="192"/>
        <v>-</v>
      </c>
      <c r="AD670" s="415" t="str">
        <f t="shared" si="193"/>
        <v>-</v>
      </c>
      <c r="AE670" s="416" t="str">
        <f t="shared" si="194"/>
        <v>-</v>
      </c>
      <c r="AF670" s="417"/>
      <c r="AG670" s="410" t="str">
        <f t="shared" si="195"/>
        <v>-</v>
      </c>
      <c r="AH670" s="417"/>
      <c r="AI670" s="418" t="str">
        <f t="shared" si="196"/>
        <v>ù</v>
      </c>
      <c r="AJ670" s="419" t="str">
        <f t="shared" si="197"/>
        <v>~</v>
      </c>
      <c r="AK670" s="417"/>
      <c r="AL670" s="414" t="str">
        <f t="shared" si="198"/>
        <v>-</v>
      </c>
      <c r="AM670" s="416" t="str">
        <f t="shared" si="199"/>
        <v>-</v>
      </c>
    </row>
    <row r="671" spans="2:39" ht="15" x14ac:dyDescent="0.3">
      <c r="B671" s="400" t="str">
        <f>IF(MAX(B$7:B670)+1&gt;MAX('Res.Aux.'!$Y$23:$Y$722),"-",MAX(B$7:B670)+1)</f>
        <v>-</v>
      </c>
      <c r="C671" s="401" t="str">
        <f>IF($B671="-","",INDEX('Res.Aux.'!$A$12:$AE$722,MATCH($B671,'Res.Aux.'!$Y$12:$Y$722,0),MATCH(C$6,'Res.Aux.'!$A$14:$AE$14,0)))</f>
        <v/>
      </c>
      <c r="D671" s="402" t="str">
        <f t="shared" si="184"/>
        <v/>
      </c>
      <c r="E671" s="403" t="str">
        <f>IF($B671="-","",INDEX('Res.Aux.'!$A$12:$AE$722,MATCH($B671,'Res.Aux.'!$Y$12:$Y$722,0),MATCH(E$6,'Res.Aux.'!$A$14:$AE$14,0)))</f>
        <v/>
      </c>
      <c r="F671" s="402" t="str">
        <f t="shared" si="185"/>
        <v/>
      </c>
      <c r="G671" s="404" t="str">
        <f>IF($B671="-","",INDEX('Res.Aux.'!$A$12:$AE$722,MATCH($B671,'Res.Aux.'!$Y$12:$Y$722,0),MATCH(G$6,'Res.Aux.'!$A$14:$AE$14,0)))</f>
        <v/>
      </c>
      <c r="H671" s="405" t="str">
        <f>IF($B671="-","",Datos!$I$16)</f>
        <v/>
      </c>
      <c r="I671" s="406" t="str">
        <f>IF($C671="","",Datos!$G$16)</f>
        <v/>
      </c>
      <c r="J671" s="407" t="str">
        <f>IF($B671="-","",INDEX('Res.Aux.'!$A$12:$AE$722,MATCH($B671,'Res.Aux.'!$Y$12:$Y$722,0),MATCH(J$6,'Res.Aux.'!$A$14:$AE$14,0)))</f>
        <v/>
      </c>
      <c r="K671" s="408" t="str">
        <f>IF($C671="","",Datos!$H$26)</f>
        <v/>
      </c>
      <c r="L671" s="409" t="str">
        <f>IF($I671="","",INDEX(Datos!$D$25:$I$33,MATCH('G. VAR. MAKRO'!$M671,Datos!$E$25:$E$33,0),MATCH('G. VAR. MAKRO'!$L$6,Datos!$D$26:$I$26,0)))</f>
        <v/>
      </c>
      <c r="M671" s="407" t="str">
        <f>IF($I671="","",INDEX('Res.Aux.'!$A$12:$AE$722,MATCH($B671,'Res.Aux.'!$Y$12:$Y$722,0),MATCH(M$6,'Res.Aux.'!$A$22:$AE$22,0)))</f>
        <v/>
      </c>
      <c r="N671" s="410" t="str">
        <f>IF($B671="-","",INDEX('Res.Aux.'!$A$12:$AE$722,MATCH($B671,'Res.Aux.'!$Y$12:$Y$722,0),MATCH(N$6,'Res.Aux.'!$A$14:$AE$14,0)))</f>
        <v/>
      </c>
      <c r="O671" s="411"/>
      <c r="P671" s="412" t="str">
        <f t="shared" si="183"/>
        <v/>
      </c>
      <c r="Q671" s="413" t="str">
        <f t="shared" si="186"/>
        <v>ù</v>
      </c>
      <c r="R671" s="414" t="str">
        <f>IF($B671="-","",INDEX('Res.Aux.'!$A$12:$AE$722,MATCH($B671,'Res.Aux.'!$Y$12:$Y$722,0),MATCH(R$6,'Res.Aux.'!$A$15:$AE$15,0)))</f>
        <v/>
      </c>
      <c r="S671" s="415" t="str">
        <f>IF($B671="-","",INDEX('Res.Aux.'!$A$12:$AE$722,MATCH($B671,'Res.Aux.'!$Y$12:$Y$722,0),MATCH(S$6,'Res.Aux.'!$A$15:$AE$15,0)))</f>
        <v/>
      </c>
      <c r="T671" s="415" t="str">
        <f>IF($B671="-","",INDEX('Res.Aux.'!$A$12:$AE$722,MATCH($B671,'Res.Aux.'!$Y$12:$Y$722,0),MATCH(T$6,'Res.Aux.'!$A$15:$AE$15,0)))</f>
        <v/>
      </c>
      <c r="U671" s="416" t="str">
        <f>IF($B671="-","",INDEX('Res.Aux.'!$A$12:$AE$722,MATCH($B671,'Res.Aux.'!$Y$12:$Y$722,0),MATCH(U$6,'Res.Aux.'!$A$15:$AE$15,0)))</f>
        <v/>
      </c>
      <c r="V671" s="417"/>
      <c r="W671" s="414" t="str">
        <f t="shared" si="187"/>
        <v>-</v>
      </c>
      <c r="X671" s="415" t="str">
        <f t="shared" si="188"/>
        <v>-</v>
      </c>
      <c r="Y671" s="415" t="str">
        <f t="shared" si="189"/>
        <v>-</v>
      </c>
      <c r="Z671" s="416" t="str">
        <f t="shared" si="190"/>
        <v>-</v>
      </c>
      <c r="AA671" s="417"/>
      <c r="AB671" s="414" t="str">
        <f t="shared" si="191"/>
        <v>-</v>
      </c>
      <c r="AC671" s="415" t="str">
        <f t="shared" si="192"/>
        <v>-</v>
      </c>
      <c r="AD671" s="415" t="str">
        <f t="shared" si="193"/>
        <v>-</v>
      </c>
      <c r="AE671" s="416" t="str">
        <f t="shared" si="194"/>
        <v>-</v>
      </c>
      <c r="AF671" s="417"/>
      <c r="AG671" s="410" t="str">
        <f t="shared" si="195"/>
        <v>-</v>
      </c>
      <c r="AH671" s="417"/>
      <c r="AI671" s="418" t="str">
        <f t="shared" si="196"/>
        <v>ù</v>
      </c>
      <c r="AJ671" s="419" t="str">
        <f t="shared" si="197"/>
        <v>~</v>
      </c>
      <c r="AK671" s="417"/>
      <c r="AL671" s="414" t="str">
        <f t="shared" si="198"/>
        <v>-</v>
      </c>
      <c r="AM671" s="416" t="str">
        <f t="shared" si="199"/>
        <v>-</v>
      </c>
    </row>
    <row r="672" spans="2:39" ht="15" x14ac:dyDescent="0.3">
      <c r="B672" s="400" t="str">
        <f>IF(MAX(B$7:B671)+1&gt;MAX('Res.Aux.'!$Y$23:$Y$722),"-",MAX(B$7:B671)+1)</f>
        <v>-</v>
      </c>
      <c r="C672" s="401" t="str">
        <f>IF($B672="-","",INDEX('Res.Aux.'!$A$12:$AE$722,MATCH($B672,'Res.Aux.'!$Y$12:$Y$722,0),MATCH(C$6,'Res.Aux.'!$A$14:$AE$14,0)))</f>
        <v/>
      </c>
      <c r="D672" s="402" t="str">
        <f t="shared" si="184"/>
        <v/>
      </c>
      <c r="E672" s="403" t="str">
        <f>IF($B672="-","",INDEX('Res.Aux.'!$A$12:$AE$722,MATCH($B672,'Res.Aux.'!$Y$12:$Y$722,0),MATCH(E$6,'Res.Aux.'!$A$14:$AE$14,0)))</f>
        <v/>
      </c>
      <c r="F672" s="402" t="str">
        <f t="shared" si="185"/>
        <v/>
      </c>
      <c r="G672" s="404" t="str">
        <f>IF($B672="-","",INDEX('Res.Aux.'!$A$12:$AE$722,MATCH($B672,'Res.Aux.'!$Y$12:$Y$722,0),MATCH(G$6,'Res.Aux.'!$A$14:$AE$14,0)))</f>
        <v/>
      </c>
      <c r="H672" s="405" t="str">
        <f>IF($B672="-","",Datos!$I$16)</f>
        <v/>
      </c>
      <c r="I672" s="406" t="str">
        <f>IF($C672="","",Datos!$G$16)</f>
        <v/>
      </c>
      <c r="J672" s="407" t="str">
        <f>IF($B672="-","",INDEX('Res.Aux.'!$A$12:$AE$722,MATCH($B672,'Res.Aux.'!$Y$12:$Y$722,0),MATCH(J$6,'Res.Aux.'!$A$14:$AE$14,0)))</f>
        <v/>
      </c>
      <c r="K672" s="408" t="str">
        <f>IF($C672="","",Datos!$H$26)</f>
        <v/>
      </c>
      <c r="L672" s="409" t="str">
        <f>IF($I672="","",INDEX(Datos!$D$25:$I$33,MATCH('G. VAR. MAKRO'!$M672,Datos!$E$25:$E$33,0),MATCH('G. VAR. MAKRO'!$L$6,Datos!$D$26:$I$26,0)))</f>
        <v/>
      </c>
      <c r="M672" s="407" t="str">
        <f>IF($I672="","",INDEX('Res.Aux.'!$A$12:$AE$722,MATCH($B672,'Res.Aux.'!$Y$12:$Y$722,0),MATCH(M$6,'Res.Aux.'!$A$22:$AE$22,0)))</f>
        <v/>
      </c>
      <c r="N672" s="410" t="str">
        <f>IF($B672="-","",INDEX('Res.Aux.'!$A$12:$AE$722,MATCH($B672,'Res.Aux.'!$Y$12:$Y$722,0),MATCH(N$6,'Res.Aux.'!$A$14:$AE$14,0)))</f>
        <v/>
      </c>
      <c r="O672" s="411"/>
      <c r="P672" s="412" t="str">
        <f t="shared" si="183"/>
        <v/>
      </c>
      <c r="Q672" s="413" t="str">
        <f t="shared" si="186"/>
        <v>ù</v>
      </c>
      <c r="R672" s="414" t="str">
        <f>IF($B672="-","",INDEX('Res.Aux.'!$A$12:$AE$722,MATCH($B672,'Res.Aux.'!$Y$12:$Y$722,0),MATCH(R$6,'Res.Aux.'!$A$15:$AE$15,0)))</f>
        <v/>
      </c>
      <c r="S672" s="415" t="str">
        <f>IF($B672="-","",INDEX('Res.Aux.'!$A$12:$AE$722,MATCH($B672,'Res.Aux.'!$Y$12:$Y$722,0),MATCH(S$6,'Res.Aux.'!$A$15:$AE$15,0)))</f>
        <v/>
      </c>
      <c r="T672" s="415" t="str">
        <f>IF($B672="-","",INDEX('Res.Aux.'!$A$12:$AE$722,MATCH($B672,'Res.Aux.'!$Y$12:$Y$722,0),MATCH(T$6,'Res.Aux.'!$A$15:$AE$15,0)))</f>
        <v/>
      </c>
      <c r="U672" s="416" t="str">
        <f>IF($B672="-","",INDEX('Res.Aux.'!$A$12:$AE$722,MATCH($B672,'Res.Aux.'!$Y$12:$Y$722,0),MATCH(U$6,'Res.Aux.'!$A$15:$AE$15,0)))</f>
        <v/>
      </c>
      <c r="V672" s="417"/>
      <c r="W672" s="414" t="str">
        <f t="shared" si="187"/>
        <v>-</v>
      </c>
      <c r="X672" s="415" t="str">
        <f t="shared" si="188"/>
        <v>-</v>
      </c>
      <c r="Y672" s="415" t="str">
        <f t="shared" si="189"/>
        <v>-</v>
      </c>
      <c r="Z672" s="416" t="str">
        <f t="shared" si="190"/>
        <v>-</v>
      </c>
      <c r="AA672" s="417"/>
      <c r="AB672" s="414" t="str">
        <f t="shared" si="191"/>
        <v>-</v>
      </c>
      <c r="AC672" s="415" t="str">
        <f t="shared" si="192"/>
        <v>-</v>
      </c>
      <c r="AD672" s="415" t="str">
        <f t="shared" si="193"/>
        <v>-</v>
      </c>
      <c r="AE672" s="416" t="str">
        <f t="shared" si="194"/>
        <v>-</v>
      </c>
      <c r="AF672" s="417"/>
      <c r="AG672" s="410" t="str">
        <f t="shared" si="195"/>
        <v>-</v>
      </c>
      <c r="AH672" s="417"/>
      <c r="AI672" s="418" t="str">
        <f t="shared" si="196"/>
        <v>ù</v>
      </c>
      <c r="AJ672" s="419" t="str">
        <f t="shared" si="197"/>
        <v>~</v>
      </c>
      <c r="AK672" s="417"/>
      <c r="AL672" s="414" t="str">
        <f t="shared" si="198"/>
        <v>-</v>
      </c>
      <c r="AM672" s="416" t="str">
        <f t="shared" si="199"/>
        <v>-</v>
      </c>
    </row>
    <row r="673" spans="2:39" ht="15" x14ac:dyDescent="0.3">
      <c r="B673" s="400" t="str">
        <f>IF(MAX(B$7:B672)+1&gt;MAX('Res.Aux.'!$Y$23:$Y$722),"-",MAX(B$7:B672)+1)</f>
        <v>-</v>
      </c>
      <c r="C673" s="401" t="str">
        <f>IF($B673="-","",INDEX('Res.Aux.'!$A$12:$AE$722,MATCH($B673,'Res.Aux.'!$Y$12:$Y$722,0),MATCH(C$6,'Res.Aux.'!$A$14:$AE$14,0)))</f>
        <v/>
      </c>
      <c r="D673" s="402" t="str">
        <f t="shared" si="184"/>
        <v/>
      </c>
      <c r="E673" s="403" t="str">
        <f>IF($B673="-","",INDEX('Res.Aux.'!$A$12:$AE$722,MATCH($B673,'Res.Aux.'!$Y$12:$Y$722,0),MATCH(E$6,'Res.Aux.'!$A$14:$AE$14,0)))</f>
        <v/>
      </c>
      <c r="F673" s="402" t="str">
        <f t="shared" si="185"/>
        <v/>
      </c>
      <c r="G673" s="404" t="str">
        <f>IF($B673="-","",INDEX('Res.Aux.'!$A$12:$AE$722,MATCH($B673,'Res.Aux.'!$Y$12:$Y$722,0),MATCH(G$6,'Res.Aux.'!$A$14:$AE$14,0)))</f>
        <v/>
      </c>
      <c r="H673" s="405" t="str">
        <f>IF($B673="-","",Datos!$I$16)</f>
        <v/>
      </c>
      <c r="I673" s="406" t="str">
        <f>IF($C673="","",Datos!$G$16)</f>
        <v/>
      </c>
      <c r="J673" s="407" t="str">
        <f>IF($B673="-","",INDEX('Res.Aux.'!$A$12:$AE$722,MATCH($B673,'Res.Aux.'!$Y$12:$Y$722,0),MATCH(J$6,'Res.Aux.'!$A$14:$AE$14,0)))</f>
        <v/>
      </c>
      <c r="K673" s="408" t="str">
        <f>IF($C673="","",Datos!$H$26)</f>
        <v/>
      </c>
      <c r="L673" s="409" t="str">
        <f>IF($I673="","",INDEX(Datos!$D$25:$I$33,MATCH('G. VAR. MAKRO'!$M673,Datos!$E$25:$E$33,0),MATCH('G. VAR. MAKRO'!$L$6,Datos!$D$26:$I$26,0)))</f>
        <v/>
      </c>
      <c r="M673" s="407" t="str">
        <f>IF($I673="","",INDEX('Res.Aux.'!$A$12:$AE$722,MATCH($B673,'Res.Aux.'!$Y$12:$Y$722,0),MATCH(M$6,'Res.Aux.'!$A$22:$AE$22,0)))</f>
        <v/>
      </c>
      <c r="N673" s="410" t="str">
        <f>IF($B673="-","",INDEX('Res.Aux.'!$A$12:$AE$722,MATCH($B673,'Res.Aux.'!$Y$12:$Y$722,0),MATCH(N$6,'Res.Aux.'!$A$14:$AE$14,0)))</f>
        <v/>
      </c>
      <c r="O673" s="411"/>
      <c r="P673" s="412" t="str">
        <f t="shared" si="183"/>
        <v/>
      </c>
      <c r="Q673" s="413" t="str">
        <f t="shared" si="186"/>
        <v>ù</v>
      </c>
      <c r="R673" s="414" t="str">
        <f>IF($B673="-","",INDEX('Res.Aux.'!$A$12:$AE$722,MATCH($B673,'Res.Aux.'!$Y$12:$Y$722,0),MATCH(R$6,'Res.Aux.'!$A$15:$AE$15,0)))</f>
        <v/>
      </c>
      <c r="S673" s="415" t="str">
        <f>IF($B673="-","",INDEX('Res.Aux.'!$A$12:$AE$722,MATCH($B673,'Res.Aux.'!$Y$12:$Y$722,0),MATCH(S$6,'Res.Aux.'!$A$15:$AE$15,0)))</f>
        <v/>
      </c>
      <c r="T673" s="415" t="str">
        <f>IF($B673="-","",INDEX('Res.Aux.'!$A$12:$AE$722,MATCH($B673,'Res.Aux.'!$Y$12:$Y$722,0),MATCH(T$6,'Res.Aux.'!$A$15:$AE$15,0)))</f>
        <v/>
      </c>
      <c r="U673" s="416" t="str">
        <f>IF($B673="-","",INDEX('Res.Aux.'!$A$12:$AE$722,MATCH($B673,'Res.Aux.'!$Y$12:$Y$722,0),MATCH(U$6,'Res.Aux.'!$A$15:$AE$15,0)))</f>
        <v/>
      </c>
      <c r="V673" s="417"/>
      <c r="W673" s="414" t="str">
        <f t="shared" si="187"/>
        <v>-</v>
      </c>
      <c r="X673" s="415" t="str">
        <f t="shared" si="188"/>
        <v>-</v>
      </c>
      <c r="Y673" s="415" t="str">
        <f t="shared" si="189"/>
        <v>-</v>
      </c>
      <c r="Z673" s="416" t="str">
        <f t="shared" si="190"/>
        <v>-</v>
      </c>
      <c r="AA673" s="417"/>
      <c r="AB673" s="414" t="str">
        <f t="shared" si="191"/>
        <v>-</v>
      </c>
      <c r="AC673" s="415" t="str">
        <f t="shared" si="192"/>
        <v>-</v>
      </c>
      <c r="AD673" s="415" t="str">
        <f t="shared" si="193"/>
        <v>-</v>
      </c>
      <c r="AE673" s="416" t="str">
        <f t="shared" si="194"/>
        <v>-</v>
      </c>
      <c r="AF673" s="417"/>
      <c r="AG673" s="410" t="str">
        <f t="shared" si="195"/>
        <v>-</v>
      </c>
      <c r="AH673" s="417"/>
      <c r="AI673" s="418" t="str">
        <f t="shared" si="196"/>
        <v>ù</v>
      </c>
      <c r="AJ673" s="419" t="str">
        <f t="shared" si="197"/>
        <v>~</v>
      </c>
      <c r="AK673" s="417"/>
      <c r="AL673" s="414" t="str">
        <f t="shared" si="198"/>
        <v>-</v>
      </c>
      <c r="AM673" s="416" t="str">
        <f t="shared" si="199"/>
        <v>-</v>
      </c>
    </row>
    <row r="674" spans="2:39" ht="15" x14ac:dyDescent="0.3">
      <c r="B674" s="400" t="str">
        <f>IF(MAX(B$7:B673)+1&gt;MAX('Res.Aux.'!$Y$23:$Y$722),"-",MAX(B$7:B673)+1)</f>
        <v>-</v>
      </c>
      <c r="C674" s="401" t="str">
        <f>IF($B674="-","",INDEX('Res.Aux.'!$A$12:$AE$722,MATCH($B674,'Res.Aux.'!$Y$12:$Y$722,0),MATCH(C$6,'Res.Aux.'!$A$14:$AE$14,0)))</f>
        <v/>
      </c>
      <c r="D674" s="402" t="str">
        <f t="shared" si="184"/>
        <v/>
      </c>
      <c r="E674" s="403" t="str">
        <f>IF($B674="-","",INDEX('Res.Aux.'!$A$12:$AE$722,MATCH($B674,'Res.Aux.'!$Y$12:$Y$722,0),MATCH(E$6,'Res.Aux.'!$A$14:$AE$14,0)))</f>
        <v/>
      </c>
      <c r="F674" s="402" t="str">
        <f t="shared" si="185"/>
        <v/>
      </c>
      <c r="G674" s="404" t="str">
        <f>IF($B674="-","",INDEX('Res.Aux.'!$A$12:$AE$722,MATCH($B674,'Res.Aux.'!$Y$12:$Y$722,0),MATCH(G$6,'Res.Aux.'!$A$14:$AE$14,0)))</f>
        <v/>
      </c>
      <c r="H674" s="405" t="str">
        <f>IF($B674="-","",Datos!$I$16)</f>
        <v/>
      </c>
      <c r="I674" s="406" t="str">
        <f>IF($C674="","",Datos!$G$16)</f>
        <v/>
      </c>
      <c r="J674" s="407" t="str">
        <f>IF($B674="-","",INDEX('Res.Aux.'!$A$12:$AE$722,MATCH($B674,'Res.Aux.'!$Y$12:$Y$722,0),MATCH(J$6,'Res.Aux.'!$A$14:$AE$14,0)))</f>
        <v/>
      </c>
      <c r="K674" s="408" t="str">
        <f>IF($C674="","",Datos!$H$26)</f>
        <v/>
      </c>
      <c r="L674" s="409" t="str">
        <f>IF($I674="","",INDEX(Datos!$D$25:$I$33,MATCH('G. VAR. MAKRO'!$M674,Datos!$E$25:$E$33,0),MATCH('G. VAR. MAKRO'!$L$6,Datos!$D$26:$I$26,0)))</f>
        <v/>
      </c>
      <c r="M674" s="407" t="str">
        <f>IF($I674="","",INDEX('Res.Aux.'!$A$12:$AE$722,MATCH($B674,'Res.Aux.'!$Y$12:$Y$722,0),MATCH(M$6,'Res.Aux.'!$A$22:$AE$22,0)))</f>
        <v/>
      </c>
      <c r="N674" s="410" t="str">
        <f>IF($B674="-","",INDEX('Res.Aux.'!$A$12:$AE$722,MATCH($B674,'Res.Aux.'!$Y$12:$Y$722,0),MATCH(N$6,'Res.Aux.'!$A$14:$AE$14,0)))</f>
        <v/>
      </c>
      <c r="O674" s="411"/>
      <c r="P674" s="412" t="str">
        <f t="shared" si="183"/>
        <v/>
      </c>
      <c r="Q674" s="413" t="str">
        <f t="shared" si="186"/>
        <v>ù</v>
      </c>
      <c r="R674" s="414" t="str">
        <f>IF($B674="-","",INDEX('Res.Aux.'!$A$12:$AE$722,MATCH($B674,'Res.Aux.'!$Y$12:$Y$722,0),MATCH(R$6,'Res.Aux.'!$A$15:$AE$15,0)))</f>
        <v/>
      </c>
      <c r="S674" s="415" t="str">
        <f>IF($B674="-","",INDEX('Res.Aux.'!$A$12:$AE$722,MATCH($B674,'Res.Aux.'!$Y$12:$Y$722,0),MATCH(S$6,'Res.Aux.'!$A$15:$AE$15,0)))</f>
        <v/>
      </c>
      <c r="T674" s="415" t="str">
        <f>IF($B674="-","",INDEX('Res.Aux.'!$A$12:$AE$722,MATCH($B674,'Res.Aux.'!$Y$12:$Y$722,0),MATCH(T$6,'Res.Aux.'!$A$15:$AE$15,0)))</f>
        <v/>
      </c>
      <c r="U674" s="416" t="str">
        <f>IF($B674="-","",INDEX('Res.Aux.'!$A$12:$AE$722,MATCH($B674,'Res.Aux.'!$Y$12:$Y$722,0),MATCH(U$6,'Res.Aux.'!$A$15:$AE$15,0)))</f>
        <v/>
      </c>
      <c r="V674" s="417"/>
      <c r="W674" s="414" t="str">
        <f t="shared" si="187"/>
        <v>-</v>
      </c>
      <c r="X674" s="415" t="str">
        <f t="shared" si="188"/>
        <v>-</v>
      </c>
      <c r="Y674" s="415" t="str">
        <f t="shared" si="189"/>
        <v>-</v>
      </c>
      <c r="Z674" s="416" t="str">
        <f t="shared" si="190"/>
        <v>-</v>
      </c>
      <c r="AA674" s="417"/>
      <c r="AB674" s="414" t="str">
        <f t="shared" si="191"/>
        <v>-</v>
      </c>
      <c r="AC674" s="415" t="str">
        <f t="shared" si="192"/>
        <v>-</v>
      </c>
      <c r="AD674" s="415" t="str">
        <f t="shared" si="193"/>
        <v>-</v>
      </c>
      <c r="AE674" s="416" t="str">
        <f t="shared" si="194"/>
        <v>-</v>
      </c>
      <c r="AF674" s="417"/>
      <c r="AG674" s="410" t="str">
        <f t="shared" si="195"/>
        <v>-</v>
      </c>
      <c r="AH674" s="417"/>
      <c r="AI674" s="418" t="str">
        <f t="shared" si="196"/>
        <v>ù</v>
      </c>
      <c r="AJ674" s="419" t="str">
        <f t="shared" si="197"/>
        <v>~</v>
      </c>
      <c r="AK674" s="417"/>
      <c r="AL674" s="414" t="str">
        <f t="shared" si="198"/>
        <v>-</v>
      </c>
      <c r="AM674" s="416" t="str">
        <f t="shared" si="199"/>
        <v>-</v>
      </c>
    </row>
    <row r="675" spans="2:39" ht="15" x14ac:dyDescent="0.3">
      <c r="B675" s="400" t="str">
        <f>IF(MAX(B$7:B674)+1&gt;MAX('Res.Aux.'!$Y$23:$Y$722),"-",MAX(B$7:B674)+1)</f>
        <v>-</v>
      </c>
      <c r="C675" s="401" t="str">
        <f>IF($B675="-","",INDEX('Res.Aux.'!$A$12:$AE$722,MATCH($B675,'Res.Aux.'!$Y$12:$Y$722,0),MATCH(C$6,'Res.Aux.'!$A$14:$AE$14,0)))</f>
        <v/>
      </c>
      <c r="D675" s="402" t="str">
        <f t="shared" si="184"/>
        <v/>
      </c>
      <c r="E675" s="403" t="str">
        <f>IF($B675="-","",INDEX('Res.Aux.'!$A$12:$AE$722,MATCH($B675,'Res.Aux.'!$Y$12:$Y$722,0),MATCH(E$6,'Res.Aux.'!$A$14:$AE$14,0)))</f>
        <v/>
      </c>
      <c r="F675" s="402" t="str">
        <f t="shared" si="185"/>
        <v/>
      </c>
      <c r="G675" s="404" t="str">
        <f>IF($B675="-","",INDEX('Res.Aux.'!$A$12:$AE$722,MATCH($B675,'Res.Aux.'!$Y$12:$Y$722,0),MATCH(G$6,'Res.Aux.'!$A$14:$AE$14,0)))</f>
        <v/>
      </c>
      <c r="H675" s="405" t="str">
        <f>IF($B675="-","",Datos!$I$16)</f>
        <v/>
      </c>
      <c r="I675" s="406" t="str">
        <f>IF($C675="","",Datos!$G$16)</f>
        <v/>
      </c>
      <c r="J675" s="407" t="str">
        <f>IF($B675="-","",INDEX('Res.Aux.'!$A$12:$AE$722,MATCH($B675,'Res.Aux.'!$Y$12:$Y$722,0),MATCH(J$6,'Res.Aux.'!$A$14:$AE$14,0)))</f>
        <v/>
      </c>
      <c r="K675" s="408" t="str">
        <f>IF($C675="","",Datos!$H$26)</f>
        <v/>
      </c>
      <c r="L675" s="409" t="str">
        <f>IF($I675="","",INDEX(Datos!$D$25:$I$33,MATCH('G. VAR. MAKRO'!$M675,Datos!$E$25:$E$33,0),MATCH('G. VAR. MAKRO'!$L$6,Datos!$D$26:$I$26,0)))</f>
        <v/>
      </c>
      <c r="M675" s="407" t="str">
        <f>IF($I675="","",INDEX('Res.Aux.'!$A$12:$AE$722,MATCH($B675,'Res.Aux.'!$Y$12:$Y$722,0),MATCH(M$6,'Res.Aux.'!$A$22:$AE$22,0)))</f>
        <v/>
      </c>
      <c r="N675" s="410" t="str">
        <f>IF($B675="-","",INDEX('Res.Aux.'!$A$12:$AE$722,MATCH($B675,'Res.Aux.'!$Y$12:$Y$722,0),MATCH(N$6,'Res.Aux.'!$A$14:$AE$14,0)))</f>
        <v/>
      </c>
      <c r="O675" s="411"/>
      <c r="P675" s="412" t="str">
        <f t="shared" si="183"/>
        <v/>
      </c>
      <c r="Q675" s="413" t="str">
        <f t="shared" si="186"/>
        <v>ù</v>
      </c>
      <c r="R675" s="414" t="str">
        <f>IF($B675="-","",INDEX('Res.Aux.'!$A$12:$AE$722,MATCH($B675,'Res.Aux.'!$Y$12:$Y$722,0),MATCH(R$6,'Res.Aux.'!$A$15:$AE$15,0)))</f>
        <v/>
      </c>
      <c r="S675" s="415" t="str">
        <f>IF($B675="-","",INDEX('Res.Aux.'!$A$12:$AE$722,MATCH($B675,'Res.Aux.'!$Y$12:$Y$722,0),MATCH(S$6,'Res.Aux.'!$A$15:$AE$15,0)))</f>
        <v/>
      </c>
      <c r="T675" s="415" t="str">
        <f>IF($B675="-","",INDEX('Res.Aux.'!$A$12:$AE$722,MATCH($B675,'Res.Aux.'!$Y$12:$Y$722,0),MATCH(T$6,'Res.Aux.'!$A$15:$AE$15,0)))</f>
        <v/>
      </c>
      <c r="U675" s="416" t="str">
        <f>IF($B675="-","",INDEX('Res.Aux.'!$A$12:$AE$722,MATCH($B675,'Res.Aux.'!$Y$12:$Y$722,0),MATCH(U$6,'Res.Aux.'!$A$15:$AE$15,0)))</f>
        <v/>
      </c>
      <c r="V675" s="417"/>
      <c r="W675" s="414" t="str">
        <f t="shared" si="187"/>
        <v>-</v>
      </c>
      <c r="X675" s="415" t="str">
        <f t="shared" si="188"/>
        <v>-</v>
      </c>
      <c r="Y675" s="415" t="str">
        <f t="shared" si="189"/>
        <v>-</v>
      </c>
      <c r="Z675" s="416" t="str">
        <f t="shared" si="190"/>
        <v>-</v>
      </c>
      <c r="AA675" s="417"/>
      <c r="AB675" s="414" t="str">
        <f t="shared" si="191"/>
        <v>-</v>
      </c>
      <c r="AC675" s="415" t="str">
        <f t="shared" si="192"/>
        <v>-</v>
      </c>
      <c r="AD675" s="415" t="str">
        <f t="shared" si="193"/>
        <v>-</v>
      </c>
      <c r="AE675" s="416" t="str">
        <f t="shared" si="194"/>
        <v>-</v>
      </c>
      <c r="AF675" s="417"/>
      <c r="AG675" s="410" t="str">
        <f t="shared" si="195"/>
        <v>-</v>
      </c>
      <c r="AH675" s="417"/>
      <c r="AI675" s="418" t="str">
        <f t="shared" si="196"/>
        <v>ù</v>
      </c>
      <c r="AJ675" s="419" t="str">
        <f t="shared" si="197"/>
        <v>~</v>
      </c>
      <c r="AK675" s="417"/>
      <c r="AL675" s="414" t="str">
        <f t="shared" si="198"/>
        <v>-</v>
      </c>
      <c r="AM675" s="416" t="str">
        <f t="shared" si="199"/>
        <v>-</v>
      </c>
    </row>
    <row r="676" spans="2:39" ht="15" x14ac:dyDescent="0.3">
      <c r="B676" s="400" t="str">
        <f>IF(MAX(B$7:B675)+1&gt;MAX('Res.Aux.'!$Y$23:$Y$722),"-",MAX(B$7:B675)+1)</f>
        <v>-</v>
      </c>
      <c r="C676" s="401" t="str">
        <f>IF($B676="-","",INDEX('Res.Aux.'!$A$12:$AE$722,MATCH($B676,'Res.Aux.'!$Y$12:$Y$722,0),MATCH(C$6,'Res.Aux.'!$A$14:$AE$14,0)))</f>
        <v/>
      </c>
      <c r="D676" s="402" t="str">
        <f t="shared" si="184"/>
        <v/>
      </c>
      <c r="E676" s="403" t="str">
        <f>IF($B676="-","",INDEX('Res.Aux.'!$A$12:$AE$722,MATCH($B676,'Res.Aux.'!$Y$12:$Y$722,0),MATCH(E$6,'Res.Aux.'!$A$14:$AE$14,0)))</f>
        <v/>
      </c>
      <c r="F676" s="402" t="str">
        <f t="shared" si="185"/>
        <v/>
      </c>
      <c r="G676" s="404" t="str">
        <f>IF($B676="-","",INDEX('Res.Aux.'!$A$12:$AE$722,MATCH($B676,'Res.Aux.'!$Y$12:$Y$722,0),MATCH(G$6,'Res.Aux.'!$A$14:$AE$14,0)))</f>
        <v/>
      </c>
      <c r="H676" s="405" t="str">
        <f>IF($B676="-","",Datos!$I$16)</f>
        <v/>
      </c>
      <c r="I676" s="406" t="str">
        <f>IF($C676="","",Datos!$G$16)</f>
        <v/>
      </c>
      <c r="J676" s="407" t="str">
        <f>IF($B676="-","",INDEX('Res.Aux.'!$A$12:$AE$722,MATCH($B676,'Res.Aux.'!$Y$12:$Y$722,0),MATCH(J$6,'Res.Aux.'!$A$14:$AE$14,0)))</f>
        <v/>
      </c>
      <c r="K676" s="408" t="str">
        <f>IF($C676="","",Datos!$H$26)</f>
        <v/>
      </c>
      <c r="L676" s="409" t="str">
        <f>IF($I676="","",INDEX(Datos!$D$25:$I$33,MATCH('G. VAR. MAKRO'!$M676,Datos!$E$25:$E$33,0),MATCH('G. VAR. MAKRO'!$L$6,Datos!$D$26:$I$26,0)))</f>
        <v/>
      </c>
      <c r="M676" s="407" t="str">
        <f>IF($I676="","",INDEX('Res.Aux.'!$A$12:$AE$722,MATCH($B676,'Res.Aux.'!$Y$12:$Y$722,0),MATCH(M$6,'Res.Aux.'!$A$22:$AE$22,0)))</f>
        <v/>
      </c>
      <c r="N676" s="410" t="str">
        <f>IF($B676="-","",INDEX('Res.Aux.'!$A$12:$AE$722,MATCH($B676,'Res.Aux.'!$Y$12:$Y$722,0),MATCH(N$6,'Res.Aux.'!$A$14:$AE$14,0)))</f>
        <v/>
      </c>
      <c r="O676" s="411"/>
      <c r="P676" s="412" t="str">
        <f t="shared" si="183"/>
        <v/>
      </c>
      <c r="Q676" s="413" t="str">
        <f t="shared" si="186"/>
        <v>ù</v>
      </c>
      <c r="R676" s="414" t="str">
        <f>IF($B676="-","",INDEX('Res.Aux.'!$A$12:$AE$722,MATCH($B676,'Res.Aux.'!$Y$12:$Y$722,0),MATCH(R$6,'Res.Aux.'!$A$15:$AE$15,0)))</f>
        <v/>
      </c>
      <c r="S676" s="415" t="str">
        <f>IF($B676="-","",INDEX('Res.Aux.'!$A$12:$AE$722,MATCH($B676,'Res.Aux.'!$Y$12:$Y$722,0),MATCH(S$6,'Res.Aux.'!$A$15:$AE$15,0)))</f>
        <v/>
      </c>
      <c r="T676" s="415" t="str">
        <f>IF($B676="-","",INDEX('Res.Aux.'!$A$12:$AE$722,MATCH($B676,'Res.Aux.'!$Y$12:$Y$722,0),MATCH(T$6,'Res.Aux.'!$A$15:$AE$15,0)))</f>
        <v/>
      </c>
      <c r="U676" s="416" t="str">
        <f>IF($B676="-","",INDEX('Res.Aux.'!$A$12:$AE$722,MATCH($B676,'Res.Aux.'!$Y$12:$Y$722,0),MATCH(U$6,'Res.Aux.'!$A$15:$AE$15,0)))</f>
        <v/>
      </c>
      <c r="V676" s="417"/>
      <c r="W676" s="414" t="str">
        <f t="shared" si="187"/>
        <v>-</v>
      </c>
      <c r="X676" s="415" t="str">
        <f t="shared" si="188"/>
        <v>-</v>
      </c>
      <c r="Y676" s="415" t="str">
        <f t="shared" si="189"/>
        <v>-</v>
      </c>
      <c r="Z676" s="416" t="str">
        <f t="shared" si="190"/>
        <v>-</v>
      </c>
      <c r="AA676" s="417"/>
      <c r="AB676" s="414" t="str">
        <f t="shared" si="191"/>
        <v>-</v>
      </c>
      <c r="AC676" s="415" t="str">
        <f t="shared" si="192"/>
        <v>-</v>
      </c>
      <c r="AD676" s="415" t="str">
        <f t="shared" si="193"/>
        <v>-</v>
      </c>
      <c r="AE676" s="416" t="str">
        <f t="shared" si="194"/>
        <v>-</v>
      </c>
      <c r="AF676" s="417"/>
      <c r="AG676" s="410" t="str">
        <f t="shared" si="195"/>
        <v>-</v>
      </c>
      <c r="AH676" s="417"/>
      <c r="AI676" s="418" t="str">
        <f t="shared" si="196"/>
        <v>ù</v>
      </c>
      <c r="AJ676" s="419" t="str">
        <f t="shared" si="197"/>
        <v>~</v>
      </c>
      <c r="AK676" s="417"/>
      <c r="AL676" s="414" t="str">
        <f t="shared" si="198"/>
        <v>-</v>
      </c>
      <c r="AM676" s="416" t="str">
        <f t="shared" si="199"/>
        <v>-</v>
      </c>
    </row>
    <row r="677" spans="2:39" ht="15" x14ac:dyDescent="0.3">
      <c r="B677" s="400" t="str">
        <f>IF(MAX(B$7:B676)+1&gt;MAX('Res.Aux.'!$Y$23:$Y$722),"-",MAX(B$7:B676)+1)</f>
        <v>-</v>
      </c>
      <c r="C677" s="401" t="str">
        <f>IF($B677="-","",INDEX('Res.Aux.'!$A$12:$AE$722,MATCH($B677,'Res.Aux.'!$Y$12:$Y$722,0),MATCH(C$6,'Res.Aux.'!$A$14:$AE$14,0)))</f>
        <v/>
      </c>
      <c r="D677" s="402" t="str">
        <f t="shared" si="184"/>
        <v/>
      </c>
      <c r="E677" s="403" t="str">
        <f>IF($B677="-","",INDEX('Res.Aux.'!$A$12:$AE$722,MATCH($B677,'Res.Aux.'!$Y$12:$Y$722,0),MATCH(E$6,'Res.Aux.'!$A$14:$AE$14,0)))</f>
        <v/>
      </c>
      <c r="F677" s="402" t="str">
        <f t="shared" si="185"/>
        <v/>
      </c>
      <c r="G677" s="404" t="str">
        <f>IF($B677="-","",INDEX('Res.Aux.'!$A$12:$AE$722,MATCH($B677,'Res.Aux.'!$Y$12:$Y$722,0),MATCH(G$6,'Res.Aux.'!$A$14:$AE$14,0)))</f>
        <v/>
      </c>
      <c r="H677" s="405" t="str">
        <f>IF($B677="-","",Datos!$I$16)</f>
        <v/>
      </c>
      <c r="I677" s="406" t="str">
        <f>IF($C677="","",Datos!$G$16)</f>
        <v/>
      </c>
      <c r="J677" s="407" t="str">
        <f>IF($B677="-","",INDEX('Res.Aux.'!$A$12:$AE$722,MATCH($B677,'Res.Aux.'!$Y$12:$Y$722,0),MATCH(J$6,'Res.Aux.'!$A$14:$AE$14,0)))</f>
        <v/>
      </c>
      <c r="K677" s="408" t="str">
        <f>IF($C677="","",Datos!$H$26)</f>
        <v/>
      </c>
      <c r="L677" s="409" t="str">
        <f>IF($I677="","",INDEX(Datos!$D$25:$I$33,MATCH('G. VAR. MAKRO'!$M677,Datos!$E$25:$E$33,0),MATCH('G. VAR. MAKRO'!$L$6,Datos!$D$26:$I$26,0)))</f>
        <v/>
      </c>
      <c r="M677" s="407" t="str">
        <f>IF($I677="","",INDEX('Res.Aux.'!$A$12:$AE$722,MATCH($B677,'Res.Aux.'!$Y$12:$Y$722,0),MATCH(M$6,'Res.Aux.'!$A$22:$AE$22,0)))</f>
        <v/>
      </c>
      <c r="N677" s="410" t="str">
        <f>IF($B677="-","",INDEX('Res.Aux.'!$A$12:$AE$722,MATCH($B677,'Res.Aux.'!$Y$12:$Y$722,0),MATCH(N$6,'Res.Aux.'!$A$14:$AE$14,0)))</f>
        <v/>
      </c>
      <c r="O677" s="411"/>
      <c r="P677" s="412" t="str">
        <f t="shared" si="183"/>
        <v/>
      </c>
      <c r="Q677" s="413" t="str">
        <f t="shared" si="186"/>
        <v>ù</v>
      </c>
      <c r="R677" s="414" t="str">
        <f>IF($B677="-","",INDEX('Res.Aux.'!$A$12:$AE$722,MATCH($B677,'Res.Aux.'!$Y$12:$Y$722,0),MATCH(R$6,'Res.Aux.'!$A$15:$AE$15,0)))</f>
        <v/>
      </c>
      <c r="S677" s="415" t="str">
        <f>IF($B677="-","",INDEX('Res.Aux.'!$A$12:$AE$722,MATCH($B677,'Res.Aux.'!$Y$12:$Y$722,0),MATCH(S$6,'Res.Aux.'!$A$15:$AE$15,0)))</f>
        <v/>
      </c>
      <c r="T677" s="415" t="str">
        <f>IF($B677="-","",INDEX('Res.Aux.'!$A$12:$AE$722,MATCH($B677,'Res.Aux.'!$Y$12:$Y$722,0),MATCH(T$6,'Res.Aux.'!$A$15:$AE$15,0)))</f>
        <v/>
      </c>
      <c r="U677" s="416" t="str">
        <f>IF($B677="-","",INDEX('Res.Aux.'!$A$12:$AE$722,MATCH($B677,'Res.Aux.'!$Y$12:$Y$722,0),MATCH(U$6,'Res.Aux.'!$A$15:$AE$15,0)))</f>
        <v/>
      </c>
      <c r="V677" s="417"/>
      <c r="W677" s="414" t="str">
        <f t="shared" si="187"/>
        <v>-</v>
      </c>
      <c r="X677" s="415" t="str">
        <f t="shared" si="188"/>
        <v>-</v>
      </c>
      <c r="Y677" s="415" t="str">
        <f t="shared" si="189"/>
        <v>-</v>
      </c>
      <c r="Z677" s="416" t="str">
        <f t="shared" si="190"/>
        <v>-</v>
      </c>
      <c r="AA677" s="417"/>
      <c r="AB677" s="414" t="str">
        <f t="shared" si="191"/>
        <v>-</v>
      </c>
      <c r="AC677" s="415" t="str">
        <f t="shared" si="192"/>
        <v>-</v>
      </c>
      <c r="AD677" s="415" t="str">
        <f t="shared" si="193"/>
        <v>-</v>
      </c>
      <c r="AE677" s="416" t="str">
        <f t="shared" si="194"/>
        <v>-</v>
      </c>
      <c r="AF677" s="417"/>
      <c r="AG677" s="410" t="str">
        <f t="shared" si="195"/>
        <v>-</v>
      </c>
      <c r="AH677" s="417"/>
      <c r="AI677" s="418" t="str">
        <f t="shared" si="196"/>
        <v>ù</v>
      </c>
      <c r="AJ677" s="419" t="str">
        <f t="shared" si="197"/>
        <v>~</v>
      </c>
      <c r="AK677" s="417"/>
      <c r="AL677" s="414" t="str">
        <f t="shared" si="198"/>
        <v>-</v>
      </c>
      <c r="AM677" s="416" t="str">
        <f t="shared" si="199"/>
        <v>-</v>
      </c>
    </row>
    <row r="678" spans="2:39" ht="15" x14ac:dyDescent="0.3">
      <c r="B678" s="400" t="str">
        <f>IF(MAX(B$7:B677)+1&gt;MAX('Res.Aux.'!$Y$23:$Y$722),"-",MAX(B$7:B677)+1)</f>
        <v>-</v>
      </c>
      <c r="C678" s="401" t="str">
        <f>IF($B678="-","",INDEX('Res.Aux.'!$A$12:$AE$722,MATCH($B678,'Res.Aux.'!$Y$12:$Y$722,0),MATCH(C$6,'Res.Aux.'!$A$14:$AE$14,0)))</f>
        <v/>
      </c>
      <c r="D678" s="402" t="str">
        <f t="shared" si="184"/>
        <v/>
      </c>
      <c r="E678" s="403" t="str">
        <f>IF($B678="-","",INDEX('Res.Aux.'!$A$12:$AE$722,MATCH($B678,'Res.Aux.'!$Y$12:$Y$722,0),MATCH(E$6,'Res.Aux.'!$A$14:$AE$14,0)))</f>
        <v/>
      </c>
      <c r="F678" s="402" t="str">
        <f t="shared" si="185"/>
        <v/>
      </c>
      <c r="G678" s="404" t="str">
        <f>IF($B678="-","",INDEX('Res.Aux.'!$A$12:$AE$722,MATCH($B678,'Res.Aux.'!$Y$12:$Y$722,0),MATCH(G$6,'Res.Aux.'!$A$14:$AE$14,0)))</f>
        <v/>
      </c>
      <c r="H678" s="405" t="str">
        <f>IF($B678="-","",Datos!$I$16)</f>
        <v/>
      </c>
      <c r="I678" s="406" t="str">
        <f>IF($C678="","",Datos!$G$16)</f>
        <v/>
      </c>
      <c r="J678" s="407" t="str">
        <f>IF($B678="-","",INDEX('Res.Aux.'!$A$12:$AE$722,MATCH($B678,'Res.Aux.'!$Y$12:$Y$722,0),MATCH(J$6,'Res.Aux.'!$A$14:$AE$14,0)))</f>
        <v/>
      </c>
      <c r="K678" s="408" t="str">
        <f>IF($C678="","",Datos!$H$26)</f>
        <v/>
      </c>
      <c r="L678" s="409" t="str">
        <f>IF($I678="","",INDEX(Datos!$D$25:$I$33,MATCH('G. VAR. MAKRO'!$M678,Datos!$E$25:$E$33,0),MATCH('G. VAR. MAKRO'!$L$6,Datos!$D$26:$I$26,0)))</f>
        <v/>
      </c>
      <c r="M678" s="407" t="str">
        <f>IF($I678="","",INDEX('Res.Aux.'!$A$12:$AE$722,MATCH($B678,'Res.Aux.'!$Y$12:$Y$722,0),MATCH(M$6,'Res.Aux.'!$A$22:$AE$22,0)))</f>
        <v/>
      </c>
      <c r="N678" s="410" t="str">
        <f>IF($B678="-","",INDEX('Res.Aux.'!$A$12:$AE$722,MATCH($B678,'Res.Aux.'!$Y$12:$Y$722,0),MATCH(N$6,'Res.Aux.'!$A$14:$AE$14,0)))</f>
        <v/>
      </c>
      <c r="O678" s="411"/>
      <c r="P678" s="412" t="str">
        <f t="shared" si="183"/>
        <v/>
      </c>
      <c r="Q678" s="413" t="str">
        <f t="shared" si="186"/>
        <v>ù</v>
      </c>
      <c r="R678" s="414" t="str">
        <f>IF($B678="-","",INDEX('Res.Aux.'!$A$12:$AE$722,MATCH($B678,'Res.Aux.'!$Y$12:$Y$722,0),MATCH(R$6,'Res.Aux.'!$A$15:$AE$15,0)))</f>
        <v/>
      </c>
      <c r="S678" s="415" t="str">
        <f>IF($B678="-","",INDEX('Res.Aux.'!$A$12:$AE$722,MATCH($B678,'Res.Aux.'!$Y$12:$Y$722,0),MATCH(S$6,'Res.Aux.'!$A$15:$AE$15,0)))</f>
        <v/>
      </c>
      <c r="T678" s="415" t="str">
        <f>IF($B678="-","",INDEX('Res.Aux.'!$A$12:$AE$722,MATCH($B678,'Res.Aux.'!$Y$12:$Y$722,0),MATCH(T$6,'Res.Aux.'!$A$15:$AE$15,0)))</f>
        <v/>
      </c>
      <c r="U678" s="416" t="str">
        <f>IF($B678="-","",INDEX('Res.Aux.'!$A$12:$AE$722,MATCH($B678,'Res.Aux.'!$Y$12:$Y$722,0),MATCH(U$6,'Res.Aux.'!$A$15:$AE$15,0)))</f>
        <v/>
      </c>
      <c r="V678" s="417"/>
      <c r="W678" s="414" t="str">
        <f t="shared" si="187"/>
        <v>-</v>
      </c>
      <c r="X678" s="415" t="str">
        <f t="shared" si="188"/>
        <v>-</v>
      </c>
      <c r="Y678" s="415" t="str">
        <f t="shared" si="189"/>
        <v>-</v>
      </c>
      <c r="Z678" s="416" t="str">
        <f t="shared" si="190"/>
        <v>-</v>
      </c>
      <c r="AA678" s="417"/>
      <c r="AB678" s="414" t="str">
        <f t="shared" si="191"/>
        <v>-</v>
      </c>
      <c r="AC678" s="415" t="str">
        <f t="shared" si="192"/>
        <v>-</v>
      </c>
      <c r="AD678" s="415" t="str">
        <f t="shared" si="193"/>
        <v>-</v>
      </c>
      <c r="AE678" s="416" t="str">
        <f t="shared" si="194"/>
        <v>-</v>
      </c>
      <c r="AF678" s="417"/>
      <c r="AG678" s="410" t="str">
        <f t="shared" si="195"/>
        <v>-</v>
      </c>
      <c r="AH678" s="417"/>
      <c r="AI678" s="418" t="str">
        <f t="shared" si="196"/>
        <v>ù</v>
      </c>
      <c r="AJ678" s="419" t="str">
        <f t="shared" si="197"/>
        <v>~</v>
      </c>
      <c r="AK678" s="417"/>
      <c r="AL678" s="414" t="str">
        <f t="shared" si="198"/>
        <v>-</v>
      </c>
      <c r="AM678" s="416" t="str">
        <f t="shared" si="199"/>
        <v>-</v>
      </c>
    </row>
    <row r="679" spans="2:39" ht="15" x14ac:dyDescent="0.3">
      <c r="B679" s="400" t="str">
        <f>IF(MAX(B$7:B678)+1&gt;MAX('Res.Aux.'!$Y$23:$Y$722),"-",MAX(B$7:B678)+1)</f>
        <v>-</v>
      </c>
      <c r="C679" s="401" t="str">
        <f>IF($B679="-","",INDEX('Res.Aux.'!$A$12:$AE$722,MATCH($B679,'Res.Aux.'!$Y$12:$Y$722,0),MATCH(C$6,'Res.Aux.'!$A$14:$AE$14,0)))</f>
        <v/>
      </c>
      <c r="D679" s="402" t="str">
        <f t="shared" si="184"/>
        <v/>
      </c>
      <c r="E679" s="403" t="str">
        <f>IF($B679="-","",INDEX('Res.Aux.'!$A$12:$AE$722,MATCH($B679,'Res.Aux.'!$Y$12:$Y$722,0),MATCH(E$6,'Res.Aux.'!$A$14:$AE$14,0)))</f>
        <v/>
      </c>
      <c r="F679" s="402" t="str">
        <f t="shared" si="185"/>
        <v/>
      </c>
      <c r="G679" s="404" t="str">
        <f>IF($B679="-","",INDEX('Res.Aux.'!$A$12:$AE$722,MATCH($B679,'Res.Aux.'!$Y$12:$Y$722,0),MATCH(G$6,'Res.Aux.'!$A$14:$AE$14,0)))</f>
        <v/>
      </c>
      <c r="H679" s="405" t="str">
        <f>IF($B679="-","",Datos!$I$16)</f>
        <v/>
      </c>
      <c r="I679" s="406" t="str">
        <f>IF($C679="","",Datos!$G$16)</f>
        <v/>
      </c>
      <c r="J679" s="407" t="str">
        <f>IF($B679="-","",INDEX('Res.Aux.'!$A$12:$AE$722,MATCH($B679,'Res.Aux.'!$Y$12:$Y$722,0),MATCH(J$6,'Res.Aux.'!$A$14:$AE$14,0)))</f>
        <v/>
      </c>
      <c r="K679" s="408" t="str">
        <f>IF($C679="","",Datos!$H$26)</f>
        <v/>
      </c>
      <c r="L679" s="409" t="str">
        <f>IF($I679="","",INDEX(Datos!$D$25:$I$33,MATCH('G. VAR. MAKRO'!$M679,Datos!$E$25:$E$33,0),MATCH('G. VAR. MAKRO'!$L$6,Datos!$D$26:$I$26,0)))</f>
        <v/>
      </c>
      <c r="M679" s="407" t="str">
        <f>IF($I679="","",INDEX('Res.Aux.'!$A$12:$AE$722,MATCH($B679,'Res.Aux.'!$Y$12:$Y$722,0),MATCH(M$6,'Res.Aux.'!$A$22:$AE$22,0)))</f>
        <v/>
      </c>
      <c r="N679" s="410" t="str">
        <f>IF($B679="-","",INDEX('Res.Aux.'!$A$12:$AE$722,MATCH($B679,'Res.Aux.'!$Y$12:$Y$722,0),MATCH(N$6,'Res.Aux.'!$A$14:$AE$14,0)))</f>
        <v/>
      </c>
      <c r="O679" s="411"/>
      <c r="P679" s="412" t="str">
        <f t="shared" si="183"/>
        <v/>
      </c>
      <c r="Q679" s="413" t="str">
        <f t="shared" si="186"/>
        <v>ù</v>
      </c>
      <c r="R679" s="414" t="str">
        <f>IF($B679="-","",INDEX('Res.Aux.'!$A$12:$AE$722,MATCH($B679,'Res.Aux.'!$Y$12:$Y$722,0),MATCH(R$6,'Res.Aux.'!$A$15:$AE$15,0)))</f>
        <v/>
      </c>
      <c r="S679" s="415" t="str">
        <f>IF($B679="-","",INDEX('Res.Aux.'!$A$12:$AE$722,MATCH($B679,'Res.Aux.'!$Y$12:$Y$722,0),MATCH(S$6,'Res.Aux.'!$A$15:$AE$15,0)))</f>
        <v/>
      </c>
      <c r="T679" s="415" t="str">
        <f>IF($B679="-","",INDEX('Res.Aux.'!$A$12:$AE$722,MATCH($B679,'Res.Aux.'!$Y$12:$Y$722,0),MATCH(T$6,'Res.Aux.'!$A$15:$AE$15,0)))</f>
        <v/>
      </c>
      <c r="U679" s="416" t="str">
        <f>IF($B679="-","",INDEX('Res.Aux.'!$A$12:$AE$722,MATCH($B679,'Res.Aux.'!$Y$12:$Y$722,0),MATCH(U$6,'Res.Aux.'!$A$15:$AE$15,0)))</f>
        <v/>
      </c>
      <c r="V679" s="417"/>
      <c r="W679" s="414" t="str">
        <f t="shared" si="187"/>
        <v>-</v>
      </c>
      <c r="X679" s="415" t="str">
        <f t="shared" si="188"/>
        <v>-</v>
      </c>
      <c r="Y679" s="415" t="str">
        <f t="shared" si="189"/>
        <v>-</v>
      </c>
      <c r="Z679" s="416" t="str">
        <f t="shared" si="190"/>
        <v>-</v>
      </c>
      <c r="AA679" s="417"/>
      <c r="AB679" s="414" t="str">
        <f t="shared" si="191"/>
        <v>-</v>
      </c>
      <c r="AC679" s="415" t="str">
        <f t="shared" si="192"/>
        <v>-</v>
      </c>
      <c r="AD679" s="415" t="str">
        <f t="shared" si="193"/>
        <v>-</v>
      </c>
      <c r="AE679" s="416" t="str">
        <f t="shared" si="194"/>
        <v>-</v>
      </c>
      <c r="AF679" s="417"/>
      <c r="AG679" s="410" t="str">
        <f t="shared" si="195"/>
        <v>-</v>
      </c>
      <c r="AH679" s="417"/>
      <c r="AI679" s="418" t="str">
        <f t="shared" si="196"/>
        <v>ù</v>
      </c>
      <c r="AJ679" s="419" t="str">
        <f t="shared" si="197"/>
        <v>~</v>
      </c>
      <c r="AK679" s="417"/>
      <c r="AL679" s="414" t="str">
        <f t="shared" si="198"/>
        <v>-</v>
      </c>
      <c r="AM679" s="416" t="str">
        <f t="shared" si="199"/>
        <v>-</v>
      </c>
    </row>
    <row r="680" spans="2:39" ht="15" x14ac:dyDescent="0.3">
      <c r="B680" s="400" t="str">
        <f>IF(MAX(B$7:B679)+1&gt;MAX('Res.Aux.'!$Y$23:$Y$722),"-",MAX(B$7:B679)+1)</f>
        <v>-</v>
      </c>
      <c r="C680" s="401" t="str">
        <f>IF($B680="-","",INDEX('Res.Aux.'!$A$12:$AE$722,MATCH($B680,'Res.Aux.'!$Y$12:$Y$722,0),MATCH(C$6,'Res.Aux.'!$A$14:$AE$14,0)))</f>
        <v/>
      </c>
      <c r="D680" s="402" t="str">
        <f t="shared" si="184"/>
        <v/>
      </c>
      <c r="E680" s="403" t="str">
        <f>IF($B680="-","",INDEX('Res.Aux.'!$A$12:$AE$722,MATCH($B680,'Res.Aux.'!$Y$12:$Y$722,0),MATCH(E$6,'Res.Aux.'!$A$14:$AE$14,0)))</f>
        <v/>
      </c>
      <c r="F680" s="402" t="str">
        <f t="shared" si="185"/>
        <v/>
      </c>
      <c r="G680" s="404" t="str">
        <f>IF($B680="-","",INDEX('Res.Aux.'!$A$12:$AE$722,MATCH($B680,'Res.Aux.'!$Y$12:$Y$722,0),MATCH(G$6,'Res.Aux.'!$A$14:$AE$14,0)))</f>
        <v/>
      </c>
      <c r="H680" s="405" t="str">
        <f>IF($B680="-","",Datos!$I$16)</f>
        <v/>
      </c>
      <c r="I680" s="406" t="str">
        <f>IF($C680="","",Datos!$G$16)</f>
        <v/>
      </c>
      <c r="J680" s="407" t="str">
        <f>IF($B680="-","",INDEX('Res.Aux.'!$A$12:$AE$722,MATCH($B680,'Res.Aux.'!$Y$12:$Y$722,0),MATCH(J$6,'Res.Aux.'!$A$14:$AE$14,0)))</f>
        <v/>
      </c>
      <c r="K680" s="408" t="str">
        <f>IF($C680="","",Datos!$H$26)</f>
        <v/>
      </c>
      <c r="L680" s="409" t="str">
        <f>IF($I680="","",INDEX(Datos!$D$25:$I$33,MATCH('G. VAR. MAKRO'!$M680,Datos!$E$25:$E$33,0),MATCH('G. VAR. MAKRO'!$L$6,Datos!$D$26:$I$26,0)))</f>
        <v/>
      </c>
      <c r="M680" s="407" t="str">
        <f>IF($I680="","",INDEX('Res.Aux.'!$A$12:$AE$722,MATCH($B680,'Res.Aux.'!$Y$12:$Y$722,0),MATCH(M$6,'Res.Aux.'!$A$22:$AE$22,0)))</f>
        <v/>
      </c>
      <c r="N680" s="410" t="str">
        <f>IF($B680="-","",INDEX('Res.Aux.'!$A$12:$AE$722,MATCH($B680,'Res.Aux.'!$Y$12:$Y$722,0),MATCH(N$6,'Res.Aux.'!$A$14:$AE$14,0)))</f>
        <v/>
      </c>
      <c r="O680" s="411"/>
      <c r="P680" s="412" t="str">
        <f t="shared" si="183"/>
        <v/>
      </c>
      <c r="Q680" s="413" t="str">
        <f t="shared" si="186"/>
        <v>ù</v>
      </c>
      <c r="R680" s="414" t="str">
        <f>IF($B680="-","",INDEX('Res.Aux.'!$A$12:$AE$722,MATCH($B680,'Res.Aux.'!$Y$12:$Y$722,0),MATCH(R$6,'Res.Aux.'!$A$15:$AE$15,0)))</f>
        <v/>
      </c>
      <c r="S680" s="415" t="str">
        <f>IF($B680="-","",INDEX('Res.Aux.'!$A$12:$AE$722,MATCH($B680,'Res.Aux.'!$Y$12:$Y$722,0),MATCH(S$6,'Res.Aux.'!$A$15:$AE$15,0)))</f>
        <v/>
      </c>
      <c r="T680" s="415" t="str">
        <f>IF($B680="-","",INDEX('Res.Aux.'!$A$12:$AE$722,MATCH($B680,'Res.Aux.'!$Y$12:$Y$722,0),MATCH(T$6,'Res.Aux.'!$A$15:$AE$15,0)))</f>
        <v/>
      </c>
      <c r="U680" s="416" t="str">
        <f>IF($B680="-","",INDEX('Res.Aux.'!$A$12:$AE$722,MATCH($B680,'Res.Aux.'!$Y$12:$Y$722,0),MATCH(U$6,'Res.Aux.'!$A$15:$AE$15,0)))</f>
        <v/>
      </c>
      <c r="V680" s="417"/>
      <c r="W680" s="414" t="str">
        <f t="shared" si="187"/>
        <v>-</v>
      </c>
      <c r="X680" s="415" t="str">
        <f t="shared" si="188"/>
        <v>-</v>
      </c>
      <c r="Y680" s="415" t="str">
        <f t="shared" si="189"/>
        <v>-</v>
      </c>
      <c r="Z680" s="416" t="str">
        <f t="shared" si="190"/>
        <v>-</v>
      </c>
      <c r="AA680" s="417"/>
      <c r="AB680" s="414" t="str">
        <f t="shared" si="191"/>
        <v>-</v>
      </c>
      <c r="AC680" s="415" t="str">
        <f t="shared" si="192"/>
        <v>-</v>
      </c>
      <c r="AD680" s="415" t="str">
        <f t="shared" si="193"/>
        <v>-</v>
      </c>
      <c r="AE680" s="416" t="str">
        <f t="shared" si="194"/>
        <v>-</v>
      </c>
      <c r="AF680" s="417"/>
      <c r="AG680" s="410" t="str">
        <f t="shared" si="195"/>
        <v>-</v>
      </c>
      <c r="AH680" s="417"/>
      <c r="AI680" s="418" t="str">
        <f t="shared" si="196"/>
        <v>ù</v>
      </c>
      <c r="AJ680" s="419" t="str">
        <f t="shared" si="197"/>
        <v>~</v>
      </c>
      <c r="AK680" s="417"/>
      <c r="AL680" s="414" t="str">
        <f t="shared" si="198"/>
        <v>-</v>
      </c>
      <c r="AM680" s="416" t="str">
        <f t="shared" si="199"/>
        <v>-</v>
      </c>
    </row>
    <row r="681" spans="2:39" ht="15" x14ac:dyDescent="0.3">
      <c r="B681" s="400" t="str">
        <f>IF(MAX(B$7:B680)+1&gt;MAX('Res.Aux.'!$Y$23:$Y$722),"-",MAX(B$7:B680)+1)</f>
        <v>-</v>
      </c>
      <c r="C681" s="401" t="str">
        <f>IF($B681="-","",INDEX('Res.Aux.'!$A$12:$AE$722,MATCH($B681,'Res.Aux.'!$Y$12:$Y$722,0),MATCH(C$6,'Res.Aux.'!$A$14:$AE$14,0)))</f>
        <v/>
      </c>
      <c r="D681" s="402" t="str">
        <f t="shared" si="184"/>
        <v/>
      </c>
      <c r="E681" s="403" t="str">
        <f>IF($B681="-","",INDEX('Res.Aux.'!$A$12:$AE$722,MATCH($B681,'Res.Aux.'!$Y$12:$Y$722,0),MATCH(E$6,'Res.Aux.'!$A$14:$AE$14,0)))</f>
        <v/>
      </c>
      <c r="F681" s="402" t="str">
        <f t="shared" si="185"/>
        <v/>
      </c>
      <c r="G681" s="404" t="str">
        <f>IF($B681="-","",INDEX('Res.Aux.'!$A$12:$AE$722,MATCH($B681,'Res.Aux.'!$Y$12:$Y$722,0),MATCH(G$6,'Res.Aux.'!$A$14:$AE$14,0)))</f>
        <v/>
      </c>
      <c r="H681" s="405" t="str">
        <f>IF($B681="-","",Datos!$I$16)</f>
        <v/>
      </c>
      <c r="I681" s="406" t="str">
        <f>IF($C681="","",Datos!$G$16)</f>
        <v/>
      </c>
      <c r="J681" s="407" t="str">
        <f>IF($B681="-","",INDEX('Res.Aux.'!$A$12:$AE$722,MATCH($B681,'Res.Aux.'!$Y$12:$Y$722,0),MATCH(J$6,'Res.Aux.'!$A$14:$AE$14,0)))</f>
        <v/>
      </c>
      <c r="K681" s="408" t="str">
        <f>IF($C681="","",Datos!$H$26)</f>
        <v/>
      </c>
      <c r="L681" s="409" t="str">
        <f>IF($I681="","",INDEX(Datos!$D$25:$I$33,MATCH('G. VAR. MAKRO'!$M681,Datos!$E$25:$E$33,0),MATCH('G. VAR. MAKRO'!$L$6,Datos!$D$26:$I$26,0)))</f>
        <v/>
      </c>
      <c r="M681" s="407" t="str">
        <f>IF($I681="","",INDEX('Res.Aux.'!$A$12:$AE$722,MATCH($B681,'Res.Aux.'!$Y$12:$Y$722,0),MATCH(M$6,'Res.Aux.'!$A$22:$AE$22,0)))</f>
        <v/>
      </c>
      <c r="N681" s="410" t="str">
        <f>IF($B681="-","",INDEX('Res.Aux.'!$A$12:$AE$722,MATCH($B681,'Res.Aux.'!$Y$12:$Y$722,0),MATCH(N$6,'Res.Aux.'!$A$14:$AE$14,0)))</f>
        <v/>
      </c>
      <c r="O681" s="411"/>
      <c r="P681" s="412" t="str">
        <f t="shared" si="183"/>
        <v/>
      </c>
      <c r="Q681" s="413" t="str">
        <f t="shared" si="186"/>
        <v>ù</v>
      </c>
      <c r="R681" s="414" t="str">
        <f>IF($B681="-","",INDEX('Res.Aux.'!$A$12:$AE$722,MATCH($B681,'Res.Aux.'!$Y$12:$Y$722,0),MATCH(R$6,'Res.Aux.'!$A$15:$AE$15,0)))</f>
        <v/>
      </c>
      <c r="S681" s="415" t="str">
        <f>IF($B681="-","",INDEX('Res.Aux.'!$A$12:$AE$722,MATCH($B681,'Res.Aux.'!$Y$12:$Y$722,0),MATCH(S$6,'Res.Aux.'!$A$15:$AE$15,0)))</f>
        <v/>
      </c>
      <c r="T681" s="415" t="str">
        <f>IF($B681="-","",INDEX('Res.Aux.'!$A$12:$AE$722,MATCH($B681,'Res.Aux.'!$Y$12:$Y$722,0),MATCH(T$6,'Res.Aux.'!$A$15:$AE$15,0)))</f>
        <v/>
      </c>
      <c r="U681" s="416" t="str">
        <f>IF($B681="-","",INDEX('Res.Aux.'!$A$12:$AE$722,MATCH($B681,'Res.Aux.'!$Y$12:$Y$722,0),MATCH(U$6,'Res.Aux.'!$A$15:$AE$15,0)))</f>
        <v/>
      </c>
      <c r="V681" s="417"/>
      <c r="W681" s="414" t="str">
        <f t="shared" si="187"/>
        <v>-</v>
      </c>
      <c r="X681" s="415" t="str">
        <f t="shared" si="188"/>
        <v>-</v>
      </c>
      <c r="Y681" s="415" t="str">
        <f t="shared" si="189"/>
        <v>-</v>
      </c>
      <c r="Z681" s="416" t="str">
        <f t="shared" si="190"/>
        <v>-</v>
      </c>
      <c r="AA681" s="417"/>
      <c r="AB681" s="414" t="str">
        <f t="shared" si="191"/>
        <v>-</v>
      </c>
      <c r="AC681" s="415" t="str">
        <f t="shared" si="192"/>
        <v>-</v>
      </c>
      <c r="AD681" s="415" t="str">
        <f t="shared" si="193"/>
        <v>-</v>
      </c>
      <c r="AE681" s="416" t="str">
        <f t="shared" si="194"/>
        <v>-</v>
      </c>
      <c r="AF681" s="417"/>
      <c r="AG681" s="410" t="str">
        <f t="shared" si="195"/>
        <v>-</v>
      </c>
      <c r="AH681" s="417"/>
      <c r="AI681" s="418" t="str">
        <f t="shared" si="196"/>
        <v>ù</v>
      </c>
      <c r="AJ681" s="419" t="str">
        <f t="shared" si="197"/>
        <v>~</v>
      </c>
      <c r="AK681" s="417"/>
      <c r="AL681" s="414" t="str">
        <f t="shared" si="198"/>
        <v>-</v>
      </c>
      <c r="AM681" s="416" t="str">
        <f t="shared" si="199"/>
        <v>-</v>
      </c>
    </row>
    <row r="682" spans="2:39" ht="15" x14ac:dyDescent="0.3">
      <c r="B682" s="400" t="str">
        <f>IF(MAX(B$7:B681)+1&gt;MAX('Res.Aux.'!$Y$23:$Y$722),"-",MAX(B$7:B681)+1)</f>
        <v>-</v>
      </c>
      <c r="C682" s="401" t="str">
        <f>IF($B682="-","",INDEX('Res.Aux.'!$A$12:$AE$722,MATCH($B682,'Res.Aux.'!$Y$12:$Y$722,0),MATCH(C$6,'Res.Aux.'!$A$14:$AE$14,0)))</f>
        <v/>
      </c>
      <c r="D682" s="402" t="str">
        <f t="shared" si="184"/>
        <v/>
      </c>
      <c r="E682" s="403" t="str">
        <f>IF($B682="-","",INDEX('Res.Aux.'!$A$12:$AE$722,MATCH($B682,'Res.Aux.'!$Y$12:$Y$722,0),MATCH(E$6,'Res.Aux.'!$A$14:$AE$14,0)))</f>
        <v/>
      </c>
      <c r="F682" s="402" t="str">
        <f t="shared" si="185"/>
        <v/>
      </c>
      <c r="G682" s="404" t="str">
        <f>IF($B682="-","",INDEX('Res.Aux.'!$A$12:$AE$722,MATCH($B682,'Res.Aux.'!$Y$12:$Y$722,0),MATCH(G$6,'Res.Aux.'!$A$14:$AE$14,0)))</f>
        <v/>
      </c>
      <c r="H682" s="405" t="str">
        <f>IF($B682="-","",Datos!$I$16)</f>
        <v/>
      </c>
      <c r="I682" s="406" t="str">
        <f>IF($C682="","",Datos!$G$16)</f>
        <v/>
      </c>
      <c r="J682" s="407" t="str">
        <f>IF($B682="-","",INDEX('Res.Aux.'!$A$12:$AE$722,MATCH($B682,'Res.Aux.'!$Y$12:$Y$722,0),MATCH(J$6,'Res.Aux.'!$A$14:$AE$14,0)))</f>
        <v/>
      </c>
      <c r="K682" s="408" t="str">
        <f>IF($C682="","",Datos!$H$26)</f>
        <v/>
      </c>
      <c r="L682" s="409" t="str">
        <f>IF($I682="","",INDEX(Datos!$D$25:$I$33,MATCH('G. VAR. MAKRO'!$M682,Datos!$E$25:$E$33,0),MATCH('G. VAR. MAKRO'!$L$6,Datos!$D$26:$I$26,0)))</f>
        <v/>
      </c>
      <c r="M682" s="407" t="str">
        <f>IF($I682="","",INDEX('Res.Aux.'!$A$12:$AE$722,MATCH($B682,'Res.Aux.'!$Y$12:$Y$722,0),MATCH(M$6,'Res.Aux.'!$A$22:$AE$22,0)))</f>
        <v/>
      </c>
      <c r="N682" s="410" t="str">
        <f>IF($B682="-","",INDEX('Res.Aux.'!$A$12:$AE$722,MATCH($B682,'Res.Aux.'!$Y$12:$Y$722,0),MATCH(N$6,'Res.Aux.'!$A$14:$AE$14,0)))</f>
        <v/>
      </c>
      <c r="O682" s="411"/>
      <c r="P682" s="412" t="str">
        <f t="shared" si="183"/>
        <v/>
      </c>
      <c r="Q682" s="413" t="str">
        <f t="shared" si="186"/>
        <v>ù</v>
      </c>
      <c r="R682" s="414" t="str">
        <f>IF($B682="-","",INDEX('Res.Aux.'!$A$12:$AE$722,MATCH($B682,'Res.Aux.'!$Y$12:$Y$722,0),MATCH(R$6,'Res.Aux.'!$A$15:$AE$15,0)))</f>
        <v/>
      </c>
      <c r="S682" s="415" t="str">
        <f>IF($B682="-","",INDEX('Res.Aux.'!$A$12:$AE$722,MATCH($B682,'Res.Aux.'!$Y$12:$Y$722,0),MATCH(S$6,'Res.Aux.'!$A$15:$AE$15,0)))</f>
        <v/>
      </c>
      <c r="T682" s="415" t="str">
        <f>IF($B682="-","",INDEX('Res.Aux.'!$A$12:$AE$722,MATCH($B682,'Res.Aux.'!$Y$12:$Y$722,0),MATCH(T$6,'Res.Aux.'!$A$15:$AE$15,0)))</f>
        <v/>
      </c>
      <c r="U682" s="416" t="str">
        <f>IF($B682="-","",INDEX('Res.Aux.'!$A$12:$AE$722,MATCH($B682,'Res.Aux.'!$Y$12:$Y$722,0),MATCH(U$6,'Res.Aux.'!$A$15:$AE$15,0)))</f>
        <v/>
      </c>
      <c r="V682" s="417"/>
      <c r="W682" s="414" t="str">
        <f t="shared" si="187"/>
        <v>-</v>
      </c>
      <c r="X682" s="415" t="str">
        <f t="shared" si="188"/>
        <v>-</v>
      </c>
      <c r="Y682" s="415" t="str">
        <f t="shared" si="189"/>
        <v>-</v>
      </c>
      <c r="Z682" s="416" t="str">
        <f t="shared" si="190"/>
        <v>-</v>
      </c>
      <c r="AA682" s="417"/>
      <c r="AB682" s="414" t="str">
        <f t="shared" si="191"/>
        <v>-</v>
      </c>
      <c r="AC682" s="415" t="str">
        <f t="shared" si="192"/>
        <v>-</v>
      </c>
      <c r="AD682" s="415" t="str">
        <f t="shared" si="193"/>
        <v>-</v>
      </c>
      <c r="AE682" s="416" t="str">
        <f t="shared" si="194"/>
        <v>-</v>
      </c>
      <c r="AF682" s="417"/>
      <c r="AG682" s="410" t="str">
        <f t="shared" si="195"/>
        <v>-</v>
      </c>
      <c r="AH682" s="417"/>
      <c r="AI682" s="418" t="str">
        <f t="shared" si="196"/>
        <v>ù</v>
      </c>
      <c r="AJ682" s="419" t="str">
        <f t="shared" si="197"/>
        <v>~</v>
      </c>
      <c r="AK682" s="417"/>
      <c r="AL682" s="414" t="str">
        <f t="shared" si="198"/>
        <v>-</v>
      </c>
      <c r="AM682" s="416" t="str">
        <f t="shared" si="199"/>
        <v>-</v>
      </c>
    </row>
    <row r="683" spans="2:39" ht="15" x14ac:dyDescent="0.3">
      <c r="B683" s="400" t="str">
        <f>IF(MAX(B$7:B682)+1&gt;MAX('Res.Aux.'!$Y$23:$Y$722),"-",MAX(B$7:B682)+1)</f>
        <v>-</v>
      </c>
      <c r="C683" s="401" t="str">
        <f>IF($B683="-","",INDEX('Res.Aux.'!$A$12:$AE$722,MATCH($B683,'Res.Aux.'!$Y$12:$Y$722,0),MATCH(C$6,'Res.Aux.'!$A$14:$AE$14,0)))</f>
        <v/>
      </c>
      <c r="D683" s="402" t="str">
        <f t="shared" si="184"/>
        <v/>
      </c>
      <c r="E683" s="403" t="str">
        <f>IF($B683="-","",INDEX('Res.Aux.'!$A$12:$AE$722,MATCH($B683,'Res.Aux.'!$Y$12:$Y$722,0),MATCH(E$6,'Res.Aux.'!$A$14:$AE$14,0)))</f>
        <v/>
      </c>
      <c r="F683" s="402" t="str">
        <f t="shared" si="185"/>
        <v/>
      </c>
      <c r="G683" s="404" t="str">
        <f>IF($B683="-","",INDEX('Res.Aux.'!$A$12:$AE$722,MATCH($B683,'Res.Aux.'!$Y$12:$Y$722,0),MATCH(G$6,'Res.Aux.'!$A$14:$AE$14,0)))</f>
        <v/>
      </c>
      <c r="H683" s="405" t="str">
        <f>IF($B683="-","",Datos!$I$16)</f>
        <v/>
      </c>
      <c r="I683" s="406" t="str">
        <f>IF($C683="","",Datos!$G$16)</f>
        <v/>
      </c>
      <c r="J683" s="407" t="str">
        <f>IF($B683="-","",INDEX('Res.Aux.'!$A$12:$AE$722,MATCH($B683,'Res.Aux.'!$Y$12:$Y$722,0),MATCH(J$6,'Res.Aux.'!$A$14:$AE$14,0)))</f>
        <v/>
      </c>
      <c r="K683" s="408" t="str">
        <f>IF($C683="","",Datos!$H$26)</f>
        <v/>
      </c>
      <c r="L683" s="409" t="str">
        <f>IF($I683="","",INDEX(Datos!$D$25:$I$33,MATCH('G. VAR. MAKRO'!$M683,Datos!$E$25:$E$33,0),MATCH('G. VAR. MAKRO'!$L$6,Datos!$D$26:$I$26,0)))</f>
        <v/>
      </c>
      <c r="M683" s="407" t="str">
        <f>IF($I683="","",INDEX('Res.Aux.'!$A$12:$AE$722,MATCH($B683,'Res.Aux.'!$Y$12:$Y$722,0),MATCH(M$6,'Res.Aux.'!$A$22:$AE$22,0)))</f>
        <v/>
      </c>
      <c r="N683" s="410" t="str">
        <f>IF($B683="-","",INDEX('Res.Aux.'!$A$12:$AE$722,MATCH($B683,'Res.Aux.'!$Y$12:$Y$722,0),MATCH(N$6,'Res.Aux.'!$A$14:$AE$14,0)))</f>
        <v/>
      </c>
      <c r="O683" s="411"/>
      <c r="P683" s="412" t="str">
        <f t="shared" si="183"/>
        <v/>
      </c>
      <c r="Q683" s="413" t="str">
        <f t="shared" si="186"/>
        <v>ù</v>
      </c>
      <c r="R683" s="414" t="str">
        <f>IF($B683="-","",INDEX('Res.Aux.'!$A$12:$AE$722,MATCH($B683,'Res.Aux.'!$Y$12:$Y$722,0),MATCH(R$6,'Res.Aux.'!$A$15:$AE$15,0)))</f>
        <v/>
      </c>
      <c r="S683" s="415" t="str">
        <f>IF($B683="-","",INDEX('Res.Aux.'!$A$12:$AE$722,MATCH($B683,'Res.Aux.'!$Y$12:$Y$722,0),MATCH(S$6,'Res.Aux.'!$A$15:$AE$15,0)))</f>
        <v/>
      </c>
      <c r="T683" s="415" t="str">
        <f>IF($B683="-","",INDEX('Res.Aux.'!$A$12:$AE$722,MATCH($B683,'Res.Aux.'!$Y$12:$Y$722,0),MATCH(T$6,'Res.Aux.'!$A$15:$AE$15,0)))</f>
        <v/>
      </c>
      <c r="U683" s="416" t="str">
        <f>IF($B683="-","",INDEX('Res.Aux.'!$A$12:$AE$722,MATCH($B683,'Res.Aux.'!$Y$12:$Y$722,0),MATCH(U$6,'Res.Aux.'!$A$15:$AE$15,0)))</f>
        <v/>
      </c>
      <c r="V683" s="417"/>
      <c r="W683" s="414" t="str">
        <f t="shared" si="187"/>
        <v>-</v>
      </c>
      <c r="X683" s="415" t="str">
        <f t="shared" si="188"/>
        <v>-</v>
      </c>
      <c r="Y683" s="415" t="str">
        <f t="shared" si="189"/>
        <v>-</v>
      </c>
      <c r="Z683" s="416" t="str">
        <f t="shared" si="190"/>
        <v>-</v>
      </c>
      <c r="AA683" s="417"/>
      <c r="AB683" s="414" t="str">
        <f t="shared" si="191"/>
        <v>-</v>
      </c>
      <c r="AC683" s="415" t="str">
        <f t="shared" si="192"/>
        <v>-</v>
      </c>
      <c r="AD683" s="415" t="str">
        <f t="shared" si="193"/>
        <v>-</v>
      </c>
      <c r="AE683" s="416" t="str">
        <f t="shared" si="194"/>
        <v>-</v>
      </c>
      <c r="AF683" s="417"/>
      <c r="AG683" s="410" t="str">
        <f t="shared" si="195"/>
        <v>-</v>
      </c>
      <c r="AH683" s="417"/>
      <c r="AI683" s="418" t="str">
        <f t="shared" si="196"/>
        <v>ù</v>
      </c>
      <c r="AJ683" s="419" t="str">
        <f t="shared" si="197"/>
        <v>~</v>
      </c>
      <c r="AK683" s="417"/>
      <c r="AL683" s="414" t="str">
        <f t="shared" si="198"/>
        <v>-</v>
      </c>
      <c r="AM683" s="416" t="str">
        <f t="shared" si="199"/>
        <v>-</v>
      </c>
    </row>
    <row r="684" spans="2:39" ht="15" x14ac:dyDescent="0.3">
      <c r="B684" s="400" t="str">
        <f>IF(MAX(B$7:B683)+1&gt;MAX('Res.Aux.'!$Y$23:$Y$722),"-",MAX(B$7:B683)+1)</f>
        <v>-</v>
      </c>
      <c r="C684" s="401" t="str">
        <f>IF($B684="-","",INDEX('Res.Aux.'!$A$12:$AE$722,MATCH($B684,'Res.Aux.'!$Y$12:$Y$722,0),MATCH(C$6,'Res.Aux.'!$A$14:$AE$14,0)))</f>
        <v/>
      </c>
      <c r="D684" s="402" t="str">
        <f t="shared" si="184"/>
        <v/>
      </c>
      <c r="E684" s="403" t="str">
        <f>IF($B684="-","",INDEX('Res.Aux.'!$A$12:$AE$722,MATCH($B684,'Res.Aux.'!$Y$12:$Y$722,0),MATCH(E$6,'Res.Aux.'!$A$14:$AE$14,0)))</f>
        <v/>
      </c>
      <c r="F684" s="402" t="str">
        <f t="shared" si="185"/>
        <v/>
      </c>
      <c r="G684" s="404" t="str">
        <f>IF($B684="-","",INDEX('Res.Aux.'!$A$12:$AE$722,MATCH($B684,'Res.Aux.'!$Y$12:$Y$722,0),MATCH(G$6,'Res.Aux.'!$A$14:$AE$14,0)))</f>
        <v/>
      </c>
      <c r="H684" s="405" t="str">
        <f>IF($B684="-","",Datos!$I$16)</f>
        <v/>
      </c>
      <c r="I684" s="406" t="str">
        <f>IF($C684="","",Datos!$G$16)</f>
        <v/>
      </c>
      <c r="J684" s="407" t="str">
        <f>IF($B684="-","",INDEX('Res.Aux.'!$A$12:$AE$722,MATCH($B684,'Res.Aux.'!$Y$12:$Y$722,0),MATCH(J$6,'Res.Aux.'!$A$14:$AE$14,0)))</f>
        <v/>
      </c>
      <c r="K684" s="408" t="str">
        <f>IF($C684="","",Datos!$H$26)</f>
        <v/>
      </c>
      <c r="L684" s="409" t="str">
        <f>IF($I684="","",INDEX(Datos!$D$25:$I$33,MATCH('G. VAR. MAKRO'!$M684,Datos!$E$25:$E$33,0),MATCH('G. VAR. MAKRO'!$L$6,Datos!$D$26:$I$26,0)))</f>
        <v/>
      </c>
      <c r="M684" s="407" t="str">
        <f>IF($I684="","",INDEX('Res.Aux.'!$A$12:$AE$722,MATCH($B684,'Res.Aux.'!$Y$12:$Y$722,0),MATCH(M$6,'Res.Aux.'!$A$22:$AE$22,0)))</f>
        <v/>
      </c>
      <c r="N684" s="410" t="str">
        <f>IF($B684="-","",INDEX('Res.Aux.'!$A$12:$AE$722,MATCH($B684,'Res.Aux.'!$Y$12:$Y$722,0),MATCH(N$6,'Res.Aux.'!$A$14:$AE$14,0)))</f>
        <v/>
      </c>
      <c r="O684" s="411"/>
      <c r="P684" s="412" t="str">
        <f t="shared" si="183"/>
        <v/>
      </c>
      <c r="Q684" s="413" t="str">
        <f t="shared" si="186"/>
        <v>ù</v>
      </c>
      <c r="R684" s="414" t="str">
        <f>IF($B684="-","",INDEX('Res.Aux.'!$A$12:$AE$722,MATCH($B684,'Res.Aux.'!$Y$12:$Y$722,0),MATCH(R$6,'Res.Aux.'!$A$15:$AE$15,0)))</f>
        <v/>
      </c>
      <c r="S684" s="415" t="str">
        <f>IF($B684="-","",INDEX('Res.Aux.'!$A$12:$AE$722,MATCH($B684,'Res.Aux.'!$Y$12:$Y$722,0),MATCH(S$6,'Res.Aux.'!$A$15:$AE$15,0)))</f>
        <v/>
      </c>
      <c r="T684" s="415" t="str">
        <f>IF($B684="-","",INDEX('Res.Aux.'!$A$12:$AE$722,MATCH($B684,'Res.Aux.'!$Y$12:$Y$722,0),MATCH(T$6,'Res.Aux.'!$A$15:$AE$15,0)))</f>
        <v/>
      </c>
      <c r="U684" s="416" t="str">
        <f>IF($B684="-","",INDEX('Res.Aux.'!$A$12:$AE$722,MATCH($B684,'Res.Aux.'!$Y$12:$Y$722,0),MATCH(U$6,'Res.Aux.'!$A$15:$AE$15,0)))</f>
        <v/>
      </c>
      <c r="V684" s="417"/>
      <c r="W684" s="414" t="str">
        <f t="shared" si="187"/>
        <v>-</v>
      </c>
      <c r="X684" s="415" t="str">
        <f t="shared" si="188"/>
        <v>-</v>
      </c>
      <c r="Y684" s="415" t="str">
        <f t="shared" si="189"/>
        <v>-</v>
      </c>
      <c r="Z684" s="416" t="str">
        <f t="shared" si="190"/>
        <v>-</v>
      </c>
      <c r="AA684" s="417"/>
      <c r="AB684" s="414" t="str">
        <f t="shared" si="191"/>
        <v>-</v>
      </c>
      <c r="AC684" s="415" t="str">
        <f t="shared" si="192"/>
        <v>-</v>
      </c>
      <c r="AD684" s="415" t="str">
        <f t="shared" si="193"/>
        <v>-</v>
      </c>
      <c r="AE684" s="416" t="str">
        <f t="shared" si="194"/>
        <v>-</v>
      </c>
      <c r="AF684" s="417"/>
      <c r="AG684" s="410" t="str">
        <f t="shared" si="195"/>
        <v>-</v>
      </c>
      <c r="AH684" s="417"/>
      <c r="AI684" s="418" t="str">
        <f t="shared" si="196"/>
        <v>ù</v>
      </c>
      <c r="AJ684" s="419" t="str">
        <f t="shared" si="197"/>
        <v>~</v>
      </c>
      <c r="AK684" s="417"/>
      <c r="AL684" s="414" t="str">
        <f t="shared" si="198"/>
        <v>-</v>
      </c>
      <c r="AM684" s="416" t="str">
        <f t="shared" si="199"/>
        <v>-</v>
      </c>
    </row>
    <row r="685" spans="2:39" ht="15" x14ac:dyDescent="0.3">
      <c r="B685" s="400" t="str">
        <f>IF(MAX(B$7:B684)+1&gt;MAX('Res.Aux.'!$Y$23:$Y$722),"-",MAX(B$7:B684)+1)</f>
        <v>-</v>
      </c>
      <c r="C685" s="401" t="str">
        <f>IF($B685="-","",INDEX('Res.Aux.'!$A$12:$AE$722,MATCH($B685,'Res.Aux.'!$Y$12:$Y$722,0),MATCH(C$6,'Res.Aux.'!$A$14:$AE$14,0)))</f>
        <v/>
      </c>
      <c r="D685" s="402" t="str">
        <f t="shared" si="184"/>
        <v/>
      </c>
      <c r="E685" s="403" t="str">
        <f>IF($B685="-","",INDEX('Res.Aux.'!$A$12:$AE$722,MATCH($B685,'Res.Aux.'!$Y$12:$Y$722,0),MATCH(E$6,'Res.Aux.'!$A$14:$AE$14,0)))</f>
        <v/>
      </c>
      <c r="F685" s="402" t="str">
        <f t="shared" si="185"/>
        <v/>
      </c>
      <c r="G685" s="404" t="str">
        <f>IF($B685="-","",INDEX('Res.Aux.'!$A$12:$AE$722,MATCH($B685,'Res.Aux.'!$Y$12:$Y$722,0),MATCH(G$6,'Res.Aux.'!$A$14:$AE$14,0)))</f>
        <v/>
      </c>
      <c r="H685" s="405" t="str">
        <f>IF($B685="-","",Datos!$I$16)</f>
        <v/>
      </c>
      <c r="I685" s="406" t="str">
        <f>IF($C685="","",Datos!$G$16)</f>
        <v/>
      </c>
      <c r="J685" s="407" t="str">
        <f>IF($B685="-","",INDEX('Res.Aux.'!$A$12:$AE$722,MATCH($B685,'Res.Aux.'!$Y$12:$Y$722,0),MATCH(J$6,'Res.Aux.'!$A$14:$AE$14,0)))</f>
        <v/>
      </c>
      <c r="K685" s="408" t="str">
        <f>IF($C685="","",Datos!$H$26)</f>
        <v/>
      </c>
      <c r="L685" s="409" t="str">
        <f>IF($I685="","",INDEX(Datos!$D$25:$I$33,MATCH('G. VAR. MAKRO'!$M685,Datos!$E$25:$E$33,0),MATCH('G. VAR. MAKRO'!$L$6,Datos!$D$26:$I$26,0)))</f>
        <v/>
      </c>
      <c r="M685" s="407" t="str">
        <f>IF($I685="","",INDEX('Res.Aux.'!$A$12:$AE$722,MATCH($B685,'Res.Aux.'!$Y$12:$Y$722,0),MATCH(M$6,'Res.Aux.'!$A$22:$AE$22,0)))</f>
        <v/>
      </c>
      <c r="N685" s="410" t="str">
        <f>IF($B685="-","",INDEX('Res.Aux.'!$A$12:$AE$722,MATCH($B685,'Res.Aux.'!$Y$12:$Y$722,0),MATCH(N$6,'Res.Aux.'!$A$14:$AE$14,0)))</f>
        <v/>
      </c>
      <c r="O685" s="411"/>
      <c r="P685" s="412" t="str">
        <f t="shared" si="183"/>
        <v/>
      </c>
      <c r="Q685" s="413" t="str">
        <f t="shared" si="186"/>
        <v>ù</v>
      </c>
      <c r="R685" s="414" t="str">
        <f>IF($B685="-","",INDEX('Res.Aux.'!$A$12:$AE$722,MATCH($B685,'Res.Aux.'!$Y$12:$Y$722,0),MATCH(R$6,'Res.Aux.'!$A$15:$AE$15,0)))</f>
        <v/>
      </c>
      <c r="S685" s="415" t="str">
        <f>IF($B685="-","",INDEX('Res.Aux.'!$A$12:$AE$722,MATCH($B685,'Res.Aux.'!$Y$12:$Y$722,0),MATCH(S$6,'Res.Aux.'!$A$15:$AE$15,0)))</f>
        <v/>
      </c>
      <c r="T685" s="415" t="str">
        <f>IF($B685="-","",INDEX('Res.Aux.'!$A$12:$AE$722,MATCH($B685,'Res.Aux.'!$Y$12:$Y$722,0),MATCH(T$6,'Res.Aux.'!$A$15:$AE$15,0)))</f>
        <v/>
      </c>
      <c r="U685" s="416" t="str">
        <f>IF($B685="-","",INDEX('Res.Aux.'!$A$12:$AE$722,MATCH($B685,'Res.Aux.'!$Y$12:$Y$722,0),MATCH(U$6,'Res.Aux.'!$A$15:$AE$15,0)))</f>
        <v/>
      </c>
      <c r="V685" s="417"/>
      <c r="W685" s="414" t="str">
        <f t="shared" si="187"/>
        <v>-</v>
      </c>
      <c r="X685" s="415" t="str">
        <f t="shared" si="188"/>
        <v>-</v>
      </c>
      <c r="Y685" s="415" t="str">
        <f t="shared" si="189"/>
        <v>-</v>
      </c>
      <c r="Z685" s="416" t="str">
        <f t="shared" si="190"/>
        <v>-</v>
      </c>
      <c r="AA685" s="417"/>
      <c r="AB685" s="414" t="str">
        <f t="shared" si="191"/>
        <v>-</v>
      </c>
      <c r="AC685" s="415" t="str">
        <f t="shared" si="192"/>
        <v>-</v>
      </c>
      <c r="AD685" s="415" t="str">
        <f t="shared" si="193"/>
        <v>-</v>
      </c>
      <c r="AE685" s="416" t="str">
        <f t="shared" si="194"/>
        <v>-</v>
      </c>
      <c r="AF685" s="417"/>
      <c r="AG685" s="410" t="str">
        <f t="shared" si="195"/>
        <v>-</v>
      </c>
      <c r="AH685" s="417"/>
      <c r="AI685" s="418" t="str">
        <f t="shared" si="196"/>
        <v>ù</v>
      </c>
      <c r="AJ685" s="419" t="str">
        <f t="shared" si="197"/>
        <v>~</v>
      </c>
      <c r="AK685" s="417"/>
      <c r="AL685" s="414" t="str">
        <f t="shared" si="198"/>
        <v>-</v>
      </c>
      <c r="AM685" s="416" t="str">
        <f t="shared" si="199"/>
        <v>-</v>
      </c>
    </row>
    <row r="686" spans="2:39" ht="15" x14ac:dyDescent="0.3">
      <c r="B686" s="400" t="str">
        <f>IF(MAX(B$7:B685)+1&gt;MAX('Res.Aux.'!$Y$23:$Y$722),"-",MAX(B$7:B685)+1)</f>
        <v>-</v>
      </c>
      <c r="C686" s="401" t="str">
        <f>IF($B686="-","",INDEX('Res.Aux.'!$A$12:$AE$722,MATCH($B686,'Res.Aux.'!$Y$12:$Y$722,0),MATCH(C$6,'Res.Aux.'!$A$14:$AE$14,0)))</f>
        <v/>
      </c>
      <c r="D686" s="402" t="str">
        <f t="shared" si="184"/>
        <v/>
      </c>
      <c r="E686" s="403" t="str">
        <f>IF($B686="-","",INDEX('Res.Aux.'!$A$12:$AE$722,MATCH($B686,'Res.Aux.'!$Y$12:$Y$722,0),MATCH(E$6,'Res.Aux.'!$A$14:$AE$14,0)))</f>
        <v/>
      </c>
      <c r="F686" s="402" t="str">
        <f t="shared" si="185"/>
        <v/>
      </c>
      <c r="G686" s="404" t="str">
        <f>IF($B686="-","",INDEX('Res.Aux.'!$A$12:$AE$722,MATCH($B686,'Res.Aux.'!$Y$12:$Y$722,0),MATCH(G$6,'Res.Aux.'!$A$14:$AE$14,0)))</f>
        <v/>
      </c>
      <c r="H686" s="405" t="str">
        <f>IF($B686="-","",Datos!$I$16)</f>
        <v/>
      </c>
      <c r="I686" s="406" t="str">
        <f>IF($C686="","",Datos!$G$16)</f>
        <v/>
      </c>
      <c r="J686" s="407" t="str">
        <f>IF($B686="-","",INDEX('Res.Aux.'!$A$12:$AE$722,MATCH($B686,'Res.Aux.'!$Y$12:$Y$722,0),MATCH(J$6,'Res.Aux.'!$A$14:$AE$14,0)))</f>
        <v/>
      </c>
      <c r="K686" s="408" t="str">
        <f>IF($C686="","",Datos!$H$26)</f>
        <v/>
      </c>
      <c r="L686" s="409" t="str">
        <f>IF($I686="","",INDEX(Datos!$D$25:$I$33,MATCH('G. VAR. MAKRO'!$M686,Datos!$E$25:$E$33,0),MATCH('G. VAR. MAKRO'!$L$6,Datos!$D$26:$I$26,0)))</f>
        <v/>
      </c>
      <c r="M686" s="407" t="str">
        <f>IF($I686="","",INDEX('Res.Aux.'!$A$12:$AE$722,MATCH($B686,'Res.Aux.'!$Y$12:$Y$722,0),MATCH(M$6,'Res.Aux.'!$A$22:$AE$22,0)))</f>
        <v/>
      </c>
      <c r="N686" s="410" t="str">
        <f>IF($B686="-","",INDEX('Res.Aux.'!$A$12:$AE$722,MATCH($B686,'Res.Aux.'!$Y$12:$Y$722,0),MATCH(N$6,'Res.Aux.'!$A$14:$AE$14,0)))</f>
        <v/>
      </c>
      <c r="O686" s="411"/>
      <c r="P686" s="412" t="str">
        <f t="shared" si="183"/>
        <v/>
      </c>
      <c r="Q686" s="413" t="str">
        <f t="shared" si="186"/>
        <v>ù</v>
      </c>
      <c r="R686" s="414" t="str">
        <f>IF($B686="-","",INDEX('Res.Aux.'!$A$12:$AE$722,MATCH($B686,'Res.Aux.'!$Y$12:$Y$722,0),MATCH(R$6,'Res.Aux.'!$A$15:$AE$15,0)))</f>
        <v/>
      </c>
      <c r="S686" s="415" t="str">
        <f>IF($B686="-","",INDEX('Res.Aux.'!$A$12:$AE$722,MATCH($B686,'Res.Aux.'!$Y$12:$Y$722,0),MATCH(S$6,'Res.Aux.'!$A$15:$AE$15,0)))</f>
        <v/>
      </c>
      <c r="T686" s="415" t="str">
        <f>IF($B686="-","",INDEX('Res.Aux.'!$A$12:$AE$722,MATCH($B686,'Res.Aux.'!$Y$12:$Y$722,0),MATCH(T$6,'Res.Aux.'!$A$15:$AE$15,0)))</f>
        <v/>
      </c>
      <c r="U686" s="416" t="str">
        <f>IF($B686="-","",INDEX('Res.Aux.'!$A$12:$AE$722,MATCH($B686,'Res.Aux.'!$Y$12:$Y$722,0),MATCH(U$6,'Res.Aux.'!$A$15:$AE$15,0)))</f>
        <v/>
      </c>
      <c r="V686" s="417"/>
      <c r="W686" s="414" t="str">
        <f t="shared" si="187"/>
        <v>-</v>
      </c>
      <c r="X686" s="415" t="str">
        <f t="shared" si="188"/>
        <v>-</v>
      </c>
      <c r="Y686" s="415" t="str">
        <f t="shared" si="189"/>
        <v>-</v>
      </c>
      <c r="Z686" s="416" t="str">
        <f t="shared" si="190"/>
        <v>-</v>
      </c>
      <c r="AA686" s="417"/>
      <c r="AB686" s="414" t="str">
        <f t="shared" si="191"/>
        <v>-</v>
      </c>
      <c r="AC686" s="415" t="str">
        <f t="shared" si="192"/>
        <v>-</v>
      </c>
      <c r="AD686" s="415" t="str">
        <f t="shared" si="193"/>
        <v>-</v>
      </c>
      <c r="AE686" s="416" t="str">
        <f t="shared" si="194"/>
        <v>-</v>
      </c>
      <c r="AF686" s="417"/>
      <c r="AG686" s="410" t="str">
        <f t="shared" si="195"/>
        <v>-</v>
      </c>
      <c r="AH686" s="417"/>
      <c r="AI686" s="418" t="str">
        <f t="shared" si="196"/>
        <v>ù</v>
      </c>
      <c r="AJ686" s="419" t="str">
        <f t="shared" si="197"/>
        <v>~</v>
      </c>
      <c r="AK686" s="417"/>
      <c r="AL686" s="414" t="str">
        <f t="shared" si="198"/>
        <v>-</v>
      </c>
      <c r="AM686" s="416" t="str">
        <f t="shared" si="199"/>
        <v>-</v>
      </c>
    </row>
    <row r="687" spans="2:39" ht="15" x14ac:dyDescent="0.3">
      <c r="B687" s="400" t="str">
        <f>IF(MAX(B$7:B686)+1&gt;MAX('Res.Aux.'!$Y$23:$Y$722),"-",MAX(B$7:B686)+1)</f>
        <v>-</v>
      </c>
      <c r="C687" s="401" t="str">
        <f>IF($B687="-","",INDEX('Res.Aux.'!$A$12:$AE$722,MATCH($B687,'Res.Aux.'!$Y$12:$Y$722,0),MATCH(C$6,'Res.Aux.'!$A$14:$AE$14,0)))</f>
        <v/>
      </c>
      <c r="D687" s="402" t="str">
        <f t="shared" si="184"/>
        <v/>
      </c>
      <c r="E687" s="403" t="str">
        <f>IF($B687="-","",INDEX('Res.Aux.'!$A$12:$AE$722,MATCH($B687,'Res.Aux.'!$Y$12:$Y$722,0),MATCH(E$6,'Res.Aux.'!$A$14:$AE$14,0)))</f>
        <v/>
      </c>
      <c r="F687" s="402" t="str">
        <f t="shared" si="185"/>
        <v/>
      </c>
      <c r="G687" s="404" t="str">
        <f>IF($B687="-","",INDEX('Res.Aux.'!$A$12:$AE$722,MATCH($B687,'Res.Aux.'!$Y$12:$Y$722,0),MATCH(G$6,'Res.Aux.'!$A$14:$AE$14,0)))</f>
        <v/>
      </c>
      <c r="H687" s="405" t="str">
        <f>IF($B687="-","",Datos!$I$16)</f>
        <v/>
      </c>
      <c r="I687" s="406" t="str">
        <f>IF($C687="","",Datos!$G$16)</f>
        <v/>
      </c>
      <c r="J687" s="407" t="str">
        <f>IF($B687="-","",INDEX('Res.Aux.'!$A$12:$AE$722,MATCH($B687,'Res.Aux.'!$Y$12:$Y$722,0),MATCH(J$6,'Res.Aux.'!$A$14:$AE$14,0)))</f>
        <v/>
      </c>
      <c r="K687" s="408" t="str">
        <f>IF($C687="","",Datos!$H$26)</f>
        <v/>
      </c>
      <c r="L687" s="409" t="str">
        <f>IF($I687="","",INDEX(Datos!$D$25:$I$33,MATCH('G. VAR. MAKRO'!$M687,Datos!$E$25:$E$33,0),MATCH('G. VAR. MAKRO'!$L$6,Datos!$D$26:$I$26,0)))</f>
        <v/>
      </c>
      <c r="M687" s="407" t="str">
        <f>IF($I687="","",INDEX('Res.Aux.'!$A$12:$AE$722,MATCH($B687,'Res.Aux.'!$Y$12:$Y$722,0),MATCH(M$6,'Res.Aux.'!$A$22:$AE$22,0)))</f>
        <v/>
      </c>
      <c r="N687" s="410" t="str">
        <f>IF($B687="-","",INDEX('Res.Aux.'!$A$12:$AE$722,MATCH($B687,'Res.Aux.'!$Y$12:$Y$722,0),MATCH(N$6,'Res.Aux.'!$A$14:$AE$14,0)))</f>
        <v/>
      </c>
      <c r="O687" s="411"/>
      <c r="P687" s="412" t="str">
        <f t="shared" si="183"/>
        <v/>
      </c>
      <c r="Q687" s="413" t="str">
        <f t="shared" si="186"/>
        <v>ù</v>
      </c>
      <c r="R687" s="414" t="str">
        <f>IF($B687="-","",INDEX('Res.Aux.'!$A$12:$AE$722,MATCH($B687,'Res.Aux.'!$Y$12:$Y$722,0),MATCH(R$6,'Res.Aux.'!$A$15:$AE$15,0)))</f>
        <v/>
      </c>
      <c r="S687" s="415" t="str">
        <f>IF($B687="-","",INDEX('Res.Aux.'!$A$12:$AE$722,MATCH($B687,'Res.Aux.'!$Y$12:$Y$722,0),MATCH(S$6,'Res.Aux.'!$A$15:$AE$15,0)))</f>
        <v/>
      </c>
      <c r="T687" s="415" t="str">
        <f>IF($B687="-","",INDEX('Res.Aux.'!$A$12:$AE$722,MATCH($B687,'Res.Aux.'!$Y$12:$Y$722,0),MATCH(T$6,'Res.Aux.'!$A$15:$AE$15,0)))</f>
        <v/>
      </c>
      <c r="U687" s="416" t="str">
        <f>IF($B687="-","",INDEX('Res.Aux.'!$A$12:$AE$722,MATCH($B687,'Res.Aux.'!$Y$12:$Y$722,0),MATCH(U$6,'Res.Aux.'!$A$15:$AE$15,0)))</f>
        <v/>
      </c>
      <c r="V687" s="417"/>
      <c r="W687" s="414" t="str">
        <f t="shared" si="187"/>
        <v>-</v>
      </c>
      <c r="X687" s="415" t="str">
        <f t="shared" si="188"/>
        <v>-</v>
      </c>
      <c r="Y687" s="415" t="str">
        <f t="shared" si="189"/>
        <v>-</v>
      </c>
      <c r="Z687" s="416" t="str">
        <f t="shared" si="190"/>
        <v>-</v>
      </c>
      <c r="AA687" s="417"/>
      <c r="AB687" s="414" t="str">
        <f t="shared" si="191"/>
        <v>-</v>
      </c>
      <c r="AC687" s="415" t="str">
        <f t="shared" si="192"/>
        <v>-</v>
      </c>
      <c r="AD687" s="415" t="str">
        <f t="shared" si="193"/>
        <v>-</v>
      </c>
      <c r="AE687" s="416" t="str">
        <f t="shared" si="194"/>
        <v>-</v>
      </c>
      <c r="AF687" s="417"/>
      <c r="AG687" s="410" t="str">
        <f t="shared" si="195"/>
        <v>-</v>
      </c>
      <c r="AH687" s="417"/>
      <c r="AI687" s="418" t="str">
        <f t="shared" si="196"/>
        <v>ù</v>
      </c>
      <c r="AJ687" s="419" t="str">
        <f t="shared" si="197"/>
        <v>~</v>
      </c>
      <c r="AK687" s="417"/>
      <c r="AL687" s="414" t="str">
        <f t="shared" si="198"/>
        <v>-</v>
      </c>
      <c r="AM687" s="416" t="str">
        <f t="shared" si="199"/>
        <v>-</v>
      </c>
    </row>
    <row r="688" spans="2:39" ht="15" x14ac:dyDescent="0.3">
      <c r="B688" s="400" t="str">
        <f>IF(MAX(B$7:B687)+1&gt;MAX('Res.Aux.'!$Y$23:$Y$722),"-",MAX(B$7:B687)+1)</f>
        <v>-</v>
      </c>
      <c r="C688" s="401" t="str">
        <f>IF($B688="-","",INDEX('Res.Aux.'!$A$12:$AE$722,MATCH($B688,'Res.Aux.'!$Y$12:$Y$722,0),MATCH(C$6,'Res.Aux.'!$A$14:$AE$14,0)))</f>
        <v/>
      </c>
      <c r="D688" s="402" t="str">
        <f t="shared" si="184"/>
        <v/>
      </c>
      <c r="E688" s="403" t="str">
        <f>IF($B688="-","",INDEX('Res.Aux.'!$A$12:$AE$722,MATCH($B688,'Res.Aux.'!$Y$12:$Y$722,0),MATCH(E$6,'Res.Aux.'!$A$14:$AE$14,0)))</f>
        <v/>
      </c>
      <c r="F688" s="402" t="str">
        <f t="shared" si="185"/>
        <v/>
      </c>
      <c r="G688" s="404" t="str">
        <f>IF($B688="-","",INDEX('Res.Aux.'!$A$12:$AE$722,MATCH($B688,'Res.Aux.'!$Y$12:$Y$722,0),MATCH(G$6,'Res.Aux.'!$A$14:$AE$14,0)))</f>
        <v/>
      </c>
      <c r="H688" s="405" t="str">
        <f>IF($B688="-","",Datos!$I$16)</f>
        <v/>
      </c>
      <c r="I688" s="406" t="str">
        <f>IF($C688="","",Datos!$G$16)</f>
        <v/>
      </c>
      <c r="J688" s="407" t="str">
        <f>IF($B688="-","",INDEX('Res.Aux.'!$A$12:$AE$722,MATCH($B688,'Res.Aux.'!$Y$12:$Y$722,0),MATCH(J$6,'Res.Aux.'!$A$14:$AE$14,0)))</f>
        <v/>
      </c>
      <c r="K688" s="408" t="str">
        <f>IF($C688="","",Datos!$H$26)</f>
        <v/>
      </c>
      <c r="L688" s="409" t="str">
        <f>IF($I688="","",INDEX(Datos!$D$25:$I$33,MATCH('G. VAR. MAKRO'!$M688,Datos!$E$25:$E$33,0),MATCH('G. VAR. MAKRO'!$L$6,Datos!$D$26:$I$26,0)))</f>
        <v/>
      </c>
      <c r="M688" s="407" t="str">
        <f>IF($I688="","",INDEX('Res.Aux.'!$A$12:$AE$722,MATCH($B688,'Res.Aux.'!$Y$12:$Y$722,0),MATCH(M$6,'Res.Aux.'!$A$22:$AE$22,0)))</f>
        <v/>
      </c>
      <c r="N688" s="410" t="str">
        <f>IF($B688="-","",INDEX('Res.Aux.'!$A$12:$AE$722,MATCH($B688,'Res.Aux.'!$Y$12:$Y$722,0),MATCH(N$6,'Res.Aux.'!$A$14:$AE$14,0)))</f>
        <v/>
      </c>
      <c r="O688" s="411"/>
      <c r="P688" s="412" t="str">
        <f t="shared" si="183"/>
        <v/>
      </c>
      <c r="Q688" s="413" t="str">
        <f t="shared" si="186"/>
        <v>ù</v>
      </c>
      <c r="R688" s="414" t="str">
        <f>IF($B688="-","",INDEX('Res.Aux.'!$A$12:$AE$722,MATCH($B688,'Res.Aux.'!$Y$12:$Y$722,0),MATCH(R$6,'Res.Aux.'!$A$15:$AE$15,0)))</f>
        <v/>
      </c>
      <c r="S688" s="415" t="str">
        <f>IF($B688="-","",INDEX('Res.Aux.'!$A$12:$AE$722,MATCH($B688,'Res.Aux.'!$Y$12:$Y$722,0),MATCH(S$6,'Res.Aux.'!$A$15:$AE$15,0)))</f>
        <v/>
      </c>
      <c r="T688" s="415" t="str">
        <f>IF($B688="-","",INDEX('Res.Aux.'!$A$12:$AE$722,MATCH($B688,'Res.Aux.'!$Y$12:$Y$722,0),MATCH(T$6,'Res.Aux.'!$A$15:$AE$15,0)))</f>
        <v/>
      </c>
      <c r="U688" s="416" t="str">
        <f>IF($B688="-","",INDEX('Res.Aux.'!$A$12:$AE$722,MATCH($B688,'Res.Aux.'!$Y$12:$Y$722,0),MATCH(U$6,'Res.Aux.'!$A$15:$AE$15,0)))</f>
        <v/>
      </c>
      <c r="V688" s="417"/>
      <c r="W688" s="414" t="str">
        <f t="shared" si="187"/>
        <v>-</v>
      </c>
      <c r="X688" s="415" t="str">
        <f t="shared" si="188"/>
        <v>-</v>
      </c>
      <c r="Y688" s="415" t="str">
        <f t="shared" si="189"/>
        <v>-</v>
      </c>
      <c r="Z688" s="416" t="str">
        <f t="shared" si="190"/>
        <v>-</v>
      </c>
      <c r="AA688" s="417"/>
      <c r="AB688" s="414" t="str">
        <f t="shared" si="191"/>
        <v>-</v>
      </c>
      <c r="AC688" s="415" t="str">
        <f t="shared" si="192"/>
        <v>-</v>
      </c>
      <c r="AD688" s="415" t="str">
        <f t="shared" si="193"/>
        <v>-</v>
      </c>
      <c r="AE688" s="416" t="str">
        <f t="shared" si="194"/>
        <v>-</v>
      </c>
      <c r="AF688" s="417"/>
      <c r="AG688" s="410" t="str">
        <f t="shared" si="195"/>
        <v>-</v>
      </c>
      <c r="AH688" s="417"/>
      <c r="AI688" s="418" t="str">
        <f t="shared" si="196"/>
        <v>ù</v>
      </c>
      <c r="AJ688" s="419" t="str">
        <f t="shared" si="197"/>
        <v>~</v>
      </c>
      <c r="AK688" s="417"/>
      <c r="AL688" s="414" t="str">
        <f t="shared" si="198"/>
        <v>-</v>
      </c>
      <c r="AM688" s="416" t="str">
        <f t="shared" si="199"/>
        <v>-</v>
      </c>
    </row>
    <row r="689" spans="2:39" ht="15" x14ac:dyDescent="0.3">
      <c r="B689" s="400" t="str">
        <f>IF(MAX(B$7:B688)+1&gt;MAX('Res.Aux.'!$Y$23:$Y$722),"-",MAX(B$7:B688)+1)</f>
        <v>-</v>
      </c>
      <c r="C689" s="401" t="str">
        <f>IF($B689="-","",INDEX('Res.Aux.'!$A$12:$AE$722,MATCH($B689,'Res.Aux.'!$Y$12:$Y$722,0),MATCH(C$6,'Res.Aux.'!$A$14:$AE$14,0)))</f>
        <v/>
      </c>
      <c r="D689" s="402" t="str">
        <f t="shared" si="184"/>
        <v/>
      </c>
      <c r="E689" s="403" t="str">
        <f>IF($B689="-","",INDEX('Res.Aux.'!$A$12:$AE$722,MATCH($B689,'Res.Aux.'!$Y$12:$Y$722,0),MATCH(E$6,'Res.Aux.'!$A$14:$AE$14,0)))</f>
        <v/>
      </c>
      <c r="F689" s="402" t="str">
        <f t="shared" si="185"/>
        <v/>
      </c>
      <c r="G689" s="404" t="str">
        <f>IF($B689="-","",INDEX('Res.Aux.'!$A$12:$AE$722,MATCH($B689,'Res.Aux.'!$Y$12:$Y$722,0),MATCH(G$6,'Res.Aux.'!$A$14:$AE$14,0)))</f>
        <v/>
      </c>
      <c r="H689" s="405" t="str">
        <f>IF($B689="-","",Datos!$I$16)</f>
        <v/>
      </c>
      <c r="I689" s="406" t="str">
        <f>IF($C689="","",Datos!$G$16)</f>
        <v/>
      </c>
      <c r="J689" s="407" t="str">
        <f>IF($B689="-","",INDEX('Res.Aux.'!$A$12:$AE$722,MATCH($B689,'Res.Aux.'!$Y$12:$Y$722,0),MATCH(J$6,'Res.Aux.'!$A$14:$AE$14,0)))</f>
        <v/>
      </c>
      <c r="K689" s="408" t="str">
        <f>IF($C689="","",Datos!$H$26)</f>
        <v/>
      </c>
      <c r="L689" s="409" t="str">
        <f>IF($I689="","",INDEX(Datos!$D$25:$I$33,MATCH('G. VAR. MAKRO'!$M689,Datos!$E$25:$E$33,0),MATCH('G. VAR. MAKRO'!$L$6,Datos!$D$26:$I$26,0)))</f>
        <v/>
      </c>
      <c r="M689" s="407" t="str">
        <f>IF($I689="","",INDEX('Res.Aux.'!$A$12:$AE$722,MATCH($B689,'Res.Aux.'!$Y$12:$Y$722,0),MATCH(M$6,'Res.Aux.'!$A$22:$AE$22,0)))</f>
        <v/>
      </c>
      <c r="N689" s="410" t="str">
        <f>IF($B689="-","",INDEX('Res.Aux.'!$A$12:$AE$722,MATCH($B689,'Res.Aux.'!$Y$12:$Y$722,0),MATCH(N$6,'Res.Aux.'!$A$14:$AE$14,0)))</f>
        <v/>
      </c>
      <c r="O689" s="411"/>
      <c r="P689" s="412" t="str">
        <f t="shared" si="183"/>
        <v/>
      </c>
      <c r="Q689" s="413" t="str">
        <f t="shared" si="186"/>
        <v>ù</v>
      </c>
      <c r="R689" s="414" t="str">
        <f>IF($B689="-","",INDEX('Res.Aux.'!$A$12:$AE$722,MATCH($B689,'Res.Aux.'!$Y$12:$Y$722,0),MATCH(R$6,'Res.Aux.'!$A$15:$AE$15,0)))</f>
        <v/>
      </c>
      <c r="S689" s="415" t="str">
        <f>IF($B689="-","",INDEX('Res.Aux.'!$A$12:$AE$722,MATCH($B689,'Res.Aux.'!$Y$12:$Y$722,0),MATCH(S$6,'Res.Aux.'!$A$15:$AE$15,0)))</f>
        <v/>
      </c>
      <c r="T689" s="415" t="str">
        <f>IF($B689="-","",INDEX('Res.Aux.'!$A$12:$AE$722,MATCH($B689,'Res.Aux.'!$Y$12:$Y$722,0),MATCH(T$6,'Res.Aux.'!$A$15:$AE$15,0)))</f>
        <v/>
      </c>
      <c r="U689" s="416" t="str">
        <f>IF($B689="-","",INDEX('Res.Aux.'!$A$12:$AE$722,MATCH($B689,'Res.Aux.'!$Y$12:$Y$722,0),MATCH(U$6,'Res.Aux.'!$A$15:$AE$15,0)))</f>
        <v/>
      </c>
      <c r="V689" s="417"/>
      <c r="W689" s="414" t="str">
        <f t="shared" si="187"/>
        <v>-</v>
      </c>
      <c r="X689" s="415" t="str">
        <f t="shared" si="188"/>
        <v>-</v>
      </c>
      <c r="Y689" s="415" t="str">
        <f t="shared" si="189"/>
        <v>-</v>
      </c>
      <c r="Z689" s="416" t="str">
        <f t="shared" si="190"/>
        <v>-</v>
      </c>
      <c r="AA689" s="417"/>
      <c r="AB689" s="414" t="str">
        <f t="shared" si="191"/>
        <v>-</v>
      </c>
      <c r="AC689" s="415" t="str">
        <f t="shared" si="192"/>
        <v>-</v>
      </c>
      <c r="AD689" s="415" t="str">
        <f t="shared" si="193"/>
        <v>-</v>
      </c>
      <c r="AE689" s="416" t="str">
        <f t="shared" si="194"/>
        <v>-</v>
      </c>
      <c r="AF689" s="417"/>
      <c r="AG689" s="410" t="str">
        <f t="shared" si="195"/>
        <v>-</v>
      </c>
      <c r="AH689" s="417"/>
      <c r="AI689" s="418" t="str">
        <f t="shared" si="196"/>
        <v>ù</v>
      </c>
      <c r="AJ689" s="419" t="str">
        <f t="shared" si="197"/>
        <v>~</v>
      </c>
      <c r="AK689" s="417"/>
      <c r="AL689" s="414" t="str">
        <f t="shared" si="198"/>
        <v>-</v>
      </c>
      <c r="AM689" s="416" t="str">
        <f t="shared" si="199"/>
        <v>-</v>
      </c>
    </row>
    <row r="690" spans="2:39" ht="15" x14ac:dyDescent="0.3">
      <c r="B690" s="400" t="str">
        <f>IF(MAX(B$7:B689)+1&gt;MAX('Res.Aux.'!$Y$23:$Y$722),"-",MAX(B$7:B689)+1)</f>
        <v>-</v>
      </c>
      <c r="C690" s="401" t="str">
        <f>IF($B690="-","",INDEX('Res.Aux.'!$A$12:$AE$722,MATCH($B690,'Res.Aux.'!$Y$12:$Y$722,0),MATCH(C$6,'Res.Aux.'!$A$14:$AE$14,0)))</f>
        <v/>
      </c>
      <c r="D690" s="402" t="str">
        <f t="shared" si="184"/>
        <v/>
      </c>
      <c r="E690" s="403" t="str">
        <f>IF($B690="-","",INDEX('Res.Aux.'!$A$12:$AE$722,MATCH($B690,'Res.Aux.'!$Y$12:$Y$722,0),MATCH(E$6,'Res.Aux.'!$A$14:$AE$14,0)))</f>
        <v/>
      </c>
      <c r="F690" s="402" t="str">
        <f t="shared" si="185"/>
        <v/>
      </c>
      <c r="G690" s="404" t="str">
        <f>IF($B690="-","",INDEX('Res.Aux.'!$A$12:$AE$722,MATCH($B690,'Res.Aux.'!$Y$12:$Y$722,0),MATCH(G$6,'Res.Aux.'!$A$14:$AE$14,0)))</f>
        <v/>
      </c>
      <c r="H690" s="405" t="str">
        <f>IF($B690="-","",Datos!$I$16)</f>
        <v/>
      </c>
      <c r="I690" s="406" t="str">
        <f>IF($C690="","",Datos!$G$16)</f>
        <v/>
      </c>
      <c r="J690" s="407" t="str">
        <f>IF($B690="-","",INDEX('Res.Aux.'!$A$12:$AE$722,MATCH($B690,'Res.Aux.'!$Y$12:$Y$722,0),MATCH(J$6,'Res.Aux.'!$A$14:$AE$14,0)))</f>
        <v/>
      </c>
      <c r="K690" s="408" t="str">
        <f>IF($C690="","",Datos!$H$26)</f>
        <v/>
      </c>
      <c r="L690" s="409" t="str">
        <f>IF($I690="","",INDEX(Datos!$D$25:$I$33,MATCH('G. VAR. MAKRO'!$M690,Datos!$E$25:$E$33,0),MATCH('G. VAR. MAKRO'!$L$6,Datos!$D$26:$I$26,0)))</f>
        <v/>
      </c>
      <c r="M690" s="407" t="str">
        <f>IF($I690="","",INDEX('Res.Aux.'!$A$12:$AE$722,MATCH($B690,'Res.Aux.'!$Y$12:$Y$722,0),MATCH(M$6,'Res.Aux.'!$A$22:$AE$22,0)))</f>
        <v/>
      </c>
      <c r="N690" s="410" t="str">
        <f>IF($B690="-","",INDEX('Res.Aux.'!$A$12:$AE$722,MATCH($B690,'Res.Aux.'!$Y$12:$Y$722,0),MATCH(N$6,'Res.Aux.'!$A$14:$AE$14,0)))</f>
        <v/>
      </c>
      <c r="O690" s="411"/>
      <c r="P690" s="412" t="str">
        <f t="shared" si="183"/>
        <v/>
      </c>
      <c r="Q690" s="413" t="str">
        <f t="shared" si="186"/>
        <v>ù</v>
      </c>
      <c r="R690" s="414" t="str">
        <f>IF($B690="-","",INDEX('Res.Aux.'!$A$12:$AE$722,MATCH($B690,'Res.Aux.'!$Y$12:$Y$722,0),MATCH(R$6,'Res.Aux.'!$A$15:$AE$15,0)))</f>
        <v/>
      </c>
      <c r="S690" s="415" t="str">
        <f>IF($B690="-","",INDEX('Res.Aux.'!$A$12:$AE$722,MATCH($B690,'Res.Aux.'!$Y$12:$Y$722,0),MATCH(S$6,'Res.Aux.'!$A$15:$AE$15,0)))</f>
        <v/>
      </c>
      <c r="T690" s="415" t="str">
        <f>IF($B690="-","",INDEX('Res.Aux.'!$A$12:$AE$722,MATCH($B690,'Res.Aux.'!$Y$12:$Y$722,0),MATCH(T$6,'Res.Aux.'!$A$15:$AE$15,0)))</f>
        <v/>
      </c>
      <c r="U690" s="416" t="str">
        <f>IF($B690="-","",INDEX('Res.Aux.'!$A$12:$AE$722,MATCH($B690,'Res.Aux.'!$Y$12:$Y$722,0),MATCH(U$6,'Res.Aux.'!$A$15:$AE$15,0)))</f>
        <v/>
      </c>
      <c r="V690" s="417"/>
      <c r="W690" s="414" t="str">
        <f t="shared" si="187"/>
        <v>-</v>
      </c>
      <c r="X690" s="415" t="str">
        <f t="shared" si="188"/>
        <v>-</v>
      </c>
      <c r="Y690" s="415" t="str">
        <f t="shared" si="189"/>
        <v>-</v>
      </c>
      <c r="Z690" s="416" t="str">
        <f t="shared" si="190"/>
        <v>-</v>
      </c>
      <c r="AA690" s="417"/>
      <c r="AB690" s="414" t="str">
        <f t="shared" si="191"/>
        <v>-</v>
      </c>
      <c r="AC690" s="415" t="str">
        <f t="shared" si="192"/>
        <v>-</v>
      </c>
      <c r="AD690" s="415" t="str">
        <f t="shared" si="193"/>
        <v>-</v>
      </c>
      <c r="AE690" s="416" t="str">
        <f t="shared" si="194"/>
        <v>-</v>
      </c>
      <c r="AF690" s="417"/>
      <c r="AG690" s="410" t="str">
        <f t="shared" si="195"/>
        <v>-</v>
      </c>
      <c r="AH690" s="417"/>
      <c r="AI690" s="418" t="str">
        <f t="shared" si="196"/>
        <v>ù</v>
      </c>
      <c r="AJ690" s="419" t="str">
        <f t="shared" si="197"/>
        <v>~</v>
      </c>
      <c r="AK690" s="417"/>
      <c r="AL690" s="414" t="str">
        <f t="shared" si="198"/>
        <v>-</v>
      </c>
      <c r="AM690" s="416" t="str">
        <f t="shared" si="199"/>
        <v>-</v>
      </c>
    </row>
    <row r="691" spans="2:39" ht="15" x14ac:dyDescent="0.3">
      <c r="B691" s="400" t="str">
        <f>IF(MAX(B$7:B690)+1&gt;MAX('Res.Aux.'!$Y$23:$Y$722),"-",MAX(B$7:B690)+1)</f>
        <v>-</v>
      </c>
      <c r="C691" s="401" t="str">
        <f>IF($B691="-","",INDEX('Res.Aux.'!$A$12:$AE$722,MATCH($B691,'Res.Aux.'!$Y$12:$Y$722,0),MATCH(C$6,'Res.Aux.'!$A$14:$AE$14,0)))</f>
        <v/>
      </c>
      <c r="D691" s="402" t="str">
        <f t="shared" si="184"/>
        <v/>
      </c>
      <c r="E691" s="403" t="str">
        <f>IF($B691="-","",INDEX('Res.Aux.'!$A$12:$AE$722,MATCH($B691,'Res.Aux.'!$Y$12:$Y$722,0),MATCH(E$6,'Res.Aux.'!$A$14:$AE$14,0)))</f>
        <v/>
      </c>
      <c r="F691" s="402" t="str">
        <f t="shared" si="185"/>
        <v/>
      </c>
      <c r="G691" s="404" t="str">
        <f>IF($B691="-","",INDEX('Res.Aux.'!$A$12:$AE$722,MATCH($B691,'Res.Aux.'!$Y$12:$Y$722,0),MATCH(G$6,'Res.Aux.'!$A$14:$AE$14,0)))</f>
        <v/>
      </c>
      <c r="H691" s="405" t="str">
        <f>IF($B691="-","",Datos!$I$16)</f>
        <v/>
      </c>
      <c r="I691" s="406" t="str">
        <f>IF($C691="","",Datos!$G$16)</f>
        <v/>
      </c>
      <c r="J691" s="407" t="str">
        <f>IF($B691="-","",INDEX('Res.Aux.'!$A$12:$AE$722,MATCH($B691,'Res.Aux.'!$Y$12:$Y$722,0),MATCH(J$6,'Res.Aux.'!$A$14:$AE$14,0)))</f>
        <v/>
      </c>
      <c r="K691" s="408" t="str">
        <f>IF($C691="","",Datos!$H$26)</f>
        <v/>
      </c>
      <c r="L691" s="409" t="str">
        <f>IF($I691="","",INDEX(Datos!$D$25:$I$33,MATCH('G. VAR. MAKRO'!$M691,Datos!$E$25:$E$33,0),MATCH('G. VAR. MAKRO'!$L$6,Datos!$D$26:$I$26,0)))</f>
        <v/>
      </c>
      <c r="M691" s="407" t="str">
        <f>IF($I691="","",INDEX('Res.Aux.'!$A$12:$AE$722,MATCH($B691,'Res.Aux.'!$Y$12:$Y$722,0),MATCH(M$6,'Res.Aux.'!$A$22:$AE$22,0)))</f>
        <v/>
      </c>
      <c r="N691" s="410" t="str">
        <f>IF($B691="-","",INDEX('Res.Aux.'!$A$12:$AE$722,MATCH($B691,'Res.Aux.'!$Y$12:$Y$722,0),MATCH(N$6,'Res.Aux.'!$A$14:$AE$14,0)))</f>
        <v/>
      </c>
      <c r="O691" s="411"/>
      <c r="P691" s="412" t="str">
        <f t="shared" si="183"/>
        <v/>
      </c>
      <c r="Q691" s="413" t="str">
        <f t="shared" si="186"/>
        <v>ù</v>
      </c>
      <c r="R691" s="414" t="str">
        <f>IF($B691="-","",INDEX('Res.Aux.'!$A$12:$AE$722,MATCH($B691,'Res.Aux.'!$Y$12:$Y$722,0),MATCH(R$6,'Res.Aux.'!$A$15:$AE$15,0)))</f>
        <v/>
      </c>
      <c r="S691" s="415" t="str">
        <f>IF($B691="-","",INDEX('Res.Aux.'!$A$12:$AE$722,MATCH($B691,'Res.Aux.'!$Y$12:$Y$722,0),MATCH(S$6,'Res.Aux.'!$A$15:$AE$15,0)))</f>
        <v/>
      </c>
      <c r="T691" s="415" t="str">
        <f>IF($B691="-","",INDEX('Res.Aux.'!$A$12:$AE$722,MATCH($B691,'Res.Aux.'!$Y$12:$Y$722,0),MATCH(T$6,'Res.Aux.'!$A$15:$AE$15,0)))</f>
        <v/>
      </c>
      <c r="U691" s="416" t="str">
        <f>IF($B691="-","",INDEX('Res.Aux.'!$A$12:$AE$722,MATCH($B691,'Res.Aux.'!$Y$12:$Y$722,0),MATCH(U$6,'Res.Aux.'!$A$15:$AE$15,0)))</f>
        <v/>
      </c>
      <c r="V691" s="417"/>
      <c r="W691" s="414" t="str">
        <f t="shared" si="187"/>
        <v>-</v>
      </c>
      <c r="X691" s="415" t="str">
        <f t="shared" si="188"/>
        <v>-</v>
      </c>
      <c r="Y691" s="415" t="str">
        <f t="shared" si="189"/>
        <v>-</v>
      </c>
      <c r="Z691" s="416" t="str">
        <f t="shared" si="190"/>
        <v>-</v>
      </c>
      <c r="AA691" s="417"/>
      <c r="AB691" s="414" t="str">
        <f t="shared" si="191"/>
        <v>-</v>
      </c>
      <c r="AC691" s="415" t="str">
        <f t="shared" si="192"/>
        <v>-</v>
      </c>
      <c r="AD691" s="415" t="str">
        <f t="shared" si="193"/>
        <v>-</v>
      </c>
      <c r="AE691" s="416" t="str">
        <f t="shared" si="194"/>
        <v>-</v>
      </c>
      <c r="AF691" s="417"/>
      <c r="AG691" s="410" t="str">
        <f t="shared" si="195"/>
        <v>-</v>
      </c>
      <c r="AH691" s="417"/>
      <c r="AI691" s="418" t="str">
        <f t="shared" si="196"/>
        <v>ù</v>
      </c>
      <c r="AJ691" s="419" t="str">
        <f t="shared" si="197"/>
        <v>~</v>
      </c>
      <c r="AK691" s="417"/>
      <c r="AL691" s="414" t="str">
        <f t="shared" si="198"/>
        <v>-</v>
      </c>
      <c r="AM691" s="416" t="str">
        <f t="shared" si="199"/>
        <v>-</v>
      </c>
    </row>
    <row r="692" spans="2:39" ht="15" x14ac:dyDescent="0.3">
      <c r="B692" s="400" t="str">
        <f>IF(MAX(B$7:B691)+1&gt;MAX('Res.Aux.'!$Y$23:$Y$722),"-",MAX(B$7:B691)+1)</f>
        <v>-</v>
      </c>
      <c r="C692" s="401" t="str">
        <f>IF($B692="-","",INDEX('Res.Aux.'!$A$12:$AE$722,MATCH($B692,'Res.Aux.'!$Y$12:$Y$722,0),MATCH(C$6,'Res.Aux.'!$A$14:$AE$14,0)))</f>
        <v/>
      </c>
      <c r="D692" s="402" t="str">
        <f t="shared" si="184"/>
        <v/>
      </c>
      <c r="E692" s="403" t="str">
        <f>IF($B692="-","",INDEX('Res.Aux.'!$A$12:$AE$722,MATCH($B692,'Res.Aux.'!$Y$12:$Y$722,0),MATCH(E$6,'Res.Aux.'!$A$14:$AE$14,0)))</f>
        <v/>
      </c>
      <c r="F692" s="402" t="str">
        <f t="shared" si="185"/>
        <v/>
      </c>
      <c r="G692" s="404" t="str">
        <f>IF($B692="-","",INDEX('Res.Aux.'!$A$12:$AE$722,MATCH($B692,'Res.Aux.'!$Y$12:$Y$722,0),MATCH(G$6,'Res.Aux.'!$A$14:$AE$14,0)))</f>
        <v/>
      </c>
      <c r="H692" s="405" t="str">
        <f>IF($B692="-","",Datos!$I$16)</f>
        <v/>
      </c>
      <c r="I692" s="406" t="str">
        <f>IF($C692="","",Datos!$G$16)</f>
        <v/>
      </c>
      <c r="J692" s="407" t="str">
        <f>IF($B692="-","",INDEX('Res.Aux.'!$A$12:$AE$722,MATCH($B692,'Res.Aux.'!$Y$12:$Y$722,0),MATCH(J$6,'Res.Aux.'!$A$14:$AE$14,0)))</f>
        <v/>
      </c>
      <c r="K692" s="408" t="str">
        <f>IF($C692="","",Datos!$H$26)</f>
        <v/>
      </c>
      <c r="L692" s="409" t="str">
        <f>IF($I692="","",INDEX(Datos!$D$25:$I$33,MATCH('G. VAR. MAKRO'!$M692,Datos!$E$25:$E$33,0),MATCH('G. VAR. MAKRO'!$L$6,Datos!$D$26:$I$26,0)))</f>
        <v/>
      </c>
      <c r="M692" s="407" t="str">
        <f>IF($I692="","",INDEX('Res.Aux.'!$A$12:$AE$722,MATCH($B692,'Res.Aux.'!$Y$12:$Y$722,0),MATCH(M$6,'Res.Aux.'!$A$22:$AE$22,0)))</f>
        <v/>
      </c>
      <c r="N692" s="410" t="str">
        <f>IF($B692="-","",INDEX('Res.Aux.'!$A$12:$AE$722,MATCH($B692,'Res.Aux.'!$Y$12:$Y$722,0),MATCH(N$6,'Res.Aux.'!$A$14:$AE$14,0)))</f>
        <v/>
      </c>
      <c r="O692" s="411"/>
      <c r="P692" s="412" t="str">
        <f t="shared" si="183"/>
        <v/>
      </c>
      <c r="Q692" s="413" t="str">
        <f t="shared" si="186"/>
        <v>ù</v>
      </c>
      <c r="R692" s="414" t="str">
        <f>IF($B692="-","",INDEX('Res.Aux.'!$A$12:$AE$722,MATCH($B692,'Res.Aux.'!$Y$12:$Y$722,0),MATCH(R$6,'Res.Aux.'!$A$15:$AE$15,0)))</f>
        <v/>
      </c>
      <c r="S692" s="415" t="str">
        <f>IF($B692="-","",INDEX('Res.Aux.'!$A$12:$AE$722,MATCH($B692,'Res.Aux.'!$Y$12:$Y$722,0),MATCH(S$6,'Res.Aux.'!$A$15:$AE$15,0)))</f>
        <v/>
      </c>
      <c r="T692" s="415" t="str">
        <f>IF($B692="-","",INDEX('Res.Aux.'!$A$12:$AE$722,MATCH($B692,'Res.Aux.'!$Y$12:$Y$722,0),MATCH(T$6,'Res.Aux.'!$A$15:$AE$15,0)))</f>
        <v/>
      </c>
      <c r="U692" s="416" t="str">
        <f>IF($B692="-","",INDEX('Res.Aux.'!$A$12:$AE$722,MATCH($B692,'Res.Aux.'!$Y$12:$Y$722,0),MATCH(U$6,'Res.Aux.'!$A$15:$AE$15,0)))</f>
        <v/>
      </c>
      <c r="V692" s="417"/>
      <c r="W692" s="414" t="str">
        <f t="shared" si="187"/>
        <v>-</v>
      </c>
      <c r="X692" s="415" t="str">
        <f t="shared" si="188"/>
        <v>-</v>
      </c>
      <c r="Y692" s="415" t="str">
        <f t="shared" si="189"/>
        <v>-</v>
      </c>
      <c r="Z692" s="416" t="str">
        <f t="shared" si="190"/>
        <v>-</v>
      </c>
      <c r="AA692" s="417"/>
      <c r="AB692" s="414" t="str">
        <f t="shared" si="191"/>
        <v>-</v>
      </c>
      <c r="AC692" s="415" t="str">
        <f t="shared" si="192"/>
        <v>-</v>
      </c>
      <c r="AD692" s="415" t="str">
        <f t="shared" si="193"/>
        <v>-</v>
      </c>
      <c r="AE692" s="416" t="str">
        <f t="shared" si="194"/>
        <v>-</v>
      </c>
      <c r="AF692" s="417"/>
      <c r="AG692" s="410" t="str">
        <f t="shared" si="195"/>
        <v>-</v>
      </c>
      <c r="AH692" s="417"/>
      <c r="AI692" s="418" t="str">
        <f t="shared" si="196"/>
        <v>ù</v>
      </c>
      <c r="AJ692" s="419" t="str">
        <f t="shared" si="197"/>
        <v>~</v>
      </c>
      <c r="AK692" s="417"/>
      <c r="AL692" s="414" t="str">
        <f t="shared" si="198"/>
        <v>-</v>
      </c>
      <c r="AM692" s="416" t="str">
        <f t="shared" si="199"/>
        <v>-</v>
      </c>
    </row>
    <row r="693" spans="2:39" ht="15" x14ac:dyDescent="0.3">
      <c r="B693" s="400" t="str">
        <f>IF(MAX(B$7:B692)+1&gt;MAX('Res.Aux.'!$Y$23:$Y$722),"-",MAX(B$7:B692)+1)</f>
        <v>-</v>
      </c>
      <c r="C693" s="401" t="str">
        <f>IF($B693="-","",INDEX('Res.Aux.'!$A$12:$AE$722,MATCH($B693,'Res.Aux.'!$Y$12:$Y$722,0),MATCH(C$6,'Res.Aux.'!$A$14:$AE$14,0)))</f>
        <v/>
      </c>
      <c r="D693" s="402" t="str">
        <f t="shared" si="184"/>
        <v/>
      </c>
      <c r="E693" s="403" t="str">
        <f>IF($B693="-","",INDEX('Res.Aux.'!$A$12:$AE$722,MATCH($B693,'Res.Aux.'!$Y$12:$Y$722,0),MATCH(E$6,'Res.Aux.'!$A$14:$AE$14,0)))</f>
        <v/>
      </c>
      <c r="F693" s="402" t="str">
        <f t="shared" si="185"/>
        <v/>
      </c>
      <c r="G693" s="404" t="str">
        <f>IF($B693="-","",INDEX('Res.Aux.'!$A$12:$AE$722,MATCH($B693,'Res.Aux.'!$Y$12:$Y$722,0),MATCH(G$6,'Res.Aux.'!$A$14:$AE$14,0)))</f>
        <v/>
      </c>
      <c r="H693" s="405" t="str">
        <f>IF($B693="-","",Datos!$I$16)</f>
        <v/>
      </c>
      <c r="I693" s="406" t="str">
        <f>IF($C693="","",Datos!$G$16)</f>
        <v/>
      </c>
      <c r="J693" s="407" t="str">
        <f>IF($B693="-","",INDEX('Res.Aux.'!$A$12:$AE$722,MATCH($B693,'Res.Aux.'!$Y$12:$Y$722,0),MATCH(J$6,'Res.Aux.'!$A$14:$AE$14,0)))</f>
        <v/>
      </c>
      <c r="K693" s="408" t="str">
        <f>IF($C693="","",Datos!$H$26)</f>
        <v/>
      </c>
      <c r="L693" s="409" t="str">
        <f>IF($I693="","",INDEX(Datos!$D$25:$I$33,MATCH('G. VAR. MAKRO'!$M693,Datos!$E$25:$E$33,0),MATCH('G. VAR. MAKRO'!$L$6,Datos!$D$26:$I$26,0)))</f>
        <v/>
      </c>
      <c r="M693" s="407" t="str">
        <f>IF($I693="","",INDEX('Res.Aux.'!$A$12:$AE$722,MATCH($B693,'Res.Aux.'!$Y$12:$Y$722,0),MATCH(M$6,'Res.Aux.'!$A$22:$AE$22,0)))</f>
        <v/>
      </c>
      <c r="N693" s="410" t="str">
        <f>IF($B693="-","",INDEX('Res.Aux.'!$A$12:$AE$722,MATCH($B693,'Res.Aux.'!$Y$12:$Y$722,0),MATCH(N$6,'Res.Aux.'!$A$14:$AE$14,0)))</f>
        <v/>
      </c>
      <c r="O693" s="411"/>
      <c r="P693" s="412" t="str">
        <f t="shared" si="183"/>
        <v/>
      </c>
      <c r="Q693" s="413" t="str">
        <f t="shared" si="186"/>
        <v>ù</v>
      </c>
      <c r="R693" s="414" t="str">
        <f>IF($B693="-","",INDEX('Res.Aux.'!$A$12:$AE$722,MATCH($B693,'Res.Aux.'!$Y$12:$Y$722,0),MATCH(R$6,'Res.Aux.'!$A$15:$AE$15,0)))</f>
        <v/>
      </c>
      <c r="S693" s="415" t="str">
        <f>IF($B693="-","",INDEX('Res.Aux.'!$A$12:$AE$722,MATCH($B693,'Res.Aux.'!$Y$12:$Y$722,0),MATCH(S$6,'Res.Aux.'!$A$15:$AE$15,0)))</f>
        <v/>
      </c>
      <c r="T693" s="415" t="str">
        <f>IF($B693="-","",INDEX('Res.Aux.'!$A$12:$AE$722,MATCH($B693,'Res.Aux.'!$Y$12:$Y$722,0),MATCH(T$6,'Res.Aux.'!$A$15:$AE$15,0)))</f>
        <v/>
      </c>
      <c r="U693" s="416" t="str">
        <f>IF($B693="-","",INDEX('Res.Aux.'!$A$12:$AE$722,MATCH($B693,'Res.Aux.'!$Y$12:$Y$722,0),MATCH(U$6,'Res.Aux.'!$A$15:$AE$15,0)))</f>
        <v/>
      </c>
      <c r="V693" s="417"/>
      <c r="W693" s="414" t="str">
        <f t="shared" si="187"/>
        <v>-</v>
      </c>
      <c r="X693" s="415" t="str">
        <f t="shared" si="188"/>
        <v>-</v>
      </c>
      <c r="Y693" s="415" t="str">
        <f t="shared" si="189"/>
        <v>-</v>
      </c>
      <c r="Z693" s="416" t="str">
        <f t="shared" si="190"/>
        <v>-</v>
      </c>
      <c r="AA693" s="417"/>
      <c r="AB693" s="414" t="str">
        <f t="shared" si="191"/>
        <v>-</v>
      </c>
      <c r="AC693" s="415" t="str">
        <f t="shared" si="192"/>
        <v>-</v>
      </c>
      <c r="AD693" s="415" t="str">
        <f t="shared" si="193"/>
        <v>-</v>
      </c>
      <c r="AE693" s="416" t="str">
        <f t="shared" si="194"/>
        <v>-</v>
      </c>
      <c r="AF693" s="417"/>
      <c r="AG693" s="410" t="str">
        <f t="shared" si="195"/>
        <v>-</v>
      </c>
      <c r="AH693" s="417"/>
      <c r="AI693" s="418" t="str">
        <f t="shared" si="196"/>
        <v>ù</v>
      </c>
      <c r="AJ693" s="419" t="str">
        <f t="shared" si="197"/>
        <v>~</v>
      </c>
      <c r="AK693" s="417"/>
      <c r="AL693" s="414" t="str">
        <f t="shared" si="198"/>
        <v>-</v>
      </c>
      <c r="AM693" s="416" t="str">
        <f t="shared" si="199"/>
        <v>-</v>
      </c>
    </row>
    <row r="694" spans="2:39" ht="15" x14ac:dyDescent="0.3">
      <c r="B694" s="400" t="str">
        <f>IF(MAX(B$7:B693)+1&gt;MAX('Res.Aux.'!$Y$23:$Y$722),"-",MAX(B$7:B693)+1)</f>
        <v>-</v>
      </c>
      <c r="C694" s="401" t="str">
        <f>IF($B694="-","",INDEX('Res.Aux.'!$A$12:$AE$722,MATCH($B694,'Res.Aux.'!$Y$12:$Y$722,0),MATCH(C$6,'Res.Aux.'!$A$14:$AE$14,0)))</f>
        <v/>
      </c>
      <c r="D694" s="402" t="str">
        <f t="shared" si="184"/>
        <v/>
      </c>
      <c r="E694" s="403" t="str">
        <f>IF($B694="-","",INDEX('Res.Aux.'!$A$12:$AE$722,MATCH($B694,'Res.Aux.'!$Y$12:$Y$722,0),MATCH(E$6,'Res.Aux.'!$A$14:$AE$14,0)))</f>
        <v/>
      </c>
      <c r="F694" s="402" t="str">
        <f t="shared" si="185"/>
        <v/>
      </c>
      <c r="G694" s="404" t="str">
        <f>IF($B694="-","",INDEX('Res.Aux.'!$A$12:$AE$722,MATCH($B694,'Res.Aux.'!$Y$12:$Y$722,0),MATCH(G$6,'Res.Aux.'!$A$14:$AE$14,0)))</f>
        <v/>
      </c>
      <c r="H694" s="405" t="str">
        <f>IF($B694="-","",Datos!$I$16)</f>
        <v/>
      </c>
      <c r="I694" s="406" t="str">
        <f>IF($C694="","",Datos!$G$16)</f>
        <v/>
      </c>
      <c r="J694" s="407" t="str">
        <f>IF($B694="-","",INDEX('Res.Aux.'!$A$12:$AE$722,MATCH($B694,'Res.Aux.'!$Y$12:$Y$722,0),MATCH(J$6,'Res.Aux.'!$A$14:$AE$14,0)))</f>
        <v/>
      </c>
      <c r="K694" s="408" t="str">
        <f>IF($C694="","",Datos!$H$26)</f>
        <v/>
      </c>
      <c r="L694" s="409" t="str">
        <f>IF($I694="","",INDEX(Datos!$D$25:$I$33,MATCH('G. VAR. MAKRO'!$M694,Datos!$E$25:$E$33,0),MATCH('G. VAR. MAKRO'!$L$6,Datos!$D$26:$I$26,0)))</f>
        <v/>
      </c>
      <c r="M694" s="407" t="str">
        <f>IF($I694="","",INDEX('Res.Aux.'!$A$12:$AE$722,MATCH($B694,'Res.Aux.'!$Y$12:$Y$722,0),MATCH(M$6,'Res.Aux.'!$A$22:$AE$22,0)))</f>
        <v/>
      </c>
      <c r="N694" s="410" t="str">
        <f>IF($B694="-","",INDEX('Res.Aux.'!$A$12:$AE$722,MATCH($B694,'Res.Aux.'!$Y$12:$Y$722,0),MATCH(N$6,'Res.Aux.'!$A$14:$AE$14,0)))</f>
        <v/>
      </c>
      <c r="O694" s="411"/>
      <c r="P694" s="412" t="str">
        <f t="shared" si="183"/>
        <v/>
      </c>
      <c r="Q694" s="413" t="str">
        <f t="shared" si="186"/>
        <v>ù</v>
      </c>
      <c r="R694" s="414" t="str">
        <f>IF($B694="-","",INDEX('Res.Aux.'!$A$12:$AE$722,MATCH($B694,'Res.Aux.'!$Y$12:$Y$722,0),MATCH(R$6,'Res.Aux.'!$A$15:$AE$15,0)))</f>
        <v/>
      </c>
      <c r="S694" s="415" t="str">
        <f>IF($B694="-","",INDEX('Res.Aux.'!$A$12:$AE$722,MATCH($B694,'Res.Aux.'!$Y$12:$Y$722,0),MATCH(S$6,'Res.Aux.'!$A$15:$AE$15,0)))</f>
        <v/>
      </c>
      <c r="T694" s="415" t="str">
        <f>IF($B694="-","",INDEX('Res.Aux.'!$A$12:$AE$722,MATCH($B694,'Res.Aux.'!$Y$12:$Y$722,0),MATCH(T$6,'Res.Aux.'!$A$15:$AE$15,0)))</f>
        <v/>
      </c>
      <c r="U694" s="416" t="str">
        <f>IF($B694="-","",INDEX('Res.Aux.'!$A$12:$AE$722,MATCH($B694,'Res.Aux.'!$Y$12:$Y$722,0),MATCH(U$6,'Res.Aux.'!$A$15:$AE$15,0)))</f>
        <v/>
      </c>
      <c r="V694" s="417"/>
      <c r="W694" s="414" t="str">
        <f t="shared" si="187"/>
        <v>-</v>
      </c>
      <c r="X694" s="415" t="str">
        <f t="shared" si="188"/>
        <v>-</v>
      </c>
      <c r="Y694" s="415" t="str">
        <f t="shared" si="189"/>
        <v>-</v>
      </c>
      <c r="Z694" s="416" t="str">
        <f t="shared" si="190"/>
        <v>-</v>
      </c>
      <c r="AA694" s="417"/>
      <c r="AB694" s="414" t="str">
        <f t="shared" si="191"/>
        <v>-</v>
      </c>
      <c r="AC694" s="415" t="str">
        <f t="shared" si="192"/>
        <v>-</v>
      </c>
      <c r="AD694" s="415" t="str">
        <f t="shared" si="193"/>
        <v>-</v>
      </c>
      <c r="AE694" s="416" t="str">
        <f t="shared" si="194"/>
        <v>-</v>
      </c>
      <c r="AF694" s="417"/>
      <c r="AG694" s="410" t="str">
        <f t="shared" si="195"/>
        <v>-</v>
      </c>
      <c r="AH694" s="417"/>
      <c r="AI694" s="418" t="str">
        <f t="shared" si="196"/>
        <v>ù</v>
      </c>
      <c r="AJ694" s="419" t="str">
        <f t="shared" si="197"/>
        <v>~</v>
      </c>
      <c r="AK694" s="417"/>
      <c r="AL694" s="414" t="str">
        <f t="shared" si="198"/>
        <v>-</v>
      </c>
      <c r="AM694" s="416" t="str">
        <f t="shared" si="199"/>
        <v>-</v>
      </c>
    </row>
    <row r="695" spans="2:39" ht="15" x14ac:dyDescent="0.3">
      <c r="B695" s="400" t="str">
        <f>IF(MAX(B$7:B694)+1&gt;MAX('Res.Aux.'!$Y$23:$Y$722),"-",MAX(B$7:B694)+1)</f>
        <v>-</v>
      </c>
      <c r="C695" s="401" t="str">
        <f>IF($B695="-","",INDEX('Res.Aux.'!$A$12:$AE$722,MATCH($B695,'Res.Aux.'!$Y$12:$Y$722,0),MATCH(C$6,'Res.Aux.'!$A$14:$AE$14,0)))</f>
        <v/>
      </c>
      <c r="D695" s="402" t="str">
        <f t="shared" si="184"/>
        <v/>
      </c>
      <c r="E695" s="403" t="str">
        <f>IF($B695="-","",INDEX('Res.Aux.'!$A$12:$AE$722,MATCH($B695,'Res.Aux.'!$Y$12:$Y$722,0),MATCH(E$6,'Res.Aux.'!$A$14:$AE$14,0)))</f>
        <v/>
      </c>
      <c r="F695" s="402" t="str">
        <f t="shared" si="185"/>
        <v/>
      </c>
      <c r="G695" s="404" t="str">
        <f>IF($B695="-","",INDEX('Res.Aux.'!$A$12:$AE$722,MATCH($B695,'Res.Aux.'!$Y$12:$Y$722,0),MATCH(G$6,'Res.Aux.'!$A$14:$AE$14,0)))</f>
        <v/>
      </c>
      <c r="H695" s="405" t="str">
        <f>IF($B695="-","",Datos!$I$16)</f>
        <v/>
      </c>
      <c r="I695" s="406" t="str">
        <f>IF($C695="","",Datos!$G$16)</f>
        <v/>
      </c>
      <c r="J695" s="407" t="str">
        <f>IF($B695="-","",INDEX('Res.Aux.'!$A$12:$AE$722,MATCH($B695,'Res.Aux.'!$Y$12:$Y$722,0),MATCH(J$6,'Res.Aux.'!$A$14:$AE$14,0)))</f>
        <v/>
      </c>
      <c r="K695" s="408" t="str">
        <f>IF($C695="","",Datos!$H$26)</f>
        <v/>
      </c>
      <c r="L695" s="409" t="str">
        <f>IF($I695="","",INDEX(Datos!$D$25:$I$33,MATCH('G. VAR. MAKRO'!$M695,Datos!$E$25:$E$33,0),MATCH('G. VAR. MAKRO'!$L$6,Datos!$D$26:$I$26,0)))</f>
        <v/>
      </c>
      <c r="M695" s="407" t="str">
        <f>IF($I695="","",INDEX('Res.Aux.'!$A$12:$AE$722,MATCH($B695,'Res.Aux.'!$Y$12:$Y$722,0),MATCH(M$6,'Res.Aux.'!$A$22:$AE$22,0)))</f>
        <v/>
      </c>
      <c r="N695" s="410" t="str">
        <f>IF($B695="-","",INDEX('Res.Aux.'!$A$12:$AE$722,MATCH($B695,'Res.Aux.'!$Y$12:$Y$722,0),MATCH(N$6,'Res.Aux.'!$A$14:$AE$14,0)))</f>
        <v/>
      </c>
      <c r="O695" s="411"/>
      <c r="P695" s="412" t="str">
        <f t="shared" si="183"/>
        <v/>
      </c>
      <c r="Q695" s="413" t="str">
        <f t="shared" si="186"/>
        <v>ù</v>
      </c>
      <c r="R695" s="414" t="str">
        <f>IF($B695="-","",INDEX('Res.Aux.'!$A$12:$AE$722,MATCH($B695,'Res.Aux.'!$Y$12:$Y$722,0),MATCH(R$6,'Res.Aux.'!$A$15:$AE$15,0)))</f>
        <v/>
      </c>
      <c r="S695" s="415" t="str">
        <f>IF($B695="-","",INDEX('Res.Aux.'!$A$12:$AE$722,MATCH($B695,'Res.Aux.'!$Y$12:$Y$722,0),MATCH(S$6,'Res.Aux.'!$A$15:$AE$15,0)))</f>
        <v/>
      </c>
      <c r="T695" s="415" t="str">
        <f>IF($B695="-","",INDEX('Res.Aux.'!$A$12:$AE$722,MATCH($B695,'Res.Aux.'!$Y$12:$Y$722,0),MATCH(T$6,'Res.Aux.'!$A$15:$AE$15,0)))</f>
        <v/>
      </c>
      <c r="U695" s="416" t="str">
        <f>IF($B695="-","",INDEX('Res.Aux.'!$A$12:$AE$722,MATCH($B695,'Res.Aux.'!$Y$12:$Y$722,0),MATCH(U$6,'Res.Aux.'!$A$15:$AE$15,0)))</f>
        <v/>
      </c>
      <c r="V695" s="417"/>
      <c r="W695" s="414" t="str">
        <f t="shared" si="187"/>
        <v>-</v>
      </c>
      <c r="X695" s="415" t="str">
        <f t="shared" si="188"/>
        <v>-</v>
      </c>
      <c r="Y695" s="415" t="str">
        <f t="shared" si="189"/>
        <v>-</v>
      </c>
      <c r="Z695" s="416" t="str">
        <f t="shared" si="190"/>
        <v>-</v>
      </c>
      <c r="AA695" s="417"/>
      <c r="AB695" s="414" t="str">
        <f t="shared" si="191"/>
        <v>-</v>
      </c>
      <c r="AC695" s="415" t="str">
        <f t="shared" si="192"/>
        <v>-</v>
      </c>
      <c r="AD695" s="415" t="str">
        <f t="shared" si="193"/>
        <v>-</v>
      </c>
      <c r="AE695" s="416" t="str">
        <f t="shared" si="194"/>
        <v>-</v>
      </c>
      <c r="AF695" s="417"/>
      <c r="AG695" s="410" t="str">
        <f t="shared" si="195"/>
        <v>-</v>
      </c>
      <c r="AH695" s="417"/>
      <c r="AI695" s="418" t="str">
        <f t="shared" si="196"/>
        <v>ù</v>
      </c>
      <c r="AJ695" s="419" t="str">
        <f t="shared" si="197"/>
        <v>~</v>
      </c>
      <c r="AK695" s="417"/>
      <c r="AL695" s="414" t="str">
        <f t="shared" si="198"/>
        <v>-</v>
      </c>
      <c r="AM695" s="416" t="str">
        <f t="shared" si="199"/>
        <v>-</v>
      </c>
    </row>
    <row r="696" spans="2:39" ht="15" x14ac:dyDescent="0.3">
      <c r="B696" s="400" t="str">
        <f>IF(MAX(B$7:B695)+1&gt;MAX('Res.Aux.'!$Y$23:$Y$722),"-",MAX(B$7:B695)+1)</f>
        <v>-</v>
      </c>
      <c r="C696" s="401" t="str">
        <f>IF($B696="-","",INDEX('Res.Aux.'!$A$12:$AE$722,MATCH($B696,'Res.Aux.'!$Y$12:$Y$722,0),MATCH(C$6,'Res.Aux.'!$A$14:$AE$14,0)))</f>
        <v/>
      </c>
      <c r="D696" s="402" t="str">
        <f t="shared" si="184"/>
        <v/>
      </c>
      <c r="E696" s="403" t="str">
        <f>IF($B696="-","",INDEX('Res.Aux.'!$A$12:$AE$722,MATCH($B696,'Res.Aux.'!$Y$12:$Y$722,0),MATCH(E$6,'Res.Aux.'!$A$14:$AE$14,0)))</f>
        <v/>
      </c>
      <c r="F696" s="402" t="str">
        <f t="shared" si="185"/>
        <v/>
      </c>
      <c r="G696" s="404" t="str">
        <f>IF($B696="-","",INDEX('Res.Aux.'!$A$12:$AE$722,MATCH($B696,'Res.Aux.'!$Y$12:$Y$722,0),MATCH(G$6,'Res.Aux.'!$A$14:$AE$14,0)))</f>
        <v/>
      </c>
      <c r="H696" s="405" t="str">
        <f>IF($B696="-","",Datos!$I$16)</f>
        <v/>
      </c>
      <c r="I696" s="406" t="str">
        <f>IF($C696="","",Datos!$G$16)</f>
        <v/>
      </c>
      <c r="J696" s="407" t="str">
        <f>IF($B696="-","",INDEX('Res.Aux.'!$A$12:$AE$722,MATCH($B696,'Res.Aux.'!$Y$12:$Y$722,0),MATCH(J$6,'Res.Aux.'!$A$14:$AE$14,0)))</f>
        <v/>
      </c>
      <c r="K696" s="408" t="str">
        <f>IF($C696="","",Datos!$H$26)</f>
        <v/>
      </c>
      <c r="L696" s="409" t="str">
        <f>IF($I696="","",INDEX(Datos!$D$25:$I$33,MATCH('G. VAR. MAKRO'!$M696,Datos!$E$25:$E$33,0),MATCH('G. VAR. MAKRO'!$L$6,Datos!$D$26:$I$26,0)))</f>
        <v/>
      </c>
      <c r="M696" s="407" t="str">
        <f>IF($I696="","",INDEX('Res.Aux.'!$A$12:$AE$722,MATCH($B696,'Res.Aux.'!$Y$12:$Y$722,0),MATCH(M$6,'Res.Aux.'!$A$22:$AE$22,0)))</f>
        <v/>
      </c>
      <c r="N696" s="410" t="str">
        <f>IF($B696="-","",INDEX('Res.Aux.'!$A$12:$AE$722,MATCH($B696,'Res.Aux.'!$Y$12:$Y$722,0),MATCH(N$6,'Res.Aux.'!$A$14:$AE$14,0)))</f>
        <v/>
      </c>
      <c r="O696" s="411"/>
      <c r="P696" s="412" t="str">
        <f t="shared" si="183"/>
        <v/>
      </c>
      <c r="Q696" s="413" t="str">
        <f t="shared" si="186"/>
        <v>ù</v>
      </c>
      <c r="R696" s="414" t="str">
        <f>IF($B696="-","",INDEX('Res.Aux.'!$A$12:$AE$722,MATCH($B696,'Res.Aux.'!$Y$12:$Y$722,0),MATCH(R$6,'Res.Aux.'!$A$15:$AE$15,0)))</f>
        <v/>
      </c>
      <c r="S696" s="415" t="str">
        <f>IF($B696="-","",INDEX('Res.Aux.'!$A$12:$AE$722,MATCH($B696,'Res.Aux.'!$Y$12:$Y$722,0),MATCH(S$6,'Res.Aux.'!$A$15:$AE$15,0)))</f>
        <v/>
      </c>
      <c r="T696" s="415" t="str">
        <f>IF($B696="-","",INDEX('Res.Aux.'!$A$12:$AE$722,MATCH($B696,'Res.Aux.'!$Y$12:$Y$722,0),MATCH(T$6,'Res.Aux.'!$A$15:$AE$15,0)))</f>
        <v/>
      </c>
      <c r="U696" s="416" t="str">
        <f>IF($B696="-","",INDEX('Res.Aux.'!$A$12:$AE$722,MATCH($B696,'Res.Aux.'!$Y$12:$Y$722,0),MATCH(U$6,'Res.Aux.'!$A$15:$AE$15,0)))</f>
        <v/>
      </c>
      <c r="V696" s="417"/>
      <c r="W696" s="414" t="str">
        <f t="shared" si="187"/>
        <v>-</v>
      </c>
      <c r="X696" s="415" t="str">
        <f t="shared" si="188"/>
        <v>-</v>
      </c>
      <c r="Y696" s="415" t="str">
        <f t="shared" si="189"/>
        <v>-</v>
      </c>
      <c r="Z696" s="416" t="str">
        <f t="shared" si="190"/>
        <v>-</v>
      </c>
      <c r="AA696" s="417"/>
      <c r="AB696" s="414" t="str">
        <f t="shared" si="191"/>
        <v>-</v>
      </c>
      <c r="AC696" s="415" t="str">
        <f t="shared" si="192"/>
        <v>-</v>
      </c>
      <c r="AD696" s="415" t="str">
        <f t="shared" si="193"/>
        <v>-</v>
      </c>
      <c r="AE696" s="416" t="str">
        <f t="shared" si="194"/>
        <v>-</v>
      </c>
      <c r="AF696" s="417"/>
      <c r="AG696" s="410" t="str">
        <f t="shared" si="195"/>
        <v>-</v>
      </c>
      <c r="AH696" s="417"/>
      <c r="AI696" s="418" t="str">
        <f t="shared" si="196"/>
        <v>ù</v>
      </c>
      <c r="AJ696" s="419" t="str">
        <f t="shared" si="197"/>
        <v>~</v>
      </c>
      <c r="AK696" s="417"/>
      <c r="AL696" s="414" t="str">
        <f t="shared" si="198"/>
        <v>-</v>
      </c>
      <c r="AM696" s="416" t="str">
        <f t="shared" si="199"/>
        <v>-</v>
      </c>
    </row>
    <row r="697" spans="2:39" ht="15" x14ac:dyDescent="0.3">
      <c r="B697" s="400" t="str">
        <f>IF(MAX(B$7:B696)+1&gt;MAX('Res.Aux.'!$Y$23:$Y$722),"-",MAX(B$7:B696)+1)</f>
        <v>-</v>
      </c>
      <c r="C697" s="401" t="str">
        <f>IF($B697="-","",INDEX('Res.Aux.'!$A$12:$AE$722,MATCH($B697,'Res.Aux.'!$Y$12:$Y$722,0),MATCH(C$6,'Res.Aux.'!$A$14:$AE$14,0)))</f>
        <v/>
      </c>
      <c r="D697" s="402" t="str">
        <f t="shared" si="184"/>
        <v/>
      </c>
      <c r="E697" s="403" t="str">
        <f>IF($B697="-","",INDEX('Res.Aux.'!$A$12:$AE$722,MATCH($B697,'Res.Aux.'!$Y$12:$Y$722,0),MATCH(E$6,'Res.Aux.'!$A$14:$AE$14,0)))</f>
        <v/>
      </c>
      <c r="F697" s="402" t="str">
        <f t="shared" si="185"/>
        <v/>
      </c>
      <c r="G697" s="404" t="str">
        <f>IF($B697="-","",INDEX('Res.Aux.'!$A$12:$AE$722,MATCH($B697,'Res.Aux.'!$Y$12:$Y$722,0),MATCH(G$6,'Res.Aux.'!$A$14:$AE$14,0)))</f>
        <v/>
      </c>
      <c r="H697" s="405" t="str">
        <f>IF($B697="-","",Datos!$I$16)</f>
        <v/>
      </c>
      <c r="I697" s="406" t="str">
        <f>IF($C697="","",Datos!$G$16)</f>
        <v/>
      </c>
      <c r="J697" s="407" t="str">
        <f>IF($B697="-","",INDEX('Res.Aux.'!$A$12:$AE$722,MATCH($B697,'Res.Aux.'!$Y$12:$Y$722,0),MATCH(J$6,'Res.Aux.'!$A$14:$AE$14,0)))</f>
        <v/>
      </c>
      <c r="K697" s="408" t="str">
        <f>IF($C697="","",Datos!$H$26)</f>
        <v/>
      </c>
      <c r="L697" s="409" t="str">
        <f>IF($I697="","",INDEX(Datos!$D$25:$I$33,MATCH('G. VAR. MAKRO'!$M697,Datos!$E$25:$E$33,0),MATCH('G. VAR. MAKRO'!$L$6,Datos!$D$26:$I$26,0)))</f>
        <v/>
      </c>
      <c r="M697" s="407" t="str">
        <f>IF($I697="","",INDEX('Res.Aux.'!$A$12:$AE$722,MATCH($B697,'Res.Aux.'!$Y$12:$Y$722,0),MATCH(M$6,'Res.Aux.'!$A$22:$AE$22,0)))</f>
        <v/>
      </c>
      <c r="N697" s="410" t="str">
        <f>IF($B697="-","",INDEX('Res.Aux.'!$A$12:$AE$722,MATCH($B697,'Res.Aux.'!$Y$12:$Y$722,0),MATCH(N$6,'Res.Aux.'!$A$14:$AE$14,0)))</f>
        <v/>
      </c>
      <c r="O697" s="411"/>
      <c r="P697" s="412" t="str">
        <f t="shared" si="183"/>
        <v/>
      </c>
      <c r="Q697" s="413" t="str">
        <f t="shared" si="186"/>
        <v>ù</v>
      </c>
      <c r="R697" s="414" t="str">
        <f>IF($B697="-","",INDEX('Res.Aux.'!$A$12:$AE$722,MATCH($B697,'Res.Aux.'!$Y$12:$Y$722,0),MATCH(R$6,'Res.Aux.'!$A$15:$AE$15,0)))</f>
        <v/>
      </c>
      <c r="S697" s="415" t="str">
        <f>IF($B697="-","",INDEX('Res.Aux.'!$A$12:$AE$722,MATCH($B697,'Res.Aux.'!$Y$12:$Y$722,0),MATCH(S$6,'Res.Aux.'!$A$15:$AE$15,0)))</f>
        <v/>
      </c>
      <c r="T697" s="415" t="str">
        <f>IF($B697="-","",INDEX('Res.Aux.'!$A$12:$AE$722,MATCH($B697,'Res.Aux.'!$Y$12:$Y$722,0),MATCH(T$6,'Res.Aux.'!$A$15:$AE$15,0)))</f>
        <v/>
      </c>
      <c r="U697" s="416" t="str">
        <f>IF($B697="-","",INDEX('Res.Aux.'!$A$12:$AE$722,MATCH($B697,'Res.Aux.'!$Y$12:$Y$722,0),MATCH(U$6,'Res.Aux.'!$A$15:$AE$15,0)))</f>
        <v/>
      </c>
      <c r="V697" s="417"/>
      <c r="W697" s="414" t="str">
        <f t="shared" si="187"/>
        <v>-</v>
      </c>
      <c r="X697" s="415" t="str">
        <f t="shared" si="188"/>
        <v>-</v>
      </c>
      <c r="Y697" s="415" t="str">
        <f t="shared" si="189"/>
        <v>-</v>
      </c>
      <c r="Z697" s="416" t="str">
        <f t="shared" si="190"/>
        <v>-</v>
      </c>
      <c r="AA697" s="417"/>
      <c r="AB697" s="414" t="str">
        <f t="shared" si="191"/>
        <v>-</v>
      </c>
      <c r="AC697" s="415" t="str">
        <f t="shared" si="192"/>
        <v>-</v>
      </c>
      <c r="AD697" s="415" t="str">
        <f t="shared" si="193"/>
        <v>-</v>
      </c>
      <c r="AE697" s="416" t="str">
        <f t="shared" si="194"/>
        <v>-</v>
      </c>
      <c r="AF697" s="417"/>
      <c r="AG697" s="410" t="str">
        <f t="shared" si="195"/>
        <v>-</v>
      </c>
      <c r="AH697" s="417"/>
      <c r="AI697" s="418" t="str">
        <f t="shared" si="196"/>
        <v>ù</v>
      </c>
      <c r="AJ697" s="419" t="str">
        <f t="shared" si="197"/>
        <v>~</v>
      </c>
      <c r="AK697" s="417"/>
      <c r="AL697" s="414" t="str">
        <f t="shared" si="198"/>
        <v>-</v>
      </c>
      <c r="AM697" s="416" t="str">
        <f t="shared" si="199"/>
        <v>-</v>
      </c>
    </row>
    <row r="698" spans="2:39" ht="15" x14ac:dyDescent="0.3">
      <c r="B698" s="400" t="str">
        <f>IF(MAX(B$7:B697)+1&gt;MAX('Res.Aux.'!$Y$23:$Y$722),"-",MAX(B$7:B697)+1)</f>
        <v>-</v>
      </c>
      <c r="C698" s="401" t="str">
        <f>IF($B698="-","",INDEX('Res.Aux.'!$A$12:$AE$722,MATCH($B698,'Res.Aux.'!$Y$12:$Y$722,0),MATCH(C$6,'Res.Aux.'!$A$14:$AE$14,0)))</f>
        <v/>
      </c>
      <c r="D698" s="402" t="str">
        <f t="shared" si="184"/>
        <v/>
      </c>
      <c r="E698" s="403" t="str">
        <f>IF($B698="-","",INDEX('Res.Aux.'!$A$12:$AE$722,MATCH($B698,'Res.Aux.'!$Y$12:$Y$722,0),MATCH(E$6,'Res.Aux.'!$A$14:$AE$14,0)))</f>
        <v/>
      </c>
      <c r="F698" s="402" t="str">
        <f t="shared" si="185"/>
        <v/>
      </c>
      <c r="G698" s="404" t="str">
        <f>IF($B698="-","",INDEX('Res.Aux.'!$A$12:$AE$722,MATCH($B698,'Res.Aux.'!$Y$12:$Y$722,0),MATCH(G$6,'Res.Aux.'!$A$14:$AE$14,0)))</f>
        <v/>
      </c>
      <c r="H698" s="405" t="str">
        <f>IF($B698="-","",Datos!$I$16)</f>
        <v/>
      </c>
      <c r="I698" s="406" t="str">
        <f>IF($C698="","",Datos!$G$16)</f>
        <v/>
      </c>
      <c r="J698" s="407" t="str">
        <f>IF($B698="-","",INDEX('Res.Aux.'!$A$12:$AE$722,MATCH($B698,'Res.Aux.'!$Y$12:$Y$722,0),MATCH(J$6,'Res.Aux.'!$A$14:$AE$14,0)))</f>
        <v/>
      </c>
      <c r="K698" s="408" t="str">
        <f>IF($C698="","",Datos!$H$26)</f>
        <v/>
      </c>
      <c r="L698" s="409" t="str">
        <f>IF($I698="","",INDEX(Datos!$D$25:$I$33,MATCH('G. VAR. MAKRO'!$M698,Datos!$E$25:$E$33,0),MATCH('G. VAR. MAKRO'!$L$6,Datos!$D$26:$I$26,0)))</f>
        <v/>
      </c>
      <c r="M698" s="407" t="str">
        <f>IF($I698="","",INDEX('Res.Aux.'!$A$12:$AE$722,MATCH($B698,'Res.Aux.'!$Y$12:$Y$722,0),MATCH(M$6,'Res.Aux.'!$A$22:$AE$22,0)))</f>
        <v/>
      </c>
      <c r="N698" s="410" t="str">
        <f>IF($B698="-","",INDEX('Res.Aux.'!$A$12:$AE$722,MATCH($B698,'Res.Aux.'!$Y$12:$Y$722,0),MATCH(N$6,'Res.Aux.'!$A$14:$AE$14,0)))</f>
        <v/>
      </c>
      <c r="O698" s="411"/>
      <c r="P698" s="412" t="str">
        <f t="shared" si="183"/>
        <v/>
      </c>
      <c r="Q698" s="413" t="str">
        <f t="shared" si="186"/>
        <v>ù</v>
      </c>
      <c r="R698" s="414" t="str">
        <f>IF($B698="-","",INDEX('Res.Aux.'!$A$12:$AE$722,MATCH($B698,'Res.Aux.'!$Y$12:$Y$722,0),MATCH(R$6,'Res.Aux.'!$A$15:$AE$15,0)))</f>
        <v/>
      </c>
      <c r="S698" s="415" t="str">
        <f>IF($B698="-","",INDEX('Res.Aux.'!$A$12:$AE$722,MATCH($B698,'Res.Aux.'!$Y$12:$Y$722,0),MATCH(S$6,'Res.Aux.'!$A$15:$AE$15,0)))</f>
        <v/>
      </c>
      <c r="T698" s="415" t="str">
        <f>IF($B698="-","",INDEX('Res.Aux.'!$A$12:$AE$722,MATCH($B698,'Res.Aux.'!$Y$12:$Y$722,0),MATCH(T$6,'Res.Aux.'!$A$15:$AE$15,0)))</f>
        <v/>
      </c>
      <c r="U698" s="416" t="str">
        <f>IF($B698="-","",INDEX('Res.Aux.'!$A$12:$AE$722,MATCH($B698,'Res.Aux.'!$Y$12:$Y$722,0),MATCH(U$6,'Res.Aux.'!$A$15:$AE$15,0)))</f>
        <v/>
      </c>
      <c r="V698" s="417"/>
      <c r="W698" s="414" t="str">
        <f t="shared" si="187"/>
        <v>-</v>
      </c>
      <c r="X698" s="415" t="str">
        <f t="shared" si="188"/>
        <v>-</v>
      </c>
      <c r="Y698" s="415" t="str">
        <f t="shared" si="189"/>
        <v>-</v>
      </c>
      <c r="Z698" s="416" t="str">
        <f t="shared" si="190"/>
        <v>-</v>
      </c>
      <c r="AA698" s="417"/>
      <c r="AB698" s="414" t="str">
        <f t="shared" si="191"/>
        <v>-</v>
      </c>
      <c r="AC698" s="415" t="str">
        <f t="shared" si="192"/>
        <v>-</v>
      </c>
      <c r="AD698" s="415" t="str">
        <f t="shared" si="193"/>
        <v>-</v>
      </c>
      <c r="AE698" s="416" t="str">
        <f t="shared" si="194"/>
        <v>-</v>
      </c>
      <c r="AF698" s="417"/>
      <c r="AG698" s="410" t="str">
        <f t="shared" si="195"/>
        <v>-</v>
      </c>
      <c r="AH698" s="417"/>
      <c r="AI698" s="418" t="str">
        <f t="shared" si="196"/>
        <v>ù</v>
      </c>
      <c r="AJ698" s="419" t="str">
        <f t="shared" si="197"/>
        <v>~</v>
      </c>
      <c r="AK698" s="417"/>
      <c r="AL698" s="414" t="str">
        <f t="shared" si="198"/>
        <v>-</v>
      </c>
      <c r="AM698" s="416" t="str">
        <f t="shared" si="199"/>
        <v>-</v>
      </c>
    </row>
    <row r="699" spans="2:39" ht="15" x14ac:dyDescent="0.3">
      <c r="B699" s="400" t="str">
        <f>IF(MAX(B$7:B698)+1&gt;MAX('Res.Aux.'!$Y$23:$Y$722),"-",MAX(B$7:B698)+1)</f>
        <v>-</v>
      </c>
      <c r="C699" s="401" t="str">
        <f>IF($B699="-","",INDEX('Res.Aux.'!$A$12:$AE$722,MATCH($B699,'Res.Aux.'!$Y$12:$Y$722,0),MATCH(C$6,'Res.Aux.'!$A$14:$AE$14,0)))</f>
        <v/>
      </c>
      <c r="D699" s="402" t="str">
        <f t="shared" si="184"/>
        <v/>
      </c>
      <c r="E699" s="403" t="str">
        <f>IF($B699="-","",INDEX('Res.Aux.'!$A$12:$AE$722,MATCH($B699,'Res.Aux.'!$Y$12:$Y$722,0),MATCH(E$6,'Res.Aux.'!$A$14:$AE$14,0)))</f>
        <v/>
      </c>
      <c r="F699" s="402" t="str">
        <f t="shared" si="185"/>
        <v/>
      </c>
      <c r="G699" s="404" t="str">
        <f>IF($B699="-","",INDEX('Res.Aux.'!$A$12:$AE$722,MATCH($B699,'Res.Aux.'!$Y$12:$Y$722,0),MATCH(G$6,'Res.Aux.'!$A$14:$AE$14,0)))</f>
        <v/>
      </c>
      <c r="H699" s="405" t="str">
        <f>IF($B699="-","",Datos!$I$16)</f>
        <v/>
      </c>
      <c r="I699" s="406" t="str">
        <f>IF($C699="","",Datos!$G$16)</f>
        <v/>
      </c>
      <c r="J699" s="407" t="str">
        <f>IF($B699="-","",INDEX('Res.Aux.'!$A$12:$AE$722,MATCH($B699,'Res.Aux.'!$Y$12:$Y$722,0),MATCH(J$6,'Res.Aux.'!$A$14:$AE$14,0)))</f>
        <v/>
      </c>
      <c r="K699" s="408" t="str">
        <f>IF($C699="","",Datos!$H$26)</f>
        <v/>
      </c>
      <c r="L699" s="409" t="str">
        <f>IF($I699="","",INDEX(Datos!$D$25:$I$33,MATCH('G. VAR. MAKRO'!$M699,Datos!$E$25:$E$33,0),MATCH('G. VAR. MAKRO'!$L$6,Datos!$D$26:$I$26,0)))</f>
        <v/>
      </c>
      <c r="M699" s="407" t="str">
        <f>IF($I699="","",INDEX('Res.Aux.'!$A$12:$AE$722,MATCH($B699,'Res.Aux.'!$Y$12:$Y$722,0),MATCH(M$6,'Res.Aux.'!$A$22:$AE$22,0)))</f>
        <v/>
      </c>
      <c r="N699" s="410" t="str">
        <f>IF($B699="-","",INDEX('Res.Aux.'!$A$12:$AE$722,MATCH($B699,'Res.Aux.'!$Y$12:$Y$722,0),MATCH(N$6,'Res.Aux.'!$A$14:$AE$14,0)))</f>
        <v/>
      </c>
      <c r="O699" s="411"/>
      <c r="P699" s="412" t="str">
        <f t="shared" si="183"/>
        <v/>
      </c>
      <c r="Q699" s="413" t="str">
        <f t="shared" si="186"/>
        <v>ù</v>
      </c>
      <c r="R699" s="414" t="str">
        <f>IF($B699="-","",INDEX('Res.Aux.'!$A$12:$AE$722,MATCH($B699,'Res.Aux.'!$Y$12:$Y$722,0),MATCH(R$6,'Res.Aux.'!$A$15:$AE$15,0)))</f>
        <v/>
      </c>
      <c r="S699" s="415" t="str">
        <f>IF($B699="-","",INDEX('Res.Aux.'!$A$12:$AE$722,MATCH($B699,'Res.Aux.'!$Y$12:$Y$722,0),MATCH(S$6,'Res.Aux.'!$A$15:$AE$15,0)))</f>
        <v/>
      </c>
      <c r="T699" s="415" t="str">
        <f>IF($B699="-","",INDEX('Res.Aux.'!$A$12:$AE$722,MATCH($B699,'Res.Aux.'!$Y$12:$Y$722,0),MATCH(T$6,'Res.Aux.'!$A$15:$AE$15,0)))</f>
        <v/>
      </c>
      <c r="U699" s="416" t="str">
        <f>IF($B699="-","",INDEX('Res.Aux.'!$A$12:$AE$722,MATCH($B699,'Res.Aux.'!$Y$12:$Y$722,0),MATCH(U$6,'Res.Aux.'!$A$15:$AE$15,0)))</f>
        <v/>
      </c>
      <c r="V699" s="417"/>
      <c r="W699" s="414" t="str">
        <f t="shared" si="187"/>
        <v>-</v>
      </c>
      <c r="X699" s="415" t="str">
        <f t="shared" si="188"/>
        <v>-</v>
      </c>
      <c r="Y699" s="415" t="str">
        <f t="shared" si="189"/>
        <v>-</v>
      </c>
      <c r="Z699" s="416" t="str">
        <f t="shared" si="190"/>
        <v>-</v>
      </c>
      <c r="AA699" s="417"/>
      <c r="AB699" s="414" t="str">
        <f t="shared" si="191"/>
        <v>-</v>
      </c>
      <c r="AC699" s="415" t="str">
        <f t="shared" si="192"/>
        <v>-</v>
      </c>
      <c r="AD699" s="415" t="str">
        <f t="shared" si="193"/>
        <v>-</v>
      </c>
      <c r="AE699" s="416" t="str">
        <f t="shared" si="194"/>
        <v>-</v>
      </c>
      <c r="AF699" s="417"/>
      <c r="AG699" s="410" t="str">
        <f t="shared" si="195"/>
        <v>-</v>
      </c>
      <c r="AH699" s="417"/>
      <c r="AI699" s="418" t="str">
        <f t="shared" si="196"/>
        <v>ù</v>
      </c>
      <c r="AJ699" s="419" t="str">
        <f t="shared" si="197"/>
        <v>~</v>
      </c>
      <c r="AK699" s="417"/>
      <c r="AL699" s="414" t="str">
        <f t="shared" si="198"/>
        <v>-</v>
      </c>
      <c r="AM699" s="416" t="str">
        <f t="shared" si="199"/>
        <v>-</v>
      </c>
    </row>
    <row r="700" spans="2:39" ht="15" x14ac:dyDescent="0.3">
      <c r="B700" s="400" t="str">
        <f>IF(MAX(B$7:B699)+1&gt;MAX('Res.Aux.'!$Y$23:$Y$722),"-",MAX(B$7:B699)+1)</f>
        <v>-</v>
      </c>
      <c r="C700" s="401" t="str">
        <f>IF($B700="-","",INDEX('Res.Aux.'!$A$12:$AE$722,MATCH($B700,'Res.Aux.'!$Y$12:$Y$722,0),MATCH(C$6,'Res.Aux.'!$A$14:$AE$14,0)))</f>
        <v/>
      </c>
      <c r="D700" s="402" t="str">
        <f t="shared" si="184"/>
        <v/>
      </c>
      <c r="E700" s="403" t="str">
        <f>IF($B700="-","",INDEX('Res.Aux.'!$A$12:$AE$722,MATCH($B700,'Res.Aux.'!$Y$12:$Y$722,0),MATCH(E$6,'Res.Aux.'!$A$14:$AE$14,0)))</f>
        <v/>
      </c>
      <c r="F700" s="402" t="str">
        <f t="shared" si="185"/>
        <v/>
      </c>
      <c r="G700" s="404" t="str">
        <f>IF($B700="-","",INDEX('Res.Aux.'!$A$12:$AE$722,MATCH($B700,'Res.Aux.'!$Y$12:$Y$722,0),MATCH(G$6,'Res.Aux.'!$A$14:$AE$14,0)))</f>
        <v/>
      </c>
      <c r="H700" s="405" t="str">
        <f>IF($B700="-","",Datos!$I$16)</f>
        <v/>
      </c>
      <c r="I700" s="406" t="str">
        <f>IF($C700="","",Datos!$G$16)</f>
        <v/>
      </c>
      <c r="J700" s="407" t="str">
        <f>IF($B700="-","",INDEX('Res.Aux.'!$A$12:$AE$722,MATCH($B700,'Res.Aux.'!$Y$12:$Y$722,0),MATCH(J$6,'Res.Aux.'!$A$14:$AE$14,0)))</f>
        <v/>
      </c>
      <c r="K700" s="408" t="str">
        <f>IF($C700="","",Datos!$H$26)</f>
        <v/>
      </c>
      <c r="L700" s="409" t="str">
        <f>IF($I700="","",INDEX(Datos!$D$25:$I$33,MATCH('G. VAR. MAKRO'!$M700,Datos!$E$25:$E$33,0),MATCH('G. VAR. MAKRO'!$L$6,Datos!$D$26:$I$26,0)))</f>
        <v/>
      </c>
      <c r="M700" s="407" t="str">
        <f>IF($I700="","",INDEX('Res.Aux.'!$A$12:$AE$722,MATCH($B700,'Res.Aux.'!$Y$12:$Y$722,0),MATCH(M$6,'Res.Aux.'!$A$22:$AE$22,0)))</f>
        <v/>
      </c>
      <c r="N700" s="410" t="str">
        <f>IF($B700="-","",INDEX('Res.Aux.'!$A$12:$AE$722,MATCH($B700,'Res.Aux.'!$Y$12:$Y$722,0),MATCH(N$6,'Res.Aux.'!$A$14:$AE$14,0)))</f>
        <v/>
      </c>
      <c r="O700" s="411"/>
      <c r="P700" s="412" t="str">
        <f t="shared" si="183"/>
        <v/>
      </c>
      <c r="Q700" s="413" t="str">
        <f t="shared" si="186"/>
        <v>ù</v>
      </c>
      <c r="R700" s="414" t="str">
        <f>IF($B700="-","",INDEX('Res.Aux.'!$A$12:$AE$722,MATCH($B700,'Res.Aux.'!$Y$12:$Y$722,0),MATCH(R$6,'Res.Aux.'!$A$15:$AE$15,0)))</f>
        <v/>
      </c>
      <c r="S700" s="415" t="str">
        <f>IF($B700="-","",INDEX('Res.Aux.'!$A$12:$AE$722,MATCH($B700,'Res.Aux.'!$Y$12:$Y$722,0),MATCH(S$6,'Res.Aux.'!$A$15:$AE$15,0)))</f>
        <v/>
      </c>
      <c r="T700" s="415" t="str">
        <f>IF($B700="-","",INDEX('Res.Aux.'!$A$12:$AE$722,MATCH($B700,'Res.Aux.'!$Y$12:$Y$722,0),MATCH(T$6,'Res.Aux.'!$A$15:$AE$15,0)))</f>
        <v/>
      </c>
      <c r="U700" s="416" t="str">
        <f>IF($B700="-","",INDEX('Res.Aux.'!$A$12:$AE$722,MATCH($B700,'Res.Aux.'!$Y$12:$Y$722,0),MATCH(U$6,'Res.Aux.'!$A$15:$AE$15,0)))</f>
        <v/>
      </c>
      <c r="V700" s="417"/>
      <c r="W700" s="414" t="str">
        <f t="shared" si="187"/>
        <v>-</v>
      </c>
      <c r="X700" s="415" t="str">
        <f t="shared" si="188"/>
        <v>-</v>
      </c>
      <c r="Y700" s="415" t="str">
        <f t="shared" si="189"/>
        <v>-</v>
      </c>
      <c r="Z700" s="416" t="str">
        <f t="shared" si="190"/>
        <v>-</v>
      </c>
      <c r="AA700" s="417"/>
      <c r="AB700" s="414" t="str">
        <f t="shared" si="191"/>
        <v>-</v>
      </c>
      <c r="AC700" s="415" t="str">
        <f t="shared" si="192"/>
        <v>-</v>
      </c>
      <c r="AD700" s="415" t="str">
        <f t="shared" si="193"/>
        <v>-</v>
      </c>
      <c r="AE700" s="416" t="str">
        <f t="shared" si="194"/>
        <v>-</v>
      </c>
      <c r="AF700" s="417"/>
      <c r="AG700" s="410" t="str">
        <f t="shared" si="195"/>
        <v>-</v>
      </c>
      <c r="AH700" s="417"/>
      <c r="AI700" s="418" t="str">
        <f t="shared" si="196"/>
        <v>ù</v>
      </c>
      <c r="AJ700" s="419" t="str">
        <f t="shared" si="197"/>
        <v>~</v>
      </c>
      <c r="AK700" s="417"/>
      <c r="AL700" s="414" t="str">
        <f t="shared" si="198"/>
        <v>-</v>
      </c>
      <c r="AM700" s="416" t="str">
        <f t="shared" si="199"/>
        <v>-</v>
      </c>
    </row>
    <row r="701" spans="2:39" ht="15" x14ac:dyDescent="0.3">
      <c r="B701" s="400" t="str">
        <f>IF(MAX(B$7:B700)+1&gt;MAX('Res.Aux.'!$Y$23:$Y$722),"-",MAX(B$7:B700)+1)</f>
        <v>-</v>
      </c>
      <c r="C701" s="401" t="str">
        <f>IF($B701="-","",INDEX('Res.Aux.'!$A$12:$AE$722,MATCH($B701,'Res.Aux.'!$Y$12:$Y$722,0),MATCH(C$6,'Res.Aux.'!$A$14:$AE$14,0)))</f>
        <v/>
      </c>
      <c r="D701" s="402" t="str">
        <f t="shared" si="184"/>
        <v/>
      </c>
      <c r="E701" s="403" t="str">
        <f>IF($B701="-","",INDEX('Res.Aux.'!$A$12:$AE$722,MATCH($B701,'Res.Aux.'!$Y$12:$Y$722,0),MATCH(E$6,'Res.Aux.'!$A$14:$AE$14,0)))</f>
        <v/>
      </c>
      <c r="F701" s="402" t="str">
        <f t="shared" si="185"/>
        <v/>
      </c>
      <c r="G701" s="404" t="str">
        <f>IF($B701="-","",INDEX('Res.Aux.'!$A$12:$AE$722,MATCH($B701,'Res.Aux.'!$Y$12:$Y$722,0),MATCH(G$6,'Res.Aux.'!$A$14:$AE$14,0)))</f>
        <v/>
      </c>
      <c r="H701" s="405" t="str">
        <f>IF($B701="-","",Datos!$I$16)</f>
        <v/>
      </c>
      <c r="I701" s="406" t="str">
        <f>IF($C701="","",Datos!$G$16)</f>
        <v/>
      </c>
      <c r="J701" s="407" t="str">
        <f>IF($B701="-","",INDEX('Res.Aux.'!$A$12:$AE$722,MATCH($B701,'Res.Aux.'!$Y$12:$Y$722,0),MATCH(J$6,'Res.Aux.'!$A$14:$AE$14,0)))</f>
        <v/>
      </c>
      <c r="K701" s="408" t="str">
        <f>IF($C701="","",Datos!$H$26)</f>
        <v/>
      </c>
      <c r="L701" s="409" t="str">
        <f>IF($I701="","",INDEX(Datos!$D$25:$I$33,MATCH('G. VAR. MAKRO'!$M701,Datos!$E$25:$E$33,0),MATCH('G. VAR. MAKRO'!$L$6,Datos!$D$26:$I$26,0)))</f>
        <v/>
      </c>
      <c r="M701" s="407" t="str">
        <f>IF($I701="","",INDEX('Res.Aux.'!$A$12:$AE$722,MATCH($B701,'Res.Aux.'!$Y$12:$Y$722,0),MATCH(M$6,'Res.Aux.'!$A$22:$AE$22,0)))</f>
        <v/>
      </c>
      <c r="N701" s="410" t="str">
        <f>IF($B701="-","",INDEX('Res.Aux.'!$A$12:$AE$722,MATCH($B701,'Res.Aux.'!$Y$12:$Y$722,0),MATCH(N$6,'Res.Aux.'!$A$14:$AE$14,0)))</f>
        <v/>
      </c>
      <c r="O701" s="411"/>
      <c r="P701" s="412" t="str">
        <f t="shared" si="183"/>
        <v/>
      </c>
      <c r="Q701" s="413" t="str">
        <f t="shared" si="186"/>
        <v>ù</v>
      </c>
      <c r="R701" s="414" t="str">
        <f>IF($B701="-","",INDEX('Res.Aux.'!$A$12:$AE$722,MATCH($B701,'Res.Aux.'!$Y$12:$Y$722,0),MATCH(R$6,'Res.Aux.'!$A$15:$AE$15,0)))</f>
        <v/>
      </c>
      <c r="S701" s="415" t="str">
        <f>IF($B701="-","",INDEX('Res.Aux.'!$A$12:$AE$722,MATCH($B701,'Res.Aux.'!$Y$12:$Y$722,0),MATCH(S$6,'Res.Aux.'!$A$15:$AE$15,0)))</f>
        <v/>
      </c>
      <c r="T701" s="415" t="str">
        <f>IF($B701="-","",INDEX('Res.Aux.'!$A$12:$AE$722,MATCH($B701,'Res.Aux.'!$Y$12:$Y$722,0),MATCH(T$6,'Res.Aux.'!$A$15:$AE$15,0)))</f>
        <v/>
      </c>
      <c r="U701" s="416" t="str">
        <f>IF($B701="-","",INDEX('Res.Aux.'!$A$12:$AE$722,MATCH($B701,'Res.Aux.'!$Y$12:$Y$722,0),MATCH(U$6,'Res.Aux.'!$A$15:$AE$15,0)))</f>
        <v/>
      </c>
      <c r="V701" s="417"/>
      <c r="W701" s="414" t="str">
        <f t="shared" si="187"/>
        <v>-</v>
      </c>
      <c r="X701" s="415" t="str">
        <f t="shared" si="188"/>
        <v>-</v>
      </c>
      <c r="Y701" s="415" t="str">
        <f t="shared" si="189"/>
        <v>-</v>
      </c>
      <c r="Z701" s="416" t="str">
        <f t="shared" si="190"/>
        <v>-</v>
      </c>
      <c r="AA701" s="417"/>
      <c r="AB701" s="414" t="str">
        <f t="shared" si="191"/>
        <v>-</v>
      </c>
      <c r="AC701" s="415" t="str">
        <f t="shared" si="192"/>
        <v>-</v>
      </c>
      <c r="AD701" s="415" t="str">
        <f t="shared" si="193"/>
        <v>-</v>
      </c>
      <c r="AE701" s="416" t="str">
        <f t="shared" si="194"/>
        <v>-</v>
      </c>
      <c r="AF701" s="417"/>
      <c r="AG701" s="410" t="str">
        <f t="shared" si="195"/>
        <v>-</v>
      </c>
      <c r="AH701" s="417"/>
      <c r="AI701" s="418" t="str">
        <f t="shared" si="196"/>
        <v>ù</v>
      </c>
      <c r="AJ701" s="419" t="str">
        <f t="shared" si="197"/>
        <v>~</v>
      </c>
      <c r="AK701" s="417"/>
      <c r="AL701" s="414" t="str">
        <f t="shared" si="198"/>
        <v>-</v>
      </c>
      <c r="AM701" s="416" t="str">
        <f t="shared" si="199"/>
        <v>-</v>
      </c>
    </row>
    <row r="702" spans="2:39" ht="15" x14ac:dyDescent="0.3">
      <c r="B702" s="400" t="str">
        <f>IF(MAX(B$7:B701)+1&gt;MAX('Res.Aux.'!$Y$23:$Y$722),"-",MAX(B$7:B701)+1)</f>
        <v>-</v>
      </c>
      <c r="C702" s="401" t="str">
        <f>IF($B702="-","",INDEX('Res.Aux.'!$A$12:$AE$722,MATCH($B702,'Res.Aux.'!$Y$12:$Y$722,0),MATCH(C$6,'Res.Aux.'!$A$14:$AE$14,0)))</f>
        <v/>
      </c>
      <c r="D702" s="402" t="str">
        <f t="shared" si="184"/>
        <v/>
      </c>
      <c r="E702" s="403" t="str">
        <f>IF($B702="-","",INDEX('Res.Aux.'!$A$12:$AE$722,MATCH($B702,'Res.Aux.'!$Y$12:$Y$722,0),MATCH(E$6,'Res.Aux.'!$A$14:$AE$14,0)))</f>
        <v/>
      </c>
      <c r="F702" s="402" t="str">
        <f t="shared" si="185"/>
        <v/>
      </c>
      <c r="G702" s="404" t="str">
        <f>IF($B702="-","",INDEX('Res.Aux.'!$A$12:$AE$722,MATCH($B702,'Res.Aux.'!$Y$12:$Y$722,0),MATCH(G$6,'Res.Aux.'!$A$14:$AE$14,0)))</f>
        <v/>
      </c>
      <c r="H702" s="405" t="str">
        <f>IF($B702="-","",Datos!$I$16)</f>
        <v/>
      </c>
      <c r="I702" s="406" t="str">
        <f>IF($C702="","",Datos!$G$16)</f>
        <v/>
      </c>
      <c r="J702" s="407" t="str">
        <f>IF($B702="-","",INDEX('Res.Aux.'!$A$12:$AE$722,MATCH($B702,'Res.Aux.'!$Y$12:$Y$722,0),MATCH(J$6,'Res.Aux.'!$A$14:$AE$14,0)))</f>
        <v/>
      </c>
      <c r="K702" s="408" t="str">
        <f>IF($C702="","",Datos!$H$26)</f>
        <v/>
      </c>
      <c r="L702" s="409" t="str">
        <f>IF($I702="","",INDEX(Datos!$D$25:$I$33,MATCH('G. VAR. MAKRO'!$M702,Datos!$E$25:$E$33,0),MATCH('G. VAR. MAKRO'!$L$6,Datos!$D$26:$I$26,0)))</f>
        <v/>
      </c>
      <c r="M702" s="407" t="str">
        <f>IF($I702="","",INDEX('Res.Aux.'!$A$12:$AE$722,MATCH($B702,'Res.Aux.'!$Y$12:$Y$722,0),MATCH(M$6,'Res.Aux.'!$A$22:$AE$22,0)))</f>
        <v/>
      </c>
      <c r="N702" s="410" t="str">
        <f>IF($B702="-","",INDEX('Res.Aux.'!$A$12:$AE$722,MATCH($B702,'Res.Aux.'!$Y$12:$Y$722,0),MATCH(N$6,'Res.Aux.'!$A$14:$AE$14,0)))</f>
        <v/>
      </c>
      <c r="O702" s="411"/>
      <c r="P702" s="412" t="str">
        <f t="shared" si="183"/>
        <v/>
      </c>
      <c r="Q702" s="413" t="str">
        <f t="shared" si="186"/>
        <v>ù</v>
      </c>
      <c r="R702" s="414" t="str">
        <f>IF($B702="-","",INDEX('Res.Aux.'!$A$12:$AE$722,MATCH($B702,'Res.Aux.'!$Y$12:$Y$722,0),MATCH(R$6,'Res.Aux.'!$A$15:$AE$15,0)))</f>
        <v/>
      </c>
      <c r="S702" s="415" t="str">
        <f>IF($B702="-","",INDEX('Res.Aux.'!$A$12:$AE$722,MATCH($B702,'Res.Aux.'!$Y$12:$Y$722,0),MATCH(S$6,'Res.Aux.'!$A$15:$AE$15,0)))</f>
        <v/>
      </c>
      <c r="T702" s="415" t="str">
        <f>IF($B702="-","",INDEX('Res.Aux.'!$A$12:$AE$722,MATCH($B702,'Res.Aux.'!$Y$12:$Y$722,0),MATCH(T$6,'Res.Aux.'!$A$15:$AE$15,0)))</f>
        <v/>
      </c>
      <c r="U702" s="416" t="str">
        <f>IF($B702="-","",INDEX('Res.Aux.'!$A$12:$AE$722,MATCH($B702,'Res.Aux.'!$Y$12:$Y$722,0),MATCH(U$6,'Res.Aux.'!$A$15:$AE$15,0)))</f>
        <v/>
      </c>
      <c r="V702" s="417"/>
      <c r="W702" s="414" t="str">
        <f t="shared" si="187"/>
        <v>-</v>
      </c>
      <c r="X702" s="415" t="str">
        <f t="shared" si="188"/>
        <v>-</v>
      </c>
      <c r="Y702" s="415" t="str">
        <f t="shared" si="189"/>
        <v>-</v>
      </c>
      <c r="Z702" s="416" t="str">
        <f t="shared" si="190"/>
        <v>-</v>
      </c>
      <c r="AA702" s="417"/>
      <c r="AB702" s="414" t="str">
        <f t="shared" si="191"/>
        <v>-</v>
      </c>
      <c r="AC702" s="415" t="str">
        <f t="shared" si="192"/>
        <v>-</v>
      </c>
      <c r="AD702" s="415" t="str">
        <f t="shared" si="193"/>
        <v>-</v>
      </c>
      <c r="AE702" s="416" t="str">
        <f t="shared" si="194"/>
        <v>-</v>
      </c>
      <c r="AF702" s="417"/>
      <c r="AG702" s="410" t="str">
        <f t="shared" si="195"/>
        <v>-</v>
      </c>
      <c r="AH702" s="417"/>
      <c r="AI702" s="418" t="str">
        <f t="shared" si="196"/>
        <v>ù</v>
      </c>
      <c r="AJ702" s="419" t="str">
        <f t="shared" si="197"/>
        <v>~</v>
      </c>
      <c r="AK702" s="417"/>
      <c r="AL702" s="414" t="str">
        <f t="shared" si="198"/>
        <v>-</v>
      </c>
      <c r="AM702" s="416" t="str">
        <f t="shared" si="199"/>
        <v>-</v>
      </c>
    </row>
    <row r="703" spans="2:39" ht="15" x14ac:dyDescent="0.3">
      <c r="B703" s="400" t="str">
        <f>IF(MAX(B$7:B702)+1&gt;MAX('Res.Aux.'!$Y$23:$Y$722),"-",MAX(B$7:B702)+1)</f>
        <v>-</v>
      </c>
      <c r="C703" s="401" t="str">
        <f>IF($B703="-","",INDEX('Res.Aux.'!$A$12:$AE$722,MATCH($B703,'Res.Aux.'!$Y$12:$Y$722,0),MATCH(C$6,'Res.Aux.'!$A$14:$AE$14,0)))</f>
        <v/>
      </c>
      <c r="D703" s="402" t="str">
        <f t="shared" si="184"/>
        <v/>
      </c>
      <c r="E703" s="403" t="str">
        <f>IF($B703="-","",INDEX('Res.Aux.'!$A$12:$AE$722,MATCH($B703,'Res.Aux.'!$Y$12:$Y$722,0),MATCH(E$6,'Res.Aux.'!$A$14:$AE$14,0)))</f>
        <v/>
      </c>
      <c r="F703" s="402" t="str">
        <f t="shared" si="185"/>
        <v/>
      </c>
      <c r="G703" s="404" t="str">
        <f>IF($B703="-","",INDEX('Res.Aux.'!$A$12:$AE$722,MATCH($B703,'Res.Aux.'!$Y$12:$Y$722,0),MATCH(G$6,'Res.Aux.'!$A$14:$AE$14,0)))</f>
        <v/>
      </c>
      <c r="H703" s="405" t="str">
        <f>IF($B703="-","",Datos!$I$16)</f>
        <v/>
      </c>
      <c r="I703" s="406" t="str">
        <f>IF($C703="","",Datos!$G$16)</f>
        <v/>
      </c>
      <c r="J703" s="407" t="str">
        <f>IF($B703="-","",INDEX('Res.Aux.'!$A$12:$AE$722,MATCH($B703,'Res.Aux.'!$Y$12:$Y$722,0),MATCH(J$6,'Res.Aux.'!$A$14:$AE$14,0)))</f>
        <v/>
      </c>
      <c r="K703" s="408" t="str">
        <f>IF($C703="","",Datos!$H$26)</f>
        <v/>
      </c>
      <c r="L703" s="409" t="str">
        <f>IF($I703="","",INDEX(Datos!$D$25:$I$33,MATCH('G. VAR. MAKRO'!$M703,Datos!$E$25:$E$33,0),MATCH('G. VAR. MAKRO'!$L$6,Datos!$D$26:$I$26,0)))</f>
        <v/>
      </c>
      <c r="M703" s="407" t="str">
        <f>IF($I703="","",INDEX('Res.Aux.'!$A$12:$AE$722,MATCH($B703,'Res.Aux.'!$Y$12:$Y$722,0),MATCH(M$6,'Res.Aux.'!$A$22:$AE$22,0)))</f>
        <v/>
      </c>
      <c r="N703" s="410" t="str">
        <f>IF($B703="-","",INDEX('Res.Aux.'!$A$12:$AE$722,MATCH($B703,'Res.Aux.'!$Y$12:$Y$722,0),MATCH(N$6,'Res.Aux.'!$A$14:$AE$14,0)))</f>
        <v/>
      </c>
      <c r="O703" s="411"/>
      <c r="P703" s="412" t="str">
        <f t="shared" si="183"/>
        <v/>
      </c>
      <c r="Q703" s="413" t="str">
        <f t="shared" si="186"/>
        <v>ù</v>
      </c>
      <c r="R703" s="414" t="str">
        <f>IF($B703="-","",INDEX('Res.Aux.'!$A$12:$AE$722,MATCH($B703,'Res.Aux.'!$Y$12:$Y$722,0),MATCH(R$6,'Res.Aux.'!$A$15:$AE$15,0)))</f>
        <v/>
      </c>
      <c r="S703" s="415" t="str">
        <f>IF($B703="-","",INDEX('Res.Aux.'!$A$12:$AE$722,MATCH($B703,'Res.Aux.'!$Y$12:$Y$722,0),MATCH(S$6,'Res.Aux.'!$A$15:$AE$15,0)))</f>
        <v/>
      </c>
      <c r="T703" s="415" t="str">
        <f>IF($B703="-","",INDEX('Res.Aux.'!$A$12:$AE$722,MATCH($B703,'Res.Aux.'!$Y$12:$Y$722,0),MATCH(T$6,'Res.Aux.'!$A$15:$AE$15,0)))</f>
        <v/>
      </c>
      <c r="U703" s="416" t="str">
        <f>IF($B703="-","",INDEX('Res.Aux.'!$A$12:$AE$722,MATCH($B703,'Res.Aux.'!$Y$12:$Y$722,0),MATCH(U$6,'Res.Aux.'!$A$15:$AE$15,0)))</f>
        <v/>
      </c>
      <c r="V703" s="417"/>
      <c r="W703" s="414" t="str">
        <f t="shared" si="187"/>
        <v>-</v>
      </c>
      <c r="X703" s="415" t="str">
        <f t="shared" si="188"/>
        <v>-</v>
      </c>
      <c r="Y703" s="415" t="str">
        <f t="shared" si="189"/>
        <v>-</v>
      </c>
      <c r="Z703" s="416" t="str">
        <f t="shared" si="190"/>
        <v>-</v>
      </c>
      <c r="AA703" s="417"/>
      <c r="AB703" s="414" t="str">
        <f t="shared" si="191"/>
        <v>-</v>
      </c>
      <c r="AC703" s="415" t="str">
        <f t="shared" si="192"/>
        <v>-</v>
      </c>
      <c r="AD703" s="415" t="str">
        <f t="shared" si="193"/>
        <v>-</v>
      </c>
      <c r="AE703" s="416" t="str">
        <f t="shared" si="194"/>
        <v>-</v>
      </c>
      <c r="AF703" s="417"/>
      <c r="AG703" s="410" t="str">
        <f t="shared" si="195"/>
        <v>-</v>
      </c>
      <c r="AH703" s="417"/>
      <c r="AI703" s="418" t="str">
        <f t="shared" si="196"/>
        <v>ù</v>
      </c>
      <c r="AJ703" s="419" t="str">
        <f t="shared" si="197"/>
        <v>~</v>
      </c>
      <c r="AK703" s="417"/>
      <c r="AL703" s="414" t="str">
        <f t="shared" si="198"/>
        <v>-</v>
      </c>
      <c r="AM703" s="416" t="str">
        <f t="shared" si="199"/>
        <v>-</v>
      </c>
    </row>
    <row r="704" spans="2:39" ht="15" x14ac:dyDescent="0.3">
      <c r="B704" s="400" t="str">
        <f>IF(MAX(B$7:B703)+1&gt;MAX('Res.Aux.'!$Y$23:$Y$722),"-",MAX(B$7:B703)+1)</f>
        <v>-</v>
      </c>
      <c r="C704" s="401" t="str">
        <f>IF($B704="-","",INDEX('Res.Aux.'!$A$12:$AE$722,MATCH($B704,'Res.Aux.'!$Y$12:$Y$722,0),MATCH(C$6,'Res.Aux.'!$A$14:$AE$14,0)))</f>
        <v/>
      </c>
      <c r="D704" s="402" t="str">
        <f t="shared" si="184"/>
        <v/>
      </c>
      <c r="E704" s="403" t="str">
        <f>IF($B704="-","",INDEX('Res.Aux.'!$A$12:$AE$722,MATCH($B704,'Res.Aux.'!$Y$12:$Y$722,0),MATCH(E$6,'Res.Aux.'!$A$14:$AE$14,0)))</f>
        <v/>
      </c>
      <c r="F704" s="402" t="str">
        <f t="shared" si="185"/>
        <v/>
      </c>
      <c r="G704" s="404" t="str">
        <f>IF($B704="-","",INDEX('Res.Aux.'!$A$12:$AE$722,MATCH($B704,'Res.Aux.'!$Y$12:$Y$722,0),MATCH(G$6,'Res.Aux.'!$A$14:$AE$14,0)))</f>
        <v/>
      </c>
      <c r="H704" s="405" t="str">
        <f>IF($B704="-","",Datos!$I$16)</f>
        <v/>
      </c>
      <c r="I704" s="406" t="str">
        <f>IF($C704="","",Datos!$G$16)</f>
        <v/>
      </c>
      <c r="J704" s="407" t="str">
        <f>IF($B704="-","",INDEX('Res.Aux.'!$A$12:$AE$722,MATCH($B704,'Res.Aux.'!$Y$12:$Y$722,0),MATCH(J$6,'Res.Aux.'!$A$14:$AE$14,0)))</f>
        <v/>
      </c>
      <c r="K704" s="408" t="str">
        <f>IF($C704="","",Datos!$H$26)</f>
        <v/>
      </c>
      <c r="L704" s="409" t="str">
        <f>IF($I704="","",INDEX(Datos!$D$25:$I$33,MATCH('G. VAR. MAKRO'!$M704,Datos!$E$25:$E$33,0),MATCH('G. VAR. MAKRO'!$L$6,Datos!$D$26:$I$26,0)))</f>
        <v/>
      </c>
      <c r="M704" s="407" t="str">
        <f>IF($I704="","",INDEX('Res.Aux.'!$A$12:$AE$722,MATCH($B704,'Res.Aux.'!$Y$12:$Y$722,0),MATCH(M$6,'Res.Aux.'!$A$22:$AE$22,0)))</f>
        <v/>
      </c>
      <c r="N704" s="410" t="str">
        <f>IF($B704="-","",INDEX('Res.Aux.'!$A$12:$AE$722,MATCH($B704,'Res.Aux.'!$Y$12:$Y$722,0),MATCH(N$6,'Res.Aux.'!$A$14:$AE$14,0)))</f>
        <v/>
      </c>
      <c r="O704" s="411"/>
      <c r="P704" s="412" t="str">
        <f t="shared" si="183"/>
        <v/>
      </c>
      <c r="Q704" s="413" t="str">
        <f t="shared" si="186"/>
        <v>ù</v>
      </c>
      <c r="R704" s="414" t="str">
        <f>IF($B704="-","",INDEX('Res.Aux.'!$A$12:$AE$722,MATCH($B704,'Res.Aux.'!$Y$12:$Y$722,0),MATCH(R$6,'Res.Aux.'!$A$15:$AE$15,0)))</f>
        <v/>
      </c>
      <c r="S704" s="415" t="str">
        <f>IF($B704="-","",INDEX('Res.Aux.'!$A$12:$AE$722,MATCH($B704,'Res.Aux.'!$Y$12:$Y$722,0),MATCH(S$6,'Res.Aux.'!$A$15:$AE$15,0)))</f>
        <v/>
      </c>
      <c r="T704" s="415" t="str">
        <f>IF($B704="-","",INDEX('Res.Aux.'!$A$12:$AE$722,MATCH($B704,'Res.Aux.'!$Y$12:$Y$722,0),MATCH(T$6,'Res.Aux.'!$A$15:$AE$15,0)))</f>
        <v/>
      </c>
      <c r="U704" s="416" t="str">
        <f>IF($B704="-","",INDEX('Res.Aux.'!$A$12:$AE$722,MATCH($B704,'Res.Aux.'!$Y$12:$Y$722,0),MATCH(U$6,'Res.Aux.'!$A$15:$AE$15,0)))</f>
        <v/>
      </c>
      <c r="V704" s="417"/>
      <c r="W704" s="414" t="str">
        <f t="shared" si="187"/>
        <v>-</v>
      </c>
      <c r="X704" s="415" t="str">
        <f t="shared" si="188"/>
        <v>-</v>
      </c>
      <c r="Y704" s="415" t="str">
        <f t="shared" si="189"/>
        <v>-</v>
      </c>
      <c r="Z704" s="416" t="str">
        <f t="shared" si="190"/>
        <v>-</v>
      </c>
      <c r="AA704" s="417"/>
      <c r="AB704" s="414" t="str">
        <f t="shared" si="191"/>
        <v>-</v>
      </c>
      <c r="AC704" s="415" t="str">
        <f t="shared" si="192"/>
        <v>-</v>
      </c>
      <c r="AD704" s="415" t="str">
        <f t="shared" si="193"/>
        <v>-</v>
      </c>
      <c r="AE704" s="416" t="str">
        <f t="shared" si="194"/>
        <v>-</v>
      </c>
      <c r="AF704" s="417"/>
      <c r="AG704" s="410" t="str">
        <f t="shared" si="195"/>
        <v>-</v>
      </c>
      <c r="AH704" s="417"/>
      <c r="AI704" s="418" t="str">
        <f t="shared" si="196"/>
        <v>ù</v>
      </c>
      <c r="AJ704" s="419" t="str">
        <f t="shared" si="197"/>
        <v>~</v>
      </c>
      <c r="AK704" s="417"/>
      <c r="AL704" s="414" t="str">
        <f t="shared" si="198"/>
        <v>-</v>
      </c>
      <c r="AM704" s="416" t="str">
        <f t="shared" si="199"/>
        <v>-</v>
      </c>
    </row>
    <row r="705" spans="2:39" ht="15" x14ac:dyDescent="0.3">
      <c r="B705" s="400" t="str">
        <f>IF(MAX(B$7:B704)+1&gt;MAX('Res.Aux.'!$Y$23:$Y$722),"-",MAX(B$7:B704)+1)</f>
        <v>-</v>
      </c>
      <c r="C705" s="401" t="str">
        <f>IF($B705="-","",INDEX('Res.Aux.'!$A$12:$AE$722,MATCH($B705,'Res.Aux.'!$Y$12:$Y$722,0),MATCH(C$6,'Res.Aux.'!$A$14:$AE$14,0)))</f>
        <v/>
      </c>
      <c r="D705" s="402" t="str">
        <f t="shared" si="184"/>
        <v/>
      </c>
      <c r="E705" s="403" t="str">
        <f>IF($B705="-","",INDEX('Res.Aux.'!$A$12:$AE$722,MATCH($B705,'Res.Aux.'!$Y$12:$Y$722,0),MATCH(E$6,'Res.Aux.'!$A$14:$AE$14,0)))</f>
        <v/>
      </c>
      <c r="F705" s="402" t="str">
        <f t="shared" si="185"/>
        <v/>
      </c>
      <c r="G705" s="404" t="str">
        <f>IF($B705="-","",INDEX('Res.Aux.'!$A$12:$AE$722,MATCH($B705,'Res.Aux.'!$Y$12:$Y$722,0),MATCH(G$6,'Res.Aux.'!$A$14:$AE$14,0)))</f>
        <v/>
      </c>
      <c r="H705" s="405" t="str">
        <f>IF($B705="-","",Datos!$I$16)</f>
        <v/>
      </c>
      <c r="I705" s="406" t="str">
        <f>IF($C705="","",Datos!$G$16)</f>
        <v/>
      </c>
      <c r="J705" s="407" t="str">
        <f>IF($B705="-","",INDEX('Res.Aux.'!$A$12:$AE$722,MATCH($B705,'Res.Aux.'!$Y$12:$Y$722,0),MATCH(J$6,'Res.Aux.'!$A$14:$AE$14,0)))</f>
        <v/>
      </c>
      <c r="K705" s="408" t="str">
        <f>IF($C705="","",Datos!$H$26)</f>
        <v/>
      </c>
      <c r="L705" s="409" t="str">
        <f>IF($I705="","",INDEX(Datos!$D$25:$I$33,MATCH('G. VAR. MAKRO'!$M705,Datos!$E$25:$E$33,0),MATCH('G. VAR. MAKRO'!$L$6,Datos!$D$26:$I$26,0)))</f>
        <v/>
      </c>
      <c r="M705" s="407" t="str">
        <f>IF($I705="","",INDEX('Res.Aux.'!$A$12:$AE$722,MATCH($B705,'Res.Aux.'!$Y$12:$Y$722,0),MATCH(M$6,'Res.Aux.'!$A$22:$AE$22,0)))</f>
        <v/>
      </c>
      <c r="N705" s="410" t="str">
        <f>IF($B705="-","",INDEX('Res.Aux.'!$A$12:$AE$722,MATCH($B705,'Res.Aux.'!$Y$12:$Y$722,0),MATCH(N$6,'Res.Aux.'!$A$14:$AE$14,0)))</f>
        <v/>
      </c>
      <c r="O705" s="411"/>
      <c r="P705" s="412" t="str">
        <f t="shared" si="183"/>
        <v/>
      </c>
      <c r="Q705" s="413" t="str">
        <f t="shared" si="186"/>
        <v>ù</v>
      </c>
      <c r="R705" s="414" t="str">
        <f>IF($B705="-","",INDEX('Res.Aux.'!$A$12:$AE$722,MATCH($B705,'Res.Aux.'!$Y$12:$Y$722,0),MATCH(R$6,'Res.Aux.'!$A$15:$AE$15,0)))</f>
        <v/>
      </c>
      <c r="S705" s="415" t="str">
        <f>IF($B705="-","",INDEX('Res.Aux.'!$A$12:$AE$722,MATCH($B705,'Res.Aux.'!$Y$12:$Y$722,0),MATCH(S$6,'Res.Aux.'!$A$15:$AE$15,0)))</f>
        <v/>
      </c>
      <c r="T705" s="415" t="str">
        <f>IF($B705="-","",INDEX('Res.Aux.'!$A$12:$AE$722,MATCH($B705,'Res.Aux.'!$Y$12:$Y$722,0),MATCH(T$6,'Res.Aux.'!$A$15:$AE$15,0)))</f>
        <v/>
      </c>
      <c r="U705" s="416" t="str">
        <f>IF($B705="-","",INDEX('Res.Aux.'!$A$12:$AE$722,MATCH($B705,'Res.Aux.'!$Y$12:$Y$722,0),MATCH(U$6,'Res.Aux.'!$A$15:$AE$15,0)))</f>
        <v/>
      </c>
      <c r="V705" s="417"/>
      <c r="W705" s="414" t="str">
        <f t="shared" si="187"/>
        <v>-</v>
      </c>
      <c r="X705" s="415" t="str">
        <f t="shared" si="188"/>
        <v>-</v>
      </c>
      <c r="Y705" s="415" t="str">
        <f t="shared" si="189"/>
        <v>-</v>
      </c>
      <c r="Z705" s="416" t="str">
        <f t="shared" si="190"/>
        <v>-</v>
      </c>
      <c r="AA705" s="417"/>
      <c r="AB705" s="414" t="str">
        <f t="shared" si="191"/>
        <v>-</v>
      </c>
      <c r="AC705" s="415" t="str">
        <f t="shared" si="192"/>
        <v>-</v>
      </c>
      <c r="AD705" s="415" t="str">
        <f t="shared" si="193"/>
        <v>-</v>
      </c>
      <c r="AE705" s="416" t="str">
        <f t="shared" si="194"/>
        <v>-</v>
      </c>
      <c r="AF705" s="417"/>
      <c r="AG705" s="410" t="str">
        <f t="shared" si="195"/>
        <v>-</v>
      </c>
      <c r="AH705" s="417"/>
      <c r="AI705" s="418" t="str">
        <f t="shared" si="196"/>
        <v>ù</v>
      </c>
      <c r="AJ705" s="419" t="str">
        <f t="shared" si="197"/>
        <v>~</v>
      </c>
      <c r="AK705" s="417"/>
      <c r="AL705" s="414" t="str">
        <f t="shared" si="198"/>
        <v>-</v>
      </c>
      <c r="AM705" s="416" t="str">
        <f t="shared" si="199"/>
        <v>-</v>
      </c>
    </row>
    <row r="706" spans="2:39" ht="15" x14ac:dyDescent="0.3">
      <c r="B706" s="400" t="str">
        <f>IF(MAX(B$7:B705)+1&gt;MAX('Res.Aux.'!$Y$23:$Y$722),"-",MAX(B$7:B705)+1)</f>
        <v>-</v>
      </c>
      <c r="C706" s="401" t="str">
        <f>IF($B706="-","",INDEX('Res.Aux.'!$A$12:$AE$722,MATCH($B706,'Res.Aux.'!$Y$12:$Y$722,0),MATCH(C$6,'Res.Aux.'!$A$14:$AE$14,0)))</f>
        <v/>
      </c>
      <c r="D706" s="402" t="str">
        <f t="shared" si="184"/>
        <v/>
      </c>
      <c r="E706" s="403" t="str">
        <f>IF($B706="-","",INDEX('Res.Aux.'!$A$12:$AE$722,MATCH($B706,'Res.Aux.'!$Y$12:$Y$722,0),MATCH(E$6,'Res.Aux.'!$A$14:$AE$14,0)))</f>
        <v/>
      </c>
      <c r="F706" s="402" t="str">
        <f t="shared" si="185"/>
        <v/>
      </c>
      <c r="G706" s="404" t="str">
        <f>IF($B706="-","",INDEX('Res.Aux.'!$A$12:$AE$722,MATCH($B706,'Res.Aux.'!$Y$12:$Y$722,0),MATCH(G$6,'Res.Aux.'!$A$14:$AE$14,0)))</f>
        <v/>
      </c>
      <c r="H706" s="405" t="str">
        <f>IF($B706="-","",Datos!$I$16)</f>
        <v/>
      </c>
      <c r="I706" s="406" t="str">
        <f>IF($C706="","",Datos!$G$16)</f>
        <v/>
      </c>
      <c r="J706" s="407" t="str">
        <f>IF($B706="-","",INDEX('Res.Aux.'!$A$12:$AE$722,MATCH($B706,'Res.Aux.'!$Y$12:$Y$722,0),MATCH(J$6,'Res.Aux.'!$A$14:$AE$14,0)))</f>
        <v/>
      </c>
      <c r="K706" s="408" t="str">
        <f>IF($C706="","",Datos!$H$26)</f>
        <v/>
      </c>
      <c r="L706" s="409" t="str">
        <f>IF($I706="","",INDEX(Datos!$D$25:$I$33,MATCH('G. VAR. MAKRO'!$M706,Datos!$E$25:$E$33,0),MATCH('G. VAR. MAKRO'!$L$6,Datos!$D$26:$I$26,0)))</f>
        <v/>
      </c>
      <c r="M706" s="407" t="str">
        <f>IF($I706="","",INDEX('Res.Aux.'!$A$12:$AE$722,MATCH($B706,'Res.Aux.'!$Y$12:$Y$722,0),MATCH(M$6,'Res.Aux.'!$A$22:$AE$22,0)))</f>
        <v/>
      </c>
      <c r="N706" s="410" t="str">
        <f>IF($B706="-","",INDEX('Res.Aux.'!$A$12:$AE$722,MATCH($B706,'Res.Aux.'!$Y$12:$Y$722,0),MATCH(N$6,'Res.Aux.'!$A$14:$AE$14,0)))</f>
        <v/>
      </c>
      <c r="O706" s="411"/>
      <c r="P706" s="412" t="str">
        <f t="shared" si="183"/>
        <v/>
      </c>
      <c r="Q706" s="413" t="str">
        <f t="shared" si="186"/>
        <v>ù</v>
      </c>
      <c r="R706" s="414" t="str">
        <f>IF($B706="-","",INDEX('Res.Aux.'!$A$12:$AE$722,MATCH($B706,'Res.Aux.'!$Y$12:$Y$722,0),MATCH(R$6,'Res.Aux.'!$A$15:$AE$15,0)))</f>
        <v/>
      </c>
      <c r="S706" s="415" t="str">
        <f>IF($B706="-","",INDEX('Res.Aux.'!$A$12:$AE$722,MATCH($B706,'Res.Aux.'!$Y$12:$Y$722,0),MATCH(S$6,'Res.Aux.'!$A$15:$AE$15,0)))</f>
        <v/>
      </c>
      <c r="T706" s="415" t="str">
        <f>IF($B706="-","",INDEX('Res.Aux.'!$A$12:$AE$722,MATCH($B706,'Res.Aux.'!$Y$12:$Y$722,0),MATCH(T$6,'Res.Aux.'!$A$15:$AE$15,0)))</f>
        <v/>
      </c>
      <c r="U706" s="416" t="str">
        <f>IF($B706="-","",INDEX('Res.Aux.'!$A$12:$AE$722,MATCH($B706,'Res.Aux.'!$Y$12:$Y$722,0),MATCH(U$6,'Res.Aux.'!$A$15:$AE$15,0)))</f>
        <v/>
      </c>
      <c r="V706" s="417"/>
      <c r="W706" s="414" t="str">
        <f t="shared" si="187"/>
        <v>-</v>
      </c>
      <c r="X706" s="415" t="str">
        <f t="shared" si="188"/>
        <v>-</v>
      </c>
      <c r="Y706" s="415" t="str">
        <f t="shared" si="189"/>
        <v>-</v>
      </c>
      <c r="Z706" s="416" t="str">
        <f t="shared" si="190"/>
        <v>-</v>
      </c>
      <c r="AA706" s="417"/>
      <c r="AB706" s="414" t="str">
        <f t="shared" si="191"/>
        <v>-</v>
      </c>
      <c r="AC706" s="415" t="str">
        <f t="shared" si="192"/>
        <v>-</v>
      </c>
      <c r="AD706" s="415" t="str">
        <f t="shared" si="193"/>
        <v>-</v>
      </c>
      <c r="AE706" s="416" t="str">
        <f t="shared" si="194"/>
        <v>-</v>
      </c>
      <c r="AF706" s="417"/>
      <c r="AG706" s="410" t="str">
        <f t="shared" si="195"/>
        <v>-</v>
      </c>
      <c r="AH706" s="417"/>
      <c r="AI706" s="418" t="str">
        <f t="shared" si="196"/>
        <v>ù</v>
      </c>
      <c r="AJ706" s="419" t="str">
        <f t="shared" si="197"/>
        <v>~</v>
      </c>
      <c r="AK706" s="417"/>
      <c r="AL706" s="414" t="str">
        <f t="shared" si="198"/>
        <v>-</v>
      </c>
      <c r="AM706" s="416" t="str">
        <f t="shared" si="199"/>
        <v>-</v>
      </c>
    </row>
    <row r="707" spans="2:39" ht="15" x14ac:dyDescent="0.3">
      <c r="B707" s="400" t="str">
        <f>IF(MAX(B$7:B706)+1&gt;MAX('Res.Aux.'!$Y$23:$Y$722),"-",MAX(B$7:B706)+1)</f>
        <v>-</v>
      </c>
      <c r="C707" s="401" t="str">
        <f>IF($B707="-","",INDEX('Res.Aux.'!$A$12:$AE$722,MATCH($B707,'Res.Aux.'!$Y$12:$Y$722,0),MATCH(C$6,'Res.Aux.'!$A$14:$AE$14,0)))</f>
        <v/>
      </c>
      <c r="D707" s="402" t="str">
        <f t="shared" si="184"/>
        <v/>
      </c>
      <c r="E707" s="403" t="str">
        <f>IF($B707="-","",INDEX('Res.Aux.'!$A$12:$AE$722,MATCH($B707,'Res.Aux.'!$Y$12:$Y$722,0),MATCH(E$6,'Res.Aux.'!$A$14:$AE$14,0)))</f>
        <v/>
      </c>
      <c r="F707" s="402" t="str">
        <f t="shared" si="185"/>
        <v/>
      </c>
      <c r="G707" s="404" t="str">
        <f>IF($B707="-","",INDEX('Res.Aux.'!$A$12:$AE$722,MATCH($B707,'Res.Aux.'!$Y$12:$Y$722,0),MATCH(G$6,'Res.Aux.'!$A$14:$AE$14,0)))</f>
        <v/>
      </c>
      <c r="H707" s="405" t="str">
        <f>IF($B707="-","",Datos!$I$16)</f>
        <v/>
      </c>
      <c r="I707" s="406" t="str">
        <f>IF($C707="","",Datos!$G$16)</f>
        <v/>
      </c>
      <c r="J707" s="407" t="str">
        <f>IF($B707="-","",INDEX('Res.Aux.'!$A$12:$AE$722,MATCH($B707,'Res.Aux.'!$Y$12:$Y$722,0),MATCH(J$6,'Res.Aux.'!$A$14:$AE$14,0)))</f>
        <v/>
      </c>
      <c r="K707" s="408" t="str">
        <f>IF($C707="","",Datos!$H$26)</f>
        <v/>
      </c>
      <c r="L707" s="409" t="str">
        <f>IF($I707="","",INDEX(Datos!$D$25:$I$33,MATCH('G. VAR. MAKRO'!$M707,Datos!$E$25:$E$33,0),MATCH('G. VAR. MAKRO'!$L$6,Datos!$D$26:$I$26,0)))</f>
        <v/>
      </c>
      <c r="M707" s="407" t="str">
        <f>IF($I707="","",INDEX('Res.Aux.'!$A$12:$AE$722,MATCH($B707,'Res.Aux.'!$Y$12:$Y$722,0),MATCH(M$6,'Res.Aux.'!$A$22:$AE$22,0)))</f>
        <v/>
      </c>
      <c r="N707" s="410" t="str">
        <f>IF($B707="-","",INDEX('Res.Aux.'!$A$12:$AE$722,MATCH($B707,'Res.Aux.'!$Y$12:$Y$722,0),MATCH(N$6,'Res.Aux.'!$A$14:$AE$14,0)))</f>
        <v/>
      </c>
      <c r="O707" s="411"/>
      <c r="P707" s="412" t="str">
        <f t="shared" si="183"/>
        <v/>
      </c>
      <c r="Q707" s="413" t="str">
        <f t="shared" si="186"/>
        <v>ù</v>
      </c>
      <c r="R707" s="414" t="str">
        <f>IF($B707="-","",INDEX('Res.Aux.'!$A$12:$AE$722,MATCH($B707,'Res.Aux.'!$Y$12:$Y$722,0),MATCH(R$6,'Res.Aux.'!$A$15:$AE$15,0)))</f>
        <v/>
      </c>
      <c r="S707" s="415" t="str">
        <f>IF($B707="-","",INDEX('Res.Aux.'!$A$12:$AE$722,MATCH($B707,'Res.Aux.'!$Y$12:$Y$722,0),MATCH(S$6,'Res.Aux.'!$A$15:$AE$15,0)))</f>
        <v/>
      </c>
      <c r="T707" s="415" t="str">
        <f>IF($B707="-","",INDEX('Res.Aux.'!$A$12:$AE$722,MATCH($B707,'Res.Aux.'!$Y$12:$Y$722,0),MATCH(T$6,'Res.Aux.'!$A$15:$AE$15,0)))</f>
        <v/>
      </c>
      <c r="U707" s="416" t="str">
        <f>IF($B707="-","",INDEX('Res.Aux.'!$A$12:$AE$722,MATCH($B707,'Res.Aux.'!$Y$12:$Y$722,0),MATCH(U$6,'Res.Aux.'!$A$15:$AE$15,0)))</f>
        <v/>
      </c>
      <c r="V707" s="417"/>
      <c r="W707" s="414" t="str">
        <f t="shared" si="187"/>
        <v>-</v>
      </c>
      <c r="X707" s="415" t="str">
        <f t="shared" si="188"/>
        <v>-</v>
      </c>
      <c r="Y707" s="415" t="str">
        <f t="shared" si="189"/>
        <v>-</v>
      </c>
      <c r="Z707" s="416" t="str">
        <f t="shared" si="190"/>
        <v>-</v>
      </c>
      <c r="AA707" s="417"/>
      <c r="AB707" s="414" t="str">
        <f t="shared" si="191"/>
        <v>-</v>
      </c>
      <c r="AC707" s="415" t="str">
        <f t="shared" si="192"/>
        <v>-</v>
      </c>
      <c r="AD707" s="415" t="str">
        <f t="shared" si="193"/>
        <v>-</v>
      </c>
      <c r="AE707" s="416" t="str">
        <f t="shared" si="194"/>
        <v>-</v>
      </c>
      <c r="AF707" s="417"/>
      <c r="AG707" s="410" t="str">
        <f t="shared" si="195"/>
        <v>-</v>
      </c>
      <c r="AH707" s="417"/>
      <c r="AI707" s="418" t="str">
        <f t="shared" si="196"/>
        <v>ù</v>
      </c>
      <c r="AJ707" s="419" t="str">
        <f t="shared" si="197"/>
        <v>~</v>
      </c>
      <c r="AK707" s="417"/>
      <c r="AL707" s="414" t="str">
        <f t="shared" si="198"/>
        <v>-</v>
      </c>
      <c r="AM707" s="416" t="str">
        <f t="shared" si="199"/>
        <v>-</v>
      </c>
    </row>
    <row r="708" spans="2:39" ht="15" x14ac:dyDescent="0.3">
      <c r="B708" s="400" t="str">
        <f>IF(MAX(B$7:B707)+1&gt;MAX('Res.Aux.'!$Y$23:$Y$722),"-",MAX(B$7:B707)+1)</f>
        <v>-</v>
      </c>
      <c r="C708" s="401" t="str">
        <f>IF($B708="-","",INDEX('Res.Aux.'!$A$12:$AE$722,MATCH($B708,'Res.Aux.'!$Y$12:$Y$722,0),MATCH(C$6,'Res.Aux.'!$A$14:$AE$14,0)))</f>
        <v/>
      </c>
      <c r="D708" s="402" t="str">
        <f t="shared" si="184"/>
        <v/>
      </c>
      <c r="E708" s="403" t="str">
        <f>IF($B708="-","",INDEX('Res.Aux.'!$A$12:$AE$722,MATCH($B708,'Res.Aux.'!$Y$12:$Y$722,0),MATCH(E$6,'Res.Aux.'!$A$14:$AE$14,0)))</f>
        <v/>
      </c>
      <c r="F708" s="402" t="str">
        <f t="shared" si="185"/>
        <v/>
      </c>
      <c r="G708" s="404" t="str">
        <f>IF($B708="-","",INDEX('Res.Aux.'!$A$12:$AE$722,MATCH($B708,'Res.Aux.'!$Y$12:$Y$722,0),MATCH(G$6,'Res.Aux.'!$A$14:$AE$14,0)))</f>
        <v/>
      </c>
      <c r="H708" s="405" t="str">
        <f>IF($B708="-","",Datos!$I$16)</f>
        <v/>
      </c>
      <c r="I708" s="406" t="str">
        <f>IF($C708="","",Datos!$G$16)</f>
        <v/>
      </c>
      <c r="J708" s="407" t="str">
        <f>IF($B708="-","",INDEX('Res.Aux.'!$A$12:$AE$722,MATCH($B708,'Res.Aux.'!$Y$12:$Y$722,0),MATCH(J$6,'Res.Aux.'!$A$14:$AE$14,0)))</f>
        <v/>
      </c>
      <c r="K708" s="408" t="str">
        <f>IF($C708="","",Datos!$H$26)</f>
        <v/>
      </c>
      <c r="L708" s="409" t="str">
        <f>IF($I708="","",INDEX(Datos!$D$25:$I$33,MATCH('G. VAR. MAKRO'!$M708,Datos!$E$25:$E$33,0),MATCH('G. VAR. MAKRO'!$L$6,Datos!$D$26:$I$26,0)))</f>
        <v/>
      </c>
      <c r="M708" s="407" t="str">
        <f>IF($I708="","",INDEX('Res.Aux.'!$A$12:$AE$722,MATCH($B708,'Res.Aux.'!$Y$12:$Y$722,0),MATCH(M$6,'Res.Aux.'!$A$22:$AE$22,0)))</f>
        <v/>
      </c>
      <c r="N708" s="410" t="str">
        <f>IF($B708="-","",INDEX('Res.Aux.'!$A$12:$AE$722,MATCH($B708,'Res.Aux.'!$Y$12:$Y$722,0),MATCH(N$6,'Res.Aux.'!$A$14:$AE$14,0)))</f>
        <v/>
      </c>
      <c r="O708" s="411"/>
      <c r="P708" s="412" t="str">
        <f t="shared" si="183"/>
        <v/>
      </c>
      <c r="Q708" s="413" t="str">
        <f t="shared" si="186"/>
        <v>ù</v>
      </c>
      <c r="R708" s="414" t="str">
        <f>IF($B708="-","",INDEX('Res.Aux.'!$A$12:$AE$722,MATCH($B708,'Res.Aux.'!$Y$12:$Y$722,0),MATCH(R$6,'Res.Aux.'!$A$15:$AE$15,0)))</f>
        <v/>
      </c>
      <c r="S708" s="415" t="str">
        <f>IF($B708="-","",INDEX('Res.Aux.'!$A$12:$AE$722,MATCH($B708,'Res.Aux.'!$Y$12:$Y$722,0),MATCH(S$6,'Res.Aux.'!$A$15:$AE$15,0)))</f>
        <v/>
      </c>
      <c r="T708" s="415" t="str">
        <f>IF($B708="-","",INDEX('Res.Aux.'!$A$12:$AE$722,MATCH($B708,'Res.Aux.'!$Y$12:$Y$722,0),MATCH(T$6,'Res.Aux.'!$A$15:$AE$15,0)))</f>
        <v/>
      </c>
      <c r="U708" s="416" t="str">
        <f>IF($B708="-","",INDEX('Res.Aux.'!$A$12:$AE$722,MATCH($B708,'Res.Aux.'!$Y$12:$Y$722,0),MATCH(U$6,'Res.Aux.'!$A$15:$AE$15,0)))</f>
        <v/>
      </c>
      <c r="V708" s="417"/>
      <c r="W708" s="414" t="str">
        <f t="shared" si="187"/>
        <v>-</v>
      </c>
      <c r="X708" s="415" t="str">
        <f t="shared" si="188"/>
        <v>-</v>
      </c>
      <c r="Y708" s="415" t="str">
        <f t="shared" si="189"/>
        <v>-</v>
      </c>
      <c r="Z708" s="416" t="str">
        <f t="shared" si="190"/>
        <v>-</v>
      </c>
      <c r="AA708" s="417"/>
      <c r="AB708" s="414" t="str">
        <f t="shared" si="191"/>
        <v>-</v>
      </c>
      <c r="AC708" s="415" t="str">
        <f t="shared" si="192"/>
        <v>-</v>
      </c>
      <c r="AD708" s="415" t="str">
        <f t="shared" si="193"/>
        <v>-</v>
      </c>
      <c r="AE708" s="416" t="str">
        <f t="shared" si="194"/>
        <v>-</v>
      </c>
      <c r="AF708" s="417"/>
      <c r="AG708" s="410" t="str">
        <f t="shared" si="195"/>
        <v>-</v>
      </c>
      <c r="AH708" s="417"/>
      <c r="AI708" s="418" t="str">
        <f t="shared" si="196"/>
        <v>ù</v>
      </c>
      <c r="AJ708" s="419" t="str">
        <f t="shared" si="197"/>
        <v>~</v>
      </c>
      <c r="AK708" s="417"/>
      <c r="AL708" s="414" t="str">
        <f t="shared" si="198"/>
        <v>-</v>
      </c>
      <c r="AM708" s="416" t="str">
        <f t="shared" si="199"/>
        <v>-</v>
      </c>
    </row>
    <row r="709" spans="2:39" ht="15" x14ac:dyDescent="0.3">
      <c r="B709" s="400" t="str">
        <f>IF(MAX(B$7:B708)+1&gt;MAX('Res.Aux.'!$Y$23:$Y$722),"-",MAX(B$7:B708)+1)</f>
        <v>-</v>
      </c>
      <c r="C709" s="401" t="str">
        <f>IF($B709="-","",INDEX('Res.Aux.'!$A$12:$AE$722,MATCH($B709,'Res.Aux.'!$Y$12:$Y$722,0),MATCH(C$6,'Res.Aux.'!$A$14:$AE$14,0)))</f>
        <v/>
      </c>
      <c r="D709" s="402" t="str">
        <f t="shared" si="184"/>
        <v/>
      </c>
      <c r="E709" s="403" t="str">
        <f>IF($B709="-","",INDEX('Res.Aux.'!$A$12:$AE$722,MATCH($B709,'Res.Aux.'!$Y$12:$Y$722,0),MATCH(E$6,'Res.Aux.'!$A$14:$AE$14,0)))</f>
        <v/>
      </c>
      <c r="F709" s="402" t="str">
        <f t="shared" si="185"/>
        <v/>
      </c>
      <c r="G709" s="404" t="str">
        <f>IF($B709="-","",INDEX('Res.Aux.'!$A$12:$AE$722,MATCH($B709,'Res.Aux.'!$Y$12:$Y$722,0),MATCH(G$6,'Res.Aux.'!$A$14:$AE$14,0)))</f>
        <v/>
      </c>
      <c r="H709" s="405" t="str">
        <f>IF($B709="-","",Datos!$I$16)</f>
        <v/>
      </c>
      <c r="I709" s="406" t="str">
        <f>IF($C709="","",Datos!$G$16)</f>
        <v/>
      </c>
      <c r="J709" s="407" t="str">
        <f>IF($B709="-","",INDEX('Res.Aux.'!$A$12:$AE$722,MATCH($B709,'Res.Aux.'!$Y$12:$Y$722,0),MATCH(J$6,'Res.Aux.'!$A$14:$AE$14,0)))</f>
        <v/>
      </c>
      <c r="K709" s="408" t="str">
        <f>IF($C709="","",Datos!$H$26)</f>
        <v/>
      </c>
      <c r="L709" s="409" t="str">
        <f>IF($I709="","",INDEX(Datos!$D$25:$I$33,MATCH('G. VAR. MAKRO'!$M709,Datos!$E$25:$E$33,0),MATCH('G. VAR. MAKRO'!$L$6,Datos!$D$26:$I$26,0)))</f>
        <v/>
      </c>
      <c r="M709" s="407" t="str">
        <f>IF($I709="","",INDEX('Res.Aux.'!$A$12:$AE$722,MATCH($B709,'Res.Aux.'!$Y$12:$Y$722,0),MATCH(M$6,'Res.Aux.'!$A$22:$AE$22,0)))</f>
        <v/>
      </c>
      <c r="N709" s="410" t="str">
        <f>IF($B709="-","",INDEX('Res.Aux.'!$A$12:$AE$722,MATCH($B709,'Res.Aux.'!$Y$12:$Y$722,0),MATCH(N$6,'Res.Aux.'!$A$14:$AE$14,0)))</f>
        <v/>
      </c>
      <c r="O709" s="411"/>
      <c r="P709" s="412" t="str">
        <f t="shared" si="183"/>
        <v/>
      </c>
      <c r="Q709" s="413" t="str">
        <f t="shared" si="186"/>
        <v>ù</v>
      </c>
      <c r="R709" s="414" t="str">
        <f>IF($B709="-","",INDEX('Res.Aux.'!$A$12:$AE$722,MATCH($B709,'Res.Aux.'!$Y$12:$Y$722,0),MATCH(R$6,'Res.Aux.'!$A$15:$AE$15,0)))</f>
        <v/>
      </c>
      <c r="S709" s="415" t="str">
        <f>IF($B709="-","",INDEX('Res.Aux.'!$A$12:$AE$722,MATCH($B709,'Res.Aux.'!$Y$12:$Y$722,0),MATCH(S$6,'Res.Aux.'!$A$15:$AE$15,0)))</f>
        <v/>
      </c>
      <c r="T709" s="415" t="str">
        <f>IF($B709="-","",INDEX('Res.Aux.'!$A$12:$AE$722,MATCH($B709,'Res.Aux.'!$Y$12:$Y$722,0),MATCH(T$6,'Res.Aux.'!$A$15:$AE$15,0)))</f>
        <v/>
      </c>
      <c r="U709" s="416" t="str">
        <f>IF($B709="-","",INDEX('Res.Aux.'!$A$12:$AE$722,MATCH($B709,'Res.Aux.'!$Y$12:$Y$722,0),MATCH(U$6,'Res.Aux.'!$A$15:$AE$15,0)))</f>
        <v/>
      </c>
      <c r="V709" s="417"/>
      <c r="W709" s="414" t="str">
        <f t="shared" si="187"/>
        <v>-</v>
      </c>
      <c r="X709" s="415" t="str">
        <f t="shared" si="188"/>
        <v>-</v>
      </c>
      <c r="Y709" s="415" t="str">
        <f t="shared" si="189"/>
        <v>-</v>
      </c>
      <c r="Z709" s="416" t="str">
        <f t="shared" si="190"/>
        <v>-</v>
      </c>
      <c r="AA709" s="417"/>
      <c r="AB709" s="414" t="str">
        <f t="shared" si="191"/>
        <v>-</v>
      </c>
      <c r="AC709" s="415" t="str">
        <f t="shared" si="192"/>
        <v>-</v>
      </c>
      <c r="AD709" s="415" t="str">
        <f t="shared" si="193"/>
        <v>-</v>
      </c>
      <c r="AE709" s="416" t="str">
        <f t="shared" si="194"/>
        <v>-</v>
      </c>
      <c r="AF709" s="417"/>
      <c r="AG709" s="410" t="str">
        <f t="shared" si="195"/>
        <v>-</v>
      </c>
      <c r="AH709" s="417"/>
      <c r="AI709" s="418" t="str">
        <f t="shared" si="196"/>
        <v>ù</v>
      </c>
      <c r="AJ709" s="419" t="str">
        <f t="shared" si="197"/>
        <v>~</v>
      </c>
      <c r="AK709" s="417"/>
      <c r="AL709" s="414" t="str">
        <f t="shared" si="198"/>
        <v>-</v>
      </c>
      <c r="AM709" s="416" t="str">
        <f t="shared" si="199"/>
        <v>-</v>
      </c>
    </row>
    <row r="710" spans="2:39" ht="15" x14ac:dyDescent="0.3">
      <c r="B710" s="400" t="str">
        <f>IF(MAX(B$7:B709)+1&gt;MAX('Res.Aux.'!$Y$23:$Y$722),"-",MAX(B$7:B709)+1)</f>
        <v>-</v>
      </c>
      <c r="C710" s="401" t="str">
        <f>IF($B710="-","",INDEX('Res.Aux.'!$A$12:$AE$722,MATCH($B710,'Res.Aux.'!$Y$12:$Y$722,0),MATCH(C$6,'Res.Aux.'!$A$14:$AE$14,0)))</f>
        <v/>
      </c>
      <c r="D710" s="402" t="str">
        <f t="shared" si="184"/>
        <v/>
      </c>
      <c r="E710" s="403" t="str">
        <f>IF($B710="-","",INDEX('Res.Aux.'!$A$12:$AE$722,MATCH($B710,'Res.Aux.'!$Y$12:$Y$722,0),MATCH(E$6,'Res.Aux.'!$A$14:$AE$14,0)))</f>
        <v/>
      </c>
      <c r="F710" s="402" t="str">
        <f t="shared" si="185"/>
        <v/>
      </c>
      <c r="G710" s="404" t="str">
        <f>IF($B710="-","",INDEX('Res.Aux.'!$A$12:$AE$722,MATCH($B710,'Res.Aux.'!$Y$12:$Y$722,0),MATCH(G$6,'Res.Aux.'!$A$14:$AE$14,0)))</f>
        <v/>
      </c>
      <c r="H710" s="405" t="str">
        <f>IF($B710="-","",Datos!$I$16)</f>
        <v/>
      </c>
      <c r="I710" s="406" t="str">
        <f>IF($C710="","",Datos!$G$16)</f>
        <v/>
      </c>
      <c r="J710" s="407" t="str">
        <f>IF($B710="-","",INDEX('Res.Aux.'!$A$12:$AE$722,MATCH($B710,'Res.Aux.'!$Y$12:$Y$722,0),MATCH(J$6,'Res.Aux.'!$A$14:$AE$14,0)))</f>
        <v/>
      </c>
      <c r="K710" s="408" t="str">
        <f>IF($C710="","",Datos!$H$26)</f>
        <v/>
      </c>
      <c r="L710" s="409" t="str">
        <f>IF($I710="","",INDEX(Datos!$D$25:$I$33,MATCH('G. VAR. MAKRO'!$M710,Datos!$E$25:$E$33,0),MATCH('G. VAR. MAKRO'!$L$6,Datos!$D$26:$I$26,0)))</f>
        <v/>
      </c>
      <c r="M710" s="407" t="str">
        <f>IF($I710="","",INDEX('Res.Aux.'!$A$12:$AE$722,MATCH($B710,'Res.Aux.'!$Y$12:$Y$722,0),MATCH(M$6,'Res.Aux.'!$A$22:$AE$22,0)))</f>
        <v/>
      </c>
      <c r="N710" s="410" t="str">
        <f>IF($B710="-","",INDEX('Res.Aux.'!$A$12:$AE$722,MATCH($B710,'Res.Aux.'!$Y$12:$Y$722,0),MATCH(N$6,'Res.Aux.'!$A$14:$AE$14,0)))</f>
        <v/>
      </c>
      <c r="O710" s="411"/>
      <c r="P710" s="412" t="str">
        <f t="shared" si="183"/>
        <v/>
      </c>
      <c r="Q710" s="413" t="str">
        <f t="shared" si="186"/>
        <v>ù</v>
      </c>
      <c r="R710" s="414" t="str">
        <f>IF($B710="-","",INDEX('Res.Aux.'!$A$12:$AE$722,MATCH($B710,'Res.Aux.'!$Y$12:$Y$722,0),MATCH(R$6,'Res.Aux.'!$A$15:$AE$15,0)))</f>
        <v/>
      </c>
      <c r="S710" s="415" t="str">
        <f>IF($B710="-","",INDEX('Res.Aux.'!$A$12:$AE$722,MATCH($B710,'Res.Aux.'!$Y$12:$Y$722,0),MATCH(S$6,'Res.Aux.'!$A$15:$AE$15,0)))</f>
        <v/>
      </c>
      <c r="T710" s="415" t="str">
        <f>IF($B710="-","",INDEX('Res.Aux.'!$A$12:$AE$722,MATCH($B710,'Res.Aux.'!$Y$12:$Y$722,0),MATCH(T$6,'Res.Aux.'!$A$15:$AE$15,0)))</f>
        <v/>
      </c>
      <c r="U710" s="416" t="str">
        <f>IF($B710="-","",INDEX('Res.Aux.'!$A$12:$AE$722,MATCH($B710,'Res.Aux.'!$Y$12:$Y$722,0),MATCH(U$6,'Res.Aux.'!$A$15:$AE$15,0)))</f>
        <v/>
      </c>
      <c r="V710" s="417"/>
      <c r="W710" s="414" t="str">
        <f t="shared" si="187"/>
        <v>-</v>
      </c>
      <c r="X710" s="415" t="str">
        <f t="shared" si="188"/>
        <v>-</v>
      </c>
      <c r="Y710" s="415" t="str">
        <f t="shared" si="189"/>
        <v>-</v>
      </c>
      <c r="Z710" s="416" t="str">
        <f t="shared" si="190"/>
        <v>-</v>
      </c>
      <c r="AA710" s="417"/>
      <c r="AB710" s="414" t="str">
        <f t="shared" si="191"/>
        <v>-</v>
      </c>
      <c r="AC710" s="415" t="str">
        <f t="shared" si="192"/>
        <v>-</v>
      </c>
      <c r="AD710" s="415" t="str">
        <f t="shared" si="193"/>
        <v>-</v>
      </c>
      <c r="AE710" s="416" t="str">
        <f t="shared" si="194"/>
        <v>-</v>
      </c>
      <c r="AF710" s="417"/>
      <c r="AG710" s="410" t="str">
        <f t="shared" si="195"/>
        <v>-</v>
      </c>
      <c r="AH710" s="417"/>
      <c r="AI710" s="418" t="str">
        <f t="shared" si="196"/>
        <v>ù</v>
      </c>
      <c r="AJ710" s="419" t="str">
        <f t="shared" si="197"/>
        <v>~</v>
      </c>
      <c r="AK710" s="417"/>
      <c r="AL710" s="414" t="str">
        <f t="shared" si="198"/>
        <v>-</v>
      </c>
      <c r="AM710" s="416" t="str">
        <f t="shared" si="199"/>
        <v>-</v>
      </c>
    </row>
    <row r="711" spans="2:39" ht="15" x14ac:dyDescent="0.3">
      <c r="B711" s="400" t="str">
        <f>IF(MAX(B$7:B710)+1&gt;MAX('Res.Aux.'!$Y$23:$Y$722),"-",MAX(B$7:B710)+1)</f>
        <v>-</v>
      </c>
      <c r="C711" s="401" t="str">
        <f>IF($B711="-","",INDEX('Res.Aux.'!$A$12:$AE$722,MATCH($B711,'Res.Aux.'!$Y$12:$Y$722,0),MATCH(C$6,'Res.Aux.'!$A$14:$AE$14,0)))</f>
        <v/>
      </c>
      <c r="D711" s="402" t="str">
        <f t="shared" si="184"/>
        <v/>
      </c>
      <c r="E711" s="403" t="str">
        <f>IF($B711="-","",INDEX('Res.Aux.'!$A$12:$AE$722,MATCH($B711,'Res.Aux.'!$Y$12:$Y$722,0),MATCH(E$6,'Res.Aux.'!$A$14:$AE$14,0)))</f>
        <v/>
      </c>
      <c r="F711" s="402" t="str">
        <f t="shared" si="185"/>
        <v/>
      </c>
      <c r="G711" s="404" t="str">
        <f>IF($B711="-","",INDEX('Res.Aux.'!$A$12:$AE$722,MATCH($B711,'Res.Aux.'!$Y$12:$Y$722,0),MATCH(G$6,'Res.Aux.'!$A$14:$AE$14,0)))</f>
        <v/>
      </c>
      <c r="H711" s="405" t="str">
        <f>IF($B711="-","",Datos!$I$16)</f>
        <v/>
      </c>
      <c r="I711" s="406" t="str">
        <f>IF($C711="","",Datos!$G$16)</f>
        <v/>
      </c>
      <c r="J711" s="407" t="str">
        <f>IF($B711="-","",INDEX('Res.Aux.'!$A$12:$AE$722,MATCH($B711,'Res.Aux.'!$Y$12:$Y$722,0),MATCH(J$6,'Res.Aux.'!$A$14:$AE$14,0)))</f>
        <v/>
      </c>
      <c r="K711" s="408" t="str">
        <f>IF($C711="","",Datos!$H$26)</f>
        <v/>
      </c>
      <c r="L711" s="409" t="str">
        <f>IF($I711="","",INDEX(Datos!$D$25:$I$33,MATCH('G. VAR. MAKRO'!$M711,Datos!$E$25:$E$33,0),MATCH('G. VAR. MAKRO'!$L$6,Datos!$D$26:$I$26,0)))</f>
        <v/>
      </c>
      <c r="M711" s="407" t="str">
        <f>IF($I711="","",INDEX('Res.Aux.'!$A$12:$AE$722,MATCH($B711,'Res.Aux.'!$Y$12:$Y$722,0),MATCH(M$6,'Res.Aux.'!$A$22:$AE$22,0)))</f>
        <v/>
      </c>
      <c r="N711" s="410" t="str">
        <f>IF($B711="-","",INDEX('Res.Aux.'!$A$12:$AE$722,MATCH($B711,'Res.Aux.'!$Y$12:$Y$722,0),MATCH(N$6,'Res.Aux.'!$A$14:$AE$14,0)))</f>
        <v/>
      </c>
      <c r="O711" s="411"/>
      <c r="P711" s="412" t="str">
        <f t="shared" si="183"/>
        <v/>
      </c>
      <c r="Q711" s="413" t="str">
        <f t="shared" si="186"/>
        <v>ù</v>
      </c>
      <c r="R711" s="414" t="str">
        <f>IF($B711="-","",INDEX('Res.Aux.'!$A$12:$AE$722,MATCH($B711,'Res.Aux.'!$Y$12:$Y$722,0),MATCH(R$6,'Res.Aux.'!$A$15:$AE$15,0)))</f>
        <v/>
      </c>
      <c r="S711" s="415" t="str">
        <f>IF($B711="-","",INDEX('Res.Aux.'!$A$12:$AE$722,MATCH($B711,'Res.Aux.'!$Y$12:$Y$722,0),MATCH(S$6,'Res.Aux.'!$A$15:$AE$15,0)))</f>
        <v/>
      </c>
      <c r="T711" s="415" t="str">
        <f>IF($B711="-","",INDEX('Res.Aux.'!$A$12:$AE$722,MATCH($B711,'Res.Aux.'!$Y$12:$Y$722,0),MATCH(T$6,'Res.Aux.'!$A$15:$AE$15,0)))</f>
        <v/>
      </c>
      <c r="U711" s="416" t="str">
        <f>IF($B711="-","",INDEX('Res.Aux.'!$A$12:$AE$722,MATCH($B711,'Res.Aux.'!$Y$12:$Y$722,0),MATCH(U$6,'Res.Aux.'!$A$15:$AE$15,0)))</f>
        <v/>
      </c>
      <c r="V711" s="417"/>
      <c r="W711" s="414" t="str">
        <f t="shared" si="187"/>
        <v>-</v>
      </c>
      <c r="X711" s="415" t="str">
        <f t="shared" si="188"/>
        <v>-</v>
      </c>
      <c r="Y711" s="415" t="str">
        <f t="shared" si="189"/>
        <v>-</v>
      </c>
      <c r="Z711" s="416" t="str">
        <f t="shared" si="190"/>
        <v>-</v>
      </c>
      <c r="AA711" s="417"/>
      <c r="AB711" s="414" t="str">
        <f t="shared" si="191"/>
        <v>-</v>
      </c>
      <c r="AC711" s="415" t="str">
        <f t="shared" si="192"/>
        <v>-</v>
      </c>
      <c r="AD711" s="415" t="str">
        <f t="shared" si="193"/>
        <v>-</v>
      </c>
      <c r="AE711" s="416" t="str">
        <f t="shared" si="194"/>
        <v>-</v>
      </c>
      <c r="AF711" s="417"/>
      <c r="AG711" s="410" t="str">
        <f t="shared" si="195"/>
        <v>-</v>
      </c>
      <c r="AH711" s="417"/>
      <c r="AI711" s="418" t="str">
        <f t="shared" si="196"/>
        <v>ù</v>
      </c>
      <c r="AJ711" s="419" t="str">
        <f t="shared" si="197"/>
        <v>~</v>
      </c>
      <c r="AK711" s="417"/>
      <c r="AL711" s="414" t="str">
        <f t="shared" si="198"/>
        <v>-</v>
      </c>
      <c r="AM711" s="416" t="str">
        <f t="shared" si="199"/>
        <v>-</v>
      </c>
    </row>
    <row r="712" spans="2:39" ht="15" x14ac:dyDescent="0.3">
      <c r="B712" s="400" t="str">
        <f>IF(MAX(B$7:B711)+1&gt;MAX('Res.Aux.'!$Y$23:$Y$722),"-",MAX(B$7:B711)+1)</f>
        <v>-</v>
      </c>
      <c r="C712" s="401" t="str">
        <f>IF($B712="-","",INDEX('Res.Aux.'!$A$12:$AE$722,MATCH($B712,'Res.Aux.'!$Y$12:$Y$722,0),MATCH(C$6,'Res.Aux.'!$A$14:$AE$14,0)))</f>
        <v/>
      </c>
      <c r="D712" s="402" t="str">
        <f t="shared" si="184"/>
        <v/>
      </c>
      <c r="E712" s="403" t="str">
        <f>IF($B712="-","",INDEX('Res.Aux.'!$A$12:$AE$722,MATCH($B712,'Res.Aux.'!$Y$12:$Y$722,0),MATCH(E$6,'Res.Aux.'!$A$14:$AE$14,0)))</f>
        <v/>
      </c>
      <c r="F712" s="402" t="str">
        <f t="shared" si="185"/>
        <v/>
      </c>
      <c r="G712" s="404" t="str">
        <f>IF($B712="-","",INDEX('Res.Aux.'!$A$12:$AE$722,MATCH($B712,'Res.Aux.'!$Y$12:$Y$722,0),MATCH(G$6,'Res.Aux.'!$A$14:$AE$14,0)))</f>
        <v/>
      </c>
      <c r="H712" s="405" t="str">
        <f>IF($B712="-","",Datos!$I$16)</f>
        <v/>
      </c>
      <c r="I712" s="406" t="str">
        <f>IF($C712="","",Datos!$G$16)</f>
        <v/>
      </c>
      <c r="J712" s="407" t="str">
        <f>IF($B712="-","",INDEX('Res.Aux.'!$A$12:$AE$722,MATCH($B712,'Res.Aux.'!$Y$12:$Y$722,0),MATCH(J$6,'Res.Aux.'!$A$14:$AE$14,0)))</f>
        <v/>
      </c>
      <c r="K712" s="408" t="str">
        <f>IF($C712="","",Datos!$H$26)</f>
        <v/>
      </c>
      <c r="L712" s="409" t="str">
        <f>IF($I712="","",INDEX(Datos!$D$25:$I$33,MATCH('G. VAR. MAKRO'!$M712,Datos!$E$25:$E$33,0),MATCH('G. VAR. MAKRO'!$L$6,Datos!$D$26:$I$26,0)))</f>
        <v/>
      </c>
      <c r="M712" s="407" t="str">
        <f>IF($I712="","",INDEX('Res.Aux.'!$A$12:$AE$722,MATCH($B712,'Res.Aux.'!$Y$12:$Y$722,0),MATCH(M$6,'Res.Aux.'!$A$22:$AE$22,0)))</f>
        <v/>
      </c>
      <c r="N712" s="410" t="str">
        <f>IF($B712="-","",INDEX('Res.Aux.'!$A$12:$AE$722,MATCH($B712,'Res.Aux.'!$Y$12:$Y$722,0),MATCH(N$6,'Res.Aux.'!$A$14:$AE$14,0)))</f>
        <v/>
      </c>
      <c r="O712" s="411"/>
      <c r="P712" s="412" t="str">
        <f t="shared" ref="P712:P775" si="200">IF($B712="-","","C")</f>
        <v/>
      </c>
      <c r="Q712" s="413" t="str">
        <f t="shared" si="186"/>
        <v>ù</v>
      </c>
      <c r="R712" s="414" t="str">
        <f>IF($B712="-","",INDEX('Res.Aux.'!$A$12:$AE$722,MATCH($B712,'Res.Aux.'!$Y$12:$Y$722,0),MATCH(R$6,'Res.Aux.'!$A$15:$AE$15,0)))</f>
        <v/>
      </c>
      <c r="S712" s="415" t="str">
        <f>IF($B712="-","",INDEX('Res.Aux.'!$A$12:$AE$722,MATCH($B712,'Res.Aux.'!$Y$12:$Y$722,0),MATCH(S$6,'Res.Aux.'!$A$15:$AE$15,0)))</f>
        <v/>
      </c>
      <c r="T712" s="415" t="str">
        <f>IF($B712="-","",INDEX('Res.Aux.'!$A$12:$AE$722,MATCH($B712,'Res.Aux.'!$Y$12:$Y$722,0),MATCH(T$6,'Res.Aux.'!$A$15:$AE$15,0)))</f>
        <v/>
      </c>
      <c r="U712" s="416" t="str">
        <f>IF($B712="-","",INDEX('Res.Aux.'!$A$12:$AE$722,MATCH($B712,'Res.Aux.'!$Y$12:$Y$722,0),MATCH(U$6,'Res.Aux.'!$A$15:$AE$15,0)))</f>
        <v/>
      </c>
      <c r="V712" s="417"/>
      <c r="W712" s="414" t="str">
        <f t="shared" si="187"/>
        <v>-</v>
      </c>
      <c r="X712" s="415" t="str">
        <f t="shared" si="188"/>
        <v>-</v>
      </c>
      <c r="Y712" s="415" t="str">
        <f t="shared" si="189"/>
        <v>-</v>
      </c>
      <c r="Z712" s="416" t="str">
        <f t="shared" si="190"/>
        <v>-</v>
      </c>
      <c r="AA712" s="417"/>
      <c r="AB712" s="414" t="str">
        <f t="shared" si="191"/>
        <v>-</v>
      </c>
      <c r="AC712" s="415" t="str">
        <f t="shared" si="192"/>
        <v>-</v>
      </c>
      <c r="AD712" s="415" t="str">
        <f t="shared" si="193"/>
        <v>-</v>
      </c>
      <c r="AE712" s="416" t="str">
        <f t="shared" si="194"/>
        <v>-</v>
      </c>
      <c r="AF712" s="417"/>
      <c r="AG712" s="410" t="str">
        <f t="shared" si="195"/>
        <v>-</v>
      </c>
      <c r="AH712" s="417"/>
      <c r="AI712" s="418" t="str">
        <f t="shared" si="196"/>
        <v>ù</v>
      </c>
      <c r="AJ712" s="419" t="str">
        <f t="shared" si="197"/>
        <v>~</v>
      </c>
      <c r="AK712" s="417"/>
      <c r="AL712" s="414" t="str">
        <f t="shared" si="198"/>
        <v>-</v>
      </c>
      <c r="AM712" s="416" t="str">
        <f t="shared" si="199"/>
        <v>-</v>
      </c>
    </row>
    <row r="713" spans="2:39" ht="15" x14ac:dyDescent="0.3">
      <c r="B713" s="400" t="str">
        <f>IF(MAX(B$7:B712)+1&gt;MAX('Res.Aux.'!$Y$23:$Y$722),"-",MAX(B$7:B712)+1)</f>
        <v>-</v>
      </c>
      <c r="C713" s="401" t="str">
        <f>IF($B713="-","",INDEX('Res.Aux.'!$A$12:$AE$722,MATCH($B713,'Res.Aux.'!$Y$12:$Y$722,0),MATCH(C$6,'Res.Aux.'!$A$14:$AE$14,0)))</f>
        <v/>
      </c>
      <c r="D713" s="402" t="str">
        <f t="shared" si="184"/>
        <v/>
      </c>
      <c r="E713" s="403" t="str">
        <f>IF($B713="-","",INDEX('Res.Aux.'!$A$12:$AE$722,MATCH($B713,'Res.Aux.'!$Y$12:$Y$722,0),MATCH(E$6,'Res.Aux.'!$A$14:$AE$14,0)))</f>
        <v/>
      </c>
      <c r="F713" s="402" t="str">
        <f t="shared" si="185"/>
        <v/>
      </c>
      <c r="G713" s="404" t="str">
        <f>IF($B713="-","",INDEX('Res.Aux.'!$A$12:$AE$722,MATCH($B713,'Res.Aux.'!$Y$12:$Y$722,0),MATCH(G$6,'Res.Aux.'!$A$14:$AE$14,0)))</f>
        <v/>
      </c>
      <c r="H713" s="405" t="str">
        <f>IF($B713="-","",Datos!$I$16)</f>
        <v/>
      </c>
      <c r="I713" s="406" t="str">
        <f>IF($C713="","",Datos!$G$16)</f>
        <v/>
      </c>
      <c r="J713" s="407" t="str">
        <f>IF($B713="-","",INDEX('Res.Aux.'!$A$12:$AE$722,MATCH($B713,'Res.Aux.'!$Y$12:$Y$722,0),MATCH(J$6,'Res.Aux.'!$A$14:$AE$14,0)))</f>
        <v/>
      </c>
      <c r="K713" s="408" t="str">
        <f>IF($C713="","",Datos!$H$26)</f>
        <v/>
      </c>
      <c r="L713" s="409" t="str">
        <f>IF($I713="","",INDEX(Datos!$D$25:$I$33,MATCH('G. VAR. MAKRO'!$M713,Datos!$E$25:$E$33,0),MATCH('G. VAR. MAKRO'!$L$6,Datos!$D$26:$I$26,0)))</f>
        <v/>
      </c>
      <c r="M713" s="407" t="str">
        <f>IF($I713="","",INDEX('Res.Aux.'!$A$12:$AE$722,MATCH($B713,'Res.Aux.'!$Y$12:$Y$722,0),MATCH(M$6,'Res.Aux.'!$A$22:$AE$22,0)))</f>
        <v/>
      </c>
      <c r="N713" s="410" t="str">
        <f>IF($B713="-","",INDEX('Res.Aux.'!$A$12:$AE$722,MATCH($B713,'Res.Aux.'!$Y$12:$Y$722,0),MATCH(N$6,'Res.Aux.'!$A$14:$AE$14,0)))</f>
        <v/>
      </c>
      <c r="O713" s="411"/>
      <c r="P713" s="412" t="str">
        <f t="shared" si="200"/>
        <v/>
      </c>
      <c r="Q713" s="413" t="str">
        <f t="shared" si="186"/>
        <v>ù</v>
      </c>
      <c r="R713" s="414" t="str">
        <f>IF($B713="-","",INDEX('Res.Aux.'!$A$12:$AE$722,MATCH($B713,'Res.Aux.'!$Y$12:$Y$722,0),MATCH(R$6,'Res.Aux.'!$A$15:$AE$15,0)))</f>
        <v/>
      </c>
      <c r="S713" s="415" t="str">
        <f>IF($B713="-","",INDEX('Res.Aux.'!$A$12:$AE$722,MATCH($B713,'Res.Aux.'!$Y$12:$Y$722,0),MATCH(S$6,'Res.Aux.'!$A$15:$AE$15,0)))</f>
        <v/>
      </c>
      <c r="T713" s="415" t="str">
        <f>IF($B713="-","",INDEX('Res.Aux.'!$A$12:$AE$722,MATCH($B713,'Res.Aux.'!$Y$12:$Y$722,0),MATCH(T$6,'Res.Aux.'!$A$15:$AE$15,0)))</f>
        <v/>
      </c>
      <c r="U713" s="416" t="str">
        <f>IF($B713="-","",INDEX('Res.Aux.'!$A$12:$AE$722,MATCH($B713,'Res.Aux.'!$Y$12:$Y$722,0),MATCH(U$6,'Res.Aux.'!$A$15:$AE$15,0)))</f>
        <v/>
      </c>
      <c r="V713" s="417"/>
      <c r="W713" s="414" t="str">
        <f t="shared" si="187"/>
        <v>-</v>
      </c>
      <c r="X713" s="415" t="str">
        <f t="shared" si="188"/>
        <v>-</v>
      </c>
      <c r="Y713" s="415" t="str">
        <f t="shared" si="189"/>
        <v>-</v>
      </c>
      <c r="Z713" s="416" t="str">
        <f t="shared" si="190"/>
        <v>-</v>
      </c>
      <c r="AA713" s="417"/>
      <c r="AB713" s="414" t="str">
        <f t="shared" si="191"/>
        <v>-</v>
      </c>
      <c r="AC713" s="415" t="str">
        <f t="shared" si="192"/>
        <v>-</v>
      </c>
      <c r="AD713" s="415" t="str">
        <f t="shared" si="193"/>
        <v>-</v>
      </c>
      <c r="AE713" s="416" t="str">
        <f t="shared" si="194"/>
        <v>-</v>
      </c>
      <c r="AF713" s="417"/>
      <c r="AG713" s="410" t="str">
        <f t="shared" si="195"/>
        <v>-</v>
      </c>
      <c r="AH713" s="417"/>
      <c r="AI713" s="418" t="str">
        <f t="shared" si="196"/>
        <v>ù</v>
      </c>
      <c r="AJ713" s="419" t="str">
        <f t="shared" si="197"/>
        <v>~</v>
      </c>
      <c r="AK713" s="417"/>
      <c r="AL713" s="414" t="str">
        <f t="shared" si="198"/>
        <v>-</v>
      </c>
      <c r="AM713" s="416" t="str">
        <f t="shared" si="199"/>
        <v>-</v>
      </c>
    </row>
    <row r="714" spans="2:39" ht="15" x14ac:dyDescent="0.3">
      <c r="B714" s="400" t="str">
        <f>IF(MAX(B$7:B713)+1&gt;MAX('Res.Aux.'!$Y$23:$Y$722),"-",MAX(B$7:B713)+1)</f>
        <v>-</v>
      </c>
      <c r="C714" s="401" t="str">
        <f>IF($B714="-","",INDEX('Res.Aux.'!$A$12:$AE$722,MATCH($B714,'Res.Aux.'!$Y$12:$Y$722,0),MATCH(C$6,'Res.Aux.'!$A$14:$AE$14,0)))</f>
        <v/>
      </c>
      <c r="D714" s="402" t="str">
        <f t="shared" si="184"/>
        <v/>
      </c>
      <c r="E714" s="403" t="str">
        <f>IF($B714="-","",INDEX('Res.Aux.'!$A$12:$AE$722,MATCH($B714,'Res.Aux.'!$Y$12:$Y$722,0),MATCH(E$6,'Res.Aux.'!$A$14:$AE$14,0)))</f>
        <v/>
      </c>
      <c r="F714" s="402" t="str">
        <f t="shared" si="185"/>
        <v/>
      </c>
      <c r="G714" s="404" t="str">
        <f>IF($B714="-","",INDEX('Res.Aux.'!$A$12:$AE$722,MATCH($B714,'Res.Aux.'!$Y$12:$Y$722,0),MATCH(G$6,'Res.Aux.'!$A$14:$AE$14,0)))</f>
        <v/>
      </c>
      <c r="H714" s="405" t="str">
        <f>IF($B714="-","",Datos!$I$16)</f>
        <v/>
      </c>
      <c r="I714" s="406" t="str">
        <f>IF($C714="","",Datos!$G$16)</f>
        <v/>
      </c>
      <c r="J714" s="407" t="str">
        <f>IF($B714="-","",INDEX('Res.Aux.'!$A$12:$AE$722,MATCH($B714,'Res.Aux.'!$Y$12:$Y$722,0),MATCH(J$6,'Res.Aux.'!$A$14:$AE$14,0)))</f>
        <v/>
      </c>
      <c r="K714" s="408" t="str">
        <f>IF($C714="","",Datos!$H$26)</f>
        <v/>
      </c>
      <c r="L714" s="409" t="str">
        <f>IF($I714="","",INDEX(Datos!$D$25:$I$33,MATCH('G. VAR. MAKRO'!$M714,Datos!$E$25:$E$33,0),MATCH('G. VAR. MAKRO'!$L$6,Datos!$D$26:$I$26,0)))</f>
        <v/>
      </c>
      <c r="M714" s="407" t="str">
        <f>IF($I714="","",INDEX('Res.Aux.'!$A$12:$AE$722,MATCH($B714,'Res.Aux.'!$Y$12:$Y$722,0),MATCH(M$6,'Res.Aux.'!$A$22:$AE$22,0)))</f>
        <v/>
      </c>
      <c r="N714" s="410" t="str">
        <f>IF($B714="-","",INDEX('Res.Aux.'!$A$12:$AE$722,MATCH($B714,'Res.Aux.'!$Y$12:$Y$722,0),MATCH(N$6,'Res.Aux.'!$A$14:$AE$14,0)))</f>
        <v/>
      </c>
      <c r="O714" s="411"/>
      <c r="P714" s="412" t="str">
        <f t="shared" si="200"/>
        <v/>
      </c>
      <c r="Q714" s="413" t="str">
        <f t="shared" si="186"/>
        <v>ù</v>
      </c>
      <c r="R714" s="414" t="str">
        <f>IF($B714="-","",INDEX('Res.Aux.'!$A$12:$AE$722,MATCH($B714,'Res.Aux.'!$Y$12:$Y$722,0),MATCH(R$6,'Res.Aux.'!$A$15:$AE$15,0)))</f>
        <v/>
      </c>
      <c r="S714" s="415" t="str">
        <f>IF($B714="-","",INDEX('Res.Aux.'!$A$12:$AE$722,MATCH($B714,'Res.Aux.'!$Y$12:$Y$722,0),MATCH(S$6,'Res.Aux.'!$A$15:$AE$15,0)))</f>
        <v/>
      </c>
      <c r="T714" s="415" t="str">
        <f>IF($B714="-","",INDEX('Res.Aux.'!$A$12:$AE$722,MATCH($B714,'Res.Aux.'!$Y$12:$Y$722,0),MATCH(T$6,'Res.Aux.'!$A$15:$AE$15,0)))</f>
        <v/>
      </c>
      <c r="U714" s="416" t="str">
        <f>IF($B714="-","",INDEX('Res.Aux.'!$A$12:$AE$722,MATCH($B714,'Res.Aux.'!$Y$12:$Y$722,0),MATCH(U$6,'Res.Aux.'!$A$15:$AE$15,0)))</f>
        <v/>
      </c>
      <c r="V714" s="417"/>
      <c r="W714" s="414" t="str">
        <f t="shared" si="187"/>
        <v>-</v>
      </c>
      <c r="X714" s="415" t="str">
        <f t="shared" si="188"/>
        <v>-</v>
      </c>
      <c r="Y714" s="415" t="str">
        <f t="shared" si="189"/>
        <v>-</v>
      </c>
      <c r="Z714" s="416" t="str">
        <f t="shared" si="190"/>
        <v>-</v>
      </c>
      <c r="AA714" s="417"/>
      <c r="AB714" s="414" t="str">
        <f t="shared" si="191"/>
        <v>-</v>
      </c>
      <c r="AC714" s="415" t="str">
        <f t="shared" si="192"/>
        <v>-</v>
      </c>
      <c r="AD714" s="415" t="str">
        <f t="shared" si="193"/>
        <v>-</v>
      </c>
      <c r="AE714" s="416" t="str">
        <f t="shared" si="194"/>
        <v>-</v>
      </c>
      <c r="AF714" s="417"/>
      <c r="AG714" s="410" t="str">
        <f t="shared" si="195"/>
        <v>-</v>
      </c>
      <c r="AH714" s="417"/>
      <c r="AI714" s="418" t="str">
        <f t="shared" si="196"/>
        <v>ù</v>
      </c>
      <c r="AJ714" s="419" t="str">
        <f t="shared" si="197"/>
        <v>~</v>
      </c>
      <c r="AK714" s="417"/>
      <c r="AL714" s="414" t="str">
        <f t="shared" si="198"/>
        <v>-</v>
      </c>
      <c r="AM714" s="416" t="str">
        <f t="shared" si="199"/>
        <v>-</v>
      </c>
    </row>
    <row r="715" spans="2:39" ht="15" x14ac:dyDescent="0.3">
      <c r="B715" s="400" t="str">
        <f>IF(MAX(B$7:B714)+1&gt;MAX('Res.Aux.'!$Y$23:$Y$722),"-",MAX(B$7:B714)+1)</f>
        <v>-</v>
      </c>
      <c r="C715" s="401" t="str">
        <f>IF($B715="-","",INDEX('Res.Aux.'!$A$12:$AE$722,MATCH($B715,'Res.Aux.'!$Y$12:$Y$722,0),MATCH(C$6,'Res.Aux.'!$A$14:$AE$14,0)))</f>
        <v/>
      </c>
      <c r="D715" s="402" t="str">
        <f t="shared" si="184"/>
        <v/>
      </c>
      <c r="E715" s="403" t="str">
        <f>IF($B715="-","",INDEX('Res.Aux.'!$A$12:$AE$722,MATCH($B715,'Res.Aux.'!$Y$12:$Y$722,0),MATCH(E$6,'Res.Aux.'!$A$14:$AE$14,0)))</f>
        <v/>
      </c>
      <c r="F715" s="402" t="str">
        <f t="shared" si="185"/>
        <v/>
      </c>
      <c r="G715" s="404" t="str">
        <f>IF($B715="-","",INDEX('Res.Aux.'!$A$12:$AE$722,MATCH($B715,'Res.Aux.'!$Y$12:$Y$722,0),MATCH(G$6,'Res.Aux.'!$A$14:$AE$14,0)))</f>
        <v/>
      </c>
      <c r="H715" s="405" t="str">
        <f>IF($B715="-","",Datos!$I$16)</f>
        <v/>
      </c>
      <c r="I715" s="406" t="str">
        <f>IF($C715="","",Datos!$G$16)</f>
        <v/>
      </c>
      <c r="J715" s="407" t="str">
        <f>IF($B715="-","",INDEX('Res.Aux.'!$A$12:$AE$722,MATCH($B715,'Res.Aux.'!$Y$12:$Y$722,0),MATCH(J$6,'Res.Aux.'!$A$14:$AE$14,0)))</f>
        <v/>
      </c>
      <c r="K715" s="408" t="str">
        <f>IF($C715="","",Datos!$H$26)</f>
        <v/>
      </c>
      <c r="L715" s="409" t="str">
        <f>IF($I715="","",INDEX(Datos!$D$25:$I$33,MATCH('G. VAR. MAKRO'!$M715,Datos!$E$25:$E$33,0),MATCH('G. VAR. MAKRO'!$L$6,Datos!$D$26:$I$26,0)))</f>
        <v/>
      </c>
      <c r="M715" s="407" t="str">
        <f>IF($I715="","",INDEX('Res.Aux.'!$A$12:$AE$722,MATCH($B715,'Res.Aux.'!$Y$12:$Y$722,0),MATCH(M$6,'Res.Aux.'!$A$22:$AE$22,0)))</f>
        <v/>
      </c>
      <c r="N715" s="410" t="str">
        <f>IF($B715="-","",INDEX('Res.Aux.'!$A$12:$AE$722,MATCH($B715,'Res.Aux.'!$Y$12:$Y$722,0),MATCH(N$6,'Res.Aux.'!$A$14:$AE$14,0)))</f>
        <v/>
      </c>
      <c r="O715" s="411"/>
      <c r="P715" s="412" t="str">
        <f t="shared" si="200"/>
        <v/>
      </c>
      <c r="Q715" s="413" t="str">
        <f t="shared" si="186"/>
        <v>ù</v>
      </c>
      <c r="R715" s="414" t="str">
        <f>IF($B715="-","",INDEX('Res.Aux.'!$A$12:$AE$722,MATCH($B715,'Res.Aux.'!$Y$12:$Y$722,0),MATCH(R$6,'Res.Aux.'!$A$15:$AE$15,0)))</f>
        <v/>
      </c>
      <c r="S715" s="415" t="str">
        <f>IF($B715="-","",INDEX('Res.Aux.'!$A$12:$AE$722,MATCH($B715,'Res.Aux.'!$Y$12:$Y$722,0),MATCH(S$6,'Res.Aux.'!$A$15:$AE$15,0)))</f>
        <v/>
      </c>
      <c r="T715" s="415" t="str">
        <f>IF($B715="-","",INDEX('Res.Aux.'!$A$12:$AE$722,MATCH($B715,'Res.Aux.'!$Y$12:$Y$722,0),MATCH(T$6,'Res.Aux.'!$A$15:$AE$15,0)))</f>
        <v/>
      </c>
      <c r="U715" s="416" t="str">
        <f>IF($B715="-","",INDEX('Res.Aux.'!$A$12:$AE$722,MATCH($B715,'Res.Aux.'!$Y$12:$Y$722,0),MATCH(U$6,'Res.Aux.'!$A$15:$AE$15,0)))</f>
        <v/>
      </c>
      <c r="V715" s="417"/>
      <c r="W715" s="414" t="str">
        <f t="shared" si="187"/>
        <v>-</v>
      </c>
      <c r="X715" s="415" t="str">
        <f t="shared" si="188"/>
        <v>-</v>
      </c>
      <c r="Y715" s="415" t="str">
        <f t="shared" si="189"/>
        <v>-</v>
      </c>
      <c r="Z715" s="416" t="str">
        <f t="shared" si="190"/>
        <v>-</v>
      </c>
      <c r="AA715" s="417"/>
      <c r="AB715" s="414" t="str">
        <f t="shared" si="191"/>
        <v>-</v>
      </c>
      <c r="AC715" s="415" t="str">
        <f t="shared" si="192"/>
        <v>-</v>
      </c>
      <c r="AD715" s="415" t="str">
        <f t="shared" si="193"/>
        <v>-</v>
      </c>
      <c r="AE715" s="416" t="str">
        <f t="shared" si="194"/>
        <v>-</v>
      </c>
      <c r="AF715" s="417"/>
      <c r="AG715" s="410" t="str">
        <f t="shared" si="195"/>
        <v>-</v>
      </c>
      <c r="AH715" s="417"/>
      <c r="AI715" s="418" t="str">
        <f t="shared" si="196"/>
        <v>ù</v>
      </c>
      <c r="AJ715" s="419" t="str">
        <f t="shared" si="197"/>
        <v>~</v>
      </c>
      <c r="AK715" s="417"/>
      <c r="AL715" s="414" t="str">
        <f t="shared" si="198"/>
        <v>-</v>
      </c>
      <c r="AM715" s="416" t="str">
        <f t="shared" si="199"/>
        <v>-</v>
      </c>
    </row>
    <row r="716" spans="2:39" ht="15" x14ac:dyDescent="0.3">
      <c r="B716" s="400" t="str">
        <f>IF(MAX(B$7:B715)+1&gt;MAX('Res.Aux.'!$Y$23:$Y$722),"-",MAX(B$7:B715)+1)</f>
        <v>-</v>
      </c>
      <c r="C716" s="401" t="str">
        <f>IF($B716="-","",INDEX('Res.Aux.'!$A$12:$AE$722,MATCH($B716,'Res.Aux.'!$Y$12:$Y$722,0),MATCH(C$6,'Res.Aux.'!$A$14:$AE$14,0)))</f>
        <v/>
      </c>
      <c r="D716" s="402" t="str">
        <f t="shared" si="184"/>
        <v/>
      </c>
      <c r="E716" s="403" t="str">
        <f>IF($B716="-","",INDEX('Res.Aux.'!$A$12:$AE$722,MATCH($B716,'Res.Aux.'!$Y$12:$Y$722,0),MATCH(E$6,'Res.Aux.'!$A$14:$AE$14,0)))</f>
        <v/>
      </c>
      <c r="F716" s="402" t="str">
        <f t="shared" si="185"/>
        <v/>
      </c>
      <c r="G716" s="404" t="str">
        <f>IF($B716="-","",INDEX('Res.Aux.'!$A$12:$AE$722,MATCH($B716,'Res.Aux.'!$Y$12:$Y$722,0),MATCH(G$6,'Res.Aux.'!$A$14:$AE$14,0)))</f>
        <v/>
      </c>
      <c r="H716" s="405" t="str">
        <f>IF($B716="-","",Datos!$I$16)</f>
        <v/>
      </c>
      <c r="I716" s="406" t="str">
        <f>IF($C716="","",Datos!$G$16)</f>
        <v/>
      </c>
      <c r="J716" s="407" t="str">
        <f>IF($B716="-","",INDEX('Res.Aux.'!$A$12:$AE$722,MATCH($B716,'Res.Aux.'!$Y$12:$Y$722,0),MATCH(J$6,'Res.Aux.'!$A$14:$AE$14,0)))</f>
        <v/>
      </c>
      <c r="K716" s="408" t="str">
        <f>IF($C716="","",Datos!$H$26)</f>
        <v/>
      </c>
      <c r="L716" s="409" t="str">
        <f>IF($I716="","",INDEX(Datos!$D$25:$I$33,MATCH('G. VAR. MAKRO'!$M716,Datos!$E$25:$E$33,0),MATCH('G. VAR. MAKRO'!$L$6,Datos!$D$26:$I$26,0)))</f>
        <v/>
      </c>
      <c r="M716" s="407" t="str">
        <f>IF($I716="","",INDEX('Res.Aux.'!$A$12:$AE$722,MATCH($B716,'Res.Aux.'!$Y$12:$Y$722,0),MATCH(M$6,'Res.Aux.'!$A$22:$AE$22,0)))</f>
        <v/>
      </c>
      <c r="N716" s="410" t="str">
        <f>IF($B716="-","",INDEX('Res.Aux.'!$A$12:$AE$722,MATCH($B716,'Res.Aux.'!$Y$12:$Y$722,0),MATCH(N$6,'Res.Aux.'!$A$14:$AE$14,0)))</f>
        <v/>
      </c>
      <c r="O716" s="411"/>
      <c r="P716" s="412" t="str">
        <f t="shared" si="200"/>
        <v/>
      </c>
      <c r="Q716" s="413" t="str">
        <f t="shared" si="186"/>
        <v>ù</v>
      </c>
      <c r="R716" s="414" t="str">
        <f>IF($B716="-","",INDEX('Res.Aux.'!$A$12:$AE$722,MATCH($B716,'Res.Aux.'!$Y$12:$Y$722,0),MATCH(R$6,'Res.Aux.'!$A$15:$AE$15,0)))</f>
        <v/>
      </c>
      <c r="S716" s="415" t="str">
        <f>IF($B716="-","",INDEX('Res.Aux.'!$A$12:$AE$722,MATCH($B716,'Res.Aux.'!$Y$12:$Y$722,0),MATCH(S$6,'Res.Aux.'!$A$15:$AE$15,0)))</f>
        <v/>
      </c>
      <c r="T716" s="415" t="str">
        <f>IF($B716="-","",INDEX('Res.Aux.'!$A$12:$AE$722,MATCH($B716,'Res.Aux.'!$Y$12:$Y$722,0),MATCH(T$6,'Res.Aux.'!$A$15:$AE$15,0)))</f>
        <v/>
      </c>
      <c r="U716" s="416" t="str">
        <f>IF($B716="-","",INDEX('Res.Aux.'!$A$12:$AE$722,MATCH($B716,'Res.Aux.'!$Y$12:$Y$722,0),MATCH(U$6,'Res.Aux.'!$A$15:$AE$15,0)))</f>
        <v/>
      </c>
      <c r="V716" s="417"/>
      <c r="W716" s="414" t="str">
        <f t="shared" si="187"/>
        <v>-</v>
      </c>
      <c r="X716" s="415" t="str">
        <f t="shared" si="188"/>
        <v>-</v>
      </c>
      <c r="Y716" s="415" t="str">
        <f t="shared" si="189"/>
        <v>-</v>
      </c>
      <c r="Z716" s="416" t="str">
        <f t="shared" si="190"/>
        <v>-</v>
      </c>
      <c r="AA716" s="417"/>
      <c r="AB716" s="414" t="str">
        <f t="shared" si="191"/>
        <v>-</v>
      </c>
      <c r="AC716" s="415" t="str">
        <f t="shared" si="192"/>
        <v>-</v>
      </c>
      <c r="AD716" s="415" t="str">
        <f t="shared" si="193"/>
        <v>-</v>
      </c>
      <c r="AE716" s="416" t="str">
        <f t="shared" si="194"/>
        <v>-</v>
      </c>
      <c r="AF716" s="417"/>
      <c r="AG716" s="410" t="str">
        <f t="shared" si="195"/>
        <v>-</v>
      </c>
      <c r="AH716" s="417"/>
      <c r="AI716" s="418" t="str">
        <f t="shared" si="196"/>
        <v>ù</v>
      </c>
      <c r="AJ716" s="419" t="str">
        <f t="shared" si="197"/>
        <v>~</v>
      </c>
      <c r="AK716" s="417"/>
      <c r="AL716" s="414" t="str">
        <f t="shared" si="198"/>
        <v>-</v>
      </c>
      <c r="AM716" s="416" t="str">
        <f t="shared" si="199"/>
        <v>-</v>
      </c>
    </row>
    <row r="717" spans="2:39" ht="15" x14ac:dyDescent="0.3">
      <c r="B717" s="400" t="str">
        <f>IF(MAX(B$7:B716)+1&gt;MAX('Res.Aux.'!$Y$23:$Y$722),"-",MAX(B$7:B716)+1)</f>
        <v>-</v>
      </c>
      <c r="C717" s="401" t="str">
        <f>IF($B717="-","",INDEX('Res.Aux.'!$A$12:$AE$722,MATCH($B717,'Res.Aux.'!$Y$12:$Y$722,0),MATCH(C$6,'Res.Aux.'!$A$14:$AE$14,0)))</f>
        <v/>
      </c>
      <c r="D717" s="402" t="str">
        <f t="shared" si="184"/>
        <v/>
      </c>
      <c r="E717" s="403" t="str">
        <f>IF($B717="-","",INDEX('Res.Aux.'!$A$12:$AE$722,MATCH($B717,'Res.Aux.'!$Y$12:$Y$722,0),MATCH(E$6,'Res.Aux.'!$A$14:$AE$14,0)))</f>
        <v/>
      </c>
      <c r="F717" s="402" t="str">
        <f t="shared" si="185"/>
        <v/>
      </c>
      <c r="G717" s="404" t="str">
        <f>IF($B717="-","",INDEX('Res.Aux.'!$A$12:$AE$722,MATCH($B717,'Res.Aux.'!$Y$12:$Y$722,0),MATCH(G$6,'Res.Aux.'!$A$14:$AE$14,0)))</f>
        <v/>
      </c>
      <c r="H717" s="405" t="str">
        <f>IF($B717="-","",Datos!$I$16)</f>
        <v/>
      </c>
      <c r="I717" s="406" t="str">
        <f>IF($C717="","",Datos!$G$16)</f>
        <v/>
      </c>
      <c r="J717" s="407" t="str">
        <f>IF($B717="-","",INDEX('Res.Aux.'!$A$12:$AE$722,MATCH($B717,'Res.Aux.'!$Y$12:$Y$722,0),MATCH(J$6,'Res.Aux.'!$A$14:$AE$14,0)))</f>
        <v/>
      </c>
      <c r="K717" s="408" t="str">
        <f>IF($C717="","",Datos!$H$26)</f>
        <v/>
      </c>
      <c r="L717" s="409" t="str">
        <f>IF($I717="","",INDEX(Datos!$D$25:$I$33,MATCH('G. VAR. MAKRO'!$M717,Datos!$E$25:$E$33,0),MATCH('G. VAR. MAKRO'!$L$6,Datos!$D$26:$I$26,0)))</f>
        <v/>
      </c>
      <c r="M717" s="407" t="str">
        <f>IF($I717="","",INDEX('Res.Aux.'!$A$12:$AE$722,MATCH($B717,'Res.Aux.'!$Y$12:$Y$722,0),MATCH(M$6,'Res.Aux.'!$A$22:$AE$22,0)))</f>
        <v/>
      </c>
      <c r="N717" s="410" t="str">
        <f>IF($B717="-","",INDEX('Res.Aux.'!$A$12:$AE$722,MATCH($B717,'Res.Aux.'!$Y$12:$Y$722,0),MATCH(N$6,'Res.Aux.'!$A$14:$AE$14,0)))</f>
        <v/>
      </c>
      <c r="O717" s="411"/>
      <c r="P717" s="412" t="str">
        <f t="shared" si="200"/>
        <v/>
      </c>
      <c r="Q717" s="413" t="str">
        <f t="shared" si="186"/>
        <v>ù</v>
      </c>
      <c r="R717" s="414" t="str">
        <f>IF($B717="-","",INDEX('Res.Aux.'!$A$12:$AE$722,MATCH($B717,'Res.Aux.'!$Y$12:$Y$722,0),MATCH(R$6,'Res.Aux.'!$A$15:$AE$15,0)))</f>
        <v/>
      </c>
      <c r="S717" s="415" t="str">
        <f>IF($B717="-","",INDEX('Res.Aux.'!$A$12:$AE$722,MATCH($B717,'Res.Aux.'!$Y$12:$Y$722,0),MATCH(S$6,'Res.Aux.'!$A$15:$AE$15,0)))</f>
        <v/>
      </c>
      <c r="T717" s="415" t="str">
        <f>IF($B717="-","",INDEX('Res.Aux.'!$A$12:$AE$722,MATCH($B717,'Res.Aux.'!$Y$12:$Y$722,0),MATCH(T$6,'Res.Aux.'!$A$15:$AE$15,0)))</f>
        <v/>
      </c>
      <c r="U717" s="416" t="str">
        <f>IF($B717="-","",INDEX('Res.Aux.'!$A$12:$AE$722,MATCH($B717,'Res.Aux.'!$Y$12:$Y$722,0),MATCH(U$6,'Res.Aux.'!$A$15:$AE$15,0)))</f>
        <v/>
      </c>
      <c r="V717" s="417"/>
      <c r="W717" s="414" t="str">
        <f t="shared" si="187"/>
        <v>-</v>
      </c>
      <c r="X717" s="415" t="str">
        <f t="shared" si="188"/>
        <v>-</v>
      </c>
      <c r="Y717" s="415" t="str">
        <f t="shared" si="189"/>
        <v>-</v>
      </c>
      <c r="Z717" s="416" t="str">
        <f t="shared" si="190"/>
        <v>-</v>
      </c>
      <c r="AA717" s="417"/>
      <c r="AB717" s="414" t="str">
        <f t="shared" si="191"/>
        <v>-</v>
      </c>
      <c r="AC717" s="415" t="str">
        <f t="shared" si="192"/>
        <v>-</v>
      </c>
      <c r="AD717" s="415" t="str">
        <f t="shared" si="193"/>
        <v>-</v>
      </c>
      <c r="AE717" s="416" t="str">
        <f t="shared" si="194"/>
        <v>-</v>
      </c>
      <c r="AF717" s="417"/>
      <c r="AG717" s="410" t="str">
        <f t="shared" si="195"/>
        <v>-</v>
      </c>
      <c r="AH717" s="417"/>
      <c r="AI717" s="418" t="str">
        <f t="shared" si="196"/>
        <v>ù</v>
      </c>
      <c r="AJ717" s="419" t="str">
        <f t="shared" si="197"/>
        <v>~</v>
      </c>
      <c r="AK717" s="417"/>
      <c r="AL717" s="414" t="str">
        <f t="shared" si="198"/>
        <v>-</v>
      </c>
      <c r="AM717" s="416" t="str">
        <f t="shared" si="199"/>
        <v>-</v>
      </c>
    </row>
    <row r="718" spans="2:39" ht="15" x14ac:dyDescent="0.3">
      <c r="B718" s="400" t="str">
        <f>IF(MAX(B$7:B717)+1&gt;MAX('Res.Aux.'!$Y$23:$Y$722),"-",MAX(B$7:B717)+1)</f>
        <v>-</v>
      </c>
      <c r="C718" s="401" t="str">
        <f>IF($B718="-","",INDEX('Res.Aux.'!$A$12:$AE$722,MATCH($B718,'Res.Aux.'!$Y$12:$Y$722,0),MATCH(C$6,'Res.Aux.'!$A$14:$AE$14,0)))</f>
        <v/>
      </c>
      <c r="D718" s="402" t="str">
        <f t="shared" ref="D718:D781" si="201">IF(C718="","","/")</f>
        <v/>
      </c>
      <c r="E718" s="403" t="str">
        <f>IF($B718="-","",INDEX('Res.Aux.'!$A$12:$AE$722,MATCH($B718,'Res.Aux.'!$Y$12:$Y$722,0),MATCH(E$6,'Res.Aux.'!$A$14:$AE$14,0)))</f>
        <v/>
      </c>
      <c r="F718" s="402" t="str">
        <f t="shared" ref="F718:F781" si="202">IF(E718="","","/")</f>
        <v/>
      </c>
      <c r="G718" s="404" t="str">
        <f>IF($B718="-","",INDEX('Res.Aux.'!$A$12:$AE$722,MATCH($B718,'Res.Aux.'!$Y$12:$Y$722,0),MATCH(G$6,'Res.Aux.'!$A$14:$AE$14,0)))</f>
        <v/>
      </c>
      <c r="H718" s="405" t="str">
        <f>IF($B718="-","",Datos!$I$16)</f>
        <v/>
      </c>
      <c r="I718" s="406" t="str">
        <f>IF($C718="","",Datos!$G$16)</f>
        <v/>
      </c>
      <c r="J718" s="407" t="str">
        <f>IF($B718="-","",INDEX('Res.Aux.'!$A$12:$AE$722,MATCH($B718,'Res.Aux.'!$Y$12:$Y$722,0),MATCH(J$6,'Res.Aux.'!$A$14:$AE$14,0)))</f>
        <v/>
      </c>
      <c r="K718" s="408" t="str">
        <f>IF($C718="","",Datos!$H$26)</f>
        <v/>
      </c>
      <c r="L718" s="409" t="str">
        <f>IF($I718="","",INDEX(Datos!$D$25:$I$33,MATCH('G. VAR. MAKRO'!$M718,Datos!$E$25:$E$33,0),MATCH('G. VAR. MAKRO'!$L$6,Datos!$D$26:$I$26,0)))</f>
        <v/>
      </c>
      <c r="M718" s="407" t="str">
        <f>IF($I718="","",INDEX('Res.Aux.'!$A$12:$AE$722,MATCH($B718,'Res.Aux.'!$Y$12:$Y$722,0),MATCH(M$6,'Res.Aux.'!$A$22:$AE$22,0)))</f>
        <v/>
      </c>
      <c r="N718" s="410" t="str">
        <f>IF($B718="-","",INDEX('Res.Aux.'!$A$12:$AE$722,MATCH($B718,'Res.Aux.'!$Y$12:$Y$722,0),MATCH(N$6,'Res.Aux.'!$A$14:$AE$14,0)))</f>
        <v/>
      </c>
      <c r="O718" s="411"/>
      <c r="P718" s="412" t="str">
        <f t="shared" si="200"/>
        <v/>
      </c>
      <c r="Q718" s="413" t="str">
        <f t="shared" ref="Q718:Q781" si="203">AI718</f>
        <v>ù</v>
      </c>
      <c r="R718" s="414" t="str">
        <f>IF($B718="-","",INDEX('Res.Aux.'!$A$12:$AE$722,MATCH($B718,'Res.Aux.'!$Y$12:$Y$722,0),MATCH(R$6,'Res.Aux.'!$A$15:$AE$15,0)))</f>
        <v/>
      </c>
      <c r="S718" s="415" t="str">
        <f>IF($B718="-","",INDEX('Res.Aux.'!$A$12:$AE$722,MATCH($B718,'Res.Aux.'!$Y$12:$Y$722,0),MATCH(S$6,'Res.Aux.'!$A$15:$AE$15,0)))</f>
        <v/>
      </c>
      <c r="T718" s="415" t="str">
        <f>IF($B718="-","",INDEX('Res.Aux.'!$A$12:$AE$722,MATCH($B718,'Res.Aux.'!$Y$12:$Y$722,0),MATCH(T$6,'Res.Aux.'!$A$15:$AE$15,0)))</f>
        <v/>
      </c>
      <c r="U718" s="416" t="str">
        <f>IF($B718="-","",INDEX('Res.Aux.'!$A$12:$AE$722,MATCH($B718,'Res.Aux.'!$Y$12:$Y$722,0),MATCH(U$6,'Res.Aux.'!$A$15:$AE$15,0)))</f>
        <v/>
      </c>
      <c r="V718" s="417"/>
      <c r="W718" s="414" t="str">
        <f t="shared" ref="W718:W781" si="204">IF(OR(R718="-",R718=0,R718=""),"-",(R718*W$1))</f>
        <v>-</v>
      </c>
      <c r="X718" s="415" t="str">
        <f t="shared" ref="X718:X781" si="205">IF(OR(S718="-",S718=0,S718=""),"-",(S718*X$1))</f>
        <v>-</v>
      </c>
      <c r="Y718" s="415" t="str">
        <f t="shared" ref="Y718:Y781" si="206">IF(OR(T718="-",T718=0,T718=""),"-",(T718*Y$1))</f>
        <v>-</v>
      </c>
      <c r="Z718" s="416" t="str">
        <f t="shared" ref="Z718:Z781" si="207">IF(OR(U718="-",U718=0,U718=""),"-",(U718*Z$1))</f>
        <v>-</v>
      </c>
      <c r="AA718" s="417"/>
      <c r="AB718" s="414" t="str">
        <f t="shared" ref="AB718:AB781" si="208">IF(SUM(R718,W718)=0,"-",SUM(R718,W718))</f>
        <v>-</v>
      </c>
      <c r="AC718" s="415" t="str">
        <f t="shared" ref="AC718:AC781" si="209">IF(SUM(S718,X718)=0,"-",SUM(S718,X718))</f>
        <v>-</v>
      </c>
      <c r="AD718" s="415" t="str">
        <f t="shared" ref="AD718:AD781" si="210">IF(SUM(T718,Y718)=0,"-",SUM(T718,Y718))</f>
        <v>-</v>
      </c>
      <c r="AE718" s="416" t="str">
        <f t="shared" ref="AE718:AE781" si="211">IF(SUM(U718,Z718)=0,"-",SUM(U718,Z718))</f>
        <v>-</v>
      </c>
      <c r="AF718" s="417"/>
      <c r="AG718" s="410" t="str">
        <f t="shared" ref="AG718:AG781" si="212">IF(SUM(AB718:AE718)=0,"-",SUM(AB718:AE718))</f>
        <v>-</v>
      </c>
      <c r="AH718" s="417"/>
      <c r="AI718" s="418" t="str">
        <f t="shared" ref="AI718:AI781" si="213">IF(AND(N718&lt;&gt;"",AG718&lt;&gt;"-"),IF(AG718=N718,"ü","û"),IF(OR(N718=0,N718="",N718="-"),"ù","$"))</f>
        <v>ù</v>
      </c>
      <c r="AJ718" s="419" t="str">
        <f t="shared" ref="AJ718:AJ781" si="214">IF(AI718="ü","-",IF(AI718="ù","~",IF(AI718="$","???",AG718-N718)))</f>
        <v>~</v>
      </c>
      <c r="AK718" s="417"/>
      <c r="AL718" s="414" t="str">
        <f t="shared" ref="AL718:AL781" si="215">IF(SUM(R718:U718)=0,"-",SUM(R718:U718))</f>
        <v>-</v>
      </c>
      <c r="AM718" s="416" t="str">
        <f t="shared" ref="AM718:AM781" si="216">IF(SUM(W718:Z718)=0,"-",SUM(W718:Z718))</f>
        <v>-</v>
      </c>
    </row>
    <row r="719" spans="2:39" ht="15" x14ac:dyDescent="0.3">
      <c r="B719" s="400" t="str">
        <f>IF(MAX(B$7:B718)+1&gt;MAX('Res.Aux.'!$Y$23:$Y$722),"-",MAX(B$7:B718)+1)</f>
        <v>-</v>
      </c>
      <c r="C719" s="401" t="str">
        <f>IF($B719="-","",INDEX('Res.Aux.'!$A$12:$AE$722,MATCH($B719,'Res.Aux.'!$Y$12:$Y$722,0),MATCH(C$6,'Res.Aux.'!$A$14:$AE$14,0)))</f>
        <v/>
      </c>
      <c r="D719" s="402" t="str">
        <f t="shared" si="201"/>
        <v/>
      </c>
      <c r="E719" s="403" t="str">
        <f>IF($B719="-","",INDEX('Res.Aux.'!$A$12:$AE$722,MATCH($B719,'Res.Aux.'!$Y$12:$Y$722,0),MATCH(E$6,'Res.Aux.'!$A$14:$AE$14,0)))</f>
        <v/>
      </c>
      <c r="F719" s="402" t="str">
        <f t="shared" si="202"/>
        <v/>
      </c>
      <c r="G719" s="404" t="str">
        <f>IF($B719="-","",INDEX('Res.Aux.'!$A$12:$AE$722,MATCH($B719,'Res.Aux.'!$Y$12:$Y$722,0),MATCH(G$6,'Res.Aux.'!$A$14:$AE$14,0)))</f>
        <v/>
      </c>
      <c r="H719" s="405" t="str">
        <f>IF($B719="-","",Datos!$I$16)</f>
        <v/>
      </c>
      <c r="I719" s="406" t="str">
        <f>IF($C719="","",Datos!$G$16)</f>
        <v/>
      </c>
      <c r="J719" s="407" t="str">
        <f>IF($B719="-","",INDEX('Res.Aux.'!$A$12:$AE$722,MATCH($B719,'Res.Aux.'!$Y$12:$Y$722,0),MATCH(J$6,'Res.Aux.'!$A$14:$AE$14,0)))</f>
        <v/>
      </c>
      <c r="K719" s="408" t="str">
        <f>IF($C719="","",Datos!$H$26)</f>
        <v/>
      </c>
      <c r="L719" s="409" t="str">
        <f>IF($I719="","",INDEX(Datos!$D$25:$I$33,MATCH('G. VAR. MAKRO'!$M719,Datos!$E$25:$E$33,0),MATCH('G. VAR. MAKRO'!$L$6,Datos!$D$26:$I$26,0)))</f>
        <v/>
      </c>
      <c r="M719" s="407" t="str">
        <f>IF($I719="","",INDEX('Res.Aux.'!$A$12:$AE$722,MATCH($B719,'Res.Aux.'!$Y$12:$Y$722,0),MATCH(M$6,'Res.Aux.'!$A$22:$AE$22,0)))</f>
        <v/>
      </c>
      <c r="N719" s="410" t="str">
        <f>IF($B719="-","",INDEX('Res.Aux.'!$A$12:$AE$722,MATCH($B719,'Res.Aux.'!$Y$12:$Y$722,0),MATCH(N$6,'Res.Aux.'!$A$14:$AE$14,0)))</f>
        <v/>
      </c>
      <c r="O719" s="411"/>
      <c r="P719" s="412" t="str">
        <f t="shared" si="200"/>
        <v/>
      </c>
      <c r="Q719" s="413" t="str">
        <f t="shared" si="203"/>
        <v>ù</v>
      </c>
      <c r="R719" s="414" t="str">
        <f>IF($B719="-","",INDEX('Res.Aux.'!$A$12:$AE$722,MATCH($B719,'Res.Aux.'!$Y$12:$Y$722,0),MATCH(R$6,'Res.Aux.'!$A$15:$AE$15,0)))</f>
        <v/>
      </c>
      <c r="S719" s="415" t="str">
        <f>IF($B719="-","",INDEX('Res.Aux.'!$A$12:$AE$722,MATCH($B719,'Res.Aux.'!$Y$12:$Y$722,0),MATCH(S$6,'Res.Aux.'!$A$15:$AE$15,0)))</f>
        <v/>
      </c>
      <c r="T719" s="415" t="str">
        <f>IF($B719="-","",INDEX('Res.Aux.'!$A$12:$AE$722,MATCH($B719,'Res.Aux.'!$Y$12:$Y$722,0),MATCH(T$6,'Res.Aux.'!$A$15:$AE$15,0)))</f>
        <v/>
      </c>
      <c r="U719" s="416" t="str">
        <f>IF($B719="-","",INDEX('Res.Aux.'!$A$12:$AE$722,MATCH($B719,'Res.Aux.'!$Y$12:$Y$722,0),MATCH(U$6,'Res.Aux.'!$A$15:$AE$15,0)))</f>
        <v/>
      </c>
      <c r="V719" s="417"/>
      <c r="W719" s="414" t="str">
        <f t="shared" si="204"/>
        <v>-</v>
      </c>
      <c r="X719" s="415" t="str">
        <f t="shared" si="205"/>
        <v>-</v>
      </c>
      <c r="Y719" s="415" t="str">
        <f t="shared" si="206"/>
        <v>-</v>
      </c>
      <c r="Z719" s="416" t="str">
        <f t="shared" si="207"/>
        <v>-</v>
      </c>
      <c r="AA719" s="417"/>
      <c r="AB719" s="414" t="str">
        <f t="shared" si="208"/>
        <v>-</v>
      </c>
      <c r="AC719" s="415" t="str">
        <f t="shared" si="209"/>
        <v>-</v>
      </c>
      <c r="AD719" s="415" t="str">
        <f t="shared" si="210"/>
        <v>-</v>
      </c>
      <c r="AE719" s="416" t="str">
        <f t="shared" si="211"/>
        <v>-</v>
      </c>
      <c r="AF719" s="417"/>
      <c r="AG719" s="410" t="str">
        <f t="shared" si="212"/>
        <v>-</v>
      </c>
      <c r="AH719" s="417"/>
      <c r="AI719" s="418" t="str">
        <f t="shared" si="213"/>
        <v>ù</v>
      </c>
      <c r="AJ719" s="419" t="str">
        <f t="shared" si="214"/>
        <v>~</v>
      </c>
      <c r="AK719" s="417"/>
      <c r="AL719" s="414" t="str">
        <f t="shared" si="215"/>
        <v>-</v>
      </c>
      <c r="AM719" s="416" t="str">
        <f t="shared" si="216"/>
        <v>-</v>
      </c>
    </row>
    <row r="720" spans="2:39" ht="15" x14ac:dyDescent="0.3">
      <c r="B720" s="400" t="str">
        <f>IF(MAX(B$7:B719)+1&gt;MAX('Res.Aux.'!$Y$23:$Y$722),"-",MAX(B$7:B719)+1)</f>
        <v>-</v>
      </c>
      <c r="C720" s="401" t="str">
        <f>IF($B720="-","",INDEX('Res.Aux.'!$A$12:$AE$722,MATCH($B720,'Res.Aux.'!$Y$12:$Y$722,0),MATCH(C$6,'Res.Aux.'!$A$14:$AE$14,0)))</f>
        <v/>
      </c>
      <c r="D720" s="402" t="str">
        <f t="shared" si="201"/>
        <v/>
      </c>
      <c r="E720" s="403" t="str">
        <f>IF($B720="-","",INDEX('Res.Aux.'!$A$12:$AE$722,MATCH($B720,'Res.Aux.'!$Y$12:$Y$722,0),MATCH(E$6,'Res.Aux.'!$A$14:$AE$14,0)))</f>
        <v/>
      </c>
      <c r="F720" s="402" t="str">
        <f t="shared" si="202"/>
        <v/>
      </c>
      <c r="G720" s="404" t="str">
        <f>IF($B720="-","",INDEX('Res.Aux.'!$A$12:$AE$722,MATCH($B720,'Res.Aux.'!$Y$12:$Y$722,0),MATCH(G$6,'Res.Aux.'!$A$14:$AE$14,0)))</f>
        <v/>
      </c>
      <c r="H720" s="405" t="str">
        <f>IF($B720="-","",Datos!$I$16)</f>
        <v/>
      </c>
      <c r="I720" s="406" t="str">
        <f>IF($C720="","",Datos!$G$16)</f>
        <v/>
      </c>
      <c r="J720" s="407" t="str">
        <f>IF($B720="-","",INDEX('Res.Aux.'!$A$12:$AE$722,MATCH($B720,'Res.Aux.'!$Y$12:$Y$722,0),MATCH(J$6,'Res.Aux.'!$A$14:$AE$14,0)))</f>
        <v/>
      </c>
      <c r="K720" s="408" t="str">
        <f>IF($C720="","",Datos!$H$26)</f>
        <v/>
      </c>
      <c r="L720" s="409" t="str">
        <f>IF($I720="","",INDEX(Datos!$D$25:$I$33,MATCH('G. VAR. MAKRO'!$M720,Datos!$E$25:$E$33,0),MATCH('G. VAR. MAKRO'!$L$6,Datos!$D$26:$I$26,0)))</f>
        <v/>
      </c>
      <c r="M720" s="407" t="str">
        <f>IF($I720="","",INDEX('Res.Aux.'!$A$12:$AE$722,MATCH($B720,'Res.Aux.'!$Y$12:$Y$722,0),MATCH(M$6,'Res.Aux.'!$A$22:$AE$22,0)))</f>
        <v/>
      </c>
      <c r="N720" s="410" t="str">
        <f>IF($B720="-","",INDEX('Res.Aux.'!$A$12:$AE$722,MATCH($B720,'Res.Aux.'!$Y$12:$Y$722,0),MATCH(N$6,'Res.Aux.'!$A$14:$AE$14,0)))</f>
        <v/>
      </c>
      <c r="O720" s="411"/>
      <c r="P720" s="412" t="str">
        <f t="shared" si="200"/>
        <v/>
      </c>
      <c r="Q720" s="413" t="str">
        <f t="shared" si="203"/>
        <v>ù</v>
      </c>
      <c r="R720" s="414" t="str">
        <f>IF($B720="-","",INDEX('Res.Aux.'!$A$12:$AE$722,MATCH($B720,'Res.Aux.'!$Y$12:$Y$722,0),MATCH(R$6,'Res.Aux.'!$A$15:$AE$15,0)))</f>
        <v/>
      </c>
      <c r="S720" s="415" t="str">
        <f>IF($B720="-","",INDEX('Res.Aux.'!$A$12:$AE$722,MATCH($B720,'Res.Aux.'!$Y$12:$Y$722,0),MATCH(S$6,'Res.Aux.'!$A$15:$AE$15,0)))</f>
        <v/>
      </c>
      <c r="T720" s="415" t="str">
        <f>IF($B720="-","",INDEX('Res.Aux.'!$A$12:$AE$722,MATCH($B720,'Res.Aux.'!$Y$12:$Y$722,0),MATCH(T$6,'Res.Aux.'!$A$15:$AE$15,0)))</f>
        <v/>
      </c>
      <c r="U720" s="416" t="str">
        <f>IF($B720="-","",INDEX('Res.Aux.'!$A$12:$AE$722,MATCH($B720,'Res.Aux.'!$Y$12:$Y$722,0),MATCH(U$6,'Res.Aux.'!$A$15:$AE$15,0)))</f>
        <v/>
      </c>
      <c r="V720" s="417"/>
      <c r="W720" s="414" t="str">
        <f t="shared" si="204"/>
        <v>-</v>
      </c>
      <c r="X720" s="415" t="str">
        <f t="shared" si="205"/>
        <v>-</v>
      </c>
      <c r="Y720" s="415" t="str">
        <f t="shared" si="206"/>
        <v>-</v>
      </c>
      <c r="Z720" s="416" t="str">
        <f t="shared" si="207"/>
        <v>-</v>
      </c>
      <c r="AA720" s="417"/>
      <c r="AB720" s="414" t="str">
        <f t="shared" si="208"/>
        <v>-</v>
      </c>
      <c r="AC720" s="415" t="str">
        <f t="shared" si="209"/>
        <v>-</v>
      </c>
      <c r="AD720" s="415" t="str">
        <f t="shared" si="210"/>
        <v>-</v>
      </c>
      <c r="AE720" s="416" t="str">
        <f t="shared" si="211"/>
        <v>-</v>
      </c>
      <c r="AF720" s="417"/>
      <c r="AG720" s="410" t="str">
        <f t="shared" si="212"/>
        <v>-</v>
      </c>
      <c r="AH720" s="417"/>
      <c r="AI720" s="418" t="str">
        <f t="shared" si="213"/>
        <v>ù</v>
      </c>
      <c r="AJ720" s="419" t="str">
        <f t="shared" si="214"/>
        <v>~</v>
      </c>
      <c r="AK720" s="417"/>
      <c r="AL720" s="414" t="str">
        <f t="shared" si="215"/>
        <v>-</v>
      </c>
      <c r="AM720" s="416" t="str">
        <f t="shared" si="216"/>
        <v>-</v>
      </c>
    </row>
    <row r="721" spans="2:39" ht="15" x14ac:dyDescent="0.3">
      <c r="B721" s="400" t="str">
        <f>IF(MAX(B$7:B720)+1&gt;MAX('Res.Aux.'!$Y$23:$Y$722),"-",MAX(B$7:B720)+1)</f>
        <v>-</v>
      </c>
      <c r="C721" s="401" t="str">
        <f>IF($B721="-","",INDEX('Res.Aux.'!$A$12:$AE$722,MATCH($B721,'Res.Aux.'!$Y$12:$Y$722,0),MATCH(C$6,'Res.Aux.'!$A$14:$AE$14,0)))</f>
        <v/>
      </c>
      <c r="D721" s="402" t="str">
        <f t="shared" si="201"/>
        <v/>
      </c>
      <c r="E721" s="403" t="str">
        <f>IF($B721="-","",INDEX('Res.Aux.'!$A$12:$AE$722,MATCH($B721,'Res.Aux.'!$Y$12:$Y$722,0),MATCH(E$6,'Res.Aux.'!$A$14:$AE$14,0)))</f>
        <v/>
      </c>
      <c r="F721" s="402" t="str">
        <f t="shared" si="202"/>
        <v/>
      </c>
      <c r="G721" s="404" t="str">
        <f>IF($B721="-","",INDEX('Res.Aux.'!$A$12:$AE$722,MATCH($B721,'Res.Aux.'!$Y$12:$Y$722,0),MATCH(G$6,'Res.Aux.'!$A$14:$AE$14,0)))</f>
        <v/>
      </c>
      <c r="H721" s="405" t="str">
        <f>IF($B721="-","",Datos!$I$16)</f>
        <v/>
      </c>
      <c r="I721" s="406" t="str">
        <f>IF($C721="","",Datos!$G$16)</f>
        <v/>
      </c>
      <c r="J721" s="407" t="str">
        <f>IF($B721="-","",INDEX('Res.Aux.'!$A$12:$AE$722,MATCH($B721,'Res.Aux.'!$Y$12:$Y$722,0),MATCH(J$6,'Res.Aux.'!$A$14:$AE$14,0)))</f>
        <v/>
      </c>
      <c r="K721" s="408" t="str">
        <f>IF($C721="","",Datos!$H$26)</f>
        <v/>
      </c>
      <c r="L721" s="409" t="str">
        <f>IF($I721="","",INDEX(Datos!$D$25:$I$33,MATCH('G. VAR. MAKRO'!$M721,Datos!$E$25:$E$33,0),MATCH('G. VAR. MAKRO'!$L$6,Datos!$D$26:$I$26,0)))</f>
        <v/>
      </c>
      <c r="M721" s="407" t="str">
        <f>IF($I721="","",INDEX('Res.Aux.'!$A$12:$AE$722,MATCH($B721,'Res.Aux.'!$Y$12:$Y$722,0),MATCH(M$6,'Res.Aux.'!$A$22:$AE$22,0)))</f>
        <v/>
      </c>
      <c r="N721" s="410" t="str">
        <f>IF($B721="-","",INDEX('Res.Aux.'!$A$12:$AE$722,MATCH($B721,'Res.Aux.'!$Y$12:$Y$722,0),MATCH(N$6,'Res.Aux.'!$A$14:$AE$14,0)))</f>
        <v/>
      </c>
      <c r="O721" s="411"/>
      <c r="P721" s="412" t="str">
        <f t="shared" si="200"/>
        <v/>
      </c>
      <c r="Q721" s="413" t="str">
        <f t="shared" si="203"/>
        <v>ù</v>
      </c>
      <c r="R721" s="414" t="str">
        <f>IF($B721="-","",INDEX('Res.Aux.'!$A$12:$AE$722,MATCH($B721,'Res.Aux.'!$Y$12:$Y$722,0),MATCH(R$6,'Res.Aux.'!$A$15:$AE$15,0)))</f>
        <v/>
      </c>
      <c r="S721" s="415" t="str">
        <f>IF($B721="-","",INDEX('Res.Aux.'!$A$12:$AE$722,MATCH($B721,'Res.Aux.'!$Y$12:$Y$722,0),MATCH(S$6,'Res.Aux.'!$A$15:$AE$15,0)))</f>
        <v/>
      </c>
      <c r="T721" s="415" t="str">
        <f>IF($B721="-","",INDEX('Res.Aux.'!$A$12:$AE$722,MATCH($B721,'Res.Aux.'!$Y$12:$Y$722,0),MATCH(T$6,'Res.Aux.'!$A$15:$AE$15,0)))</f>
        <v/>
      </c>
      <c r="U721" s="416" t="str">
        <f>IF($B721="-","",INDEX('Res.Aux.'!$A$12:$AE$722,MATCH($B721,'Res.Aux.'!$Y$12:$Y$722,0),MATCH(U$6,'Res.Aux.'!$A$15:$AE$15,0)))</f>
        <v/>
      </c>
      <c r="V721" s="417"/>
      <c r="W721" s="414" t="str">
        <f t="shared" si="204"/>
        <v>-</v>
      </c>
      <c r="X721" s="415" t="str">
        <f t="shared" si="205"/>
        <v>-</v>
      </c>
      <c r="Y721" s="415" t="str">
        <f t="shared" si="206"/>
        <v>-</v>
      </c>
      <c r="Z721" s="416" t="str">
        <f t="shared" si="207"/>
        <v>-</v>
      </c>
      <c r="AA721" s="417"/>
      <c r="AB721" s="414" t="str">
        <f t="shared" si="208"/>
        <v>-</v>
      </c>
      <c r="AC721" s="415" t="str">
        <f t="shared" si="209"/>
        <v>-</v>
      </c>
      <c r="AD721" s="415" t="str">
        <f t="shared" si="210"/>
        <v>-</v>
      </c>
      <c r="AE721" s="416" t="str">
        <f t="shared" si="211"/>
        <v>-</v>
      </c>
      <c r="AF721" s="417"/>
      <c r="AG721" s="410" t="str">
        <f t="shared" si="212"/>
        <v>-</v>
      </c>
      <c r="AH721" s="417"/>
      <c r="AI721" s="418" t="str">
        <f t="shared" si="213"/>
        <v>ù</v>
      </c>
      <c r="AJ721" s="419" t="str">
        <f t="shared" si="214"/>
        <v>~</v>
      </c>
      <c r="AK721" s="417"/>
      <c r="AL721" s="414" t="str">
        <f t="shared" si="215"/>
        <v>-</v>
      </c>
      <c r="AM721" s="416" t="str">
        <f t="shared" si="216"/>
        <v>-</v>
      </c>
    </row>
    <row r="722" spans="2:39" ht="15" x14ac:dyDescent="0.3">
      <c r="B722" s="400" t="str">
        <f>IF(MAX(B$7:B721)+1&gt;MAX('Res.Aux.'!$Y$23:$Y$722),"-",MAX(B$7:B721)+1)</f>
        <v>-</v>
      </c>
      <c r="C722" s="401" t="str">
        <f>IF($B722="-","",INDEX('Res.Aux.'!$A$12:$AE$722,MATCH($B722,'Res.Aux.'!$Y$12:$Y$722,0),MATCH(C$6,'Res.Aux.'!$A$14:$AE$14,0)))</f>
        <v/>
      </c>
      <c r="D722" s="402" t="str">
        <f t="shared" si="201"/>
        <v/>
      </c>
      <c r="E722" s="403" t="str">
        <f>IF($B722="-","",INDEX('Res.Aux.'!$A$12:$AE$722,MATCH($B722,'Res.Aux.'!$Y$12:$Y$722,0),MATCH(E$6,'Res.Aux.'!$A$14:$AE$14,0)))</f>
        <v/>
      </c>
      <c r="F722" s="402" t="str">
        <f t="shared" si="202"/>
        <v/>
      </c>
      <c r="G722" s="404" t="str">
        <f>IF($B722="-","",INDEX('Res.Aux.'!$A$12:$AE$722,MATCH($B722,'Res.Aux.'!$Y$12:$Y$722,0),MATCH(G$6,'Res.Aux.'!$A$14:$AE$14,0)))</f>
        <v/>
      </c>
      <c r="H722" s="405" t="str">
        <f>IF($B722="-","",Datos!$I$16)</f>
        <v/>
      </c>
      <c r="I722" s="406" t="str">
        <f>IF($C722="","",Datos!$G$16)</f>
        <v/>
      </c>
      <c r="J722" s="407" t="str">
        <f>IF($B722="-","",INDEX('Res.Aux.'!$A$12:$AE$722,MATCH($B722,'Res.Aux.'!$Y$12:$Y$722,0),MATCH(J$6,'Res.Aux.'!$A$14:$AE$14,0)))</f>
        <v/>
      </c>
      <c r="K722" s="408" t="str">
        <f>IF($C722="","",Datos!$H$26)</f>
        <v/>
      </c>
      <c r="L722" s="409" t="str">
        <f>IF($I722="","",INDEX(Datos!$D$25:$I$33,MATCH('G. VAR. MAKRO'!$M722,Datos!$E$25:$E$33,0),MATCH('G. VAR. MAKRO'!$L$6,Datos!$D$26:$I$26,0)))</f>
        <v/>
      </c>
      <c r="M722" s="407" t="str">
        <f>IF($I722="","",INDEX('Res.Aux.'!$A$12:$AE$722,MATCH($B722,'Res.Aux.'!$Y$12:$Y$722,0),MATCH(M$6,'Res.Aux.'!$A$22:$AE$22,0)))</f>
        <v/>
      </c>
      <c r="N722" s="410" t="str">
        <f>IF($B722="-","",INDEX('Res.Aux.'!$A$12:$AE$722,MATCH($B722,'Res.Aux.'!$Y$12:$Y$722,0),MATCH(N$6,'Res.Aux.'!$A$14:$AE$14,0)))</f>
        <v/>
      </c>
      <c r="O722" s="411"/>
      <c r="P722" s="412" t="str">
        <f t="shared" si="200"/>
        <v/>
      </c>
      <c r="Q722" s="413" t="str">
        <f t="shared" si="203"/>
        <v>ù</v>
      </c>
      <c r="R722" s="414" t="str">
        <f>IF($B722="-","",INDEX('Res.Aux.'!$A$12:$AE$722,MATCH($B722,'Res.Aux.'!$Y$12:$Y$722,0),MATCH(R$6,'Res.Aux.'!$A$15:$AE$15,0)))</f>
        <v/>
      </c>
      <c r="S722" s="415" t="str">
        <f>IF($B722="-","",INDEX('Res.Aux.'!$A$12:$AE$722,MATCH($B722,'Res.Aux.'!$Y$12:$Y$722,0),MATCH(S$6,'Res.Aux.'!$A$15:$AE$15,0)))</f>
        <v/>
      </c>
      <c r="T722" s="415" t="str">
        <f>IF($B722="-","",INDEX('Res.Aux.'!$A$12:$AE$722,MATCH($B722,'Res.Aux.'!$Y$12:$Y$722,0),MATCH(T$6,'Res.Aux.'!$A$15:$AE$15,0)))</f>
        <v/>
      </c>
      <c r="U722" s="416" t="str">
        <f>IF($B722="-","",INDEX('Res.Aux.'!$A$12:$AE$722,MATCH($B722,'Res.Aux.'!$Y$12:$Y$722,0),MATCH(U$6,'Res.Aux.'!$A$15:$AE$15,0)))</f>
        <v/>
      </c>
      <c r="V722" s="417"/>
      <c r="W722" s="414" t="str">
        <f t="shared" si="204"/>
        <v>-</v>
      </c>
      <c r="X722" s="415" t="str">
        <f t="shared" si="205"/>
        <v>-</v>
      </c>
      <c r="Y722" s="415" t="str">
        <f t="shared" si="206"/>
        <v>-</v>
      </c>
      <c r="Z722" s="416" t="str">
        <f t="shared" si="207"/>
        <v>-</v>
      </c>
      <c r="AA722" s="417"/>
      <c r="AB722" s="414" t="str">
        <f t="shared" si="208"/>
        <v>-</v>
      </c>
      <c r="AC722" s="415" t="str">
        <f t="shared" si="209"/>
        <v>-</v>
      </c>
      <c r="AD722" s="415" t="str">
        <f t="shared" si="210"/>
        <v>-</v>
      </c>
      <c r="AE722" s="416" t="str">
        <f t="shared" si="211"/>
        <v>-</v>
      </c>
      <c r="AF722" s="417"/>
      <c r="AG722" s="410" t="str">
        <f t="shared" si="212"/>
        <v>-</v>
      </c>
      <c r="AH722" s="417"/>
      <c r="AI722" s="418" t="str">
        <f t="shared" si="213"/>
        <v>ù</v>
      </c>
      <c r="AJ722" s="419" t="str">
        <f t="shared" si="214"/>
        <v>~</v>
      </c>
      <c r="AK722" s="417"/>
      <c r="AL722" s="414" t="str">
        <f t="shared" si="215"/>
        <v>-</v>
      </c>
      <c r="AM722" s="416" t="str">
        <f t="shared" si="216"/>
        <v>-</v>
      </c>
    </row>
    <row r="723" spans="2:39" ht="15" x14ac:dyDescent="0.3">
      <c r="B723" s="400" t="str">
        <f>IF(MAX(B$7:B722)+1&gt;MAX('Res.Aux.'!$Y$23:$Y$722),"-",MAX(B$7:B722)+1)</f>
        <v>-</v>
      </c>
      <c r="C723" s="401" t="str">
        <f>IF($B723="-","",INDEX('Res.Aux.'!$A$12:$AE$722,MATCH($B723,'Res.Aux.'!$Y$12:$Y$722,0),MATCH(C$6,'Res.Aux.'!$A$14:$AE$14,0)))</f>
        <v/>
      </c>
      <c r="D723" s="402" t="str">
        <f t="shared" si="201"/>
        <v/>
      </c>
      <c r="E723" s="403" t="str">
        <f>IF($B723="-","",INDEX('Res.Aux.'!$A$12:$AE$722,MATCH($B723,'Res.Aux.'!$Y$12:$Y$722,0),MATCH(E$6,'Res.Aux.'!$A$14:$AE$14,0)))</f>
        <v/>
      </c>
      <c r="F723" s="402" t="str">
        <f t="shared" si="202"/>
        <v/>
      </c>
      <c r="G723" s="404" t="str">
        <f>IF($B723="-","",INDEX('Res.Aux.'!$A$12:$AE$722,MATCH($B723,'Res.Aux.'!$Y$12:$Y$722,0),MATCH(G$6,'Res.Aux.'!$A$14:$AE$14,0)))</f>
        <v/>
      </c>
      <c r="H723" s="405" t="str">
        <f>IF($B723="-","",Datos!$I$16)</f>
        <v/>
      </c>
      <c r="I723" s="406" t="str">
        <f>IF($C723="","",Datos!$G$16)</f>
        <v/>
      </c>
      <c r="J723" s="407" t="str">
        <f>IF($B723="-","",INDEX('Res.Aux.'!$A$12:$AE$722,MATCH($B723,'Res.Aux.'!$Y$12:$Y$722,0),MATCH(J$6,'Res.Aux.'!$A$14:$AE$14,0)))</f>
        <v/>
      </c>
      <c r="K723" s="408" t="str">
        <f>IF($C723="","",Datos!$H$26)</f>
        <v/>
      </c>
      <c r="L723" s="409" t="str">
        <f>IF($I723="","",INDEX(Datos!$D$25:$I$33,MATCH('G. VAR. MAKRO'!$M723,Datos!$E$25:$E$33,0),MATCH('G. VAR. MAKRO'!$L$6,Datos!$D$26:$I$26,0)))</f>
        <v/>
      </c>
      <c r="M723" s="407" t="str">
        <f>IF($I723="","",INDEX('Res.Aux.'!$A$12:$AE$722,MATCH($B723,'Res.Aux.'!$Y$12:$Y$722,0),MATCH(M$6,'Res.Aux.'!$A$22:$AE$22,0)))</f>
        <v/>
      </c>
      <c r="N723" s="410" t="str">
        <f>IF($B723="-","",INDEX('Res.Aux.'!$A$12:$AE$722,MATCH($B723,'Res.Aux.'!$Y$12:$Y$722,0),MATCH(N$6,'Res.Aux.'!$A$14:$AE$14,0)))</f>
        <v/>
      </c>
      <c r="O723" s="411"/>
      <c r="P723" s="412" t="str">
        <f t="shared" si="200"/>
        <v/>
      </c>
      <c r="Q723" s="413" t="str">
        <f t="shared" si="203"/>
        <v>ù</v>
      </c>
      <c r="R723" s="414" t="str">
        <f>IF($B723="-","",INDEX('Res.Aux.'!$A$12:$AE$722,MATCH($B723,'Res.Aux.'!$Y$12:$Y$722,0),MATCH(R$6,'Res.Aux.'!$A$15:$AE$15,0)))</f>
        <v/>
      </c>
      <c r="S723" s="415" t="str">
        <f>IF($B723="-","",INDEX('Res.Aux.'!$A$12:$AE$722,MATCH($B723,'Res.Aux.'!$Y$12:$Y$722,0),MATCH(S$6,'Res.Aux.'!$A$15:$AE$15,0)))</f>
        <v/>
      </c>
      <c r="T723" s="415" t="str">
        <f>IF($B723="-","",INDEX('Res.Aux.'!$A$12:$AE$722,MATCH($B723,'Res.Aux.'!$Y$12:$Y$722,0),MATCH(T$6,'Res.Aux.'!$A$15:$AE$15,0)))</f>
        <v/>
      </c>
      <c r="U723" s="416" t="str">
        <f>IF($B723="-","",INDEX('Res.Aux.'!$A$12:$AE$722,MATCH($B723,'Res.Aux.'!$Y$12:$Y$722,0),MATCH(U$6,'Res.Aux.'!$A$15:$AE$15,0)))</f>
        <v/>
      </c>
      <c r="V723" s="417"/>
      <c r="W723" s="414" t="str">
        <f t="shared" si="204"/>
        <v>-</v>
      </c>
      <c r="X723" s="415" t="str">
        <f t="shared" si="205"/>
        <v>-</v>
      </c>
      <c r="Y723" s="415" t="str">
        <f t="shared" si="206"/>
        <v>-</v>
      </c>
      <c r="Z723" s="416" t="str">
        <f t="shared" si="207"/>
        <v>-</v>
      </c>
      <c r="AA723" s="417"/>
      <c r="AB723" s="414" t="str">
        <f t="shared" si="208"/>
        <v>-</v>
      </c>
      <c r="AC723" s="415" t="str">
        <f t="shared" si="209"/>
        <v>-</v>
      </c>
      <c r="AD723" s="415" t="str">
        <f t="shared" si="210"/>
        <v>-</v>
      </c>
      <c r="AE723" s="416" t="str">
        <f t="shared" si="211"/>
        <v>-</v>
      </c>
      <c r="AF723" s="417"/>
      <c r="AG723" s="410" t="str">
        <f t="shared" si="212"/>
        <v>-</v>
      </c>
      <c r="AH723" s="417"/>
      <c r="AI723" s="418" t="str">
        <f t="shared" si="213"/>
        <v>ù</v>
      </c>
      <c r="AJ723" s="419" t="str">
        <f t="shared" si="214"/>
        <v>~</v>
      </c>
      <c r="AK723" s="417"/>
      <c r="AL723" s="414" t="str">
        <f t="shared" si="215"/>
        <v>-</v>
      </c>
      <c r="AM723" s="416" t="str">
        <f t="shared" si="216"/>
        <v>-</v>
      </c>
    </row>
    <row r="724" spans="2:39" ht="15" x14ac:dyDescent="0.3">
      <c r="B724" s="400" t="str">
        <f>IF(MAX(B$7:B723)+1&gt;MAX('Res.Aux.'!$Y$23:$Y$722),"-",MAX(B$7:B723)+1)</f>
        <v>-</v>
      </c>
      <c r="C724" s="401" t="str">
        <f>IF($B724="-","",INDEX('Res.Aux.'!$A$12:$AE$722,MATCH($B724,'Res.Aux.'!$Y$12:$Y$722,0),MATCH(C$6,'Res.Aux.'!$A$14:$AE$14,0)))</f>
        <v/>
      </c>
      <c r="D724" s="402" t="str">
        <f t="shared" si="201"/>
        <v/>
      </c>
      <c r="E724" s="403" t="str">
        <f>IF($B724="-","",INDEX('Res.Aux.'!$A$12:$AE$722,MATCH($B724,'Res.Aux.'!$Y$12:$Y$722,0),MATCH(E$6,'Res.Aux.'!$A$14:$AE$14,0)))</f>
        <v/>
      </c>
      <c r="F724" s="402" t="str">
        <f t="shared" si="202"/>
        <v/>
      </c>
      <c r="G724" s="404" t="str">
        <f>IF($B724="-","",INDEX('Res.Aux.'!$A$12:$AE$722,MATCH($B724,'Res.Aux.'!$Y$12:$Y$722,0),MATCH(G$6,'Res.Aux.'!$A$14:$AE$14,0)))</f>
        <v/>
      </c>
      <c r="H724" s="405" t="str">
        <f>IF($B724="-","",Datos!$I$16)</f>
        <v/>
      </c>
      <c r="I724" s="406" t="str">
        <f>IF($C724="","",Datos!$G$16)</f>
        <v/>
      </c>
      <c r="J724" s="407" t="str">
        <f>IF($B724="-","",INDEX('Res.Aux.'!$A$12:$AE$722,MATCH($B724,'Res.Aux.'!$Y$12:$Y$722,0),MATCH(J$6,'Res.Aux.'!$A$14:$AE$14,0)))</f>
        <v/>
      </c>
      <c r="K724" s="408" t="str">
        <f>IF($C724="","",Datos!$H$26)</f>
        <v/>
      </c>
      <c r="L724" s="409" t="str">
        <f>IF($I724="","",INDEX(Datos!$D$25:$I$33,MATCH('G. VAR. MAKRO'!$M724,Datos!$E$25:$E$33,0),MATCH('G. VAR. MAKRO'!$L$6,Datos!$D$26:$I$26,0)))</f>
        <v/>
      </c>
      <c r="M724" s="407" t="str">
        <f>IF($I724="","",INDEX('Res.Aux.'!$A$12:$AE$722,MATCH($B724,'Res.Aux.'!$Y$12:$Y$722,0),MATCH(M$6,'Res.Aux.'!$A$22:$AE$22,0)))</f>
        <v/>
      </c>
      <c r="N724" s="410" t="str">
        <f>IF($B724="-","",INDEX('Res.Aux.'!$A$12:$AE$722,MATCH($B724,'Res.Aux.'!$Y$12:$Y$722,0),MATCH(N$6,'Res.Aux.'!$A$14:$AE$14,0)))</f>
        <v/>
      </c>
      <c r="O724" s="411"/>
      <c r="P724" s="412" t="str">
        <f t="shared" si="200"/>
        <v/>
      </c>
      <c r="Q724" s="413" t="str">
        <f t="shared" si="203"/>
        <v>ù</v>
      </c>
      <c r="R724" s="414" t="str">
        <f>IF($B724="-","",INDEX('Res.Aux.'!$A$12:$AE$722,MATCH($B724,'Res.Aux.'!$Y$12:$Y$722,0),MATCH(R$6,'Res.Aux.'!$A$15:$AE$15,0)))</f>
        <v/>
      </c>
      <c r="S724" s="415" t="str">
        <f>IF($B724="-","",INDEX('Res.Aux.'!$A$12:$AE$722,MATCH($B724,'Res.Aux.'!$Y$12:$Y$722,0),MATCH(S$6,'Res.Aux.'!$A$15:$AE$15,0)))</f>
        <v/>
      </c>
      <c r="T724" s="415" t="str">
        <f>IF($B724="-","",INDEX('Res.Aux.'!$A$12:$AE$722,MATCH($B724,'Res.Aux.'!$Y$12:$Y$722,0),MATCH(T$6,'Res.Aux.'!$A$15:$AE$15,0)))</f>
        <v/>
      </c>
      <c r="U724" s="416" t="str">
        <f>IF($B724="-","",INDEX('Res.Aux.'!$A$12:$AE$722,MATCH($B724,'Res.Aux.'!$Y$12:$Y$722,0),MATCH(U$6,'Res.Aux.'!$A$15:$AE$15,0)))</f>
        <v/>
      </c>
      <c r="V724" s="417"/>
      <c r="W724" s="414" t="str">
        <f t="shared" si="204"/>
        <v>-</v>
      </c>
      <c r="X724" s="415" t="str">
        <f t="shared" si="205"/>
        <v>-</v>
      </c>
      <c r="Y724" s="415" t="str">
        <f t="shared" si="206"/>
        <v>-</v>
      </c>
      <c r="Z724" s="416" t="str">
        <f t="shared" si="207"/>
        <v>-</v>
      </c>
      <c r="AA724" s="417"/>
      <c r="AB724" s="414" t="str">
        <f t="shared" si="208"/>
        <v>-</v>
      </c>
      <c r="AC724" s="415" t="str">
        <f t="shared" si="209"/>
        <v>-</v>
      </c>
      <c r="AD724" s="415" t="str">
        <f t="shared" si="210"/>
        <v>-</v>
      </c>
      <c r="AE724" s="416" t="str">
        <f t="shared" si="211"/>
        <v>-</v>
      </c>
      <c r="AF724" s="417"/>
      <c r="AG724" s="410" t="str">
        <f t="shared" si="212"/>
        <v>-</v>
      </c>
      <c r="AH724" s="417"/>
      <c r="AI724" s="418" t="str">
        <f t="shared" si="213"/>
        <v>ù</v>
      </c>
      <c r="AJ724" s="419" t="str">
        <f t="shared" si="214"/>
        <v>~</v>
      </c>
      <c r="AK724" s="417"/>
      <c r="AL724" s="414" t="str">
        <f t="shared" si="215"/>
        <v>-</v>
      </c>
      <c r="AM724" s="416" t="str">
        <f t="shared" si="216"/>
        <v>-</v>
      </c>
    </row>
    <row r="725" spans="2:39" ht="15" x14ac:dyDescent="0.3">
      <c r="B725" s="400" t="str">
        <f>IF(MAX(B$7:B724)+1&gt;MAX('Res.Aux.'!$Y$23:$Y$722),"-",MAX(B$7:B724)+1)</f>
        <v>-</v>
      </c>
      <c r="C725" s="401" t="str">
        <f>IF($B725="-","",INDEX('Res.Aux.'!$A$12:$AE$722,MATCH($B725,'Res.Aux.'!$Y$12:$Y$722,0),MATCH(C$6,'Res.Aux.'!$A$14:$AE$14,0)))</f>
        <v/>
      </c>
      <c r="D725" s="402" t="str">
        <f t="shared" si="201"/>
        <v/>
      </c>
      <c r="E725" s="403" t="str">
        <f>IF($B725="-","",INDEX('Res.Aux.'!$A$12:$AE$722,MATCH($B725,'Res.Aux.'!$Y$12:$Y$722,0),MATCH(E$6,'Res.Aux.'!$A$14:$AE$14,0)))</f>
        <v/>
      </c>
      <c r="F725" s="402" t="str">
        <f t="shared" si="202"/>
        <v/>
      </c>
      <c r="G725" s="404" t="str">
        <f>IF($B725="-","",INDEX('Res.Aux.'!$A$12:$AE$722,MATCH($B725,'Res.Aux.'!$Y$12:$Y$722,0),MATCH(G$6,'Res.Aux.'!$A$14:$AE$14,0)))</f>
        <v/>
      </c>
      <c r="H725" s="405" t="str">
        <f>IF($B725="-","",Datos!$I$16)</f>
        <v/>
      </c>
      <c r="I725" s="406" t="str">
        <f>IF($C725="","",Datos!$G$16)</f>
        <v/>
      </c>
      <c r="J725" s="407" t="str">
        <f>IF($B725="-","",INDEX('Res.Aux.'!$A$12:$AE$722,MATCH($B725,'Res.Aux.'!$Y$12:$Y$722,0),MATCH(J$6,'Res.Aux.'!$A$14:$AE$14,0)))</f>
        <v/>
      </c>
      <c r="K725" s="408" t="str">
        <f>IF($C725="","",Datos!$H$26)</f>
        <v/>
      </c>
      <c r="L725" s="409" t="str">
        <f>IF($I725="","",INDEX(Datos!$D$25:$I$33,MATCH('G. VAR. MAKRO'!$M725,Datos!$E$25:$E$33,0),MATCH('G. VAR. MAKRO'!$L$6,Datos!$D$26:$I$26,0)))</f>
        <v/>
      </c>
      <c r="M725" s="407" t="str">
        <f>IF($I725="","",INDEX('Res.Aux.'!$A$12:$AE$722,MATCH($B725,'Res.Aux.'!$Y$12:$Y$722,0),MATCH(M$6,'Res.Aux.'!$A$22:$AE$22,0)))</f>
        <v/>
      </c>
      <c r="N725" s="410" t="str">
        <f>IF($B725="-","",INDEX('Res.Aux.'!$A$12:$AE$722,MATCH($B725,'Res.Aux.'!$Y$12:$Y$722,0),MATCH(N$6,'Res.Aux.'!$A$14:$AE$14,0)))</f>
        <v/>
      </c>
      <c r="O725" s="411"/>
      <c r="P725" s="412" t="str">
        <f t="shared" si="200"/>
        <v/>
      </c>
      <c r="Q725" s="413" t="str">
        <f t="shared" si="203"/>
        <v>ù</v>
      </c>
      <c r="R725" s="414" t="str">
        <f>IF($B725="-","",INDEX('Res.Aux.'!$A$12:$AE$722,MATCH($B725,'Res.Aux.'!$Y$12:$Y$722,0),MATCH(R$6,'Res.Aux.'!$A$15:$AE$15,0)))</f>
        <v/>
      </c>
      <c r="S725" s="415" t="str">
        <f>IF($B725="-","",INDEX('Res.Aux.'!$A$12:$AE$722,MATCH($B725,'Res.Aux.'!$Y$12:$Y$722,0),MATCH(S$6,'Res.Aux.'!$A$15:$AE$15,0)))</f>
        <v/>
      </c>
      <c r="T725" s="415" t="str">
        <f>IF($B725="-","",INDEX('Res.Aux.'!$A$12:$AE$722,MATCH($B725,'Res.Aux.'!$Y$12:$Y$722,0),MATCH(T$6,'Res.Aux.'!$A$15:$AE$15,0)))</f>
        <v/>
      </c>
      <c r="U725" s="416" t="str">
        <f>IF($B725="-","",INDEX('Res.Aux.'!$A$12:$AE$722,MATCH($B725,'Res.Aux.'!$Y$12:$Y$722,0),MATCH(U$6,'Res.Aux.'!$A$15:$AE$15,0)))</f>
        <v/>
      </c>
      <c r="V725" s="417"/>
      <c r="W725" s="414" t="str">
        <f t="shared" si="204"/>
        <v>-</v>
      </c>
      <c r="X725" s="415" t="str">
        <f t="shared" si="205"/>
        <v>-</v>
      </c>
      <c r="Y725" s="415" t="str">
        <f t="shared" si="206"/>
        <v>-</v>
      </c>
      <c r="Z725" s="416" t="str">
        <f t="shared" si="207"/>
        <v>-</v>
      </c>
      <c r="AA725" s="417"/>
      <c r="AB725" s="414" t="str">
        <f t="shared" si="208"/>
        <v>-</v>
      </c>
      <c r="AC725" s="415" t="str">
        <f t="shared" si="209"/>
        <v>-</v>
      </c>
      <c r="AD725" s="415" t="str">
        <f t="shared" si="210"/>
        <v>-</v>
      </c>
      <c r="AE725" s="416" t="str">
        <f t="shared" si="211"/>
        <v>-</v>
      </c>
      <c r="AF725" s="417"/>
      <c r="AG725" s="410" t="str">
        <f t="shared" si="212"/>
        <v>-</v>
      </c>
      <c r="AH725" s="417"/>
      <c r="AI725" s="418" t="str">
        <f t="shared" si="213"/>
        <v>ù</v>
      </c>
      <c r="AJ725" s="419" t="str">
        <f t="shared" si="214"/>
        <v>~</v>
      </c>
      <c r="AK725" s="417"/>
      <c r="AL725" s="414" t="str">
        <f t="shared" si="215"/>
        <v>-</v>
      </c>
      <c r="AM725" s="416" t="str">
        <f t="shared" si="216"/>
        <v>-</v>
      </c>
    </row>
    <row r="726" spans="2:39" ht="15" x14ac:dyDescent="0.3">
      <c r="B726" s="400" t="str">
        <f>IF(MAX(B$7:B725)+1&gt;MAX('Res.Aux.'!$Y$23:$Y$722),"-",MAX(B$7:B725)+1)</f>
        <v>-</v>
      </c>
      <c r="C726" s="401" t="str">
        <f>IF($B726="-","",INDEX('Res.Aux.'!$A$12:$AE$722,MATCH($B726,'Res.Aux.'!$Y$12:$Y$722,0),MATCH(C$6,'Res.Aux.'!$A$14:$AE$14,0)))</f>
        <v/>
      </c>
      <c r="D726" s="402" t="str">
        <f t="shared" si="201"/>
        <v/>
      </c>
      <c r="E726" s="403" t="str">
        <f>IF($B726="-","",INDEX('Res.Aux.'!$A$12:$AE$722,MATCH($B726,'Res.Aux.'!$Y$12:$Y$722,0),MATCH(E$6,'Res.Aux.'!$A$14:$AE$14,0)))</f>
        <v/>
      </c>
      <c r="F726" s="402" t="str">
        <f t="shared" si="202"/>
        <v/>
      </c>
      <c r="G726" s="404" t="str">
        <f>IF($B726="-","",INDEX('Res.Aux.'!$A$12:$AE$722,MATCH($B726,'Res.Aux.'!$Y$12:$Y$722,0),MATCH(G$6,'Res.Aux.'!$A$14:$AE$14,0)))</f>
        <v/>
      </c>
      <c r="H726" s="405" t="str">
        <f>IF($B726="-","",Datos!$I$16)</f>
        <v/>
      </c>
      <c r="I726" s="406" t="str">
        <f>IF($C726="","",Datos!$G$16)</f>
        <v/>
      </c>
      <c r="J726" s="407" t="str">
        <f>IF($B726="-","",INDEX('Res.Aux.'!$A$12:$AE$722,MATCH($B726,'Res.Aux.'!$Y$12:$Y$722,0),MATCH(J$6,'Res.Aux.'!$A$14:$AE$14,0)))</f>
        <v/>
      </c>
      <c r="K726" s="408" t="str">
        <f>IF($C726="","",Datos!$H$26)</f>
        <v/>
      </c>
      <c r="L726" s="409" t="str">
        <f>IF($I726="","",INDEX(Datos!$D$25:$I$33,MATCH('G. VAR. MAKRO'!$M726,Datos!$E$25:$E$33,0),MATCH('G. VAR. MAKRO'!$L$6,Datos!$D$26:$I$26,0)))</f>
        <v/>
      </c>
      <c r="M726" s="407" t="str">
        <f>IF($I726="","",INDEX('Res.Aux.'!$A$12:$AE$722,MATCH($B726,'Res.Aux.'!$Y$12:$Y$722,0),MATCH(M$6,'Res.Aux.'!$A$22:$AE$22,0)))</f>
        <v/>
      </c>
      <c r="N726" s="410" t="str">
        <f>IF($B726="-","",INDEX('Res.Aux.'!$A$12:$AE$722,MATCH($B726,'Res.Aux.'!$Y$12:$Y$722,0),MATCH(N$6,'Res.Aux.'!$A$14:$AE$14,0)))</f>
        <v/>
      </c>
      <c r="O726" s="411"/>
      <c r="P726" s="412" t="str">
        <f t="shared" si="200"/>
        <v/>
      </c>
      <c r="Q726" s="413" t="str">
        <f t="shared" si="203"/>
        <v>ù</v>
      </c>
      <c r="R726" s="414" t="str">
        <f>IF($B726="-","",INDEX('Res.Aux.'!$A$12:$AE$722,MATCH($B726,'Res.Aux.'!$Y$12:$Y$722,0),MATCH(R$6,'Res.Aux.'!$A$15:$AE$15,0)))</f>
        <v/>
      </c>
      <c r="S726" s="415" t="str">
        <f>IF($B726="-","",INDEX('Res.Aux.'!$A$12:$AE$722,MATCH($B726,'Res.Aux.'!$Y$12:$Y$722,0),MATCH(S$6,'Res.Aux.'!$A$15:$AE$15,0)))</f>
        <v/>
      </c>
      <c r="T726" s="415" t="str">
        <f>IF($B726="-","",INDEX('Res.Aux.'!$A$12:$AE$722,MATCH($B726,'Res.Aux.'!$Y$12:$Y$722,0),MATCH(T$6,'Res.Aux.'!$A$15:$AE$15,0)))</f>
        <v/>
      </c>
      <c r="U726" s="416" t="str">
        <f>IF($B726="-","",INDEX('Res.Aux.'!$A$12:$AE$722,MATCH($B726,'Res.Aux.'!$Y$12:$Y$722,0),MATCH(U$6,'Res.Aux.'!$A$15:$AE$15,0)))</f>
        <v/>
      </c>
      <c r="V726" s="417"/>
      <c r="W726" s="414" t="str">
        <f t="shared" si="204"/>
        <v>-</v>
      </c>
      <c r="X726" s="415" t="str">
        <f t="shared" si="205"/>
        <v>-</v>
      </c>
      <c r="Y726" s="415" t="str">
        <f t="shared" si="206"/>
        <v>-</v>
      </c>
      <c r="Z726" s="416" t="str">
        <f t="shared" si="207"/>
        <v>-</v>
      </c>
      <c r="AA726" s="417"/>
      <c r="AB726" s="414" t="str">
        <f t="shared" si="208"/>
        <v>-</v>
      </c>
      <c r="AC726" s="415" t="str">
        <f t="shared" si="209"/>
        <v>-</v>
      </c>
      <c r="AD726" s="415" t="str">
        <f t="shared" si="210"/>
        <v>-</v>
      </c>
      <c r="AE726" s="416" t="str">
        <f t="shared" si="211"/>
        <v>-</v>
      </c>
      <c r="AF726" s="417"/>
      <c r="AG726" s="410" t="str">
        <f t="shared" si="212"/>
        <v>-</v>
      </c>
      <c r="AH726" s="417"/>
      <c r="AI726" s="418" t="str">
        <f t="shared" si="213"/>
        <v>ù</v>
      </c>
      <c r="AJ726" s="419" t="str">
        <f t="shared" si="214"/>
        <v>~</v>
      </c>
      <c r="AK726" s="417"/>
      <c r="AL726" s="414" t="str">
        <f t="shared" si="215"/>
        <v>-</v>
      </c>
      <c r="AM726" s="416" t="str">
        <f t="shared" si="216"/>
        <v>-</v>
      </c>
    </row>
    <row r="727" spans="2:39" ht="15" x14ac:dyDescent="0.3">
      <c r="B727" s="400" t="str">
        <f>IF(MAX(B$7:B726)+1&gt;MAX('Res.Aux.'!$Y$23:$Y$722),"-",MAX(B$7:B726)+1)</f>
        <v>-</v>
      </c>
      <c r="C727" s="401" t="str">
        <f>IF($B727="-","",INDEX('Res.Aux.'!$A$12:$AE$722,MATCH($B727,'Res.Aux.'!$Y$12:$Y$722,0),MATCH(C$6,'Res.Aux.'!$A$14:$AE$14,0)))</f>
        <v/>
      </c>
      <c r="D727" s="402" t="str">
        <f t="shared" si="201"/>
        <v/>
      </c>
      <c r="E727" s="403" t="str">
        <f>IF($B727="-","",INDEX('Res.Aux.'!$A$12:$AE$722,MATCH($B727,'Res.Aux.'!$Y$12:$Y$722,0),MATCH(E$6,'Res.Aux.'!$A$14:$AE$14,0)))</f>
        <v/>
      </c>
      <c r="F727" s="402" t="str">
        <f t="shared" si="202"/>
        <v/>
      </c>
      <c r="G727" s="404" t="str">
        <f>IF($B727="-","",INDEX('Res.Aux.'!$A$12:$AE$722,MATCH($B727,'Res.Aux.'!$Y$12:$Y$722,0),MATCH(G$6,'Res.Aux.'!$A$14:$AE$14,0)))</f>
        <v/>
      </c>
      <c r="H727" s="405" t="str">
        <f>IF($B727="-","",Datos!$I$16)</f>
        <v/>
      </c>
      <c r="I727" s="406" t="str">
        <f>IF($C727="","",Datos!$G$16)</f>
        <v/>
      </c>
      <c r="J727" s="407" t="str">
        <f>IF($B727="-","",INDEX('Res.Aux.'!$A$12:$AE$722,MATCH($B727,'Res.Aux.'!$Y$12:$Y$722,0),MATCH(J$6,'Res.Aux.'!$A$14:$AE$14,0)))</f>
        <v/>
      </c>
      <c r="K727" s="408" t="str">
        <f>IF($C727="","",Datos!$H$26)</f>
        <v/>
      </c>
      <c r="L727" s="409" t="str">
        <f>IF($I727="","",INDEX(Datos!$D$25:$I$33,MATCH('G. VAR. MAKRO'!$M727,Datos!$E$25:$E$33,0),MATCH('G. VAR. MAKRO'!$L$6,Datos!$D$26:$I$26,0)))</f>
        <v/>
      </c>
      <c r="M727" s="407" t="str">
        <f>IF($I727="","",INDEX('Res.Aux.'!$A$12:$AE$722,MATCH($B727,'Res.Aux.'!$Y$12:$Y$722,0),MATCH(M$6,'Res.Aux.'!$A$22:$AE$22,0)))</f>
        <v/>
      </c>
      <c r="N727" s="410" t="str">
        <f>IF($B727="-","",INDEX('Res.Aux.'!$A$12:$AE$722,MATCH($B727,'Res.Aux.'!$Y$12:$Y$722,0),MATCH(N$6,'Res.Aux.'!$A$14:$AE$14,0)))</f>
        <v/>
      </c>
      <c r="O727" s="411"/>
      <c r="P727" s="412" t="str">
        <f t="shared" si="200"/>
        <v/>
      </c>
      <c r="Q727" s="413" t="str">
        <f t="shared" si="203"/>
        <v>ù</v>
      </c>
      <c r="R727" s="414" t="str">
        <f>IF($B727="-","",INDEX('Res.Aux.'!$A$12:$AE$722,MATCH($B727,'Res.Aux.'!$Y$12:$Y$722,0),MATCH(R$6,'Res.Aux.'!$A$15:$AE$15,0)))</f>
        <v/>
      </c>
      <c r="S727" s="415" t="str">
        <f>IF($B727="-","",INDEX('Res.Aux.'!$A$12:$AE$722,MATCH($B727,'Res.Aux.'!$Y$12:$Y$722,0),MATCH(S$6,'Res.Aux.'!$A$15:$AE$15,0)))</f>
        <v/>
      </c>
      <c r="T727" s="415" t="str">
        <f>IF($B727="-","",INDEX('Res.Aux.'!$A$12:$AE$722,MATCH($B727,'Res.Aux.'!$Y$12:$Y$722,0),MATCH(T$6,'Res.Aux.'!$A$15:$AE$15,0)))</f>
        <v/>
      </c>
      <c r="U727" s="416" t="str">
        <f>IF($B727="-","",INDEX('Res.Aux.'!$A$12:$AE$722,MATCH($B727,'Res.Aux.'!$Y$12:$Y$722,0),MATCH(U$6,'Res.Aux.'!$A$15:$AE$15,0)))</f>
        <v/>
      </c>
      <c r="V727" s="417"/>
      <c r="W727" s="414" t="str">
        <f t="shared" si="204"/>
        <v>-</v>
      </c>
      <c r="X727" s="415" t="str">
        <f t="shared" si="205"/>
        <v>-</v>
      </c>
      <c r="Y727" s="415" t="str">
        <f t="shared" si="206"/>
        <v>-</v>
      </c>
      <c r="Z727" s="416" t="str">
        <f t="shared" si="207"/>
        <v>-</v>
      </c>
      <c r="AA727" s="417"/>
      <c r="AB727" s="414" t="str">
        <f t="shared" si="208"/>
        <v>-</v>
      </c>
      <c r="AC727" s="415" t="str">
        <f t="shared" si="209"/>
        <v>-</v>
      </c>
      <c r="AD727" s="415" t="str">
        <f t="shared" si="210"/>
        <v>-</v>
      </c>
      <c r="AE727" s="416" t="str">
        <f t="shared" si="211"/>
        <v>-</v>
      </c>
      <c r="AF727" s="417"/>
      <c r="AG727" s="410" t="str">
        <f t="shared" si="212"/>
        <v>-</v>
      </c>
      <c r="AH727" s="417"/>
      <c r="AI727" s="418" t="str">
        <f t="shared" si="213"/>
        <v>ù</v>
      </c>
      <c r="AJ727" s="419" t="str">
        <f t="shared" si="214"/>
        <v>~</v>
      </c>
      <c r="AK727" s="417"/>
      <c r="AL727" s="414" t="str">
        <f t="shared" si="215"/>
        <v>-</v>
      </c>
      <c r="AM727" s="416" t="str">
        <f t="shared" si="216"/>
        <v>-</v>
      </c>
    </row>
    <row r="728" spans="2:39" ht="15" x14ac:dyDescent="0.3">
      <c r="B728" s="400" t="str">
        <f>IF(MAX(B$7:B727)+1&gt;MAX('Res.Aux.'!$Y$23:$Y$722),"-",MAX(B$7:B727)+1)</f>
        <v>-</v>
      </c>
      <c r="C728" s="401" t="str">
        <f>IF($B728="-","",INDEX('Res.Aux.'!$A$12:$AE$722,MATCH($B728,'Res.Aux.'!$Y$12:$Y$722,0),MATCH(C$6,'Res.Aux.'!$A$14:$AE$14,0)))</f>
        <v/>
      </c>
      <c r="D728" s="402" t="str">
        <f t="shared" si="201"/>
        <v/>
      </c>
      <c r="E728" s="403" t="str">
        <f>IF($B728="-","",INDEX('Res.Aux.'!$A$12:$AE$722,MATCH($B728,'Res.Aux.'!$Y$12:$Y$722,0),MATCH(E$6,'Res.Aux.'!$A$14:$AE$14,0)))</f>
        <v/>
      </c>
      <c r="F728" s="402" t="str">
        <f t="shared" si="202"/>
        <v/>
      </c>
      <c r="G728" s="404" t="str">
        <f>IF($B728="-","",INDEX('Res.Aux.'!$A$12:$AE$722,MATCH($B728,'Res.Aux.'!$Y$12:$Y$722,0),MATCH(G$6,'Res.Aux.'!$A$14:$AE$14,0)))</f>
        <v/>
      </c>
      <c r="H728" s="405" t="str">
        <f>IF($B728="-","",Datos!$I$16)</f>
        <v/>
      </c>
      <c r="I728" s="406" t="str">
        <f>IF($C728="","",Datos!$G$16)</f>
        <v/>
      </c>
      <c r="J728" s="407" t="str">
        <f>IF($B728="-","",INDEX('Res.Aux.'!$A$12:$AE$722,MATCH($B728,'Res.Aux.'!$Y$12:$Y$722,0),MATCH(J$6,'Res.Aux.'!$A$14:$AE$14,0)))</f>
        <v/>
      </c>
      <c r="K728" s="408" t="str">
        <f>IF($C728="","",Datos!$H$26)</f>
        <v/>
      </c>
      <c r="L728" s="409" t="str">
        <f>IF($I728="","",INDEX(Datos!$D$25:$I$33,MATCH('G. VAR. MAKRO'!$M728,Datos!$E$25:$E$33,0),MATCH('G. VAR. MAKRO'!$L$6,Datos!$D$26:$I$26,0)))</f>
        <v/>
      </c>
      <c r="M728" s="407" t="str">
        <f>IF($I728="","",INDEX('Res.Aux.'!$A$12:$AE$722,MATCH($B728,'Res.Aux.'!$Y$12:$Y$722,0),MATCH(M$6,'Res.Aux.'!$A$22:$AE$22,0)))</f>
        <v/>
      </c>
      <c r="N728" s="410" t="str">
        <f>IF($B728="-","",INDEX('Res.Aux.'!$A$12:$AE$722,MATCH($B728,'Res.Aux.'!$Y$12:$Y$722,0),MATCH(N$6,'Res.Aux.'!$A$14:$AE$14,0)))</f>
        <v/>
      </c>
      <c r="O728" s="411"/>
      <c r="P728" s="412" t="str">
        <f t="shared" si="200"/>
        <v/>
      </c>
      <c r="Q728" s="413" t="str">
        <f t="shared" si="203"/>
        <v>ù</v>
      </c>
      <c r="R728" s="414" t="str">
        <f>IF($B728="-","",INDEX('Res.Aux.'!$A$12:$AE$722,MATCH($B728,'Res.Aux.'!$Y$12:$Y$722,0),MATCH(R$6,'Res.Aux.'!$A$15:$AE$15,0)))</f>
        <v/>
      </c>
      <c r="S728" s="415" t="str">
        <f>IF($B728="-","",INDEX('Res.Aux.'!$A$12:$AE$722,MATCH($B728,'Res.Aux.'!$Y$12:$Y$722,0),MATCH(S$6,'Res.Aux.'!$A$15:$AE$15,0)))</f>
        <v/>
      </c>
      <c r="T728" s="415" t="str">
        <f>IF($B728="-","",INDEX('Res.Aux.'!$A$12:$AE$722,MATCH($B728,'Res.Aux.'!$Y$12:$Y$722,0),MATCH(T$6,'Res.Aux.'!$A$15:$AE$15,0)))</f>
        <v/>
      </c>
      <c r="U728" s="416" t="str">
        <f>IF($B728="-","",INDEX('Res.Aux.'!$A$12:$AE$722,MATCH($B728,'Res.Aux.'!$Y$12:$Y$722,0),MATCH(U$6,'Res.Aux.'!$A$15:$AE$15,0)))</f>
        <v/>
      </c>
      <c r="V728" s="417"/>
      <c r="W728" s="414" t="str">
        <f t="shared" si="204"/>
        <v>-</v>
      </c>
      <c r="X728" s="415" t="str">
        <f t="shared" si="205"/>
        <v>-</v>
      </c>
      <c r="Y728" s="415" t="str">
        <f t="shared" si="206"/>
        <v>-</v>
      </c>
      <c r="Z728" s="416" t="str">
        <f t="shared" si="207"/>
        <v>-</v>
      </c>
      <c r="AA728" s="417"/>
      <c r="AB728" s="414" t="str">
        <f t="shared" si="208"/>
        <v>-</v>
      </c>
      <c r="AC728" s="415" t="str">
        <f t="shared" si="209"/>
        <v>-</v>
      </c>
      <c r="AD728" s="415" t="str">
        <f t="shared" si="210"/>
        <v>-</v>
      </c>
      <c r="AE728" s="416" t="str">
        <f t="shared" si="211"/>
        <v>-</v>
      </c>
      <c r="AF728" s="417"/>
      <c r="AG728" s="410" t="str">
        <f t="shared" si="212"/>
        <v>-</v>
      </c>
      <c r="AH728" s="417"/>
      <c r="AI728" s="418" t="str">
        <f t="shared" si="213"/>
        <v>ù</v>
      </c>
      <c r="AJ728" s="419" t="str">
        <f t="shared" si="214"/>
        <v>~</v>
      </c>
      <c r="AK728" s="417"/>
      <c r="AL728" s="414" t="str">
        <f t="shared" si="215"/>
        <v>-</v>
      </c>
      <c r="AM728" s="416" t="str">
        <f t="shared" si="216"/>
        <v>-</v>
      </c>
    </row>
    <row r="729" spans="2:39" ht="15" x14ac:dyDescent="0.3">
      <c r="B729" s="400" t="str">
        <f>IF(MAX(B$7:B728)+1&gt;MAX('Res.Aux.'!$Y$23:$Y$722),"-",MAX(B$7:B728)+1)</f>
        <v>-</v>
      </c>
      <c r="C729" s="401" t="str">
        <f>IF($B729="-","",INDEX('Res.Aux.'!$A$12:$AE$722,MATCH($B729,'Res.Aux.'!$Y$12:$Y$722,0),MATCH(C$6,'Res.Aux.'!$A$14:$AE$14,0)))</f>
        <v/>
      </c>
      <c r="D729" s="402" t="str">
        <f t="shared" si="201"/>
        <v/>
      </c>
      <c r="E729" s="403" t="str">
        <f>IF($B729="-","",INDEX('Res.Aux.'!$A$12:$AE$722,MATCH($B729,'Res.Aux.'!$Y$12:$Y$722,0),MATCH(E$6,'Res.Aux.'!$A$14:$AE$14,0)))</f>
        <v/>
      </c>
      <c r="F729" s="402" t="str">
        <f t="shared" si="202"/>
        <v/>
      </c>
      <c r="G729" s="404" t="str">
        <f>IF($B729="-","",INDEX('Res.Aux.'!$A$12:$AE$722,MATCH($B729,'Res.Aux.'!$Y$12:$Y$722,0),MATCH(G$6,'Res.Aux.'!$A$14:$AE$14,0)))</f>
        <v/>
      </c>
      <c r="H729" s="405" t="str">
        <f>IF($B729="-","",Datos!$I$16)</f>
        <v/>
      </c>
      <c r="I729" s="406" t="str">
        <f>IF($C729="","",Datos!$G$16)</f>
        <v/>
      </c>
      <c r="J729" s="407" t="str">
        <f>IF($B729="-","",INDEX('Res.Aux.'!$A$12:$AE$722,MATCH($B729,'Res.Aux.'!$Y$12:$Y$722,0),MATCH(J$6,'Res.Aux.'!$A$14:$AE$14,0)))</f>
        <v/>
      </c>
      <c r="K729" s="408" t="str">
        <f>IF($C729="","",Datos!$H$26)</f>
        <v/>
      </c>
      <c r="L729" s="409" t="str">
        <f>IF($I729="","",INDEX(Datos!$D$25:$I$33,MATCH('G. VAR. MAKRO'!$M729,Datos!$E$25:$E$33,0),MATCH('G. VAR. MAKRO'!$L$6,Datos!$D$26:$I$26,0)))</f>
        <v/>
      </c>
      <c r="M729" s="407" t="str">
        <f>IF($I729="","",INDEX('Res.Aux.'!$A$12:$AE$722,MATCH($B729,'Res.Aux.'!$Y$12:$Y$722,0),MATCH(M$6,'Res.Aux.'!$A$22:$AE$22,0)))</f>
        <v/>
      </c>
      <c r="N729" s="410" t="str">
        <f>IF($B729="-","",INDEX('Res.Aux.'!$A$12:$AE$722,MATCH($B729,'Res.Aux.'!$Y$12:$Y$722,0),MATCH(N$6,'Res.Aux.'!$A$14:$AE$14,0)))</f>
        <v/>
      </c>
      <c r="O729" s="411"/>
      <c r="P729" s="412" t="str">
        <f t="shared" si="200"/>
        <v/>
      </c>
      <c r="Q729" s="413" t="str">
        <f t="shared" si="203"/>
        <v>ù</v>
      </c>
      <c r="R729" s="414" t="str">
        <f>IF($B729="-","",INDEX('Res.Aux.'!$A$12:$AE$722,MATCH($B729,'Res.Aux.'!$Y$12:$Y$722,0),MATCH(R$6,'Res.Aux.'!$A$15:$AE$15,0)))</f>
        <v/>
      </c>
      <c r="S729" s="415" t="str">
        <f>IF($B729="-","",INDEX('Res.Aux.'!$A$12:$AE$722,MATCH($B729,'Res.Aux.'!$Y$12:$Y$722,0),MATCH(S$6,'Res.Aux.'!$A$15:$AE$15,0)))</f>
        <v/>
      </c>
      <c r="T729" s="415" t="str">
        <f>IF($B729="-","",INDEX('Res.Aux.'!$A$12:$AE$722,MATCH($B729,'Res.Aux.'!$Y$12:$Y$722,0),MATCH(T$6,'Res.Aux.'!$A$15:$AE$15,0)))</f>
        <v/>
      </c>
      <c r="U729" s="416" t="str">
        <f>IF($B729="-","",INDEX('Res.Aux.'!$A$12:$AE$722,MATCH($B729,'Res.Aux.'!$Y$12:$Y$722,0),MATCH(U$6,'Res.Aux.'!$A$15:$AE$15,0)))</f>
        <v/>
      </c>
      <c r="V729" s="417"/>
      <c r="W729" s="414" t="str">
        <f t="shared" si="204"/>
        <v>-</v>
      </c>
      <c r="X729" s="415" t="str">
        <f t="shared" si="205"/>
        <v>-</v>
      </c>
      <c r="Y729" s="415" t="str">
        <f t="shared" si="206"/>
        <v>-</v>
      </c>
      <c r="Z729" s="416" t="str">
        <f t="shared" si="207"/>
        <v>-</v>
      </c>
      <c r="AA729" s="417"/>
      <c r="AB729" s="414" t="str">
        <f t="shared" si="208"/>
        <v>-</v>
      </c>
      <c r="AC729" s="415" t="str">
        <f t="shared" si="209"/>
        <v>-</v>
      </c>
      <c r="AD729" s="415" t="str">
        <f t="shared" si="210"/>
        <v>-</v>
      </c>
      <c r="AE729" s="416" t="str">
        <f t="shared" si="211"/>
        <v>-</v>
      </c>
      <c r="AF729" s="417"/>
      <c r="AG729" s="410" t="str">
        <f t="shared" si="212"/>
        <v>-</v>
      </c>
      <c r="AH729" s="417"/>
      <c r="AI729" s="418" t="str">
        <f t="shared" si="213"/>
        <v>ù</v>
      </c>
      <c r="AJ729" s="419" t="str">
        <f t="shared" si="214"/>
        <v>~</v>
      </c>
      <c r="AK729" s="417"/>
      <c r="AL729" s="414" t="str">
        <f t="shared" si="215"/>
        <v>-</v>
      </c>
      <c r="AM729" s="416" t="str">
        <f t="shared" si="216"/>
        <v>-</v>
      </c>
    </row>
    <row r="730" spans="2:39" ht="15" x14ac:dyDescent="0.3">
      <c r="B730" s="400" t="str">
        <f>IF(MAX(B$7:B729)+1&gt;MAX('Res.Aux.'!$Y$23:$Y$722),"-",MAX(B$7:B729)+1)</f>
        <v>-</v>
      </c>
      <c r="C730" s="401" t="str">
        <f>IF($B730="-","",INDEX('Res.Aux.'!$A$12:$AE$722,MATCH($B730,'Res.Aux.'!$Y$12:$Y$722,0),MATCH(C$6,'Res.Aux.'!$A$14:$AE$14,0)))</f>
        <v/>
      </c>
      <c r="D730" s="402" t="str">
        <f t="shared" si="201"/>
        <v/>
      </c>
      <c r="E730" s="403" t="str">
        <f>IF($B730="-","",INDEX('Res.Aux.'!$A$12:$AE$722,MATCH($B730,'Res.Aux.'!$Y$12:$Y$722,0),MATCH(E$6,'Res.Aux.'!$A$14:$AE$14,0)))</f>
        <v/>
      </c>
      <c r="F730" s="402" t="str">
        <f t="shared" si="202"/>
        <v/>
      </c>
      <c r="G730" s="404" t="str">
        <f>IF($B730="-","",INDEX('Res.Aux.'!$A$12:$AE$722,MATCH($B730,'Res.Aux.'!$Y$12:$Y$722,0),MATCH(G$6,'Res.Aux.'!$A$14:$AE$14,0)))</f>
        <v/>
      </c>
      <c r="H730" s="405" t="str">
        <f>IF($B730="-","",Datos!$I$16)</f>
        <v/>
      </c>
      <c r="I730" s="406" t="str">
        <f>IF($C730="","",Datos!$G$16)</f>
        <v/>
      </c>
      <c r="J730" s="407" t="str">
        <f>IF($B730="-","",INDEX('Res.Aux.'!$A$12:$AE$722,MATCH($B730,'Res.Aux.'!$Y$12:$Y$722,0),MATCH(J$6,'Res.Aux.'!$A$14:$AE$14,0)))</f>
        <v/>
      </c>
      <c r="K730" s="408" t="str">
        <f>IF($C730="","",Datos!$H$26)</f>
        <v/>
      </c>
      <c r="L730" s="409" t="str">
        <f>IF($I730="","",INDEX(Datos!$D$25:$I$33,MATCH('G. VAR. MAKRO'!$M730,Datos!$E$25:$E$33,0),MATCH('G. VAR. MAKRO'!$L$6,Datos!$D$26:$I$26,0)))</f>
        <v/>
      </c>
      <c r="M730" s="407" t="str">
        <f>IF($I730="","",INDEX('Res.Aux.'!$A$12:$AE$722,MATCH($B730,'Res.Aux.'!$Y$12:$Y$722,0),MATCH(M$6,'Res.Aux.'!$A$22:$AE$22,0)))</f>
        <v/>
      </c>
      <c r="N730" s="410" t="str">
        <f>IF($B730="-","",INDEX('Res.Aux.'!$A$12:$AE$722,MATCH($B730,'Res.Aux.'!$Y$12:$Y$722,0),MATCH(N$6,'Res.Aux.'!$A$14:$AE$14,0)))</f>
        <v/>
      </c>
      <c r="O730" s="411"/>
      <c r="P730" s="412" t="str">
        <f t="shared" si="200"/>
        <v/>
      </c>
      <c r="Q730" s="413" t="str">
        <f t="shared" si="203"/>
        <v>ù</v>
      </c>
      <c r="R730" s="414" t="str">
        <f>IF($B730="-","",INDEX('Res.Aux.'!$A$12:$AE$722,MATCH($B730,'Res.Aux.'!$Y$12:$Y$722,0),MATCH(R$6,'Res.Aux.'!$A$15:$AE$15,0)))</f>
        <v/>
      </c>
      <c r="S730" s="415" t="str">
        <f>IF($B730="-","",INDEX('Res.Aux.'!$A$12:$AE$722,MATCH($B730,'Res.Aux.'!$Y$12:$Y$722,0),MATCH(S$6,'Res.Aux.'!$A$15:$AE$15,0)))</f>
        <v/>
      </c>
      <c r="T730" s="415" t="str">
        <f>IF($B730="-","",INDEX('Res.Aux.'!$A$12:$AE$722,MATCH($B730,'Res.Aux.'!$Y$12:$Y$722,0),MATCH(T$6,'Res.Aux.'!$A$15:$AE$15,0)))</f>
        <v/>
      </c>
      <c r="U730" s="416" t="str">
        <f>IF($B730="-","",INDEX('Res.Aux.'!$A$12:$AE$722,MATCH($B730,'Res.Aux.'!$Y$12:$Y$722,0),MATCH(U$6,'Res.Aux.'!$A$15:$AE$15,0)))</f>
        <v/>
      </c>
      <c r="V730" s="417"/>
      <c r="W730" s="414" t="str">
        <f t="shared" si="204"/>
        <v>-</v>
      </c>
      <c r="X730" s="415" t="str">
        <f t="shared" si="205"/>
        <v>-</v>
      </c>
      <c r="Y730" s="415" t="str">
        <f t="shared" si="206"/>
        <v>-</v>
      </c>
      <c r="Z730" s="416" t="str">
        <f t="shared" si="207"/>
        <v>-</v>
      </c>
      <c r="AA730" s="417"/>
      <c r="AB730" s="414" t="str">
        <f t="shared" si="208"/>
        <v>-</v>
      </c>
      <c r="AC730" s="415" t="str">
        <f t="shared" si="209"/>
        <v>-</v>
      </c>
      <c r="AD730" s="415" t="str">
        <f t="shared" si="210"/>
        <v>-</v>
      </c>
      <c r="AE730" s="416" t="str">
        <f t="shared" si="211"/>
        <v>-</v>
      </c>
      <c r="AF730" s="417"/>
      <c r="AG730" s="410" t="str">
        <f t="shared" si="212"/>
        <v>-</v>
      </c>
      <c r="AH730" s="417"/>
      <c r="AI730" s="418" t="str">
        <f t="shared" si="213"/>
        <v>ù</v>
      </c>
      <c r="AJ730" s="419" t="str">
        <f t="shared" si="214"/>
        <v>~</v>
      </c>
      <c r="AK730" s="417"/>
      <c r="AL730" s="414" t="str">
        <f t="shared" si="215"/>
        <v>-</v>
      </c>
      <c r="AM730" s="416" t="str">
        <f t="shared" si="216"/>
        <v>-</v>
      </c>
    </row>
    <row r="731" spans="2:39" ht="15" x14ac:dyDescent="0.3">
      <c r="B731" s="400" t="str">
        <f>IF(MAX(B$7:B730)+1&gt;MAX('Res.Aux.'!$Y$23:$Y$722),"-",MAX(B$7:B730)+1)</f>
        <v>-</v>
      </c>
      <c r="C731" s="401" t="str">
        <f>IF($B731="-","",INDEX('Res.Aux.'!$A$12:$AE$722,MATCH($B731,'Res.Aux.'!$Y$12:$Y$722,0),MATCH(C$6,'Res.Aux.'!$A$14:$AE$14,0)))</f>
        <v/>
      </c>
      <c r="D731" s="402" t="str">
        <f t="shared" si="201"/>
        <v/>
      </c>
      <c r="E731" s="403" t="str">
        <f>IF($B731="-","",INDEX('Res.Aux.'!$A$12:$AE$722,MATCH($B731,'Res.Aux.'!$Y$12:$Y$722,0),MATCH(E$6,'Res.Aux.'!$A$14:$AE$14,0)))</f>
        <v/>
      </c>
      <c r="F731" s="402" t="str">
        <f t="shared" si="202"/>
        <v/>
      </c>
      <c r="G731" s="404" t="str">
        <f>IF($B731="-","",INDEX('Res.Aux.'!$A$12:$AE$722,MATCH($B731,'Res.Aux.'!$Y$12:$Y$722,0),MATCH(G$6,'Res.Aux.'!$A$14:$AE$14,0)))</f>
        <v/>
      </c>
      <c r="H731" s="405" t="str">
        <f>IF($B731="-","",Datos!$I$16)</f>
        <v/>
      </c>
      <c r="I731" s="406" t="str">
        <f>IF($C731="","",Datos!$G$16)</f>
        <v/>
      </c>
      <c r="J731" s="407" t="str">
        <f>IF($B731="-","",INDEX('Res.Aux.'!$A$12:$AE$722,MATCH($B731,'Res.Aux.'!$Y$12:$Y$722,0),MATCH(J$6,'Res.Aux.'!$A$14:$AE$14,0)))</f>
        <v/>
      </c>
      <c r="K731" s="408" t="str">
        <f>IF($C731="","",Datos!$H$26)</f>
        <v/>
      </c>
      <c r="L731" s="409" t="str">
        <f>IF($I731="","",INDEX(Datos!$D$25:$I$33,MATCH('G. VAR. MAKRO'!$M731,Datos!$E$25:$E$33,0),MATCH('G. VAR. MAKRO'!$L$6,Datos!$D$26:$I$26,0)))</f>
        <v/>
      </c>
      <c r="M731" s="407" t="str">
        <f>IF($I731="","",INDEX('Res.Aux.'!$A$12:$AE$722,MATCH($B731,'Res.Aux.'!$Y$12:$Y$722,0),MATCH(M$6,'Res.Aux.'!$A$22:$AE$22,0)))</f>
        <v/>
      </c>
      <c r="N731" s="410" t="str">
        <f>IF($B731="-","",INDEX('Res.Aux.'!$A$12:$AE$722,MATCH($B731,'Res.Aux.'!$Y$12:$Y$722,0),MATCH(N$6,'Res.Aux.'!$A$14:$AE$14,0)))</f>
        <v/>
      </c>
      <c r="O731" s="411"/>
      <c r="P731" s="412" t="str">
        <f t="shared" si="200"/>
        <v/>
      </c>
      <c r="Q731" s="413" t="str">
        <f t="shared" si="203"/>
        <v>ù</v>
      </c>
      <c r="R731" s="414" t="str">
        <f>IF($B731="-","",INDEX('Res.Aux.'!$A$12:$AE$722,MATCH($B731,'Res.Aux.'!$Y$12:$Y$722,0),MATCH(R$6,'Res.Aux.'!$A$15:$AE$15,0)))</f>
        <v/>
      </c>
      <c r="S731" s="415" t="str">
        <f>IF($B731="-","",INDEX('Res.Aux.'!$A$12:$AE$722,MATCH($B731,'Res.Aux.'!$Y$12:$Y$722,0),MATCH(S$6,'Res.Aux.'!$A$15:$AE$15,0)))</f>
        <v/>
      </c>
      <c r="T731" s="415" t="str">
        <f>IF($B731="-","",INDEX('Res.Aux.'!$A$12:$AE$722,MATCH($B731,'Res.Aux.'!$Y$12:$Y$722,0),MATCH(T$6,'Res.Aux.'!$A$15:$AE$15,0)))</f>
        <v/>
      </c>
      <c r="U731" s="416" t="str">
        <f>IF($B731="-","",INDEX('Res.Aux.'!$A$12:$AE$722,MATCH($B731,'Res.Aux.'!$Y$12:$Y$722,0),MATCH(U$6,'Res.Aux.'!$A$15:$AE$15,0)))</f>
        <v/>
      </c>
      <c r="V731" s="417"/>
      <c r="W731" s="414" t="str">
        <f t="shared" si="204"/>
        <v>-</v>
      </c>
      <c r="X731" s="415" t="str">
        <f t="shared" si="205"/>
        <v>-</v>
      </c>
      <c r="Y731" s="415" t="str">
        <f t="shared" si="206"/>
        <v>-</v>
      </c>
      <c r="Z731" s="416" t="str">
        <f t="shared" si="207"/>
        <v>-</v>
      </c>
      <c r="AA731" s="417"/>
      <c r="AB731" s="414" t="str">
        <f t="shared" si="208"/>
        <v>-</v>
      </c>
      <c r="AC731" s="415" t="str">
        <f t="shared" si="209"/>
        <v>-</v>
      </c>
      <c r="AD731" s="415" t="str">
        <f t="shared" si="210"/>
        <v>-</v>
      </c>
      <c r="AE731" s="416" t="str">
        <f t="shared" si="211"/>
        <v>-</v>
      </c>
      <c r="AF731" s="417"/>
      <c r="AG731" s="410" t="str">
        <f t="shared" si="212"/>
        <v>-</v>
      </c>
      <c r="AH731" s="417"/>
      <c r="AI731" s="418" t="str">
        <f t="shared" si="213"/>
        <v>ù</v>
      </c>
      <c r="AJ731" s="419" t="str">
        <f t="shared" si="214"/>
        <v>~</v>
      </c>
      <c r="AK731" s="417"/>
      <c r="AL731" s="414" t="str">
        <f t="shared" si="215"/>
        <v>-</v>
      </c>
      <c r="AM731" s="416" t="str">
        <f t="shared" si="216"/>
        <v>-</v>
      </c>
    </row>
    <row r="732" spans="2:39" ht="15" x14ac:dyDescent="0.3">
      <c r="B732" s="400" t="str">
        <f>IF(MAX(B$7:B731)+1&gt;MAX('Res.Aux.'!$Y$23:$Y$722),"-",MAX(B$7:B731)+1)</f>
        <v>-</v>
      </c>
      <c r="C732" s="401" t="str">
        <f>IF($B732="-","",INDEX('Res.Aux.'!$A$12:$AE$722,MATCH($B732,'Res.Aux.'!$Y$12:$Y$722,0),MATCH(C$6,'Res.Aux.'!$A$14:$AE$14,0)))</f>
        <v/>
      </c>
      <c r="D732" s="402" t="str">
        <f t="shared" si="201"/>
        <v/>
      </c>
      <c r="E732" s="403" t="str">
        <f>IF($B732="-","",INDEX('Res.Aux.'!$A$12:$AE$722,MATCH($B732,'Res.Aux.'!$Y$12:$Y$722,0),MATCH(E$6,'Res.Aux.'!$A$14:$AE$14,0)))</f>
        <v/>
      </c>
      <c r="F732" s="402" t="str">
        <f t="shared" si="202"/>
        <v/>
      </c>
      <c r="G732" s="404" t="str">
        <f>IF($B732="-","",INDEX('Res.Aux.'!$A$12:$AE$722,MATCH($B732,'Res.Aux.'!$Y$12:$Y$722,0),MATCH(G$6,'Res.Aux.'!$A$14:$AE$14,0)))</f>
        <v/>
      </c>
      <c r="H732" s="405" t="str">
        <f>IF($B732="-","",Datos!$I$16)</f>
        <v/>
      </c>
      <c r="I732" s="406" t="str">
        <f>IF($C732="","",Datos!$G$16)</f>
        <v/>
      </c>
      <c r="J732" s="407" t="str">
        <f>IF($B732="-","",INDEX('Res.Aux.'!$A$12:$AE$722,MATCH($B732,'Res.Aux.'!$Y$12:$Y$722,0),MATCH(J$6,'Res.Aux.'!$A$14:$AE$14,0)))</f>
        <v/>
      </c>
      <c r="K732" s="408" t="str">
        <f>IF($C732="","",Datos!$H$26)</f>
        <v/>
      </c>
      <c r="L732" s="409" t="str">
        <f>IF($I732="","",INDEX(Datos!$D$25:$I$33,MATCH('G. VAR. MAKRO'!$M732,Datos!$E$25:$E$33,0),MATCH('G. VAR. MAKRO'!$L$6,Datos!$D$26:$I$26,0)))</f>
        <v/>
      </c>
      <c r="M732" s="407" t="str">
        <f>IF($I732="","",INDEX('Res.Aux.'!$A$12:$AE$722,MATCH($B732,'Res.Aux.'!$Y$12:$Y$722,0),MATCH(M$6,'Res.Aux.'!$A$22:$AE$22,0)))</f>
        <v/>
      </c>
      <c r="N732" s="410" t="str">
        <f>IF($B732="-","",INDEX('Res.Aux.'!$A$12:$AE$722,MATCH($B732,'Res.Aux.'!$Y$12:$Y$722,0),MATCH(N$6,'Res.Aux.'!$A$14:$AE$14,0)))</f>
        <v/>
      </c>
      <c r="O732" s="411"/>
      <c r="P732" s="412" t="str">
        <f t="shared" si="200"/>
        <v/>
      </c>
      <c r="Q732" s="413" t="str">
        <f t="shared" si="203"/>
        <v>ù</v>
      </c>
      <c r="R732" s="414" t="str">
        <f>IF($B732="-","",INDEX('Res.Aux.'!$A$12:$AE$722,MATCH($B732,'Res.Aux.'!$Y$12:$Y$722,0),MATCH(R$6,'Res.Aux.'!$A$15:$AE$15,0)))</f>
        <v/>
      </c>
      <c r="S732" s="415" t="str">
        <f>IF($B732="-","",INDEX('Res.Aux.'!$A$12:$AE$722,MATCH($B732,'Res.Aux.'!$Y$12:$Y$722,0),MATCH(S$6,'Res.Aux.'!$A$15:$AE$15,0)))</f>
        <v/>
      </c>
      <c r="T732" s="415" t="str">
        <f>IF($B732="-","",INDEX('Res.Aux.'!$A$12:$AE$722,MATCH($B732,'Res.Aux.'!$Y$12:$Y$722,0),MATCH(T$6,'Res.Aux.'!$A$15:$AE$15,0)))</f>
        <v/>
      </c>
      <c r="U732" s="416" t="str">
        <f>IF($B732="-","",INDEX('Res.Aux.'!$A$12:$AE$722,MATCH($B732,'Res.Aux.'!$Y$12:$Y$722,0),MATCH(U$6,'Res.Aux.'!$A$15:$AE$15,0)))</f>
        <v/>
      </c>
      <c r="V732" s="417"/>
      <c r="W732" s="414" t="str">
        <f t="shared" si="204"/>
        <v>-</v>
      </c>
      <c r="X732" s="415" t="str">
        <f t="shared" si="205"/>
        <v>-</v>
      </c>
      <c r="Y732" s="415" t="str">
        <f t="shared" si="206"/>
        <v>-</v>
      </c>
      <c r="Z732" s="416" t="str">
        <f t="shared" si="207"/>
        <v>-</v>
      </c>
      <c r="AA732" s="417"/>
      <c r="AB732" s="414" t="str">
        <f t="shared" si="208"/>
        <v>-</v>
      </c>
      <c r="AC732" s="415" t="str">
        <f t="shared" si="209"/>
        <v>-</v>
      </c>
      <c r="AD732" s="415" t="str">
        <f t="shared" si="210"/>
        <v>-</v>
      </c>
      <c r="AE732" s="416" t="str">
        <f t="shared" si="211"/>
        <v>-</v>
      </c>
      <c r="AF732" s="417"/>
      <c r="AG732" s="410" t="str">
        <f t="shared" si="212"/>
        <v>-</v>
      </c>
      <c r="AH732" s="417"/>
      <c r="AI732" s="418" t="str">
        <f t="shared" si="213"/>
        <v>ù</v>
      </c>
      <c r="AJ732" s="419" t="str">
        <f t="shared" si="214"/>
        <v>~</v>
      </c>
      <c r="AK732" s="417"/>
      <c r="AL732" s="414" t="str">
        <f t="shared" si="215"/>
        <v>-</v>
      </c>
      <c r="AM732" s="416" t="str">
        <f t="shared" si="216"/>
        <v>-</v>
      </c>
    </row>
    <row r="733" spans="2:39" ht="15" x14ac:dyDescent="0.3">
      <c r="B733" s="400" t="str">
        <f>IF(MAX(B$7:B732)+1&gt;MAX('Res.Aux.'!$Y$23:$Y$722),"-",MAX(B$7:B732)+1)</f>
        <v>-</v>
      </c>
      <c r="C733" s="401" t="str">
        <f>IF($B733="-","",INDEX('Res.Aux.'!$A$12:$AE$722,MATCH($B733,'Res.Aux.'!$Y$12:$Y$722,0),MATCH(C$6,'Res.Aux.'!$A$14:$AE$14,0)))</f>
        <v/>
      </c>
      <c r="D733" s="402" t="str">
        <f t="shared" si="201"/>
        <v/>
      </c>
      <c r="E733" s="403" t="str">
        <f>IF($B733="-","",INDEX('Res.Aux.'!$A$12:$AE$722,MATCH($B733,'Res.Aux.'!$Y$12:$Y$722,0),MATCH(E$6,'Res.Aux.'!$A$14:$AE$14,0)))</f>
        <v/>
      </c>
      <c r="F733" s="402" t="str">
        <f t="shared" si="202"/>
        <v/>
      </c>
      <c r="G733" s="404" t="str">
        <f>IF($B733="-","",INDEX('Res.Aux.'!$A$12:$AE$722,MATCH($B733,'Res.Aux.'!$Y$12:$Y$722,0),MATCH(G$6,'Res.Aux.'!$A$14:$AE$14,0)))</f>
        <v/>
      </c>
      <c r="H733" s="405" t="str">
        <f>IF($B733="-","",Datos!$I$16)</f>
        <v/>
      </c>
      <c r="I733" s="406" t="str">
        <f>IF($C733="","",Datos!$G$16)</f>
        <v/>
      </c>
      <c r="J733" s="407" t="str">
        <f>IF($B733="-","",INDEX('Res.Aux.'!$A$12:$AE$722,MATCH($B733,'Res.Aux.'!$Y$12:$Y$722,0),MATCH(J$6,'Res.Aux.'!$A$14:$AE$14,0)))</f>
        <v/>
      </c>
      <c r="K733" s="408" t="str">
        <f>IF($C733="","",Datos!$H$26)</f>
        <v/>
      </c>
      <c r="L733" s="409" t="str">
        <f>IF($I733="","",INDEX(Datos!$D$25:$I$33,MATCH('G. VAR. MAKRO'!$M733,Datos!$E$25:$E$33,0),MATCH('G. VAR. MAKRO'!$L$6,Datos!$D$26:$I$26,0)))</f>
        <v/>
      </c>
      <c r="M733" s="407" t="str">
        <f>IF($I733="","",INDEX('Res.Aux.'!$A$12:$AE$722,MATCH($B733,'Res.Aux.'!$Y$12:$Y$722,0),MATCH(M$6,'Res.Aux.'!$A$22:$AE$22,0)))</f>
        <v/>
      </c>
      <c r="N733" s="410" t="str">
        <f>IF($B733="-","",INDEX('Res.Aux.'!$A$12:$AE$722,MATCH($B733,'Res.Aux.'!$Y$12:$Y$722,0),MATCH(N$6,'Res.Aux.'!$A$14:$AE$14,0)))</f>
        <v/>
      </c>
      <c r="O733" s="411"/>
      <c r="P733" s="412" t="str">
        <f t="shared" si="200"/>
        <v/>
      </c>
      <c r="Q733" s="413" t="str">
        <f t="shared" si="203"/>
        <v>ù</v>
      </c>
      <c r="R733" s="414" t="str">
        <f>IF($B733="-","",INDEX('Res.Aux.'!$A$12:$AE$722,MATCH($B733,'Res.Aux.'!$Y$12:$Y$722,0),MATCH(R$6,'Res.Aux.'!$A$15:$AE$15,0)))</f>
        <v/>
      </c>
      <c r="S733" s="415" t="str">
        <f>IF($B733="-","",INDEX('Res.Aux.'!$A$12:$AE$722,MATCH($B733,'Res.Aux.'!$Y$12:$Y$722,0),MATCH(S$6,'Res.Aux.'!$A$15:$AE$15,0)))</f>
        <v/>
      </c>
      <c r="T733" s="415" t="str">
        <f>IF($B733="-","",INDEX('Res.Aux.'!$A$12:$AE$722,MATCH($B733,'Res.Aux.'!$Y$12:$Y$722,0),MATCH(T$6,'Res.Aux.'!$A$15:$AE$15,0)))</f>
        <v/>
      </c>
      <c r="U733" s="416" t="str">
        <f>IF($B733="-","",INDEX('Res.Aux.'!$A$12:$AE$722,MATCH($B733,'Res.Aux.'!$Y$12:$Y$722,0),MATCH(U$6,'Res.Aux.'!$A$15:$AE$15,0)))</f>
        <v/>
      </c>
      <c r="V733" s="417"/>
      <c r="W733" s="414" t="str">
        <f t="shared" si="204"/>
        <v>-</v>
      </c>
      <c r="X733" s="415" t="str">
        <f t="shared" si="205"/>
        <v>-</v>
      </c>
      <c r="Y733" s="415" t="str">
        <f t="shared" si="206"/>
        <v>-</v>
      </c>
      <c r="Z733" s="416" t="str">
        <f t="shared" si="207"/>
        <v>-</v>
      </c>
      <c r="AA733" s="417"/>
      <c r="AB733" s="414" t="str">
        <f t="shared" si="208"/>
        <v>-</v>
      </c>
      <c r="AC733" s="415" t="str">
        <f t="shared" si="209"/>
        <v>-</v>
      </c>
      <c r="AD733" s="415" t="str">
        <f t="shared" si="210"/>
        <v>-</v>
      </c>
      <c r="AE733" s="416" t="str">
        <f t="shared" si="211"/>
        <v>-</v>
      </c>
      <c r="AF733" s="417"/>
      <c r="AG733" s="410" t="str">
        <f t="shared" si="212"/>
        <v>-</v>
      </c>
      <c r="AH733" s="417"/>
      <c r="AI733" s="418" t="str">
        <f t="shared" si="213"/>
        <v>ù</v>
      </c>
      <c r="AJ733" s="419" t="str">
        <f t="shared" si="214"/>
        <v>~</v>
      </c>
      <c r="AK733" s="417"/>
      <c r="AL733" s="414" t="str">
        <f t="shared" si="215"/>
        <v>-</v>
      </c>
      <c r="AM733" s="416" t="str">
        <f t="shared" si="216"/>
        <v>-</v>
      </c>
    </row>
    <row r="734" spans="2:39" ht="15" x14ac:dyDescent="0.3">
      <c r="B734" s="400" t="str">
        <f>IF(MAX(B$7:B733)+1&gt;MAX('Res.Aux.'!$Y$23:$Y$722),"-",MAX(B$7:B733)+1)</f>
        <v>-</v>
      </c>
      <c r="C734" s="401" t="str">
        <f>IF($B734="-","",INDEX('Res.Aux.'!$A$12:$AE$722,MATCH($B734,'Res.Aux.'!$Y$12:$Y$722,0),MATCH(C$6,'Res.Aux.'!$A$14:$AE$14,0)))</f>
        <v/>
      </c>
      <c r="D734" s="402" t="str">
        <f t="shared" si="201"/>
        <v/>
      </c>
      <c r="E734" s="403" t="str">
        <f>IF($B734="-","",INDEX('Res.Aux.'!$A$12:$AE$722,MATCH($B734,'Res.Aux.'!$Y$12:$Y$722,0),MATCH(E$6,'Res.Aux.'!$A$14:$AE$14,0)))</f>
        <v/>
      </c>
      <c r="F734" s="402" t="str">
        <f t="shared" si="202"/>
        <v/>
      </c>
      <c r="G734" s="404" t="str">
        <f>IF($B734="-","",INDEX('Res.Aux.'!$A$12:$AE$722,MATCH($B734,'Res.Aux.'!$Y$12:$Y$722,0),MATCH(G$6,'Res.Aux.'!$A$14:$AE$14,0)))</f>
        <v/>
      </c>
      <c r="H734" s="405" t="str">
        <f>IF($B734="-","",Datos!$I$16)</f>
        <v/>
      </c>
      <c r="I734" s="406" t="str">
        <f>IF($C734="","",Datos!$G$16)</f>
        <v/>
      </c>
      <c r="J734" s="407" t="str">
        <f>IF($B734="-","",INDEX('Res.Aux.'!$A$12:$AE$722,MATCH($B734,'Res.Aux.'!$Y$12:$Y$722,0),MATCH(J$6,'Res.Aux.'!$A$14:$AE$14,0)))</f>
        <v/>
      </c>
      <c r="K734" s="408" t="str">
        <f>IF($C734="","",Datos!$H$26)</f>
        <v/>
      </c>
      <c r="L734" s="409" t="str">
        <f>IF($I734="","",INDEX(Datos!$D$25:$I$33,MATCH('G. VAR. MAKRO'!$M734,Datos!$E$25:$E$33,0),MATCH('G. VAR. MAKRO'!$L$6,Datos!$D$26:$I$26,0)))</f>
        <v/>
      </c>
      <c r="M734" s="407" t="str">
        <f>IF($I734="","",INDEX('Res.Aux.'!$A$12:$AE$722,MATCH($B734,'Res.Aux.'!$Y$12:$Y$722,0),MATCH(M$6,'Res.Aux.'!$A$22:$AE$22,0)))</f>
        <v/>
      </c>
      <c r="N734" s="410" t="str">
        <f>IF($B734="-","",INDEX('Res.Aux.'!$A$12:$AE$722,MATCH($B734,'Res.Aux.'!$Y$12:$Y$722,0),MATCH(N$6,'Res.Aux.'!$A$14:$AE$14,0)))</f>
        <v/>
      </c>
      <c r="O734" s="411"/>
      <c r="P734" s="412" t="str">
        <f t="shared" si="200"/>
        <v/>
      </c>
      <c r="Q734" s="413" t="str">
        <f t="shared" si="203"/>
        <v>ù</v>
      </c>
      <c r="R734" s="414" t="str">
        <f>IF($B734="-","",INDEX('Res.Aux.'!$A$12:$AE$722,MATCH($B734,'Res.Aux.'!$Y$12:$Y$722,0),MATCH(R$6,'Res.Aux.'!$A$15:$AE$15,0)))</f>
        <v/>
      </c>
      <c r="S734" s="415" t="str">
        <f>IF($B734="-","",INDEX('Res.Aux.'!$A$12:$AE$722,MATCH($B734,'Res.Aux.'!$Y$12:$Y$722,0),MATCH(S$6,'Res.Aux.'!$A$15:$AE$15,0)))</f>
        <v/>
      </c>
      <c r="T734" s="415" t="str">
        <f>IF($B734="-","",INDEX('Res.Aux.'!$A$12:$AE$722,MATCH($B734,'Res.Aux.'!$Y$12:$Y$722,0),MATCH(T$6,'Res.Aux.'!$A$15:$AE$15,0)))</f>
        <v/>
      </c>
      <c r="U734" s="416" t="str">
        <f>IF($B734="-","",INDEX('Res.Aux.'!$A$12:$AE$722,MATCH($B734,'Res.Aux.'!$Y$12:$Y$722,0),MATCH(U$6,'Res.Aux.'!$A$15:$AE$15,0)))</f>
        <v/>
      </c>
      <c r="V734" s="417"/>
      <c r="W734" s="414" t="str">
        <f t="shared" si="204"/>
        <v>-</v>
      </c>
      <c r="X734" s="415" t="str">
        <f t="shared" si="205"/>
        <v>-</v>
      </c>
      <c r="Y734" s="415" t="str">
        <f t="shared" si="206"/>
        <v>-</v>
      </c>
      <c r="Z734" s="416" t="str">
        <f t="shared" si="207"/>
        <v>-</v>
      </c>
      <c r="AA734" s="417"/>
      <c r="AB734" s="414" t="str">
        <f t="shared" si="208"/>
        <v>-</v>
      </c>
      <c r="AC734" s="415" t="str">
        <f t="shared" si="209"/>
        <v>-</v>
      </c>
      <c r="AD734" s="415" t="str">
        <f t="shared" si="210"/>
        <v>-</v>
      </c>
      <c r="AE734" s="416" t="str">
        <f t="shared" si="211"/>
        <v>-</v>
      </c>
      <c r="AF734" s="417"/>
      <c r="AG734" s="410" t="str">
        <f t="shared" si="212"/>
        <v>-</v>
      </c>
      <c r="AH734" s="417"/>
      <c r="AI734" s="418" t="str">
        <f t="shared" si="213"/>
        <v>ù</v>
      </c>
      <c r="AJ734" s="419" t="str">
        <f t="shared" si="214"/>
        <v>~</v>
      </c>
      <c r="AK734" s="417"/>
      <c r="AL734" s="414" t="str">
        <f t="shared" si="215"/>
        <v>-</v>
      </c>
      <c r="AM734" s="416" t="str">
        <f t="shared" si="216"/>
        <v>-</v>
      </c>
    </row>
    <row r="735" spans="2:39" ht="15" x14ac:dyDescent="0.3">
      <c r="B735" s="400" t="str">
        <f>IF(MAX(B$7:B734)+1&gt;MAX('Res.Aux.'!$Y$23:$Y$722),"-",MAX(B$7:B734)+1)</f>
        <v>-</v>
      </c>
      <c r="C735" s="401" t="str">
        <f>IF($B735="-","",INDEX('Res.Aux.'!$A$12:$AE$722,MATCH($B735,'Res.Aux.'!$Y$12:$Y$722,0),MATCH(C$6,'Res.Aux.'!$A$14:$AE$14,0)))</f>
        <v/>
      </c>
      <c r="D735" s="402" t="str">
        <f t="shared" si="201"/>
        <v/>
      </c>
      <c r="E735" s="403" t="str">
        <f>IF($B735="-","",INDEX('Res.Aux.'!$A$12:$AE$722,MATCH($B735,'Res.Aux.'!$Y$12:$Y$722,0),MATCH(E$6,'Res.Aux.'!$A$14:$AE$14,0)))</f>
        <v/>
      </c>
      <c r="F735" s="402" t="str">
        <f t="shared" si="202"/>
        <v/>
      </c>
      <c r="G735" s="404" t="str">
        <f>IF($B735="-","",INDEX('Res.Aux.'!$A$12:$AE$722,MATCH($B735,'Res.Aux.'!$Y$12:$Y$722,0),MATCH(G$6,'Res.Aux.'!$A$14:$AE$14,0)))</f>
        <v/>
      </c>
      <c r="H735" s="405" t="str">
        <f>IF($B735="-","",Datos!$I$16)</f>
        <v/>
      </c>
      <c r="I735" s="406" t="str">
        <f>IF($C735="","",Datos!$G$16)</f>
        <v/>
      </c>
      <c r="J735" s="407" t="str">
        <f>IF($B735="-","",INDEX('Res.Aux.'!$A$12:$AE$722,MATCH($B735,'Res.Aux.'!$Y$12:$Y$722,0),MATCH(J$6,'Res.Aux.'!$A$14:$AE$14,0)))</f>
        <v/>
      </c>
      <c r="K735" s="408" t="str">
        <f>IF($C735="","",Datos!$H$26)</f>
        <v/>
      </c>
      <c r="L735" s="409" t="str">
        <f>IF($I735="","",INDEX(Datos!$D$25:$I$33,MATCH('G. VAR. MAKRO'!$M735,Datos!$E$25:$E$33,0),MATCH('G. VAR. MAKRO'!$L$6,Datos!$D$26:$I$26,0)))</f>
        <v/>
      </c>
      <c r="M735" s="407" t="str">
        <f>IF($I735="","",INDEX('Res.Aux.'!$A$12:$AE$722,MATCH($B735,'Res.Aux.'!$Y$12:$Y$722,0),MATCH(M$6,'Res.Aux.'!$A$22:$AE$22,0)))</f>
        <v/>
      </c>
      <c r="N735" s="410" t="str">
        <f>IF($B735="-","",INDEX('Res.Aux.'!$A$12:$AE$722,MATCH($B735,'Res.Aux.'!$Y$12:$Y$722,0),MATCH(N$6,'Res.Aux.'!$A$14:$AE$14,0)))</f>
        <v/>
      </c>
      <c r="O735" s="411"/>
      <c r="P735" s="412" t="str">
        <f t="shared" si="200"/>
        <v/>
      </c>
      <c r="Q735" s="413" t="str">
        <f t="shared" si="203"/>
        <v>ù</v>
      </c>
      <c r="R735" s="414" t="str">
        <f>IF($B735="-","",INDEX('Res.Aux.'!$A$12:$AE$722,MATCH($B735,'Res.Aux.'!$Y$12:$Y$722,0),MATCH(R$6,'Res.Aux.'!$A$15:$AE$15,0)))</f>
        <v/>
      </c>
      <c r="S735" s="415" t="str">
        <f>IF($B735="-","",INDEX('Res.Aux.'!$A$12:$AE$722,MATCH($B735,'Res.Aux.'!$Y$12:$Y$722,0),MATCH(S$6,'Res.Aux.'!$A$15:$AE$15,0)))</f>
        <v/>
      </c>
      <c r="T735" s="415" t="str">
        <f>IF($B735="-","",INDEX('Res.Aux.'!$A$12:$AE$722,MATCH($B735,'Res.Aux.'!$Y$12:$Y$722,0),MATCH(T$6,'Res.Aux.'!$A$15:$AE$15,0)))</f>
        <v/>
      </c>
      <c r="U735" s="416" t="str">
        <f>IF($B735="-","",INDEX('Res.Aux.'!$A$12:$AE$722,MATCH($B735,'Res.Aux.'!$Y$12:$Y$722,0),MATCH(U$6,'Res.Aux.'!$A$15:$AE$15,0)))</f>
        <v/>
      </c>
      <c r="V735" s="417"/>
      <c r="W735" s="414" t="str">
        <f t="shared" si="204"/>
        <v>-</v>
      </c>
      <c r="X735" s="415" t="str">
        <f t="shared" si="205"/>
        <v>-</v>
      </c>
      <c r="Y735" s="415" t="str">
        <f t="shared" si="206"/>
        <v>-</v>
      </c>
      <c r="Z735" s="416" t="str">
        <f t="shared" si="207"/>
        <v>-</v>
      </c>
      <c r="AA735" s="417"/>
      <c r="AB735" s="414" t="str">
        <f t="shared" si="208"/>
        <v>-</v>
      </c>
      <c r="AC735" s="415" t="str">
        <f t="shared" si="209"/>
        <v>-</v>
      </c>
      <c r="AD735" s="415" t="str">
        <f t="shared" si="210"/>
        <v>-</v>
      </c>
      <c r="AE735" s="416" t="str">
        <f t="shared" si="211"/>
        <v>-</v>
      </c>
      <c r="AF735" s="417"/>
      <c r="AG735" s="410" t="str">
        <f t="shared" si="212"/>
        <v>-</v>
      </c>
      <c r="AH735" s="417"/>
      <c r="AI735" s="418" t="str">
        <f t="shared" si="213"/>
        <v>ù</v>
      </c>
      <c r="AJ735" s="419" t="str">
        <f t="shared" si="214"/>
        <v>~</v>
      </c>
      <c r="AK735" s="417"/>
      <c r="AL735" s="414" t="str">
        <f t="shared" si="215"/>
        <v>-</v>
      </c>
      <c r="AM735" s="416" t="str">
        <f t="shared" si="216"/>
        <v>-</v>
      </c>
    </row>
    <row r="736" spans="2:39" ht="15" x14ac:dyDescent="0.3">
      <c r="B736" s="400" t="str">
        <f>IF(MAX(B$7:B735)+1&gt;MAX('Res.Aux.'!$Y$23:$Y$722),"-",MAX(B$7:B735)+1)</f>
        <v>-</v>
      </c>
      <c r="C736" s="401" t="str">
        <f>IF($B736="-","",INDEX('Res.Aux.'!$A$12:$AE$722,MATCH($B736,'Res.Aux.'!$Y$12:$Y$722,0),MATCH(C$6,'Res.Aux.'!$A$14:$AE$14,0)))</f>
        <v/>
      </c>
      <c r="D736" s="402" t="str">
        <f t="shared" si="201"/>
        <v/>
      </c>
      <c r="E736" s="403" t="str">
        <f>IF($B736="-","",INDEX('Res.Aux.'!$A$12:$AE$722,MATCH($B736,'Res.Aux.'!$Y$12:$Y$722,0),MATCH(E$6,'Res.Aux.'!$A$14:$AE$14,0)))</f>
        <v/>
      </c>
      <c r="F736" s="402" t="str">
        <f t="shared" si="202"/>
        <v/>
      </c>
      <c r="G736" s="404" t="str">
        <f>IF($B736="-","",INDEX('Res.Aux.'!$A$12:$AE$722,MATCH($B736,'Res.Aux.'!$Y$12:$Y$722,0),MATCH(G$6,'Res.Aux.'!$A$14:$AE$14,0)))</f>
        <v/>
      </c>
      <c r="H736" s="405" t="str">
        <f>IF($B736="-","",Datos!$I$16)</f>
        <v/>
      </c>
      <c r="I736" s="406" t="str">
        <f>IF($C736="","",Datos!$G$16)</f>
        <v/>
      </c>
      <c r="J736" s="407" t="str">
        <f>IF($B736="-","",INDEX('Res.Aux.'!$A$12:$AE$722,MATCH($B736,'Res.Aux.'!$Y$12:$Y$722,0),MATCH(J$6,'Res.Aux.'!$A$14:$AE$14,0)))</f>
        <v/>
      </c>
      <c r="K736" s="408" t="str">
        <f>IF($C736="","",Datos!$H$26)</f>
        <v/>
      </c>
      <c r="L736" s="409" t="str">
        <f>IF($I736="","",INDEX(Datos!$D$25:$I$33,MATCH('G. VAR. MAKRO'!$M736,Datos!$E$25:$E$33,0),MATCH('G. VAR. MAKRO'!$L$6,Datos!$D$26:$I$26,0)))</f>
        <v/>
      </c>
      <c r="M736" s="407" t="str">
        <f>IF($I736="","",INDEX('Res.Aux.'!$A$12:$AE$722,MATCH($B736,'Res.Aux.'!$Y$12:$Y$722,0),MATCH(M$6,'Res.Aux.'!$A$22:$AE$22,0)))</f>
        <v/>
      </c>
      <c r="N736" s="410" t="str">
        <f>IF($B736="-","",INDEX('Res.Aux.'!$A$12:$AE$722,MATCH($B736,'Res.Aux.'!$Y$12:$Y$722,0),MATCH(N$6,'Res.Aux.'!$A$14:$AE$14,0)))</f>
        <v/>
      </c>
      <c r="O736" s="411"/>
      <c r="P736" s="412" t="str">
        <f t="shared" si="200"/>
        <v/>
      </c>
      <c r="Q736" s="413" t="str">
        <f t="shared" si="203"/>
        <v>ù</v>
      </c>
      <c r="R736" s="414" t="str">
        <f>IF($B736="-","",INDEX('Res.Aux.'!$A$12:$AE$722,MATCH($B736,'Res.Aux.'!$Y$12:$Y$722,0),MATCH(R$6,'Res.Aux.'!$A$15:$AE$15,0)))</f>
        <v/>
      </c>
      <c r="S736" s="415" t="str">
        <f>IF($B736="-","",INDEX('Res.Aux.'!$A$12:$AE$722,MATCH($B736,'Res.Aux.'!$Y$12:$Y$722,0),MATCH(S$6,'Res.Aux.'!$A$15:$AE$15,0)))</f>
        <v/>
      </c>
      <c r="T736" s="415" t="str">
        <f>IF($B736="-","",INDEX('Res.Aux.'!$A$12:$AE$722,MATCH($B736,'Res.Aux.'!$Y$12:$Y$722,0),MATCH(T$6,'Res.Aux.'!$A$15:$AE$15,0)))</f>
        <v/>
      </c>
      <c r="U736" s="416" t="str">
        <f>IF($B736="-","",INDEX('Res.Aux.'!$A$12:$AE$722,MATCH($B736,'Res.Aux.'!$Y$12:$Y$722,0),MATCH(U$6,'Res.Aux.'!$A$15:$AE$15,0)))</f>
        <v/>
      </c>
      <c r="V736" s="417"/>
      <c r="W736" s="414" t="str">
        <f t="shared" si="204"/>
        <v>-</v>
      </c>
      <c r="X736" s="415" t="str">
        <f t="shared" si="205"/>
        <v>-</v>
      </c>
      <c r="Y736" s="415" t="str">
        <f t="shared" si="206"/>
        <v>-</v>
      </c>
      <c r="Z736" s="416" t="str">
        <f t="shared" si="207"/>
        <v>-</v>
      </c>
      <c r="AA736" s="417"/>
      <c r="AB736" s="414" t="str">
        <f t="shared" si="208"/>
        <v>-</v>
      </c>
      <c r="AC736" s="415" t="str">
        <f t="shared" si="209"/>
        <v>-</v>
      </c>
      <c r="AD736" s="415" t="str">
        <f t="shared" si="210"/>
        <v>-</v>
      </c>
      <c r="AE736" s="416" t="str">
        <f t="shared" si="211"/>
        <v>-</v>
      </c>
      <c r="AF736" s="417"/>
      <c r="AG736" s="410" t="str">
        <f t="shared" si="212"/>
        <v>-</v>
      </c>
      <c r="AH736" s="417"/>
      <c r="AI736" s="418" t="str">
        <f t="shared" si="213"/>
        <v>ù</v>
      </c>
      <c r="AJ736" s="419" t="str">
        <f t="shared" si="214"/>
        <v>~</v>
      </c>
      <c r="AK736" s="417"/>
      <c r="AL736" s="414" t="str">
        <f t="shared" si="215"/>
        <v>-</v>
      </c>
      <c r="AM736" s="416" t="str">
        <f t="shared" si="216"/>
        <v>-</v>
      </c>
    </row>
    <row r="737" spans="2:39" ht="15" x14ac:dyDescent="0.3">
      <c r="B737" s="400" t="str">
        <f>IF(MAX(B$7:B736)+1&gt;MAX('Res.Aux.'!$Y$23:$Y$722),"-",MAX(B$7:B736)+1)</f>
        <v>-</v>
      </c>
      <c r="C737" s="401" t="str">
        <f>IF($B737="-","",INDEX('Res.Aux.'!$A$12:$AE$722,MATCH($B737,'Res.Aux.'!$Y$12:$Y$722,0),MATCH(C$6,'Res.Aux.'!$A$14:$AE$14,0)))</f>
        <v/>
      </c>
      <c r="D737" s="402" t="str">
        <f t="shared" si="201"/>
        <v/>
      </c>
      <c r="E737" s="403" t="str">
        <f>IF($B737="-","",INDEX('Res.Aux.'!$A$12:$AE$722,MATCH($B737,'Res.Aux.'!$Y$12:$Y$722,0),MATCH(E$6,'Res.Aux.'!$A$14:$AE$14,0)))</f>
        <v/>
      </c>
      <c r="F737" s="402" t="str">
        <f t="shared" si="202"/>
        <v/>
      </c>
      <c r="G737" s="404" t="str">
        <f>IF($B737="-","",INDEX('Res.Aux.'!$A$12:$AE$722,MATCH($B737,'Res.Aux.'!$Y$12:$Y$722,0),MATCH(G$6,'Res.Aux.'!$A$14:$AE$14,0)))</f>
        <v/>
      </c>
      <c r="H737" s="405" t="str">
        <f>IF($B737="-","",Datos!$I$16)</f>
        <v/>
      </c>
      <c r="I737" s="406" t="str">
        <f>IF($C737="","",Datos!$G$16)</f>
        <v/>
      </c>
      <c r="J737" s="407" t="str">
        <f>IF($B737="-","",INDEX('Res.Aux.'!$A$12:$AE$722,MATCH($B737,'Res.Aux.'!$Y$12:$Y$722,0),MATCH(J$6,'Res.Aux.'!$A$14:$AE$14,0)))</f>
        <v/>
      </c>
      <c r="K737" s="408" t="str">
        <f>IF($C737="","",Datos!$H$26)</f>
        <v/>
      </c>
      <c r="L737" s="409" t="str">
        <f>IF($I737="","",INDEX(Datos!$D$25:$I$33,MATCH('G. VAR. MAKRO'!$M737,Datos!$E$25:$E$33,0),MATCH('G. VAR. MAKRO'!$L$6,Datos!$D$26:$I$26,0)))</f>
        <v/>
      </c>
      <c r="M737" s="407" t="str">
        <f>IF($I737="","",INDEX('Res.Aux.'!$A$12:$AE$722,MATCH($B737,'Res.Aux.'!$Y$12:$Y$722,0),MATCH(M$6,'Res.Aux.'!$A$22:$AE$22,0)))</f>
        <v/>
      </c>
      <c r="N737" s="410" t="str">
        <f>IF($B737="-","",INDEX('Res.Aux.'!$A$12:$AE$722,MATCH($B737,'Res.Aux.'!$Y$12:$Y$722,0),MATCH(N$6,'Res.Aux.'!$A$14:$AE$14,0)))</f>
        <v/>
      </c>
      <c r="O737" s="411"/>
      <c r="P737" s="412" t="str">
        <f t="shared" si="200"/>
        <v/>
      </c>
      <c r="Q737" s="413" t="str">
        <f t="shared" si="203"/>
        <v>ù</v>
      </c>
      <c r="R737" s="414" t="str">
        <f>IF($B737="-","",INDEX('Res.Aux.'!$A$12:$AE$722,MATCH($B737,'Res.Aux.'!$Y$12:$Y$722,0),MATCH(R$6,'Res.Aux.'!$A$15:$AE$15,0)))</f>
        <v/>
      </c>
      <c r="S737" s="415" t="str">
        <f>IF($B737="-","",INDEX('Res.Aux.'!$A$12:$AE$722,MATCH($B737,'Res.Aux.'!$Y$12:$Y$722,0),MATCH(S$6,'Res.Aux.'!$A$15:$AE$15,0)))</f>
        <v/>
      </c>
      <c r="T737" s="415" t="str">
        <f>IF($B737="-","",INDEX('Res.Aux.'!$A$12:$AE$722,MATCH($B737,'Res.Aux.'!$Y$12:$Y$722,0),MATCH(T$6,'Res.Aux.'!$A$15:$AE$15,0)))</f>
        <v/>
      </c>
      <c r="U737" s="416" t="str">
        <f>IF($B737="-","",INDEX('Res.Aux.'!$A$12:$AE$722,MATCH($B737,'Res.Aux.'!$Y$12:$Y$722,0),MATCH(U$6,'Res.Aux.'!$A$15:$AE$15,0)))</f>
        <v/>
      </c>
      <c r="V737" s="417"/>
      <c r="W737" s="414" t="str">
        <f t="shared" si="204"/>
        <v>-</v>
      </c>
      <c r="X737" s="415" t="str">
        <f t="shared" si="205"/>
        <v>-</v>
      </c>
      <c r="Y737" s="415" t="str">
        <f t="shared" si="206"/>
        <v>-</v>
      </c>
      <c r="Z737" s="416" t="str">
        <f t="shared" si="207"/>
        <v>-</v>
      </c>
      <c r="AA737" s="417"/>
      <c r="AB737" s="414" t="str">
        <f t="shared" si="208"/>
        <v>-</v>
      </c>
      <c r="AC737" s="415" t="str">
        <f t="shared" si="209"/>
        <v>-</v>
      </c>
      <c r="AD737" s="415" t="str">
        <f t="shared" si="210"/>
        <v>-</v>
      </c>
      <c r="AE737" s="416" t="str">
        <f t="shared" si="211"/>
        <v>-</v>
      </c>
      <c r="AF737" s="417"/>
      <c r="AG737" s="410" t="str">
        <f t="shared" si="212"/>
        <v>-</v>
      </c>
      <c r="AH737" s="417"/>
      <c r="AI737" s="418" t="str">
        <f t="shared" si="213"/>
        <v>ù</v>
      </c>
      <c r="AJ737" s="419" t="str">
        <f t="shared" si="214"/>
        <v>~</v>
      </c>
      <c r="AK737" s="417"/>
      <c r="AL737" s="414" t="str">
        <f t="shared" si="215"/>
        <v>-</v>
      </c>
      <c r="AM737" s="416" t="str">
        <f t="shared" si="216"/>
        <v>-</v>
      </c>
    </row>
    <row r="738" spans="2:39" ht="15" x14ac:dyDescent="0.3">
      <c r="B738" s="400" t="str">
        <f>IF(MAX(B$7:B737)+1&gt;MAX('Res.Aux.'!$Y$23:$Y$722),"-",MAX(B$7:B737)+1)</f>
        <v>-</v>
      </c>
      <c r="C738" s="401" t="str">
        <f>IF($B738="-","",INDEX('Res.Aux.'!$A$12:$AE$722,MATCH($B738,'Res.Aux.'!$Y$12:$Y$722,0),MATCH(C$6,'Res.Aux.'!$A$14:$AE$14,0)))</f>
        <v/>
      </c>
      <c r="D738" s="402" t="str">
        <f t="shared" si="201"/>
        <v/>
      </c>
      <c r="E738" s="403" t="str">
        <f>IF($B738="-","",INDEX('Res.Aux.'!$A$12:$AE$722,MATCH($B738,'Res.Aux.'!$Y$12:$Y$722,0),MATCH(E$6,'Res.Aux.'!$A$14:$AE$14,0)))</f>
        <v/>
      </c>
      <c r="F738" s="402" t="str">
        <f t="shared" si="202"/>
        <v/>
      </c>
      <c r="G738" s="404" t="str">
        <f>IF($B738="-","",INDEX('Res.Aux.'!$A$12:$AE$722,MATCH($B738,'Res.Aux.'!$Y$12:$Y$722,0),MATCH(G$6,'Res.Aux.'!$A$14:$AE$14,0)))</f>
        <v/>
      </c>
      <c r="H738" s="405" t="str">
        <f>IF($B738="-","",Datos!$I$16)</f>
        <v/>
      </c>
      <c r="I738" s="406" t="str">
        <f>IF($C738="","",Datos!$G$16)</f>
        <v/>
      </c>
      <c r="J738" s="407" t="str">
        <f>IF($B738="-","",INDEX('Res.Aux.'!$A$12:$AE$722,MATCH($B738,'Res.Aux.'!$Y$12:$Y$722,0),MATCH(J$6,'Res.Aux.'!$A$14:$AE$14,0)))</f>
        <v/>
      </c>
      <c r="K738" s="408" t="str">
        <f>IF($C738="","",Datos!$H$26)</f>
        <v/>
      </c>
      <c r="L738" s="409" t="str">
        <f>IF($I738="","",INDEX(Datos!$D$25:$I$33,MATCH('G. VAR. MAKRO'!$M738,Datos!$E$25:$E$33,0),MATCH('G. VAR. MAKRO'!$L$6,Datos!$D$26:$I$26,0)))</f>
        <v/>
      </c>
      <c r="M738" s="407" t="str">
        <f>IF($I738="","",INDEX('Res.Aux.'!$A$12:$AE$722,MATCH($B738,'Res.Aux.'!$Y$12:$Y$722,0),MATCH(M$6,'Res.Aux.'!$A$22:$AE$22,0)))</f>
        <v/>
      </c>
      <c r="N738" s="410" t="str">
        <f>IF($B738="-","",INDEX('Res.Aux.'!$A$12:$AE$722,MATCH($B738,'Res.Aux.'!$Y$12:$Y$722,0),MATCH(N$6,'Res.Aux.'!$A$14:$AE$14,0)))</f>
        <v/>
      </c>
      <c r="O738" s="411"/>
      <c r="P738" s="412" t="str">
        <f t="shared" si="200"/>
        <v/>
      </c>
      <c r="Q738" s="413" t="str">
        <f t="shared" si="203"/>
        <v>ù</v>
      </c>
      <c r="R738" s="414" t="str">
        <f>IF($B738="-","",INDEX('Res.Aux.'!$A$12:$AE$722,MATCH($B738,'Res.Aux.'!$Y$12:$Y$722,0),MATCH(R$6,'Res.Aux.'!$A$15:$AE$15,0)))</f>
        <v/>
      </c>
      <c r="S738" s="415" t="str">
        <f>IF($B738="-","",INDEX('Res.Aux.'!$A$12:$AE$722,MATCH($B738,'Res.Aux.'!$Y$12:$Y$722,0),MATCH(S$6,'Res.Aux.'!$A$15:$AE$15,0)))</f>
        <v/>
      </c>
      <c r="T738" s="415" t="str">
        <f>IF($B738="-","",INDEX('Res.Aux.'!$A$12:$AE$722,MATCH($B738,'Res.Aux.'!$Y$12:$Y$722,0),MATCH(T$6,'Res.Aux.'!$A$15:$AE$15,0)))</f>
        <v/>
      </c>
      <c r="U738" s="416" t="str">
        <f>IF($B738="-","",INDEX('Res.Aux.'!$A$12:$AE$722,MATCH($B738,'Res.Aux.'!$Y$12:$Y$722,0),MATCH(U$6,'Res.Aux.'!$A$15:$AE$15,0)))</f>
        <v/>
      </c>
      <c r="V738" s="417"/>
      <c r="W738" s="414" t="str">
        <f t="shared" si="204"/>
        <v>-</v>
      </c>
      <c r="X738" s="415" t="str">
        <f t="shared" si="205"/>
        <v>-</v>
      </c>
      <c r="Y738" s="415" t="str">
        <f t="shared" si="206"/>
        <v>-</v>
      </c>
      <c r="Z738" s="416" t="str">
        <f t="shared" si="207"/>
        <v>-</v>
      </c>
      <c r="AA738" s="417"/>
      <c r="AB738" s="414" t="str">
        <f t="shared" si="208"/>
        <v>-</v>
      </c>
      <c r="AC738" s="415" t="str">
        <f t="shared" si="209"/>
        <v>-</v>
      </c>
      <c r="AD738" s="415" t="str">
        <f t="shared" si="210"/>
        <v>-</v>
      </c>
      <c r="AE738" s="416" t="str">
        <f t="shared" si="211"/>
        <v>-</v>
      </c>
      <c r="AF738" s="417"/>
      <c r="AG738" s="410" t="str">
        <f t="shared" si="212"/>
        <v>-</v>
      </c>
      <c r="AH738" s="417"/>
      <c r="AI738" s="418" t="str">
        <f t="shared" si="213"/>
        <v>ù</v>
      </c>
      <c r="AJ738" s="419" t="str">
        <f t="shared" si="214"/>
        <v>~</v>
      </c>
      <c r="AK738" s="417"/>
      <c r="AL738" s="414" t="str">
        <f t="shared" si="215"/>
        <v>-</v>
      </c>
      <c r="AM738" s="416" t="str">
        <f t="shared" si="216"/>
        <v>-</v>
      </c>
    </row>
    <row r="739" spans="2:39" ht="15" x14ac:dyDescent="0.3">
      <c r="B739" s="400" t="str">
        <f>IF(MAX(B$7:B738)+1&gt;MAX('Res.Aux.'!$Y$23:$Y$722),"-",MAX(B$7:B738)+1)</f>
        <v>-</v>
      </c>
      <c r="C739" s="401" t="str">
        <f>IF($B739="-","",INDEX('Res.Aux.'!$A$12:$AE$722,MATCH($B739,'Res.Aux.'!$Y$12:$Y$722,0),MATCH(C$6,'Res.Aux.'!$A$14:$AE$14,0)))</f>
        <v/>
      </c>
      <c r="D739" s="402" t="str">
        <f t="shared" si="201"/>
        <v/>
      </c>
      <c r="E739" s="403" t="str">
        <f>IF($B739="-","",INDEX('Res.Aux.'!$A$12:$AE$722,MATCH($B739,'Res.Aux.'!$Y$12:$Y$722,0),MATCH(E$6,'Res.Aux.'!$A$14:$AE$14,0)))</f>
        <v/>
      </c>
      <c r="F739" s="402" t="str">
        <f t="shared" si="202"/>
        <v/>
      </c>
      <c r="G739" s="404" t="str">
        <f>IF($B739="-","",INDEX('Res.Aux.'!$A$12:$AE$722,MATCH($B739,'Res.Aux.'!$Y$12:$Y$722,0),MATCH(G$6,'Res.Aux.'!$A$14:$AE$14,0)))</f>
        <v/>
      </c>
      <c r="H739" s="405" t="str">
        <f>IF($B739="-","",Datos!$I$16)</f>
        <v/>
      </c>
      <c r="I739" s="406" t="str">
        <f>IF($C739="","",Datos!$G$16)</f>
        <v/>
      </c>
      <c r="J739" s="407" t="str">
        <f>IF($B739="-","",INDEX('Res.Aux.'!$A$12:$AE$722,MATCH($B739,'Res.Aux.'!$Y$12:$Y$722,0),MATCH(J$6,'Res.Aux.'!$A$14:$AE$14,0)))</f>
        <v/>
      </c>
      <c r="K739" s="408" t="str">
        <f>IF($C739="","",Datos!$H$26)</f>
        <v/>
      </c>
      <c r="L739" s="409" t="str">
        <f>IF($I739="","",INDEX(Datos!$D$25:$I$33,MATCH('G. VAR. MAKRO'!$M739,Datos!$E$25:$E$33,0),MATCH('G. VAR. MAKRO'!$L$6,Datos!$D$26:$I$26,0)))</f>
        <v/>
      </c>
      <c r="M739" s="407" t="str">
        <f>IF($I739="","",INDEX('Res.Aux.'!$A$12:$AE$722,MATCH($B739,'Res.Aux.'!$Y$12:$Y$722,0),MATCH(M$6,'Res.Aux.'!$A$22:$AE$22,0)))</f>
        <v/>
      </c>
      <c r="N739" s="410" t="str">
        <f>IF($B739="-","",INDEX('Res.Aux.'!$A$12:$AE$722,MATCH($B739,'Res.Aux.'!$Y$12:$Y$722,0),MATCH(N$6,'Res.Aux.'!$A$14:$AE$14,0)))</f>
        <v/>
      </c>
      <c r="O739" s="411"/>
      <c r="P739" s="412" t="str">
        <f t="shared" si="200"/>
        <v/>
      </c>
      <c r="Q739" s="413" t="str">
        <f t="shared" si="203"/>
        <v>ù</v>
      </c>
      <c r="R739" s="414" t="str">
        <f>IF($B739="-","",INDEX('Res.Aux.'!$A$12:$AE$722,MATCH($B739,'Res.Aux.'!$Y$12:$Y$722,0),MATCH(R$6,'Res.Aux.'!$A$15:$AE$15,0)))</f>
        <v/>
      </c>
      <c r="S739" s="415" t="str">
        <f>IF($B739="-","",INDEX('Res.Aux.'!$A$12:$AE$722,MATCH($B739,'Res.Aux.'!$Y$12:$Y$722,0),MATCH(S$6,'Res.Aux.'!$A$15:$AE$15,0)))</f>
        <v/>
      </c>
      <c r="T739" s="415" t="str">
        <f>IF($B739="-","",INDEX('Res.Aux.'!$A$12:$AE$722,MATCH($B739,'Res.Aux.'!$Y$12:$Y$722,0),MATCH(T$6,'Res.Aux.'!$A$15:$AE$15,0)))</f>
        <v/>
      </c>
      <c r="U739" s="416" t="str">
        <f>IF($B739="-","",INDEX('Res.Aux.'!$A$12:$AE$722,MATCH($B739,'Res.Aux.'!$Y$12:$Y$722,0),MATCH(U$6,'Res.Aux.'!$A$15:$AE$15,0)))</f>
        <v/>
      </c>
      <c r="V739" s="417"/>
      <c r="W739" s="414" t="str">
        <f t="shared" si="204"/>
        <v>-</v>
      </c>
      <c r="X739" s="415" t="str">
        <f t="shared" si="205"/>
        <v>-</v>
      </c>
      <c r="Y739" s="415" t="str">
        <f t="shared" si="206"/>
        <v>-</v>
      </c>
      <c r="Z739" s="416" t="str">
        <f t="shared" si="207"/>
        <v>-</v>
      </c>
      <c r="AA739" s="417"/>
      <c r="AB739" s="414" t="str">
        <f t="shared" si="208"/>
        <v>-</v>
      </c>
      <c r="AC739" s="415" t="str">
        <f t="shared" si="209"/>
        <v>-</v>
      </c>
      <c r="AD739" s="415" t="str">
        <f t="shared" si="210"/>
        <v>-</v>
      </c>
      <c r="AE739" s="416" t="str">
        <f t="shared" si="211"/>
        <v>-</v>
      </c>
      <c r="AF739" s="417"/>
      <c r="AG739" s="410" t="str">
        <f t="shared" si="212"/>
        <v>-</v>
      </c>
      <c r="AH739" s="417"/>
      <c r="AI739" s="418" t="str">
        <f t="shared" si="213"/>
        <v>ù</v>
      </c>
      <c r="AJ739" s="419" t="str">
        <f t="shared" si="214"/>
        <v>~</v>
      </c>
      <c r="AK739" s="417"/>
      <c r="AL739" s="414" t="str">
        <f t="shared" si="215"/>
        <v>-</v>
      </c>
      <c r="AM739" s="416" t="str">
        <f t="shared" si="216"/>
        <v>-</v>
      </c>
    </row>
    <row r="740" spans="2:39" ht="15" x14ac:dyDescent="0.3">
      <c r="B740" s="400" t="str">
        <f>IF(MAX(B$7:B739)+1&gt;MAX('Res.Aux.'!$Y$23:$Y$722),"-",MAX(B$7:B739)+1)</f>
        <v>-</v>
      </c>
      <c r="C740" s="401" t="str">
        <f>IF($B740="-","",INDEX('Res.Aux.'!$A$12:$AE$722,MATCH($B740,'Res.Aux.'!$Y$12:$Y$722,0),MATCH(C$6,'Res.Aux.'!$A$14:$AE$14,0)))</f>
        <v/>
      </c>
      <c r="D740" s="402" t="str">
        <f t="shared" si="201"/>
        <v/>
      </c>
      <c r="E740" s="403" t="str">
        <f>IF($B740="-","",INDEX('Res.Aux.'!$A$12:$AE$722,MATCH($B740,'Res.Aux.'!$Y$12:$Y$722,0),MATCH(E$6,'Res.Aux.'!$A$14:$AE$14,0)))</f>
        <v/>
      </c>
      <c r="F740" s="402" t="str">
        <f t="shared" si="202"/>
        <v/>
      </c>
      <c r="G740" s="404" t="str">
        <f>IF($B740="-","",INDEX('Res.Aux.'!$A$12:$AE$722,MATCH($B740,'Res.Aux.'!$Y$12:$Y$722,0),MATCH(G$6,'Res.Aux.'!$A$14:$AE$14,0)))</f>
        <v/>
      </c>
      <c r="H740" s="405" t="str">
        <f>IF($B740="-","",Datos!$I$16)</f>
        <v/>
      </c>
      <c r="I740" s="406" t="str">
        <f>IF($C740="","",Datos!$G$16)</f>
        <v/>
      </c>
      <c r="J740" s="407" t="str">
        <f>IF($B740="-","",INDEX('Res.Aux.'!$A$12:$AE$722,MATCH($B740,'Res.Aux.'!$Y$12:$Y$722,0),MATCH(J$6,'Res.Aux.'!$A$14:$AE$14,0)))</f>
        <v/>
      </c>
      <c r="K740" s="408" t="str">
        <f>IF($C740="","",Datos!$H$26)</f>
        <v/>
      </c>
      <c r="L740" s="409" t="str">
        <f>IF($I740="","",INDEX(Datos!$D$25:$I$33,MATCH('G. VAR. MAKRO'!$M740,Datos!$E$25:$E$33,0),MATCH('G. VAR. MAKRO'!$L$6,Datos!$D$26:$I$26,0)))</f>
        <v/>
      </c>
      <c r="M740" s="407" t="str">
        <f>IF($I740="","",INDEX('Res.Aux.'!$A$12:$AE$722,MATCH($B740,'Res.Aux.'!$Y$12:$Y$722,0),MATCH(M$6,'Res.Aux.'!$A$22:$AE$22,0)))</f>
        <v/>
      </c>
      <c r="N740" s="410" t="str">
        <f>IF($B740="-","",INDEX('Res.Aux.'!$A$12:$AE$722,MATCH($B740,'Res.Aux.'!$Y$12:$Y$722,0),MATCH(N$6,'Res.Aux.'!$A$14:$AE$14,0)))</f>
        <v/>
      </c>
      <c r="O740" s="411"/>
      <c r="P740" s="412" t="str">
        <f t="shared" si="200"/>
        <v/>
      </c>
      <c r="Q740" s="413" t="str">
        <f t="shared" si="203"/>
        <v>ù</v>
      </c>
      <c r="R740" s="414" t="str">
        <f>IF($B740="-","",INDEX('Res.Aux.'!$A$12:$AE$722,MATCH($B740,'Res.Aux.'!$Y$12:$Y$722,0),MATCH(R$6,'Res.Aux.'!$A$15:$AE$15,0)))</f>
        <v/>
      </c>
      <c r="S740" s="415" t="str">
        <f>IF($B740="-","",INDEX('Res.Aux.'!$A$12:$AE$722,MATCH($B740,'Res.Aux.'!$Y$12:$Y$722,0),MATCH(S$6,'Res.Aux.'!$A$15:$AE$15,0)))</f>
        <v/>
      </c>
      <c r="T740" s="415" t="str">
        <f>IF($B740="-","",INDEX('Res.Aux.'!$A$12:$AE$722,MATCH($B740,'Res.Aux.'!$Y$12:$Y$722,0),MATCH(T$6,'Res.Aux.'!$A$15:$AE$15,0)))</f>
        <v/>
      </c>
      <c r="U740" s="416" t="str">
        <f>IF($B740="-","",INDEX('Res.Aux.'!$A$12:$AE$722,MATCH($B740,'Res.Aux.'!$Y$12:$Y$722,0),MATCH(U$6,'Res.Aux.'!$A$15:$AE$15,0)))</f>
        <v/>
      </c>
      <c r="V740" s="417"/>
      <c r="W740" s="414" t="str">
        <f t="shared" si="204"/>
        <v>-</v>
      </c>
      <c r="X740" s="415" t="str">
        <f t="shared" si="205"/>
        <v>-</v>
      </c>
      <c r="Y740" s="415" t="str">
        <f t="shared" si="206"/>
        <v>-</v>
      </c>
      <c r="Z740" s="416" t="str">
        <f t="shared" si="207"/>
        <v>-</v>
      </c>
      <c r="AA740" s="417"/>
      <c r="AB740" s="414" t="str">
        <f t="shared" si="208"/>
        <v>-</v>
      </c>
      <c r="AC740" s="415" t="str">
        <f t="shared" si="209"/>
        <v>-</v>
      </c>
      <c r="AD740" s="415" t="str">
        <f t="shared" si="210"/>
        <v>-</v>
      </c>
      <c r="AE740" s="416" t="str">
        <f t="shared" si="211"/>
        <v>-</v>
      </c>
      <c r="AF740" s="417"/>
      <c r="AG740" s="410" t="str">
        <f t="shared" si="212"/>
        <v>-</v>
      </c>
      <c r="AH740" s="417"/>
      <c r="AI740" s="418" t="str">
        <f t="shared" si="213"/>
        <v>ù</v>
      </c>
      <c r="AJ740" s="419" t="str">
        <f t="shared" si="214"/>
        <v>~</v>
      </c>
      <c r="AK740" s="417"/>
      <c r="AL740" s="414" t="str">
        <f t="shared" si="215"/>
        <v>-</v>
      </c>
      <c r="AM740" s="416" t="str">
        <f t="shared" si="216"/>
        <v>-</v>
      </c>
    </row>
    <row r="741" spans="2:39" ht="15" x14ac:dyDescent="0.3">
      <c r="B741" s="400" t="str">
        <f>IF(MAX(B$7:B740)+1&gt;MAX('Res.Aux.'!$Y$23:$Y$722),"-",MAX(B$7:B740)+1)</f>
        <v>-</v>
      </c>
      <c r="C741" s="401" t="str">
        <f>IF($B741="-","",INDEX('Res.Aux.'!$A$12:$AE$722,MATCH($B741,'Res.Aux.'!$Y$12:$Y$722,0),MATCH(C$6,'Res.Aux.'!$A$14:$AE$14,0)))</f>
        <v/>
      </c>
      <c r="D741" s="402" t="str">
        <f t="shared" si="201"/>
        <v/>
      </c>
      <c r="E741" s="403" t="str">
        <f>IF($B741="-","",INDEX('Res.Aux.'!$A$12:$AE$722,MATCH($B741,'Res.Aux.'!$Y$12:$Y$722,0),MATCH(E$6,'Res.Aux.'!$A$14:$AE$14,0)))</f>
        <v/>
      </c>
      <c r="F741" s="402" t="str">
        <f t="shared" si="202"/>
        <v/>
      </c>
      <c r="G741" s="404" t="str">
        <f>IF($B741="-","",INDEX('Res.Aux.'!$A$12:$AE$722,MATCH($B741,'Res.Aux.'!$Y$12:$Y$722,0),MATCH(G$6,'Res.Aux.'!$A$14:$AE$14,0)))</f>
        <v/>
      </c>
      <c r="H741" s="405" t="str">
        <f>IF($B741="-","",Datos!$I$16)</f>
        <v/>
      </c>
      <c r="I741" s="406" t="str">
        <f>IF($C741="","",Datos!$G$16)</f>
        <v/>
      </c>
      <c r="J741" s="407" t="str">
        <f>IF($B741="-","",INDEX('Res.Aux.'!$A$12:$AE$722,MATCH($B741,'Res.Aux.'!$Y$12:$Y$722,0),MATCH(J$6,'Res.Aux.'!$A$14:$AE$14,0)))</f>
        <v/>
      </c>
      <c r="K741" s="408" t="str">
        <f>IF($C741="","",Datos!$H$26)</f>
        <v/>
      </c>
      <c r="L741" s="409" t="str">
        <f>IF($I741="","",INDEX(Datos!$D$25:$I$33,MATCH('G. VAR. MAKRO'!$M741,Datos!$E$25:$E$33,0),MATCH('G. VAR. MAKRO'!$L$6,Datos!$D$26:$I$26,0)))</f>
        <v/>
      </c>
      <c r="M741" s="407" t="str">
        <f>IF($I741="","",INDEX('Res.Aux.'!$A$12:$AE$722,MATCH($B741,'Res.Aux.'!$Y$12:$Y$722,0),MATCH(M$6,'Res.Aux.'!$A$22:$AE$22,0)))</f>
        <v/>
      </c>
      <c r="N741" s="410" t="str">
        <f>IF($B741="-","",INDEX('Res.Aux.'!$A$12:$AE$722,MATCH($B741,'Res.Aux.'!$Y$12:$Y$722,0),MATCH(N$6,'Res.Aux.'!$A$14:$AE$14,0)))</f>
        <v/>
      </c>
      <c r="O741" s="411"/>
      <c r="P741" s="412" t="str">
        <f t="shared" si="200"/>
        <v/>
      </c>
      <c r="Q741" s="413" t="str">
        <f t="shared" si="203"/>
        <v>ù</v>
      </c>
      <c r="R741" s="414" t="str">
        <f>IF($B741="-","",INDEX('Res.Aux.'!$A$12:$AE$722,MATCH($B741,'Res.Aux.'!$Y$12:$Y$722,0),MATCH(R$6,'Res.Aux.'!$A$15:$AE$15,0)))</f>
        <v/>
      </c>
      <c r="S741" s="415" t="str">
        <f>IF($B741="-","",INDEX('Res.Aux.'!$A$12:$AE$722,MATCH($B741,'Res.Aux.'!$Y$12:$Y$722,0),MATCH(S$6,'Res.Aux.'!$A$15:$AE$15,0)))</f>
        <v/>
      </c>
      <c r="T741" s="415" t="str">
        <f>IF($B741="-","",INDEX('Res.Aux.'!$A$12:$AE$722,MATCH($B741,'Res.Aux.'!$Y$12:$Y$722,0),MATCH(T$6,'Res.Aux.'!$A$15:$AE$15,0)))</f>
        <v/>
      </c>
      <c r="U741" s="416" t="str">
        <f>IF($B741="-","",INDEX('Res.Aux.'!$A$12:$AE$722,MATCH($B741,'Res.Aux.'!$Y$12:$Y$722,0),MATCH(U$6,'Res.Aux.'!$A$15:$AE$15,0)))</f>
        <v/>
      </c>
      <c r="V741" s="417"/>
      <c r="W741" s="414" t="str">
        <f t="shared" si="204"/>
        <v>-</v>
      </c>
      <c r="X741" s="415" t="str">
        <f t="shared" si="205"/>
        <v>-</v>
      </c>
      <c r="Y741" s="415" t="str">
        <f t="shared" si="206"/>
        <v>-</v>
      </c>
      <c r="Z741" s="416" t="str">
        <f t="shared" si="207"/>
        <v>-</v>
      </c>
      <c r="AA741" s="417"/>
      <c r="AB741" s="414" t="str">
        <f t="shared" si="208"/>
        <v>-</v>
      </c>
      <c r="AC741" s="415" t="str">
        <f t="shared" si="209"/>
        <v>-</v>
      </c>
      <c r="AD741" s="415" t="str">
        <f t="shared" si="210"/>
        <v>-</v>
      </c>
      <c r="AE741" s="416" t="str">
        <f t="shared" si="211"/>
        <v>-</v>
      </c>
      <c r="AF741" s="417"/>
      <c r="AG741" s="410" t="str">
        <f t="shared" si="212"/>
        <v>-</v>
      </c>
      <c r="AH741" s="417"/>
      <c r="AI741" s="418" t="str">
        <f t="shared" si="213"/>
        <v>ù</v>
      </c>
      <c r="AJ741" s="419" t="str">
        <f t="shared" si="214"/>
        <v>~</v>
      </c>
      <c r="AK741" s="417"/>
      <c r="AL741" s="414" t="str">
        <f t="shared" si="215"/>
        <v>-</v>
      </c>
      <c r="AM741" s="416" t="str">
        <f t="shared" si="216"/>
        <v>-</v>
      </c>
    </row>
    <row r="742" spans="2:39" ht="15" x14ac:dyDescent="0.3">
      <c r="B742" s="400" t="str">
        <f>IF(MAX(B$7:B741)+1&gt;MAX('Res.Aux.'!$Y$23:$Y$722),"-",MAX(B$7:B741)+1)</f>
        <v>-</v>
      </c>
      <c r="C742" s="401" t="str">
        <f>IF($B742="-","",INDEX('Res.Aux.'!$A$12:$AE$722,MATCH($B742,'Res.Aux.'!$Y$12:$Y$722,0),MATCH(C$6,'Res.Aux.'!$A$14:$AE$14,0)))</f>
        <v/>
      </c>
      <c r="D742" s="402" t="str">
        <f t="shared" si="201"/>
        <v/>
      </c>
      <c r="E742" s="403" t="str">
        <f>IF($B742="-","",INDEX('Res.Aux.'!$A$12:$AE$722,MATCH($B742,'Res.Aux.'!$Y$12:$Y$722,0),MATCH(E$6,'Res.Aux.'!$A$14:$AE$14,0)))</f>
        <v/>
      </c>
      <c r="F742" s="402" t="str">
        <f t="shared" si="202"/>
        <v/>
      </c>
      <c r="G742" s="404" t="str">
        <f>IF($B742="-","",INDEX('Res.Aux.'!$A$12:$AE$722,MATCH($B742,'Res.Aux.'!$Y$12:$Y$722,0),MATCH(G$6,'Res.Aux.'!$A$14:$AE$14,0)))</f>
        <v/>
      </c>
      <c r="H742" s="405" t="str">
        <f>IF($B742="-","",Datos!$I$16)</f>
        <v/>
      </c>
      <c r="I742" s="406" t="str">
        <f>IF($C742="","",Datos!$G$16)</f>
        <v/>
      </c>
      <c r="J742" s="407" t="str">
        <f>IF($B742="-","",INDEX('Res.Aux.'!$A$12:$AE$722,MATCH($B742,'Res.Aux.'!$Y$12:$Y$722,0),MATCH(J$6,'Res.Aux.'!$A$14:$AE$14,0)))</f>
        <v/>
      </c>
      <c r="K742" s="408" t="str">
        <f>IF($C742="","",Datos!$H$26)</f>
        <v/>
      </c>
      <c r="L742" s="409" t="str">
        <f>IF($I742="","",INDEX(Datos!$D$25:$I$33,MATCH('G. VAR. MAKRO'!$M742,Datos!$E$25:$E$33,0),MATCH('G. VAR. MAKRO'!$L$6,Datos!$D$26:$I$26,0)))</f>
        <v/>
      </c>
      <c r="M742" s="407" t="str">
        <f>IF($I742="","",INDEX('Res.Aux.'!$A$12:$AE$722,MATCH($B742,'Res.Aux.'!$Y$12:$Y$722,0),MATCH(M$6,'Res.Aux.'!$A$22:$AE$22,0)))</f>
        <v/>
      </c>
      <c r="N742" s="410" t="str">
        <f>IF($B742="-","",INDEX('Res.Aux.'!$A$12:$AE$722,MATCH($B742,'Res.Aux.'!$Y$12:$Y$722,0),MATCH(N$6,'Res.Aux.'!$A$14:$AE$14,0)))</f>
        <v/>
      </c>
      <c r="O742" s="411"/>
      <c r="P742" s="412" t="str">
        <f t="shared" si="200"/>
        <v/>
      </c>
      <c r="Q742" s="413" t="str">
        <f t="shared" si="203"/>
        <v>ù</v>
      </c>
      <c r="R742" s="414" t="str">
        <f>IF($B742="-","",INDEX('Res.Aux.'!$A$12:$AE$722,MATCH($B742,'Res.Aux.'!$Y$12:$Y$722,0),MATCH(R$6,'Res.Aux.'!$A$15:$AE$15,0)))</f>
        <v/>
      </c>
      <c r="S742" s="415" t="str">
        <f>IF($B742="-","",INDEX('Res.Aux.'!$A$12:$AE$722,MATCH($B742,'Res.Aux.'!$Y$12:$Y$722,0),MATCH(S$6,'Res.Aux.'!$A$15:$AE$15,0)))</f>
        <v/>
      </c>
      <c r="T742" s="415" t="str">
        <f>IF($B742="-","",INDEX('Res.Aux.'!$A$12:$AE$722,MATCH($B742,'Res.Aux.'!$Y$12:$Y$722,0),MATCH(T$6,'Res.Aux.'!$A$15:$AE$15,0)))</f>
        <v/>
      </c>
      <c r="U742" s="416" t="str">
        <f>IF($B742="-","",INDEX('Res.Aux.'!$A$12:$AE$722,MATCH($B742,'Res.Aux.'!$Y$12:$Y$722,0),MATCH(U$6,'Res.Aux.'!$A$15:$AE$15,0)))</f>
        <v/>
      </c>
      <c r="V742" s="417"/>
      <c r="W742" s="414" t="str">
        <f t="shared" si="204"/>
        <v>-</v>
      </c>
      <c r="X742" s="415" t="str">
        <f t="shared" si="205"/>
        <v>-</v>
      </c>
      <c r="Y742" s="415" t="str">
        <f t="shared" si="206"/>
        <v>-</v>
      </c>
      <c r="Z742" s="416" t="str">
        <f t="shared" si="207"/>
        <v>-</v>
      </c>
      <c r="AA742" s="417"/>
      <c r="AB742" s="414" t="str">
        <f t="shared" si="208"/>
        <v>-</v>
      </c>
      <c r="AC742" s="415" t="str">
        <f t="shared" si="209"/>
        <v>-</v>
      </c>
      <c r="AD742" s="415" t="str">
        <f t="shared" si="210"/>
        <v>-</v>
      </c>
      <c r="AE742" s="416" t="str">
        <f t="shared" si="211"/>
        <v>-</v>
      </c>
      <c r="AF742" s="417"/>
      <c r="AG742" s="410" t="str">
        <f t="shared" si="212"/>
        <v>-</v>
      </c>
      <c r="AH742" s="417"/>
      <c r="AI742" s="418" t="str">
        <f t="shared" si="213"/>
        <v>ù</v>
      </c>
      <c r="AJ742" s="419" t="str">
        <f t="shared" si="214"/>
        <v>~</v>
      </c>
      <c r="AK742" s="417"/>
      <c r="AL742" s="414" t="str">
        <f t="shared" si="215"/>
        <v>-</v>
      </c>
      <c r="AM742" s="416" t="str">
        <f t="shared" si="216"/>
        <v>-</v>
      </c>
    </row>
    <row r="743" spans="2:39" ht="15" x14ac:dyDescent="0.3">
      <c r="B743" s="400" t="str">
        <f>IF(MAX(B$7:B742)+1&gt;MAX('Res.Aux.'!$Y$23:$Y$722),"-",MAX(B$7:B742)+1)</f>
        <v>-</v>
      </c>
      <c r="C743" s="401" t="str">
        <f>IF($B743="-","",INDEX('Res.Aux.'!$A$12:$AE$722,MATCH($B743,'Res.Aux.'!$Y$12:$Y$722,0),MATCH(C$6,'Res.Aux.'!$A$14:$AE$14,0)))</f>
        <v/>
      </c>
      <c r="D743" s="402" t="str">
        <f t="shared" si="201"/>
        <v/>
      </c>
      <c r="E743" s="403" t="str">
        <f>IF($B743="-","",INDEX('Res.Aux.'!$A$12:$AE$722,MATCH($B743,'Res.Aux.'!$Y$12:$Y$722,0),MATCH(E$6,'Res.Aux.'!$A$14:$AE$14,0)))</f>
        <v/>
      </c>
      <c r="F743" s="402" t="str">
        <f t="shared" si="202"/>
        <v/>
      </c>
      <c r="G743" s="404" t="str">
        <f>IF($B743="-","",INDEX('Res.Aux.'!$A$12:$AE$722,MATCH($B743,'Res.Aux.'!$Y$12:$Y$722,0),MATCH(G$6,'Res.Aux.'!$A$14:$AE$14,0)))</f>
        <v/>
      </c>
      <c r="H743" s="405" t="str">
        <f>IF($B743="-","",Datos!$I$16)</f>
        <v/>
      </c>
      <c r="I743" s="406" t="str">
        <f>IF($C743="","",Datos!$G$16)</f>
        <v/>
      </c>
      <c r="J743" s="407" t="str">
        <f>IF($B743="-","",INDEX('Res.Aux.'!$A$12:$AE$722,MATCH($B743,'Res.Aux.'!$Y$12:$Y$722,0),MATCH(J$6,'Res.Aux.'!$A$14:$AE$14,0)))</f>
        <v/>
      </c>
      <c r="K743" s="408" t="str">
        <f>IF($C743="","",Datos!$H$26)</f>
        <v/>
      </c>
      <c r="L743" s="409" t="str">
        <f>IF($I743="","",INDEX(Datos!$D$25:$I$33,MATCH('G. VAR. MAKRO'!$M743,Datos!$E$25:$E$33,0),MATCH('G. VAR. MAKRO'!$L$6,Datos!$D$26:$I$26,0)))</f>
        <v/>
      </c>
      <c r="M743" s="407" t="str">
        <f>IF($I743="","",INDEX('Res.Aux.'!$A$12:$AE$722,MATCH($B743,'Res.Aux.'!$Y$12:$Y$722,0),MATCH(M$6,'Res.Aux.'!$A$22:$AE$22,0)))</f>
        <v/>
      </c>
      <c r="N743" s="410" t="str">
        <f>IF($B743="-","",INDEX('Res.Aux.'!$A$12:$AE$722,MATCH($B743,'Res.Aux.'!$Y$12:$Y$722,0),MATCH(N$6,'Res.Aux.'!$A$14:$AE$14,0)))</f>
        <v/>
      </c>
      <c r="O743" s="411"/>
      <c r="P743" s="412" t="str">
        <f t="shared" si="200"/>
        <v/>
      </c>
      <c r="Q743" s="413" t="str">
        <f t="shared" si="203"/>
        <v>ù</v>
      </c>
      <c r="R743" s="414" t="str">
        <f>IF($B743="-","",INDEX('Res.Aux.'!$A$12:$AE$722,MATCH($B743,'Res.Aux.'!$Y$12:$Y$722,0),MATCH(R$6,'Res.Aux.'!$A$15:$AE$15,0)))</f>
        <v/>
      </c>
      <c r="S743" s="415" t="str">
        <f>IF($B743="-","",INDEX('Res.Aux.'!$A$12:$AE$722,MATCH($B743,'Res.Aux.'!$Y$12:$Y$722,0),MATCH(S$6,'Res.Aux.'!$A$15:$AE$15,0)))</f>
        <v/>
      </c>
      <c r="T743" s="415" t="str">
        <f>IF($B743="-","",INDEX('Res.Aux.'!$A$12:$AE$722,MATCH($B743,'Res.Aux.'!$Y$12:$Y$722,0),MATCH(T$6,'Res.Aux.'!$A$15:$AE$15,0)))</f>
        <v/>
      </c>
      <c r="U743" s="416" t="str">
        <f>IF($B743="-","",INDEX('Res.Aux.'!$A$12:$AE$722,MATCH($B743,'Res.Aux.'!$Y$12:$Y$722,0),MATCH(U$6,'Res.Aux.'!$A$15:$AE$15,0)))</f>
        <v/>
      </c>
      <c r="V743" s="417"/>
      <c r="W743" s="414" t="str">
        <f t="shared" si="204"/>
        <v>-</v>
      </c>
      <c r="X743" s="415" t="str">
        <f t="shared" si="205"/>
        <v>-</v>
      </c>
      <c r="Y743" s="415" t="str">
        <f t="shared" si="206"/>
        <v>-</v>
      </c>
      <c r="Z743" s="416" t="str">
        <f t="shared" si="207"/>
        <v>-</v>
      </c>
      <c r="AA743" s="417"/>
      <c r="AB743" s="414" t="str">
        <f t="shared" si="208"/>
        <v>-</v>
      </c>
      <c r="AC743" s="415" t="str">
        <f t="shared" si="209"/>
        <v>-</v>
      </c>
      <c r="AD743" s="415" t="str">
        <f t="shared" si="210"/>
        <v>-</v>
      </c>
      <c r="AE743" s="416" t="str">
        <f t="shared" si="211"/>
        <v>-</v>
      </c>
      <c r="AF743" s="417"/>
      <c r="AG743" s="410" t="str">
        <f t="shared" si="212"/>
        <v>-</v>
      </c>
      <c r="AH743" s="417"/>
      <c r="AI743" s="418" t="str">
        <f t="shared" si="213"/>
        <v>ù</v>
      </c>
      <c r="AJ743" s="419" t="str">
        <f t="shared" si="214"/>
        <v>~</v>
      </c>
      <c r="AK743" s="417"/>
      <c r="AL743" s="414" t="str">
        <f t="shared" si="215"/>
        <v>-</v>
      </c>
      <c r="AM743" s="416" t="str">
        <f t="shared" si="216"/>
        <v>-</v>
      </c>
    </row>
    <row r="744" spans="2:39" ht="15" x14ac:dyDescent="0.3">
      <c r="B744" s="400" t="str">
        <f>IF(MAX(B$7:B743)+1&gt;MAX('Res.Aux.'!$Y$23:$Y$722),"-",MAX(B$7:B743)+1)</f>
        <v>-</v>
      </c>
      <c r="C744" s="401" t="str">
        <f>IF($B744="-","",INDEX('Res.Aux.'!$A$12:$AE$722,MATCH($B744,'Res.Aux.'!$Y$12:$Y$722,0),MATCH(C$6,'Res.Aux.'!$A$14:$AE$14,0)))</f>
        <v/>
      </c>
      <c r="D744" s="402" t="str">
        <f t="shared" si="201"/>
        <v/>
      </c>
      <c r="E744" s="403" t="str">
        <f>IF($B744="-","",INDEX('Res.Aux.'!$A$12:$AE$722,MATCH($B744,'Res.Aux.'!$Y$12:$Y$722,0),MATCH(E$6,'Res.Aux.'!$A$14:$AE$14,0)))</f>
        <v/>
      </c>
      <c r="F744" s="402" t="str">
        <f t="shared" si="202"/>
        <v/>
      </c>
      <c r="G744" s="404" t="str">
        <f>IF($B744="-","",INDEX('Res.Aux.'!$A$12:$AE$722,MATCH($B744,'Res.Aux.'!$Y$12:$Y$722,0),MATCH(G$6,'Res.Aux.'!$A$14:$AE$14,0)))</f>
        <v/>
      </c>
      <c r="H744" s="405" t="str">
        <f>IF($B744="-","",Datos!$I$16)</f>
        <v/>
      </c>
      <c r="I744" s="406" t="str">
        <f>IF($C744="","",Datos!$G$16)</f>
        <v/>
      </c>
      <c r="J744" s="407" t="str">
        <f>IF($B744="-","",INDEX('Res.Aux.'!$A$12:$AE$722,MATCH($B744,'Res.Aux.'!$Y$12:$Y$722,0),MATCH(J$6,'Res.Aux.'!$A$14:$AE$14,0)))</f>
        <v/>
      </c>
      <c r="K744" s="408" t="str">
        <f>IF($C744="","",Datos!$H$26)</f>
        <v/>
      </c>
      <c r="L744" s="409" t="str">
        <f>IF($I744="","",INDEX(Datos!$D$25:$I$33,MATCH('G. VAR. MAKRO'!$M744,Datos!$E$25:$E$33,0),MATCH('G. VAR. MAKRO'!$L$6,Datos!$D$26:$I$26,0)))</f>
        <v/>
      </c>
      <c r="M744" s="407" t="str">
        <f>IF($I744="","",INDEX('Res.Aux.'!$A$12:$AE$722,MATCH($B744,'Res.Aux.'!$Y$12:$Y$722,0),MATCH(M$6,'Res.Aux.'!$A$22:$AE$22,0)))</f>
        <v/>
      </c>
      <c r="N744" s="410" t="str">
        <f>IF($B744="-","",INDEX('Res.Aux.'!$A$12:$AE$722,MATCH($B744,'Res.Aux.'!$Y$12:$Y$722,0),MATCH(N$6,'Res.Aux.'!$A$14:$AE$14,0)))</f>
        <v/>
      </c>
      <c r="O744" s="411"/>
      <c r="P744" s="412" t="str">
        <f t="shared" si="200"/>
        <v/>
      </c>
      <c r="Q744" s="413" t="str">
        <f t="shared" si="203"/>
        <v>ù</v>
      </c>
      <c r="R744" s="414" t="str">
        <f>IF($B744="-","",INDEX('Res.Aux.'!$A$12:$AE$722,MATCH($B744,'Res.Aux.'!$Y$12:$Y$722,0),MATCH(R$6,'Res.Aux.'!$A$15:$AE$15,0)))</f>
        <v/>
      </c>
      <c r="S744" s="415" t="str">
        <f>IF($B744="-","",INDEX('Res.Aux.'!$A$12:$AE$722,MATCH($B744,'Res.Aux.'!$Y$12:$Y$722,0),MATCH(S$6,'Res.Aux.'!$A$15:$AE$15,0)))</f>
        <v/>
      </c>
      <c r="T744" s="415" t="str">
        <f>IF($B744="-","",INDEX('Res.Aux.'!$A$12:$AE$722,MATCH($B744,'Res.Aux.'!$Y$12:$Y$722,0),MATCH(T$6,'Res.Aux.'!$A$15:$AE$15,0)))</f>
        <v/>
      </c>
      <c r="U744" s="416" t="str">
        <f>IF($B744="-","",INDEX('Res.Aux.'!$A$12:$AE$722,MATCH($B744,'Res.Aux.'!$Y$12:$Y$722,0),MATCH(U$6,'Res.Aux.'!$A$15:$AE$15,0)))</f>
        <v/>
      </c>
      <c r="V744" s="417"/>
      <c r="W744" s="414" t="str">
        <f t="shared" si="204"/>
        <v>-</v>
      </c>
      <c r="X744" s="415" t="str">
        <f t="shared" si="205"/>
        <v>-</v>
      </c>
      <c r="Y744" s="415" t="str">
        <f t="shared" si="206"/>
        <v>-</v>
      </c>
      <c r="Z744" s="416" t="str">
        <f t="shared" si="207"/>
        <v>-</v>
      </c>
      <c r="AA744" s="417"/>
      <c r="AB744" s="414" t="str">
        <f t="shared" si="208"/>
        <v>-</v>
      </c>
      <c r="AC744" s="415" t="str">
        <f t="shared" si="209"/>
        <v>-</v>
      </c>
      <c r="AD744" s="415" t="str">
        <f t="shared" si="210"/>
        <v>-</v>
      </c>
      <c r="AE744" s="416" t="str">
        <f t="shared" si="211"/>
        <v>-</v>
      </c>
      <c r="AF744" s="417"/>
      <c r="AG744" s="410" t="str">
        <f t="shared" si="212"/>
        <v>-</v>
      </c>
      <c r="AH744" s="417"/>
      <c r="AI744" s="418" t="str">
        <f t="shared" si="213"/>
        <v>ù</v>
      </c>
      <c r="AJ744" s="419" t="str">
        <f t="shared" si="214"/>
        <v>~</v>
      </c>
      <c r="AK744" s="417"/>
      <c r="AL744" s="414" t="str">
        <f t="shared" si="215"/>
        <v>-</v>
      </c>
      <c r="AM744" s="416" t="str">
        <f t="shared" si="216"/>
        <v>-</v>
      </c>
    </row>
    <row r="745" spans="2:39" ht="15" x14ac:dyDescent="0.3">
      <c r="B745" s="400" t="str">
        <f>IF(MAX(B$7:B744)+1&gt;MAX('Res.Aux.'!$Y$23:$Y$722),"-",MAX(B$7:B744)+1)</f>
        <v>-</v>
      </c>
      <c r="C745" s="401" t="str">
        <f>IF($B745="-","",INDEX('Res.Aux.'!$A$12:$AE$722,MATCH($B745,'Res.Aux.'!$Y$12:$Y$722,0),MATCH(C$6,'Res.Aux.'!$A$14:$AE$14,0)))</f>
        <v/>
      </c>
      <c r="D745" s="402" t="str">
        <f t="shared" si="201"/>
        <v/>
      </c>
      <c r="E745" s="403" t="str">
        <f>IF($B745="-","",INDEX('Res.Aux.'!$A$12:$AE$722,MATCH($B745,'Res.Aux.'!$Y$12:$Y$722,0),MATCH(E$6,'Res.Aux.'!$A$14:$AE$14,0)))</f>
        <v/>
      </c>
      <c r="F745" s="402" t="str">
        <f t="shared" si="202"/>
        <v/>
      </c>
      <c r="G745" s="404" t="str">
        <f>IF($B745="-","",INDEX('Res.Aux.'!$A$12:$AE$722,MATCH($B745,'Res.Aux.'!$Y$12:$Y$722,0),MATCH(G$6,'Res.Aux.'!$A$14:$AE$14,0)))</f>
        <v/>
      </c>
      <c r="H745" s="405" t="str">
        <f>IF($B745="-","",Datos!$I$16)</f>
        <v/>
      </c>
      <c r="I745" s="406" t="str">
        <f>IF($C745="","",Datos!$G$16)</f>
        <v/>
      </c>
      <c r="J745" s="407" t="str">
        <f>IF($B745="-","",INDEX('Res.Aux.'!$A$12:$AE$722,MATCH($B745,'Res.Aux.'!$Y$12:$Y$722,0),MATCH(J$6,'Res.Aux.'!$A$14:$AE$14,0)))</f>
        <v/>
      </c>
      <c r="K745" s="408" t="str">
        <f>IF($C745="","",Datos!$H$26)</f>
        <v/>
      </c>
      <c r="L745" s="409" t="str">
        <f>IF($I745="","",INDEX(Datos!$D$25:$I$33,MATCH('G. VAR. MAKRO'!$M745,Datos!$E$25:$E$33,0),MATCH('G. VAR. MAKRO'!$L$6,Datos!$D$26:$I$26,0)))</f>
        <v/>
      </c>
      <c r="M745" s="407" t="str">
        <f>IF($I745="","",INDEX('Res.Aux.'!$A$12:$AE$722,MATCH($B745,'Res.Aux.'!$Y$12:$Y$722,0),MATCH(M$6,'Res.Aux.'!$A$22:$AE$22,0)))</f>
        <v/>
      </c>
      <c r="N745" s="410" t="str">
        <f>IF($B745="-","",INDEX('Res.Aux.'!$A$12:$AE$722,MATCH($B745,'Res.Aux.'!$Y$12:$Y$722,0),MATCH(N$6,'Res.Aux.'!$A$14:$AE$14,0)))</f>
        <v/>
      </c>
      <c r="O745" s="411"/>
      <c r="P745" s="412" t="str">
        <f t="shared" si="200"/>
        <v/>
      </c>
      <c r="Q745" s="413" t="str">
        <f t="shared" si="203"/>
        <v>ù</v>
      </c>
      <c r="R745" s="414" t="str">
        <f>IF($B745="-","",INDEX('Res.Aux.'!$A$12:$AE$722,MATCH($B745,'Res.Aux.'!$Y$12:$Y$722,0),MATCH(R$6,'Res.Aux.'!$A$15:$AE$15,0)))</f>
        <v/>
      </c>
      <c r="S745" s="415" t="str">
        <f>IF($B745="-","",INDEX('Res.Aux.'!$A$12:$AE$722,MATCH($B745,'Res.Aux.'!$Y$12:$Y$722,0),MATCH(S$6,'Res.Aux.'!$A$15:$AE$15,0)))</f>
        <v/>
      </c>
      <c r="T745" s="415" t="str">
        <f>IF($B745="-","",INDEX('Res.Aux.'!$A$12:$AE$722,MATCH($B745,'Res.Aux.'!$Y$12:$Y$722,0),MATCH(T$6,'Res.Aux.'!$A$15:$AE$15,0)))</f>
        <v/>
      </c>
      <c r="U745" s="416" t="str">
        <f>IF($B745="-","",INDEX('Res.Aux.'!$A$12:$AE$722,MATCH($B745,'Res.Aux.'!$Y$12:$Y$722,0),MATCH(U$6,'Res.Aux.'!$A$15:$AE$15,0)))</f>
        <v/>
      </c>
      <c r="V745" s="417"/>
      <c r="W745" s="414" t="str">
        <f t="shared" si="204"/>
        <v>-</v>
      </c>
      <c r="X745" s="415" t="str">
        <f t="shared" si="205"/>
        <v>-</v>
      </c>
      <c r="Y745" s="415" t="str">
        <f t="shared" si="206"/>
        <v>-</v>
      </c>
      <c r="Z745" s="416" t="str">
        <f t="shared" si="207"/>
        <v>-</v>
      </c>
      <c r="AA745" s="417"/>
      <c r="AB745" s="414" t="str">
        <f t="shared" si="208"/>
        <v>-</v>
      </c>
      <c r="AC745" s="415" t="str">
        <f t="shared" si="209"/>
        <v>-</v>
      </c>
      <c r="AD745" s="415" t="str">
        <f t="shared" si="210"/>
        <v>-</v>
      </c>
      <c r="AE745" s="416" t="str">
        <f t="shared" si="211"/>
        <v>-</v>
      </c>
      <c r="AF745" s="417"/>
      <c r="AG745" s="410" t="str">
        <f t="shared" si="212"/>
        <v>-</v>
      </c>
      <c r="AH745" s="417"/>
      <c r="AI745" s="418" t="str">
        <f t="shared" si="213"/>
        <v>ù</v>
      </c>
      <c r="AJ745" s="419" t="str">
        <f t="shared" si="214"/>
        <v>~</v>
      </c>
      <c r="AK745" s="417"/>
      <c r="AL745" s="414" t="str">
        <f t="shared" si="215"/>
        <v>-</v>
      </c>
      <c r="AM745" s="416" t="str">
        <f t="shared" si="216"/>
        <v>-</v>
      </c>
    </row>
    <row r="746" spans="2:39" ht="15" x14ac:dyDescent="0.3">
      <c r="B746" s="400" t="str">
        <f>IF(MAX(B$7:B745)+1&gt;MAX('Res.Aux.'!$Y$23:$Y$722),"-",MAX(B$7:B745)+1)</f>
        <v>-</v>
      </c>
      <c r="C746" s="401" t="str">
        <f>IF($B746="-","",INDEX('Res.Aux.'!$A$12:$AE$722,MATCH($B746,'Res.Aux.'!$Y$12:$Y$722,0),MATCH(C$6,'Res.Aux.'!$A$14:$AE$14,0)))</f>
        <v/>
      </c>
      <c r="D746" s="402" t="str">
        <f t="shared" si="201"/>
        <v/>
      </c>
      <c r="E746" s="403" t="str">
        <f>IF($B746="-","",INDEX('Res.Aux.'!$A$12:$AE$722,MATCH($B746,'Res.Aux.'!$Y$12:$Y$722,0),MATCH(E$6,'Res.Aux.'!$A$14:$AE$14,0)))</f>
        <v/>
      </c>
      <c r="F746" s="402" t="str">
        <f t="shared" si="202"/>
        <v/>
      </c>
      <c r="G746" s="404" t="str">
        <f>IF($B746="-","",INDEX('Res.Aux.'!$A$12:$AE$722,MATCH($B746,'Res.Aux.'!$Y$12:$Y$722,0),MATCH(G$6,'Res.Aux.'!$A$14:$AE$14,0)))</f>
        <v/>
      </c>
      <c r="H746" s="405" t="str">
        <f>IF($B746="-","",Datos!$I$16)</f>
        <v/>
      </c>
      <c r="I746" s="406" t="str">
        <f>IF($C746="","",Datos!$G$16)</f>
        <v/>
      </c>
      <c r="J746" s="407" t="str">
        <f>IF($B746="-","",INDEX('Res.Aux.'!$A$12:$AE$722,MATCH($B746,'Res.Aux.'!$Y$12:$Y$722,0),MATCH(J$6,'Res.Aux.'!$A$14:$AE$14,0)))</f>
        <v/>
      </c>
      <c r="K746" s="408" t="str">
        <f>IF($C746="","",Datos!$H$26)</f>
        <v/>
      </c>
      <c r="L746" s="409" t="str">
        <f>IF($I746="","",INDEX(Datos!$D$25:$I$33,MATCH('G. VAR. MAKRO'!$M746,Datos!$E$25:$E$33,0),MATCH('G. VAR. MAKRO'!$L$6,Datos!$D$26:$I$26,0)))</f>
        <v/>
      </c>
      <c r="M746" s="407" t="str">
        <f>IF($I746="","",INDEX('Res.Aux.'!$A$12:$AE$722,MATCH($B746,'Res.Aux.'!$Y$12:$Y$722,0),MATCH(M$6,'Res.Aux.'!$A$22:$AE$22,0)))</f>
        <v/>
      </c>
      <c r="N746" s="410" t="str">
        <f>IF($B746="-","",INDEX('Res.Aux.'!$A$12:$AE$722,MATCH($B746,'Res.Aux.'!$Y$12:$Y$722,0),MATCH(N$6,'Res.Aux.'!$A$14:$AE$14,0)))</f>
        <v/>
      </c>
      <c r="O746" s="411"/>
      <c r="P746" s="412" t="str">
        <f t="shared" si="200"/>
        <v/>
      </c>
      <c r="Q746" s="413" t="str">
        <f t="shared" si="203"/>
        <v>ù</v>
      </c>
      <c r="R746" s="414" t="str">
        <f>IF($B746="-","",INDEX('Res.Aux.'!$A$12:$AE$722,MATCH($B746,'Res.Aux.'!$Y$12:$Y$722,0),MATCH(R$6,'Res.Aux.'!$A$15:$AE$15,0)))</f>
        <v/>
      </c>
      <c r="S746" s="415" t="str">
        <f>IF($B746="-","",INDEX('Res.Aux.'!$A$12:$AE$722,MATCH($B746,'Res.Aux.'!$Y$12:$Y$722,0),MATCH(S$6,'Res.Aux.'!$A$15:$AE$15,0)))</f>
        <v/>
      </c>
      <c r="T746" s="415" t="str">
        <f>IF($B746="-","",INDEX('Res.Aux.'!$A$12:$AE$722,MATCH($B746,'Res.Aux.'!$Y$12:$Y$722,0),MATCH(T$6,'Res.Aux.'!$A$15:$AE$15,0)))</f>
        <v/>
      </c>
      <c r="U746" s="416" t="str">
        <f>IF($B746="-","",INDEX('Res.Aux.'!$A$12:$AE$722,MATCH($B746,'Res.Aux.'!$Y$12:$Y$722,0),MATCH(U$6,'Res.Aux.'!$A$15:$AE$15,0)))</f>
        <v/>
      </c>
      <c r="V746" s="417"/>
      <c r="W746" s="414" t="str">
        <f t="shared" si="204"/>
        <v>-</v>
      </c>
      <c r="X746" s="415" t="str">
        <f t="shared" si="205"/>
        <v>-</v>
      </c>
      <c r="Y746" s="415" t="str">
        <f t="shared" si="206"/>
        <v>-</v>
      </c>
      <c r="Z746" s="416" t="str">
        <f t="shared" si="207"/>
        <v>-</v>
      </c>
      <c r="AA746" s="417"/>
      <c r="AB746" s="414" t="str">
        <f t="shared" si="208"/>
        <v>-</v>
      </c>
      <c r="AC746" s="415" t="str">
        <f t="shared" si="209"/>
        <v>-</v>
      </c>
      <c r="AD746" s="415" t="str">
        <f t="shared" si="210"/>
        <v>-</v>
      </c>
      <c r="AE746" s="416" t="str">
        <f t="shared" si="211"/>
        <v>-</v>
      </c>
      <c r="AF746" s="417"/>
      <c r="AG746" s="410" t="str">
        <f t="shared" si="212"/>
        <v>-</v>
      </c>
      <c r="AH746" s="417"/>
      <c r="AI746" s="418" t="str">
        <f t="shared" si="213"/>
        <v>ù</v>
      </c>
      <c r="AJ746" s="419" t="str">
        <f t="shared" si="214"/>
        <v>~</v>
      </c>
      <c r="AK746" s="417"/>
      <c r="AL746" s="414" t="str">
        <f t="shared" si="215"/>
        <v>-</v>
      </c>
      <c r="AM746" s="416" t="str">
        <f t="shared" si="216"/>
        <v>-</v>
      </c>
    </row>
    <row r="747" spans="2:39" ht="15" x14ac:dyDescent="0.3">
      <c r="B747" s="400" t="str">
        <f>IF(MAX(B$7:B746)+1&gt;MAX('Res.Aux.'!$Y$23:$Y$722),"-",MAX(B$7:B746)+1)</f>
        <v>-</v>
      </c>
      <c r="C747" s="401" t="str">
        <f>IF($B747="-","",INDEX('Res.Aux.'!$A$12:$AE$722,MATCH($B747,'Res.Aux.'!$Y$12:$Y$722,0),MATCH(C$6,'Res.Aux.'!$A$14:$AE$14,0)))</f>
        <v/>
      </c>
      <c r="D747" s="402" t="str">
        <f t="shared" si="201"/>
        <v/>
      </c>
      <c r="E747" s="403" t="str">
        <f>IF($B747="-","",INDEX('Res.Aux.'!$A$12:$AE$722,MATCH($B747,'Res.Aux.'!$Y$12:$Y$722,0),MATCH(E$6,'Res.Aux.'!$A$14:$AE$14,0)))</f>
        <v/>
      </c>
      <c r="F747" s="402" t="str">
        <f t="shared" si="202"/>
        <v/>
      </c>
      <c r="G747" s="404" t="str">
        <f>IF($B747="-","",INDEX('Res.Aux.'!$A$12:$AE$722,MATCH($B747,'Res.Aux.'!$Y$12:$Y$722,0),MATCH(G$6,'Res.Aux.'!$A$14:$AE$14,0)))</f>
        <v/>
      </c>
      <c r="H747" s="405" t="str">
        <f>IF($B747="-","",Datos!$I$16)</f>
        <v/>
      </c>
      <c r="I747" s="406" t="str">
        <f>IF($C747="","",Datos!$G$16)</f>
        <v/>
      </c>
      <c r="J747" s="407" t="str">
        <f>IF($B747="-","",INDEX('Res.Aux.'!$A$12:$AE$722,MATCH($B747,'Res.Aux.'!$Y$12:$Y$722,0),MATCH(J$6,'Res.Aux.'!$A$14:$AE$14,0)))</f>
        <v/>
      </c>
      <c r="K747" s="408" t="str">
        <f>IF($C747="","",Datos!$H$26)</f>
        <v/>
      </c>
      <c r="L747" s="409" t="str">
        <f>IF($I747="","",INDEX(Datos!$D$25:$I$33,MATCH('G. VAR. MAKRO'!$M747,Datos!$E$25:$E$33,0),MATCH('G. VAR. MAKRO'!$L$6,Datos!$D$26:$I$26,0)))</f>
        <v/>
      </c>
      <c r="M747" s="407" t="str">
        <f>IF($I747="","",INDEX('Res.Aux.'!$A$12:$AE$722,MATCH($B747,'Res.Aux.'!$Y$12:$Y$722,0),MATCH(M$6,'Res.Aux.'!$A$22:$AE$22,0)))</f>
        <v/>
      </c>
      <c r="N747" s="410" t="str">
        <f>IF($B747="-","",INDEX('Res.Aux.'!$A$12:$AE$722,MATCH($B747,'Res.Aux.'!$Y$12:$Y$722,0),MATCH(N$6,'Res.Aux.'!$A$14:$AE$14,0)))</f>
        <v/>
      </c>
      <c r="O747" s="411"/>
      <c r="P747" s="412" t="str">
        <f t="shared" si="200"/>
        <v/>
      </c>
      <c r="Q747" s="413" t="str">
        <f t="shared" si="203"/>
        <v>ù</v>
      </c>
      <c r="R747" s="414" t="str">
        <f>IF($B747="-","",INDEX('Res.Aux.'!$A$12:$AE$722,MATCH($B747,'Res.Aux.'!$Y$12:$Y$722,0),MATCH(R$6,'Res.Aux.'!$A$15:$AE$15,0)))</f>
        <v/>
      </c>
      <c r="S747" s="415" t="str">
        <f>IF($B747="-","",INDEX('Res.Aux.'!$A$12:$AE$722,MATCH($B747,'Res.Aux.'!$Y$12:$Y$722,0),MATCH(S$6,'Res.Aux.'!$A$15:$AE$15,0)))</f>
        <v/>
      </c>
      <c r="T747" s="415" t="str">
        <f>IF($B747="-","",INDEX('Res.Aux.'!$A$12:$AE$722,MATCH($B747,'Res.Aux.'!$Y$12:$Y$722,0),MATCH(T$6,'Res.Aux.'!$A$15:$AE$15,0)))</f>
        <v/>
      </c>
      <c r="U747" s="416" t="str">
        <f>IF($B747="-","",INDEX('Res.Aux.'!$A$12:$AE$722,MATCH($B747,'Res.Aux.'!$Y$12:$Y$722,0),MATCH(U$6,'Res.Aux.'!$A$15:$AE$15,0)))</f>
        <v/>
      </c>
      <c r="V747" s="417"/>
      <c r="W747" s="414" t="str">
        <f t="shared" si="204"/>
        <v>-</v>
      </c>
      <c r="X747" s="415" t="str">
        <f t="shared" si="205"/>
        <v>-</v>
      </c>
      <c r="Y747" s="415" t="str">
        <f t="shared" si="206"/>
        <v>-</v>
      </c>
      <c r="Z747" s="416" t="str">
        <f t="shared" si="207"/>
        <v>-</v>
      </c>
      <c r="AA747" s="417"/>
      <c r="AB747" s="414" t="str">
        <f t="shared" si="208"/>
        <v>-</v>
      </c>
      <c r="AC747" s="415" t="str">
        <f t="shared" si="209"/>
        <v>-</v>
      </c>
      <c r="AD747" s="415" t="str">
        <f t="shared" si="210"/>
        <v>-</v>
      </c>
      <c r="AE747" s="416" t="str">
        <f t="shared" si="211"/>
        <v>-</v>
      </c>
      <c r="AF747" s="417"/>
      <c r="AG747" s="410" t="str">
        <f t="shared" si="212"/>
        <v>-</v>
      </c>
      <c r="AH747" s="417"/>
      <c r="AI747" s="418" t="str">
        <f t="shared" si="213"/>
        <v>ù</v>
      </c>
      <c r="AJ747" s="419" t="str">
        <f t="shared" si="214"/>
        <v>~</v>
      </c>
      <c r="AK747" s="417"/>
      <c r="AL747" s="414" t="str">
        <f t="shared" si="215"/>
        <v>-</v>
      </c>
      <c r="AM747" s="416" t="str">
        <f t="shared" si="216"/>
        <v>-</v>
      </c>
    </row>
    <row r="748" spans="2:39" ht="15" x14ac:dyDescent="0.3">
      <c r="B748" s="400" t="str">
        <f>IF(MAX(B$7:B747)+1&gt;MAX('Res.Aux.'!$Y$23:$Y$722),"-",MAX(B$7:B747)+1)</f>
        <v>-</v>
      </c>
      <c r="C748" s="401" t="str">
        <f>IF($B748="-","",INDEX('Res.Aux.'!$A$12:$AE$722,MATCH($B748,'Res.Aux.'!$Y$12:$Y$722,0),MATCH(C$6,'Res.Aux.'!$A$14:$AE$14,0)))</f>
        <v/>
      </c>
      <c r="D748" s="402" t="str">
        <f t="shared" si="201"/>
        <v/>
      </c>
      <c r="E748" s="403" t="str">
        <f>IF($B748="-","",INDEX('Res.Aux.'!$A$12:$AE$722,MATCH($B748,'Res.Aux.'!$Y$12:$Y$722,0),MATCH(E$6,'Res.Aux.'!$A$14:$AE$14,0)))</f>
        <v/>
      </c>
      <c r="F748" s="402" t="str">
        <f t="shared" si="202"/>
        <v/>
      </c>
      <c r="G748" s="404" t="str">
        <f>IF($B748="-","",INDEX('Res.Aux.'!$A$12:$AE$722,MATCH($B748,'Res.Aux.'!$Y$12:$Y$722,0),MATCH(G$6,'Res.Aux.'!$A$14:$AE$14,0)))</f>
        <v/>
      </c>
      <c r="H748" s="405" t="str">
        <f>IF($B748="-","",Datos!$I$16)</f>
        <v/>
      </c>
      <c r="I748" s="406" t="str">
        <f>IF($C748="","",Datos!$G$16)</f>
        <v/>
      </c>
      <c r="J748" s="407" t="str">
        <f>IF($B748="-","",INDEX('Res.Aux.'!$A$12:$AE$722,MATCH($B748,'Res.Aux.'!$Y$12:$Y$722,0),MATCH(J$6,'Res.Aux.'!$A$14:$AE$14,0)))</f>
        <v/>
      </c>
      <c r="K748" s="408" t="str">
        <f>IF($C748="","",Datos!$H$26)</f>
        <v/>
      </c>
      <c r="L748" s="409" t="str">
        <f>IF($I748="","",INDEX(Datos!$D$25:$I$33,MATCH('G. VAR. MAKRO'!$M748,Datos!$E$25:$E$33,0),MATCH('G. VAR. MAKRO'!$L$6,Datos!$D$26:$I$26,0)))</f>
        <v/>
      </c>
      <c r="M748" s="407" t="str">
        <f>IF($I748="","",INDEX('Res.Aux.'!$A$12:$AE$722,MATCH($B748,'Res.Aux.'!$Y$12:$Y$722,0),MATCH(M$6,'Res.Aux.'!$A$22:$AE$22,0)))</f>
        <v/>
      </c>
      <c r="N748" s="410" t="str">
        <f>IF($B748="-","",INDEX('Res.Aux.'!$A$12:$AE$722,MATCH($B748,'Res.Aux.'!$Y$12:$Y$722,0),MATCH(N$6,'Res.Aux.'!$A$14:$AE$14,0)))</f>
        <v/>
      </c>
      <c r="O748" s="411"/>
      <c r="P748" s="412" t="str">
        <f t="shared" si="200"/>
        <v/>
      </c>
      <c r="Q748" s="413" t="str">
        <f t="shared" si="203"/>
        <v>ù</v>
      </c>
      <c r="R748" s="414" t="str">
        <f>IF($B748="-","",INDEX('Res.Aux.'!$A$12:$AE$722,MATCH($B748,'Res.Aux.'!$Y$12:$Y$722,0),MATCH(R$6,'Res.Aux.'!$A$15:$AE$15,0)))</f>
        <v/>
      </c>
      <c r="S748" s="415" t="str">
        <f>IF($B748="-","",INDEX('Res.Aux.'!$A$12:$AE$722,MATCH($B748,'Res.Aux.'!$Y$12:$Y$722,0),MATCH(S$6,'Res.Aux.'!$A$15:$AE$15,0)))</f>
        <v/>
      </c>
      <c r="T748" s="415" t="str">
        <f>IF($B748="-","",INDEX('Res.Aux.'!$A$12:$AE$722,MATCH($B748,'Res.Aux.'!$Y$12:$Y$722,0),MATCH(T$6,'Res.Aux.'!$A$15:$AE$15,0)))</f>
        <v/>
      </c>
      <c r="U748" s="416" t="str">
        <f>IF($B748="-","",INDEX('Res.Aux.'!$A$12:$AE$722,MATCH($B748,'Res.Aux.'!$Y$12:$Y$722,0),MATCH(U$6,'Res.Aux.'!$A$15:$AE$15,0)))</f>
        <v/>
      </c>
      <c r="V748" s="417"/>
      <c r="W748" s="414" t="str">
        <f t="shared" si="204"/>
        <v>-</v>
      </c>
      <c r="X748" s="415" t="str">
        <f t="shared" si="205"/>
        <v>-</v>
      </c>
      <c r="Y748" s="415" t="str">
        <f t="shared" si="206"/>
        <v>-</v>
      </c>
      <c r="Z748" s="416" t="str">
        <f t="shared" si="207"/>
        <v>-</v>
      </c>
      <c r="AA748" s="417"/>
      <c r="AB748" s="414" t="str">
        <f t="shared" si="208"/>
        <v>-</v>
      </c>
      <c r="AC748" s="415" t="str">
        <f t="shared" si="209"/>
        <v>-</v>
      </c>
      <c r="AD748" s="415" t="str">
        <f t="shared" si="210"/>
        <v>-</v>
      </c>
      <c r="AE748" s="416" t="str">
        <f t="shared" si="211"/>
        <v>-</v>
      </c>
      <c r="AF748" s="417"/>
      <c r="AG748" s="410" t="str">
        <f t="shared" si="212"/>
        <v>-</v>
      </c>
      <c r="AH748" s="417"/>
      <c r="AI748" s="418" t="str">
        <f t="shared" si="213"/>
        <v>ù</v>
      </c>
      <c r="AJ748" s="419" t="str">
        <f t="shared" si="214"/>
        <v>~</v>
      </c>
      <c r="AK748" s="417"/>
      <c r="AL748" s="414" t="str">
        <f t="shared" si="215"/>
        <v>-</v>
      </c>
      <c r="AM748" s="416" t="str">
        <f t="shared" si="216"/>
        <v>-</v>
      </c>
    </row>
    <row r="749" spans="2:39" ht="15" x14ac:dyDescent="0.3">
      <c r="B749" s="400" t="str">
        <f>IF(MAX(B$7:B748)+1&gt;MAX('Res.Aux.'!$Y$23:$Y$722),"-",MAX(B$7:B748)+1)</f>
        <v>-</v>
      </c>
      <c r="C749" s="401" t="str">
        <f>IF($B749="-","",INDEX('Res.Aux.'!$A$12:$AE$722,MATCH($B749,'Res.Aux.'!$Y$12:$Y$722,0),MATCH(C$6,'Res.Aux.'!$A$14:$AE$14,0)))</f>
        <v/>
      </c>
      <c r="D749" s="402" t="str">
        <f t="shared" si="201"/>
        <v/>
      </c>
      <c r="E749" s="403" t="str">
        <f>IF($B749="-","",INDEX('Res.Aux.'!$A$12:$AE$722,MATCH($B749,'Res.Aux.'!$Y$12:$Y$722,0),MATCH(E$6,'Res.Aux.'!$A$14:$AE$14,0)))</f>
        <v/>
      </c>
      <c r="F749" s="402" t="str">
        <f t="shared" si="202"/>
        <v/>
      </c>
      <c r="G749" s="404" t="str">
        <f>IF($B749="-","",INDEX('Res.Aux.'!$A$12:$AE$722,MATCH($B749,'Res.Aux.'!$Y$12:$Y$722,0),MATCH(G$6,'Res.Aux.'!$A$14:$AE$14,0)))</f>
        <v/>
      </c>
      <c r="H749" s="405" t="str">
        <f>IF($B749="-","",Datos!$I$16)</f>
        <v/>
      </c>
      <c r="I749" s="406" t="str">
        <f>IF($C749="","",Datos!$G$16)</f>
        <v/>
      </c>
      <c r="J749" s="407" t="str">
        <f>IF($B749="-","",INDEX('Res.Aux.'!$A$12:$AE$722,MATCH($B749,'Res.Aux.'!$Y$12:$Y$722,0),MATCH(J$6,'Res.Aux.'!$A$14:$AE$14,0)))</f>
        <v/>
      </c>
      <c r="K749" s="408" t="str">
        <f>IF($C749="","",Datos!$H$26)</f>
        <v/>
      </c>
      <c r="L749" s="409" t="str">
        <f>IF($I749="","",INDEX(Datos!$D$25:$I$33,MATCH('G. VAR. MAKRO'!$M749,Datos!$E$25:$E$33,0),MATCH('G. VAR. MAKRO'!$L$6,Datos!$D$26:$I$26,0)))</f>
        <v/>
      </c>
      <c r="M749" s="407" t="str">
        <f>IF($I749="","",INDEX('Res.Aux.'!$A$12:$AE$722,MATCH($B749,'Res.Aux.'!$Y$12:$Y$722,0),MATCH(M$6,'Res.Aux.'!$A$22:$AE$22,0)))</f>
        <v/>
      </c>
      <c r="N749" s="410" t="str">
        <f>IF($B749="-","",INDEX('Res.Aux.'!$A$12:$AE$722,MATCH($B749,'Res.Aux.'!$Y$12:$Y$722,0),MATCH(N$6,'Res.Aux.'!$A$14:$AE$14,0)))</f>
        <v/>
      </c>
      <c r="O749" s="411"/>
      <c r="P749" s="412" t="str">
        <f t="shared" si="200"/>
        <v/>
      </c>
      <c r="Q749" s="413" t="str">
        <f t="shared" si="203"/>
        <v>ù</v>
      </c>
      <c r="R749" s="414" t="str">
        <f>IF($B749="-","",INDEX('Res.Aux.'!$A$12:$AE$722,MATCH($B749,'Res.Aux.'!$Y$12:$Y$722,0),MATCH(R$6,'Res.Aux.'!$A$15:$AE$15,0)))</f>
        <v/>
      </c>
      <c r="S749" s="415" t="str">
        <f>IF($B749="-","",INDEX('Res.Aux.'!$A$12:$AE$722,MATCH($B749,'Res.Aux.'!$Y$12:$Y$722,0),MATCH(S$6,'Res.Aux.'!$A$15:$AE$15,0)))</f>
        <v/>
      </c>
      <c r="T749" s="415" t="str">
        <f>IF($B749="-","",INDEX('Res.Aux.'!$A$12:$AE$722,MATCH($B749,'Res.Aux.'!$Y$12:$Y$722,0),MATCH(T$6,'Res.Aux.'!$A$15:$AE$15,0)))</f>
        <v/>
      </c>
      <c r="U749" s="416" t="str">
        <f>IF($B749="-","",INDEX('Res.Aux.'!$A$12:$AE$722,MATCH($B749,'Res.Aux.'!$Y$12:$Y$722,0),MATCH(U$6,'Res.Aux.'!$A$15:$AE$15,0)))</f>
        <v/>
      </c>
      <c r="V749" s="417"/>
      <c r="W749" s="414" t="str">
        <f t="shared" si="204"/>
        <v>-</v>
      </c>
      <c r="X749" s="415" t="str">
        <f t="shared" si="205"/>
        <v>-</v>
      </c>
      <c r="Y749" s="415" t="str">
        <f t="shared" si="206"/>
        <v>-</v>
      </c>
      <c r="Z749" s="416" t="str">
        <f t="shared" si="207"/>
        <v>-</v>
      </c>
      <c r="AA749" s="417"/>
      <c r="AB749" s="414" t="str">
        <f t="shared" si="208"/>
        <v>-</v>
      </c>
      <c r="AC749" s="415" t="str">
        <f t="shared" si="209"/>
        <v>-</v>
      </c>
      <c r="AD749" s="415" t="str">
        <f t="shared" si="210"/>
        <v>-</v>
      </c>
      <c r="AE749" s="416" t="str">
        <f t="shared" si="211"/>
        <v>-</v>
      </c>
      <c r="AF749" s="417"/>
      <c r="AG749" s="410" t="str">
        <f t="shared" si="212"/>
        <v>-</v>
      </c>
      <c r="AH749" s="417"/>
      <c r="AI749" s="418" t="str">
        <f t="shared" si="213"/>
        <v>ù</v>
      </c>
      <c r="AJ749" s="419" t="str">
        <f t="shared" si="214"/>
        <v>~</v>
      </c>
      <c r="AK749" s="417"/>
      <c r="AL749" s="414" t="str">
        <f t="shared" si="215"/>
        <v>-</v>
      </c>
      <c r="AM749" s="416" t="str">
        <f t="shared" si="216"/>
        <v>-</v>
      </c>
    </row>
    <row r="750" spans="2:39" ht="15" x14ac:dyDescent="0.3">
      <c r="B750" s="400" t="str">
        <f>IF(MAX(B$7:B749)+1&gt;MAX('Res.Aux.'!$Y$23:$Y$722),"-",MAX(B$7:B749)+1)</f>
        <v>-</v>
      </c>
      <c r="C750" s="401" t="str">
        <f>IF($B750="-","",INDEX('Res.Aux.'!$A$12:$AE$722,MATCH($B750,'Res.Aux.'!$Y$12:$Y$722,0),MATCH(C$6,'Res.Aux.'!$A$14:$AE$14,0)))</f>
        <v/>
      </c>
      <c r="D750" s="402" t="str">
        <f t="shared" si="201"/>
        <v/>
      </c>
      <c r="E750" s="403" t="str">
        <f>IF($B750="-","",INDEX('Res.Aux.'!$A$12:$AE$722,MATCH($B750,'Res.Aux.'!$Y$12:$Y$722,0),MATCH(E$6,'Res.Aux.'!$A$14:$AE$14,0)))</f>
        <v/>
      </c>
      <c r="F750" s="402" t="str">
        <f t="shared" si="202"/>
        <v/>
      </c>
      <c r="G750" s="404" t="str">
        <f>IF($B750="-","",INDEX('Res.Aux.'!$A$12:$AE$722,MATCH($B750,'Res.Aux.'!$Y$12:$Y$722,0),MATCH(G$6,'Res.Aux.'!$A$14:$AE$14,0)))</f>
        <v/>
      </c>
      <c r="H750" s="405" t="str">
        <f>IF($B750="-","",Datos!$I$16)</f>
        <v/>
      </c>
      <c r="I750" s="406" t="str">
        <f>IF($C750="","",Datos!$G$16)</f>
        <v/>
      </c>
      <c r="J750" s="407" t="str">
        <f>IF($B750="-","",INDEX('Res.Aux.'!$A$12:$AE$722,MATCH($B750,'Res.Aux.'!$Y$12:$Y$722,0),MATCH(J$6,'Res.Aux.'!$A$14:$AE$14,0)))</f>
        <v/>
      </c>
      <c r="K750" s="408" t="str">
        <f>IF($C750="","",Datos!$H$26)</f>
        <v/>
      </c>
      <c r="L750" s="409" t="str">
        <f>IF($I750="","",INDEX(Datos!$D$25:$I$33,MATCH('G. VAR. MAKRO'!$M750,Datos!$E$25:$E$33,0),MATCH('G. VAR. MAKRO'!$L$6,Datos!$D$26:$I$26,0)))</f>
        <v/>
      </c>
      <c r="M750" s="407" t="str">
        <f>IF($I750="","",INDEX('Res.Aux.'!$A$12:$AE$722,MATCH($B750,'Res.Aux.'!$Y$12:$Y$722,0),MATCH(M$6,'Res.Aux.'!$A$22:$AE$22,0)))</f>
        <v/>
      </c>
      <c r="N750" s="410" t="str">
        <f>IF($B750="-","",INDEX('Res.Aux.'!$A$12:$AE$722,MATCH($B750,'Res.Aux.'!$Y$12:$Y$722,0),MATCH(N$6,'Res.Aux.'!$A$14:$AE$14,0)))</f>
        <v/>
      </c>
      <c r="O750" s="411"/>
      <c r="P750" s="412" t="str">
        <f t="shared" si="200"/>
        <v/>
      </c>
      <c r="Q750" s="413" t="str">
        <f t="shared" si="203"/>
        <v>ù</v>
      </c>
      <c r="R750" s="414" t="str">
        <f>IF($B750="-","",INDEX('Res.Aux.'!$A$12:$AE$722,MATCH($B750,'Res.Aux.'!$Y$12:$Y$722,0),MATCH(R$6,'Res.Aux.'!$A$15:$AE$15,0)))</f>
        <v/>
      </c>
      <c r="S750" s="415" t="str">
        <f>IF($B750="-","",INDEX('Res.Aux.'!$A$12:$AE$722,MATCH($B750,'Res.Aux.'!$Y$12:$Y$722,0),MATCH(S$6,'Res.Aux.'!$A$15:$AE$15,0)))</f>
        <v/>
      </c>
      <c r="T750" s="415" t="str">
        <f>IF($B750="-","",INDEX('Res.Aux.'!$A$12:$AE$722,MATCH($B750,'Res.Aux.'!$Y$12:$Y$722,0),MATCH(T$6,'Res.Aux.'!$A$15:$AE$15,0)))</f>
        <v/>
      </c>
      <c r="U750" s="416" t="str">
        <f>IF($B750="-","",INDEX('Res.Aux.'!$A$12:$AE$722,MATCH($B750,'Res.Aux.'!$Y$12:$Y$722,0),MATCH(U$6,'Res.Aux.'!$A$15:$AE$15,0)))</f>
        <v/>
      </c>
      <c r="V750" s="417"/>
      <c r="W750" s="414" t="str">
        <f t="shared" si="204"/>
        <v>-</v>
      </c>
      <c r="X750" s="415" t="str">
        <f t="shared" si="205"/>
        <v>-</v>
      </c>
      <c r="Y750" s="415" t="str">
        <f t="shared" si="206"/>
        <v>-</v>
      </c>
      <c r="Z750" s="416" t="str">
        <f t="shared" si="207"/>
        <v>-</v>
      </c>
      <c r="AA750" s="417"/>
      <c r="AB750" s="414" t="str">
        <f t="shared" si="208"/>
        <v>-</v>
      </c>
      <c r="AC750" s="415" t="str">
        <f t="shared" si="209"/>
        <v>-</v>
      </c>
      <c r="AD750" s="415" t="str">
        <f t="shared" si="210"/>
        <v>-</v>
      </c>
      <c r="AE750" s="416" t="str">
        <f t="shared" si="211"/>
        <v>-</v>
      </c>
      <c r="AF750" s="417"/>
      <c r="AG750" s="410" t="str">
        <f t="shared" si="212"/>
        <v>-</v>
      </c>
      <c r="AH750" s="417"/>
      <c r="AI750" s="418" t="str">
        <f t="shared" si="213"/>
        <v>ù</v>
      </c>
      <c r="AJ750" s="419" t="str">
        <f t="shared" si="214"/>
        <v>~</v>
      </c>
      <c r="AK750" s="417"/>
      <c r="AL750" s="414" t="str">
        <f t="shared" si="215"/>
        <v>-</v>
      </c>
      <c r="AM750" s="416" t="str">
        <f t="shared" si="216"/>
        <v>-</v>
      </c>
    </row>
    <row r="751" spans="2:39" ht="15" x14ac:dyDescent="0.3">
      <c r="B751" s="400" t="str">
        <f>IF(MAX(B$7:B750)+1&gt;MAX('Res.Aux.'!$Y$23:$Y$722),"-",MAX(B$7:B750)+1)</f>
        <v>-</v>
      </c>
      <c r="C751" s="401" t="str">
        <f>IF($B751="-","",INDEX('Res.Aux.'!$A$12:$AE$722,MATCH($B751,'Res.Aux.'!$Y$12:$Y$722,0),MATCH(C$6,'Res.Aux.'!$A$14:$AE$14,0)))</f>
        <v/>
      </c>
      <c r="D751" s="402" t="str">
        <f t="shared" si="201"/>
        <v/>
      </c>
      <c r="E751" s="403" t="str">
        <f>IF($B751="-","",INDEX('Res.Aux.'!$A$12:$AE$722,MATCH($B751,'Res.Aux.'!$Y$12:$Y$722,0),MATCH(E$6,'Res.Aux.'!$A$14:$AE$14,0)))</f>
        <v/>
      </c>
      <c r="F751" s="402" t="str">
        <f t="shared" si="202"/>
        <v/>
      </c>
      <c r="G751" s="404" t="str">
        <f>IF($B751="-","",INDEX('Res.Aux.'!$A$12:$AE$722,MATCH($B751,'Res.Aux.'!$Y$12:$Y$722,0),MATCH(G$6,'Res.Aux.'!$A$14:$AE$14,0)))</f>
        <v/>
      </c>
      <c r="H751" s="405" t="str">
        <f>IF($B751="-","",Datos!$I$16)</f>
        <v/>
      </c>
      <c r="I751" s="406" t="str">
        <f>IF($C751="","",Datos!$G$16)</f>
        <v/>
      </c>
      <c r="J751" s="407" t="str">
        <f>IF($B751="-","",INDEX('Res.Aux.'!$A$12:$AE$722,MATCH($B751,'Res.Aux.'!$Y$12:$Y$722,0),MATCH(J$6,'Res.Aux.'!$A$14:$AE$14,0)))</f>
        <v/>
      </c>
      <c r="K751" s="408" t="str">
        <f>IF($C751="","",Datos!$H$26)</f>
        <v/>
      </c>
      <c r="L751" s="409" t="str">
        <f>IF($I751="","",INDEX(Datos!$D$25:$I$33,MATCH('G. VAR. MAKRO'!$M751,Datos!$E$25:$E$33,0),MATCH('G. VAR. MAKRO'!$L$6,Datos!$D$26:$I$26,0)))</f>
        <v/>
      </c>
      <c r="M751" s="407" t="str">
        <f>IF($I751="","",INDEX('Res.Aux.'!$A$12:$AE$722,MATCH($B751,'Res.Aux.'!$Y$12:$Y$722,0),MATCH(M$6,'Res.Aux.'!$A$22:$AE$22,0)))</f>
        <v/>
      </c>
      <c r="N751" s="410" t="str">
        <f>IF($B751="-","",INDEX('Res.Aux.'!$A$12:$AE$722,MATCH($B751,'Res.Aux.'!$Y$12:$Y$722,0),MATCH(N$6,'Res.Aux.'!$A$14:$AE$14,0)))</f>
        <v/>
      </c>
      <c r="O751" s="411"/>
      <c r="P751" s="412" t="str">
        <f t="shared" si="200"/>
        <v/>
      </c>
      <c r="Q751" s="413" t="str">
        <f t="shared" si="203"/>
        <v>ù</v>
      </c>
      <c r="R751" s="414" t="str">
        <f>IF($B751="-","",INDEX('Res.Aux.'!$A$12:$AE$722,MATCH($B751,'Res.Aux.'!$Y$12:$Y$722,0),MATCH(R$6,'Res.Aux.'!$A$15:$AE$15,0)))</f>
        <v/>
      </c>
      <c r="S751" s="415" t="str">
        <f>IF($B751="-","",INDEX('Res.Aux.'!$A$12:$AE$722,MATCH($B751,'Res.Aux.'!$Y$12:$Y$722,0),MATCH(S$6,'Res.Aux.'!$A$15:$AE$15,0)))</f>
        <v/>
      </c>
      <c r="T751" s="415" t="str">
        <f>IF($B751="-","",INDEX('Res.Aux.'!$A$12:$AE$722,MATCH($B751,'Res.Aux.'!$Y$12:$Y$722,0),MATCH(T$6,'Res.Aux.'!$A$15:$AE$15,0)))</f>
        <v/>
      </c>
      <c r="U751" s="416" t="str">
        <f>IF($B751="-","",INDEX('Res.Aux.'!$A$12:$AE$722,MATCH($B751,'Res.Aux.'!$Y$12:$Y$722,0),MATCH(U$6,'Res.Aux.'!$A$15:$AE$15,0)))</f>
        <v/>
      </c>
      <c r="V751" s="417"/>
      <c r="W751" s="414" t="str">
        <f t="shared" si="204"/>
        <v>-</v>
      </c>
      <c r="X751" s="415" t="str">
        <f t="shared" si="205"/>
        <v>-</v>
      </c>
      <c r="Y751" s="415" t="str">
        <f t="shared" si="206"/>
        <v>-</v>
      </c>
      <c r="Z751" s="416" t="str">
        <f t="shared" si="207"/>
        <v>-</v>
      </c>
      <c r="AA751" s="417"/>
      <c r="AB751" s="414" t="str">
        <f t="shared" si="208"/>
        <v>-</v>
      </c>
      <c r="AC751" s="415" t="str">
        <f t="shared" si="209"/>
        <v>-</v>
      </c>
      <c r="AD751" s="415" t="str">
        <f t="shared" si="210"/>
        <v>-</v>
      </c>
      <c r="AE751" s="416" t="str">
        <f t="shared" si="211"/>
        <v>-</v>
      </c>
      <c r="AF751" s="417"/>
      <c r="AG751" s="410" t="str">
        <f t="shared" si="212"/>
        <v>-</v>
      </c>
      <c r="AH751" s="417"/>
      <c r="AI751" s="418" t="str">
        <f t="shared" si="213"/>
        <v>ù</v>
      </c>
      <c r="AJ751" s="419" t="str">
        <f t="shared" si="214"/>
        <v>~</v>
      </c>
      <c r="AK751" s="417"/>
      <c r="AL751" s="414" t="str">
        <f t="shared" si="215"/>
        <v>-</v>
      </c>
      <c r="AM751" s="416" t="str">
        <f t="shared" si="216"/>
        <v>-</v>
      </c>
    </row>
    <row r="752" spans="2:39" ht="15" x14ac:dyDescent="0.3">
      <c r="B752" s="400" t="str">
        <f>IF(MAX(B$7:B751)+1&gt;MAX('Res.Aux.'!$Y$23:$Y$722),"-",MAX(B$7:B751)+1)</f>
        <v>-</v>
      </c>
      <c r="C752" s="401" t="str">
        <f>IF($B752="-","",INDEX('Res.Aux.'!$A$12:$AE$722,MATCH($B752,'Res.Aux.'!$Y$12:$Y$722,0),MATCH(C$6,'Res.Aux.'!$A$14:$AE$14,0)))</f>
        <v/>
      </c>
      <c r="D752" s="402" t="str">
        <f t="shared" si="201"/>
        <v/>
      </c>
      <c r="E752" s="403" t="str">
        <f>IF($B752="-","",INDEX('Res.Aux.'!$A$12:$AE$722,MATCH($B752,'Res.Aux.'!$Y$12:$Y$722,0),MATCH(E$6,'Res.Aux.'!$A$14:$AE$14,0)))</f>
        <v/>
      </c>
      <c r="F752" s="402" t="str">
        <f t="shared" si="202"/>
        <v/>
      </c>
      <c r="G752" s="404" t="str">
        <f>IF($B752="-","",INDEX('Res.Aux.'!$A$12:$AE$722,MATCH($B752,'Res.Aux.'!$Y$12:$Y$722,0),MATCH(G$6,'Res.Aux.'!$A$14:$AE$14,0)))</f>
        <v/>
      </c>
      <c r="H752" s="405" t="str">
        <f>IF($B752="-","",Datos!$I$16)</f>
        <v/>
      </c>
      <c r="I752" s="406" t="str">
        <f>IF($C752="","",Datos!$G$16)</f>
        <v/>
      </c>
      <c r="J752" s="407" t="str">
        <f>IF($B752="-","",INDEX('Res.Aux.'!$A$12:$AE$722,MATCH($B752,'Res.Aux.'!$Y$12:$Y$722,0),MATCH(J$6,'Res.Aux.'!$A$14:$AE$14,0)))</f>
        <v/>
      </c>
      <c r="K752" s="408" t="str">
        <f>IF($C752="","",Datos!$H$26)</f>
        <v/>
      </c>
      <c r="L752" s="409" t="str">
        <f>IF($I752="","",INDEX(Datos!$D$25:$I$33,MATCH('G. VAR. MAKRO'!$M752,Datos!$E$25:$E$33,0),MATCH('G. VAR. MAKRO'!$L$6,Datos!$D$26:$I$26,0)))</f>
        <v/>
      </c>
      <c r="M752" s="407" t="str">
        <f>IF($I752="","",INDEX('Res.Aux.'!$A$12:$AE$722,MATCH($B752,'Res.Aux.'!$Y$12:$Y$722,0),MATCH(M$6,'Res.Aux.'!$A$22:$AE$22,0)))</f>
        <v/>
      </c>
      <c r="N752" s="410" t="str">
        <f>IF($B752="-","",INDEX('Res.Aux.'!$A$12:$AE$722,MATCH($B752,'Res.Aux.'!$Y$12:$Y$722,0),MATCH(N$6,'Res.Aux.'!$A$14:$AE$14,0)))</f>
        <v/>
      </c>
      <c r="O752" s="411"/>
      <c r="P752" s="412" t="str">
        <f t="shared" si="200"/>
        <v/>
      </c>
      <c r="Q752" s="413" t="str">
        <f t="shared" si="203"/>
        <v>ù</v>
      </c>
      <c r="R752" s="414" t="str">
        <f>IF($B752="-","",INDEX('Res.Aux.'!$A$12:$AE$722,MATCH($B752,'Res.Aux.'!$Y$12:$Y$722,0),MATCH(R$6,'Res.Aux.'!$A$15:$AE$15,0)))</f>
        <v/>
      </c>
      <c r="S752" s="415" t="str">
        <f>IF($B752="-","",INDEX('Res.Aux.'!$A$12:$AE$722,MATCH($B752,'Res.Aux.'!$Y$12:$Y$722,0),MATCH(S$6,'Res.Aux.'!$A$15:$AE$15,0)))</f>
        <v/>
      </c>
      <c r="T752" s="415" t="str">
        <f>IF($B752="-","",INDEX('Res.Aux.'!$A$12:$AE$722,MATCH($B752,'Res.Aux.'!$Y$12:$Y$722,0),MATCH(T$6,'Res.Aux.'!$A$15:$AE$15,0)))</f>
        <v/>
      </c>
      <c r="U752" s="416" t="str">
        <f>IF($B752="-","",INDEX('Res.Aux.'!$A$12:$AE$722,MATCH($B752,'Res.Aux.'!$Y$12:$Y$722,0),MATCH(U$6,'Res.Aux.'!$A$15:$AE$15,0)))</f>
        <v/>
      </c>
      <c r="V752" s="417"/>
      <c r="W752" s="414" t="str">
        <f t="shared" si="204"/>
        <v>-</v>
      </c>
      <c r="X752" s="415" t="str">
        <f t="shared" si="205"/>
        <v>-</v>
      </c>
      <c r="Y752" s="415" t="str">
        <f t="shared" si="206"/>
        <v>-</v>
      </c>
      <c r="Z752" s="416" t="str">
        <f t="shared" si="207"/>
        <v>-</v>
      </c>
      <c r="AA752" s="417"/>
      <c r="AB752" s="414" t="str">
        <f t="shared" si="208"/>
        <v>-</v>
      </c>
      <c r="AC752" s="415" t="str">
        <f t="shared" si="209"/>
        <v>-</v>
      </c>
      <c r="AD752" s="415" t="str">
        <f t="shared" si="210"/>
        <v>-</v>
      </c>
      <c r="AE752" s="416" t="str">
        <f t="shared" si="211"/>
        <v>-</v>
      </c>
      <c r="AF752" s="417"/>
      <c r="AG752" s="410" t="str">
        <f t="shared" si="212"/>
        <v>-</v>
      </c>
      <c r="AH752" s="417"/>
      <c r="AI752" s="418" t="str">
        <f t="shared" si="213"/>
        <v>ù</v>
      </c>
      <c r="AJ752" s="419" t="str">
        <f t="shared" si="214"/>
        <v>~</v>
      </c>
      <c r="AK752" s="417"/>
      <c r="AL752" s="414" t="str">
        <f t="shared" si="215"/>
        <v>-</v>
      </c>
      <c r="AM752" s="416" t="str">
        <f t="shared" si="216"/>
        <v>-</v>
      </c>
    </row>
    <row r="753" spans="2:39" ht="15" x14ac:dyDescent="0.3">
      <c r="B753" s="400" t="str">
        <f>IF(MAX(B$7:B752)+1&gt;MAX('Res.Aux.'!$Y$23:$Y$722),"-",MAX(B$7:B752)+1)</f>
        <v>-</v>
      </c>
      <c r="C753" s="401" t="str">
        <f>IF($B753="-","",INDEX('Res.Aux.'!$A$12:$AE$722,MATCH($B753,'Res.Aux.'!$Y$12:$Y$722,0),MATCH(C$6,'Res.Aux.'!$A$14:$AE$14,0)))</f>
        <v/>
      </c>
      <c r="D753" s="402" t="str">
        <f t="shared" si="201"/>
        <v/>
      </c>
      <c r="E753" s="403" t="str">
        <f>IF($B753="-","",INDEX('Res.Aux.'!$A$12:$AE$722,MATCH($B753,'Res.Aux.'!$Y$12:$Y$722,0),MATCH(E$6,'Res.Aux.'!$A$14:$AE$14,0)))</f>
        <v/>
      </c>
      <c r="F753" s="402" t="str">
        <f t="shared" si="202"/>
        <v/>
      </c>
      <c r="G753" s="404" t="str">
        <f>IF($B753="-","",INDEX('Res.Aux.'!$A$12:$AE$722,MATCH($B753,'Res.Aux.'!$Y$12:$Y$722,0),MATCH(G$6,'Res.Aux.'!$A$14:$AE$14,0)))</f>
        <v/>
      </c>
      <c r="H753" s="405" t="str">
        <f>IF($B753="-","",Datos!$I$16)</f>
        <v/>
      </c>
      <c r="I753" s="406" t="str">
        <f>IF($C753="","",Datos!$G$16)</f>
        <v/>
      </c>
      <c r="J753" s="407" t="str">
        <f>IF($B753="-","",INDEX('Res.Aux.'!$A$12:$AE$722,MATCH($B753,'Res.Aux.'!$Y$12:$Y$722,0),MATCH(J$6,'Res.Aux.'!$A$14:$AE$14,0)))</f>
        <v/>
      </c>
      <c r="K753" s="408" t="str">
        <f>IF($C753="","",Datos!$H$26)</f>
        <v/>
      </c>
      <c r="L753" s="409" t="str">
        <f>IF($I753="","",INDEX(Datos!$D$25:$I$33,MATCH('G. VAR. MAKRO'!$M753,Datos!$E$25:$E$33,0),MATCH('G. VAR. MAKRO'!$L$6,Datos!$D$26:$I$26,0)))</f>
        <v/>
      </c>
      <c r="M753" s="407" t="str">
        <f>IF($I753="","",INDEX('Res.Aux.'!$A$12:$AE$722,MATCH($B753,'Res.Aux.'!$Y$12:$Y$722,0),MATCH(M$6,'Res.Aux.'!$A$22:$AE$22,0)))</f>
        <v/>
      </c>
      <c r="N753" s="410" t="str">
        <f>IF($B753="-","",INDEX('Res.Aux.'!$A$12:$AE$722,MATCH($B753,'Res.Aux.'!$Y$12:$Y$722,0),MATCH(N$6,'Res.Aux.'!$A$14:$AE$14,0)))</f>
        <v/>
      </c>
      <c r="O753" s="411"/>
      <c r="P753" s="412" t="str">
        <f t="shared" si="200"/>
        <v/>
      </c>
      <c r="Q753" s="413" t="str">
        <f t="shared" si="203"/>
        <v>ù</v>
      </c>
      <c r="R753" s="414" t="str">
        <f>IF($B753="-","",INDEX('Res.Aux.'!$A$12:$AE$722,MATCH($B753,'Res.Aux.'!$Y$12:$Y$722,0),MATCH(R$6,'Res.Aux.'!$A$15:$AE$15,0)))</f>
        <v/>
      </c>
      <c r="S753" s="415" t="str">
        <f>IF($B753="-","",INDEX('Res.Aux.'!$A$12:$AE$722,MATCH($B753,'Res.Aux.'!$Y$12:$Y$722,0),MATCH(S$6,'Res.Aux.'!$A$15:$AE$15,0)))</f>
        <v/>
      </c>
      <c r="T753" s="415" t="str">
        <f>IF($B753="-","",INDEX('Res.Aux.'!$A$12:$AE$722,MATCH($B753,'Res.Aux.'!$Y$12:$Y$722,0),MATCH(T$6,'Res.Aux.'!$A$15:$AE$15,0)))</f>
        <v/>
      </c>
      <c r="U753" s="416" t="str">
        <f>IF($B753="-","",INDEX('Res.Aux.'!$A$12:$AE$722,MATCH($B753,'Res.Aux.'!$Y$12:$Y$722,0),MATCH(U$6,'Res.Aux.'!$A$15:$AE$15,0)))</f>
        <v/>
      </c>
      <c r="V753" s="417"/>
      <c r="W753" s="414" t="str">
        <f t="shared" si="204"/>
        <v>-</v>
      </c>
      <c r="X753" s="415" t="str">
        <f t="shared" si="205"/>
        <v>-</v>
      </c>
      <c r="Y753" s="415" t="str">
        <f t="shared" si="206"/>
        <v>-</v>
      </c>
      <c r="Z753" s="416" t="str">
        <f t="shared" si="207"/>
        <v>-</v>
      </c>
      <c r="AA753" s="417"/>
      <c r="AB753" s="414" t="str">
        <f t="shared" si="208"/>
        <v>-</v>
      </c>
      <c r="AC753" s="415" t="str">
        <f t="shared" si="209"/>
        <v>-</v>
      </c>
      <c r="AD753" s="415" t="str">
        <f t="shared" si="210"/>
        <v>-</v>
      </c>
      <c r="AE753" s="416" t="str">
        <f t="shared" si="211"/>
        <v>-</v>
      </c>
      <c r="AF753" s="417"/>
      <c r="AG753" s="410" t="str">
        <f t="shared" si="212"/>
        <v>-</v>
      </c>
      <c r="AH753" s="417"/>
      <c r="AI753" s="418" t="str">
        <f t="shared" si="213"/>
        <v>ù</v>
      </c>
      <c r="AJ753" s="419" t="str">
        <f t="shared" si="214"/>
        <v>~</v>
      </c>
      <c r="AK753" s="417"/>
      <c r="AL753" s="414" t="str">
        <f t="shared" si="215"/>
        <v>-</v>
      </c>
      <c r="AM753" s="416" t="str">
        <f t="shared" si="216"/>
        <v>-</v>
      </c>
    </row>
    <row r="754" spans="2:39" ht="15" x14ac:dyDescent="0.3">
      <c r="B754" s="400" t="str">
        <f>IF(MAX(B$7:B753)+1&gt;MAX('Res.Aux.'!$Y$23:$Y$722),"-",MAX(B$7:B753)+1)</f>
        <v>-</v>
      </c>
      <c r="C754" s="401" t="str">
        <f>IF($B754="-","",INDEX('Res.Aux.'!$A$12:$AE$722,MATCH($B754,'Res.Aux.'!$Y$12:$Y$722,0),MATCH(C$6,'Res.Aux.'!$A$14:$AE$14,0)))</f>
        <v/>
      </c>
      <c r="D754" s="402" t="str">
        <f t="shared" si="201"/>
        <v/>
      </c>
      <c r="E754" s="403" t="str">
        <f>IF($B754="-","",INDEX('Res.Aux.'!$A$12:$AE$722,MATCH($B754,'Res.Aux.'!$Y$12:$Y$722,0),MATCH(E$6,'Res.Aux.'!$A$14:$AE$14,0)))</f>
        <v/>
      </c>
      <c r="F754" s="402" t="str">
        <f t="shared" si="202"/>
        <v/>
      </c>
      <c r="G754" s="404" t="str">
        <f>IF($B754="-","",INDEX('Res.Aux.'!$A$12:$AE$722,MATCH($B754,'Res.Aux.'!$Y$12:$Y$722,0),MATCH(G$6,'Res.Aux.'!$A$14:$AE$14,0)))</f>
        <v/>
      </c>
      <c r="H754" s="405" t="str">
        <f>IF($B754="-","",Datos!$I$16)</f>
        <v/>
      </c>
      <c r="I754" s="406" t="str">
        <f>IF($C754="","",Datos!$G$16)</f>
        <v/>
      </c>
      <c r="J754" s="407" t="str">
        <f>IF($B754="-","",INDEX('Res.Aux.'!$A$12:$AE$722,MATCH($B754,'Res.Aux.'!$Y$12:$Y$722,0),MATCH(J$6,'Res.Aux.'!$A$14:$AE$14,0)))</f>
        <v/>
      </c>
      <c r="K754" s="408" t="str">
        <f>IF($C754="","",Datos!$H$26)</f>
        <v/>
      </c>
      <c r="L754" s="409" t="str">
        <f>IF($I754="","",INDEX(Datos!$D$25:$I$33,MATCH('G. VAR. MAKRO'!$M754,Datos!$E$25:$E$33,0),MATCH('G. VAR. MAKRO'!$L$6,Datos!$D$26:$I$26,0)))</f>
        <v/>
      </c>
      <c r="M754" s="407" t="str">
        <f>IF($I754="","",INDEX('Res.Aux.'!$A$12:$AE$722,MATCH($B754,'Res.Aux.'!$Y$12:$Y$722,0),MATCH(M$6,'Res.Aux.'!$A$22:$AE$22,0)))</f>
        <v/>
      </c>
      <c r="N754" s="410" t="str">
        <f>IF($B754="-","",INDEX('Res.Aux.'!$A$12:$AE$722,MATCH($B754,'Res.Aux.'!$Y$12:$Y$722,0),MATCH(N$6,'Res.Aux.'!$A$14:$AE$14,0)))</f>
        <v/>
      </c>
      <c r="O754" s="411"/>
      <c r="P754" s="412" t="str">
        <f t="shared" si="200"/>
        <v/>
      </c>
      <c r="Q754" s="413" t="str">
        <f t="shared" si="203"/>
        <v>ù</v>
      </c>
      <c r="R754" s="414" t="str">
        <f>IF($B754="-","",INDEX('Res.Aux.'!$A$12:$AE$722,MATCH($B754,'Res.Aux.'!$Y$12:$Y$722,0),MATCH(R$6,'Res.Aux.'!$A$15:$AE$15,0)))</f>
        <v/>
      </c>
      <c r="S754" s="415" t="str">
        <f>IF($B754="-","",INDEX('Res.Aux.'!$A$12:$AE$722,MATCH($B754,'Res.Aux.'!$Y$12:$Y$722,0),MATCH(S$6,'Res.Aux.'!$A$15:$AE$15,0)))</f>
        <v/>
      </c>
      <c r="T754" s="415" t="str">
        <f>IF($B754="-","",INDEX('Res.Aux.'!$A$12:$AE$722,MATCH($B754,'Res.Aux.'!$Y$12:$Y$722,0),MATCH(T$6,'Res.Aux.'!$A$15:$AE$15,0)))</f>
        <v/>
      </c>
      <c r="U754" s="416" t="str">
        <f>IF($B754="-","",INDEX('Res.Aux.'!$A$12:$AE$722,MATCH($B754,'Res.Aux.'!$Y$12:$Y$722,0),MATCH(U$6,'Res.Aux.'!$A$15:$AE$15,0)))</f>
        <v/>
      </c>
      <c r="V754" s="417"/>
      <c r="W754" s="414" t="str">
        <f t="shared" si="204"/>
        <v>-</v>
      </c>
      <c r="X754" s="415" t="str">
        <f t="shared" si="205"/>
        <v>-</v>
      </c>
      <c r="Y754" s="415" t="str">
        <f t="shared" si="206"/>
        <v>-</v>
      </c>
      <c r="Z754" s="416" t="str">
        <f t="shared" si="207"/>
        <v>-</v>
      </c>
      <c r="AA754" s="417"/>
      <c r="AB754" s="414" t="str">
        <f t="shared" si="208"/>
        <v>-</v>
      </c>
      <c r="AC754" s="415" t="str">
        <f t="shared" si="209"/>
        <v>-</v>
      </c>
      <c r="AD754" s="415" t="str">
        <f t="shared" si="210"/>
        <v>-</v>
      </c>
      <c r="AE754" s="416" t="str">
        <f t="shared" si="211"/>
        <v>-</v>
      </c>
      <c r="AF754" s="417"/>
      <c r="AG754" s="410" t="str">
        <f t="shared" si="212"/>
        <v>-</v>
      </c>
      <c r="AH754" s="417"/>
      <c r="AI754" s="418" t="str">
        <f t="shared" si="213"/>
        <v>ù</v>
      </c>
      <c r="AJ754" s="419" t="str">
        <f t="shared" si="214"/>
        <v>~</v>
      </c>
      <c r="AK754" s="417"/>
      <c r="AL754" s="414" t="str">
        <f t="shared" si="215"/>
        <v>-</v>
      </c>
      <c r="AM754" s="416" t="str">
        <f t="shared" si="216"/>
        <v>-</v>
      </c>
    </row>
    <row r="755" spans="2:39" ht="15" x14ac:dyDescent="0.3">
      <c r="B755" s="400" t="str">
        <f>IF(MAX(B$7:B754)+1&gt;MAX('Res.Aux.'!$Y$23:$Y$722),"-",MAX(B$7:B754)+1)</f>
        <v>-</v>
      </c>
      <c r="C755" s="401" t="str">
        <f>IF($B755="-","",INDEX('Res.Aux.'!$A$12:$AE$722,MATCH($B755,'Res.Aux.'!$Y$12:$Y$722,0),MATCH(C$6,'Res.Aux.'!$A$14:$AE$14,0)))</f>
        <v/>
      </c>
      <c r="D755" s="402" t="str">
        <f t="shared" si="201"/>
        <v/>
      </c>
      <c r="E755" s="403" t="str">
        <f>IF($B755="-","",INDEX('Res.Aux.'!$A$12:$AE$722,MATCH($B755,'Res.Aux.'!$Y$12:$Y$722,0),MATCH(E$6,'Res.Aux.'!$A$14:$AE$14,0)))</f>
        <v/>
      </c>
      <c r="F755" s="402" t="str">
        <f t="shared" si="202"/>
        <v/>
      </c>
      <c r="G755" s="404" t="str">
        <f>IF($B755="-","",INDEX('Res.Aux.'!$A$12:$AE$722,MATCH($B755,'Res.Aux.'!$Y$12:$Y$722,0),MATCH(G$6,'Res.Aux.'!$A$14:$AE$14,0)))</f>
        <v/>
      </c>
      <c r="H755" s="405" t="str">
        <f>IF($B755="-","",Datos!$I$16)</f>
        <v/>
      </c>
      <c r="I755" s="406" t="str">
        <f>IF($C755="","",Datos!$G$16)</f>
        <v/>
      </c>
      <c r="J755" s="407" t="str">
        <f>IF($B755="-","",INDEX('Res.Aux.'!$A$12:$AE$722,MATCH($B755,'Res.Aux.'!$Y$12:$Y$722,0),MATCH(J$6,'Res.Aux.'!$A$14:$AE$14,0)))</f>
        <v/>
      </c>
      <c r="K755" s="408" t="str">
        <f>IF($C755="","",Datos!$H$26)</f>
        <v/>
      </c>
      <c r="L755" s="409" t="str">
        <f>IF($I755="","",INDEX(Datos!$D$25:$I$33,MATCH('G. VAR. MAKRO'!$M755,Datos!$E$25:$E$33,0),MATCH('G. VAR. MAKRO'!$L$6,Datos!$D$26:$I$26,0)))</f>
        <v/>
      </c>
      <c r="M755" s="407" t="str">
        <f>IF($I755="","",INDEX('Res.Aux.'!$A$12:$AE$722,MATCH($B755,'Res.Aux.'!$Y$12:$Y$722,0),MATCH(M$6,'Res.Aux.'!$A$22:$AE$22,0)))</f>
        <v/>
      </c>
      <c r="N755" s="410" t="str">
        <f>IF($B755="-","",INDEX('Res.Aux.'!$A$12:$AE$722,MATCH($B755,'Res.Aux.'!$Y$12:$Y$722,0),MATCH(N$6,'Res.Aux.'!$A$14:$AE$14,0)))</f>
        <v/>
      </c>
      <c r="O755" s="411"/>
      <c r="P755" s="412" t="str">
        <f t="shared" si="200"/>
        <v/>
      </c>
      <c r="Q755" s="413" t="str">
        <f t="shared" si="203"/>
        <v>ù</v>
      </c>
      <c r="R755" s="414" t="str">
        <f>IF($B755="-","",INDEX('Res.Aux.'!$A$12:$AE$722,MATCH($B755,'Res.Aux.'!$Y$12:$Y$722,0),MATCH(R$6,'Res.Aux.'!$A$15:$AE$15,0)))</f>
        <v/>
      </c>
      <c r="S755" s="415" t="str">
        <f>IF($B755="-","",INDEX('Res.Aux.'!$A$12:$AE$722,MATCH($B755,'Res.Aux.'!$Y$12:$Y$722,0),MATCH(S$6,'Res.Aux.'!$A$15:$AE$15,0)))</f>
        <v/>
      </c>
      <c r="T755" s="415" t="str">
        <f>IF($B755="-","",INDEX('Res.Aux.'!$A$12:$AE$722,MATCH($B755,'Res.Aux.'!$Y$12:$Y$722,0),MATCH(T$6,'Res.Aux.'!$A$15:$AE$15,0)))</f>
        <v/>
      </c>
      <c r="U755" s="416" t="str">
        <f>IF($B755="-","",INDEX('Res.Aux.'!$A$12:$AE$722,MATCH($B755,'Res.Aux.'!$Y$12:$Y$722,0),MATCH(U$6,'Res.Aux.'!$A$15:$AE$15,0)))</f>
        <v/>
      </c>
      <c r="V755" s="417"/>
      <c r="W755" s="414" t="str">
        <f t="shared" si="204"/>
        <v>-</v>
      </c>
      <c r="X755" s="415" t="str">
        <f t="shared" si="205"/>
        <v>-</v>
      </c>
      <c r="Y755" s="415" t="str">
        <f t="shared" si="206"/>
        <v>-</v>
      </c>
      <c r="Z755" s="416" t="str">
        <f t="shared" si="207"/>
        <v>-</v>
      </c>
      <c r="AA755" s="417"/>
      <c r="AB755" s="414" t="str">
        <f t="shared" si="208"/>
        <v>-</v>
      </c>
      <c r="AC755" s="415" t="str">
        <f t="shared" si="209"/>
        <v>-</v>
      </c>
      <c r="AD755" s="415" t="str">
        <f t="shared" si="210"/>
        <v>-</v>
      </c>
      <c r="AE755" s="416" t="str">
        <f t="shared" si="211"/>
        <v>-</v>
      </c>
      <c r="AF755" s="417"/>
      <c r="AG755" s="410" t="str">
        <f t="shared" si="212"/>
        <v>-</v>
      </c>
      <c r="AH755" s="417"/>
      <c r="AI755" s="418" t="str">
        <f t="shared" si="213"/>
        <v>ù</v>
      </c>
      <c r="AJ755" s="419" t="str">
        <f t="shared" si="214"/>
        <v>~</v>
      </c>
      <c r="AK755" s="417"/>
      <c r="AL755" s="414" t="str">
        <f t="shared" si="215"/>
        <v>-</v>
      </c>
      <c r="AM755" s="416" t="str">
        <f t="shared" si="216"/>
        <v>-</v>
      </c>
    </row>
    <row r="756" spans="2:39" ht="15" x14ac:dyDescent="0.3">
      <c r="B756" s="400" t="str">
        <f>IF(MAX(B$7:B755)+1&gt;MAX('Res.Aux.'!$Y$23:$Y$722),"-",MAX(B$7:B755)+1)</f>
        <v>-</v>
      </c>
      <c r="C756" s="401" t="str">
        <f>IF($B756="-","",INDEX('Res.Aux.'!$A$12:$AE$722,MATCH($B756,'Res.Aux.'!$Y$12:$Y$722,0),MATCH(C$6,'Res.Aux.'!$A$14:$AE$14,0)))</f>
        <v/>
      </c>
      <c r="D756" s="402" t="str">
        <f t="shared" si="201"/>
        <v/>
      </c>
      <c r="E756" s="403" t="str">
        <f>IF($B756="-","",INDEX('Res.Aux.'!$A$12:$AE$722,MATCH($B756,'Res.Aux.'!$Y$12:$Y$722,0),MATCH(E$6,'Res.Aux.'!$A$14:$AE$14,0)))</f>
        <v/>
      </c>
      <c r="F756" s="402" t="str">
        <f t="shared" si="202"/>
        <v/>
      </c>
      <c r="G756" s="404" t="str">
        <f>IF($B756="-","",INDEX('Res.Aux.'!$A$12:$AE$722,MATCH($B756,'Res.Aux.'!$Y$12:$Y$722,0),MATCH(G$6,'Res.Aux.'!$A$14:$AE$14,0)))</f>
        <v/>
      </c>
      <c r="H756" s="405" t="str">
        <f>IF($B756="-","",Datos!$I$16)</f>
        <v/>
      </c>
      <c r="I756" s="406" t="str">
        <f>IF($C756="","",Datos!$G$16)</f>
        <v/>
      </c>
      <c r="J756" s="407" t="str">
        <f>IF($B756="-","",INDEX('Res.Aux.'!$A$12:$AE$722,MATCH($B756,'Res.Aux.'!$Y$12:$Y$722,0),MATCH(J$6,'Res.Aux.'!$A$14:$AE$14,0)))</f>
        <v/>
      </c>
      <c r="K756" s="408" t="str">
        <f>IF($C756="","",Datos!$H$26)</f>
        <v/>
      </c>
      <c r="L756" s="409" t="str">
        <f>IF($I756="","",INDEX(Datos!$D$25:$I$33,MATCH('G. VAR. MAKRO'!$M756,Datos!$E$25:$E$33,0),MATCH('G. VAR. MAKRO'!$L$6,Datos!$D$26:$I$26,0)))</f>
        <v/>
      </c>
      <c r="M756" s="407" t="str">
        <f>IF($I756="","",INDEX('Res.Aux.'!$A$12:$AE$722,MATCH($B756,'Res.Aux.'!$Y$12:$Y$722,0),MATCH(M$6,'Res.Aux.'!$A$22:$AE$22,0)))</f>
        <v/>
      </c>
      <c r="N756" s="410" t="str">
        <f>IF($B756="-","",INDEX('Res.Aux.'!$A$12:$AE$722,MATCH($B756,'Res.Aux.'!$Y$12:$Y$722,0),MATCH(N$6,'Res.Aux.'!$A$14:$AE$14,0)))</f>
        <v/>
      </c>
      <c r="O756" s="411"/>
      <c r="P756" s="412" t="str">
        <f t="shared" si="200"/>
        <v/>
      </c>
      <c r="Q756" s="413" t="str">
        <f t="shared" si="203"/>
        <v>ù</v>
      </c>
      <c r="R756" s="414" t="str">
        <f>IF($B756="-","",INDEX('Res.Aux.'!$A$12:$AE$722,MATCH($B756,'Res.Aux.'!$Y$12:$Y$722,0),MATCH(R$6,'Res.Aux.'!$A$15:$AE$15,0)))</f>
        <v/>
      </c>
      <c r="S756" s="415" t="str">
        <f>IF($B756="-","",INDEX('Res.Aux.'!$A$12:$AE$722,MATCH($B756,'Res.Aux.'!$Y$12:$Y$722,0),MATCH(S$6,'Res.Aux.'!$A$15:$AE$15,0)))</f>
        <v/>
      </c>
      <c r="T756" s="415" t="str">
        <f>IF($B756="-","",INDEX('Res.Aux.'!$A$12:$AE$722,MATCH($B756,'Res.Aux.'!$Y$12:$Y$722,0),MATCH(T$6,'Res.Aux.'!$A$15:$AE$15,0)))</f>
        <v/>
      </c>
      <c r="U756" s="416" t="str">
        <f>IF($B756="-","",INDEX('Res.Aux.'!$A$12:$AE$722,MATCH($B756,'Res.Aux.'!$Y$12:$Y$722,0),MATCH(U$6,'Res.Aux.'!$A$15:$AE$15,0)))</f>
        <v/>
      </c>
      <c r="V756" s="417"/>
      <c r="W756" s="414" t="str">
        <f t="shared" si="204"/>
        <v>-</v>
      </c>
      <c r="X756" s="415" t="str">
        <f t="shared" si="205"/>
        <v>-</v>
      </c>
      <c r="Y756" s="415" t="str">
        <f t="shared" si="206"/>
        <v>-</v>
      </c>
      <c r="Z756" s="416" t="str">
        <f t="shared" si="207"/>
        <v>-</v>
      </c>
      <c r="AA756" s="417"/>
      <c r="AB756" s="414" t="str">
        <f t="shared" si="208"/>
        <v>-</v>
      </c>
      <c r="AC756" s="415" t="str">
        <f t="shared" si="209"/>
        <v>-</v>
      </c>
      <c r="AD756" s="415" t="str">
        <f t="shared" si="210"/>
        <v>-</v>
      </c>
      <c r="AE756" s="416" t="str">
        <f t="shared" si="211"/>
        <v>-</v>
      </c>
      <c r="AF756" s="417"/>
      <c r="AG756" s="410" t="str">
        <f t="shared" si="212"/>
        <v>-</v>
      </c>
      <c r="AH756" s="417"/>
      <c r="AI756" s="418" t="str">
        <f t="shared" si="213"/>
        <v>ù</v>
      </c>
      <c r="AJ756" s="419" t="str">
        <f t="shared" si="214"/>
        <v>~</v>
      </c>
      <c r="AK756" s="417"/>
      <c r="AL756" s="414" t="str">
        <f t="shared" si="215"/>
        <v>-</v>
      </c>
      <c r="AM756" s="416" t="str">
        <f t="shared" si="216"/>
        <v>-</v>
      </c>
    </row>
    <row r="757" spans="2:39" ht="15" x14ac:dyDescent="0.3">
      <c r="B757" s="400" t="str">
        <f>IF(MAX(B$7:B756)+1&gt;MAX('Res.Aux.'!$Y$23:$Y$722),"-",MAX(B$7:B756)+1)</f>
        <v>-</v>
      </c>
      <c r="C757" s="401" t="str">
        <f>IF($B757="-","",INDEX('Res.Aux.'!$A$12:$AE$722,MATCH($B757,'Res.Aux.'!$Y$12:$Y$722,0),MATCH(C$6,'Res.Aux.'!$A$14:$AE$14,0)))</f>
        <v/>
      </c>
      <c r="D757" s="402" t="str">
        <f t="shared" si="201"/>
        <v/>
      </c>
      <c r="E757" s="403" t="str">
        <f>IF($B757="-","",INDEX('Res.Aux.'!$A$12:$AE$722,MATCH($B757,'Res.Aux.'!$Y$12:$Y$722,0),MATCH(E$6,'Res.Aux.'!$A$14:$AE$14,0)))</f>
        <v/>
      </c>
      <c r="F757" s="402" t="str">
        <f t="shared" si="202"/>
        <v/>
      </c>
      <c r="G757" s="404" t="str">
        <f>IF($B757="-","",INDEX('Res.Aux.'!$A$12:$AE$722,MATCH($B757,'Res.Aux.'!$Y$12:$Y$722,0),MATCH(G$6,'Res.Aux.'!$A$14:$AE$14,0)))</f>
        <v/>
      </c>
      <c r="H757" s="405" t="str">
        <f>IF($B757="-","",Datos!$I$16)</f>
        <v/>
      </c>
      <c r="I757" s="406" t="str">
        <f>IF($C757="","",Datos!$G$16)</f>
        <v/>
      </c>
      <c r="J757" s="407" t="str">
        <f>IF($B757="-","",INDEX('Res.Aux.'!$A$12:$AE$722,MATCH($B757,'Res.Aux.'!$Y$12:$Y$722,0),MATCH(J$6,'Res.Aux.'!$A$14:$AE$14,0)))</f>
        <v/>
      </c>
      <c r="K757" s="408" t="str">
        <f>IF($C757="","",Datos!$H$26)</f>
        <v/>
      </c>
      <c r="L757" s="409" t="str">
        <f>IF($I757="","",INDEX(Datos!$D$25:$I$33,MATCH('G. VAR. MAKRO'!$M757,Datos!$E$25:$E$33,0),MATCH('G. VAR. MAKRO'!$L$6,Datos!$D$26:$I$26,0)))</f>
        <v/>
      </c>
      <c r="M757" s="407" t="str">
        <f>IF($I757="","",INDEX('Res.Aux.'!$A$12:$AE$722,MATCH($B757,'Res.Aux.'!$Y$12:$Y$722,0),MATCH(M$6,'Res.Aux.'!$A$22:$AE$22,0)))</f>
        <v/>
      </c>
      <c r="N757" s="410" t="str">
        <f>IF($B757="-","",INDEX('Res.Aux.'!$A$12:$AE$722,MATCH($B757,'Res.Aux.'!$Y$12:$Y$722,0),MATCH(N$6,'Res.Aux.'!$A$14:$AE$14,0)))</f>
        <v/>
      </c>
      <c r="O757" s="411"/>
      <c r="P757" s="412" t="str">
        <f t="shared" si="200"/>
        <v/>
      </c>
      <c r="Q757" s="413" t="str">
        <f t="shared" si="203"/>
        <v>ù</v>
      </c>
      <c r="R757" s="414" t="str">
        <f>IF($B757="-","",INDEX('Res.Aux.'!$A$12:$AE$722,MATCH($B757,'Res.Aux.'!$Y$12:$Y$722,0),MATCH(R$6,'Res.Aux.'!$A$15:$AE$15,0)))</f>
        <v/>
      </c>
      <c r="S757" s="415" t="str">
        <f>IF($B757="-","",INDEX('Res.Aux.'!$A$12:$AE$722,MATCH($B757,'Res.Aux.'!$Y$12:$Y$722,0),MATCH(S$6,'Res.Aux.'!$A$15:$AE$15,0)))</f>
        <v/>
      </c>
      <c r="T757" s="415" t="str">
        <f>IF($B757="-","",INDEX('Res.Aux.'!$A$12:$AE$722,MATCH($B757,'Res.Aux.'!$Y$12:$Y$722,0),MATCH(T$6,'Res.Aux.'!$A$15:$AE$15,0)))</f>
        <v/>
      </c>
      <c r="U757" s="416" t="str">
        <f>IF($B757="-","",INDEX('Res.Aux.'!$A$12:$AE$722,MATCH($B757,'Res.Aux.'!$Y$12:$Y$722,0),MATCH(U$6,'Res.Aux.'!$A$15:$AE$15,0)))</f>
        <v/>
      </c>
      <c r="V757" s="417"/>
      <c r="W757" s="414" t="str">
        <f t="shared" si="204"/>
        <v>-</v>
      </c>
      <c r="X757" s="415" t="str">
        <f t="shared" si="205"/>
        <v>-</v>
      </c>
      <c r="Y757" s="415" t="str">
        <f t="shared" si="206"/>
        <v>-</v>
      </c>
      <c r="Z757" s="416" t="str">
        <f t="shared" si="207"/>
        <v>-</v>
      </c>
      <c r="AA757" s="417"/>
      <c r="AB757" s="414" t="str">
        <f t="shared" si="208"/>
        <v>-</v>
      </c>
      <c r="AC757" s="415" t="str">
        <f t="shared" si="209"/>
        <v>-</v>
      </c>
      <c r="AD757" s="415" t="str">
        <f t="shared" si="210"/>
        <v>-</v>
      </c>
      <c r="AE757" s="416" t="str">
        <f t="shared" si="211"/>
        <v>-</v>
      </c>
      <c r="AF757" s="417"/>
      <c r="AG757" s="410" t="str">
        <f t="shared" si="212"/>
        <v>-</v>
      </c>
      <c r="AH757" s="417"/>
      <c r="AI757" s="418" t="str">
        <f t="shared" si="213"/>
        <v>ù</v>
      </c>
      <c r="AJ757" s="419" t="str">
        <f t="shared" si="214"/>
        <v>~</v>
      </c>
      <c r="AK757" s="417"/>
      <c r="AL757" s="414" t="str">
        <f t="shared" si="215"/>
        <v>-</v>
      </c>
      <c r="AM757" s="416" t="str">
        <f t="shared" si="216"/>
        <v>-</v>
      </c>
    </row>
    <row r="758" spans="2:39" ht="15" x14ac:dyDescent="0.3">
      <c r="B758" s="400" t="str">
        <f>IF(MAX(B$7:B757)+1&gt;MAX('Res.Aux.'!$Y$23:$Y$722),"-",MAX(B$7:B757)+1)</f>
        <v>-</v>
      </c>
      <c r="C758" s="401" t="str">
        <f>IF($B758="-","",INDEX('Res.Aux.'!$A$12:$AE$722,MATCH($B758,'Res.Aux.'!$Y$12:$Y$722,0),MATCH(C$6,'Res.Aux.'!$A$14:$AE$14,0)))</f>
        <v/>
      </c>
      <c r="D758" s="402" t="str">
        <f t="shared" si="201"/>
        <v/>
      </c>
      <c r="E758" s="403" t="str">
        <f>IF($B758="-","",INDEX('Res.Aux.'!$A$12:$AE$722,MATCH($B758,'Res.Aux.'!$Y$12:$Y$722,0),MATCH(E$6,'Res.Aux.'!$A$14:$AE$14,0)))</f>
        <v/>
      </c>
      <c r="F758" s="402" t="str">
        <f t="shared" si="202"/>
        <v/>
      </c>
      <c r="G758" s="404" t="str">
        <f>IF($B758="-","",INDEX('Res.Aux.'!$A$12:$AE$722,MATCH($B758,'Res.Aux.'!$Y$12:$Y$722,0),MATCH(G$6,'Res.Aux.'!$A$14:$AE$14,0)))</f>
        <v/>
      </c>
      <c r="H758" s="405" t="str">
        <f>IF($B758="-","",Datos!$I$16)</f>
        <v/>
      </c>
      <c r="I758" s="406" t="str">
        <f>IF($C758="","",Datos!$G$16)</f>
        <v/>
      </c>
      <c r="J758" s="407" t="str">
        <f>IF($B758="-","",INDEX('Res.Aux.'!$A$12:$AE$722,MATCH($B758,'Res.Aux.'!$Y$12:$Y$722,0),MATCH(J$6,'Res.Aux.'!$A$14:$AE$14,0)))</f>
        <v/>
      </c>
      <c r="K758" s="408" t="str">
        <f>IF($C758="","",Datos!$H$26)</f>
        <v/>
      </c>
      <c r="L758" s="409" t="str">
        <f>IF($I758="","",INDEX(Datos!$D$25:$I$33,MATCH('G. VAR. MAKRO'!$M758,Datos!$E$25:$E$33,0),MATCH('G. VAR. MAKRO'!$L$6,Datos!$D$26:$I$26,0)))</f>
        <v/>
      </c>
      <c r="M758" s="407" t="str">
        <f>IF($I758="","",INDEX('Res.Aux.'!$A$12:$AE$722,MATCH($B758,'Res.Aux.'!$Y$12:$Y$722,0),MATCH(M$6,'Res.Aux.'!$A$22:$AE$22,0)))</f>
        <v/>
      </c>
      <c r="N758" s="410" t="str">
        <f>IF($B758="-","",INDEX('Res.Aux.'!$A$12:$AE$722,MATCH($B758,'Res.Aux.'!$Y$12:$Y$722,0),MATCH(N$6,'Res.Aux.'!$A$14:$AE$14,0)))</f>
        <v/>
      </c>
      <c r="O758" s="411"/>
      <c r="P758" s="412" t="str">
        <f t="shared" si="200"/>
        <v/>
      </c>
      <c r="Q758" s="413" t="str">
        <f t="shared" si="203"/>
        <v>ù</v>
      </c>
      <c r="R758" s="414" t="str">
        <f>IF($B758="-","",INDEX('Res.Aux.'!$A$12:$AE$722,MATCH($B758,'Res.Aux.'!$Y$12:$Y$722,0),MATCH(R$6,'Res.Aux.'!$A$15:$AE$15,0)))</f>
        <v/>
      </c>
      <c r="S758" s="415" t="str">
        <f>IF($B758="-","",INDEX('Res.Aux.'!$A$12:$AE$722,MATCH($B758,'Res.Aux.'!$Y$12:$Y$722,0),MATCH(S$6,'Res.Aux.'!$A$15:$AE$15,0)))</f>
        <v/>
      </c>
      <c r="T758" s="415" t="str">
        <f>IF($B758="-","",INDEX('Res.Aux.'!$A$12:$AE$722,MATCH($B758,'Res.Aux.'!$Y$12:$Y$722,0),MATCH(T$6,'Res.Aux.'!$A$15:$AE$15,0)))</f>
        <v/>
      </c>
      <c r="U758" s="416" t="str">
        <f>IF($B758="-","",INDEX('Res.Aux.'!$A$12:$AE$722,MATCH($B758,'Res.Aux.'!$Y$12:$Y$722,0),MATCH(U$6,'Res.Aux.'!$A$15:$AE$15,0)))</f>
        <v/>
      </c>
      <c r="V758" s="417"/>
      <c r="W758" s="414" t="str">
        <f t="shared" si="204"/>
        <v>-</v>
      </c>
      <c r="X758" s="415" t="str">
        <f t="shared" si="205"/>
        <v>-</v>
      </c>
      <c r="Y758" s="415" t="str">
        <f t="shared" si="206"/>
        <v>-</v>
      </c>
      <c r="Z758" s="416" t="str">
        <f t="shared" si="207"/>
        <v>-</v>
      </c>
      <c r="AA758" s="417"/>
      <c r="AB758" s="414" t="str">
        <f t="shared" si="208"/>
        <v>-</v>
      </c>
      <c r="AC758" s="415" t="str">
        <f t="shared" si="209"/>
        <v>-</v>
      </c>
      <c r="AD758" s="415" t="str">
        <f t="shared" si="210"/>
        <v>-</v>
      </c>
      <c r="AE758" s="416" t="str">
        <f t="shared" si="211"/>
        <v>-</v>
      </c>
      <c r="AF758" s="417"/>
      <c r="AG758" s="410" t="str">
        <f t="shared" si="212"/>
        <v>-</v>
      </c>
      <c r="AH758" s="417"/>
      <c r="AI758" s="418" t="str">
        <f t="shared" si="213"/>
        <v>ù</v>
      </c>
      <c r="AJ758" s="419" t="str">
        <f t="shared" si="214"/>
        <v>~</v>
      </c>
      <c r="AK758" s="417"/>
      <c r="AL758" s="414" t="str">
        <f t="shared" si="215"/>
        <v>-</v>
      </c>
      <c r="AM758" s="416" t="str">
        <f t="shared" si="216"/>
        <v>-</v>
      </c>
    </row>
    <row r="759" spans="2:39" ht="15" x14ac:dyDescent="0.3">
      <c r="B759" s="400" t="str">
        <f>IF(MAX(B$7:B758)+1&gt;MAX('Res.Aux.'!$Y$23:$Y$722),"-",MAX(B$7:B758)+1)</f>
        <v>-</v>
      </c>
      <c r="C759" s="401" t="str">
        <f>IF($B759="-","",INDEX('Res.Aux.'!$A$12:$AE$722,MATCH($B759,'Res.Aux.'!$Y$12:$Y$722,0),MATCH(C$6,'Res.Aux.'!$A$14:$AE$14,0)))</f>
        <v/>
      </c>
      <c r="D759" s="402" t="str">
        <f t="shared" si="201"/>
        <v/>
      </c>
      <c r="E759" s="403" t="str">
        <f>IF($B759="-","",INDEX('Res.Aux.'!$A$12:$AE$722,MATCH($B759,'Res.Aux.'!$Y$12:$Y$722,0),MATCH(E$6,'Res.Aux.'!$A$14:$AE$14,0)))</f>
        <v/>
      </c>
      <c r="F759" s="402" t="str">
        <f t="shared" si="202"/>
        <v/>
      </c>
      <c r="G759" s="404" t="str">
        <f>IF($B759="-","",INDEX('Res.Aux.'!$A$12:$AE$722,MATCH($B759,'Res.Aux.'!$Y$12:$Y$722,0),MATCH(G$6,'Res.Aux.'!$A$14:$AE$14,0)))</f>
        <v/>
      </c>
      <c r="H759" s="405" t="str">
        <f>IF($B759="-","",Datos!$I$16)</f>
        <v/>
      </c>
      <c r="I759" s="406" t="str">
        <f>IF($C759="","",Datos!$G$16)</f>
        <v/>
      </c>
      <c r="J759" s="407" t="str">
        <f>IF($B759="-","",INDEX('Res.Aux.'!$A$12:$AE$722,MATCH($B759,'Res.Aux.'!$Y$12:$Y$722,0),MATCH(J$6,'Res.Aux.'!$A$14:$AE$14,0)))</f>
        <v/>
      </c>
      <c r="K759" s="408" t="str">
        <f>IF($C759="","",Datos!$H$26)</f>
        <v/>
      </c>
      <c r="L759" s="409" t="str">
        <f>IF($I759="","",INDEX(Datos!$D$25:$I$33,MATCH('G. VAR. MAKRO'!$M759,Datos!$E$25:$E$33,0),MATCH('G. VAR. MAKRO'!$L$6,Datos!$D$26:$I$26,0)))</f>
        <v/>
      </c>
      <c r="M759" s="407" t="str">
        <f>IF($I759="","",INDEX('Res.Aux.'!$A$12:$AE$722,MATCH($B759,'Res.Aux.'!$Y$12:$Y$722,0),MATCH(M$6,'Res.Aux.'!$A$22:$AE$22,0)))</f>
        <v/>
      </c>
      <c r="N759" s="410" t="str">
        <f>IF($B759="-","",INDEX('Res.Aux.'!$A$12:$AE$722,MATCH($B759,'Res.Aux.'!$Y$12:$Y$722,0),MATCH(N$6,'Res.Aux.'!$A$14:$AE$14,0)))</f>
        <v/>
      </c>
      <c r="O759" s="411"/>
      <c r="P759" s="412" t="str">
        <f t="shared" si="200"/>
        <v/>
      </c>
      <c r="Q759" s="413" t="str">
        <f t="shared" si="203"/>
        <v>ù</v>
      </c>
      <c r="R759" s="414" t="str">
        <f>IF($B759="-","",INDEX('Res.Aux.'!$A$12:$AE$722,MATCH($B759,'Res.Aux.'!$Y$12:$Y$722,0),MATCH(R$6,'Res.Aux.'!$A$15:$AE$15,0)))</f>
        <v/>
      </c>
      <c r="S759" s="415" t="str">
        <f>IF($B759="-","",INDEX('Res.Aux.'!$A$12:$AE$722,MATCH($B759,'Res.Aux.'!$Y$12:$Y$722,0),MATCH(S$6,'Res.Aux.'!$A$15:$AE$15,0)))</f>
        <v/>
      </c>
      <c r="T759" s="415" t="str">
        <f>IF($B759="-","",INDEX('Res.Aux.'!$A$12:$AE$722,MATCH($B759,'Res.Aux.'!$Y$12:$Y$722,0),MATCH(T$6,'Res.Aux.'!$A$15:$AE$15,0)))</f>
        <v/>
      </c>
      <c r="U759" s="416" t="str">
        <f>IF($B759="-","",INDEX('Res.Aux.'!$A$12:$AE$722,MATCH($B759,'Res.Aux.'!$Y$12:$Y$722,0),MATCH(U$6,'Res.Aux.'!$A$15:$AE$15,0)))</f>
        <v/>
      </c>
      <c r="V759" s="417"/>
      <c r="W759" s="414" t="str">
        <f t="shared" si="204"/>
        <v>-</v>
      </c>
      <c r="X759" s="415" t="str">
        <f t="shared" si="205"/>
        <v>-</v>
      </c>
      <c r="Y759" s="415" t="str">
        <f t="shared" si="206"/>
        <v>-</v>
      </c>
      <c r="Z759" s="416" t="str">
        <f t="shared" si="207"/>
        <v>-</v>
      </c>
      <c r="AA759" s="417"/>
      <c r="AB759" s="414" t="str">
        <f t="shared" si="208"/>
        <v>-</v>
      </c>
      <c r="AC759" s="415" t="str">
        <f t="shared" si="209"/>
        <v>-</v>
      </c>
      <c r="AD759" s="415" t="str">
        <f t="shared" si="210"/>
        <v>-</v>
      </c>
      <c r="AE759" s="416" t="str">
        <f t="shared" si="211"/>
        <v>-</v>
      </c>
      <c r="AF759" s="417"/>
      <c r="AG759" s="410" t="str">
        <f t="shared" si="212"/>
        <v>-</v>
      </c>
      <c r="AH759" s="417"/>
      <c r="AI759" s="418" t="str">
        <f t="shared" si="213"/>
        <v>ù</v>
      </c>
      <c r="AJ759" s="419" t="str">
        <f t="shared" si="214"/>
        <v>~</v>
      </c>
      <c r="AK759" s="417"/>
      <c r="AL759" s="414" t="str">
        <f t="shared" si="215"/>
        <v>-</v>
      </c>
      <c r="AM759" s="416" t="str">
        <f t="shared" si="216"/>
        <v>-</v>
      </c>
    </row>
    <row r="760" spans="2:39" ht="15" x14ac:dyDescent="0.3">
      <c r="B760" s="400" t="str">
        <f>IF(MAX(B$7:B759)+1&gt;MAX('Res.Aux.'!$Y$23:$Y$722),"-",MAX(B$7:B759)+1)</f>
        <v>-</v>
      </c>
      <c r="C760" s="401" t="str">
        <f>IF($B760="-","",INDEX('Res.Aux.'!$A$12:$AE$722,MATCH($B760,'Res.Aux.'!$Y$12:$Y$722,0),MATCH(C$6,'Res.Aux.'!$A$14:$AE$14,0)))</f>
        <v/>
      </c>
      <c r="D760" s="402" t="str">
        <f t="shared" si="201"/>
        <v/>
      </c>
      <c r="E760" s="403" t="str">
        <f>IF($B760="-","",INDEX('Res.Aux.'!$A$12:$AE$722,MATCH($B760,'Res.Aux.'!$Y$12:$Y$722,0),MATCH(E$6,'Res.Aux.'!$A$14:$AE$14,0)))</f>
        <v/>
      </c>
      <c r="F760" s="402" t="str">
        <f t="shared" si="202"/>
        <v/>
      </c>
      <c r="G760" s="404" t="str">
        <f>IF($B760="-","",INDEX('Res.Aux.'!$A$12:$AE$722,MATCH($B760,'Res.Aux.'!$Y$12:$Y$722,0),MATCH(G$6,'Res.Aux.'!$A$14:$AE$14,0)))</f>
        <v/>
      </c>
      <c r="H760" s="405" t="str">
        <f>IF($B760="-","",Datos!$I$16)</f>
        <v/>
      </c>
      <c r="I760" s="406" t="str">
        <f>IF($C760="","",Datos!$G$16)</f>
        <v/>
      </c>
      <c r="J760" s="407" t="str">
        <f>IF($B760="-","",INDEX('Res.Aux.'!$A$12:$AE$722,MATCH($B760,'Res.Aux.'!$Y$12:$Y$722,0),MATCH(J$6,'Res.Aux.'!$A$14:$AE$14,0)))</f>
        <v/>
      </c>
      <c r="K760" s="408" t="str">
        <f>IF($C760="","",Datos!$H$26)</f>
        <v/>
      </c>
      <c r="L760" s="409" t="str">
        <f>IF($I760="","",INDEX(Datos!$D$25:$I$33,MATCH('G. VAR. MAKRO'!$M760,Datos!$E$25:$E$33,0),MATCH('G. VAR. MAKRO'!$L$6,Datos!$D$26:$I$26,0)))</f>
        <v/>
      </c>
      <c r="M760" s="407" t="str">
        <f>IF($I760="","",INDEX('Res.Aux.'!$A$12:$AE$722,MATCH($B760,'Res.Aux.'!$Y$12:$Y$722,0),MATCH(M$6,'Res.Aux.'!$A$22:$AE$22,0)))</f>
        <v/>
      </c>
      <c r="N760" s="410" t="str">
        <f>IF($B760="-","",INDEX('Res.Aux.'!$A$12:$AE$722,MATCH($B760,'Res.Aux.'!$Y$12:$Y$722,0),MATCH(N$6,'Res.Aux.'!$A$14:$AE$14,0)))</f>
        <v/>
      </c>
      <c r="O760" s="411"/>
      <c r="P760" s="412" t="str">
        <f t="shared" si="200"/>
        <v/>
      </c>
      <c r="Q760" s="413" t="str">
        <f t="shared" si="203"/>
        <v>ù</v>
      </c>
      <c r="R760" s="414" t="str">
        <f>IF($B760="-","",INDEX('Res.Aux.'!$A$12:$AE$722,MATCH($B760,'Res.Aux.'!$Y$12:$Y$722,0),MATCH(R$6,'Res.Aux.'!$A$15:$AE$15,0)))</f>
        <v/>
      </c>
      <c r="S760" s="415" t="str">
        <f>IF($B760="-","",INDEX('Res.Aux.'!$A$12:$AE$722,MATCH($B760,'Res.Aux.'!$Y$12:$Y$722,0),MATCH(S$6,'Res.Aux.'!$A$15:$AE$15,0)))</f>
        <v/>
      </c>
      <c r="T760" s="415" t="str">
        <f>IF($B760="-","",INDEX('Res.Aux.'!$A$12:$AE$722,MATCH($B760,'Res.Aux.'!$Y$12:$Y$722,0),MATCH(T$6,'Res.Aux.'!$A$15:$AE$15,0)))</f>
        <v/>
      </c>
      <c r="U760" s="416" t="str">
        <f>IF($B760="-","",INDEX('Res.Aux.'!$A$12:$AE$722,MATCH($B760,'Res.Aux.'!$Y$12:$Y$722,0),MATCH(U$6,'Res.Aux.'!$A$15:$AE$15,0)))</f>
        <v/>
      </c>
      <c r="V760" s="417"/>
      <c r="W760" s="414" t="str">
        <f t="shared" si="204"/>
        <v>-</v>
      </c>
      <c r="X760" s="415" t="str">
        <f t="shared" si="205"/>
        <v>-</v>
      </c>
      <c r="Y760" s="415" t="str">
        <f t="shared" si="206"/>
        <v>-</v>
      </c>
      <c r="Z760" s="416" t="str">
        <f t="shared" si="207"/>
        <v>-</v>
      </c>
      <c r="AA760" s="417"/>
      <c r="AB760" s="414" t="str">
        <f t="shared" si="208"/>
        <v>-</v>
      </c>
      <c r="AC760" s="415" t="str">
        <f t="shared" si="209"/>
        <v>-</v>
      </c>
      <c r="AD760" s="415" t="str">
        <f t="shared" si="210"/>
        <v>-</v>
      </c>
      <c r="AE760" s="416" t="str">
        <f t="shared" si="211"/>
        <v>-</v>
      </c>
      <c r="AF760" s="417"/>
      <c r="AG760" s="410" t="str">
        <f t="shared" si="212"/>
        <v>-</v>
      </c>
      <c r="AH760" s="417"/>
      <c r="AI760" s="418" t="str">
        <f t="shared" si="213"/>
        <v>ù</v>
      </c>
      <c r="AJ760" s="419" t="str">
        <f t="shared" si="214"/>
        <v>~</v>
      </c>
      <c r="AK760" s="417"/>
      <c r="AL760" s="414" t="str">
        <f t="shared" si="215"/>
        <v>-</v>
      </c>
      <c r="AM760" s="416" t="str">
        <f t="shared" si="216"/>
        <v>-</v>
      </c>
    </row>
    <row r="761" spans="2:39" ht="15" x14ac:dyDescent="0.3">
      <c r="B761" s="400" t="str">
        <f>IF(MAX(B$7:B760)+1&gt;MAX('Res.Aux.'!$Y$23:$Y$722),"-",MAX(B$7:B760)+1)</f>
        <v>-</v>
      </c>
      <c r="C761" s="401" t="str">
        <f>IF($B761="-","",INDEX('Res.Aux.'!$A$12:$AE$722,MATCH($B761,'Res.Aux.'!$Y$12:$Y$722,0),MATCH(C$6,'Res.Aux.'!$A$14:$AE$14,0)))</f>
        <v/>
      </c>
      <c r="D761" s="402" t="str">
        <f t="shared" si="201"/>
        <v/>
      </c>
      <c r="E761" s="403" t="str">
        <f>IF($B761="-","",INDEX('Res.Aux.'!$A$12:$AE$722,MATCH($B761,'Res.Aux.'!$Y$12:$Y$722,0),MATCH(E$6,'Res.Aux.'!$A$14:$AE$14,0)))</f>
        <v/>
      </c>
      <c r="F761" s="402" t="str">
        <f t="shared" si="202"/>
        <v/>
      </c>
      <c r="G761" s="404" t="str">
        <f>IF($B761="-","",INDEX('Res.Aux.'!$A$12:$AE$722,MATCH($B761,'Res.Aux.'!$Y$12:$Y$722,0),MATCH(G$6,'Res.Aux.'!$A$14:$AE$14,0)))</f>
        <v/>
      </c>
      <c r="H761" s="405" t="str">
        <f>IF($B761="-","",Datos!$I$16)</f>
        <v/>
      </c>
      <c r="I761" s="406" t="str">
        <f>IF($C761="","",Datos!$G$16)</f>
        <v/>
      </c>
      <c r="J761" s="407" t="str">
        <f>IF($B761="-","",INDEX('Res.Aux.'!$A$12:$AE$722,MATCH($B761,'Res.Aux.'!$Y$12:$Y$722,0),MATCH(J$6,'Res.Aux.'!$A$14:$AE$14,0)))</f>
        <v/>
      </c>
      <c r="K761" s="408" t="str">
        <f>IF($C761="","",Datos!$H$26)</f>
        <v/>
      </c>
      <c r="L761" s="409" t="str">
        <f>IF($I761="","",INDEX(Datos!$D$25:$I$33,MATCH('G. VAR. MAKRO'!$M761,Datos!$E$25:$E$33,0),MATCH('G. VAR. MAKRO'!$L$6,Datos!$D$26:$I$26,0)))</f>
        <v/>
      </c>
      <c r="M761" s="407" t="str">
        <f>IF($I761="","",INDEX('Res.Aux.'!$A$12:$AE$722,MATCH($B761,'Res.Aux.'!$Y$12:$Y$722,0),MATCH(M$6,'Res.Aux.'!$A$22:$AE$22,0)))</f>
        <v/>
      </c>
      <c r="N761" s="410" t="str">
        <f>IF($B761="-","",INDEX('Res.Aux.'!$A$12:$AE$722,MATCH($B761,'Res.Aux.'!$Y$12:$Y$722,0),MATCH(N$6,'Res.Aux.'!$A$14:$AE$14,0)))</f>
        <v/>
      </c>
      <c r="O761" s="411"/>
      <c r="P761" s="412" t="str">
        <f t="shared" si="200"/>
        <v/>
      </c>
      <c r="Q761" s="413" t="str">
        <f t="shared" si="203"/>
        <v>ù</v>
      </c>
      <c r="R761" s="414" t="str">
        <f>IF($B761="-","",INDEX('Res.Aux.'!$A$12:$AE$722,MATCH($B761,'Res.Aux.'!$Y$12:$Y$722,0),MATCH(R$6,'Res.Aux.'!$A$15:$AE$15,0)))</f>
        <v/>
      </c>
      <c r="S761" s="415" t="str">
        <f>IF($B761="-","",INDEX('Res.Aux.'!$A$12:$AE$722,MATCH($B761,'Res.Aux.'!$Y$12:$Y$722,0),MATCH(S$6,'Res.Aux.'!$A$15:$AE$15,0)))</f>
        <v/>
      </c>
      <c r="T761" s="415" t="str">
        <f>IF($B761="-","",INDEX('Res.Aux.'!$A$12:$AE$722,MATCH($B761,'Res.Aux.'!$Y$12:$Y$722,0),MATCH(T$6,'Res.Aux.'!$A$15:$AE$15,0)))</f>
        <v/>
      </c>
      <c r="U761" s="416" t="str">
        <f>IF($B761="-","",INDEX('Res.Aux.'!$A$12:$AE$722,MATCH($B761,'Res.Aux.'!$Y$12:$Y$722,0),MATCH(U$6,'Res.Aux.'!$A$15:$AE$15,0)))</f>
        <v/>
      </c>
      <c r="V761" s="417"/>
      <c r="W761" s="414" t="str">
        <f t="shared" si="204"/>
        <v>-</v>
      </c>
      <c r="X761" s="415" t="str">
        <f t="shared" si="205"/>
        <v>-</v>
      </c>
      <c r="Y761" s="415" t="str">
        <f t="shared" si="206"/>
        <v>-</v>
      </c>
      <c r="Z761" s="416" t="str">
        <f t="shared" si="207"/>
        <v>-</v>
      </c>
      <c r="AA761" s="417"/>
      <c r="AB761" s="414" t="str">
        <f t="shared" si="208"/>
        <v>-</v>
      </c>
      <c r="AC761" s="415" t="str">
        <f t="shared" si="209"/>
        <v>-</v>
      </c>
      <c r="AD761" s="415" t="str">
        <f t="shared" si="210"/>
        <v>-</v>
      </c>
      <c r="AE761" s="416" t="str">
        <f t="shared" si="211"/>
        <v>-</v>
      </c>
      <c r="AF761" s="417"/>
      <c r="AG761" s="410" t="str">
        <f t="shared" si="212"/>
        <v>-</v>
      </c>
      <c r="AH761" s="417"/>
      <c r="AI761" s="418" t="str">
        <f t="shared" si="213"/>
        <v>ù</v>
      </c>
      <c r="AJ761" s="419" t="str">
        <f t="shared" si="214"/>
        <v>~</v>
      </c>
      <c r="AK761" s="417"/>
      <c r="AL761" s="414" t="str">
        <f t="shared" si="215"/>
        <v>-</v>
      </c>
      <c r="AM761" s="416" t="str">
        <f t="shared" si="216"/>
        <v>-</v>
      </c>
    </row>
    <row r="762" spans="2:39" ht="15" x14ac:dyDescent="0.3">
      <c r="B762" s="400" t="str">
        <f>IF(MAX(B$7:B761)+1&gt;MAX('Res.Aux.'!$Y$23:$Y$722),"-",MAX(B$7:B761)+1)</f>
        <v>-</v>
      </c>
      <c r="C762" s="401" t="str">
        <f>IF($B762="-","",INDEX('Res.Aux.'!$A$12:$AE$722,MATCH($B762,'Res.Aux.'!$Y$12:$Y$722,0),MATCH(C$6,'Res.Aux.'!$A$14:$AE$14,0)))</f>
        <v/>
      </c>
      <c r="D762" s="402" t="str">
        <f t="shared" si="201"/>
        <v/>
      </c>
      <c r="E762" s="403" t="str">
        <f>IF($B762="-","",INDEX('Res.Aux.'!$A$12:$AE$722,MATCH($B762,'Res.Aux.'!$Y$12:$Y$722,0),MATCH(E$6,'Res.Aux.'!$A$14:$AE$14,0)))</f>
        <v/>
      </c>
      <c r="F762" s="402" t="str">
        <f t="shared" si="202"/>
        <v/>
      </c>
      <c r="G762" s="404" t="str">
        <f>IF($B762="-","",INDEX('Res.Aux.'!$A$12:$AE$722,MATCH($B762,'Res.Aux.'!$Y$12:$Y$722,0),MATCH(G$6,'Res.Aux.'!$A$14:$AE$14,0)))</f>
        <v/>
      </c>
      <c r="H762" s="405" t="str">
        <f>IF($B762="-","",Datos!$I$16)</f>
        <v/>
      </c>
      <c r="I762" s="406" t="str">
        <f>IF($C762="","",Datos!$G$16)</f>
        <v/>
      </c>
      <c r="J762" s="407" t="str">
        <f>IF($B762="-","",INDEX('Res.Aux.'!$A$12:$AE$722,MATCH($B762,'Res.Aux.'!$Y$12:$Y$722,0),MATCH(J$6,'Res.Aux.'!$A$14:$AE$14,0)))</f>
        <v/>
      </c>
      <c r="K762" s="408" t="str">
        <f>IF($C762="","",Datos!$H$26)</f>
        <v/>
      </c>
      <c r="L762" s="409" t="str">
        <f>IF($I762="","",INDEX(Datos!$D$25:$I$33,MATCH('G. VAR. MAKRO'!$M762,Datos!$E$25:$E$33,0),MATCH('G. VAR. MAKRO'!$L$6,Datos!$D$26:$I$26,0)))</f>
        <v/>
      </c>
      <c r="M762" s="407" t="str">
        <f>IF($I762="","",INDEX('Res.Aux.'!$A$12:$AE$722,MATCH($B762,'Res.Aux.'!$Y$12:$Y$722,0),MATCH(M$6,'Res.Aux.'!$A$22:$AE$22,0)))</f>
        <v/>
      </c>
      <c r="N762" s="410" t="str">
        <f>IF($B762="-","",INDEX('Res.Aux.'!$A$12:$AE$722,MATCH($B762,'Res.Aux.'!$Y$12:$Y$722,0),MATCH(N$6,'Res.Aux.'!$A$14:$AE$14,0)))</f>
        <v/>
      </c>
      <c r="O762" s="411"/>
      <c r="P762" s="412" t="str">
        <f t="shared" si="200"/>
        <v/>
      </c>
      <c r="Q762" s="413" t="str">
        <f t="shared" si="203"/>
        <v>ù</v>
      </c>
      <c r="R762" s="414" t="str">
        <f>IF($B762="-","",INDEX('Res.Aux.'!$A$12:$AE$722,MATCH($B762,'Res.Aux.'!$Y$12:$Y$722,0),MATCH(R$6,'Res.Aux.'!$A$15:$AE$15,0)))</f>
        <v/>
      </c>
      <c r="S762" s="415" t="str">
        <f>IF($B762="-","",INDEX('Res.Aux.'!$A$12:$AE$722,MATCH($B762,'Res.Aux.'!$Y$12:$Y$722,0),MATCH(S$6,'Res.Aux.'!$A$15:$AE$15,0)))</f>
        <v/>
      </c>
      <c r="T762" s="415" t="str">
        <f>IF($B762="-","",INDEX('Res.Aux.'!$A$12:$AE$722,MATCH($B762,'Res.Aux.'!$Y$12:$Y$722,0),MATCH(T$6,'Res.Aux.'!$A$15:$AE$15,0)))</f>
        <v/>
      </c>
      <c r="U762" s="416" t="str">
        <f>IF($B762="-","",INDEX('Res.Aux.'!$A$12:$AE$722,MATCH($B762,'Res.Aux.'!$Y$12:$Y$722,0),MATCH(U$6,'Res.Aux.'!$A$15:$AE$15,0)))</f>
        <v/>
      </c>
      <c r="V762" s="417"/>
      <c r="W762" s="414" t="str">
        <f t="shared" si="204"/>
        <v>-</v>
      </c>
      <c r="X762" s="415" t="str">
        <f t="shared" si="205"/>
        <v>-</v>
      </c>
      <c r="Y762" s="415" t="str">
        <f t="shared" si="206"/>
        <v>-</v>
      </c>
      <c r="Z762" s="416" t="str">
        <f t="shared" si="207"/>
        <v>-</v>
      </c>
      <c r="AA762" s="417"/>
      <c r="AB762" s="414" t="str">
        <f t="shared" si="208"/>
        <v>-</v>
      </c>
      <c r="AC762" s="415" t="str">
        <f t="shared" si="209"/>
        <v>-</v>
      </c>
      <c r="AD762" s="415" t="str">
        <f t="shared" si="210"/>
        <v>-</v>
      </c>
      <c r="AE762" s="416" t="str">
        <f t="shared" si="211"/>
        <v>-</v>
      </c>
      <c r="AF762" s="417"/>
      <c r="AG762" s="410" t="str">
        <f t="shared" si="212"/>
        <v>-</v>
      </c>
      <c r="AH762" s="417"/>
      <c r="AI762" s="418" t="str">
        <f t="shared" si="213"/>
        <v>ù</v>
      </c>
      <c r="AJ762" s="419" t="str">
        <f t="shared" si="214"/>
        <v>~</v>
      </c>
      <c r="AK762" s="417"/>
      <c r="AL762" s="414" t="str">
        <f t="shared" si="215"/>
        <v>-</v>
      </c>
      <c r="AM762" s="416" t="str">
        <f t="shared" si="216"/>
        <v>-</v>
      </c>
    </row>
    <row r="763" spans="2:39" ht="15" x14ac:dyDescent="0.3">
      <c r="B763" s="400" t="str">
        <f>IF(MAX(B$7:B762)+1&gt;MAX('Res.Aux.'!$Y$23:$Y$722),"-",MAX(B$7:B762)+1)</f>
        <v>-</v>
      </c>
      <c r="C763" s="401" t="str">
        <f>IF($B763="-","",INDEX('Res.Aux.'!$A$12:$AE$722,MATCH($B763,'Res.Aux.'!$Y$12:$Y$722,0),MATCH(C$6,'Res.Aux.'!$A$14:$AE$14,0)))</f>
        <v/>
      </c>
      <c r="D763" s="402" t="str">
        <f t="shared" si="201"/>
        <v/>
      </c>
      <c r="E763" s="403" t="str">
        <f>IF($B763="-","",INDEX('Res.Aux.'!$A$12:$AE$722,MATCH($B763,'Res.Aux.'!$Y$12:$Y$722,0),MATCH(E$6,'Res.Aux.'!$A$14:$AE$14,0)))</f>
        <v/>
      </c>
      <c r="F763" s="402" t="str">
        <f t="shared" si="202"/>
        <v/>
      </c>
      <c r="G763" s="404" t="str">
        <f>IF($B763="-","",INDEX('Res.Aux.'!$A$12:$AE$722,MATCH($B763,'Res.Aux.'!$Y$12:$Y$722,0),MATCH(G$6,'Res.Aux.'!$A$14:$AE$14,0)))</f>
        <v/>
      </c>
      <c r="H763" s="405" t="str">
        <f>IF($B763="-","",Datos!$I$16)</f>
        <v/>
      </c>
      <c r="I763" s="406" t="str">
        <f>IF($C763="","",Datos!$G$16)</f>
        <v/>
      </c>
      <c r="J763" s="407" t="str">
        <f>IF($B763="-","",INDEX('Res.Aux.'!$A$12:$AE$722,MATCH($B763,'Res.Aux.'!$Y$12:$Y$722,0),MATCH(J$6,'Res.Aux.'!$A$14:$AE$14,0)))</f>
        <v/>
      </c>
      <c r="K763" s="408" t="str">
        <f>IF($C763="","",Datos!$H$26)</f>
        <v/>
      </c>
      <c r="L763" s="409" t="str">
        <f>IF($I763="","",INDEX(Datos!$D$25:$I$33,MATCH('G. VAR. MAKRO'!$M763,Datos!$E$25:$E$33,0),MATCH('G. VAR. MAKRO'!$L$6,Datos!$D$26:$I$26,0)))</f>
        <v/>
      </c>
      <c r="M763" s="407" t="str">
        <f>IF($I763="","",INDEX('Res.Aux.'!$A$12:$AE$722,MATCH($B763,'Res.Aux.'!$Y$12:$Y$722,0),MATCH(M$6,'Res.Aux.'!$A$22:$AE$22,0)))</f>
        <v/>
      </c>
      <c r="N763" s="410" t="str">
        <f>IF($B763="-","",INDEX('Res.Aux.'!$A$12:$AE$722,MATCH($B763,'Res.Aux.'!$Y$12:$Y$722,0),MATCH(N$6,'Res.Aux.'!$A$14:$AE$14,0)))</f>
        <v/>
      </c>
      <c r="O763" s="411"/>
      <c r="P763" s="412" t="str">
        <f t="shared" si="200"/>
        <v/>
      </c>
      <c r="Q763" s="413" t="str">
        <f t="shared" si="203"/>
        <v>ù</v>
      </c>
      <c r="R763" s="414" t="str">
        <f>IF($B763="-","",INDEX('Res.Aux.'!$A$12:$AE$722,MATCH($B763,'Res.Aux.'!$Y$12:$Y$722,0),MATCH(R$6,'Res.Aux.'!$A$15:$AE$15,0)))</f>
        <v/>
      </c>
      <c r="S763" s="415" t="str">
        <f>IF($B763="-","",INDEX('Res.Aux.'!$A$12:$AE$722,MATCH($B763,'Res.Aux.'!$Y$12:$Y$722,0),MATCH(S$6,'Res.Aux.'!$A$15:$AE$15,0)))</f>
        <v/>
      </c>
      <c r="T763" s="415" t="str">
        <f>IF($B763="-","",INDEX('Res.Aux.'!$A$12:$AE$722,MATCH($B763,'Res.Aux.'!$Y$12:$Y$722,0),MATCH(T$6,'Res.Aux.'!$A$15:$AE$15,0)))</f>
        <v/>
      </c>
      <c r="U763" s="416" t="str">
        <f>IF($B763="-","",INDEX('Res.Aux.'!$A$12:$AE$722,MATCH($B763,'Res.Aux.'!$Y$12:$Y$722,0),MATCH(U$6,'Res.Aux.'!$A$15:$AE$15,0)))</f>
        <v/>
      </c>
      <c r="V763" s="417"/>
      <c r="W763" s="414" t="str">
        <f t="shared" si="204"/>
        <v>-</v>
      </c>
      <c r="X763" s="415" t="str">
        <f t="shared" si="205"/>
        <v>-</v>
      </c>
      <c r="Y763" s="415" t="str">
        <f t="shared" si="206"/>
        <v>-</v>
      </c>
      <c r="Z763" s="416" t="str">
        <f t="shared" si="207"/>
        <v>-</v>
      </c>
      <c r="AA763" s="417"/>
      <c r="AB763" s="414" t="str">
        <f t="shared" si="208"/>
        <v>-</v>
      </c>
      <c r="AC763" s="415" t="str">
        <f t="shared" si="209"/>
        <v>-</v>
      </c>
      <c r="AD763" s="415" t="str">
        <f t="shared" si="210"/>
        <v>-</v>
      </c>
      <c r="AE763" s="416" t="str">
        <f t="shared" si="211"/>
        <v>-</v>
      </c>
      <c r="AF763" s="417"/>
      <c r="AG763" s="410" t="str">
        <f t="shared" si="212"/>
        <v>-</v>
      </c>
      <c r="AH763" s="417"/>
      <c r="AI763" s="418" t="str">
        <f t="shared" si="213"/>
        <v>ù</v>
      </c>
      <c r="AJ763" s="419" t="str">
        <f t="shared" si="214"/>
        <v>~</v>
      </c>
      <c r="AK763" s="417"/>
      <c r="AL763" s="414" t="str">
        <f t="shared" si="215"/>
        <v>-</v>
      </c>
      <c r="AM763" s="416" t="str">
        <f t="shared" si="216"/>
        <v>-</v>
      </c>
    </row>
    <row r="764" spans="2:39" ht="15" x14ac:dyDescent="0.3">
      <c r="B764" s="400" t="str">
        <f>IF(MAX(B$7:B763)+1&gt;MAX('Res.Aux.'!$Y$23:$Y$722),"-",MAX(B$7:B763)+1)</f>
        <v>-</v>
      </c>
      <c r="C764" s="401" t="str">
        <f>IF($B764="-","",INDEX('Res.Aux.'!$A$12:$AE$722,MATCH($B764,'Res.Aux.'!$Y$12:$Y$722,0),MATCH(C$6,'Res.Aux.'!$A$14:$AE$14,0)))</f>
        <v/>
      </c>
      <c r="D764" s="402" t="str">
        <f t="shared" si="201"/>
        <v/>
      </c>
      <c r="E764" s="403" t="str">
        <f>IF($B764="-","",INDEX('Res.Aux.'!$A$12:$AE$722,MATCH($B764,'Res.Aux.'!$Y$12:$Y$722,0),MATCH(E$6,'Res.Aux.'!$A$14:$AE$14,0)))</f>
        <v/>
      </c>
      <c r="F764" s="402" t="str">
        <f t="shared" si="202"/>
        <v/>
      </c>
      <c r="G764" s="404" t="str">
        <f>IF($B764="-","",INDEX('Res.Aux.'!$A$12:$AE$722,MATCH($B764,'Res.Aux.'!$Y$12:$Y$722,0),MATCH(G$6,'Res.Aux.'!$A$14:$AE$14,0)))</f>
        <v/>
      </c>
      <c r="H764" s="405" t="str">
        <f>IF($B764="-","",Datos!$I$16)</f>
        <v/>
      </c>
      <c r="I764" s="406" t="str">
        <f>IF($C764="","",Datos!$G$16)</f>
        <v/>
      </c>
      <c r="J764" s="407" t="str">
        <f>IF($B764="-","",INDEX('Res.Aux.'!$A$12:$AE$722,MATCH($B764,'Res.Aux.'!$Y$12:$Y$722,0),MATCH(J$6,'Res.Aux.'!$A$14:$AE$14,0)))</f>
        <v/>
      </c>
      <c r="K764" s="408" t="str">
        <f>IF($C764="","",Datos!$H$26)</f>
        <v/>
      </c>
      <c r="L764" s="409" t="str">
        <f>IF($I764="","",INDEX(Datos!$D$25:$I$33,MATCH('G. VAR. MAKRO'!$M764,Datos!$E$25:$E$33,0),MATCH('G. VAR. MAKRO'!$L$6,Datos!$D$26:$I$26,0)))</f>
        <v/>
      </c>
      <c r="M764" s="407" t="str">
        <f>IF($I764="","",INDEX('Res.Aux.'!$A$12:$AE$722,MATCH($B764,'Res.Aux.'!$Y$12:$Y$722,0),MATCH(M$6,'Res.Aux.'!$A$22:$AE$22,0)))</f>
        <v/>
      </c>
      <c r="N764" s="410" t="str">
        <f>IF($B764="-","",INDEX('Res.Aux.'!$A$12:$AE$722,MATCH($B764,'Res.Aux.'!$Y$12:$Y$722,0),MATCH(N$6,'Res.Aux.'!$A$14:$AE$14,0)))</f>
        <v/>
      </c>
      <c r="O764" s="411"/>
      <c r="P764" s="412" t="str">
        <f t="shared" si="200"/>
        <v/>
      </c>
      <c r="Q764" s="413" t="str">
        <f t="shared" si="203"/>
        <v>ù</v>
      </c>
      <c r="R764" s="414" t="str">
        <f>IF($B764="-","",INDEX('Res.Aux.'!$A$12:$AE$722,MATCH($B764,'Res.Aux.'!$Y$12:$Y$722,0),MATCH(R$6,'Res.Aux.'!$A$15:$AE$15,0)))</f>
        <v/>
      </c>
      <c r="S764" s="415" t="str">
        <f>IF($B764="-","",INDEX('Res.Aux.'!$A$12:$AE$722,MATCH($B764,'Res.Aux.'!$Y$12:$Y$722,0),MATCH(S$6,'Res.Aux.'!$A$15:$AE$15,0)))</f>
        <v/>
      </c>
      <c r="T764" s="415" t="str">
        <f>IF($B764="-","",INDEX('Res.Aux.'!$A$12:$AE$722,MATCH($B764,'Res.Aux.'!$Y$12:$Y$722,0),MATCH(T$6,'Res.Aux.'!$A$15:$AE$15,0)))</f>
        <v/>
      </c>
      <c r="U764" s="416" t="str">
        <f>IF($B764="-","",INDEX('Res.Aux.'!$A$12:$AE$722,MATCH($B764,'Res.Aux.'!$Y$12:$Y$722,0),MATCH(U$6,'Res.Aux.'!$A$15:$AE$15,0)))</f>
        <v/>
      </c>
      <c r="V764" s="417"/>
      <c r="W764" s="414" t="str">
        <f t="shared" si="204"/>
        <v>-</v>
      </c>
      <c r="X764" s="415" t="str">
        <f t="shared" si="205"/>
        <v>-</v>
      </c>
      <c r="Y764" s="415" t="str">
        <f t="shared" si="206"/>
        <v>-</v>
      </c>
      <c r="Z764" s="416" t="str">
        <f t="shared" si="207"/>
        <v>-</v>
      </c>
      <c r="AA764" s="417"/>
      <c r="AB764" s="414" t="str">
        <f t="shared" si="208"/>
        <v>-</v>
      </c>
      <c r="AC764" s="415" t="str">
        <f t="shared" si="209"/>
        <v>-</v>
      </c>
      <c r="AD764" s="415" t="str">
        <f t="shared" si="210"/>
        <v>-</v>
      </c>
      <c r="AE764" s="416" t="str">
        <f t="shared" si="211"/>
        <v>-</v>
      </c>
      <c r="AF764" s="417"/>
      <c r="AG764" s="410" t="str">
        <f t="shared" si="212"/>
        <v>-</v>
      </c>
      <c r="AH764" s="417"/>
      <c r="AI764" s="418" t="str">
        <f t="shared" si="213"/>
        <v>ù</v>
      </c>
      <c r="AJ764" s="419" t="str">
        <f t="shared" si="214"/>
        <v>~</v>
      </c>
      <c r="AK764" s="417"/>
      <c r="AL764" s="414" t="str">
        <f t="shared" si="215"/>
        <v>-</v>
      </c>
      <c r="AM764" s="416" t="str">
        <f t="shared" si="216"/>
        <v>-</v>
      </c>
    </row>
    <row r="765" spans="2:39" ht="15" x14ac:dyDescent="0.3">
      <c r="B765" s="400" t="str">
        <f>IF(MAX(B$7:B764)+1&gt;MAX('Res.Aux.'!$Y$23:$Y$722),"-",MAX(B$7:B764)+1)</f>
        <v>-</v>
      </c>
      <c r="C765" s="401" t="str">
        <f>IF($B765="-","",INDEX('Res.Aux.'!$A$12:$AE$722,MATCH($B765,'Res.Aux.'!$Y$12:$Y$722,0),MATCH(C$6,'Res.Aux.'!$A$14:$AE$14,0)))</f>
        <v/>
      </c>
      <c r="D765" s="402" t="str">
        <f t="shared" si="201"/>
        <v/>
      </c>
      <c r="E765" s="403" t="str">
        <f>IF($B765="-","",INDEX('Res.Aux.'!$A$12:$AE$722,MATCH($B765,'Res.Aux.'!$Y$12:$Y$722,0),MATCH(E$6,'Res.Aux.'!$A$14:$AE$14,0)))</f>
        <v/>
      </c>
      <c r="F765" s="402" t="str">
        <f t="shared" si="202"/>
        <v/>
      </c>
      <c r="G765" s="404" t="str">
        <f>IF($B765="-","",INDEX('Res.Aux.'!$A$12:$AE$722,MATCH($B765,'Res.Aux.'!$Y$12:$Y$722,0),MATCH(G$6,'Res.Aux.'!$A$14:$AE$14,0)))</f>
        <v/>
      </c>
      <c r="H765" s="405" t="str">
        <f>IF($B765="-","",Datos!$I$16)</f>
        <v/>
      </c>
      <c r="I765" s="406" t="str">
        <f>IF($C765="","",Datos!$G$16)</f>
        <v/>
      </c>
      <c r="J765" s="407" t="str">
        <f>IF($B765="-","",INDEX('Res.Aux.'!$A$12:$AE$722,MATCH($B765,'Res.Aux.'!$Y$12:$Y$722,0),MATCH(J$6,'Res.Aux.'!$A$14:$AE$14,0)))</f>
        <v/>
      </c>
      <c r="K765" s="408" t="str">
        <f>IF($C765="","",Datos!$H$26)</f>
        <v/>
      </c>
      <c r="L765" s="409" t="str">
        <f>IF($I765="","",INDEX(Datos!$D$25:$I$33,MATCH('G. VAR. MAKRO'!$M765,Datos!$E$25:$E$33,0),MATCH('G. VAR. MAKRO'!$L$6,Datos!$D$26:$I$26,0)))</f>
        <v/>
      </c>
      <c r="M765" s="407" t="str">
        <f>IF($I765="","",INDEX('Res.Aux.'!$A$12:$AE$722,MATCH($B765,'Res.Aux.'!$Y$12:$Y$722,0),MATCH(M$6,'Res.Aux.'!$A$22:$AE$22,0)))</f>
        <v/>
      </c>
      <c r="N765" s="410" t="str">
        <f>IF($B765="-","",INDEX('Res.Aux.'!$A$12:$AE$722,MATCH($B765,'Res.Aux.'!$Y$12:$Y$722,0),MATCH(N$6,'Res.Aux.'!$A$14:$AE$14,0)))</f>
        <v/>
      </c>
      <c r="O765" s="411"/>
      <c r="P765" s="412" t="str">
        <f t="shared" si="200"/>
        <v/>
      </c>
      <c r="Q765" s="413" t="str">
        <f t="shared" si="203"/>
        <v>ù</v>
      </c>
      <c r="R765" s="414" t="str">
        <f>IF($B765="-","",INDEX('Res.Aux.'!$A$12:$AE$722,MATCH($B765,'Res.Aux.'!$Y$12:$Y$722,0),MATCH(R$6,'Res.Aux.'!$A$15:$AE$15,0)))</f>
        <v/>
      </c>
      <c r="S765" s="415" t="str">
        <f>IF($B765="-","",INDEX('Res.Aux.'!$A$12:$AE$722,MATCH($B765,'Res.Aux.'!$Y$12:$Y$722,0),MATCH(S$6,'Res.Aux.'!$A$15:$AE$15,0)))</f>
        <v/>
      </c>
      <c r="T765" s="415" t="str">
        <f>IF($B765="-","",INDEX('Res.Aux.'!$A$12:$AE$722,MATCH($B765,'Res.Aux.'!$Y$12:$Y$722,0),MATCH(T$6,'Res.Aux.'!$A$15:$AE$15,0)))</f>
        <v/>
      </c>
      <c r="U765" s="416" t="str">
        <f>IF($B765="-","",INDEX('Res.Aux.'!$A$12:$AE$722,MATCH($B765,'Res.Aux.'!$Y$12:$Y$722,0),MATCH(U$6,'Res.Aux.'!$A$15:$AE$15,0)))</f>
        <v/>
      </c>
      <c r="V765" s="417"/>
      <c r="W765" s="414" t="str">
        <f t="shared" si="204"/>
        <v>-</v>
      </c>
      <c r="X765" s="415" t="str">
        <f t="shared" si="205"/>
        <v>-</v>
      </c>
      <c r="Y765" s="415" t="str">
        <f t="shared" si="206"/>
        <v>-</v>
      </c>
      <c r="Z765" s="416" t="str">
        <f t="shared" si="207"/>
        <v>-</v>
      </c>
      <c r="AA765" s="417"/>
      <c r="AB765" s="414" t="str">
        <f t="shared" si="208"/>
        <v>-</v>
      </c>
      <c r="AC765" s="415" t="str">
        <f t="shared" si="209"/>
        <v>-</v>
      </c>
      <c r="AD765" s="415" t="str">
        <f t="shared" si="210"/>
        <v>-</v>
      </c>
      <c r="AE765" s="416" t="str">
        <f t="shared" si="211"/>
        <v>-</v>
      </c>
      <c r="AF765" s="417"/>
      <c r="AG765" s="410" t="str">
        <f t="shared" si="212"/>
        <v>-</v>
      </c>
      <c r="AH765" s="417"/>
      <c r="AI765" s="418" t="str">
        <f t="shared" si="213"/>
        <v>ù</v>
      </c>
      <c r="AJ765" s="419" t="str">
        <f t="shared" si="214"/>
        <v>~</v>
      </c>
      <c r="AK765" s="417"/>
      <c r="AL765" s="414" t="str">
        <f t="shared" si="215"/>
        <v>-</v>
      </c>
      <c r="AM765" s="416" t="str">
        <f t="shared" si="216"/>
        <v>-</v>
      </c>
    </row>
    <row r="766" spans="2:39" ht="15" x14ac:dyDescent="0.3">
      <c r="B766" s="400" t="str">
        <f>IF(MAX(B$7:B765)+1&gt;MAX('Res.Aux.'!$Y$23:$Y$722),"-",MAX(B$7:B765)+1)</f>
        <v>-</v>
      </c>
      <c r="C766" s="401" t="str">
        <f>IF($B766="-","",INDEX('Res.Aux.'!$A$12:$AE$722,MATCH($B766,'Res.Aux.'!$Y$12:$Y$722,0),MATCH(C$6,'Res.Aux.'!$A$14:$AE$14,0)))</f>
        <v/>
      </c>
      <c r="D766" s="402" t="str">
        <f t="shared" si="201"/>
        <v/>
      </c>
      <c r="E766" s="403" t="str">
        <f>IF($B766="-","",INDEX('Res.Aux.'!$A$12:$AE$722,MATCH($B766,'Res.Aux.'!$Y$12:$Y$722,0),MATCH(E$6,'Res.Aux.'!$A$14:$AE$14,0)))</f>
        <v/>
      </c>
      <c r="F766" s="402" t="str">
        <f t="shared" si="202"/>
        <v/>
      </c>
      <c r="G766" s="404" t="str">
        <f>IF($B766="-","",INDEX('Res.Aux.'!$A$12:$AE$722,MATCH($B766,'Res.Aux.'!$Y$12:$Y$722,0),MATCH(G$6,'Res.Aux.'!$A$14:$AE$14,0)))</f>
        <v/>
      </c>
      <c r="H766" s="405" t="str">
        <f>IF($B766="-","",Datos!$I$16)</f>
        <v/>
      </c>
      <c r="I766" s="406" t="str">
        <f>IF($C766="","",Datos!$G$16)</f>
        <v/>
      </c>
      <c r="J766" s="407" t="str">
        <f>IF($B766="-","",INDEX('Res.Aux.'!$A$12:$AE$722,MATCH($B766,'Res.Aux.'!$Y$12:$Y$722,0),MATCH(J$6,'Res.Aux.'!$A$14:$AE$14,0)))</f>
        <v/>
      </c>
      <c r="K766" s="408" t="str">
        <f>IF($C766="","",Datos!$H$26)</f>
        <v/>
      </c>
      <c r="L766" s="409" t="str">
        <f>IF($I766="","",INDEX(Datos!$D$25:$I$33,MATCH('G. VAR. MAKRO'!$M766,Datos!$E$25:$E$33,0),MATCH('G. VAR. MAKRO'!$L$6,Datos!$D$26:$I$26,0)))</f>
        <v/>
      </c>
      <c r="M766" s="407" t="str">
        <f>IF($I766="","",INDEX('Res.Aux.'!$A$12:$AE$722,MATCH($B766,'Res.Aux.'!$Y$12:$Y$722,0),MATCH(M$6,'Res.Aux.'!$A$22:$AE$22,0)))</f>
        <v/>
      </c>
      <c r="N766" s="410" t="str">
        <f>IF($B766="-","",INDEX('Res.Aux.'!$A$12:$AE$722,MATCH($B766,'Res.Aux.'!$Y$12:$Y$722,0),MATCH(N$6,'Res.Aux.'!$A$14:$AE$14,0)))</f>
        <v/>
      </c>
      <c r="O766" s="411"/>
      <c r="P766" s="412" t="str">
        <f t="shared" si="200"/>
        <v/>
      </c>
      <c r="Q766" s="413" t="str">
        <f t="shared" si="203"/>
        <v>ù</v>
      </c>
      <c r="R766" s="414" t="str">
        <f>IF($B766="-","",INDEX('Res.Aux.'!$A$12:$AE$722,MATCH($B766,'Res.Aux.'!$Y$12:$Y$722,0),MATCH(R$6,'Res.Aux.'!$A$15:$AE$15,0)))</f>
        <v/>
      </c>
      <c r="S766" s="415" t="str">
        <f>IF($B766="-","",INDEX('Res.Aux.'!$A$12:$AE$722,MATCH($B766,'Res.Aux.'!$Y$12:$Y$722,0),MATCH(S$6,'Res.Aux.'!$A$15:$AE$15,0)))</f>
        <v/>
      </c>
      <c r="T766" s="415" t="str">
        <f>IF($B766="-","",INDEX('Res.Aux.'!$A$12:$AE$722,MATCH($B766,'Res.Aux.'!$Y$12:$Y$722,0),MATCH(T$6,'Res.Aux.'!$A$15:$AE$15,0)))</f>
        <v/>
      </c>
      <c r="U766" s="416" t="str">
        <f>IF($B766="-","",INDEX('Res.Aux.'!$A$12:$AE$722,MATCH($B766,'Res.Aux.'!$Y$12:$Y$722,0),MATCH(U$6,'Res.Aux.'!$A$15:$AE$15,0)))</f>
        <v/>
      </c>
      <c r="V766" s="417"/>
      <c r="W766" s="414" t="str">
        <f t="shared" si="204"/>
        <v>-</v>
      </c>
      <c r="X766" s="415" t="str">
        <f t="shared" si="205"/>
        <v>-</v>
      </c>
      <c r="Y766" s="415" t="str">
        <f t="shared" si="206"/>
        <v>-</v>
      </c>
      <c r="Z766" s="416" t="str">
        <f t="shared" si="207"/>
        <v>-</v>
      </c>
      <c r="AA766" s="417"/>
      <c r="AB766" s="414" t="str">
        <f t="shared" si="208"/>
        <v>-</v>
      </c>
      <c r="AC766" s="415" t="str">
        <f t="shared" si="209"/>
        <v>-</v>
      </c>
      <c r="AD766" s="415" t="str">
        <f t="shared" si="210"/>
        <v>-</v>
      </c>
      <c r="AE766" s="416" t="str">
        <f t="shared" si="211"/>
        <v>-</v>
      </c>
      <c r="AF766" s="417"/>
      <c r="AG766" s="410" t="str">
        <f t="shared" si="212"/>
        <v>-</v>
      </c>
      <c r="AH766" s="417"/>
      <c r="AI766" s="418" t="str">
        <f t="shared" si="213"/>
        <v>ù</v>
      </c>
      <c r="AJ766" s="419" t="str">
        <f t="shared" si="214"/>
        <v>~</v>
      </c>
      <c r="AK766" s="417"/>
      <c r="AL766" s="414" t="str">
        <f t="shared" si="215"/>
        <v>-</v>
      </c>
      <c r="AM766" s="416" t="str">
        <f t="shared" si="216"/>
        <v>-</v>
      </c>
    </row>
    <row r="767" spans="2:39" ht="15" x14ac:dyDescent="0.3">
      <c r="B767" s="400" t="str">
        <f>IF(MAX(B$7:B766)+1&gt;MAX('Res.Aux.'!$Y$23:$Y$722),"-",MAX(B$7:B766)+1)</f>
        <v>-</v>
      </c>
      <c r="C767" s="401" t="str">
        <f>IF($B767="-","",INDEX('Res.Aux.'!$A$12:$AE$722,MATCH($B767,'Res.Aux.'!$Y$12:$Y$722,0),MATCH(C$6,'Res.Aux.'!$A$14:$AE$14,0)))</f>
        <v/>
      </c>
      <c r="D767" s="402" t="str">
        <f t="shared" si="201"/>
        <v/>
      </c>
      <c r="E767" s="403" t="str">
        <f>IF($B767="-","",INDEX('Res.Aux.'!$A$12:$AE$722,MATCH($B767,'Res.Aux.'!$Y$12:$Y$722,0),MATCH(E$6,'Res.Aux.'!$A$14:$AE$14,0)))</f>
        <v/>
      </c>
      <c r="F767" s="402" t="str">
        <f t="shared" si="202"/>
        <v/>
      </c>
      <c r="G767" s="404" t="str">
        <f>IF($B767="-","",INDEX('Res.Aux.'!$A$12:$AE$722,MATCH($B767,'Res.Aux.'!$Y$12:$Y$722,0),MATCH(G$6,'Res.Aux.'!$A$14:$AE$14,0)))</f>
        <v/>
      </c>
      <c r="H767" s="405" t="str">
        <f>IF($B767="-","",Datos!$I$16)</f>
        <v/>
      </c>
      <c r="I767" s="406" t="str">
        <f>IF($C767="","",Datos!$G$16)</f>
        <v/>
      </c>
      <c r="J767" s="407" t="str">
        <f>IF($B767="-","",INDEX('Res.Aux.'!$A$12:$AE$722,MATCH($B767,'Res.Aux.'!$Y$12:$Y$722,0),MATCH(J$6,'Res.Aux.'!$A$14:$AE$14,0)))</f>
        <v/>
      </c>
      <c r="K767" s="408" t="str">
        <f>IF($C767="","",Datos!$H$26)</f>
        <v/>
      </c>
      <c r="L767" s="409" t="str">
        <f>IF($I767="","",INDEX(Datos!$D$25:$I$33,MATCH('G. VAR. MAKRO'!$M767,Datos!$E$25:$E$33,0),MATCH('G. VAR. MAKRO'!$L$6,Datos!$D$26:$I$26,0)))</f>
        <v/>
      </c>
      <c r="M767" s="407" t="str">
        <f>IF($I767="","",INDEX('Res.Aux.'!$A$12:$AE$722,MATCH($B767,'Res.Aux.'!$Y$12:$Y$722,0),MATCH(M$6,'Res.Aux.'!$A$22:$AE$22,0)))</f>
        <v/>
      </c>
      <c r="N767" s="410" t="str">
        <f>IF($B767="-","",INDEX('Res.Aux.'!$A$12:$AE$722,MATCH($B767,'Res.Aux.'!$Y$12:$Y$722,0),MATCH(N$6,'Res.Aux.'!$A$14:$AE$14,0)))</f>
        <v/>
      </c>
      <c r="O767" s="411"/>
      <c r="P767" s="412" t="str">
        <f t="shared" si="200"/>
        <v/>
      </c>
      <c r="Q767" s="413" t="str">
        <f t="shared" si="203"/>
        <v>ù</v>
      </c>
      <c r="R767" s="414" t="str">
        <f>IF($B767="-","",INDEX('Res.Aux.'!$A$12:$AE$722,MATCH($B767,'Res.Aux.'!$Y$12:$Y$722,0),MATCH(R$6,'Res.Aux.'!$A$15:$AE$15,0)))</f>
        <v/>
      </c>
      <c r="S767" s="415" t="str">
        <f>IF($B767="-","",INDEX('Res.Aux.'!$A$12:$AE$722,MATCH($B767,'Res.Aux.'!$Y$12:$Y$722,0),MATCH(S$6,'Res.Aux.'!$A$15:$AE$15,0)))</f>
        <v/>
      </c>
      <c r="T767" s="415" t="str">
        <f>IF($B767="-","",INDEX('Res.Aux.'!$A$12:$AE$722,MATCH($B767,'Res.Aux.'!$Y$12:$Y$722,0),MATCH(T$6,'Res.Aux.'!$A$15:$AE$15,0)))</f>
        <v/>
      </c>
      <c r="U767" s="416" t="str">
        <f>IF($B767="-","",INDEX('Res.Aux.'!$A$12:$AE$722,MATCH($B767,'Res.Aux.'!$Y$12:$Y$722,0),MATCH(U$6,'Res.Aux.'!$A$15:$AE$15,0)))</f>
        <v/>
      </c>
      <c r="V767" s="417"/>
      <c r="W767" s="414" t="str">
        <f t="shared" si="204"/>
        <v>-</v>
      </c>
      <c r="X767" s="415" t="str">
        <f t="shared" si="205"/>
        <v>-</v>
      </c>
      <c r="Y767" s="415" t="str">
        <f t="shared" si="206"/>
        <v>-</v>
      </c>
      <c r="Z767" s="416" t="str">
        <f t="shared" si="207"/>
        <v>-</v>
      </c>
      <c r="AA767" s="417"/>
      <c r="AB767" s="414" t="str">
        <f t="shared" si="208"/>
        <v>-</v>
      </c>
      <c r="AC767" s="415" t="str">
        <f t="shared" si="209"/>
        <v>-</v>
      </c>
      <c r="AD767" s="415" t="str">
        <f t="shared" si="210"/>
        <v>-</v>
      </c>
      <c r="AE767" s="416" t="str">
        <f t="shared" si="211"/>
        <v>-</v>
      </c>
      <c r="AF767" s="417"/>
      <c r="AG767" s="410" t="str">
        <f t="shared" si="212"/>
        <v>-</v>
      </c>
      <c r="AH767" s="417"/>
      <c r="AI767" s="418" t="str">
        <f t="shared" si="213"/>
        <v>ù</v>
      </c>
      <c r="AJ767" s="419" t="str">
        <f t="shared" si="214"/>
        <v>~</v>
      </c>
      <c r="AK767" s="417"/>
      <c r="AL767" s="414" t="str">
        <f t="shared" si="215"/>
        <v>-</v>
      </c>
      <c r="AM767" s="416" t="str">
        <f t="shared" si="216"/>
        <v>-</v>
      </c>
    </row>
    <row r="768" spans="2:39" ht="15" x14ac:dyDescent="0.3">
      <c r="B768" s="400" t="str">
        <f>IF(MAX(B$7:B767)+1&gt;MAX('Res.Aux.'!$Y$23:$Y$722),"-",MAX(B$7:B767)+1)</f>
        <v>-</v>
      </c>
      <c r="C768" s="401" t="str">
        <f>IF($B768="-","",INDEX('Res.Aux.'!$A$12:$AE$722,MATCH($B768,'Res.Aux.'!$Y$12:$Y$722,0),MATCH(C$6,'Res.Aux.'!$A$14:$AE$14,0)))</f>
        <v/>
      </c>
      <c r="D768" s="402" t="str">
        <f t="shared" si="201"/>
        <v/>
      </c>
      <c r="E768" s="403" t="str">
        <f>IF($B768="-","",INDEX('Res.Aux.'!$A$12:$AE$722,MATCH($B768,'Res.Aux.'!$Y$12:$Y$722,0),MATCH(E$6,'Res.Aux.'!$A$14:$AE$14,0)))</f>
        <v/>
      </c>
      <c r="F768" s="402" t="str">
        <f t="shared" si="202"/>
        <v/>
      </c>
      <c r="G768" s="404" t="str">
        <f>IF($B768="-","",INDEX('Res.Aux.'!$A$12:$AE$722,MATCH($B768,'Res.Aux.'!$Y$12:$Y$722,0),MATCH(G$6,'Res.Aux.'!$A$14:$AE$14,0)))</f>
        <v/>
      </c>
      <c r="H768" s="405" t="str">
        <f>IF($B768="-","",Datos!$I$16)</f>
        <v/>
      </c>
      <c r="I768" s="406" t="str">
        <f>IF($C768="","",Datos!$G$16)</f>
        <v/>
      </c>
      <c r="J768" s="407" t="str">
        <f>IF($B768="-","",INDEX('Res.Aux.'!$A$12:$AE$722,MATCH($B768,'Res.Aux.'!$Y$12:$Y$722,0),MATCH(J$6,'Res.Aux.'!$A$14:$AE$14,0)))</f>
        <v/>
      </c>
      <c r="K768" s="408" t="str">
        <f>IF($C768="","",Datos!$H$26)</f>
        <v/>
      </c>
      <c r="L768" s="409" t="str">
        <f>IF($I768="","",INDEX(Datos!$D$25:$I$33,MATCH('G. VAR. MAKRO'!$M768,Datos!$E$25:$E$33,0),MATCH('G. VAR. MAKRO'!$L$6,Datos!$D$26:$I$26,0)))</f>
        <v/>
      </c>
      <c r="M768" s="407" t="str">
        <f>IF($I768="","",INDEX('Res.Aux.'!$A$12:$AE$722,MATCH($B768,'Res.Aux.'!$Y$12:$Y$722,0),MATCH(M$6,'Res.Aux.'!$A$22:$AE$22,0)))</f>
        <v/>
      </c>
      <c r="N768" s="410" t="str">
        <f>IF($B768="-","",INDEX('Res.Aux.'!$A$12:$AE$722,MATCH($B768,'Res.Aux.'!$Y$12:$Y$722,0),MATCH(N$6,'Res.Aux.'!$A$14:$AE$14,0)))</f>
        <v/>
      </c>
      <c r="O768" s="411"/>
      <c r="P768" s="412" t="str">
        <f t="shared" si="200"/>
        <v/>
      </c>
      <c r="Q768" s="413" t="str">
        <f t="shared" si="203"/>
        <v>ù</v>
      </c>
      <c r="R768" s="414" t="str">
        <f>IF($B768="-","",INDEX('Res.Aux.'!$A$12:$AE$722,MATCH($B768,'Res.Aux.'!$Y$12:$Y$722,0),MATCH(R$6,'Res.Aux.'!$A$15:$AE$15,0)))</f>
        <v/>
      </c>
      <c r="S768" s="415" t="str">
        <f>IF($B768="-","",INDEX('Res.Aux.'!$A$12:$AE$722,MATCH($B768,'Res.Aux.'!$Y$12:$Y$722,0),MATCH(S$6,'Res.Aux.'!$A$15:$AE$15,0)))</f>
        <v/>
      </c>
      <c r="T768" s="415" t="str">
        <f>IF($B768="-","",INDEX('Res.Aux.'!$A$12:$AE$722,MATCH($B768,'Res.Aux.'!$Y$12:$Y$722,0),MATCH(T$6,'Res.Aux.'!$A$15:$AE$15,0)))</f>
        <v/>
      </c>
      <c r="U768" s="416" t="str">
        <f>IF($B768="-","",INDEX('Res.Aux.'!$A$12:$AE$722,MATCH($B768,'Res.Aux.'!$Y$12:$Y$722,0),MATCH(U$6,'Res.Aux.'!$A$15:$AE$15,0)))</f>
        <v/>
      </c>
      <c r="V768" s="417"/>
      <c r="W768" s="414" t="str">
        <f t="shared" si="204"/>
        <v>-</v>
      </c>
      <c r="X768" s="415" t="str">
        <f t="shared" si="205"/>
        <v>-</v>
      </c>
      <c r="Y768" s="415" t="str">
        <f t="shared" si="206"/>
        <v>-</v>
      </c>
      <c r="Z768" s="416" t="str">
        <f t="shared" si="207"/>
        <v>-</v>
      </c>
      <c r="AA768" s="417"/>
      <c r="AB768" s="414" t="str">
        <f t="shared" si="208"/>
        <v>-</v>
      </c>
      <c r="AC768" s="415" t="str">
        <f t="shared" si="209"/>
        <v>-</v>
      </c>
      <c r="AD768" s="415" t="str">
        <f t="shared" si="210"/>
        <v>-</v>
      </c>
      <c r="AE768" s="416" t="str">
        <f t="shared" si="211"/>
        <v>-</v>
      </c>
      <c r="AF768" s="417"/>
      <c r="AG768" s="410" t="str">
        <f t="shared" si="212"/>
        <v>-</v>
      </c>
      <c r="AH768" s="417"/>
      <c r="AI768" s="418" t="str">
        <f t="shared" si="213"/>
        <v>ù</v>
      </c>
      <c r="AJ768" s="419" t="str">
        <f t="shared" si="214"/>
        <v>~</v>
      </c>
      <c r="AK768" s="417"/>
      <c r="AL768" s="414" t="str">
        <f t="shared" si="215"/>
        <v>-</v>
      </c>
      <c r="AM768" s="416" t="str">
        <f t="shared" si="216"/>
        <v>-</v>
      </c>
    </row>
    <row r="769" spans="2:39" ht="15" x14ac:dyDescent="0.3">
      <c r="B769" s="400" t="str">
        <f>IF(MAX(B$7:B768)+1&gt;MAX('Res.Aux.'!$Y$23:$Y$722),"-",MAX(B$7:B768)+1)</f>
        <v>-</v>
      </c>
      <c r="C769" s="401" t="str">
        <f>IF($B769="-","",INDEX('Res.Aux.'!$A$12:$AE$722,MATCH($B769,'Res.Aux.'!$Y$12:$Y$722,0),MATCH(C$6,'Res.Aux.'!$A$14:$AE$14,0)))</f>
        <v/>
      </c>
      <c r="D769" s="402" t="str">
        <f t="shared" si="201"/>
        <v/>
      </c>
      <c r="E769" s="403" t="str">
        <f>IF($B769="-","",INDEX('Res.Aux.'!$A$12:$AE$722,MATCH($B769,'Res.Aux.'!$Y$12:$Y$722,0),MATCH(E$6,'Res.Aux.'!$A$14:$AE$14,0)))</f>
        <v/>
      </c>
      <c r="F769" s="402" t="str">
        <f t="shared" si="202"/>
        <v/>
      </c>
      <c r="G769" s="404" t="str">
        <f>IF($B769="-","",INDEX('Res.Aux.'!$A$12:$AE$722,MATCH($B769,'Res.Aux.'!$Y$12:$Y$722,0),MATCH(G$6,'Res.Aux.'!$A$14:$AE$14,0)))</f>
        <v/>
      </c>
      <c r="H769" s="405" t="str">
        <f>IF($B769="-","",Datos!$I$16)</f>
        <v/>
      </c>
      <c r="I769" s="406" t="str">
        <f>IF($C769="","",Datos!$G$16)</f>
        <v/>
      </c>
      <c r="J769" s="407" t="str">
        <f>IF($B769="-","",INDEX('Res.Aux.'!$A$12:$AE$722,MATCH($B769,'Res.Aux.'!$Y$12:$Y$722,0),MATCH(J$6,'Res.Aux.'!$A$14:$AE$14,0)))</f>
        <v/>
      </c>
      <c r="K769" s="408" t="str">
        <f>IF($C769="","",Datos!$H$26)</f>
        <v/>
      </c>
      <c r="L769" s="409" t="str">
        <f>IF($I769="","",INDEX(Datos!$D$25:$I$33,MATCH('G. VAR. MAKRO'!$M769,Datos!$E$25:$E$33,0),MATCH('G. VAR. MAKRO'!$L$6,Datos!$D$26:$I$26,0)))</f>
        <v/>
      </c>
      <c r="M769" s="407" t="str">
        <f>IF($I769="","",INDEX('Res.Aux.'!$A$12:$AE$722,MATCH($B769,'Res.Aux.'!$Y$12:$Y$722,0),MATCH(M$6,'Res.Aux.'!$A$22:$AE$22,0)))</f>
        <v/>
      </c>
      <c r="N769" s="410" t="str">
        <f>IF($B769="-","",INDEX('Res.Aux.'!$A$12:$AE$722,MATCH($B769,'Res.Aux.'!$Y$12:$Y$722,0),MATCH(N$6,'Res.Aux.'!$A$14:$AE$14,0)))</f>
        <v/>
      </c>
      <c r="O769" s="411"/>
      <c r="P769" s="412" t="str">
        <f t="shared" si="200"/>
        <v/>
      </c>
      <c r="Q769" s="413" t="str">
        <f t="shared" si="203"/>
        <v>ù</v>
      </c>
      <c r="R769" s="414" t="str">
        <f>IF($B769="-","",INDEX('Res.Aux.'!$A$12:$AE$722,MATCH($B769,'Res.Aux.'!$Y$12:$Y$722,0),MATCH(R$6,'Res.Aux.'!$A$15:$AE$15,0)))</f>
        <v/>
      </c>
      <c r="S769" s="415" t="str">
        <f>IF($B769="-","",INDEX('Res.Aux.'!$A$12:$AE$722,MATCH($B769,'Res.Aux.'!$Y$12:$Y$722,0),MATCH(S$6,'Res.Aux.'!$A$15:$AE$15,0)))</f>
        <v/>
      </c>
      <c r="T769" s="415" t="str">
        <f>IF($B769="-","",INDEX('Res.Aux.'!$A$12:$AE$722,MATCH($B769,'Res.Aux.'!$Y$12:$Y$722,0),MATCH(T$6,'Res.Aux.'!$A$15:$AE$15,0)))</f>
        <v/>
      </c>
      <c r="U769" s="416" t="str">
        <f>IF($B769="-","",INDEX('Res.Aux.'!$A$12:$AE$722,MATCH($B769,'Res.Aux.'!$Y$12:$Y$722,0),MATCH(U$6,'Res.Aux.'!$A$15:$AE$15,0)))</f>
        <v/>
      </c>
      <c r="V769" s="417"/>
      <c r="W769" s="414" t="str">
        <f t="shared" si="204"/>
        <v>-</v>
      </c>
      <c r="X769" s="415" t="str">
        <f t="shared" si="205"/>
        <v>-</v>
      </c>
      <c r="Y769" s="415" t="str">
        <f t="shared" si="206"/>
        <v>-</v>
      </c>
      <c r="Z769" s="416" t="str">
        <f t="shared" si="207"/>
        <v>-</v>
      </c>
      <c r="AA769" s="417"/>
      <c r="AB769" s="414" t="str">
        <f t="shared" si="208"/>
        <v>-</v>
      </c>
      <c r="AC769" s="415" t="str">
        <f t="shared" si="209"/>
        <v>-</v>
      </c>
      <c r="AD769" s="415" t="str">
        <f t="shared" si="210"/>
        <v>-</v>
      </c>
      <c r="AE769" s="416" t="str">
        <f t="shared" si="211"/>
        <v>-</v>
      </c>
      <c r="AF769" s="417"/>
      <c r="AG769" s="410" t="str">
        <f t="shared" si="212"/>
        <v>-</v>
      </c>
      <c r="AH769" s="417"/>
      <c r="AI769" s="418" t="str">
        <f t="shared" si="213"/>
        <v>ù</v>
      </c>
      <c r="AJ769" s="419" t="str">
        <f t="shared" si="214"/>
        <v>~</v>
      </c>
      <c r="AK769" s="417"/>
      <c r="AL769" s="414" t="str">
        <f t="shared" si="215"/>
        <v>-</v>
      </c>
      <c r="AM769" s="416" t="str">
        <f t="shared" si="216"/>
        <v>-</v>
      </c>
    </row>
    <row r="770" spans="2:39" ht="15" x14ac:dyDescent="0.3">
      <c r="B770" s="400" t="str">
        <f>IF(MAX(B$7:B769)+1&gt;MAX('Res.Aux.'!$Y$23:$Y$722),"-",MAX(B$7:B769)+1)</f>
        <v>-</v>
      </c>
      <c r="C770" s="401" t="str">
        <f>IF($B770="-","",INDEX('Res.Aux.'!$A$12:$AE$722,MATCH($B770,'Res.Aux.'!$Y$12:$Y$722,0),MATCH(C$6,'Res.Aux.'!$A$14:$AE$14,0)))</f>
        <v/>
      </c>
      <c r="D770" s="402" t="str">
        <f t="shared" si="201"/>
        <v/>
      </c>
      <c r="E770" s="403" t="str">
        <f>IF($B770="-","",INDEX('Res.Aux.'!$A$12:$AE$722,MATCH($B770,'Res.Aux.'!$Y$12:$Y$722,0),MATCH(E$6,'Res.Aux.'!$A$14:$AE$14,0)))</f>
        <v/>
      </c>
      <c r="F770" s="402" t="str">
        <f t="shared" si="202"/>
        <v/>
      </c>
      <c r="G770" s="404" t="str">
        <f>IF($B770="-","",INDEX('Res.Aux.'!$A$12:$AE$722,MATCH($B770,'Res.Aux.'!$Y$12:$Y$722,0),MATCH(G$6,'Res.Aux.'!$A$14:$AE$14,0)))</f>
        <v/>
      </c>
      <c r="H770" s="405" t="str">
        <f>IF($B770="-","",Datos!$I$16)</f>
        <v/>
      </c>
      <c r="I770" s="406" t="str">
        <f>IF($C770="","",Datos!$G$16)</f>
        <v/>
      </c>
      <c r="J770" s="407" t="str">
        <f>IF($B770="-","",INDEX('Res.Aux.'!$A$12:$AE$722,MATCH($B770,'Res.Aux.'!$Y$12:$Y$722,0),MATCH(J$6,'Res.Aux.'!$A$14:$AE$14,0)))</f>
        <v/>
      </c>
      <c r="K770" s="408" t="str">
        <f>IF($C770="","",Datos!$H$26)</f>
        <v/>
      </c>
      <c r="L770" s="409" t="str">
        <f>IF($I770="","",INDEX(Datos!$D$25:$I$33,MATCH('G. VAR. MAKRO'!$M770,Datos!$E$25:$E$33,0),MATCH('G. VAR. MAKRO'!$L$6,Datos!$D$26:$I$26,0)))</f>
        <v/>
      </c>
      <c r="M770" s="407" t="str">
        <f>IF($I770="","",INDEX('Res.Aux.'!$A$12:$AE$722,MATCH($B770,'Res.Aux.'!$Y$12:$Y$722,0),MATCH(M$6,'Res.Aux.'!$A$22:$AE$22,0)))</f>
        <v/>
      </c>
      <c r="N770" s="410" t="str">
        <f>IF($B770="-","",INDEX('Res.Aux.'!$A$12:$AE$722,MATCH($B770,'Res.Aux.'!$Y$12:$Y$722,0),MATCH(N$6,'Res.Aux.'!$A$14:$AE$14,0)))</f>
        <v/>
      </c>
      <c r="O770" s="411"/>
      <c r="P770" s="412" t="str">
        <f t="shared" si="200"/>
        <v/>
      </c>
      <c r="Q770" s="413" t="str">
        <f t="shared" si="203"/>
        <v>ù</v>
      </c>
      <c r="R770" s="414" t="str">
        <f>IF($B770="-","",INDEX('Res.Aux.'!$A$12:$AE$722,MATCH($B770,'Res.Aux.'!$Y$12:$Y$722,0),MATCH(R$6,'Res.Aux.'!$A$15:$AE$15,0)))</f>
        <v/>
      </c>
      <c r="S770" s="415" t="str">
        <f>IF($B770="-","",INDEX('Res.Aux.'!$A$12:$AE$722,MATCH($B770,'Res.Aux.'!$Y$12:$Y$722,0),MATCH(S$6,'Res.Aux.'!$A$15:$AE$15,0)))</f>
        <v/>
      </c>
      <c r="T770" s="415" t="str">
        <f>IF($B770="-","",INDEX('Res.Aux.'!$A$12:$AE$722,MATCH($B770,'Res.Aux.'!$Y$12:$Y$722,0),MATCH(T$6,'Res.Aux.'!$A$15:$AE$15,0)))</f>
        <v/>
      </c>
      <c r="U770" s="416" t="str">
        <f>IF($B770="-","",INDEX('Res.Aux.'!$A$12:$AE$722,MATCH($B770,'Res.Aux.'!$Y$12:$Y$722,0),MATCH(U$6,'Res.Aux.'!$A$15:$AE$15,0)))</f>
        <v/>
      </c>
      <c r="V770" s="417"/>
      <c r="W770" s="414" t="str">
        <f t="shared" si="204"/>
        <v>-</v>
      </c>
      <c r="X770" s="415" t="str">
        <f t="shared" si="205"/>
        <v>-</v>
      </c>
      <c r="Y770" s="415" t="str">
        <f t="shared" si="206"/>
        <v>-</v>
      </c>
      <c r="Z770" s="416" t="str">
        <f t="shared" si="207"/>
        <v>-</v>
      </c>
      <c r="AA770" s="417"/>
      <c r="AB770" s="414" t="str">
        <f t="shared" si="208"/>
        <v>-</v>
      </c>
      <c r="AC770" s="415" t="str">
        <f t="shared" si="209"/>
        <v>-</v>
      </c>
      <c r="AD770" s="415" t="str">
        <f t="shared" si="210"/>
        <v>-</v>
      </c>
      <c r="AE770" s="416" t="str">
        <f t="shared" si="211"/>
        <v>-</v>
      </c>
      <c r="AF770" s="417"/>
      <c r="AG770" s="410" t="str">
        <f t="shared" si="212"/>
        <v>-</v>
      </c>
      <c r="AH770" s="417"/>
      <c r="AI770" s="418" t="str">
        <f t="shared" si="213"/>
        <v>ù</v>
      </c>
      <c r="AJ770" s="419" t="str">
        <f t="shared" si="214"/>
        <v>~</v>
      </c>
      <c r="AK770" s="417"/>
      <c r="AL770" s="414" t="str">
        <f t="shared" si="215"/>
        <v>-</v>
      </c>
      <c r="AM770" s="416" t="str">
        <f t="shared" si="216"/>
        <v>-</v>
      </c>
    </row>
    <row r="771" spans="2:39" ht="15" x14ac:dyDescent="0.3">
      <c r="B771" s="400" t="str">
        <f>IF(MAX(B$7:B770)+1&gt;MAX('Res.Aux.'!$Y$23:$Y$722),"-",MAX(B$7:B770)+1)</f>
        <v>-</v>
      </c>
      <c r="C771" s="401" t="str">
        <f>IF($B771="-","",INDEX('Res.Aux.'!$A$12:$AE$722,MATCH($B771,'Res.Aux.'!$Y$12:$Y$722,0),MATCH(C$6,'Res.Aux.'!$A$14:$AE$14,0)))</f>
        <v/>
      </c>
      <c r="D771" s="402" t="str">
        <f t="shared" si="201"/>
        <v/>
      </c>
      <c r="E771" s="403" t="str">
        <f>IF($B771="-","",INDEX('Res.Aux.'!$A$12:$AE$722,MATCH($B771,'Res.Aux.'!$Y$12:$Y$722,0),MATCH(E$6,'Res.Aux.'!$A$14:$AE$14,0)))</f>
        <v/>
      </c>
      <c r="F771" s="402" t="str">
        <f t="shared" si="202"/>
        <v/>
      </c>
      <c r="G771" s="404" t="str">
        <f>IF($B771="-","",INDEX('Res.Aux.'!$A$12:$AE$722,MATCH($B771,'Res.Aux.'!$Y$12:$Y$722,0),MATCH(G$6,'Res.Aux.'!$A$14:$AE$14,0)))</f>
        <v/>
      </c>
      <c r="H771" s="405" t="str">
        <f>IF($B771="-","",Datos!$I$16)</f>
        <v/>
      </c>
      <c r="I771" s="406" t="str">
        <f>IF($C771="","",Datos!$G$16)</f>
        <v/>
      </c>
      <c r="J771" s="407" t="str">
        <f>IF($B771="-","",INDEX('Res.Aux.'!$A$12:$AE$722,MATCH($B771,'Res.Aux.'!$Y$12:$Y$722,0),MATCH(J$6,'Res.Aux.'!$A$14:$AE$14,0)))</f>
        <v/>
      </c>
      <c r="K771" s="408" t="str">
        <f>IF($C771="","",Datos!$H$26)</f>
        <v/>
      </c>
      <c r="L771" s="409" t="str">
        <f>IF($I771="","",INDEX(Datos!$D$25:$I$33,MATCH('G. VAR. MAKRO'!$M771,Datos!$E$25:$E$33,0),MATCH('G. VAR. MAKRO'!$L$6,Datos!$D$26:$I$26,0)))</f>
        <v/>
      </c>
      <c r="M771" s="407" t="str">
        <f>IF($I771="","",INDEX('Res.Aux.'!$A$12:$AE$722,MATCH($B771,'Res.Aux.'!$Y$12:$Y$722,0),MATCH(M$6,'Res.Aux.'!$A$22:$AE$22,0)))</f>
        <v/>
      </c>
      <c r="N771" s="410" t="str">
        <f>IF($B771="-","",INDEX('Res.Aux.'!$A$12:$AE$722,MATCH($B771,'Res.Aux.'!$Y$12:$Y$722,0),MATCH(N$6,'Res.Aux.'!$A$14:$AE$14,0)))</f>
        <v/>
      </c>
      <c r="O771" s="411"/>
      <c r="P771" s="412" t="str">
        <f t="shared" si="200"/>
        <v/>
      </c>
      <c r="Q771" s="413" t="str">
        <f t="shared" si="203"/>
        <v>ù</v>
      </c>
      <c r="R771" s="414" t="str">
        <f>IF($B771="-","",INDEX('Res.Aux.'!$A$12:$AE$722,MATCH($B771,'Res.Aux.'!$Y$12:$Y$722,0),MATCH(R$6,'Res.Aux.'!$A$15:$AE$15,0)))</f>
        <v/>
      </c>
      <c r="S771" s="415" t="str">
        <f>IF($B771="-","",INDEX('Res.Aux.'!$A$12:$AE$722,MATCH($B771,'Res.Aux.'!$Y$12:$Y$722,0),MATCH(S$6,'Res.Aux.'!$A$15:$AE$15,0)))</f>
        <v/>
      </c>
      <c r="T771" s="415" t="str">
        <f>IF($B771="-","",INDEX('Res.Aux.'!$A$12:$AE$722,MATCH($B771,'Res.Aux.'!$Y$12:$Y$722,0),MATCH(T$6,'Res.Aux.'!$A$15:$AE$15,0)))</f>
        <v/>
      </c>
      <c r="U771" s="416" t="str">
        <f>IF($B771="-","",INDEX('Res.Aux.'!$A$12:$AE$722,MATCH($B771,'Res.Aux.'!$Y$12:$Y$722,0),MATCH(U$6,'Res.Aux.'!$A$15:$AE$15,0)))</f>
        <v/>
      </c>
      <c r="V771" s="417"/>
      <c r="W771" s="414" t="str">
        <f t="shared" si="204"/>
        <v>-</v>
      </c>
      <c r="X771" s="415" t="str">
        <f t="shared" si="205"/>
        <v>-</v>
      </c>
      <c r="Y771" s="415" t="str">
        <f t="shared" si="206"/>
        <v>-</v>
      </c>
      <c r="Z771" s="416" t="str">
        <f t="shared" si="207"/>
        <v>-</v>
      </c>
      <c r="AA771" s="417"/>
      <c r="AB771" s="414" t="str">
        <f t="shared" si="208"/>
        <v>-</v>
      </c>
      <c r="AC771" s="415" t="str">
        <f t="shared" si="209"/>
        <v>-</v>
      </c>
      <c r="AD771" s="415" t="str">
        <f t="shared" si="210"/>
        <v>-</v>
      </c>
      <c r="AE771" s="416" t="str">
        <f t="shared" si="211"/>
        <v>-</v>
      </c>
      <c r="AF771" s="417"/>
      <c r="AG771" s="410" t="str">
        <f t="shared" si="212"/>
        <v>-</v>
      </c>
      <c r="AH771" s="417"/>
      <c r="AI771" s="418" t="str">
        <f t="shared" si="213"/>
        <v>ù</v>
      </c>
      <c r="AJ771" s="419" t="str">
        <f t="shared" si="214"/>
        <v>~</v>
      </c>
      <c r="AK771" s="417"/>
      <c r="AL771" s="414" t="str">
        <f t="shared" si="215"/>
        <v>-</v>
      </c>
      <c r="AM771" s="416" t="str">
        <f t="shared" si="216"/>
        <v>-</v>
      </c>
    </row>
    <row r="772" spans="2:39" ht="15" x14ac:dyDescent="0.3">
      <c r="B772" s="400" t="str">
        <f>IF(MAX(B$7:B771)+1&gt;MAX('Res.Aux.'!$Y$23:$Y$722),"-",MAX(B$7:B771)+1)</f>
        <v>-</v>
      </c>
      <c r="C772" s="401" t="str">
        <f>IF($B772="-","",INDEX('Res.Aux.'!$A$12:$AE$722,MATCH($B772,'Res.Aux.'!$Y$12:$Y$722,0),MATCH(C$6,'Res.Aux.'!$A$14:$AE$14,0)))</f>
        <v/>
      </c>
      <c r="D772" s="402" t="str">
        <f t="shared" si="201"/>
        <v/>
      </c>
      <c r="E772" s="403" t="str">
        <f>IF($B772="-","",INDEX('Res.Aux.'!$A$12:$AE$722,MATCH($B772,'Res.Aux.'!$Y$12:$Y$722,0),MATCH(E$6,'Res.Aux.'!$A$14:$AE$14,0)))</f>
        <v/>
      </c>
      <c r="F772" s="402" t="str">
        <f t="shared" si="202"/>
        <v/>
      </c>
      <c r="G772" s="404" t="str">
        <f>IF($B772="-","",INDEX('Res.Aux.'!$A$12:$AE$722,MATCH($B772,'Res.Aux.'!$Y$12:$Y$722,0),MATCH(G$6,'Res.Aux.'!$A$14:$AE$14,0)))</f>
        <v/>
      </c>
      <c r="H772" s="405" t="str">
        <f>IF($B772="-","",Datos!$I$16)</f>
        <v/>
      </c>
      <c r="I772" s="406" t="str">
        <f>IF($C772="","",Datos!$G$16)</f>
        <v/>
      </c>
      <c r="J772" s="407" t="str">
        <f>IF($B772="-","",INDEX('Res.Aux.'!$A$12:$AE$722,MATCH($B772,'Res.Aux.'!$Y$12:$Y$722,0),MATCH(J$6,'Res.Aux.'!$A$14:$AE$14,0)))</f>
        <v/>
      </c>
      <c r="K772" s="408" t="str">
        <f>IF($C772="","",Datos!$H$26)</f>
        <v/>
      </c>
      <c r="L772" s="409" t="str">
        <f>IF($I772="","",INDEX(Datos!$D$25:$I$33,MATCH('G. VAR. MAKRO'!$M772,Datos!$E$25:$E$33,0),MATCH('G. VAR. MAKRO'!$L$6,Datos!$D$26:$I$26,0)))</f>
        <v/>
      </c>
      <c r="M772" s="407" t="str">
        <f>IF($I772="","",INDEX('Res.Aux.'!$A$12:$AE$722,MATCH($B772,'Res.Aux.'!$Y$12:$Y$722,0),MATCH(M$6,'Res.Aux.'!$A$22:$AE$22,0)))</f>
        <v/>
      </c>
      <c r="N772" s="410" t="str">
        <f>IF($B772="-","",INDEX('Res.Aux.'!$A$12:$AE$722,MATCH($B772,'Res.Aux.'!$Y$12:$Y$722,0),MATCH(N$6,'Res.Aux.'!$A$14:$AE$14,0)))</f>
        <v/>
      </c>
      <c r="O772" s="411"/>
      <c r="P772" s="412" t="str">
        <f t="shared" si="200"/>
        <v/>
      </c>
      <c r="Q772" s="413" t="str">
        <f t="shared" si="203"/>
        <v>ù</v>
      </c>
      <c r="R772" s="414" t="str">
        <f>IF($B772="-","",INDEX('Res.Aux.'!$A$12:$AE$722,MATCH($B772,'Res.Aux.'!$Y$12:$Y$722,0),MATCH(R$6,'Res.Aux.'!$A$15:$AE$15,0)))</f>
        <v/>
      </c>
      <c r="S772" s="415" t="str">
        <f>IF($B772="-","",INDEX('Res.Aux.'!$A$12:$AE$722,MATCH($B772,'Res.Aux.'!$Y$12:$Y$722,0),MATCH(S$6,'Res.Aux.'!$A$15:$AE$15,0)))</f>
        <v/>
      </c>
      <c r="T772" s="415" t="str">
        <f>IF($B772="-","",INDEX('Res.Aux.'!$A$12:$AE$722,MATCH($B772,'Res.Aux.'!$Y$12:$Y$722,0),MATCH(T$6,'Res.Aux.'!$A$15:$AE$15,0)))</f>
        <v/>
      </c>
      <c r="U772" s="416" t="str">
        <f>IF($B772="-","",INDEX('Res.Aux.'!$A$12:$AE$722,MATCH($B772,'Res.Aux.'!$Y$12:$Y$722,0),MATCH(U$6,'Res.Aux.'!$A$15:$AE$15,0)))</f>
        <v/>
      </c>
      <c r="V772" s="417"/>
      <c r="W772" s="414" t="str">
        <f t="shared" si="204"/>
        <v>-</v>
      </c>
      <c r="X772" s="415" t="str">
        <f t="shared" si="205"/>
        <v>-</v>
      </c>
      <c r="Y772" s="415" t="str">
        <f t="shared" si="206"/>
        <v>-</v>
      </c>
      <c r="Z772" s="416" t="str">
        <f t="shared" si="207"/>
        <v>-</v>
      </c>
      <c r="AA772" s="417"/>
      <c r="AB772" s="414" t="str">
        <f t="shared" si="208"/>
        <v>-</v>
      </c>
      <c r="AC772" s="415" t="str">
        <f t="shared" si="209"/>
        <v>-</v>
      </c>
      <c r="AD772" s="415" t="str">
        <f t="shared" si="210"/>
        <v>-</v>
      </c>
      <c r="AE772" s="416" t="str">
        <f t="shared" si="211"/>
        <v>-</v>
      </c>
      <c r="AF772" s="417"/>
      <c r="AG772" s="410" t="str">
        <f t="shared" si="212"/>
        <v>-</v>
      </c>
      <c r="AH772" s="417"/>
      <c r="AI772" s="418" t="str">
        <f t="shared" si="213"/>
        <v>ù</v>
      </c>
      <c r="AJ772" s="419" t="str">
        <f t="shared" si="214"/>
        <v>~</v>
      </c>
      <c r="AK772" s="417"/>
      <c r="AL772" s="414" t="str">
        <f t="shared" si="215"/>
        <v>-</v>
      </c>
      <c r="AM772" s="416" t="str">
        <f t="shared" si="216"/>
        <v>-</v>
      </c>
    </row>
    <row r="773" spans="2:39" ht="15" x14ac:dyDescent="0.3">
      <c r="B773" s="400" t="str">
        <f>IF(MAX(B$7:B772)+1&gt;MAX('Res.Aux.'!$Y$23:$Y$722),"-",MAX(B$7:B772)+1)</f>
        <v>-</v>
      </c>
      <c r="C773" s="401" t="str">
        <f>IF($B773="-","",INDEX('Res.Aux.'!$A$12:$AE$722,MATCH($B773,'Res.Aux.'!$Y$12:$Y$722,0),MATCH(C$6,'Res.Aux.'!$A$14:$AE$14,0)))</f>
        <v/>
      </c>
      <c r="D773" s="402" t="str">
        <f t="shared" si="201"/>
        <v/>
      </c>
      <c r="E773" s="403" t="str">
        <f>IF($B773="-","",INDEX('Res.Aux.'!$A$12:$AE$722,MATCH($B773,'Res.Aux.'!$Y$12:$Y$722,0),MATCH(E$6,'Res.Aux.'!$A$14:$AE$14,0)))</f>
        <v/>
      </c>
      <c r="F773" s="402" t="str">
        <f t="shared" si="202"/>
        <v/>
      </c>
      <c r="G773" s="404" t="str">
        <f>IF($B773="-","",INDEX('Res.Aux.'!$A$12:$AE$722,MATCH($B773,'Res.Aux.'!$Y$12:$Y$722,0),MATCH(G$6,'Res.Aux.'!$A$14:$AE$14,0)))</f>
        <v/>
      </c>
      <c r="H773" s="405" t="str">
        <f>IF($B773="-","",Datos!$I$16)</f>
        <v/>
      </c>
      <c r="I773" s="406" t="str">
        <f>IF($C773="","",Datos!$G$16)</f>
        <v/>
      </c>
      <c r="J773" s="407" t="str">
        <f>IF($B773="-","",INDEX('Res.Aux.'!$A$12:$AE$722,MATCH($B773,'Res.Aux.'!$Y$12:$Y$722,0),MATCH(J$6,'Res.Aux.'!$A$14:$AE$14,0)))</f>
        <v/>
      </c>
      <c r="K773" s="408" t="str">
        <f>IF($C773="","",Datos!$H$26)</f>
        <v/>
      </c>
      <c r="L773" s="409" t="str">
        <f>IF($I773="","",INDEX(Datos!$D$25:$I$33,MATCH('G. VAR. MAKRO'!$M773,Datos!$E$25:$E$33,0),MATCH('G. VAR. MAKRO'!$L$6,Datos!$D$26:$I$26,0)))</f>
        <v/>
      </c>
      <c r="M773" s="407" t="str">
        <f>IF($I773="","",INDEX('Res.Aux.'!$A$12:$AE$722,MATCH($B773,'Res.Aux.'!$Y$12:$Y$722,0),MATCH(M$6,'Res.Aux.'!$A$22:$AE$22,0)))</f>
        <v/>
      </c>
      <c r="N773" s="410" t="str">
        <f>IF($B773="-","",INDEX('Res.Aux.'!$A$12:$AE$722,MATCH($B773,'Res.Aux.'!$Y$12:$Y$722,0),MATCH(N$6,'Res.Aux.'!$A$14:$AE$14,0)))</f>
        <v/>
      </c>
      <c r="O773" s="411"/>
      <c r="P773" s="412" t="str">
        <f t="shared" si="200"/>
        <v/>
      </c>
      <c r="Q773" s="413" t="str">
        <f t="shared" si="203"/>
        <v>ù</v>
      </c>
      <c r="R773" s="414" t="str">
        <f>IF($B773="-","",INDEX('Res.Aux.'!$A$12:$AE$722,MATCH($B773,'Res.Aux.'!$Y$12:$Y$722,0),MATCH(R$6,'Res.Aux.'!$A$15:$AE$15,0)))</f>
        <v/>
      </c>
      <c r="S773" s="415" t="str">
        <f>IF($B773="-","",INDEX('Res.Aux.'!$A$12:$AE$722,MATCH($B773,'Res.Aux.'!$Y$12:$Y$722,0),MATCH(S$6,'Res.Aux.'!$A$15:$AE$15,0)))</f>
        <v/>
      </c>
      <c r="T773" s="415" t="str">
        <f>IF($B773="-","",INDEX('Res.Aux.'!$A$12:$AE$722,MATCH($B773,'Res.Aux.'!$Y$12:$Y$722,0),MATCH(T$6,'Res.Aux.'!$A$15:$AE$15,0)))</f>
        <v/>
      </c>
      <c r="U773" s="416" t="str">
        <f>IF($B773="-","",INDEX('Res.Aux.'!$A$12:$AE$722,MATCH($B773,'Res.Aux.'!$Y$12:$Y$722,0),MATCH(U$6,'Res.Aux.'!$A$15:$AE$15,0)))</f>
        <v/>
      </c>
      <c r="V773" s="417"/>
      <c r="W773" s="414" t="str">
        <f t="shared" si="204"/>
        <v>-</v>
      </c>
      <c r="X773" s="415" t="str">
        <f t="shared" si="205"/>
        <v>-</v>
      </c>
      <c r="Y773" s="415" t="str">
        <f t="shared" si="206"/>
        <v>-</v>
      </c>
      <c r="Z773" s="416" t="str">
        <f t="shared" si="207"/>
        <v>-</v>
      </c>
      <c r="AA773" s="417"/>
      <c r="AB773" s="414" t="str">
        <f t="shared" si="208"/>
        <v>-</v>
      </c>
      <c r="AC773" s="415" t="str">
        <f t="shared" si="209"/>
        <v>-</v>
      </c>
      <c r="AD773" s="415" t="str">
        <f t="shared" si="210"/>
        <v>-</v>
      </c>
      <c r="AE773" s="416" t="str">
        <f t="shared" si="211"/>
        <v>-</v>
      </c>
      <c r="AF773" s="417"/>
      <c r="AG773" s="410" t="str">
        <f t="shared" si="212"/>
        <v>-</v>
      </c>
      <c r="AH773" s="417"/>
      <c r="AI773" s="418" t="str">
        <f t="shared" si="213"/>
        <v>ù</v>
      </c>
      <c r="AJ773" s="419" t="str">
        <f t="shared" si="214"/>
        <v>~</v>
      </c>
      <c r="AK773" s="417"/>
      <c r="AL773" s="414" t="str">
        <f t="shared" si="215"/>
        <v>-</v>
      </c>
      <c r="AM773" s="416" t="str">
        <f t="shared" si="216"/>
        <v>-</v>
      </c>
    </row>
    <row r="774" spans="2:39" ht="15" x14ac:dyDescent="0.3">
      <c r="B774" s="400" t="str">
        <f>IF(MAX(B$7:B773)+1&gt;MAX('Res.Aux.'!$Y$23:$Y$722),"-",MAX(B$7:B773)+1)</f>
        <v>-</v>
      </c>
      <c r="C774" s="401" t="str">
        <f>IF($B774="-","",INDEX('Res.Aux.'!$A$12:$AE$722,MATCH($B774,'Res.Aux.'!$Y$12:$Y$722,0),MATCH(C$6,'Res.Aux.'!$A$14:$AE$14,0)))</f>
        <v/>
      </c>
      <c r="D774" s="402" t="str">
        <f t="shared" si="201"/>
        <v/>
      </c>
      <c r="E774" s="403" t="str">
        <f>IF($B774="-","",INDEX('Res.Aux.'!$A$12:$AE$722,MATCH($B774,'Res.Aux.'!$Y$12:$Y$722,0),MATCH(E$6,'Res.Aux.'!$A$14:$AE$14,0)))</f>
        <v/>
      </c>
      <c r="F774" s="402" t="str">
        <f t="shared" si="202"/>
        <v/>
      </c>
      <c r="G774" s="404" t="str">
        <f>IF($B774="-","",INDEX('Res.Aux.'!$A$12:$AE$722,MATCH($B774,'Res.Aux.'!$Y$12:$Y$722,0),MATCH(G$6,'Res.Aux.'!$A$14:$AE$14,0)))</f>
        <v/>
      </c>
      <c r="H774" s="405" t="str">
        <f>IF($B774="-","",Datos!$I$16)</f>
        <v/>
      </c>
      <c r="I774" s="406" t="str">
        <f>IF($C774="","",Datos!$G$16)</f>
        <v/>
      </c>
      <c r="J774" s="407" t="str">
        <f>IF($B774="-","",INDEX('Res.Aux.'!$A$12:$AE$722,MATCH($B774,'Res.Aux.'!$Y$12:$Y$722,0),MATCH(J$6,'Res.Aux.'!$A$14:$AE$14,0)))</f>
        <v/>
      </c>
      <c r="K774" s="408" t="str">
        <f>IF($C774="","",Datos!$H$26)</f>
        <v/>
      </c>
      <c r="L774" s="409" t="str">
        <f>IF($I774="","",INDEX(Datos!$D$25:$I$33,MATCH('G. VAR. MAKRO'!$M774,Datos!$E$25:$E$33,0),MATCH('G. VAR. MAKRO'!$L$6,Datos!$D$26:$I$26,0)))</f>
        <v/>
      </c>
      <c r="M774" s="407" t="str">
        <f>IF($I774="","",INDEX('Res.Aux.'!$A$12:$AE$722,MATCH($B774,'Res.Aux.'!$Y$12:$Y$722,0),MATCH(M$6,'Res.Aux.'!$A$22:$AE$22,0)))</f>
        <v/>
      </c>
      <c r="N774" s="410" t="str">
        <f>IF($B774="-","",INDEX('Res.Aux.'!$A$12:$AE$722,MATCH($B774,'Res.Aux.'!$Y$12:$Y$722,0),MATCH(N$6,'Res.Aux.'!$A$14:$AE$14,0)))</f>
        <v/>
      </c>
      <c r="O774" s="411"/>
      <c r="P774" s="412" t="str">
        <f t="shared" si="200"/>
        <v/>
      </c>
      <c r="Q774" s="413" t="str">
        <f t="shared" si="203"/>
        <v>ù</v>
      </c>
      <c r="R774" s="414" t="str">
        <f>IF($B774="-","",INDEX('Res.Aux.'!$A$12:$AE$722,MATCH($B774,'Res.Aux.'!$Y$12:$Y$722,0),MATCH(R$6,'Res.Aux.'!$A$15:$AE$15,0)))</f>
        <v/>
      </c>
      <c r="S774" s="415" t="str">
        <f>IF($B774="-","",INDEX('Res.Aux.'!$A$12:$AE$722,MATCH($B774,'Res.Aux.'!$Y$12:$Y$722,0),MATCH(S$6,'Res.Aux.'!$A$15:$AE$15,0)))</f>
        <v/>
      </c>
      <c r="T774" s="415" t="str">
        <f>IF($B774="-","",INDEX('Res.Aux.'!$A$12:$AE$722,MATCH($B774,'Res.Aux.'!$Y$12:$Y$722,0),MATCH(T$6,'Res.Aux.'!$A$15:$AE$15,0)))</f>
        <v/>
      </c>
      <c r="U774" s="416" t="str">
        <f>IF($B774="-","",INDEX('Res.Aux.'!$A$12:$AE$722,MATCH($B774,'Res.Aux.'!$Y$12:$Y$722,0),MATCH(U$6,'Res.Aux.'!$A$15:$AE$15,0)))</f>
        <v/>
      </c>
      <c r="V774" s="417"/>
      <c r="W774" s="414" t="str">
        <f t="shared" si="204"/>
        <v>-</v>
      </c>
      <c r="X774" s="415" t="str">
        <f t="shared" si="205"/>
        <v>-</v>
      </c>
      <c r="Y774" s="415" t="str">
        <f t="shared" si="206"/>
        <v>-</v>
      </c>
      <c r="Z774" s="416" t="str">
        <f t="shared" si="207"/>
        <v>-</v>
      </c>
      <c r="AA774" s="417"/>
      <c r="AB774" s="414" t="str">
        <f t="shared" si="208"/>
        <v>-</v>
      </c>
      <c r="AC774" s="415" t="str">
        <f t="shared" si="209"/>
        <v>-</v>
      </c>
      <c r="AD774" s="415" t="str">
        <f t="shared" si="210"/>
        <v>-</v>
      </c>
      <c r="AE774" s="416" t="str">
        <f t="shared" si="211"/>
        <v>-</v>
      </c>
      <c r="AF774" s="417"/>
      <c r="AG774" s="410" t="str">
        <f t="shared" si="212"/>
        <v>-</v>
      </c>
      <c r="AH774" s="417"/>
      <c r="AI774" s="418" t="str">
        <f t="shared" si="213"/>
        <v>ù</v>
      </c>
      <c r="AJ774" s="419" t="str">
        <f t="shared" si="214"/>
        <v>~</v>
      </c>
      <c r="AK774" s="417"/>
      <c r="AL774" s="414" t="str">
        <f t="shared" si="215"/>
        <v>-</v>
      </c>
      <c r="AM774" s="416" t="str">
        <f t="shared" si="216"/>
        <v>-</v>
      </c>
    </row>
    <row r="775" spans="2:39" ht="15" x14ac:dyDescent="0.3">
      <c r="B775" s="400" t="str">
        <f>IF(MAX(B$7:B774)+1&gt;MAX('Res.Aux.'!$Y$23:$Y$722),"-",MAX(B$7:B774)+1)</f>
        <v>-</v>
      </c>
      <c r="C775" s="401" t="str">
        <f>IF($B775="-","",INDEX('Res.Aux.'!$A$12:$AE$722,MATCH($B775,'Res.Aux.'!$Y$12:$Y$722,0),MATCH(C$6,'Res.Aux.'!$A$14:$AE$14,0)))</f>
        <v/>
      </c>
      <c r="D775" s="402" t="str">
        <f t="shared" si="201"/>
        <v/>
      </c>
      <c r="E775" s="403" t="str">
        <f>IF($B775="-","",INDEX('Res.Aux.'!$A$12:$AE$722,MATCH($B775,'Res.Aux.'!$Y$12:$Y$722,0),MATCH(E$6,'Res.Aux.'!$A$14:$AE$14,0)))</f>
        <v/>
      </c>
      <c r="F775" s="402" t="str">
        <f t="shared" si="202"/>
        <v/>
      </c>
      <c r="G775" s="404" t="str">
        <f>IF($B775="-","",INDEX('Res.Aux.'!$A$12:$AE$722,MATCH($B775,'Res.Aux.'!$Y$12:$Y$722,0),MATCH(G$6,'Res.Aux.'!$A$14:$AE$14,0)))</f>
        <v/>
      </c>
      <c r="H775" s="405" t="str">
        <f>IF($B775="-","",Datos!$I$16)</f>
        <v/>
      </c>
      <c r="I775" s="406" t="str">
        <f>IF($C775="","",Datos!$G$16)</f>
        <v/>
      </c>
      <c r="J775" s="407" t="str">
        <f>IF($B775="-","",INDEX('Res.Aux.'!$A$12:$AE$722,MATCH($B775,'Res.Aux.'!$Y$12:$Y$722,0),MATCH(J$6,'Res.Aux.'!$A$14:$AE$14,0)))</f>
        <v/>
      </c>
      <c r="K775" s="408" t="str">
        <f>IF($C775="","",Datos!$H$26)</f>
        <v/>
      </c>
      <c r="L775" s="409" t="str">
        <f>IF($I775="","",INDEX(Datos!$D$25:$I$33,MATCH('G. VAR. MAKRO'!$M775,Datos!$E$25:$E$33,0),MATCH('G. VAR. MAKRO'!$L$6,Datos!$D$26:$I$26,0)))</f>
        <v/>
      </c>
      <c r="M775" s="407" t="str">
        <f>IF($I775="","",INDEX('Res.Aux.'!$A$12:$AE$722,MATCH($B775,'Res.Aux.'!$Y$12:$Y$722,0),MATCH(M$6,'Res.Aux.'!$A$22:$AE$22,0)))</f>
        <v/>
      </c>
      <c r="N775" s="410" t="str">
        <f>IF($B775="-","",INDEX('Res.Aux.'!$A$12:$AE$722,MATCH($B775,'Res.Aux.'!$Y$12:$Y$722,0),MATCH(N$6,'Res.Aux.'!$A$14:$AE$14,0)))</f>
        <v/>
      </c>
      <c r="O775" s="411"/>
      <c r="P775" s="412" t="str">
        <f t="shared" si="200"/>
        <v/>
      </c>
      <c r="Q775" s="413" t="str">
        <f t="shared" si="203"/>
        <v>ù</v>
      </c>
      <c r="R775" s="414" t="str">
        <f>IF($B775="-","",INDEX('Res.Aux.'!$A$12:$AE$722,MATCH($B775,'Res.Aux.'!$Y$12:$Y$722,0),MATCH(R$6,'Res.Aux.'!$A$15:$AE$15,0)))</f>
        <v/>
      </c>
      <c r="S775" s="415" t="str">
        <f>IF($B775="-","",INDEX('Res.Aux.'!$A$12:$AE$722,MATCH($B775,'Res.Aux.'!$Y$12:$Y$722,0),MATCH(S$6,'Res.Aux.'!$A$15:$AE$15,0)))</f>
        <v/>
      </c>
      <c r="T775" s="415" t="str">
        <f>IF($B775="-","",INDEX('Res.Aux.'!$A$12:$AE$722,MATCH($B775,'Res.Aux.'!$Y$12:$Y$722,0),MATCH(T$6,'Res.Aux.'!$A$15:$AE$15,0)))</f>
        <v/>
      </c>
      <c r="U775" s="416" t="str">
        <f>IF($B775="-","",INDEX('Res.Aux.'!$A$12:$AE$722,MATCH($B775,'Res.Aux.'!$Y$12:$Y$722,0),MATCH(U$6,'Res.Aux.'!$A$15:$AE$15,0)))</f>
        <v/>
      </c>
      <c r="V775" s="417"/>
      <c r="W775" s="414" t="str">
        <f t="shared" si="204"/>
        <v>-</v>
      </c>
      <c r="X775" s="415" t="str">
        <f t="shared" si="205"/>
        <v>-</v>
      </c>
      <c r="Y775" s="415" t="str">
        <f t="shared" si="206"/>
        <v>-</v>
      </c>
      <c r="Z775" s="416" t="str">
        <f t="shared" si="207"/>
        <v>-</v>
      </c>
      <c r="AA775" s="417"/>
      <c r="AB775" s="414" t="str">
        <f t="shared" si="208"/>
        <v>-</v>
      </c>
      <c r="AC775" s="415" t="str">
        <f t="shared" si="209"/>
        <v>-</v>
      </c>
      <c r="AD775" s="415" t="str">
        <f t="shared" si="210"/>
        <v>-</v>
      </c>
      <c r="AE775" s="416" t="str">
        <f t="shared" si="211"/>
        <v>-</v>
      </c>
      <c r="AF775" s="417"/>
      <c r="AG775" s="410" t="str">
        <f t="shared" si="212"/>
        <v>-</v>
      </c>
      <c r="AH775" s="417"/>
      <c r="AI775" s="418" t="str">
        <f t="shared" si="213"/>
        <v>ù</v>
      </c>
      <c r="AJ775" s="419" t="str">
        <f t="shared" si="214"/>
        <v>~</v>
      </c>
      <c r="AK775" s="417"/>
      <c r="AL775" s="414" t="str">
        <f t="shared" si="215"/>
        <v>-</v>
      </c>
      <c r="AM775" s="416" t="str">
        <f t="shared" si="216"/>
        <v>-</v>
      </c>
    </row>
    <row r="776" spans="2:39" ht="15" x14ac:dyDescent="0.3">
      <c r="B776" s="400" t="str">
        <f>IF(MAX(B$7:B775)+1&gt;MAX('Res.Aux.'!$Y$23:$Y$722),"-",MAX(B$7:B775)+1)</f>
        <v>-</v>
      </c>
      <c r="C776" s="401" t="str">
        <f>IF($B776="-","",INDEX('Res.Aux.'!$A$12:$AE$722,MATCH($B776,'Res.Aux.'!$Y$12:$Y$722,0),MATCH(C$6,'Res.Aux.'!$A$14:$AE$14,0)))</f>
        <v/>
      </c>
      <c r="D776" s="402" t="str">
        <f t="shared" si="201"/>
        <v/>
      </c>
      <c r="E776" s="403" t="str">
        <f>IF($B776="-","",INDEX('Res.Aux.'!$A$12:$AE$722,MATCH($B776,'Res.Aux.'!$Y$12:$Y$722,0),MATCH(E$6,'Res.Aux.'!$A$14:$AE$14,0)))</f>
        <v/>
      </c>
      <c r="F776" s="402" t="str">
        <f t="shared" si="202"/>
        <v/>
      </c>
      <c r="G776" s="404" t="str">
        <f>IF($B776="-","",INDEX('Res.Aux.'!$A$12:$AE$722,MATCH($B776,'Res.Aux.'!$Y$12:$Y$722,0),MATCH(G$6,'Res.Aux.'!$A$14:$AE$14,0)))</f>
        <v/>
      </c>
      <c r="H776" s="405" t="str">
        <f>IF($B776="-","",Datos!$I$16)</f>
        <v/>
      </c>
      <c r="I776" s="406" t="str">
        <f>IF($C776="","",Datos!$G$16)</f>
        <v/>
      </c>
      <c r="J776" s="407" t="str">
        <f>IF($B776="-","",INDEX('Res.Aux.'!$A$12:$AE$722,MATCH($B776,'Res.Aux.'!$Y$12:$Y$722,0),MATCH(J$6,'Res.Aux.'!$A$14:$AE$14,0)))</f>
        <v/>
      </c>
      <c r="K776" s="408" t="str">
        <f>IF($C776="","",Datos!$H$26)</f>
        <v/>
      </c>
      <c r="L776" s="409" t="str">
        <f>IF($I776="","",INDEX(Datos!$D$25:$I$33,MATCH('G. VAR. MAKRO'!$M776,Datos!$E$25:$E$33,0),MATCH('G. VAR. MAKRO'!$L$6,Datos!$D$26:$I$26,0)))</f>
        <v/>
      </c>
      <c r="M776" s="407" t="str">
        <f>IF($I776="","",INDEX('Res.Aux.'!$A$12:$AE$722,MATCH($B776,'Res.Aux.'!$Y$12:$Y$722,0),MATCH(M$6,'Res.Aux.'!$A$22:$AE$22,0)))</f>
        <v/>
      </c>
      <c r="N776" s="410" t="str">
        <f>IF($B776="-","",INDEX('Res.Aux.'!$A$12:$AE$722,MATCH($B776,'Res.Aux.'!$Y$12:$Y$722,0),MATCH(N$6,'Res.Aux.'!$A$14:$AE$14,0)))</f>
        <v/>
      </c>
      <c r="O776" s="411"/>
      <c r="P776" s="412" t="str">
        <f t="shared" ref="P776:P839" si="217">IF($B776="-","","C")</f>
        <v/>
      </c>
      <c r="Q776" s="413" t="str">
        <f t="shared" si="203"/>
        <v>ù</v>
      </c>
      <c r="R776" s="414" t="str">
        <f>IF($B776="-","",INDEX('Res.Aux.'!$A$12:$AE$722,MATCH($B776,'Res.Aux.'!$Y$12:$Y$722,0),MATCH(R$6,'Res.Aux.'!$A$15:$AE$15,0)))</f>
        <v/>
      </c>
      <c r="S776" s="415" t="str">
        <f>IF($B776="-","",INDEX('Res.Aux.'!$A$12:$AE$722,MATCH($B776,'Res.Aux.'!$Y$12:$Y$722,0),MATCH(S$6,'Res.Aux.'!$A$15:$AE$15,0)))</f>
        <v/>
      </c>
      <c r="T776" s="415" t="str">
        <f>IF($B776="-","",INDEX('Res.Aux.'!$A$12:$AE$722,MATCH($B776,'Res.Aux.'!$Y$12:$Y$722,0),MATCH(T$6,'Res.Aux.'!$A$15:$AE$15,0)))</f>
        <v/>
      </c>
      <c r="U776" s="416" t="str">
        <f>IF($B776="-","",INDEX('Res.Aux.'!$A$12:$AE$722,MATCH($B776,'Res.Aux.'!$Y$12:$Y$722,0),MATCH(U$6,'Res.Aux.'!$A$15:$AE$15,0)))</f>
        <v/>
      </c>
      <c r="V776" s="417"/>
      <c r="W776" s="414" t="str">
        <f t="shared" si="204"/>
        <v>-</v>
      </c>
      <c r="X776" s="415" t="str">
        <f t="shared" si="205"/>
        <v>-</v>
      </c>
      <c r="Y776" s="415" t="str">
        <f t="shared" si="206"/>
        <v>-</v>
      </c>
      <c r="Z776" s="416" t="str">
        <f t="shared" si="207"/>
        <v>-</v>
      </c>
      <c r="AA776" s="417"/>
      <c r="AB776" s="414" t="str">
        <f t="shared" si="208"/>
        <v>-</v>
      </c>
      <c r="AC776" s="415" t="str">
        <f t="shared" si="209"/>
        <v>-</v>
      </c>
      <c r="AD776" s="415" t="str">
        <f t="shared" si="210"/>
        <v>-</v>
      </c>
      <c r="AE776" s="416" t="str">
        <f t="shared" si="211"/>
        <v>-</v>
      </c>
      <c r="AF776" s="417"/>
      <c r="AG776" s="410" t="str">
        <f t="shared" si="212"/>
        <v>-</v>
      </c>
      <c r="AH776" s="417"/>
      <c r="AI776" s="418" t="str">
        <f t="shared" si="213"/>
        <v>ù</v>
      </c>
      <c r="AJ776" s="419" t="str">
        <f t="shared" si="214"/>
        <v>~</v>
      </c>
      <c r="AK776" s="417"/>
      <c r="AL776" s="414" t="str">
        <f t="shared" si="215"/>
        <v>-</v>
      </c>
      <c r="AM776" s="416" t="str">
        <f t="shared" si="216"/>
        <v>-</v>
      </c>
    </row>
    <row r="777" spans="2:39" ht="15" x14ac:dyDescent="0.3">
      <c r="B777" s="400" t="str">
        <f>IF(MAX(B$7:B776)+1&gt;MAX('Res.Aux.'!$Y$23:$Y$722),"-",MAX(B$7:B776)+1)</f>
        <v>-</v>
      </c>
      <c r="C777" s="401" t="str">
        <f>IF($B777="-","",INDEX('Res.Aux.'!$A$12:$AE$722,MATCH($B777,'Res.Aux.'!$Y$12:$Y$722,0),MATCH(C$6,'Res.Aux.'!$A$14:$AE$14,0)))</f>
        <v/>
      </c>
      <c r="D777" s="402" t="str">
        <f t="shared" si="201"/>
        <v/>
      </c>
      <c r="E777" s="403" t="str">
        <f>IF($B777="-","",INDEX('Res.Aux.'!$A$12:$AE$722,MATCH($B777,'Res.Aux.'!$Y$12:$Y$722,0),MATCH(E$6,'Res.Aux.'!$A$14:$AE$14,0)))</f>
        <v/>
      </c>
      <c r="F777" s="402" t="str">
        <f t="shared" si="202"/>
        <v/>
      </c>
      <c r="G777" s="404" t="str">
        <f>IF($B777="-","",INDEX('Res.Aux.'!$A$12:$AE$722,MATCH($B777,'Res.Aux.'!$Y$12:$Y$722,0),MATCH(G$6,'Res.Aux.'!$A$14:$AE$14,0)))</f>
        <v/>
      </c>
      <c r="H777" s="405" t="str">
        <f>IF($B777="-","",Datos!$I$16)</f>
        <v/>
      </c>
      <c r="I777" s="406" t="str">
        <f>IF($C777="","",Datos!$G$16)</f>
        <v/>
      </c>
      <c r="J777" s="407" t="str">
        <f>IF($B777="-","",INDEX('Res.Aux.'!$A$12:$AE$722,MATCH($B777,'Res.Aux.'!$Y$12:$Y$722,0),MATCH(J$6,'Res.Aux.'!$A$14:$AE$14,0)))</f>
        <v/>
      </c>
      <c r="K777" s="408" t="str">
        <f>IF($C777="","",Datos!$H$26)</f>
        <v/>
      </c>
      <c r="L777" s="409" t="str">
        <f>IF($I777="","",INDEX(Datos!$D$25:$I$33,MATCH('G. VAR. MAKRO'!$M777,Datos!$E$25:$E$33,0),MATCH('G. VAR. MAKRO'!$L$6,Datos!$D$26:$I$26,0)))</f>
        <v/>
      </c>
      <c r="M777" s="407" t="str">
        <f>IF($I777="","",INDEX('Res.Aux.'!$A$12:$AE$722,MATCH($B777,'Res.Aux.'!$Y$12:$Y$722,0),MATCH(M$6,'Res.Aux.'!$A$22:$AE$22,0)))</f>
        <v/>
      </c>
      <c r="N777" s="410" t="str">
        <f>IF($B777="-","",INDEX('Res.Aux.'!$A$12:$AE$722,MATCH($B777,'Res.Aux.'!$Y$12:$Y$722,0),MATCH(N$6,'Res.Aux.'!$A$14:$AE$14,0)))</f>
        <v/>
      </c>
      <c r="O777" s="411"/>
      <c r="P777" s="412" t="str">
        <f t="shared" si="217"/>
        <v/>
      </c>
      <c r="Q777" s="413" t="str">
        <f t="shared" si="203"/>
        <v>ù</v>
      </c>
      <c r="R777" s="414" t="str">
        <f>IF($B777="-","",INDEX('Res.Aux.'!$A$12:$AE$722,MATCH($B777,'Res.Aux.'!$Y$12:$Y$722,0),MATCH(R$6,'Res.Aux.'!$A$15:$AE$15,0)))</f>
        <v/>
      </c>
      <c r="S777" s="415" t="str">
        <f>IF($B777="-","",INDEX('Res.Aux.'!$A$12:$AE$722,MATCH($B777,'Res.Aux.'!$Y$12:$Y$722,0),MATCH(S$6,'Res.Aux.'!$A$15:$AE$15,0)))</f>
        <v/>
      </c>
      <c r="T777" s="415" t="str">
        <f>IF($B777="-","",INDEX('Res.Aux.'!$A$12:$AE$722,MATCH($B777,'Res.Aux.'!$Y$12:$Y$722,0),MATCH(T$6,'Res.Aux.'!$A$15:$AE$15,0)))</f>
        <v/>
      </c>
      <c r="U777" s="416" t="str">
        <f>IF($B777="-","",INDEX('Res.Aux.'!$A$12:$AE$722,MATCH($B777,'Res.Aux.'!$Y$12:$Y$722,0),MATCH(U$6,'Res.Aux.'!$A$15:$AE$15,0)))</f>
        <v/>
      </c>
      <c r="V777" s="417"/>
      <c r="W777" s="414" t="str">
        <f t="shared" si="204"/>
        <v>-</v>
      </c>
      <c r="X777" s="415" t="str">
        <f t="shared" si="205"/>
        <v>-</v>
      </c>
      <c r="Y777" s="415" t="str">
        <f t="shared" si="206"/>
        <v>-</v>
      </c>
      <c r="Z777" s="416" t="str">
        <f t="shared" si="207"/>
        <v>-</v>
      </c>
      <c r="AA777" s="417"/>
      <c r="AB777" s="414" t="str">
        <f t="shared" si="208"/>
        <v>-</v>
      </c>
      <c r="AC777" s="415" t="str">
        <f t="shared" si="209"/>
        <v>-</v>
      </c>
      <c r="AD777" s="415" t="str">
        <f t="shared" si="210"/>
        <v>-</v>
      </c>
      <c r="AE777" s="416" t="str">
        <f t="shared" si="211"/>
        <v>-</v>
      </c>
      <c r="AF777" s="417"/>
      <c r="AG777" s="410" t="str">
        <f t="shared" si="212"/>
        <v>-</v>
      </c>
      <c r="AH777" s="417"/>
      <c r="AI777" s="418" t="str">
        <f t="shared" si="213"/>
        <v>ù</v>
      </c>
      <c r="AJ777" s="419" t="str">
        <f t="shared" si="214"/>
        <v>~</v>
      </c>
      <c r="AK777" s="417"/>
      <c r="AL777" s="414" t="str">
        <f t="shared" si="215"/>
        <v>-</v>
      </c>
      <c r="AM777" s="416" t="str">
        <f t="shared" si="216"/>
        <v>-</v>
      </c>
    </row>
    <row r="778" spans="2:39" ht="15" x14ac:dyDescent="0.3">
      <c r="B778" s="400" t="str">
        <f>IF(MAX(B$7:B777)+1&gt;MAX('Res.Aux.'!$Y$23:$Y$722),"-",MAX(B$7:B777)+1)</f>
        <v>-</v>
      </c>
      <c r="C778" s="401" t="str">
        <f>IF($B778="-","",INDEX('Res.Aux.'!$A$12:$AE$722,MATCH($B778,'Res.Aux.'!$Y$12:$Y$722,0),MATCH(C$6,'Res.Aux.'!$A$14:$AE$14,0)))</f>
        <v/>
      </c>
      <c r="D778" s="402" t="str">
        <f t="shared" si="201"/>
        <v/>
      </c>
      <c r="E778" s="403" t="str">
        <f>IF($B778="-","",INDEX('Res.Aux.'!$A$12:$AE$722,MATCH($B778,'Res.Aux.'!$Y$12:$Y$722,0),MATCH(E$6,'Res.Aux.'!$A$14:$AE$14,0)))</f>
        <v/>
      </c>
      <c r="F778" s="402" t="str">
        <f t="shared" si="202"/>
        <v/>
      </c>
      <c r="G778" s="404" t="str">
        <f>IF($B778="-","",INDEX('Res.Aux.'!$A$12:$AE$722,MATCH($B778,'Res.Aux.'!$Y$12:$Y$722,0),MATCH(G$6,'Res.Aux.'!$A$14:$AE$14,0)))</f>
        <v/>
      </c>
      <c r="H778" s="405" t="str">
        <f>IF($B778="-","",Datos!$I$16)</f>
        <v/>
      </c>
      <c r="I778" s="406" t="str">
        <f>IF($C778="","",Datos!$G$16)</f>
        <v/>
      </c>
      <c r="J778" s="407" t="str">
        <f>IF($B778="-","",INDEX('Res.Aux.'!$A$12:$AE$722,MATCH($B778,'Res.Aux.'!$Y$12:$Y$722,0),MATCH(J$6,'Res.Aux.'!$A$14:$AE$14,0)))</f>
        <v/>
      </c>
      <c r="K778" s="408" t="str">
        <f>IF($C778="","",Datos!$H$26)</f>
        <v/>
      </c>
      <c r="L778" s="409" t="str">
        <f>IF($I778="","",INDEX(Datos!$D$25:$I$33,MATCH('G. VAR. MAKRO'!$M778,Datos!$E$25:$E$33,0),MATCH('G. VAR. MAKRO'!$L$6,Datos!$D$26:$I$26,0)))</f>
        <v/>
      </c>
      <c r="M778" s="407" t="str">
        <f>IF($I778="","",INDEX('Res.Aux.'!$A$12:$AE$722,MATCH($B778,'Res.Aux.'!$Y$12:$Y$722,0),MATCH(M$6,'Res.Aux.'!$A$22:$AE$22,0)))</f>
        <v/>
      </c>
      <c r="N778" s="410" t="str">
        <f>IF($B778="-","",INDEX('Res.Aux.'!$A$12:$AE$722,MATCH($B778,'Res.Aux.'!$Y$12:$Y$722,0),MATCH(N$6,'Res.Aux.'!$A$14:$AE$14,0)))</f>
        <v/>
      </c>
      <c r="O778" s="411"/>
      <c r="P778" s="412" t="str">
        <f t="shared" si="217"/>
        <v/>
      </c>
      <c r="Q778" s="413" t="str">
        <f t="shared" si="203"/>
        <v>ù</v>
      </c>
      <c r="R778" s="414" t="str">
        <f>IF($B778="-","",INDEX('Res.Aux.'!$A$12:$AE$722,MATCH($B778,'Res.Aux.'!$Y$12:$Y$722,0),MATCH(R$6,'Res.Aux.'!$A$15:$AE$15,0)))</f>
        <v/>
      </c>
      <c r="S778" s="415" t="str">
        <f>IF($B778="-","",INDEX('Res.Aux.'!$A$12:$AE$722,MATCH($B778,'Res.Aux.'!$Y$12:$Y$722,0),MATCH(S$6,'Res.Aux.'!$A$15:$AE$15,0)))</f>
        <v/>
      </c>
      <c r="T778" s="415" t="str">
        <f>IF($B778="-","",INDEX('Res.Aux.'!$A$12:$AE$722,MATCH($B778,'Res.Aux.'!$Y$12:$Y$722,0),MATCH(T$6,'Res.Aux.'!$A$15:$AE$15,0)))</f>
        <v/>
      </c>
      <c r="U778" s="416" t="str">
        <f>IF($B778="-","",INDEX('Res.Aux.'!$A$12:$AE$722,MATCH($B778,'Res.Aux.'!$Y$12:$Y$722,0),MATCH(U$6,'Res.Aux.'!$A$15:$AE$15,0)))</f>
        <v/>
      </c>
      <c r="V778" s="417"/>
      <c r="W778" s="414" t="str">
        <f t="shared" si="204"/>
        <v>-</v>
      </c>
      <c r="X778" s="415" t="str">
        <f t="shared" si="205"/>
        <v>-</v>
      </c>
      <c r="Y778" s="415" t="str">
        <f t="shared" si="206"/>
        <v>-</v>
      </c>
      <c r="Z778" s="416" t="str">
        <f t="shared" si="207"/>
        <v>-</v>
      </c>
      <c r="AA778" s="417"/>
      <c r="AB778" s="414" t="str">
        <f t="shared" si="208"/>
        <v>-</v>
      </c>
      <c r="AC778" s="415" t="str">
        <f t="shared" si="209"/>
        <v>-</v>
      </c>
      <c r="AD778" s="415" t="str">
        <f t="shared" si="210"/>
        <v>-</v>
      </c>
      <c r="AE778" s="416" t="str">
        <f t="shared" si="211"/>
        <v>-</v>
      </c>
      <c r="AF778" s="417"/>
      <c r="AG778" s="410" t="str">
        <f t="shared" si="212"/>
        <v>-</v>
      </c>
      <c r="AH778" s="417"/>
      <c r="AI778" s="418" t="str">
        <f t="shared" si="213"/>
        <v>ù</v>
      </c>
      <c r="AJ778" s="419" t="str">
        <f t="shared" si="214"/>
        <v>~</v>
      </c>
      <c r="AK778" s="417"/>
      <c r="AL778" s="414" t="str">
        <f t="shared" si="215"/>
        <v>-</v>
      </c>
      <c r="AM778" s="416" t="str">
        <f t="shared" si="216"/>
        <v>-</v>
      </c>
    </row>
    <row r="779" spans="2:39" ht="15" x14ac:dyDescent="0.3">
      <c r="B779" s="400" t="str">
        <f>IF(MAX(B$7:B778)+1&gt;MAX('Res.Aux.'!$Y$23:$Y$722),"-",MAX(B$7:B778)+1)</f>
        <v>-</v>
      </c>
      <c r="C779" s="401" t="str">
        <f>IF($B779="-","",INDEX('Res.Aux.'!$A$12:$AE$722,MATCH($B779,'Res.Aux.'!$Y$12:$Y$722,0),MATCH(C$6,'Res.Aux.'!$A$14:$AE$14,0)))</f>
        <v/>
      </c>
      <c r="D779" s="402" t="str">
        <f t="shared" si="201"/>
        <v/>
      </c>
      <c r="E779" s="403" t="str">
        <f>IF($B779="-","",INDEX('Res.Aux.'!$A$12:$AE$722,MATCH($B779,'Res.Aux.'!$Y$12:$Y$722,0),MATCH(E$6,'Res.Aux.'!$A$14:$AE$14,0)))</f>
        <v/>
      </c>
      <c r="F779" s="402" t="str">
        <f t="shared" si="202"/>
        <v/>
      </c>
      <c r="G779" s="404" t="str">
        <f>IF($B779="-","",INDEX('Res.Aux.'!$A$12:$AE$722,MATCH($B779,'Res.Aux.'!$Y$12:$Y$722,0),MATCH(G$6,'Res.Aux.'!$A$14:$AE$14,0)))</f>
        <v/>
      </c>
      <c r="H779" s="405" t="str">
        <f>IF($B779="-","",Datos!$I$16)</f>
        <v/>
      </c>
      <c r="I779" s="406" t="str">
        <f>IF($C779="","",Datos!$G$16)</f>
        <v/>
      </c>
      <c r="J779" s="407" t="str">
        <f>IF($B779="-","",INDEX('Res.Aux.'!$A$12:$AE$722,MATCH($B779,'Res.Aux.'!$Y$12:$Y$722,0),MATCH(J$6,'Res.Aux.'!$A$14:$AE$14,0)))</f>
        <v/>
      </c>
      <c r="K779" s="408" t="str">
        <f>IF($C779="","",Datos!$H$26)</f>
        <v/>
      </c>
      <c r="L779" s="409" t="str">
        <f>IF($I779="","",INDEX(Datos!$D$25:$I$33,MATCH('G. VAR. MAKRO'!$M779,Datos!$E$25:$E$33,0),MATCH('G. VAR. MAKRO'!$L$6,Datos!$D$26:$I$26,0)))</f>
        <v/>
      </c>
      <c r="M779" s="407" t="str">
        <f>IF($I779="","",INDEX('Res.Aux.'!$A$12:$AE$722,MATCH($B779,'Res.Aux.'!$Y$12:$Y$722,0),MATCH(M$6,'Res.Aux.'!$A$22:$AE$22,0)))</f>
        <v/>
      </c>
      <c r="N779" s="410" t="str">
        <f>IF($B779="-","",INDEX('Res.Aux.'!$A$12:$AE$722,MATCH($B779,'Res.Aux.'!$Y$12:$Y$722,0),MATCH(N$6,'Res.Aux.'!$A$14:$AE$14,0)))</f>
        <v/>
      </c>
      <c r="O779" s="411"/>
      <c r="P779" s="412" t="str">
        <f t="shared" si="217"/>
        <v/>
      </c>
      <c r="Q779" s="413" t="str">
        <f t="shared" si="203"/>
        <v>ù</v>
      </c>
      <c r="R779" s="414" t="str">
        <f>IF($B779="-","",INDEX('Res.Aux.'!$A$12:$AE$722,MATCH($B779,'Res.Aux.'!$Y$12:$Y$722,0),MATCH(R$6,'Res.Aux.'!$A$15:$AE$15,0)))</f>
        <v/>
      </c>
      <c r="S779" s="415" t="str">
        <f>IF($B779="-","",INDEX('Res.Aux.'!$A$12:$AE$722,MATCH($B779,'Res.Aux.'!$Y$12:$Y$722,0),MATCH(S$6,'Res.Aux.'!$A$15:$AE$15,0)))</f>
        <v/>
      </c>
      <c r="T779" s="415" t="str">
        <f>IF($B779="-","",INDEX('Res.Aux.'!$A$12:$AE$722,MATCH($B779,'Res.Aux.'!$Y$12:$Y$722,0),MATCH(T$6,'Res.Aux.'!$A$15:$AE$15,0)))</f>
        <v/>
      </c>
      <c r="U779" s="416" t="str">
        <f>IF($B779="-","",INDEX('Res.Aux.'!$A$12:$AE$722,MATCH($B779,'Res.Aux.'!$Y$12:$Y$722,0),MATCH(U$6,'Res.Aux.'!$A$15:$AE$15,0)))</f>
        <v/>
      </c>
      <c r="V779" s="417"/>
      <c r="W779" s="414" t="str">
        <f t="shared" si="204"/>
        <v>-</v>
      </c>
      <c r="X779" s="415" t="str">
        <f t="shared" si="205"/>
        <v>-</v>
      </c>
      <c r="Y779" s="415" t="str">
        <f t="shared" si="206"/>
        <v>-</v>
      </c>
      <c r="Z779" s="416" t="str">
        <f t="shared" si="207"/>
        <v>-</v>
      </c>
      <c r="AA779" s="417"/>
      <c r="AB779" s="414" t="str">
        <f t="shared" si="208"/>
        <v>-</v>
      </c>
      <c r="AC779" s="415" t="str">
        <f t="shared" si="209"/>
        <v>-</v>
      </c>
      <c r="AD779" s="415" t="str">
        <f t="shared" si="210"/>
        <v>-</v>
      </c>
      <c r="AE779" s="416" t="str">
        <f t="shared" si="211"/>
        <v>-</v>
      </c>
      <c r="AF779" s="417"/>
      <c r="AG779" s="410" t="str">
        <f t="shared" si="212"/>
        <v>-</v>
      </c>
      <c r="AH779" s="417"/>
      <c r="AI779" s="418" t="str">
        <f t="shared" si="213"/>
        <v>ù</v>
      </c>
      <c r="AJ779" s="419" t="str">
        <f t="shared" si="214"/>
        <v>~</v>
      </c>
      <c r="AK779" s="417"/>
      <c r="AL779" s="414" t="str">
        <f t="shared" si="215"/>
        <v>-</v>
      </c>
      <c r="AM779" s="416" t="str">
        <f t="shared" si="216"/>
        <v>-</v>
      </c>
    </row>
    <row r="780" spans="2:39" ht="15" x14ac:dyDescent="0.3">
      <c r="B780" s="400" t="str">
        <f>IF(MAX(B$7:B779)+1&gt;MAX('Res.Aux.'!$Y$23:$Y$722),"-",MAX(B$7:B779)+1)</f>
        <v>-</v>
      </c>
      <c r="C780" s="401" t="str">
        <f>IF($B780="-","",INDEX('Res.Aux.'!$A$12:$AE$722,MATCH($B780,'Res.Aux.'!$Y$12:$Y$722,0),MATCH(C$6,'Res.Aux.'!$A$14:$AE$14,0)))</f>
        <v/>
      </c>
      <c r="D780" s="402" t="str">
        <f t="shared" si="201"/>
        <v/>
      </c>
      <c r="E780" s="403" t="str">
        <f>IF($B780="-","",INDEX('Res.Aux.'!$A$12:$AE$722,MATCH($B780,'Res.Aux.'!$Y$12:$Y$722,0),MATCH(E$6,'Res.Aux.'!$A$14:$AE$14,0)))</f>
        <v/>
      </c>
      <c r="F780" s="402" t="str">
        <f t="shared" si="202"/>
        <v/>
      </c>
      <c r="G780" s="404" t="str">
        <f>IF($B780="-","",INDEX('Res.Aux.'!$A$12:$AE$722,MATCH($B780,'Res.Aux.'!$Y$12:$Y$722,0),MATCH(G$6,'Res.Aux.'!$A$14:$AE$14,0)))</f>
        <v/>
      </c>
      <c r="H780" s="405" t="str">
        <f>IF($B780="-","",Datos!$I$16)</f>
        <v/>
      </c>
      <c r="I780" s="406" t="str">
        <f>IF($C780="","",Datos!$G$16)</f>
        <v/>
      </c>
      <c r="J780" s="407" t="str">
        <f>IF($B780="-","",INDEX('Res.Aux.'!$A$12:$AE$722,MATCH($B780,'Res.Aux.'!$Y$12:$Y$722,0),MATCH(J$6,'Res.Aux.'!$A$14:$AE$14,0)))</f>
        <v/>
      </c>
      <c r="K780" s="408" t="str">
        <f>IF($C780="","",Datos!$H$26)</f>
        <v/>
      </c>
      <c r="L780" s="409" t="str">
        <f>IF($I780="","",INDEX(Datos!$D$25:$I$33,MATCH('G. VAR. MAKRO'!$M780,Datos!$E$25:$E$33,0),MATCH('G. VAR. MAKRO'!$L$6,Datos!$D$26:$I$26,0)))</f>
        <v/>
      </c>
      <c r="M780" s="407" t="str">
        <f>IF($I780="","",INDEX('Res.Aux.'!$A$12:$AE$722,MATCH($B780,'Res.Aux.'!$Y$12:$Y$722,0),MATCH(M$6,'Res.Aux.'!$A$22:$AE$22,0)))</f>
        <v/>
      </c>
      <c r="N780" s="410" t="str">
        <f>IF($B780="-","",INDEX('Res.Aux.'!$A$12:$AE$722,MATCH($B780,'Res.Aux.'!$Y$12:$Y$722,0),MATCH(N$6,'Res.Aux.'!$A$14:$AE$14,0)))</f>
        <v/>
      </c>
      <c r="O780" s="411"/>
      <c r="P780" s="412" t="str">
        <f t="shared" si="217"/>
        <v/>
      </c>
      <c r="Q780" s="413" t="str">
        <f t="shared" si="203"/>
        <v>ù</v>
      </c>
      <c r="R780" s="414" t="str">
        <f>IF($B780="-","",INDEX('Res.Aux.'!$A$12:$AE$722,MATCH($B780,'Res.Aux.'!$Y$12:$Y$722,0),MATCH(R$6,'Res.Aux.'!$A$15:$AE$15,0)))</f>
        <v/>
      </c>
      <c r="S780" s="415" t="str">
        <f>IF($B780="-","",INDEX('Res.Aux.'!$A$12:$AE$722,MATCH($B780,'Res.Aux.'!$Y$12:$Y$722,0),MATCH(S$6,'Res.Aux.'!$A$15:$AE$15,0)))</f>
        <v/>
      </c>
      <c r="T780" s="415" t="str">
        <f>IF($B780="-","",INDEX('Res.Aux.'!$A$12:$AE$722,MATCH($B780,'Res.Aux.'!$Y$12:$Y$722,0),MATCH(T$6,'Res.Aux.'!$A$15:$AE$15,0)))</f>
        <v/>
      </c>
      <c r="U780" s="416" t="str">
        <f>IF($B780="-","",INDEX('Res.Aux.'!$A$12:$AE$722,MATCH($B780,'Res.Aux.'!$Y$12:$Y$722,0),MATCH(U$6,'Res.Aux.'!$A$15:$AE$15,0)))</f>
        <v/>
      </c>
      <c r="V780" s="417"/>
      <c r="W780" s="414" t="str">
        <f t="shared" si="204"/>
        <v>-</v>
      </c>
      <c r="X780" s="415" t="str">
        <f t="shared" si="205"/>
        <v>-</v>
      </c>
      <c r="Y780" s="415" t="str">
        <f t="shared" si="206"/>
        <v>-</v>
      </c>
      <c r="Z780" s="416" t="str">
        <f t="shared" si="207"/>
        <v>-</v>
      </c>
      <c r="AA780" s="417"/>
      <c r="AB780" s="414" t="str">
        <f t="shared" si="208"/>
        <v>-</v>
      </c>
      <c r="AC780" s="415" t="str">
        <f t="shared" si="209"/>
        <v>-</v>
      </c>
      <c r="AD780" s="415" t="str">
        <f t="shared" si="210"/>
        <v>-</v>
      </c>
      <c r="AE780" s="416" t="str">
        <f t="shared" si="211"/>
        <v>-</v>
      </c>
      <c r="AF780" s="417"/>
      <c r="AG780" s="410" t="str">
        <f t="shared" si="212"/>
        <v>-</v>
      </c>
      <c r="AH780" s="417"/>
      <c r="AI780" s="418" t="str">
        <f t="shared" si="213"/>
        <v>ù</v>
      </c>
      <c r="AJ780" s="419" t="str">
        <f t="shared" si="214"/>
        <v>~</v>
      </c>
      <c r="AK780" s="417"/>
      <c r="AL780" s="414" t="str">
        <f t="shared" si="215"/>
        <v>-</v>
      </c>
      <c r="AM780" s="416" t="str">
        <f t="shared" si="216"/>
        <v>-</v>
      </c>
    </row>
    <row r="781" spans="2:39" ht="15" x14ac:dyDescent="0.3">
      <c r="B781" s="400" t="str">
        <f>IF(MAX(B$7:B780)+1&gt;MAX('Res.Aux.'!$Y$23:$Y$722),"-",MAX(B$7:B780)+1)</f>
        <v>-</v>
      </c>
      <c r="C781" s="401" t="str">
        <f>IF($B781="-","",INDEX('Res.Aux.'!$A$12:$AE$722,MATCH($B781,'Res.Aux.'!$Y$12:$Y$722,0),MATCH(C$6,'Res.Aux.'!$A$14:$AE$14,0)))</f>
        <v/>
      </c>
      <c r="D781" s="402" t="str">
        <f t="shared" si="201"/>
        <v/>
      </c>
      <c r="E781" s="403" t="str">
        <f>IF($B781="-","",INDEX('Res.Aux.'!$A$12:$AE$722,MATCH($B781,'Res.Aux.'!$Y$12:$Y$722,0),MATCH(E$6,'Res.Aux.'!$A$14:$AE$14,0)))</f>
        <v/>
      </c>
      <c r="F781" s="402" t="str">
        <f t="shared" si="202"/>
        <v/>
      </c>
      <c r="G781" s="404" t="str">
        <f>IF($B781="-","",INDEX('Res.Aux.'!$A$12:$AE$722,MATCH($B781,'Res.Aux.'!$Y$12:$Y$722,0),MATCH(G$6,'Res.Aux.'!$A$14:$AE$14,0)))</f>
        <v/>
      </c>
      <c r="H781" s="405" t="str">
        <f>IF($B781="-","",Datos!$I$16)</f>
        <v/>
      </c>
      <c r="I781" s="406" t="str">
        <f>IF($C781="","",Datos!$G$16)</f>
        <v/>
      </c>
      <c r="J781" s="407" t="str">
        <f>IF($B781="-","",INDEX('Res.Aux.'!$A$12:$AE$722,MATCH($B781,'Res.Aux.'!$Y$12:$Y$722,0),MATCH(J$6,'Res.Aux.'!$A$14:$AE$14,0)))</f>
        <v/>
      </c>
      <c r="K781" s="408" t="str">
        <f>IF($C781="","",Datos!$H$26)</f>
        <v/>
      </c>
      <c r="L781" s="409" t="str">
        <f>IF($I781="","",INDEX(Datos!$D$25:$I$33,MATCH('G. VAR. MAKRO'!$M781,Datos!$E$25:$E$33,0),MATCH('G. VAR. MAKRO'!$L$6,Datos!$D$26:$I$26,0)))</f>
        <v/>
      </c>
      <c r="M781" s="407" t="str">
        <f>IF($I781="","",INDEX('Res.Aux.'!$A$12:$AE$722,MATCH($B781,'Res.Aux.'!$Y$12:$Y$722,0),MATCH(M$6,'Res.Aux.'!$A$22:$AE$22,0)))</f>
        <v/>
      </c>
      <c r="N781" s="410" t="str">
        <f>IF($B781="-","",INDEX('Res.Aux.'!$A$12:$AE$722,MATCH($B781,'Res.Aux.'!$Y$12:$Y$722,0),MATCH(N$6,'Res.Aux.'!$A$14:$AE$14,0)))</f>
        <v/>
      </c>
      <c r="O781" s="411"/>
      <c r="P781" s="412" t="str">
        <f t="shared" si="217"/>
        <v/>
      </c>
      <c r="Q781" s="413" t="str">
        <f t="shared" si="203"/>
        <v>ù</v>
      </c>
      <c r="R781" s="414" t="str">
        <f>IF($B781="-","",INDEX('Res.Aux.'!$A$12:$AE$722,MATCH($B781,'Res.Aux.'!$Y$12:$Y$722,0),MATCH(R$6,'Res.Aux.'!$A$15:$AE$15,0)))</f>
        <v/>
      </c>
      <c r="S781" s="415" t="str">
        <f>IF($B781="-","",INDEX('Res.Aux.'!$A$12:$AE$722,MATCH($B781,'Res.Aux.'!$Y$12:$Y$722,0),MATCH(S$6,'Res.Aux.'!$A$15:$AE$15,0)))</f>
        <v/>
      </c>
      <c r="T781" s="415" t="str">
        <f>IF($B781="-","",INDEX('Res.Aux.'!$A$12:$AE$722,MATCH($B781,'Res.Aux.'!$Y$12:$Y$722,0),MATCH(T$6,'Res.Aux.'!$A$15:$AE$15,0)))</f>
        <v/>
      </c>
      <c r="U781" s="416" t="str">
        <f>IF($B781="-","",INDEX('Res.Aux.'!$A$12:$AE$722,MATCH($B781,'Res.Aux.'!$Y$12:$Y$722,0),MATCH(U$6,'Res.Aux.'!$A$15:$AE$15,0)))</f>
        <v/>
      </c>
      <c r="V781" s="417"/>
      <c r="W781" s="414" t="str">
        <f t="shared" si="204"/>
        <v>-</v>
      </c>
      <c r="X781" s="415" t="str">
        <f t="shared" si="205"/>
        <v>-</v>
      </c>
      <c r="Y781" s="415" t="str">
        <f t="shared" si="206"/>
        <v>-</v>
      </c>
      <c r="Z781" s="416" t="str">
        <f t="shared" si="207"/>
        <v>-</v>
      </c>
      <c r="AA781" s="417"/>
      <c r="AB781" s="414" t="str">
        <f t="shared" si="208"/>
        <v>-</v>
      </c>
      <c r="AC781" s="415" t="str">
        <f t="shared" si="209"/>
        <v>-</v>
      </c>
      <c r="AD781" s="415" t="str">
        <f t="shared" si="210"/>
        <v>-</v>
      </c>
      <c r="AE781" s="416" t="str">
        <f t="shared" si="211"/>
        <v>-</v>
      </c>
      <c r="AF781" s="417"/>
      <c r="AG781" s="410" t="str">
        <f t="shared" si="212"/>
        <v>-</v>
      </c>
      <c r="AH781" s="417"/>
      <c r="AI781" s="418" t="str">
        <f t="shared" si="213"/>
        <v>ù</v>
      </c>
      <c r="AJ781" s="419" t="str">
        <f t="shared" si="214"/>
        <v>~</v>
      </c>
      <c r="AK781" s="417"/>
      <c r="AL781" s="414" t="str">
        <f t="shared" si="215"/>
        <v>-</v>
      </c>
      <c r="AM781" s="416" t="str">
        <f t="shared" si="216"/>
        <v>-</v>
      </c>
    </row>
    <row r="782" spans="2:39" ht="15" x14ac:dyDescent="0.3">
      <c r="B782" s="400" t="str">
        <f>IF(MAX(B$7:B781)+1&gt;MAX('Res.Aux.'!$Y$23:$Y$722),"-",MAX(B$7:B781)+1)</f>
        <v>-</v>
      </c>
      <c r="C782" s="401" t="str">
        <f>IF($B782="-","",INDEX('Res.Aux.'!$A$12:$AE$722,MATCH($B782,'Res.Aux.'!$Y$12:$Y$722,0),MATCH(C$6,'Res.Aux.'!$A$14:$AE$14,0)))</f>
        <v/>
      </c>
      <c r="D782" s="402" t="str">
        <f t="shared" ref="D782:D845" si="218">IF(C782="","","/")</f>
        <v/>
      </c>
      <c r="E782" s="403" t="str">
        <f>IF($B782="-","",INDEX('Res.Aux.'!$A$12:$AE$722,MATCH($B782,'Res.Aux.'!$Y$12:$Y$722,0),MATCH(E$6,'Res.Aux.'!$A$14:$AE$14,0)))</f>
        <v/>
      </c>
      <c r="F782" s="402" t="str">
        <f t="shared" ref="F782:F845" si="219">IF(E782="","","/")</f>
        <v/>
      </c>
      <c r="G782" s="404" t="str">
        <f>IF($B782="-","",INDEX('Res.Aux.'!$A$12:$AE$722,MATCH($B782,'Res.Aux.'!$Y$12:$Y$722,0),MATCH(G$6,'Res.Aux.'!$A$14:$AE$14,0)))</f>
        <v/>
      </c>
      <c r="H782" s="405" t="str">
        <f>IF($B782="-","",Datos!$I$16)</f>
        <v/>
      </c>
      <c r="I782" s="406" t="str">
        <f>IF($C782="","",Datos!$G$16)</f>
        <v/>
      </c>
      <c r="J782" s="407" t="str">
        <f>IF($B782="-","",INDEX('Res.Aux.'!$A$12:$AE$722,MATCH($B782,'Res.Aux.'!$Y$12:$Y$722,0),MATCH(J$6,'Res.Aux.'!$A$14:$AE$14,0)))</f>
        <v/>
      </c>
      <c r="K782" s="408" t="str">
        <f>IF($C782="","",Datos!$H$26)</f>
        <v/>
      </c>
      <c r="L782" s="409" t="str">
        <f>IF($I782="","",INDEX(Datos!$D$25:$I$33,MATCH('G. VAR. MAKRO'!$M782,Datos!$E$25:$E$33,0),MATCH('G. VAR. MAKRO'!$L$6,Datos!$D$26:$I$26,0)))</f>
        <v/>
      </c>
      <c r="M782" s="407" t="str">
        <f>IF($I782="","",INDEX('Res.Aux.'!$A$12:$AE$722,MATCH($B782,'Res.Aux.'!$Y$12:$Y$722,0),MATCH(M$6,'Res.Aux.'!$A$22:$AE$22,0)))</f>
        <v/>
      </c>
      <c r="N782" s="410" t="str">
        <f>IF($B782="-","",INDEX('Res.Aux.'!$A$12:$AE$722,MATCH($B782,'Res.Aux.'!$Y$12:$Y$722,0),MATCH(N$6,'Res.Aux.'!$A$14:$AE$14,0)))</f>
        <v/>
      </c>
      <c r="O782" s="411"/>
      <c r="P782" s="412" t="str">
        <f t="shared" si="217"/>
        <v/>
      </c>
      <c r="Q782" s="413" t="str">
        <f t="shared" ref="Q782:Q845" si="220">AI782</f>
        <v>ù</v>
      </c>
      <c r="R782" s="414" t="str">
        <f>IF($B782="-","",INDEX('Res.Aux.'!$A$12:$AE$722,MATCH($B782,'Res.Aux.'!$Y$12:$Y$722,0),MATCH(R$6,'Res.Aux.'!$A$15:$AE$15,0)))</f>
        <v/>
      </c>
      <c r="S782" s="415" t="str">
        <f>IF($B782="-","",INDEX('Res.Aux.'!$A$12:$AE$722,MATCH($B782,'Res.Aux.'!$Y$12:$Y$722,0),MATCH(S$6,'Res.Aux.'!$A$15:$AE$15,0)))</f>
        <v/>
      </c>
      <c r="T782" s="415" t="str">
        <f>IF($B782="-","",INDEX('Res.Aux.'!$A$12:$AE$722,MATCH($B782,'Res.Aux.'!$Y$12:$Y$722,0),MATCH(T$6,'Res.Aux.'!$A$15:$AE$15,0)))</f>
        <v/>
      </c>
      <c r="U782" s="416" t="str">
        <f>IF($B782="-","",INDEX('Res.Aux.'!$A$12:$AE$722,MATCH($B782,'Res.Aux.'!$Y$12:$Y$722,0),MATCH(U$6,'Res.Aux.'!$A$15:$AE$15,0)))</f>
        <v/>
      </c>
      <c r="V782" s="417"/>
      <c r="W782" s="414" t="str">
        <f t="shared" ref="W782:W845" si="221">IF(OR(R782="-",R782=0,R782=""),"-",(R782*W$1))</f>
        <v>-</v>
      </c>
      <c r="X782" s="415" t="str">
        <f t="shared" ref="X782:X845" si="222">IF(OR(S782="-",S782=0,S782=""),"-",(S782*X$1))</f>
        <v>-</v>
      </c>
      <c r="Y782" s="415" t="str">
        <f t="shared" ref="Y782:Y845" si="223">IF(OR(T782="-",T782=0,T782=""),"-",(T782*Y$1))</f>
        <v>-</v>
      </c>
      <c r="Z782" s="416" t="str">
        <f t="shared" ref="Z782:Z845" si="224">IF(OR(U782="-",U782=0,U782=""),"-",(U782*Z$1))</f>
        <v>-</v>
      </c>
      <c r="AA782" s="417"/>
      <c r="AB782" s="414" t="str">
        <f t="shared" ref="AB782:AB845" si="225">IF(SUM(R782,W782)=0,"-",SUM(R782,W782))</f>
        <v>-</v>
      </c>
      <c r="AC782" s="415" t="str">
        <f t="shared" ref="AC782:AC845" si="226">IF(SUM(S782,X782)=0,"-",SUM(S782,X782))</f>
        <v>-</v>
      </c>
      <c r="AD782" s="415" t="str">
        <f t="shared" ref="AD782:AD845" si="227">IF(SUM(T782,Y782)=0,"-",SUM(T782,Y782))</f>
        <v>-</v>
      </c>
      <c r="AE782" s="416" t="str">
        <f t="shared" ref="AE782:AE845" si="228">IF(SUM(U782,Z782)=0,"-",SUM(U782,Z782))</f>
        <v>-</v>
      </c>
      <c r="AF782" s="417"/>
      <c r="AG782" s="410" t="str">
        <f t="shared" ref="AG782:AG845" si="229">IF(SUM(AB782:AE782)=0,"-",SUM(AB782:AE782))</f>
        <v>-</v>
      </c>
      <c r="AH782" s="417"/>
      <c r="AI782" s="418" t="str">
        <f t="shared" ref="AI782:AI845" si="230">IF(AND(N782&lt;&gt;"",AG782&lt;&gt;"-"),IF(AG782=N782,"ü","û"),IF(OR(N782=0,N782="",N782="-"),"ù","$"))</f>
        <v>ù</v>
      </c>
      <c r="AJ782" s="419" t="str">
        <f t="shared" ref="AJ782:AJ845" si="231">IF(AI782="ü","-",IF(AI782="ù","~",IF(AI782="$","???",AG782-N782)))</f>
        <v>~</v>
      </c>
      <c r="AK782" s="417"/>
      <c r="AL782" s="414" t="str">
        <f t="shared" ref="AL782:AL845" si="232">IF(SUM(R782:U782)=0,"-",SUM(R782:U782))</f>
        <v>-</v>
      </c>
      <c r="AM782" s="416" t="str">
        <f t="shared" ref="AM782:AM845" si="233">IF(SUM(W782:Z782)=0,"-",SUM(W782:Z782))</f>
        <v>-</v>
      </c>
    </row>
    <row r="783" spans="2:39" ht="15" x14ac:dyDescent="0.3">
      <c r="B783" s="400" t="str">
        <f>IF(MAX(B$7:B782)+1&gt;MAX('Res.Aux.'!$Y$23:$Y$722),"-",MAX(B$7:B782)+1)</f>
        <v>-</v>
      </c>
      <c r="C783" s="401" t="str">
        <f>IF($B783="-","",INDEX('Res.Aux.'!$A$12:$AE$722,MATCH($B783,'Res.Aux.'!$Y$12:$Y$722,0),MATCH(C$6,'Res.Aux.'!$A$14:$AE$14,0)))</f>
        <v/>
      </c>
      <c r="D783" s="402" t="str">
        <f t="shared" si="218"/>
        <v/>
      </c>
      <c r="E783" s="403" t="str">
        <f>IF($B783="-","",INDEX('Res.Aux.'!$A$12:$AE$722,MATCH($B783,'Res.Aux.'!$Y$12:$Y$722,0),MATCH(E$6,'Res.Aux.'!$A$14:$AE$14,0)))</f>
        <v/>
      </c>
      <c r="F783" s="402" t="str">
        <f t="shared" si="219"/>
        <v/>
      </c>
      <c r="G783" s="404" t="str">
        <f>IF($B783="-","",INDEX('Res.Aux.'!$A$12:$AE$722,MATCH($B783,'Res.Aux.'!$Y$12:$Y$722,0),MATCH(G$6,'Res.Aux.'!$A$14:$AE$14,0)))</f>
        <v/>
      </c>
      <c r="H783" s="405" t="str">
        <f>IF($B783="-","",Datos!$I$16)</f>
        <v/>
      </c>
      <c r="I783" s="406" t="str">
        <f>IF($C783="","",Datos!$G$16)</f>
        <v/>
      </c>
      <c r="J783" s="407" t="str">
        <f>IF($B783="-","",INDEX('Res.Aux.'!$A$12:$AE$722,MATCH($B783,'Res.Aux.'!$Y$12:$Y$722,0),MATCH(J$6,'Res.Aux.'!$A$14:$AE$14,0)))</f>
        <v/>
      </c>
      <c r="K783" s="408" t="str">
        <f>IF($C783="","",Datos!$H$26)</f>
        <v/>
      </c>
      <c r="L783" s="409" t="str">
        <f>IF($I783="","",INDEX(Datos!$D$25:$I$33,MATCH('G. VAR. MAKRO'!$M783,Datos!$E$25:$E$33,0),MATCH('G. VAR. MAKRO'!$L$6,Datos!$D$26:$I$26,0)))</f>
        <v/>
      </c>
      <c r="M783" s="407" t="str">
        <f>IF($I783="","",INDEX('Res.Aux.'!$A$12:$AE$722,MATCH($B783,'Res.Aux.'!$Y$12:$Y$722,0),MATCH(M$6,'Res.Aux.'!$A$22:$AE$22,0)))</f>
        <v/>
      </c>
      <c r="N783" s="410" t="str">
        <f>IF($B783="-","",INDEX('Res.Aux.'!$A$12:$AE$722,MATCH($B783,'Res.Aux.'!$Y$12:$Y$722,0),MATCH(N$6,'Res.Aux.'!$A$14:$AE$14,0)))</f>
        <v/>
      </c>
      <c r="O783" s="411"/>
      <c r="P783" s="412" t="str">
        <f t="shared" si="217"/>
        <v/>
      </c>
      <c r="Q783" s="413" t="str">
        <f t="shared" si="220"/>
        <v>ù</v>
      </c>
      <c r="R783" s="414" t="str">
        <f>IF($B783="-","",INDEX('Res.Aux.'!$A$12:$AE$722,MATCH($B783,'Res.Aux.'!$Y$12:$Y$722,0),MATCH(R$6,'Res.Aux.'!$A$15:$AE$15,0)))</f>
        <v/>
      </c>
      <c r="S783" s="415" t="str">
        <f>IF($B783="-","",INDEX('Res.Aux.'!$A$12:$AE$722,MATCH($B783,'Res.Aux.'!$Y$12:$Y$722,0),MATCH(S$6,'Res.Aux.'!$A$15:$AE$15,0)))</f>
        <v/>
      </c>
      <c r="T783" s="415" t="str">
        <f>IF($B783="-","",INDEX('Res.Aux.'!$A$12:$AE$722,MATCH($B783,'Res.Aux.'!$Y$12:$Y$722,0),MATCH(T$6,'Res.Aux.'!$A$15:$AE$15,0)))</f>
        <v/>
      </c>
      <c r="U783" s="416" t="str">
        <f>IF($B783="-","",INDEX('Res.Aux.'!$A$12:$AE$722,MATCH($B783,'Res.Aux.'!$Y$12:$Y$722,0),MATCH(U$6,'Res.Aux.'!$A$15:$AE$15,0)))</f>
        <v/>
      </c>
      <c r="V783" s="417"/>
      <c r="W783" s="414" t="str">
        <f t="shared" si="221"/>
        <v>-</v>
      </c>
      <c r="X783" s="415" t="str">
        <f t="shared" si="222"/>
        <v>-</v>
      </c>
      <c r="Y783" s="415" t="str">
        <f t="shared" si="223"/>
        <v>-</v>
      </c>
      <c r="Z783" s="416" t="str">
        <f t="shared" si="224"/>
        <v>-</v>
      </c>
      <c r="AA783" s="417"/>
      <c r="AB783" s="414" t="str">
        <f t="shared" si="225"/>
        <v>-</v>
      </c>
      <c r="AC783" s="415" t="str">
        <f t="shared" si="226"/>
        <v>-</v>
      </c>
      <c r="AD783" s="415" t="str">
        <f t="shared" si="227"/>
        <v>-</v>
      </c>
      <c r="AE783" s="416" t="str">
        <f t="shared" si="228"/>
        <v>-</v>
      </c>
      <c r="AF783" s="417"/>
      <c r="AG783" s="410" t="str">
        <f t="shared" si="229"/>
        <v>-</v>
      </c>
      <c r="AH783" s="417"/>
      <c r="AI783" s="418" t="str">
        <f t="shared" si="230"/>
        <v>ù</v>
      </c>
      <c r="AJ783" s="419" t="str">
        <f t="shared" si="231"/>
        <v>~</v>
      </c>
      <c r="AK783" s="417"/>
      <c r="AL783" s="414" t="str">
        <f t="shared" si="232"/>
        <v>-</v>
      </c>
      <c r="AM783" s="416" t="str">
        <f t="shared" si="233"/>
        <v>-</v>
      </c>
    </row>
    <row r="784" spans="2:39" ht="15" x14ac:dyDescent="0.3">
      <c r="B784" s="400" t="str">
        <f>IF(MAX(B$7:B783)+1&gt;MAX('Res.Aux.'!$Y$23:$Y$722),"-",MAX(B$7:B783)+1)</f>
        <v>-</v>
      </c>
      <c r="C784" s="401" t="str">
        <f>IF($B784="-","",INDEX('Res.Aux.'!$A$12:$AE$722,MATCH($B784,'Res.Aux.'!$Y$12:$Y$722,0),MATCH(C$6,'Res.Aux.'!$A$14:$AE$14,0)))</f>
        <v/>
      </c>
      <c r="D784" s="402" t="str">
        <f t="shared" si="218"/>
        <v/>
      </c>
      <c r="E784" s="403" t="str">
        <f>IF($B784="-","",INDEX('Res.Aux.'!$A$12:$AE$722,MATCH($B784,'Res.Aux.'!$Y$12:$Y$722,0),MATCH(E$6,'Res.Aux.'!$A$14:$AE$14,0)))</f>
        <v/>
      </c>
      <c r="F784" s="402" t="str">
        <f t="shared" si="219"/>
        <v/>
      </c>
      <c r="G784" s="404" t="str">
        <f>IF($B784="-","",INDEX('Res.Aux.'!$A$12:$AE$722,MATCH($B784,'Res.Aux.'!$Y$12:$Y$722,0),MATCH(G$6,'Res.Aux.'!$A$14:$AE$14,0)))</f>
        <v/>
      </c>
      <c r="H784" s="405" t="str">
        <f>IF($B784="-","",Datos!$I$16)</f>
        <v/>
      </c>
      <c r="I784" s="406" t="str">
        <f>IF($C784="","",Datos!$G$16)</f>
        <v/>
      </c>
      <c r="J784" s="407" t="str">
        <f>IF($B784="-","",INDEX('Res.Aux.'!$A$12:$AE$722,MATCH($B784,'Res.Aux.'!$Y$12:$Y$722,0),MATCH(J$6,'Res.Aux.'!$A$14:$AE$14,0)))</f>
        <v/>
      </c>
      <c r="K784" s="408" t="str">
        <f>IF($C784="","",Datos!$H$26)</f>
        <v/>
      </c>
      <c r="L784" s="409" t="str">
        <f>IF($I784="","",INDEX(Datos!$D$25:$I$33,MATCH('G. VAR. MAKRO'!$M784,Datos!$E$25:$E$33,0),MATCH('G. VAR. MAKRO'!$L$6,Datos!$D$26:$I$26,0)))</f>
        <v/>
      </c>
      <c r="M784" s="407" t="str">
        <f>IF($I784="","",INDEX('Res.Aux.'!$A$12:$AE$722,MATCH($B784,'Res.Aux.'!$Y$12:$Y$722,0),MATCH(M$6,'Res.Aux.'!$A$22:$AE$22,0)))</f>
        <v/>
      </c>
      <c r="N784" s="410" t="str">
        <f>IF($B784="-","",INDEX('Res.Aux.'!$A$12:$AE$722,MATCH($B784,'Res.Aux.'!$Y$12:$Y$722,0),MATCH(N$6,'Res.Aux.'!$A$14:$AE$14,0)))</f>
        <v/>
      </c>
      <c r="O784" s="411"/>
      <c r="P784" s="412" t="str">
        <f t="shared" si="217"/>
        <v/>
      </c>
      <c r="Q784" s="413" t="str">
        <f t="shared" si="220"/>
        <v>ù</v>
      </c>
      <c r="R784" s="414" t="str">
        <f>IF($B784="-","",INDEX('Res.Aux.'!$A$12:$AE$722,MATCH($B784,'Res.Aux.'!$Y$12:$Y$722,0),MATCH(R$6,'Res.Aux.'!$A$15:$AE$15,0)))</f>
        <v/>
      </c>
      <c r="S784" s="415" t="str">
        <f>IF($B784="-","",INDEX('Res.Aux.'!$A$12:$AE$722,MATCH($B784,'Res.Aux.'!$Y$12:$Y$722,0),MATCH(S$6,'Res.Aux.'!$A$15:$AE$15,0)))</f>
        <v/>
      </c>
      <c r="T784" s="415" t="str">
        <f>IF($B784="-","",INDEX('Res.Aux.'!$A$12:$AE$722,MATCH($B784,'Res.Aux.'!$Y$12:$Y$722,0),MATCH(T$6,'Res.Aux.'!$A$15:$AE$15,0)))</f>
        <v/>
      </c>
      <c r="U784" s="416" t="str">
        <f>IF($B784="-","",INDEX('Res.Aux.'!$A$12:$AE$722,MATCH($B784,'Res.Aux.'!$Y$12:$Y$722,0),MATCH(U$6,'Res.Aux.'!$A$15:$AE$15,0)))</f>
        <v/>
      </c>
      <c r="V784" s="417"/>
      <c r="W784" s="414" t="str">
        <f t="shared" si="221"/>
        <v>-</v>
      </c>
      <c r="X784" s="415" t="str">
        <f t="shared" si="222"/>
        <v>-</v>
      </c>
      <c r="Y784" s="415" t="str">
        <f t="shared" si="223"/>
        <v>-</v>
      </c>
      <c r="Z784" s="416" t="str">
        <f t="shared" si="224"/>
        <v>-</v>
      </c>
      <c r="AA784" s="417"/>
      <c r="AB784" s="414" t="str">
        <f t="shared" si="225"/>
        <v>-</v>
      </c>
      <c r="AC784" s="415" t="str">
        <f t="shared" si="226"/>
        <v>-</v>
      </c>
      <c r="AD784" s="415" t="str">
        <f t="shared" si="227"/>
        <v>-</v>
      </c>
      <c r="AE784" s="416" t="str">
        <f t="shared" si="228"/>
        <v>-</v>
      </c>
      <c r="AF784" s="417"/>
      <c r="AG784" s="410" t="str">
        <f t="shared" si="229"/>
        <v>-</v>
      </c>
      <c r="AH784" s="417"/>
      <c r="AI784" s="418" t="str">
        <f t="shared" si="230"/>
        <v>ù</v>
      </c>
      <c r="AJ784" s="419" t="str">
        <f t="shared" si="231"/>
        <v>~</v>
      </c>
      <c r="AK784" s="417"/>
      <c r="AL784" s="414" t="str">
        <f t="shared" si="232"/>
        <v>-</v>
      </c>
      <c r="AM784" s="416" t="str">
        <f t="shared" si="233"/>
        <v>-</v>
      </c>
    </row>
    <row r="785" spans="2:39" ht="15" x14ac:dyDescent="0.3">
      <c r="B785" s="400" t="str">
        <f>IF(MAX(B$7:B784)+1&gt;MAX('Res.Aux.'!$Y$23:$Y$722),"-",MAX(B$7:B784)+1)</f>
        <v>-</v>
      </c>
      <c r="C785" s="401" t="str">
        <f>IF($B785="-","",INDEX('Res.Aux.'!$A$12:$AE$722,MATCH($B785,'Res.Aux.'!$Y$12:$Y$722,0),MATCH(C$6,'Res.Aux.'!$A$14:$AE$14,0)))</f>
        <v/>
      </c>
      <c r="D785" s="402" t="str">
        <f t="shared" si="218"/>
        <v/>
      </c>
      <c r="E785" s="403" t="str">
        <f>IF($B785="-","",INDEX('Res.Aux.'!$A$12:$AE$722,MATCH($B785,'Res.Aux.'!$Y$12:$Y$722,0),MATCH(E$6,'Res.Aux.'!$A$14:$AE$14,0)))</f>
        <v/>
      </c>
      <c r="F785" s="402" t="str">
        <f t="shared" si="219"/>
        <v/>
      </c>
      <c r="G785" s="404" t="str">
        <f>IF($B785="-","",INDEX('Res.Aux.'!$A$12:$AE$722,MATCH($B785,'Res.Aux.'!$Y$12:$Y$722,0),MATCH(G$6,'Res.Aux.'!$A$14:$AE$14,0)))</f>
        <v/>
      </c>
      <c r="H785" s="405" t="str">
        <f>IF($B785="-","",Datos!$I$16)</f>
        <v/>
      </c>
      <c r="I785" s="406" t="str">
        <f>IF($C785="","",Datos!$G$16)</f>
        <v/>
      </c>
      <c r="J785" s="407" t="str">
        <f>IF($B785="-","",INDEX('Res.Aux.'!$A$12:$AE$722,MATCH($B785,'Res.Aux.'!$Y$12:$Y$722,0),MATCH(J$6,'Res.Aux.'!$A$14:$AE$14,0)))</f>
        <v/>
      </c>
      <c r="K785" s="408" t="str">
        <f>IF($C785="","",Datos!$H$26)</f>
        <v/>
      </c>
      <c r="L785" s="409" t="str">
        <f>IF($I785="","",INDEX(Datos!$D$25:$I$33,MATCH('G. VAR. MAKRO'!$M785,Datos!$E$25:$E$33,0),MATCH('G. VAR. MAKRO'!$L$6,Datos!$D$26:$I$26,0)))</f>
        <v/>
      </c>
      <c r="M785" s="407" t="str">
        <f>IF($I785="","",INDEX('Res.Aux.'!$A$12:$AE$722,MATCH($B785,'Res.Aux.'!$Y$12:$Y$722,0),MATCH(M$6,'Res.Aux.'!$A$22:$AE$22,0)))</f>
        <v/>
      </c>
      <c r="N785" s="410" t="str">
        <f>IF($B785="-","",INDEX('Res.Aux.'!$A$12:$AE$722,MATCH($B785,'Res.Aux.'!$Y$12:$Y$722,0),MATCH(N$6,'Res.Aux.'!$A$14:$AE$14,0)))</f>
        <v/>
      </c>
      <c r="O785" s="411"/>
      <c r="P785" s="412" t="str">
        <f t="shared" si="217"/>
        <v/>
      </c>
      <c r="Q785" s="413" t="str">
        <f t="shared" si="220"/>
        <v>ù</v>
      </c>
      <c r="R785" s="414" t="str">
        <f>IF($B785="-","",INDEX('Res.Aux.'!$A$12:$AE$722,MATCH($B785,'Res.Aux.'!$Y$12:$Y$722,0),MATCH(R$6,'Res.Aux.'!$A$15:$AE$15,0)))</f>
        <v/>
      </c>
      <c r="S785" s="415" t="str">
        <f>IF($B785="-","",INDEX('Res.Aux.'!$A$12:$AE$722,MATCH($B785,'Res.Aux.'!$Y$12:$Y$722,0),MATCH(S$6,'Res.Aux.'!$A$15:$AE$15,0)))</f>
        <v/>
      </c>
      <c r="T785" s="415" t="str">
        <f>IF($B785="-","",INDEX('Res.Aux.'!$A$12:$AE$722,MATCH($B785,'Res.Aux.'!$Y$12:$Y$722,0),MATCH(T$6,'Res.Aux.'!$A$15:$AE$15,0)))</f>
        <v/>
      </c>
      <c r="U785" s="416" t="str">
        <f>IF($B785="-","",INDEX('Res.Aux.'!$A$12:$AE$722,MATCH($B785,'Res.Aux.'!$Y$12:$Y$722,0),MATCH(U$6,'Res.Aux.'!$A$15:$AE$15,0)))</f>
        <v/>
      </c>
      <c r="V785" s="417"/>
      <c r="W785" s="414" t="str">
        <f t="shared" si="221"/>
        <v>-</v>
      </c>
      <c r="X785" s="415" t="str">
        <f t="shared" si="222"/>
        <v>-</v>
      </c>
      <c r="Y785" s="415" t="str">
        <f t="shared" si="223"/>
        <v>-</v>
      </c>
      <c r="Z785" s="416" t="str">
        <f t="shared" si="224"/>
        <v>-</v>
      </c>
      <c r="AA785" s="417"/>
      <c r="AB785" s="414" t="str">
        <f t="shared" si="225"/>
        <v>-</v>
      </c>
      <c r="AC785" s="415" t="str">
        <f t="shared" si="226"/>
        <v>-</v>
      </c>
      <c r="AD785" s="415" t="str">
        <f t="shared" si="227"/>
        <v>-</v>
      </c>
      <c r="AE785" s="416" t="str">
        <f t="shared" si="228"/>
        <v>-</v>
      </c>
      <c r="AF785" s="417"/>
      <c r="AG785" s="410" t="str">
        <f t="shared" si="229"/>
        <v>-</v>
      </c>
      <c r="AH785" s="417"/>
      <c r="AI785" s="418" t="str">
        <f t="shared" si="230"/>
        <v>ù</v>
      </c>
      <c r="AJ785" s="419" t="str">
        <f t="shared" si="231"/>
        <v>~</v>
      </c>
      <c r="AK785" s="417"/>
      <c r="AL785" s="414" t="str">
        <f t="shared" si="232"/>
        <v>-</v>
      </c>
      <c r="AM785" s="416" t="str">
        <f t="shared" si="233"/>
        <v>-</v>
      </c>
    </row>
    <row r="786" spans="2:39" ht="15" x14ac:dyDescent="0.3">
      <c r="B786" s="400" t="str">
        <f>IF(MAX(B$7:B785)+1&gt;MAX('Res.Aux.'!$Y$23:$Y$722),"-",MAX(B$7:B785)+1)</f>
        <v>-</v>
      </c>
      <c r="C786" s="401" t="str">
        <f>IF($B786="-","",INDEX('Res.Aux.'!$A$12:$AE$722,MATCH($B786,'Res.Aux.'!$Y$12:$Y$722,0),MATCH(C$6,'Res.Aux.'!$A$14:$AE$14,0)))</f>
        <v/>
      </c>
      <c r="D786" s="402" t="str">
        <f t="shared" si="218"/>
        <v/>
      </c>
      <c r="E786" s="403" t="str">
        <f>IF($B786="-","",INDEX('Res.Aux.'!$A$12:$AE$722,MATCH($B786,'Res.Aux.'!$Y$12:$Y$722,0),MATCH(E$6,'Res.Aux.'!$A$14:$AE$14,0)))</f>
        <v/>
      </c>
      <c r="F786" s="402" t="str">
        <f t="shared" si="219"/>
        <v/>
      </c>
      <c r="G786" s="404" t="str">
        <f>IF($B786="-","",INDEX('Res.Aux.'!$A$12:$AE$722,MATCH($B786,'Res.Aux.'!$Y$12:$Y$722,0),MATCH(G$6,'Res.Aux.'!$A$14:$AE$14,0)))</f>
        <v/>
      </c>
      <c r="H786" s="405" t="str">
        <f>IF($B786="-","",Datos!$I$16)</f>
        <v/>
      </c>
      <c r="I786" s="406" t="str">
        <f>IF($C786="","",Datos!$G$16)</f>
        <v/>
      </c>
      <c r="J786" s="407" t="str">
        <f>IF($B786="-","",INDEX('Res.Aux.'!$A$12:$AE$722,MATCH($B786,'Res.Aux.'!$Y$12:$Y$722,0),MATCH(J$6,'Res.Aux.'!$A$14:$AE$14,0)))</f>
        <v/>
      </c>
      <c r="K786" s="408" t="str">
        <f>IF($C786="","",Datos!$H$26)</f>
        <v/>
      </c>
      <c r="L786" s="409" t="str">
        <f>IF($I786="","",INDEX(Datos!$D$25:$I$33,MATCH('G. VAR. MAKRO'!$M786,Datos!$E$25:$E$33,0),MATCH('G. VAR. MAKRO'!$L$6,Datos!$D$26:$I$26,0)))</f>
        <v/>
      </c>
      <c r="M786" s="407" t="str">
        <f>IF($I786="","",INDEX('Res.Aux.'!$A$12:$AE$722,MATCH($B786,'Res.Aux.'!$Y$12:$Y$722,0),MATCH(M$6,'Res.Aux.'!$A$22:$AE$22,0)))</f>
        <v/>
      </c>
      <c r="N786" s="410" t="str">
        <f>IF($B786="-","",INDEX('Res.Aux.'!$A$12:$AE$722,MATCH($B786,'Res.Aux.'!$Y$12:$Y$722,0),MATCH(N$6,'Res.Aux.'!$A$14:$AE$14,0)))</f>
        <v/>
      </c>
      <c r="O786" s="411"/>
      <c r="P786" s="412" t="str">
        <f t="shared" si="217"/>
        <v/>
      </c>
      <c r="Q786" s="413" t="str">
        <f t="shared" si="220"/>
        <v>ù</v>
      </c>
      <c r="R786" s="414" t="str">
        <f>IF($B786="-","",INDEX('Res.Aux.'!$A$12:$AE$722,MATCH($B786,'Res.Aux.'!$Y$12:$Y$722,0),MATCH(R$6,'Res.Aux.'!$A$15:$AE$15,0)))</f>
        <v/>
      </c>
      <c r="S786" s="415" t="str">
        <f>IF($B786="-","",INDEX('Res.Aux.'!$A$12:$AE$722,MATCH($B786,'Res.Aux.'!$Y$12:$Y$722,0),MATCH(S$6,'Res.Aux.'!$A$15:$AE$15,0)))</f>
        <v/>
      </c>
      <c r="T786" s="415" t="str">
        <f>IF($B786="-","",INDEX('Res.Aux.'!$A$12:$AE$722,MATCH($B786,'Res.Aux.'!$Y$12:$Y$722,0),MATCH(T$6,'Res.Aux.'!$A$15:$AE$15,0)))</f>
        <v/>
      </c>
      <c r="U786" s="416" t="str">
        <f>IF($B786="-","",INDEX('Res.Aux.'!$A$12:$AE$722,MATCH($B786,'Res.Aux.'!$Y$12:$Y$722,0),MATCH(U$6,'Res.Aux.'!$A$15:$AE$15,0)))</f>
        <v/>
      </c>
      <c r="V786" s="417"/>
      <c r="W786" s="414" t="str">
        <f t="shared" si="221"/>
        <v>-</v>
      </c>
      <c r="X786" s="415" t="str">
        <f t="shared" si="222"/>
        <v>-</v>
      </c>
      <c r="Y786" s="415" t="str">
        <f t="shared" si="223"/>
        <v>-</v>
      </c>
      <c r="Z786" s="416" t="str">
        <f t="shared" si="224"/>
        <v>-</v>
      </c>
      <c r="AA786" s="417"/>
      <c r="AB786" s="414" t="str">
        <f t="shared" si="225"/>
        <v>-</v>
      </c>
      <c r="AC786" s="415" t="str">
        <f t="shared" si="226"/>
        <v>-</v>
      </c>
      <c r="AD786" s="415" t="str">
        <f t="shared" si="227"/>
        <v>-</v>
      </c>
      <c r="AE786" s="416" t="str">
        <f t="shared" si="228"/>
        <v>-</v>
      </c>
      <c r="AF786" s="417"/>
      <c r="AG786" s="410" t="str">
        <f t="shared" si="229"/>
        <v>-</v>
      </c>
      <c r="AH786" s="417"/>
      <c r="AI786" s="418" t="str">
        <f t="shared" si="230"/>
        <v>ù</v>
      </c>
      <c r="AJ786" s="419" t="str">
        <f t="shared" si="231"/>
        <v>~</v>
      </c>
      <c r="AK786" s="417"/>
      <c r="AL786" s="414" t="str">
        <f t="shared" si="232"/>
        <v>-</v>
      </c>
      <c r="AM786" s="416" t="str">
        <f t="shared" si="233"/>
        <v>-</v>
      </c>
    </row>
    <row r="787" spans="2:39" ht="15" x14ac:dyDescent="0.3">
      <c r="B787" s="400" t="str">
        <f>IF(MAX(B$7:B786)+1&gt;MAX('Res.Aux.'!$Y$23:$Y$722),"-",MAX(B$7:B786)+1)</f>
        <v>-</v>
      </c>
      <c r="C787" s="401" t="str">
        <f>IF($B787="-","",INDEX('Res.Aux.'!$A$12:$AE$722,MATCH($B787,'Res.Aux.'!$Y$12:$Y$722,0),MATCH(C$6,'Res.Aux.'!$A$14:$AE$14,0)))</f>
        <v/>
      </c>
      <c r="D787" s="402" t="str">
        <f t="shared" si="218"/>
        <v/>
      </c>
      <c r="E787" s="403" t="str">
        <f>IF($B787="-","",INDEX('Res.Aux.'!$A$12:$AE$722,MATCH($B787,'Res.Aux.'!$Y$12:$Y$722,0),MATCH(E$6,'Res.Aux.'!$A$14:$AE$14,0)))</f>
        <v/>
      </c>
      <c r="F787" s="402" t="str">
        <f t="shared" si="219"/>
        <v/>
      </c>
      <c r="G787" s="404" t="str">
        <f>IF($B787="-","",INDEX('Res.Aux.'!$A$12:$AE$722,MATCH($B787,'Res.Aux.'!$Y$12:$Y$722,0),MATCH(G$6,'Res.Aux.'!$A$14:$AE$14,0)))</f>
        <v/>
      </c>
      <c r="H787" s="405" t="str">
        <f>IF($B787="-","",Datos!$I$16)</f>
        <v/>
      </c>
      <c r="I787" s="406" t="str">
        <f>IF($C787="","",Datos!$G$16)</f>
        <v/>
      </c>
      <c r="J787" s="407" t="str">
        <f>IF($B787="-","",INDEX('Res.Aux.'!$A$12:$AE$722,MATCH($B787,'Res.Aux.'!$Y$12:$Y$722,0),MATCH(J$6,'Res.Aux.'!$A$14:$AE$14,0)))</f>
        <v/>
      </c>
      <c r="K787" s="408" t="str">
        <f>IF($C787="","",Datos!$H$26)</f>
        <v/>
      </c>
      <c r="L787" s="409" t="str">
        <f>IF($I787="","",INDEX(Datos!$D$25:$I$33,MATCH('G. VAR. MAKRO'!$M787,Datos!$E$25:$E$33,0),MATCH('G. VAR. MAKRO'!$L$6,Datos!$D$26:$I$26,0)))</f>
        <v/>
      </c>
      <c r="M787" s="407" t="str">
        <f>IF($I787="","",INDEX('Res.Aux.'!$A$12:$AE$722,MATCH($B787,'Res.Aux.'!$Y$12:$Y$722,0),MATCH(M$6,'Res.Aux.'!$A$22:$AE$22,0)))</f>
        <v/>
      </c>
      <c r="N787" s="410" t="str">
        <f>IF($B787="-","",INDEX('Res.Aux.'!$A$12:$AE$722,MATCH($B787,'Res.Aux.'!$Y$12:$Y$722,0),MATCH(N$6,'Res.Aux.'!$A$14:$AE$14,0)))</f>
        <v/>
      </c>
      <c r="O787" s="411"/>
      <c r="P787" s="412" t="str">
        <f t="shared" si="217"/>
        <v/>
      </c>
      <c r="Q787" s="413" t="str">
        <f t="shared" si="220"/>
        <v>ù</v>
      </c>
      <c r="R787" s="414" t="str">
        <f>IF($B787="-","",INDEX('Res.Aux.'!$A$12:$AE$722,MATCH($B787,'Res.Aux.'!$Y$12:$Y$722,0),MATCH(R$6,'Res.Aux.'!$A$15:$AE$15,0)))</f>
        <v/>
      </c>
      <c r="S787" s="415" t="str">
        <f>IF($B787="-","",INDEX('Res.Aux.'!$A$12:$AE$722,MATCH($B787,'Res.Aux.'!$Y$12:$Y$722,0),MATCH(S$6,'Res.Aux.'!$A$15:$AE$15,0)))</f>
        <v/>
      </c>
      <c r="T787" s="415" t="str">
        <f>IF($B787="-","",INDEX('Res.Aux.'!$A$12:$AE$722,MATCH($B787,'Res.Aux.'!$Y$12:$Y$722,0),MATCH(T$6,'Res.Aux.'!$A$15:$AE$15,0)))</f>
        <v/>
      </c>
      <c r="U787" s="416" t="str">
        <f>IF($B787="-","",INDEX('Res.Aux.'!$A$12:$AE$722,MATCH($B787,'Res.Aux.'!$Y$12:$Y$722,0),MATCH(U$6,'Res.Aux.'!$A$15:$AE$15,0)))</f>
        <v/>
      </c>
      <c r="V787" s="417"/>
      <c r="W787" s="414" t="str">
        <f t="shared" si="221"/>
        <v>-</v>
      </c>
      <c r="X787" s="415" t="str">
        <f t="shared" si="222"/>
        <v>-</v>
      </c>
      <c r="Y787" s="415" t="str">
        <f t="shared" si="223"/>
        <v>-</v>
      </c>
      <c r="Z787" s="416" t="str">
        <f t="shared" si="224"/>
        <v>-</v>
      </c>
      <c r="AA787" s="417"/>
      <c r="AB787" s="414" t="str">
        <f t="shared" si="225"/>
        <v>-</v>
      </c>
      <c r="AC787" s="415" t="str">
        <f t="shared" si="226"/>
        <v>-</v>
      </c>
      <c r="AD787" s="415" t="str">
        <f t="shared" si="227"/>
        <v>-</v>
      </c>
      <c r="AE787" s="416" t="str">
        <f t="shared" si="228"/>
        <v>-</v>
      </c>
      <c r="AF787" s="417"/>
      <c r="AG787" s="410" t="str">
        <f t="shared" si="229"/>
        <v>-</v>
      </c>
      <c r="AH787" s="417"/>
      <c r="AI787" s="418" t="str">
        <f t="shared" si="230"/>
        <v>ù</v>
      </c>
      <c r="AJ787" s="419" t="str">
        <f t="shared" si="231"/>
        <v>~</v>
      </c>
      <c r="AK787" s="417"/>
      <c r="AL787" s="414" t="str">
        <f t="shared" si="232"/>
        <v>-</v>
      </c>
      <c r="AM787" s="416" t="str">
        <f t="shared" si="233"/>
        <v>-</v>
      </c>
    </row>
    <row r="788" spans="2:39" ht="15" x14ac:dyDescent="0.3">
      <c r="B788" s="400" t="str">
        <f>IF(MAX(B$7:B787)+1&gt;MAX('Res.Aux.'!$Y$23:$Y$722),"-",MAX(B$7:B787)+1)</f>
        <v>-</v>
      </c>
      <c r="C788" s="401" t="str">
        <f>IF($B788="-","",INDEX('Res.Aux.'!$A$12:$AE$722,MATCH($B788,'Res.Aux.'!$Y$12:$Y$722,0),MATCH(C$6,'Res.Aux.'!$A$14:$AE$14,0)))</f>
        <v/>
      </c>
      <c r="D788" s="402" t="str">
        <f t="shared" si="218"/>
        <v/>
      </c>
      <c r="E788" s="403" t="str">
        <f>IF($B788="-","",INDEX('Res.Aux.'!$A$12:$AE$722,MATCH($B788,'Res.Aux.'!$Y$12:$Y$722,0),MATCH(E$6,'Res.Aux.'!$A$14:$AE$14,0)))</f>
        <v/>
      </c>
      <c r="F788" s="402" t="str">
        <f t="shared" si="219"/>
        <v/>
      </c>
      <c r="G788" s="404" t="str">
        <f>IF($B788="-","",INDEX('Res.Aux.'!$A$12:$AE$722,MATCH($B788,'Res.Aux.'!$Y$12:$Y$722,0),MATCH(G$6,'Res.Aux.'!$A$14:$AE$14,0)))</f>
        <v/>
      </c>
      <c r="H788" s="405" t="str">
        <f>IF($B788="-","",Datos!$I$16)</f>
        <v/>
      </c>
      <c r="I788" s="406" t="str">
        <f>IF($C788="","",Datos!$G$16)</f>
        <v/>
      </c>
      <c r="J788" s="407" t="str">
        <f>IF($B788="-","",INDEX('Res.Aux.'!$A$12:$AE$722,MATCH($B788,'Res.Aux.'!$Y$12:$Y$722,0),MATCH(J$6,'Res.Aux.'!$A$14:$AE$14,0)))</f>
        <v/>
      </c>
      <c r="K788" s="408" t="str">
        <f>IF($C788="","",Datos!$H$26)</f>
        <v/>
      </c>
      <c r="L788" s="409" t="str">
        <f>IF($I788="","",INDEX(Datos!$D$25:$I$33,MATCH('G. VAR. MAKRO'!$M788,Datos!$E$25:$E$33,0),MATCH('G. VAR. MAKRO'!$L$6,Datos!$D$26:$I$26,0)))</f>
        <v/>
      </c>
      <c r="M788" s="407" t="str">
        <f>IF($I788="","",INDEX('Res.Aux.'!$A$12:$AE$722,MATCH($B788,'Res.Aux.'!$Y$12:$Y$722,0),MATCH(M$6,'Res.Aux.'!$A$22:$AE$22,0)))</f>
        <v/>
      </c>
      <c r="N788" s="410" t="str">
        <f>IF($B788="-","",INDEX('Res.Aux.'!$A$12:$AE$722,MATCH($B788,'Res.Aux.'!$Y$12:$Y$722,0),MATCH(N$6,'Res.Aux.'!$A$14:$AE$14,0)))</f>
        <v/>
      </c>
      <c r="O788" s="411"/>
      <c r="P788" s="412" t="str">
        <f t="shared" si="217"/>
        <v/>
      </c>
      <c r="Q788" s="413" t="str">
        <f t="shared" si="220"/>
        <v>ù</v>
      </c>
      <c r="R788" s="414" t="str">
        <f>IF($B788="-","",INDEX('Res.Aux.'!$A$12:$AE$722,MATCH($B788,'Res.Aux.'!$Y$12:$Y$722,0),MATCH(R$6,'Res.Aux.'!$A$15:$AE$15,0)))</f>
        <v/>
      </c>
      <c r="S788" s="415" t="str">
        <f>IF($B788="-","",INDEX('Res.Aux.'!$A$12:$AE$722,MATCH($B788,'Res.Aux.'!$Y$12:$Y$722,0),MATCH(S$6,'Res.Aux.'!$A$15:$AE$15,0)))</f>
        <v/>
      </c>
      <c r="T788" s="415" t="str">
        <f>IF($B788="-","",INDEX('Res.Aux.'!$A$12:$AE$722,MATCH($B788,'Res.Aux.'!$Y$12:$Y$722,0),MATCH(T$6,'Res.Aux.'!$A$15:$AE$15,0)))</f>
        <v/>
      </c>
      <c r="U788" s="416" t="str">
        <f>IF($B788="-","",INDEX('Res.Aux.'!$A$12:$AE$722,MATCH($B788,'Res.Aux.'!$Y$12:$Y$722,0),MATCH(U$6,'Res.Aux.'!$A$15:$AE$15,0)))</f>
        <v/>
      </c>
      <c r="V788" s="417"/>
      <c r="W788" s="414" t="str">
        <f t="shared" si="221"/>
        <v>-</v>
      </c>
      <c r="X788" s="415" t="str">
        <f t="shared" si="222"/>
        <v>-</v>
      </c>
      <c r="Y788" s="415" t="str">
        <f t="shared" si="223"/>
        <v>-</v>
      </c>
      <c r="Z788" s="416" t="str">
        <f t="shared" si="224"/>
        <v>-</v>
      </c>
      <c r="AA788" s="417"/>
      <c r="AB788" s="414" t="str">
        <f t="shared" si="225"/>
        <v>-</v>
      </c>
      <c r="AC788" s="415" t="str">
        <f t="shared" si="226"/>
        <v>-</v>
      </c>
      <c r="AD788" s="415" t="str">
        <f t="shared" si="227"/>
        <v>-</v>
      </c>
      <c r="AE788" s="416" t="str">
        <f t="shared" si="228"/>
        <v>-</v>
      </c>
      <c r="AF788" s="417"/>
      <c r="AG788" s="410" t="str">
        <f t="shared" si="229"/>
        <v>-</v>
      </c>
      <c r="AH788" s="417"/>
      <c r="AI788" s="418" t="str">
        <f t="shared" si="230"/>
        <v>ù</v>
      </c>
      <c r="AJ788" s="419" t="str">
        <f t="shared" si="231"/>
        <v>~</v>
      </c>
      <c r="AK788" s="417"/>
      <c r="AL788" s="414" t="str">
        <f t="shared" si="232"/>
        <v>-</v>
      </c>
      <c r="AM788" s="416" t="str">
        <f t="shared" si="233"/>
        <v>-</v>
      </c>
    </row>
    <row r="789" spans="2:39" ht="15" x14ac:dyDescent="0.3">
      <c r="B789" s="400" t="str">
        <f>IF(MAX(B$7:B788)+1&gt;MAX('Res.Aux.'!$Y$23:$Y$722),"-",MAX(B$7:B788)+1)</f>
        <v>-</v>
      </c>
      <c r="C789" s="401" t="str">
        <f>IF($B789="-","",INDEX('Res.Aux.'!$A$12:$AE$722,MATCH($B789,'Res.Aux.'!$Y$12:$Y$722,0),MATCH(C$6,'Res.Aux.'!$A$14:$AE$14,0)))</f>
        <v/>
      </c>
      <c r="D789" s="402" t="str">
        <f t="shared" si="218"/>
        <v/>
      </c>
      <c r="E789" s="403" t="str">
        <f>IF($B789="-","",INDEX('Res.Aux.'!$A$12:$AE$722,MATCH($B789,'Res.Aux.'!$Y$12:$Y$722,0),MATCH(E$6,'Res.Aux.'!$A$14:$AE$14,0)))</f>
        <v/>
      </c>
      <c r="F789" s="402" t="str">
        <f t="shared" si="219"/>
        <v/>
      </c>
      <c r="G789" s="404" t="str">
        <f>IF($B789="-","",INDEX('Res.Aux.'!$A$12:$AE$722,MATCH($B789,'Res.Aux.'!$Y$12:$Y$722,0),MATCH(G$6,'Res.Aux.'!$A$14:$AE$14,0)))</f>
        <v/>
      </c>
      <c r="H789" s="405" t="str">
        <f>IF($B789="-","",Datos!$I$16)</f>
        <v/>
      </c>
      <c r="I789" s="406" t="str">
        <f>IF($C789="","",Datos!$G$16)</f>
        <v/>
      </c>
      <c r="J789" s="407" t="str">
        <f>IF($B789="-","",INDEX('Res.Aux.'!$A$12:$AE$722,MATCH($B789,'Res.Aux.'!$Y$12:$Y$722,0),MATCH(J$6,'Res.Aux.'!$A$14:$AE$14,0)))</f>
        <v/>
      </c>
      <c r="K789" s="408" t="str">
        <f>IF($C789="","",Datos!$H$26)</f>
        <v/>
      </c>
      <c r="L789" s="409" t="str">
        <f>IF($I789="","",INDEX(Datos!$D$25:$I$33,MATCH('G. VAR. MAKRO'!$M789,Datos!$E$25:$E$33,0),MATCH('G. VAR. MAKRO'!$L$6,Datos!$D$26:$I$26,0)))</f>
        <v/>
      </c>
      <c r="M789" s="407" t="str">
        <f>IF($I789="","",INDEX('Res.Aux.'!$A$12:$AE$722,MATCH($B789,'Res.Aux.'!$Y$12:$Y$722,0),MATCH(M$6,'Res.Aux.'!$A$22:$AE$22,0)))</f>
        <v/>
      </c>
      <c r="N789" s="410" t="str">
        <f>IF($B789="-","",INDEX('Res.Aux.'!$A$12:$AE$722,MATCH($B789,'Res.Aux.'!$Y$12:$Y$722,0),MATCH(N$6,'Res.Aux.'!$A$14:$AE$14,0)))</f>
        <v/>
      </c>
      <c r="O789" s="411"/>
      <c r="P789" s="412" t="str">
        <f t="shared" si="217"/>
        <v/>
      </c>
      <c r="Q789" s="413" t="str">
        <f t="shared" si="220"/>
        <v>ù</v>
      </c>
      <c r="R789" s="414" t="str">
        <f>IF($B789="-","",INDEX('Res.Aux.'!$A$12:$AE$722,MATCH($B789,'Res.Aux.'!$Y$12:$Y$722,0),MATCH(R$6,'Res.Aux.'!$A$15:$AE$15,0)))</f>
        <v/>
      </c>
      <c r="S789" s="415" t="str">
        <f>IF($B789="-","",INDEX('Res.Aux.'!$A$12:$AE$722,MATCH($B789,'Res.Aux.'!$Y$12:$Y$722,0),MATCH(S$6,'Res.Aux.'!$A$15:$AE$15,0)))</f>
        <v/>
      </c>
      <c r="T789" s="415" t="str">
        <f>IF($B789="-","",INDEX('Res.Aux.'!$A$12:$AE$722,MATCH($B789,'Res.Aux.'!$Y$12:$Y$722,0),MATCH(T$6,'Res.Aux.'!$A$15:$AE$15,0)))</f>
        <v/>
      </c>
      <c r="U789" s="416" t="str">
        <f>IF($B789="-","",INDEX('Res.Aux.'!$A$12:$AE$722,MATCH($B789,'Res.Aux.'!$Y$12:$Y$722,0),MATCH(U$6,'Res.Aux.'!$A$15:$AE$15,0)))</f>
        <v/>
      </c>
      <c r="V789" s="417"/>
      <c r="W789" s="414" t="str">
        <f t="shared" si="221"/>
        <v>-</v>
      </c>
      <c r="X789" s="415" t="str">
        <f t="shared" si="222"/>
        <v>-</v>
      </c>
      <c r="Y789" s="415" t="str">
        <f t="shared" si="223"/>
        <v>-</v>
      </c>
      <c r="Z789" s="416" t="str">
        <f t="shared" si="224"/>
        <v>-</v>
      </c>
      <c r="AA789" s="417"/>
      <c r="AB789" s="414" t="str">
        <f t="shared" si="225"/>
        <v>-</v>
      </c>
      <c r="AC789" s="415" t="str">
        <f t="shared" si="226"/>
        <v>-</v>
      </c>
      <c r="AD789" s="415" t="str">
        <f t="shared" si="227"/>
        <v>-</v>
      </c>
      <c r="AE789" s="416" t="str">
        <f t="shared" si="228"/>
        <v>-</v>
      </c>
      <c r="AF789" s="417"/>
      <c r="AG789" s="410" t="str">
        <f t="shared" si="229"/>
        <v>-</v>
      </c>
      <c r="AH789" s="417"/>
      <c r="AI789" s="418" t="str">
        <f t="shared" si="230"/>
        <v>ù</v>
      </c>
      <c r="AJ789" s="419" t="str">
        <f t="shared" si="231"/>
        <v>~</v>
      </c>
      <c r="AK789" s="417"/>
      <c r="AL789" s="414" t="str">
        <f t="shared" si="232"/>
        <v>-</v>
      </c>
      <c r="AM789" s="416" t="str">
        <f t="shared" si="233"/>
        <v>-</v>
      </c>
    </row>
    <row r="790" spans="2:39" ht="15" x14ac:dyDescent="0.3">
      <c r="B790" s="400" t="str">
        <f>IF(MAX(B$7:B789)+1&gt;MAX('Res.Aux.'!$Y$23:$Y$722),"-",MAX(B$7:B789)+1)</f>
        <v>-</v>
      </c>
      <c r="C790" s="401" t="str">
        <f>IF($B790="-","",INDEX('Res.Aux.'!$A$12:$AE$722,MATCH($B790,'Res.Aux.'!$Y$12:$Y$722,0),MATCH(C$6,'Res.Aux.'!$A$14:$AE$14,0)))</f>
        <v/>
      </c>
      <c r="D790" s="402" t="str">
        <f t="shared" si="218"/>
        <v/>
      </c>
      <c r="E790" s="403" t="str">
        <f>IF($B790="-","",INDEX('Res.Aux.'!$A$12:$AE$722,MATCH($B790,'Res.Aux.'!$Y$12:$Y$722,0),MATCH(E$6,'Res.Aux.'!$A$14:$AE$14,0)))</f>
        <v/>
      </c>
      <c r="F790" s="402" t="str">
        <f t="shared" si="219"/>
        <v/>
      </c>
      <c r="G790" s="404" t="str">
        <f>IF($B790="-","",INDEX('Res.Aux.'!$A$12:$AE$722,MATCH($B790,'Res.Aux.'!$Y$12:$Y$722,0),MATCH(G$6,'Res.Aux.'!$A$14:$AE$14,0)))</f>
        <v/>
      </c>
      <c r="H790" s="405" t="str">
        <f>IF($B790="-","",Datos!$I$16)</f>
        <v/>
      </c>
      <c r="I790" s="406" t="str">
        <f>IF($C790="","",Datos!$G$16)</f>
        <v/>
      </c>
      <c r="J790" s="407" t="str">
        <f>IF($B790="-","",INDEX('Res.Aux.'!$A$12:$AE$722,MATCH($B790,'Res.Aux.'!$Y$12:$Y$722,0),MATCH(J$6,'Res.Aux.'!$A$14:$AE$14,0)))</f>
        <v/>
      </c>
      <c r="K790" s="408" t="str">
        <f>IF($C790="","",Datos!$H$26)</f>
        <v/>
      </c>
      <c r="L790" s="409" t="str">
        <f>IF($I790="","",INDEX(Datos!$D$25:$I$33,MATCH('G. VAR. MAKRO'!$M790,Datos!$E$25:$E$33,0),MATCH('G. VAR. MAKRO'!$L$6,Datos!$D$26:$I$26,0)))</f>
        <v/>
      </c>
      <c r="M790" s="407" t="str">
        <f>IF($I790="","",INDEX('Res.Aux.'!$A$12:$AE$722,MATCH($B790,'Res.Aux.'!$Y$12:$Y$722,0),MATCH(M$6,'Res.Aux.'!$A$22:$AE$22,0)))</f>
        <v/>
      </c>
      <c r="N790" s="410" t="str">
        <f>IF($B790="-","",INDEX('Res.Aux.'!$A$12:$AE$722,MATCH($B790,'Res.Aux.'!$Y$12:$Y$722,0),MATCH(N$6,'Res.Aux.'!$A$14:$AE$14,0)))</f>
        <v/>
      </c>
      <c r="O790" s="411"/>
      <c r="P790" s="412" t="str">
        <f t="shared" si="217"/>
        <v/>
      </c>
      <c r="Q790" s="413" t="str">
        <f t="shared" si="220"/>
        <v>ù</v>
      </c>
      <c r="R790" s="414" t="str">
        <f>IF($B790="-","",INDEX('Res.Aux.'!$A$12:$AE$722,MATCH($B790,'Res.Aux.'!$Y$12:$Y$722,0),MATCH(R$6,'Res.Aux.'!$A$15:$AE$15,0)))</f>
        <v/>
      </c>
      <c r="S790" s="415" t="str">
        <f>IF($B790="-","",INDEX('Res.Aux.'!$A$12:$AE$722,MATCH($B790,'Res.Aux.'!$Y$12:$Y$722,0),MATCH(S$6,'Res.Aux.'!$A$15:$AE$15,0)))</f>
        <v/>
      </c>
      <c r="T790" s="415" t="str">
        <f>IF($B790="-","",INDEX('Res.Aux.'!$A$12:$AE$722,MATCH($B790,'Res.Aux.'!$Y$12:$Y$722,0),MATCH(T$6,'Res.Aux.'!$A$15:$AE$15,0)))</f>
        <v/>
      </c>
      <c r="U790" s="416" t="str">
        <f>IF($B790="-","",INDEX('Res.Aux.'!$A$12:$AE$722,MATCH($B790,'Res.Aux.'!$Y$12:$Y$722,0),MATCH(U$6,'Res.Aux.'!$A$15:$AE$15,0)))</f>
        <v/>
      </c>
      <c r="V790" s="417"/>
      <c r="W790" s="414" t="str">
        <f t="shared" si="221"/>
        <v>-</v>
      </c>
      <c r="X790" s="415" t="str">
        <f t="shared" si="222"/>
        <v>-</v>
      </c>
      <c r="Y790" s="415" t="str">
        <f t="shared" si="223"/>
        <v>-</v>
      </c>
      <c r="Z790" s="416" t="str">
        <f t="shared" si="224"/>
        <v>-</v>
      </c>
      <c r="AA790" s="417"/>
      <c r="AB790" s="414" t="str">
        <f t="shared" si="225"/>
        <v>-</v>
      </c>
      <c r="AC790" s="415" t="str">
        <f t="shared" si="226"/>
        <v>-</v>
      </c>
      <c r="AD790" s="415" t="str">
        <f t="shared" si="227"/>
        <v>-</v>
      </c>
      <c r="AE790" s="416" t="str">
        <f t="shared" si="228"/>
        <v>-</v>
      </c>
      <c r="AF790" s="417"/>
      <c r="AG790" s="410" t="str">
        <f t="shared" si="229"/>
        <v>-</v>
      </c>
      <c r="AH790" s="417"/>
      <c r="AI790" s="418" t="str">
        <f t="shared" si="230"/>
        <v>ù</v>
      </c>
      <c r="AJ790" s="419" t="str">
        <f t="shared" si="231"/>
        <v>~</v>
      </c>
      <c r="AK790" s="417"/>
      <c r="AL790" s="414" t="str">
        <f t="shared" si="232"/>
        <v>-</v>
      </c>
      <c r="AM790" s="416" t="str">
        <f t="shared" si="233"/>
        <v>-</v>
      </c>
    </row>
    <row r="791" spans="2:39" ht="15" x14ac:dyDescent="0.3">
      <c r="B791" s="400" t="str">
        <f>IF(MAX(B$7:B790)+1&gt;MAX('Res.Aux.'!$Y$23:$Y$722),"-",MAX(B$7:B790)+1)</f>
        <v>-</v>
      </c>
      <c r="C791" s="401" t="str">
        <f>IF($B791="-","",INDEX('Res.Aux.'!$A$12:$AE$722,MATCH($B791,'Res.Aux.'!$Y$12:$Y$722,0),MATCH(C$6,'Res.Aux.'!$A$14:$AE$14,0)))</f>
        <v/>
      </c>
      <c r="D791" s="402" t="str">
        <f t="shared" si="218"/>
        <v/>
      </c>
      <c r="E791" s="403" t="str">
        <f>IF($B791="-","",INDEX('Res.Aux.'!$A$12:$AE$722,MATCH($B791,'Res.Aux.'!$Y$12:$Y$722,0),MATCH(E$6,'Res.Aux.'!$A$14:$AE$14,0)))</f>
        <v/>
      </c>
      <c r="F791" s="402" t="str">
        <f t="shared" si="219"/>
        <v/>
      </c>
      <c r="G791" s="404" t="str">
        <f>IF($B791="-","",INDEX('Res.Aux.'!$A$12:$AE$722,MATCH($B791,'Res.Aux.'!$Y$12:$Y$722,0),MATCH(G$6,'Res.Aux.'!$A$14:$AE$14,0)))</f>
        <v/>
      </c>
      <c r="H791" s="405" t="str">
        <f>IF($B791="-","",Datos!$I$16)</f>
        <v/>
      </c>
      <c r="I791" s="406" t="str">
        <f>IF($C791="","",Datos!$G$16)</f>
        <v/>
      </c>
      <c r="J791" s="407" t="str">
        <f>IF($B791="-","",INDEX('Res.Aux.'!$A$12:$AE$722,MATCH($B791,'Res.Aux.'!$Y$12:$Y$722,0),MATCH(J$6,'Res.Aux.'!$A$14:$AE$14,0)))</f>
        <v/>
      </c>
      <c r="K791" s="408" t="str">
        <f>IF($C791="","",Datos!$H$26)</f>
        <v/>
      </c>
      <c r="L791" s="409" t="str">
        <f>IF($I791="","",INDEX(Datos!$D$25:$I$33,MATCH('G. VAR. MAKRO'!$M791,Datos!$E$25:$E$33,0),MATCH('G. VAR. MAKRO'!$L$6,Datos!$D$26:$I$26,0)))</f>
        <v/>
      </c>
      <c r="M791" s="407" t="str">
        <f>IF($I791="","",INDEX('Res.Aux.'!$A$12:$AE$722,MATCH($B791,'Res.Aux.'!$Y$12:$Y$722,0),MATCH(M$6,'Res.Aux.'!$A$22:$AE$22,0)))</f>
        <v/>
      </c>
      <c r="N791" s="410" t="str">
        <f>IF($B791="-","",INDEX('Res.Aux.'!$A$12:$AE$722,MATCH($B791,'Res.Aux.'!$Y$12:$Y$722,0),MATCH(N$6,'Res.Aux.'!$A$14:$AE$14,0)))</f>
        <v/>
      </c>
      <c r="O791" s="411"/>
      <c r="P791" s="412" t="str">
        <f t="shared" si="217"/>
        <v/>
      </c>
      <c r="Q791" s="413" t="str">
        <f t="shared" si="220"/>
        <v>ù</v>
      </c>
      <c r="R791" s="414" t="str">
        <f>IF($B791="-","",INDEX('Res.Aux.'!$A$12:$AE$722,MATCH($B791,'Res.Aux.'!$Y$12:$Y$722,0),MATCH(R$6,'Res.Aux.'!$A$15:$AE$15,0)))</f>
        <v/>
      </c>
      <c r="S791" s="415" t="str">
        <f>IF($B791="-","",INDEX('Res.Aux.'!$A$12:$AE$722,MATCH($B791,'Res.Aux.'!$Y$12:$Y$722,0),MATCH(S$6,'Res.Aux.'!$A$15:$AE$15,0)))</f>
        <v/>
      </c>
      <c r="T791" s="415" t="str">
        <f>IF($B791="-","",INDEX('Res.Aux.'!$A$12:$AE$722,MATCH($B791,'Res.Aux.'!$Y$12:$Y$722,0),MATCH(T$6,'Res.Aux.'!$A$15:$AE$15,0)))</f>
        <v/>
      </c>
      <c r="U791" s="416" t="str">
        <f>IF($B791="-","",INDEX('Res.Aux.'!$A$12:$AE$722,MATCH($B791,'Res.Aux.'!$Y$12:$Y$722,0),MATCH(U$6,'Res.Aux.'!$A$15:$AE$15,0)))</f>
        <v/>
      </c>
      <c r="V791" s="417"/>
      <c r="W791" s="414" t="str">
        <f t="shared" si="221"/>
        <v>-</v>
      </c>
      <c r="X791" s="415" t="str">
        <f t="shared" si="222"/>
        <v>-</v>
      </c>
      <c r="Y791" s="415" t="str">
        <f t="shared" si="223"/>
        <v>-</v>
      </c>
      <c r="Z791" s="416" t="str">
        <f t="shared" si="224"/>
        <v>-</v>
      </c>
      <c r="AA791" s="417"/>
      <c r="AB791" s="414" t="str">
        <f t="shared" si="225"/>
        <v>-</v>
      </c>
      <c r="AC791" s="415" t="str">
        <f t="shared" si="226"/>
        <v>-</v>
      </c>
      <c r="AD791" s="415" t="str">
        <f t="shared" si="227"/>
        <v>-</v>
      </c>
      <c r="AE791" s="416" t="str">
        <f t="shared" si="228"/>
        <v>-</v>
      </c>
      <c r="AF791" s="417"/>
      <c r="AG791" s="410" t="str">
        <f t="shared" si="229"/>
        <v>-</v>
      </c>
      <c r="AH791" s="417"/>
      <c r="AI791" s="418" t="str">
        <f t="shared" si="230"/>
        <v>ù</v>
      </c>
      <c r="AJ791" s="419" t="str">
        <f t="shared" si="231"/>
        <v>~</v>
      </c>
      <c r="AK791" s="417"/>
      <c r="AL791" s="414" t="str">
        <f t="shared" si="232"/>
        <v>-</v>
      </c>
      <c r="AM791" s="416" t="str">
        <f t="shared" si="233"/>
        <v>-</v>
      </c>
    </row>
    <row r="792" spans="2:39" ht="15" x14ac:dyDescent="0.3">
      <c r="B792" s="400" t="str">
        <f>IF(MAX(B$7:B791)+1&gt;MAX('Res.Aux.'!$Y$23:$Y$722),"-",MAX(B$7:B791)+1)</f>
        <v>-</v>
      </c>
      <c r="C792" s="401" t="str">
        <f>IF($B792="-","",INDEX('Res.Aux.'!$A$12:$AE$722,MATCH($B792,'Res.Aux.'!$Y$12:$Y$722,0),MATCH(C$6,'Res.Aux.'!$A$14:$AE$14,0)))</f>
        <v/>
      </c>
      <c r="D792" s="402" t="str">
        <f t="shared" si="218"/>
        <v/>
      </c>
      <c r="E792" s="403" t="str">
        <f>IF($B792="-","",INDEX('Res.Aux.'!$A$12:$AE$722,MATCH($B792,'Res.Aux.'!$Y$12:$Y$722,0),MATCH(E$6,'Res.Aux.'!$A$14:$AE$14,0)))</f>
        <v/>
      </c>
      <c r="F792" s="402" t="str">
        <f t="shared" si="219"/>
        <v/>
      </c>
      <c r="G792" s="404" t="str">
        <f>IF($B792="-","",INDEX('Res.Aux.'!$A$12:$AE$722,MATCH($B792,'Res.Aux.'!$Y$12:$Y$722,0),MATCH(G$6,'Res.Aux.'!$A$14:$AE$14,0)))</f>
        <v/>
      </c>
      <c r="H792" s="405" t="str">
        <f>IF($B792="-","",Datos!$I$16)</f>
        <v/>
      </c>
      <c r="I792" s="406" t="str">
        <f>IF($C792="","",Datos!$G$16)</f>
        <v/>
      </c>
      <c r="J792" s="407" t="str">
        <f>IF($B792="-","",INDEX('Res.Aux.'!$A$12:$AE$722,MATCH($B792,'Res.Aux.'!$Y$12:$Y$722,0),MATCH(J$6,'Res.Aux.'!$A$14:$AE$14,0)))</f>
        <v/>
      </c>
      <c r="K792" s="408" t="str">
        <f>IF($C792="","",Datos!$H$26)</f>
        <v/>
      </c>
      <c r="L792" s="409" t="str">
        <f>IF($I792="","",INDEX(Datos!$D$25:$I$33,MATCH('G. VAR. MAKRO'!$M792,Datos!$E$25:$E$33,0),MATCH('G. VAR. MAKRO'!$L$6,Datos!$D$26:$I$26,0)))</f>
        <v/>
      </c>
      <c r="M792" s="407" t="str">
        <f>IF($I792="","",INDEX('Res.Aux.'!$A$12:$AE$722,MATCH($B792,'Res.Aux.'!$Y$12:$Y$722,0),MATCH(M$6,'Res.Aux.'!$A$22:$AE$22,0)))</f>
        <v/>
      </c>
      <c r="N792" s="410" t="str">
        <f>IF($B792="-","",INDEX('Res.Aux.'!$A$12:$AE$722,MATCH($B792,'Res.Aux.'!$Y$12:$Y$722,0),MATCH(N$6,'Res.Aux.'!$A$14:$AE$14,0)))</f>
        <v/>
      </c>
      <c r="O792" s="411"/>
      <c r="P792" s="412" t="str">
        <f t="shared" si="217"/>
        <v/>
      </c>
      <c r="Q792" s="413" t="str">
        <f t="shared" si="220"/>
        <v>ù</v>
      </c>
      <c r="R792" s="414" t="str">
        <f>IF($B792="-","",INDEX('Res.Aux.'!$A$12:$AE$722,MATCH($B792,'Res.Aux.'!$Y$12:$Y$722,0),MATCH(R$6,'Res.Aux.'!$A$15:$AE$15,0)))</f>
        <v/>
      </c>
      <c r="S792" s="415" t="str">
        <f>IF($B792="-","",INDEX('Res.Aux.'!$A$12:$AE$722,MATCH($B792,'Res.Aux.'!$Y$12:$Y$722,0),MATCH(S$6,'Res.Aux.'!$A$15:$AE$15,0)))</f>
        <v/>
      </c>
      <c r="T792" s="415" t="str">
        <f>IF($B792="-","",INDEX('Res.Aux.'!$A$12:$AE$722,MATCH($B792,'Res.Aux.'!$Y$12:$Y$722,0),MATCH(T$6,'Res.Aux.'!$A$15:$AE$15,0)))</f>
        <v/>
      </c>
      <c r="U792" s="416" t="str">
        <f>IF($B792="-","",INDEX('Res.Aux.'!$A$12:$AE$722,MATCH($B792,'Res.Aux.'!$Y$12:$Y$722,0),MATCH(U$6,'Res.Aux.'!$A$15:$AE$15,0)))</f>
        <v/>
      </c>
      <c r="V792" s="417"/>
      <c r="W792" s="414" t="str">
        <f t="shared" si="221"/>
        <v>-</v>
      </c>
      <c r="X792" s="415" t="str">
        <f t="shared" si="222"/>
        <v>-</v>
      </c>
      <c r="Y792" s="415" t="str">
        <f t="shared" si="223"/>
        <v>-</v>
      </c>
      <c r="Z792" s="416" t="str">
        <f t="shared" si="224"/>
        <v>-</v>
      </c>
      <c r="AA792" s="417"/>
      <c r="AB792" s="414" t="str">
        <f t="shared" si="225"/>
        <v>-</v>
      </c>
      <c r="AC792" s="415" t="str">
        <f t="shared" si="226"/>
        <v>-</v>
      </c>
      <c r="AD792" s="415" t="str">
        <f t="shared" si="227"/>
        <v>-</v>
      </c>
      <c r="AE792" s="416" t="str">
        <f t="shared" si="228"/>
        <v>-</v>
      </c>
      <c r="AF792" s="417"/>
      <c r="AG792" s="410" t="str">
        <f t="shared" si="229"/>
        <v>-</v>
      </c>
      <c r="AH792" s="417"/>
      <c r="AI792" s="418" t="str">
        <f t="shared" si="230"/>
        <v>ù</v>
      </c>
      <c r="AJ792" s="419" t="str">
        <f t="shared" si="231"/>
        <v>~</v>
      </c>
      <c r="AK792" s="417"/>
      <c r="AL792" s="414" t="str">
        <f t="shared" si="232"/>
        <v>-</v>
      </c>
      <c r="AM792" s="416" t="str">
        <f t="shared" si="233"/>
        <v>-</v>
      </c>
    </row>
    <row r="793" spans="2:39" ht="15" x14ac:dyDescent="0.3">
      <c r="B793" s="400" t="str">
        <f>IF(MAX(B$7:B792)+1&gt;MAX('Res.Aux.'!$Y$23:$Y$722),"-",MAX(B$7:B792)+1)</f>
        <v>-</v>
      </c>
      <c r="C793" s="401" t="str">
        <f>IF($B793="-","",INDEX('Res.Aux.'!$A$12:$AE$722,MATCH($B793,'Res.Aux.'!$Y$12:$Y$722,0),MATCH(C$6,'Res.Aux.'!$A$14:$AE$14,0)))</f>
        <v/>
      </c>
      <c r="D793" s="402" t="str">
        <f t="shared" si="218"/>
        <v/>
      </c>
      <c r="E793" s="403" t="str">
        <f>IF($B793="-","",INDEX('Res.Aux.'!$A$12:$AE$722,MATCH($B793,'Res.Aux.'!$Y$12:$Y$722,0),MATCH(E$6,'Res.Aux.'!$A$14:$AE$14,0)))</f>
        <v/>
      </c>
      <c r="F793" s="402" t="str">
        <f t="shared" si="219"/>
        <v/>
      </c>
      <c r="G793" s="404" t="str">
        <f>IF($B793="-","",INDEX('Res.Aux.'!$A$12:$AE$722,MATCH($B793,'Res.Aux.'!$Y$12:$Y$722,0),MATCH(G$6,'Res.Aux.'!$A$14:$AE$14,0)))</f>
        <v/>
      </c>
      <c r="H793" s="405" t="str">
        <f>IF($B793="-","",Datos!$I$16)</f>
        <v/>
      </c>
      <c r="I793" s="406" t="str">
        <f>IF($C793="","",Datos!$G$16)</f>
        <v/>
      </c>
      <c r="J793" s="407" t="str">
        <f>IF($B793="-","",INDEX('Res.Aux.'!$A$12:$AE$722,MATCH($B793,'Res.Aux.'!$Y$12:$Y$722,0),MATCH(J$6,'Res.Aux.'!$A$14:$AE$14,0)))</f>
        <v/>
      </c>
      <c r="K793" s="408" t="str">
        <f>IF($C793="","",Datos!$H$26)</f>
        <v/>
      </c>
      <c r="L793" s="409" t="str">
        <f>IF($I793="","",INDEX(Datos!$D$25:$I$33,MATCH('G. VAR. MAKRO'!$M793,Datos!$E$25:$E$33,0),MATCH('G. VAR. MAKRO'!$L$6,Datos!$D$26:$I$26,0)))</f>
        <v/>
      </c>
      <c r="M793" s="407" t="str">
        <f>IF($I793="","",INDEX('Res.Aux.'!$A$12:$AE$722,MATCH($B793,'Res.Aux.'!$Y$12:$Y$722,0),MATCH(M$6,'Res.Aux.'!$A$22:$AE$22,0)))</f>
        <v/>
      </c>
      <c r="N793" s="410" t="str">
        <f>IF($B793="-","",INDEX('Res.Aux.'!$A$12:$AE$722,MATCH($B793,'Res.Aux.'!$Y$12:$Y$722,0),MATCH(N$6,'Res.Aux.'!$A$14:$AE$14,0)))</f>
        <v/>
      </c>
      <c r="O793" s="411"/>
      <c r="P793" s="412" t="str">
        <f t="shared" si="217"/>
        <v/>
      </c>
      <c r="Q793" s="413" t="str">
        <f t="shared" si="220"/>
        <v>ù</v>
      </c>
      <c r="R793" s="414" t="str">
        <f>IF($B793="-","",INDEX('Res.Aux.'!$A$12:$AE$722,MATCH($B793,'Res.Aux.'!$Y$12:$Y$722,0),MATCH(R$6,'Res.Aux.'!$A$15:$AE$15,0)))</f>
        <v/>
      </c>
      <c r="S793" s="415" t="str">
        <f>IF($B793="-","",INDEX('Res.Aux.'!$A$12:$AE$722,MATCH($B793,'Res.Aux.'!$Y$12:$Y$722,0),MATCH(S$6,'Res.Aux.'!$A$15:$AE$15,0)))</f>
        <v/>
      </c>
      <c r="T793" s="415" t="str">
        <f>IF($B793="-","",INDEX('Res.Aux.'!$A$12:$AE$722,MATCH($B793,'Res.Aux.'!$Y$12:$Y$722,0),MATCH(T$6,'Res.Aux.'!$A$15:$AE$15,0)))</f>
        <v/>
      </c>
      <c r="U793" s="416" t="str">
        <f>IF($B793="-","",INDEX('Res.Aux.'!$A$12:$AE$722,MATCH($B793,'Res.Aux.'!$Y$12:$Y$722,0),MATCH(U$6,'Res.Aux.'!$A$15:$AE$15,0)))</f>
        <v/>
      </c>
      <c r="V793" s="417"/>
      <c r="W793" s="414" t="str">
        <f t="shared" si="221"/>
        <v>-</v>
      </c>
      <c r="X793" s="415" t="str">
        <f t="shared" si="222"/>
        <v>-</v>
      </c>
      <c r="Y793" s="415" t="str">
        <f t="shared" si="223"/>
        <v>-</v>
      </c>
      <c r="Z793" s="416" t="str">
        <f t="shared" si="224"/>
        <v>-</v>
      </c>
      <c r="AA793" s="417"/>
      <c r="AB793" s="414" t="str">
        <f t="shared" si="225"/>
        <v>-</v>
      </c>
      <c r="AC793" s="415" t="str">
        <f t="shared" si="226"/>
        <v>-</v>
      </c>
      <c r="AD793" s="415" t="str">
        <f t="shared" si="227"/>
        <v>-</v>
      </c>
      <c r="AE793" s="416" t="str">
        <f t="shared" si="228"/>
        <v>-</v>
      </c>
      <c r="AF793" s="417"/>
      <c r="AG793" s="410" t="str">
        <f t="shared" si="229"/>
        <v>-</v>
      </c>
      <c r="AH793" s="417"/>
      <c r="AI793" s="418" t="str">
        <f t="shared" si="230"/>
        <v>ù</v>
      </c>
      <c r="AJ793" s="419" t="str">
        <f t="shared" si="231"/>
        <v>~</v>
      </c>
      <c r="AK793" s="417"/>
      <c r="AL793" s="414" t="str">
        <f t="shared" si="232"/>
        <v>-</v>
      </c>
      <c r="AM793" s="416" t="str">
        <f t="shared" si="233"/>
        <v>-</v>
      </c>
    </row>
    <row r="794" spans="2:39" ht="15" x14ac:dyDescent="0.3">
      <c r="B794" s="400" t="str">
        <f>IF(MAX(B$7:B793)+1&gt;MAX('Res.Aux.'!$Y$23:$Y$722),"-",MAX(B$7:B793)+1)</f>
        <v>-</v>
      </c>
      <c r="C794" s="401" t="str">
        <f>IF($B794="-","",INDEX('Res.Aux.'!$A$12:$AE$722,MATCH($B794,'Res.Aux.'!$Y$12:$Y$722,0),MATCH(C$6,'Res.Aux.'!$A$14:$AE$14,0)))</f>
        <v/>
      </c>
      <c r="D794" s="402" t="str">
        <f t="shared" si="218"/>
        <v/>
      </c>
      <c r="E794" s="403" t="str">
        <f>IF($B794="-","",INDEX('Res.Aux.'!$A$12:$AE$722,MATCH($B794,'Res.Aux.'!$Y$12:$Y$722,0),MATCH(E$6,'Res.Aux.'!$A$14:$AE$14,0)))</f>
        <v/>
      </c>
      <c r="F794" s="402" t="str">
        <f t="shared" si="219"/>
        <v/>
      </c>
      <c r="G794" s="404" t="str">
        <f>IF($B794="-","",INDEX('Res.Aux.'!$A$12:$AE$722,MATCH($B794,'Res.Aux.'!$Y$12:$Y$722,0),MATCH(G$6,'Res.Aux.'!$A$14:$AE$14,0)))</f>
        <v/>
      </c>
      <c r="H794" s="405" t="str">
        <f>IF($B794="-","",Datos!$I$16)</f>
        <v/>
      </c>
      <c r="I794" s="406" t="str">
        <f>IF($C794="","",Datos!$G$16)</f>
        <v/>
      </c>
      <c r="J794" s="407" t="str">
        <f>IF($B794="-","",INDEX('Res.Aux.'!$A$12:$AE$722,MATCH($B794,'Res.Aux.'!$Y$12:$Y$722,0),MATCH(J$6,'Res.Aux.'!$A$14:$AE$14,0)))</f>
        <v/>
      </c>
      <c r="K794" s="408" t="str">
        <f>IF($C794="","",Datos!$H$26)</f>
        <v/>
      </c>
      <c r="L794" s="409" t="str">
        <f>IF($I794="","",INDEX(Datos!$D$25:$I$33,MATCH('G. VAR. MAKRO'!$M794,Datos!$E$25:$E$33,0),MATCH('G. VAR. MAKRO'!$L$6,Datos!$D$26:$I$26,0)))</f>
        <v/>
      </c>
      <c r="M794" s="407" t="str">
        <f>IF($I794="","",INDEX('Res.Aux.'!$A$12:$AE$722,MATCH($B794,'Res.Aux.'!$Y$12:$Y$722,0),MATCH(M$6,'Res.Aux.'!$A$22:$AE$22,0)))</f>
        <v/>
      </c>
      <c r="N794" s="410" t="str">
        <f>IF($B794="-","",INDEX('Res.Aux.'!$A$12:$AE$722,MATCH($B794,'Res.Aux.'!$Y$12:$Y$722,0),MATCH(N$6,'Res.Aux.'!$A$14:$AE$14,0)))</f>
        <v/>
      </c>
      <c r="O794" s="411"/>
      <c r="P794" s="412" t="str">
        <f t="shared" si="217"/>
        <v/>
      </c>
      <c r="Q794" s="413" t="str">
        <f t="shared" si="220"/>
        <v>ù</v>
      </c>
      <c r="R794" s="414" t="str">
        <f>IF($B794="-","",INDEX('Res.Aux.'!$A$12:$AE$722,MATCH($B794,'Res.Aux.'!$Y$12:$Y$722,0),MATCH(R$6,'Res.Aux.'!$A$15:$AE$15,0)))</f>
        <v/>
      </c>
      <c r="S794" s="415" t="str">
        <f>IF($B794="-","",INDEX('Res.Aux.'!$A$12:$AE$722,MATCH($B794,'Res.Aux.'!$Y$12:$Y$722,0),MATCH(S$6,'Res.Aux.'!$A$15:$AE$15,0)))</f>
        <v/>
      </c>
      <c r="T794" s="415" t="str">
        <f>IF($B794="-","",INDEX('Res.Aux.'!$A$12:$AE$722,MATCH($B794,'Res.Aux.'!$Y$12:$Y$722,0),MATCH(T$6,'Res.Aux.'!$A$15:$AE$15,0)))</f>
        <v/>
      </c>
      <c r="U794" s="416" t="str">
        <f>IF($B794="-","",INDEX('Res.Aux.'!$A$12:$AE$722,MATCH($B794,'Res.Aux.'!$Y$12:$Y$722,0),MATCH(U$6,'Res.Aux.'!$A$15:$AE$15,0)))</f>
        <v/>
      </c>
      <c r="V794" s="417"/>
      <c r="W794" s="414" t="str">
        <f t="shared" si="221"/>
        <v>-</v>
      </c>
      <c r="X794" s="415" t="str">
        <f t="shared" si="222"/>
        <v>-</v>
      </c>
      <c r="Y794" s="415" t="str">
        <f t="shared" si="223"/>
        <v>-</v>
      </c>
      <c r="Z794" s="416" t="str">
        <f t="shared" si="224"/>
        <v>-</v>
      </c>
      <c r="AA794" s="417"/>
      <c r="AB794" s="414" t="str">
        <f t="shared" si="225"/>
        <v>-</v>
      </c>
      <c r="AC794" s="415" t="str">
        <f t="shared" si="226"/>
        <v>-</v>
      </c>
      <c r="AD794" s="415" t="str">
        <f t="shared" si="227"/>
        <v>-</v>
      </c>
      <c r="AE794" s="416" t="str">
        <f t="shared" si="228"/>
        <v>-</v>
      </c>
      <c r="AF794" s="417"/>
      <c r="AG794" s="410" t="str">
        <f t="shared" si="229"/>
        <v>-</v>
      </c>
      <c r="AH794" s="417"/>
      <c r="AI794" s="418" t="str">
        <f t="shared" si="230"/>
        <v>ù</v>
      </c>
      <c r="AJ794" s="419" t="str">
        <f t="shared" si="231"/>
        <v>~</v>
      </c>
      <c r="AK794" s="417"/>
      <c r="AL794" s="414" t="str">
        <f t="shared" si="232"/>
        <v>-</v>
      </c>
      <c r="AM794" s="416" t="str">
        <f t="shared" si="233"/>
        <v>-</v>
      </c>
    </row>
    <row r="795" spans="2:39" ht="15" x14ac:dyDescent="0.3">
      <c r="B795" s="400" t="str">
        <f>IF(MAX(B$7:B794)+1&gt;MAX('Res.Aux.'!$Y$23:$Y$722),"-",MAX(B$7:B794)+1)</f>
        <v>-</v>
      </c>
      <c r="C795" s="401" t="str">
        <f>IF($B795="-","",INDEX('Res.Aux.'!$A$12:$AE$722,MATCH($B795,'Res.Aux.'!$Y$12:$Y$722,0),MATCH(C$6,'Res.Aux.'!$A$14:$AE$14,0)))</f>
        <v/>
      </c>
      <c r="D795" s="402" t="str">
        <f t="shared" si="218"/>
        <v/>
      </c>
      <c r="E795" s="403" t="str">
        <f>IF($B795="-","",INDEX('Res.Aux.'!$A$12:$AE$722,MATCH($B795,'Res.Aux.'!$Y$12:$Y$722,0),MATCH(E$6,'Res.Aux.'!$A$14:$AE$14,0)))</f>
        <v/>
      </c>
      <c r="F795" s="402" t="str">
        <f t="shared" si="219"/>
        <v/>
      </c>
      <c r="G795" s="404" t="str">
        <f>IF($B795="-","",INDEX('Res.Aux.'!$A$12:$AE$722,MATCH($B795,'Res.Aux.'!$Y$12:$Y$722,0),MATCH(G$6,'Res.Aux.'!$A$14:$AE$14,0)))</f>
        <v/>
      </c>
      <c r="H795" s="405" t="str">
        <f>IF($B795="-","",Datos!$I$16)</f>
        <v/>
      </c>
      <c r="I795" s="406" t="str">
        <f>IF($C795="","",Datos!$G$16)</f>
        <v/>
      </c>
      <c r="J795" s="407" t="str">
        <f>IF($B795="-","",INDEX('Res.Aux.'!$A$12:$AE$722,MATCH($B795,'Res.Aux.'!$Y$12:$Y$722,0),MATCH(J$6,'Res.Aux.'!$A$14:$AE$14,0)))</f>
        <v/>
      </c>
      <c r="K795" s="408" t="str">
        <f>IF($C795="","",Datos!$H$26)</f>
        <v/>
      </c>
      <c r="L795" s="409" t="str">
        <f>IF($I795="","",INDEX(Datos!$D$25:$I$33,MATCH('G. VAR. MAKRO'!$M795,Datos!$E$25:$E$33,0),MATCH('G. VAR. MAKRO'!$L$6,Datos!$D$26:$I$26,0)))</f>
        <v/>
      </c>
      <c r="M795" s="407" t="str">
        <f>IF($I795="","",INDEX('Res.Aux.'!$A$12:$AE$722,MATCH($B795,'Res.Aux.'!$Y$12:$Y$722,0),MATCH(M$6,'Res.Aux.'!$A$22:$AE$22,0)))</f>
        <v/>
      </c>
      <c r="N795" s="410" t="str">
        <f>IF($B795="-","",INDEX('Res.Aux.'!$A$12:$AE$722,MATCH($B795,'Res.Aux.'!$Y$12:$Y$722,0),MATCH(N$6,'Res.Aux.'!$A$14:$AE$14,0)))</f>
        <v/>
      </c>
      <c r="O795" s="411"/>
      <c r="P795" s="412" t="str">
        <f t="shared" si="217"/>
        <v/>
      </c>
      <c r="Q795" s="413" t="str">
        <f t="shared" si="220"/>
        <v>ù</v>
      </c>
      <c r="R795" s="414" t="str">
        <f>IF($B795="-","",INDEX('Res.Aux.'!$A$12:$AE$722,MATCH($B795,'Res.Aux.'!$Y$12:$Y$722,0),MATCH(R$6,'Res.Aux.'!$A$15:$AE$15,0)))</f>
        <v/>
      </c>
      <c r="S795" s="415" t="str">
        <f>IF($B795="-","",INDEX('Res.Aux.'!$A$12:$AE$722,MATCH($B795,'Res.Aux.'!$Y$12:$Y$722,0),MATCH(S$6,'Res.Aux.'!$A$15:$AE$15,0)))</f>
        <v/>
      </c>
      <c r="T795" s="415" t="str">
        <f>IF($B795="-","",INDEX('Res.Aux.'!$A$12:$AE$722,MATCH($B795,'Res.Aux.'!$Y$12:$Y$722,0),MATCH(T$6,'Res.Aux.'!$A$15:$AE$15,0)))</f>
        <v/>
      </c>
      <c r="U795" s="416" t="str">
        <f>IF($B795="-","",INDEX('Res.Aux.'!$A$12:$AE$722,MATCH($B795,'Res.Aux.'!$Y$12:$Y$722,0),MATCH(U$6,'Res.Aux.'!$A$15:$AE$15,0)))</f>
        <v/>
      </c>
      <c r="V795" s="417"/>
      <c r="W795" s="414" t="str">
        <f t="shared" si="221"/>
        <v>-</v>
      </c>
      <c r="X795" s="415" t="str">
        <f t="shared" si="222"/>
        <v>-</v>
      </c>
      <c r="Y795" s="415" t="str">
        <f t="shared" si="223"/>
        <v>-</v>
      </c>
      <c r="Z795" s="416" t="str">
        <f t="shared" si="224"/>
        <v>-</v>
      </c>
      <c r="AA795" s="417"/>
      <c r="AB795" s="414" t="str">
        <f t="shared" si="225"/>
        <v>-</v>
      </c>
      <c r="AC795" s="415" t="str">
        <f t="shared" si="226"/>
        <v>-</v>
      </c>
      <c r="AD795" s="415" t="str">
        <f t="shared" si="227"/>
        <v>-</v>
      </c>
      <c r="AE795" s="416" t="str">
        <f t="shared" si="228"/>
        <v>-</v>
      </c>
      <c r="AF795" s="417"/>
      <c r="AG795" s="410" t="str">
        <f t="shared" si="229"/>
        <v>-</v>
      </c>
      <c r="AH795" s="417"/>
      <c r="AI795" s="418" t="str">
        <f t="shared" si="230"/>
        <v>ù</v>
      </c>
      <c r="AJ795" s="419" t="str">
        <f t="shared" si="231"/>
        <v>~</v>
      </c>
      <c r="AK795" s="417"/>
      <c r="AL795" s="414" t="str">
        <f t="shared" si="232"/>
        <v>-</v>
      </c>
      <c r="AM795" s="416" t="str">
        <f t="shared" si="233"/>
        <v>-</v>
      </c>
    </row>
    <row r="796" spans="2:39" ht="15" x14ac:dyDescent="0.3">
      <c r="B796" s="400" t="str">
        <f>IF(MAX(B$7:B795)+1&gt;MAX('Res.Aux.'!$Y$23:$Y$722),"-",MAX(B$7:B795)+1)</f>
        <v>-</v>
      </c>
      <c r="C796" s="401" t="str">
        <f>IF($B796="-","",INDEX('Res.Aux.'!$A$12:$AE$722,MATCH($B796,'Res.Aux.'!$Y$12:$Y$722,0),MATCH(C$6,'Res.Aux.'!$A$14:$AE$14,0)))</f>
        <v/>
      </c>
      <c r="D796" s="402" t="str">
        <f t="shared" si="218"/>
        <v/>
      </c>
      <c r="E796" s="403" t="str">
        <f>IF($B796="-","",INDEX('Res.Aux.'!$A$12:$AE$722,MATCH($B796,'Res.Aux.'!$Y$12:$Y$722,0),MATCH(E$6,'Res.Aux.'!$A$14:$AE$14,0)))</f>
        <v/>
      </c>
      <c r="F796" s="402" t="str">
        <f t="shared" si="219"/>
        <v/>
      </c>
      <c r="G796" s="404" t="str">
        <f>IF($B796="-","",INDEX('Res.Aux.'!$A$12:$AE$722,MATCH($B796,'Res.Aux.'!$Y$12:$Y$722,0),MATCH(G$6,'Res.Aux.'!$A$14:$AE$14,0)))</f>
        <v/>
      </c>
      <c r="H796" s="405" t="str">
        <f>IF($B796="-","",Datos!$I$16)</f>
        <v/>
      </c>
      <c r="I796" s="406" t="str">
        <f>IF($C796="","",Datos!$G$16)</f>
        <v/>
      </c>
      <c r="J796" s="407" t="str">
        <f>IF($B796="-","",INDEX('Res.Aux.'!$A$12:$AE$722,MATCH($B796,'Res.Aux.'!$Y$12:$Y$722,0),MATCH(J$6,'Res.Aux.'!$A$14:$AE$14,0)))</f>
        <v/>
      </c>
      <c r="K796" s="408" t="str">
        <f>IF($C796="","",Datos!$H$26)</f>
        <v/>
      </c>
      <c r="L796" s="409" t="str">
        <f>IF($I796="","",INDEX(Datos!$D$25:$I$33,MATCH('G. VAR. MAKRO'!$M796,Datos!$E$25:$E$33,0),MATCH('G. VAR. MAKRO'!$L$6,Datos!$D$26:$I$26,0)))</f>
        <v/>
      </c>
      <c r="M796" s="407" t="str">
        <f>IF($I796="","",INDEX('Res.Aux.'!$A$12:$AE$722,MATCH($B796,'Res.Aux.'!$Y$12:$Y$722,0),MATCH(M$6,'Res.Aux.'!$A$22:$AE$22,0)))</f>
        <v/>
      </c>
      <c r="N796" s="410" t="str">
        <f>IF($B796="-","",INDEX('Res.Aux.'!$A$12:$AE$722,MATCH($B796,'Res.Aux.'!$Y$12:$Y$722,0),MATCH(N$6,'Res.Aux.'!$A$14:$AE$14,0)))</f>
        <v/>
      </c>
      <c r="O796" s="411"/>
      <c r="P796" s="412" t="str">
        <f t="shared" si="217"/>
        <v/>
      </c>
      <c r="Q796" s="413" t="str">
        <f t="shared" si="220"/>
        <v>ù</v>
      </c>
      <c r="R796" s="414" t="str">
        <f>IF($B796="-","",INDEX('Res.Aux.'!$A$12:$AE$722,MATCH($B796,'Res.Aux.'!$Y$12:$Y$722,0),MATCH(R$6,'Res.Aux.'!$A$15:$AE$15,0)))</f>
        <v/>
      </c>
      <c r="S796" s="415" t="str">
        <f>IF($B796="-","",INDEX('Res.Aux.'!$A$12:$AE$722,MATCH($B796,'Res.Aux.'!$Y$12:$Y$722,0),MATCH(S$6,'Res.Aux.'!$A$15:$AE$15,0)))</f>
        <v/>
      </c>
      <c r="T796" s="415" t="str">
        <f>IF($B796="-","",INDEX('Res.Aux.'!$A$12:$AE$722,MATCH($B796,'Res.Aux.'!$Y$12:$Y$722,0),MATCH(T$6,'Res.Aux.'!$A$15:$AE$15,0)))</f>
        <v/>
      </c>
      <c r="U796" s="416" t="str">
        <f>IF($B796="-","",INDEX('Res.Aux.'!$A$12:$AE$722,MATCH($B796,'Res.Aux.'!$Y$12:$Y$722,0),MATCH(U$6,'Res.Aux.'!$A$15:$AE$15,0)))</f>
        <v/>
      </c>
      <c r="V796" s="417"/>
      <c r="W796" s="414" t="str">
        <f t="shared" si="221"/>
        <v>-</v>
      </c>
      <c r="X796" s="415" t="str">
        <f t="shared" si="222"/>
        <v>-</v>
      </c>
      <c r="Y796" s="415" t="str">
        <f t="shared" si="223"/>
        <v>-</v>
      </c>
      <c r="Z796" s="416" t="str">
        <f t="shared" si="224"/>
        <v>-</v>
      </c>
      <c r="AA796" s="417"/>
      <c r="AB796" s="414" t="str">
        <f t="shared" si="225"/>
        <v>-</v>
      </c>
      <c r="AC796" s="415" t="str">
        <f t="shared" si="226"/>
        <v>-</v>
      </c>
      <c r="AD796" s="415" t="str">
        <f t="shared" si="227"/>
        <v>-</v>
      </c>
      <c r="AE796" s="416" t="str">
        <f t="shared" si="228"/>
        <v>-</v>
      </c>
      <c r="AF796" s="417"/>
      <c r="AG796" s="410" t="str">
        <f t="shared" si="229"/>
        <v>-</v>
      </c>
      <c r="AH796" s="417"/>
      <c r="AI796" s="418" t="str">
        <f t="shared" si="230"/>
        <v>ù</v>
      </c>
      <c r="AJ796" s="419" t="str">
        <f t="shared" si="231"/>
        <v>~</v>
      </c>
      <c r="AK796" s="417"/>
      <c r="AL796" s="414" t="str">
        <f t="shared" si="232"/>
        <v>-</v>
      </c>
      <c r="AM796" s="416" t="str">
        <f t="shared" si="233"/>
        <v>-</v>
      </c>
    </row>
    <row r="797" spans="2:39" ht="15" x14ac:dyDescent="0.3">
      <c r="B797" s="400" t="str">
        <f>IF(MAX(B$7:B796)+1&gt;MAX('Res.Aux.'!$Y$23:$Y$722),"-",MAX(B$7:B796)+1)</f>
        <v>-</v>
      </c>
      <c r="C797" s="401" t="str">
        <f>IF($B797="-","",INDEX('Res.Aux.'!$A$12:$AE$722,MATCH($B797,'Res.Aux.'!$Y$12:$Y$722,0),MATCH(C$6,'Res.Aux.'!$A$14:$AE$14,0)))</f>
        <v/>
      </c>
      <c r="D797" s="402" t="str">
        <f t="shared" si="218"/>
        <v/>
      </c>
      <c r="E797" s="403" t="str">
        <f>IF($B797="-","",INDEX('Res.Aux.'!$A$12:$AE$722,MATCH($B797,'Res.Aux.'!$Y$12:$Y$722,0),MATCH(E$6,'Res.Aux.'!$A$14:$AE$14,0)))</f>
        <v/>
      </c>
      <c r="F797" s="402" t="str">
        <f t="shared" si="219"/>
        <v/>
      </c>
      <c r="G797" s="404" t="str">
        <f>IF($B797="-","",INDEX('Res.Aux.'!$A$12:$AE$722,MATCH($B797,'Res.Aux.'!$Y$12:$Y$722,0),MATCH(G$6,'Res.Aux.'!$A$14:$AE$14,0)))</f>
        <v/>
      </c>
      <c r="H797" s="405" t="str">
        <f>IF($B797="-","",Datos!$I$16)</f>
        <v/>
      </c>
      <c r="I797" s="406" t="str">
        <f>IF($C797="","",Datos!$G$16)</f>
        <v/>
      </c>
      <c r="J797" s="407" t="str">
        <f>IF($B797="-","",INDEX('Res.Aux.'!$A$12:$AE$722,MATCH($B797,'Res.Aux.'!$Y$12:$Y$722,0),MATCH(J$6,'Res.Aux.'!$A$14:$AE$14,0)))</f>
        <v/>
      </c>
      <c r="K797" s="408" t="str">
        <f>IF($C797="","",Datos!$H$26)</f>
        <v/>
      </c>
      <c r="L797" s="409" t="str">
        <f>IF($I797="","",INDEX(Datos!$D$25:$I$33,MATCH('G. VAR. MAKRO'!$M797,Datos!$E$25:$E$33,0),MATCH('G. VAR. MAKRO'!$L$6,Datos!$D$26:$I$26,0)))</f>
        <v/>
      </c>
      <c r="M797" s="407" t="str">
        <f>IF($I797="","",INDEX('Res.Aux.'!$A$12:$AE$722,MATCH($B797,'Res.Aux.'!$Y$12:$Y$722,0),MATCH(M$6,'Res.Aux.'!$A$22:$AE$22,0)))</f>
        <v/>
      </c>
      <c r="N797" s="410" t="str">
        <f>IF($B797="-","",INDEX('Res.Aux.'!$A$12:$AE$722,MATCH($B797,'Res.Aux.'!$Y$12:$Y$722,0),MATCH(N$6,'Res.Aux.'!$A$14:$AE$14,0)))</f>
        <v/>
      </c>
      <c r="O797" s="411"/>
      <c r="P797" s="412" t="str">
        <f t="shared" si="217"/>
        <v/>
      </c>
      <c r="Q797" s="413" t="str">
        <f t="shared" si="220"/>
        <v>ù</v>
      </c>
      <c r="R797" s="414" t="str">
        <f>IF($B797="-","",INDEX('Res.Aux.'!$A$12:$AE$722,MATCH($B797,'Res.Aux.'!$Y$12:$Y$722,0),MATCH(R$6,'Res.Aux.'!$A$15:$AE$15,0)))</f>
        <v/>
      </c>
      <c r="S797" s="415" t="str">
        <f>IF($B797="-","",INDEX('Res.Aux.'!$A$12:$AE$722,MATCH($B797,'Res.Aux.'!$Y$12:$Y$722,0),MATCH(S$6,'Res.Aux.'!$A$15:$AE$15,0)))</f>
        <v/>
      </c>
      <c r="T797" s="415" t="str">
        <f>IF($B797="-","",INDEX('Res.Aux.'!$A$12:$AE$722,MATCH($B797,'Res.Aux.'!$Y$12:$Y$722,0),MATCH(T$6,'Res.Aux.'!$A$15:$AE$15,0)))</f>
        <v/>
      </c>
      <c r="U797" s="416" t="str">
        <f>IF($B797="-","",INDEX('Res.Aux.'!$A$12:$AE$722,MATCH($B797,'Res.Aux.'!$Y$12:$Y$722,0),MATCH(U$6,'Res.Aux.'!$A$15:$AE$15,0)))</f>
        <v/>
      </c>
      <c r="V797" s="417"/>
      <c r="W797" s="414" t="str">
        <f t="shared" si="221"/>
        <v>-</v>
      </c>
      <c r="X797" s="415" t="str">
        <f t="shared" si="222"/>
        <v>-</v>
      </c>
      <c r="Y797" s="415" t="str">
        <f t="shared" si="223"/>
        <v>-</v>
      </c>
      <c r="Z797" s="416" t="str">
        <f t="shared" si="224"/>
        <v>-</v>
      </c>
      <c r="AA797" s="417"/>
      <c r="AB797" s="414" t="str">
        <f t="shared" si="225"/>
        <v>-</v>
      </c>
      <c r="AC797" s="415" t="str">
        <f t="shared" si="226"/>
        <v>-</v>
      </c>
      <c r="AD797" s="415" t="str">
        <f t="shared" si="227"/>
        <v>-</v>
      </c>
      <c r="AE797" s="416" t="str">
        <f t="shared" si="228"/>
        <v>-</v>
      </c>
      <c r="AF797" s="417"/>
      <c r="AG797" s="410" t="str">
        <f t="shared" si="229"/>
        <v>-</v>
      </c>
      <c r="AH797" s="417"/>
      <c r="AI797" s="418" t="str">
        <f t="shared" si="230"/>
        <v>ù</v>
      </c>
      <c r="AJ797" s="419" t="str">
        <f t="shared" si="231"/>
        <v>~</v>
      </c>
      <c r="AK797" s="417"/>
      <c r="AL797" s="414" t="str">
        <f t="shared" si="232"/>
        <v>-</v>
      </c>
      <c r="AM797" s="416" t="str">
        <f t="shared" si="233"/>
        <v>-</v>
      </c>
    </row>
    <row r="798" spans="2:39" ht="15" x14ac:dyDescent="0.3">
      <c r="B798" s="400" t="str">
        <f>IF(MAX(B$7:B797)+1&gt;MAX('Res.Aux.'!$Y$23:$Y$722),"-",MAX(B$7:B797)+1)</f>
        <v>-</v>
      </c>
      <c r="C798" s="401" t="str">
        <f>IF($B798="-","",INDEX('Res.Aux.'!$A$12:$AE$722,MATCH($B798,'Res.Aux.'!$Y$12:$Y$722,0),MATCH(C$6,'Res.Aux.'!$A$14:$AE$14,0)))</f>
        <v/>
      </c>
      <c r="D798" s="402" t="str">
        <f t="shared" si="218"/>
        <v/>
      </c>
      <c r="E798" s="403" t="str">
        <f>IF($B798="-","",INDEX('Res.Aux.'!$A$12:$AE$722,MATCH($B798,'Res.Aux.'!$Y$12:$Y$722,0),MATCH(E$6,'Res.Aux.'!$A$14:$AE$14,0)))</f>
        <v/>
      </c>
      <c r="F798" s="402" t="str">
        <f t="shared" si="219"/>
        <v/>
      </c>
      <c r="G798" s="404" t="str">
        <f>IF($B798="-","",INDEX('Res.Aux.'!$A$12:$AE$722,MATCH($B798,'Res.Aux.'!$Y$12:$Y$722,0),MATCH(G$6,'Res.Aux.'!$A$14:$AE$14,0)))</f>
        <v/>
      </c>
      <c r="H798" s="405" t="str">
        <f>IF($B798="-","",Datos!$I$16)</f>
        <v/>
      </c>
      <c r="I798" s="406" t="str">
        <f>IF($C798="","",Datos!$G$16)</f>
        <v/>
      </c>
      <c r="J798" s="407" t="str">
        <f>IF($B798="-","",INDEX('Res.Aux.'!$A$12:$AE$722,MATCH($B798,'Res.Aux.'!$Y$12:$Y$722,0),MATCH(J$6,'Res.Aux.'!$A$14:$AE$14,0)))</f>
        <v/>
      </c>
      <c r="K798" s="408" t="str">
        <f>IF($C798="","",Datos!$H$26)</f>
        <v/>
      </c>
      <c r="L798" s="409" t="str">
        <f>IF($I798="","",INDEX(Datos!$D$25:$I$33,MATCH('G. VAR. MAKRO'!$M798,Datos!$E$25:$E$33,0),MATCH('G. VAR. MAKRO'!$L$6,Datos!$D$26:$I$26,0)))</f>
        <v/>
      </c>
      <c r="M798" s="407" t="str">
        <f>IF($I798="","",INDEX('Res.Aux.'!$A$12:$AE$722,MATCH($B798,'Res.Aux.'!$Y$12:$Y$722,0),MATCH(M$6,'Res.Aux.'!$A$22:$AE$22,0)))</f>
        <v/>
      </c>
      <c r="N798" s="410" t="str">
        <f>IF($B798="-","",INDEX('Res.Aux.'!$A$12:$AE$722,MATCH($B798,'Res.Aux.'!$Y$12:$Y$722,0),MATCH(N$6,'Res.Aux.'!$A$14:$AE$14,0)))</f>
        <v/>
      </c>
      <c r="O798" s="411"/>
      <c r="P798" s="412" t="str">
        <f t="shared" si="217"/>
        <v/>
      </c>
      <c r="Q798" s="413" t="str">
        <f t="shared" si="220"/>
        <v>ù</v>
      </c>
      <c r="R798" s="414" t="str">
        <f>IF($B798="-","",INDEX('Res.Aux.'!$A$12:$AE$722,MATCH($B798,'Res.Aux.'!$Y$12:$Y$722,0),MATCH(R$6,'Res.Aux.'!$A$15:$AE$15,0)))</f>
        <v/>
      </c>
      <c r="S798" s="415" t="str">
        <f>IF($B798="-","",INDEX('Res.Aux.'!$A$12:$AE$722,MATCH($B798,'Res.Aux.'!$Y$12:$Y$722,0),MATCH(S$6,'Res.Aux.'!$A$15:$AE$15,0)))</f>
        <v/>
      </c>
      <c r="T798" s="415" t="str">
        <f>IF($B798="-","",INDEX('Res.Aux.'!$A$12:$AE$722,MATCH($B798,'Res.Aux.'!$Y$12:$Y$722,0),MATCH(T$6,'Res.Aux.'!$A$15:$AE$15,0)))</f>
        <v/>
      </c>
      <c r="U798" s="416" t="str">
        <f>IF($B798="-","",INDEX('Res.Aux.'!$A$12:$AE$722,MATCH($B798,'Res.Aux.'!$Y$12:$Y$722,0),MATCH(U$6,'Res.Aux.'!$A$15:$AE$15,0)))</f>
        <v/>
      </c>
      <c r="V798" s="417"/>
      <c r="W798" s="414" t="str">
        <f t="shared" si="221"/>
        <v>-</v>
      </c>
      <c r="X798" s="415" t="str">
        <f t="shared" si="222"/>
        <v>-</v>
      </c>
      <c r="Y798" s="415" t="str">
        <f t="shared" si="223"/>
        <v>-</v>
      </c>
      <c r="Z798" s="416" t="str">
        <f t="shared" si="224"/>
        <v>-</v>
      </c>
      <c r="AA798" s="417"/>
      <c r="AB798" s="414" t="str">
        <f t="shared" si="225"/>
        <v>-</v>
      </c>
      <c r="AC798" s="415" t="str">
        <f t="shared" si="226"/>
        <v>-</v>
      </c>
      <c r="AD798" s="415" t="str">
        <f t="shared" si="227"/>
        <v>-</v>
      </c>
      <c r="AE798" s="416" t="str">
        <f t="shared" si="228"/>
        <v>-</v>
      </c>
      <c r="AF798" s="417"/>
      <c r="AG798" s="410" t="str">
        <f t="shared" si="229"/>
        <v>-</v>
      </c>
      <c r="AH798" s="417"/>
      <c r="AI798" s="418" t="str">
        <f t="shared" si="230"/>
        <v>ù</v>
      </c>
      <c r="AJ798" s="419" t="str">
        <f t="shared" si="231"/>
        <v>~</v>
      </c>
      <c r="AK798" s="417"/>
      <c r="AL798" s="414" t="str">
        <f t="shared" si="232"/>
        <v>-</v>
      </c>
      <c r="AM798" s="416" t="str">
        <f t="shared" si="233"/>
        <v>-</v>
      </c>
    </row>
    <row r="799" spans="2:39" ht="15" x14ac:dyDescent="0.3">
      <c r="B799" s="400" t="str">
        <f>IF(MAX(B$7:B798)+1&gt;MAX('Res.Aux.'!$Y$23:$Y$722),"-",MAX(B$7:B798)+1)</f>
        <v>-</v>
      </c>
      <c r="C799" s="401" t="str">
        <f>IF($B799="-","",INDEX('Res.Aux.'!$A$12:$AE$722,MATCH($B799,'Res.Aux.'!$Y$12:$Y$722,0),MATCH(C$6,'Res.Aux.'!$A$14:$AE$14,0)))</f>
        <v/>
      </c>
      <c r="D799" s="402" t="str">
        <f t="shared" si="218"/>
        <v/>
      </c>
      <c r="E799" s="403" t="str">
        <f>IF($B799="-","",INDEX('Res.Aux.'!$A$12:$AE$722,MATCH($B799,'Res.Aux.'!$Y$12:$Y$722,0),MATCH(E$6,'Res.Aux.'!$A$14:$AE$14,0)))</f>
        <v/>
      </c>
      <c r="F799" s="402" t="str">
        <f t="shared" si="219"/>
        <v/>
      </c>
      <c r="G799" s="404" t="str">
        <f>IF($B799="-","",INDEX('Res.Aux.'!$A$12:$AE$722,MATCH($B799,'Res.Aux.'!$Y$12:$Y$722,0),MATCH(G$6,'Res.Aux.'!$A$14:$AE$14,0)))</f>
        <v/>
      </c>
      <c r="H799" s="405" t="str">
        <f>IF($B799="-","",Datos!$I$16)</f>
        <v/>
      </c>
      <c r="I799" s="406" t="str">
        <f>IF($C799="","",Datos!$G$16)</f>
        <v/>
      </c>
      <c r="J799" s="407" t="str">
        <f>IF($B799="-","",INDEX('Res.Aux.'!$A$12:$AE$722,MATCH($B799,'Res.Aux.'!$Y$12:$Y$722,0),MATCH(J$6,'Res.Aux.'!$A$14:$AE$14,0)))</f>
        <v/>
      </c>
      <c r="K799" s="408" t="str">
        <f>IF($C799="","",Datos!$H$26)</f>
        <v/>
      </c>
      <c r="L799" s="409" t="str">
        <f>IF($I799="","",INDEX(Datos!$D$25:$I$33,MATCH('G. VAR. MAKRO'!$M799,Datos!$E$25:$E$33,0),MATCH('G. VAR. MAKRO'!$L$6,Datos!$D$26:$I$26,0)))</f>
        <v/>
      </c>
      <c r="M799" s="407" t="str">
        <f>IF($I799="","",INDEX('Res.Aux.'!$A$12:$AE$722,MATCH($B799,'Res.Aux.'!$Y$12:$Y$722,0),MATCH(M$6,'Res.Aux.'!$A$22:$AE$22,0)))</f>
        <v/>
      </c>
      <c r="N799" s="410" t="str">
        <f>IF($B799="-","",INDEX('Res.Aux.'!$A$12:$AE$722,MATCH($B799,'Res.Aux.'!$Y$12:$Y$722,0),MATCH(N$6,'Res.Aux.'!$A$14:$AE$14,0)))</f>
        <v/>
      </c>
      <c r="O799" s="411"/>
      <c r="P799" s="412" t="str">
        <f t="shared" si="217"/>
        <v/>
      </c>
      <c r="Q799" s="413" t="str">
        <f t="shared" si="220"/>
        <v>ù</v>
      </c>
      <c r="R799" s="414" t="str">
        <f>IF($B799="-","",INDEX('Res.Aux.'!$A$12:$AE$722,MATCH($B799,'Res.Aux.'!$Y$12:$Y$722,0),MATCH(R$6,'Res.Aux.'!$A$15:$AE$15,0)))</f>
        <v/>
      </c>
      <c r="S799" s="415" t="str">
        <f>IF($B799="-","",INDEX('Res.Aux.'!$A$12:$AE$722,MATCH($B799,'Res.Aux.'!$Y$12:$Y$722,0),MATCH(S$6,'Res.Aux.'!$A$15:$AE$15,0)))</f>
        <v/>
      </c>
      <c r="T799" s="415" t="str">
        <f>IF($B799="-","",INDEX('Res.Aux.'!$A$12:$AE$722,MATCH($B799,'Res.Aux.'!$Y$12:$Y$722,0),MATCH(T$6,'Res.Aux.'!$A$15:$AE$15,0)))</f>
        <v/>
      </c>
      <c r="U799" s="416" t="str">
        <f>IF($B799="-","",INDEX('Res.Aux.'!$A$12:$AE$722,MATCH($B799,'Res.Aux.'!$Y$12:$Y$722,0),MATCH(U$6,'Res.Aux.'!$A$15:$AE$15,0)))</f>
        <v/>
      </c>
      <c r="V799" s="417"/>
      <c r="W799" s="414" t="str">
        <f t="shared" si="221"/>
        <v>-</v>
      </c>
      <c r="X799" s="415" t="str">
        <f t="shared" si="222"/>
        <v>-</v>
      </c>
      <c r="Y799" s="415" t="str">
        <f t="shared" si="223"/>
        <v>-</v>
      </c>
      <c r="Z799" s="416" t="str">
        <f t="shared" si="224"/>
        <v>-</v>
      </c>
      <c r="AA799" s="417"/>
      <c r="AB799" s="414" t="str">
        <f t="shared" si="225"/>
        <v>-</v>
      </c>
      <c r="AC799" s="415" t="str">
        <f t="shared" si="226"/>
        <v>-</v>
      </c>
      <c r="AD799" s="415" t="str">
        <f t="shared" si="227"/>
        <v>-</v>
      </c>
      <c r="AE799" s="416" t="str">
        <f t="shared" si="228"/>
        <v>-</v>
      </c>
      <c r="AF799" s="417"/>
      <c r="AG799" s="410" t="str">
        <f t="shared" si="229"/>
        <v>-</v>
      </c>
      <c r="AH799" s="417"/>
      <c r="AI799" s="418" t="str">
        <f t="shared" si="230"/>
        <v>ù</v>
      </c>
      <c r="AJ799" s="419" t="str">
        <f t="shared" si="231"/>
        <v>~</v>
      </c>
      <c r="AK799" s="417"/>
      <c r="AL799" s="414" t="str">
        <f t="shared" si="232"/>
        <v>-</v>
      </c>
      <c r="AM799" s="416" t="str">
        <f t="shared" si="233"/>
        <v>-</v>
      </c>
    </row>
    <row r="800" spans="2:39" ht="15" x14ac:dyDescent="0.3">
      <c r="B800" s="400" t="str">
        <f>IF(MAX(B$7:B799)+1&gt;MAX('Res.Aux.'!$Y$23:$Y$722),"-",MAX(B$7:B799)+1)</f>
        <v>-</v>
      </c>
      <c r="C800" s="401" t="str">
        <f>IF($B800="-","",INDEX('Res.Aux.'!$A$12:$AE$722,MATCH($B800,'Res.Aux.'!$Y$12:$Y$722,0),MATCH(C$6,'Res.Aux.'!$A$14:$AE$14,0)))</f>
        <v/>
      </c>
      <c r="D800" s="402" t="str">
        <f t="shared" si="218"/>
        <v/>
      </c>
      <c r="E800" s="403" t="str">
        <f>IF($B800="-","",INDEX('Res.Aux.'!$A$12:$AE$722,MATCH($B800,'Res.Aux.'!$Y$12:$Y$722,0),MATCH(E$6,'Res.Aux.'!$A$14:$AE$14,0)))</f>
        <v/>
      </c>
      <c r="F800" s="402" t="str">
        <f t="shared" si="219"/>
        <v/>
      </c>
      <c r="G800" s="404" t="str">
        <f>IF($B800="-","",INDEX('Res.Aux.'!$A$12:$AE$722,MATCH($B800,'Res.Aux.'!$Y$12:$Y$722,0),MATCH(G$6,'Res.Aux.'!$A$14:$AE$14,0)))</f>
        <v/>
      </c>
      <c r="H800" s="405" t="str">
        <f>IF($B800="-","",Datos!$I$16)</f>
        <v/>
      </c>
      <c r="I800" s="406" t="str">
        <f>IF($C800="","",Datos!$G$16)</f>
        <v/>
      </c>
      <c r="J800" s="407" t="str">
        <f>IF($B800="-","",INDEX('Res.Aux.'!$A$12:$AE$722,MATCH($B800,'Res.Aux.'!$Y$12:$Y$722,0),MATCH(J$6,'Res.Aux.'!$A$14:$AE$14,0)))</f>
        <v/>
      </c>
      <c r="K800" s="408" t="str">
        <f>IF($C800="","",Datos!$H$26)</f>
        <v/>
      </c>
      <c r="L800" s="409" t="str">
        <f>IF($I800="","",INDEX(Datos!$D$25:$I$33,MATCH('G. VAR. MAKRO'!$M800,Datos!$E$25:$E$33,0),MATCH('G. VAR. MAKRO'!$L$6,Datos!$D$26:$I$26,0)))</f>
        <v/>
      </c>
      <c r="M800" s="407" t="str">
        <f>IF($I800="","",INDEX('Res.Aux.'!$A$12:$AE$722,MATCH($B800,'Res.Aux.'!$Y$12:$Y$722,0),MATCH(M$6,'Res.Aux.'!$A$22:$AE$22,0)))</f>
        <v/>
      </c>
      <c r="N800" s="410" t="str">
        <f>IF($B800="-","",INDEX('Res.Aux.'!$A$12:$AE$722,MATCH($B800,'Res.Aux.'!$Y$12:$Y$722,0),MATCH(N$6,'Res.Aux.'!$A$14:$AE$14,0)))</f>
        <v/>
      </c>
      <c r="O800" s="411"/>
      <c r="P800" s="412" t="str">
        <f t="shared" si="217"/>
        <v/>
      </c>
      <c r="Q800" s="413" t="str">
        <f t="shared" si="220"/>
        <v>ù</v>
      </c>
      <c r="R800" s="414" t="str">
        <f>IF($B800="-","",INDEX('Res.Aux.'!$A$12:$AE$722,MATCH($B800,'Res.Aux.'!$Y$12:$Y$722,0),MATCH(R$6,'Res.Aux.'!$A$15:$AE$15,0)))</f>
        <v/>
      </c>
      <c r="S800" s="415" t="str">
        <f>IF($B800="-","",INDEX('Res.Aux.'!$A$12:$AE$722,MATCH($B800,'Res.Aux.'!$Y$12:$Y$722,0),MATCH(S$6,'Res.Aux.'!$A$15:$AE$15,0)))</f>
        <v/>
      </c>
      <c r="T800" s="415" t="str">
        <f>IF($B800="-","",INDEX('Res.Aux.'!$A$12:$AE$722,MATCH($B800,'Res.Aux.'!$Y$12:$Y$722,0),MATCH(T$6,'Res.Aux.'!$A$15:$AE$15,0)))</f>
        <v/>
      </c>
      <c r="U800" s="416" t="str">
        <f>IF($B800="-","",INDEX('Res.Aux.'!$A$12:$AE$722,MATCH($B800,'Res.Aux.'!$Y$12:$Y$722,0),MATCH(U$6,'Res.Aux.'!$A$15:$AE$15,0)))</f>
        <v/>
      </c>
      <c r="V800" s="417"/>
      <c r="W800" s="414" t="str">
        <f t="shared" si="221"/>
        <v>-</v>
      </c>
      <c r="X800" s="415" t="str">
        <f t="shared" si="222"/>
        <v>-</v>
      </c>
      <c r="Y800" s="415" t="str">
        <f t="shared" si="223"/>
        <v>-</v>
      </c>
      <c r="Z800" s="416" t="str">
        <f t="shared" si="224"/>
        <v>-</v>
      </c>
      <c r="AA800" s="417"/>
      <c r="AB800" s="414" t="str">
        <f t="shared" si="225"/>
        <v>-</v>
      </c>
      <c r="AC800" s="415" t="str">
        <f t="shared" si="226"/>
        <v>-</v>
      </c>
      <c r="AD800" s="415" t="str">
        <f t="shared" si="227"/>
        <v>-</v>
      </c>
      <c r="AE800" s="416" t="str">
        <f t="shared" si="228"/>
        <v>-</v>
      </c>
      <c r="AF800" s="417"/>
      <c r="AG800" s="410" t="str">
        <f t="shared" si="229"/>
        <v>-</v>
      </c>
      <c r="AH800" s="417"/>
      <c r="AI800" s="418" t="str">
        <f t="shared" si="230"/>
        <v>ù</v>
      </c>
      <c r="AJ800" s="419" t="str">
        <f t="shared" si="231"/>
        <v>~</v>
      </c>
      <c r="AK800" s="417"/>
      <c r="AL800" s="414" t="str">
        <f t="shared" si="232"/>
        <v>-</v>
      </c>
      <c r="AM800" s="416" t="str">
        <f t="shared" si="233"/>
        <v>-</v>
      </c>
    </row>
    <row r="801" spans="2:39" ht="15" x14ac:dyDescent="0.3">
      <c r="B801" s="400" t="str">
        <f>IF(MAX(B$7:B800)+1&gt;MAX('Res.Aux.'!$Y$23:$Y$722),"-",MAX(B$7:B800)+1)</f>
        <v>-</v>
      </c>
      <c r="C801" s="401" t="str">
        <f>IF($B801="-","",INDEX('Res.Aux.'!$A$12:$AE$722,MATCH($B801,'Res.Aux.'!$Y$12:$Y$722,0),MATCH(C$6,'Res.Aux.'!$A$14:$AE$14,0)))</f>
        <v/>
      </c>
      <c r="D801" s="402" t="str">
        <f t="shared" si="218"/>
        <v/>
      </c>
      <c r="E801" s="403" t="str">
        <f>IF($B801="-","",INDEX('Res.Aux.'!$A$12:$AE$722,MATCH($B801,'Res.Aux.'!$Y$12:$Y$722,0),MATCH(E$6,'Res.Aux.'!$A$14:$AE$14,0)))</f>
        <v/>
      </c>
      <c r="F801" s="402" t="str">
        <f t="shared" si="219"/>
        <v/>
      </c>
      <c r="G801" s="404" t="str">
        <f>IF($B801="-","",INDEX('Res.Aux.'!$A$12:$AE$722,MATCH($B801,'Res.Aux.'!$Y$12:$Y$722,0),MATCH(G$6,'Res.Aux.'!$A$14:$AE$14,0)))</f>
        <v/>
      </c>
      <c r="H801" s="405" t="str">
        <f>IF($B801="-","",Datos!$I$16)</f>
        <v/>
      </c>
      <c r="I801" s="406" t="str">
        <f>IF($C801="","",Datos!$G$16)</f>
        <v/>
      </c>
      <c r="J801" s="407" t="str">
        <f>IF($B801="-","",INDEX('Res.Aux.'!$A$12:$AE$722,MATCH($B801,'Res.Aux.'!$Y$12:$Y$722,0),MATCH(J$6,'Res.Aux.'!$A$14:$AE$14,0)))</f>
        <v/>
      </c>
      <c r="K801" s="408" t="str">
        <f>IF($C801="","",Datos!$H$26)</f>
        <v/>
      </c>
      <c r="L801" s="409" t="str">
        <f>IF($I801="","",INDEX(Datos!$D$25:$I$33,MATCH('G. VAR. MAKRO'!$M801,Datos!$E$25:$E$33,0),MATCH('G. VAR. MAKRO'!$L$6,Datos!$D$26:$I$26,0)))</f>
        <v/>
      </c>
      <c r="M801" s="407" t="str">
        <f>IF($I801="","",INDEX('Res.Aux.'!$A$12:$AE$722,MATCH($B801,'Res.Aux.'!$Y$12:$Y$722,0),MATCH(M$6,'Res.Aux.'!$A$22:$AE$22,0)))</f>
        <v/>
      </c>
      <c r="N801" s="410" t="str">
        <f>IF($B801="-","",INDEX('Res.Aux.'!$A$12:$AE$722,MATCH($B801,'Res.Aux.'!$Y$12:$Y$722,0),MATCH(N$6,'Res.Aux.'!$A$14:$AE$14,0)))</f>
        <v/>
      </c>
      <c r="O801" s="411"/>
      <c r="P801" s="412" t="str">
        <f t="shared" si="217"/>
        <v/>
      </c>
      <c r="Q801" s="413" t="str">
        <f t="shared" si="220"/>
        <v>ù</v>
      </c>
      <c r="R801" s="414" t="str">
        <f>IF($B801="-","",INDEX('Res.Aux.'!$A$12:$AE$722,MATCH($B801,'Res.Aux.'!$Y$12:$Y$722,0),MATCH(R$6,'Res.Aux.'!$A$15:$AE$15,0)))</f>
        <v/>
      </c>
      <c r="S801" s="415" t="str">
        <f>IF($B801="-","",INDEX('Res.Aux.'!$A$12:$AE$722,MATCH($B801,'Res.Aux.'!$Y$12:$Y$722,0),MATCH(S$6,'Res.Aux.'!$A$15:$AE$15,0)))</f>
        <v/>
      </c>
      <c r="T801" s="415" t="str">
        <f>IF($B801="-","",INDEX('Res.Aux.'!$A$12:$AE$722,MATCH($B801,'Res.Aux.'!$Y$12:$Y$722,0),MATCH(T$6,'Res.Aux.'!$A$15:$AE$15,0)))</f>
        <v/>
      </c>
      <c r="U801" s="416" t="str">
        <f>IF($B801="-","",INDEX('Res.Aux.'!$A$12:$AE$722,MATCH($B801,'Res.Aux.'!$Y$12:$Y$722,0),MATCH(U$6,'Res.Aux.'!$A$15:$AE$15,0)))</f>
        <v/>
      </c>
      <c r="V801" s="417"/>
      <c r="W801" s="414" t="str">
        <f t="shared" si="221"/>
        <v>-</v>
      </c>
      <c r="X801" s="415" t="str">
        <f t="shared" si="222"/>
        <v>-</v>
      </c>
      <c r="Y801" s="415" t="str">
        <f t="shared" si="223"/>
        <v>-</v>
      </c>
      <c r="Z801" s="416" t="str">
        <f t="shared" si="224"/>
        <v>-</v>
      </c>
      <c r="AA801" s="417"/>
      <c r="AB801" s="414" t="str">
        <f t="shared" si="225"/>
        <v>-</v>
      </c>
      <c r="AC801" s="415" t="str">
        <f t="shared" si="226"/>
        <v>-</v>
      </c>
      <c r="AD801" s="415" t="str">
        <f t="shared" si="227"/>
        <v>-</v>
      </c>
      <c r="AE801" s="416" t="str">
        <f t="shared" si="228"/>
        <v>-</v>
      </c>
      <c r="AF801" s="417"/>
      <c r="AG801" s="410" t="str">
        <f t="shared" si="229"/>
        <v>-</v>
      </c>
      <c r="AH801" s="417"/>
      <c r="AI801" s="418" t="str">
        <f t="shared" si="230"/>
        <v>ù</v>
      </c>
      <c r="AJ801" s="419" t="str">
        <f t="shared" si="231"/>
        <v>~</v>
      </c>
      <c r="AK801" s="417"/>
      <c r="AL801" s="414" t="str">
        <f t="shared" si="232"/>
        <v>-</v>
      </c>
      <c r="AM801" s="416" t="str">
        <f t="shared" si="233"/>
        <v>-</v>
      </c>
    </row>
    <row r="802" spans="2:39" ht="15" x14ac:dyDescent="0.3">
      <c r="B802" s="400" t="str">
        <f>IF(MAX(B$7:B801)+1&gt;MAX('Res.Aux.'!$Y$23:$Y$722),"-",MAX(B$7:B801)+1)</f>
        <v>-</v>
      </c>
      <c r="C802" s="401" t="str">
        <f>IF($B802="-","",INDEX('Res.Aux.'!$A$12:$AE$722,MATCH($B802,'Res.Aux.'!$Y$12:$Y$722,0),MATCH(C$6,'Res.Aux.'!$A$14:$AE$14,0)))</f>
        <v/>
      </c>
      <c r="D802" s="402" t="str">
        <f t="shared" si="218"/>
        <v/>
      </c>
      <c r="E802" s="403" t="str">
        <f>IF($B802="-","",INDEX('Res.Aux.'!$A$12:$AE$722,MATCH($B802,'Res.Aux.'!$Y$12:$Y$722,0),MATCH(E$6,'Res.Aux.'!$A$14:$AE$14,0)))</f>
        <v/>
      </c>
      <c r="F802" s="402" t="str">
        <f t="shared" si="219"/>
        <v/>
      </c>
      <c r="G802" s="404" t="str">
        <f>IF($B802="-","",INDEX('Res.Aux.'!$A$12:$AE$722,MATCH($B802,'Res.Aux.'!$Y$12:$Y$722,0),MATCH(G$6,'Res.Aux.'!$A$14:$AE$14,0)))</f>
        <v/>
      </c>
      <c r="H802" s="405" t="str">
        <f>IF($B802="-","",Datos!$I$16)</f>
        <v/>
      </c>
      <c r="I802" s="406" t="str">
        <f>IF($C802="","",Datos!$G$16)</f>
        <v/>
      </c>
      <c r="J802" s="407" t="str">
        <f>IF($B802="-","",INDEX('Res.Aux.'!$A$12:$AE$722,MATCH($B802,'Res.Aux.'!$Y$12:$Y$722,0),MATCH(J$6,'Res.Aux.'!$A$14:$AE$14,0)))</f>
        <v/>
      </c>
      <c r="K802" s="408" t="str">
        <f>IF($C802="","",Datos!$H$26)</f>
        <v/>
      </c>
      <c r="L802" s="409" t="str">
        <f>IF($I802="","",INDEX(Datos!$D$25:$I$33,MATCH('G. VAR. MAKRO'!$M802,Datos!$E$25:$E$33,0),MATCH('G. VAR. MAKRO'!$L$6,Datos!$D$26:$I$26,0)))</f>
        <v/>
      </c>
      <c r="M802" s="407" t="str">
        <f>IF($I802="","",INDEX('Res.Aux.'!$A$12:$AE$722,MATCH($B802,'Res.Aux.'!$Y$12:$Y$722,0),MATCH(M$6,'Res.Aux.'!$A$22:$AE$22,0)))</f>
        <v/>
      </c>
      <c r="N802" s="410" t="str">
        <f>IF($B802="-","",INDEX('Res.Aux.'!$A$12:$AE$722,MATCH($B802,'Res.Aux.'!$Y$12:$Y$722,0),MATCH(N$6,'Res.Aux.'!$A$14:$AE$14,0)))</f>
        <v/>
      </c>
      <c r="O802" s="411"/>
      <c r="P802" s="412" t="str">
        <f t="shared" si="217"/>
        <v/>
      </c>
      <c r="Q802" s="413" t="str">
        <f t="shared" si="220"/>
        <v>ù</v>
      </c>
      <c r="R802" s="414" t="str">
        <f>IF($B802="-","",INDEX('Res.Aux.'!$A$12:$AE$722,MATCH($B802,'Res.Aux.'!$Y$12:$Y$722,0),MATCH(R$6,'Res.Aux.'!$A$15:$AE$15,0)))</f>
        <v/>
      </c>
      <c r="S802" s="415" t="str">
        <f>IF($B802="-","",INDEX('Res.Aux.'!$A$12:$AE$722,MATCH($B802,'Res.Aux.'!$Y$12:$Y$722,0),MATCH(S$6,'Res.Aux.'!$A$15:$AE$15,0)))</f>
        <v/>
      </c>
      <c r="T802" s="415" t="str">
        <f>IF($B802="-","",INDEX('Res.Aux.'!$A$12:$AE$722,MATCH($B802,'Res.Aux.'!$Y$12:$Y$722,0),MATCH(T$6,'Res.Aux.'!$A$15:$AE$15,0)))</f>
        <v/>
      </c>
      <c r="U802" s="416" t="str">
        <f>IF($B802="-","",INDEX('Res.Aux.'!$A$12:$AE$722,MATCH($B802,'Res.Aux.'!$Y$12:$Y$722,0),MATCH(U$6,'Res.Aux.'!$A$15:$AE$15,0)))</f>
        <v/>
      </c>
      <c r="V802" s="417"/>
      <c r="W802" s="414" t="str">
        <f t="shared" si="221"/>
        <v>-</v>
      </c>
      <c r="X802" s="415" t="str">
        <f t="shared" si="222"/>
        <v>-</v>
      </c>
      <c r="Y802" s="415" t="str">
        <f t="shared" si="223"/>
        <v>-</v>
      </c>
      <c r="Z802" s="416" t="str">
        <f t="shared" si="224"/>
        <v>-</v>
      </c>
      <c r="AA802" s="417"/>
      <c r="AB802" s="414" t="str">
        <f t="shared" si="225"/>
        <v>-</v>
      </c>
      <c r="AC802" s="415" t="str">
        <f t="shared" si="226"/>
        <v>-</v>
      </c>
      <c r="AD802" s="415" t="str">
        <f t="shared" si="227"/>
        <v>-</v>
      </c>
      <c r="AE802" s="416" t="str">
        <f t="shared" si="228"/>
        <v>-</v>
      </c>
      <c r="AF802" s="417"/>
      <c r="AG802" s="410" t="str">
        <f t="shared" si="229"/>
        <v>-</v>
      </c>
      <c r="AH802" s="417"/>
      <c r="AI802" s="418" t="str">
        <f t="shared" si="230"/>
        <v>ù</v>
      </c>
      <c r="AJ802" s="419" t="str">
        <f t="shared" si="231"/>
        <v>~</v>
      </c>
      <c r="AK802" s="417"/>
      <c r="AL802" s="414" t="str">
        <f t="shared" si="232"/>
        <v>-</v>
      </c>
      <c r="AM802" s="416" t="str">
        <f t="shared" si="233"/>
        <v>-</v>
      </c>
    </row>
    <row r="803" spans="2:39" ht="15" x14ac:dyDescent="0.3">
      <c r="B803" s="400" t="str">
        <f>IF(MAX(B$7:B802)+1&gt;MAX('Res.Aux.'!$Y$23:$Y$722),"-",MAX(B$7:B802)+1)</f>
        <v>-</v>
      </c>
      <c r="C803" s="401" t="str">
        <f>IF($B803="-","",INDEX('Res.Aux.'!$A$12:$AE$722,MATCH($B803,'Res.Aux.'!$Y$12:$Y$722,0),MATCH(C$6,'Res.Aux.'!$A$14:$AE$14,0)))</f>
        <v/>
      </c>
      <c r="D803" s="402" t="str">
        <f t="shared" si="218"/>
        <v/>
      </c>
      <c r="E803" s="403" t="str">
        <f>IF($B803="-","",INDEX('Res.Aux.'!$A$12:$AE$722,MATCH($B803,'Res.Aux.'!$Y$12:$Y$722,0),MATCH(E$6,'Res.Aux.'!$A$14:$AE$14,0)))</f>
        <v/>
      </c>
      <c r="F803" s="402" t="str">
        <f t="shared" si="219"/>
        <v/>
      </c>
      <c r="G803" s="404" t="str">
        <f>IF($B803="-","",INDEX('Res.Aux.'!$A$12:$AE$722,MATCH($B803,'Res.Aux.'!$Y$12:$Y$722,0),MATCH(G$6,'Res.Aux.'!$A$14:$AE$14,0)))</f>
        <v/>
      </c>
      <c r="H803" s="405" t="str">
        <f>IF($B803="-","",Datos!$I$16)</f>
        <v/>
      </c>
      <c r="I803" s="406" t="str">
        <f>IF($C803="","",Datos!$G$16)</f>
        <v/>
      </c>
      <c r="J803" s="407" t="str">
        <f>IF($B803="-","",INDEX('Res.Aux.'!$A$12:$AE$722,MATCH($B803,'Res.Aux.'!$Y$12:$Y$722,0),MATCH(J$6,'Res.Aux.'!$A$14:$AE$14,0)))</f>
        <v/>
      </c>
      <c r="K803" s="408" t="str">
        <f>IF($C803="","",Datos!$H$26)</f>
        <v/>
      </c>
      <c r="L803" s="409" t="str">
        <f>IF($I803="","",INDEX(Datos!$D$25:$I$33,MATCH('G. VAR. MAKRO'!$M803,Datos!$E$25:$E$33,0),MATCH('G. VAR. MAKRO'!$L$6,Datos!$D$26:$I$26,0)))</f>
        <v/>
      </c>
      <c r="M803" s="407" t="str">
        <f>IF($I803="","",INDEX('Res.Aux.'!$A$12:$AE$722,MATCH($B803,'Res.Aux.'!$Y$12:$Y$722,0),MATCH(M$6,'Res.Aux.'!$A$22:$AE$22,0)))</f>
        <v/>
      </c>
      <c r="N803" s="410" t="str">
        <f>IF($B803="-","",INDEX('Res.Aux.'!$A$12:$AE$722,MATCH($B803,'Res.Aux.'!$Y$12:$Y$722,0),MATCH(N$6,'Res.Aux.'!$A$14:$AE$14,0)))</f>
        <v/>
      </c>
      <c r="O803" s="411"/>
      <c r="P803" s="412" t="str">
        <f t="shared" si="217"/>
        <v/>
      </c>
      <c r="Q803" s="413" t="str">
        <f t="shared" si="220"/>
        <v>ù</v>
      </c>
      <c r="R803" s="414" t="str">
        <f>IF($B803="-","",INDEX('Res.Aux.'!$A$12:$AE$722,MATCH($B803,'Res.Aux.'!$Y$12:$Y$722,0),MATCH(R$6,'Res.Aux.'!$A$15:$AE$15,0)))</f>
        <v/>
      </c>
      <c r="S803" s="415" t="str">
        <f>IF($B803="-","",INDEX('Res.Aux.'!$A$12:$AE$722,MATCH($B803,'Res.Aux.'!$Y$12:$Y$722,0),MATCH(S$6,'Res.Aux.'!$A$15:$AE$15,0)))</f>
        <v/>
      </c>
      <c r="T803" s="415" t="str">
        <f>IF($B803="-","",INDEX('Res.Aux.'!$A$12:$AE$722,MATCH($B803,'Res.Aux.'!$Y$12:$Y$722,0),MATCH(T$6,'Res.Aux.'!$A$15:$AE$15,0)))</f>
        <v/>
      </c>
      <c r="U803" s="416" t="str">
        <f>IF($B803="-","",INDEX('Res.Aux.'!$A$12:$AE$722,MATCH($B803,'Res.Aux.'!$Y$12:$Y$722,0),MATCH(U$6,'Res.Aux.'!$A$15:$AE$15,0)))</f>
        <v/>
      </c>
      <c r="V803" s="417"/>
      <c r="W803" s="414" t="str">
        <f t="shared" si="221"/>
        <v>-</v>
      </c>
      <c r="X803" s="415" t="str">
        <f t="shared" si="222"/>
        <v>-</v>
      </c>
      <c r="Y803" s="415" t="str">
        <f t="shared" si="223"/>
        <v>-</v>
      </c>
      <c r="Z803" s="416" t="str">
        <f t="shared" si="224"/>
        <v>-</v>
      </c>
      <c r="AA803" s="417"/>
      <c r="AB803" s="414" t="str">
        <f t="shared" si="225"/>
        <v>-</v>
      </c>
      <c r="AC803" s="415" t="str">
        <f t="shared" si="226"/>
        <v>-</v>
      </c>
      <c r="AD803" s="415" t="str">
        <f t="shared" si="227"/>
        <v>-</v>
      </c>
      <c r="AE803" s="416" t="str">
        <f t="shared" si="228"/>
        <v>-</v>
      </c>
      <c r="AF803" s="417"/>
      <c r="AG803" s="410" t="str">
        <f t="shared" si="229"/>
        <v>-</v>
      </c>
      <c r="AH803" s="417"/>
      <c r="AI803" s="418" t="str">
        <f t="shared" si="230"/>
        <v>ù</v>
      </c>
      <c r="AJ803" s="419" t="str">
        <f t="shared" si="231"/>
        <v>~</v>
      </c>
      <c r="AK803" s="417"/>
      <c r="AL803" s="414" t="str">
        <f t="shared" si="232"/>
        <v>-</v>
      </c>
      <c r="AM803" s="416" t="str">
        <f t="shared" si="233"/>
        <v>-</v>
      </c>
    </row>
    <row r="804" spans="2:39" ht="15" x14ac:dyDescent="0.3">
      <c r="B804" s="400" t="str">
        <f>IF(MAX(B$7:B803)+1&gt;MAX('Res.Aux.'!$Y$23:$Y$722),"-",MAX(B$7:B803)+1)</f>
        <v>-</v>
      </c>
      <c r="C804" s="401" t="str">
        <f>IF($B804="-","",INDEX('Res.Aux.'!$A$12:$AE$722,MATCH($B804,'Res.Aux.'!$Y$12:$Y$722,0),MATCH(C$6,'Res.Aux.'!$A$14:$AE$14,0)))</f>
        <v/>
      </c>
      <c r="D804" s="402" t="str">
        <f t="shared" si="218"/>
        <v/>
      </c>
      <c r="E804" s="403" t="str">
        <f>IF($B804="-","",INDEX('Res.Aux.'!$A$12:$AE$722,MATCH($B804,'Res.Aux.'!$Y$12:$Y$722,0),MATCH(E$6,'Res.Aux.'!$A$14:$AE$14,0)))</f>
        <v/>
      </c>
      <c r="F804" s="402" t="str">
        <f t="shared" si="219"/>
        <v/>
      </c>
      <c r="G804" s="404" t="str">
        <f>IF($B804="-","",INDEX('Res.Aux.'!$A$12:$AE$722,MATCH($B804,'Res.Aux.'!$Y$12:$Y$722,0),MATCH(G$6,'Res.Aux.'!$A$14:$AE$14,0)))</f>
        <v/>
      </c>
      <c r="H804" s="405" t="str">
        <f>IF($B804="-","",Datos!$I$16)</f>
        <v/>
      </c>
      <c r="I804" s="406" t="str">
        <f>IF($C804="","",Datos!$G$16)</f>
        <v/>
      </c>
      <c r="J804" s="407" t="str">
        <f>IF($B804="-","",INDEX('Res.Aux.'!$A$12:$AE$722,MATCH($B804,'Res.Aux.'!$Y$12:$Y$722,0),MATCH(J$6,'Res.Aux.'!$A$14:$AE$14,0)))</f>
        <v/>
      </c>
      <c r="K804" s="408" t="str">
        <f>IF($C804="","",Datos!$H$26)</f>
        <v/>
      </c>
      <c r="L804" s="409" t="str">
        <f>IF($I804="","",INDEX(Datos!$D$25:$I$33,MATCH('G. VAR. MAKRO'!$M804,Datos!$E$25:$E$33,0),MATCH('G. VAR. MAKRO'!$L$6,Datos!$D$26:$I$26,0)))</f>
        <v/>
      </c>
      <c r="M804" s="407" t="str">
        <f>IF($I804="","",INDEX('Res.Aux.'!$A$12:$AE$722,MATCH($B804,'Res.Aux.'!$Y$12:$Y$722,0),MATCH(M$6,'Res.Aux.'!$A$22:$AE$22,0)))</f>
        <v/>
      </c>
      <c r="N804" s="410" t="str">
        <f>IF($B804="-","",INDEX('Res.Aux.'!$A$12:$AE$722,MATCH($B804,'Res.Aux.'!$Y$12:$Y$722,0),MATCH(N$6,'Res.Aux.'!$A$14:$AE$14,0)))</f>
        <v/>
      </c>
      <c r="O804" s="411"/>
      <c r="P804" s="412" t="str">
        <f t="shared" si="217"/>
        <v/>
      </c>
      <c r="Q804" s="413" t="str">
        <f t="shared" si="220"/>
        <v>ù</v>
      </c>
      <c r="R804" s="414" t="str">
        <f>IF($B804="-","",INDEX('Res.Aux.'!$A$12:$AE$722,MATCH($B804,'Res.Aux.'!$Y$12:$Y$722,0),MATCH(R$6,'Res.Aux.'!$A$15:$AE$15,0)))</f>
        <v/>
      </c>
      <c r="S804" s="415" t="str">
        <f>IF($B804="-","",INDEX('Res.Aux.'!$A$12:$AE$722,MATCH($B804,'Res.Aux.'!$Y$12:$Y$722,0),MATCH(S$6,'Res.Aux.'!$A$15:$AE$15,0)))</f>
        <v/>
      </c>
      <c r="T804" s="415" t="str">
        <f>IF($B804="-","",INDEX('Res.Aux.'!$A$12:$AE$722,MATCH($B804,'Res.Aux.'!$Y$12:$Y$722,0),MATCH(T$6,'Res.Aux.'!$A$15:$AE$15,0)))</f>
        <v/>
      </c>
      <c r="U804" s="416" t="str">
        <f>IF($B804="-","",INDEX('Res.Aux.'!$A$12:$AE$722,MATCH($B804,'Res.Aux.'!$Y$12:$Y$722,0),MATCH(U$6,'Res.Aux.'!$A$15:$AE$15,0)))</f>
        <v/>
      </c>
      <c r="V804" s="417"/>
      <c r="W804" s="414" t="str">
        <f t="shared" si="221"/>
        <v>-</v>
      </c>
      <c r="X804" s="415" t="str">
        <f t="shared" si="222"/>
        <v>-</v>
      </c>
      <c r="Y804" s="415" t="str">
        <f t="shared" si="223"/>
        <v>-</v>
      </c>
      <c r="Z804" s="416" t="str">
        <f t="shared" si="224"/>
        <v>-</v>
      </c>
      <c r="AA804" s="417"/>
      <c r="AB804" s="414" t="str">
        <f t="shared" si="225"/>
        <v>-</v>
      </c>
      <c r="AC804" s="415" t="str">
        <f t="shared" si="226"/>
        <v>-</v>
      </c>
      <c r="AD804" s="415" t="str">
        <f t="shared" si="227"/>
        <v>-</v>
      </c>
      <c r="AE804" s="416" t="str">
        <f t="shared" si="228"/>
        <v>-</v>
      </c>
      <c r="AF804" s="417"/>
      <c r="AG804" s="410" t="str">
        <f t="shared" si="229"/>
        <v>-</v>
      </c>
      <c r="AH804" s="417"/>
      <c r="AI804" s="418" t="str">
        <f t="shared" si="230"/>
        <v>ù</v>
      </c>
      <c r="AJ804" s="419" t="str">
        <f t="shared" si="231"/>
        <v>~</v>
      </c>
      <c r="AK804" s="417"/>
      <c r="AL804" s="414" t="str">
        <f t="shared" si="232"/>
        <v>-</v>
      </c>
      <c r="AM804" s="416" t="str">
        <f t="shared" si="233"/>
        <v>-</v>
      </c>
    </row>
    <row r="805" spans="2:39" ht="15" x14ac:dyDescent="0.3">
      <c r="B805" s="400" t="str">
        <f>IF(MAX(B$7:B804)+1&gt;MAX('Res.Aux.'!$Y$23:$Y$722),"-",MAX(B$7:B804)+1)</f>
        <v>-</v>
      </c>
      <c r="C805" s="401" t="str">
        <f>IF($B805="-","",INDEX('Res.Aux.'!$A$12:$AE$722,MATCH($B805,'Res.Aux.'!$Y$12:$Y$722,0),MATCH(C$6,'Res.Aux.'!$A$14:$AE$14,0)))</f>
        <v/>
      </c>
      <c r="D805" s="402" t="str">
        <f t="shared" si="218"/>
        <v/>
      </c>
      <c r="E805" s="403" t="str">
        <f>IF($B805="-","",INDEX('Res.Aux.'!$A$12:$AE$722,MATCH($B805,'Res.Aux.'!$Y$12:$Y$722,0),MATCH(E$6,'Res.Aux.'!$A$14:$AE$14,0)))</f>
        <v/>
      </c>
      <c r="F805" s="402" t="str">
        <f t="shared" si="219"/>
        <v/>
      </c>
      <c r="G805" s="404" t="str">
        <f>IF($B805="-","",INDEX('Res.Aux.'!$A$12:$AE$722,MATCH($B805,'Res.Aux.'!$Y$12:$Y$722,0),MATCH(G$6,'Res.Aux.'!$A$14:$AE$14,0)))</f>
        <v/>
      </c>
      <c r="H805" s="405" t="str">
        <f>IF($B805="-","",Datos!$I$16)</f>
        <v/>
      </c>
      <c r="I805" s="406" t="str">
        <f>IF($C805="","",Datos!$G$16)</f>
        <v/>
      </c>
      <c r="J805" s="407" t="str">
        <f>IF($B805="-","",INDEX('Res.Aux.'!$A$12:$AE$722,MATCH($B805,'Res.Aux.'!$Y$12:$Y$722,0),MATCH(J$6,'Res.Aux.'!$A$14:$AE$14,0)))</f>
        <v/>
      </c>
      <c r="K805" s="408" t="str">
        <f>IF($C805="","",Datos!$H$26)</f>
        <v/>
      </c>
      <c r="L805" s="409" t="str">
        <f>IF($I805="","",INDEX(Datos!$D$25:$I$33,MATCH('G. VAR. MAKRO'!$M805,Datos!$E$25:$E$33,0),MATCH('G. VAR. MAKRO'!$L$6,Datos!$D$26:$I$26,0)))</f>
        <v/>
      </c>
      <c r="M805" s="407" t="str">
        <f>IF($I805="","",INDEX('Res.Aux.'!$A$12:$AE$722,MATCH($B805,'Res.Aux.'!$Y$12:$Y$722,0),MATCH(M$6,'Res.Aux.'!$A$22:$AE$22,0)))</f>
        <v/>
      </c>
      <c r="N805" s="410" t="str">
        <f>IF($B805="-","",INDEX('Res.Aux.'!$A$12:$AE$722,MATCH($B805,'Res.Aux.'!$Y$12:$Y$722,0),MATCH(N$6,'Res.Aux.'!$A$14:$AE$14,0)))</f>
        <v/>
      </c>
      <c r="O805" s="411"/>
      <c r="P805" s="412" t="str">
        <f t="shared" si="217"/>
        <v/>
      </c>
      <c r="Q805" s="413" t="str">
        <f t="shared" si="220"/>
        <v>ù</v>
      </c>
      <c r="R805" s="414" t="str">
        <f>IF($B805="-","",INDEX('Res.Aux.'!$A$12:$AE$722,MATCH($B805,'Res.Aux.'!$Y$12:$Y$722,0),MATCH(R$6,'Res.Aux.'!$A$15:$AE$15,0)))</f>
        <v/>
      </c>
      <c r="S805" s="415" t="str">
        <f>IF($B805="-","",INDEX('Res.Aux.'!$A$12:$AE$722,MATCH($B805,'Res.Aux.'!$Y$12:$Y$722,0),MATCH(S$6,'Res.Aux.'!$A$15:$AE$15,0)))</f>
        <v/>
      </c>
      <c r="T805" s="415" t="str">
        <f>IF($B805="-","",INDEX('Res.Aux.'!$A$12:$AE$722,MATCH($B805,'Res.Aux.'!$Y$12:$Y$722,0),MATCH(T$6,'Res.Aux.'!$A$15:$AE$15,0)))</f>
        <v/>
      </c>
      <c r="U805" s="416" t="str">
        <f>IF($B805="-","",INDEX('Res.Aux.'!$A$12:$AE$722,MATCH($B805,'Res.Aux.'!$Y$12:$Y$722,0),MATCH(U$6,'Res.Aux.'!$A$15:$AE$15,0)))</f>
        <v/>
      </c>
      <c r="V805" s="417"/>
      <c r="W805" s="414" t="str">
        <f t="shared" si="221"/>
        <v>-</v>
      </c>
      <c r="X805" s="415" t="str">
        <f t="shared" si="222"/>
        <v>-</v>
      </c>
      <c r="Y805" s="415" t="str">
        <f t="shared" si="223"/>
        <v>-</v>
      </c>
      <c r="Z805" s="416" t="str">
        <f t="shared" si="224"/>
        <v>-</v>
      </c>
      <c r="AA805" s="417"/>
      <c r="AB805" s="414" t="str">
        <f t="shared" si="225"/>
        <v>-</v>
      </c>
      <c r="AC805" s="415" t="str">
        <f t="shared" si="226"/>
        <v>-</v>
      </c>
      <c r="AD805" s="415" t="str">
        <f t="shared" si="227"/>
        <v>-</v>
      </c>
      <c r="AE805" s="416" t="str">
        <f t="shared" si="228"/>
        <v>-</v>
      </c>
      <c r="AF805" s="417"/>
      <c r="AG805" s="410" t="str">
        <f t="shared" si="229"/>
        <v>-</v>
      </c>
      <c r="AH805" s="417"/>
      <c r="AI805" s="418" t="str">
        <f t="shared" si="230"/>
        <v>ù</v>
      </c>
      <c r="AJ805" s="419" t="str">
        <f t="shared" si="231"/>
        <v>~</v>
      </c>
      <c r="AK805" s="417"/>
      <c r="AL805" s="414" t="str">
        <f t="shared" si="232"/>
        <v>-</v>
      </c>
      <c r="AM805" s="416" t="str">
        <f t="shared" si="233"/>
        <v>-</v>
      </c>
    </row>
    <row r="806" spans="2:39" ht="15" x14ac:dyDescent="0.3">
      <c r="B806" s="400" t="str">
        <f>IF(MAX(B$7:B805)+1&gt;MAX('Res.Aux.'!$Y$23:$Y$722),"-",MAX(B$7:B805)+1)</f>
        <v>-</v>
      </c>
      <c r="C806" s="401" t="str">
        <f>IF($B806="-","",INDEX('Res.Aux.'!$A$12:$AE$722,MATCH($B806,'Res.Aux.'!$Y$12:$Y$722,0),MATCH(C$6,'Res.Aux.'!$A$14:$AE$14,0)))</f>
        <v/>
      </c>
      <c r="D806" s="402" t="str">
        <f t="shared" si="218"/>
        <v/>
      </c>
      <c r="E806" s="403" t="str">
        <f>IF($B806="-","",INDEX('Res.Aux.'!$A$12:$AE$722,MATCH($B806,'Res.Aux.'!$Y$12:$Y$722,0),MATCH(E$6,'Res.Aux.'!$A$14:$AE$14,0)))</f>
        <v/>
      </c>
      <c r="F806" s="402" t="str">
        <f t="shared" si="219"/>
        <v/>
      </c>
      <c r="G806" s="404" t="str">
        <f>IF($B806="-","",INDEX('Res.Aux.'!$A$12:$AE$722,MATCH($B806,'Res.Aux.'!$Y$12:$Y$722,0),MATCH(G$6,'Res.Aux.'!$A$14:$AE$14,0)))</f>
        <v/>
      </c>
      <c r="H806" s="405" t="str">
        <f>IF($B806="-","",Datos!$I$16)</f>
        <v/>
      </c>
      <c r="I806" s="406" t="str">
        <f>IF($C806="","",Datos!$G$16)</f>
        <v/>
      </c>
      <c r="J806" s="407" t="str">
        <f>IF($B806="-","",INDEX('Res.Aux.'!$A$12:$AE$722,MATCH($B806,'Res.Aux.'!$Y$12:$Y$722,0),MATCH(J$6,'Res.Aux.'!$A$14:$AE$14,0)))</f>
        <v/>
      </c>
      <c r="K806" s="408" t="str">
        <f>IF($C806="","",Datos!$H$26)</f>
        <v/>
      </c>
      <c r="L806" s="409" t="str">
        <f>IF($I806="","",INDEX(Datos!$D$25:$I$33,MATCH('G. VAR. MAKRO'!$M806,Datos!$E$25:$E$33,0),MATCH('G. VAR. MAKRO'!$L$6,Datos!$D$26:$I$26,0)))</f>
        <v/>
      </c>
      <c r="M806" s="407" t="str">
        <f>IF($I806="","",INDEX('Res.Aux.'!$A$12:$AE$722,MATCH($B806,'Res.Aux.'!$Y$12:$Y$722,0),MATCH(M$6,'Res.Aux.'!$A$22:$AE$22,0)))</f>
        <v/>
      </c>
      <c r="N806" s="410" t="str">
        <f>IF($B806="-","",INDEX('Res.Aux.'!$A$12:$AE$722,MATCH($B806,'Res.Aux.'!$Y$12:$Y$722,0),MATCH(N$6,'Res.Aux.'!$A$14:$AE$14,0)))</f>
        <v/>
      </c>
      <c r="O806" s="411"/>
      <c r="P806" s="412" t="str">
        <f t="shared" si="217"/>
        <v/>
      </c>
      <c r="Q806" s="413" t="str">
        <f t="shared" si="220"/>
        <v>ù</v>
      </c>
      <c r="R806" s="414" t="str">
        <f>IF($B806="-","",INDEX('Res.Aux.'!$A$12:$AE$722,MATCH($B806,'Res.Aux.'!$Y$12:$Y$722,0),MATCH(R$6,'Res.Aux.'!$A$15:$AE$15,0)))</f>
        <v/>
      </c>
      <c r="S806" s="415" t="str">
        <f>IF($B806="-","",INDEX('Res.Aux.'!$A$12:$AE$722,MATCH($B806,'Res.Aux.'!$Y$12:$Y$722,0),MATCH(S$6,'Res.Aux.'!$A$15:$AE$15,0)))</f>
        <v/>
      </c>
      <c r="T806" s="415" t="str">
        <f>IF($B806="-","",INDEX('Res.Aux.'!$A$12:$AE$722,MATCH($B806,'Res.Aux.'!$Y$12:$Y$722,0),MATCH(T$6,'Res.Aux.'!$A$15:$AE$15,0)))</f>
        <v/>
      </c>
      <c r="U806" s="416" t="str">
        <f>IF($B806="-","",INDEX('Res.Aux.'!$A$12:$AE$722,MATCH($B806,'Res.Aux.'!$Y$12:$Y$722,0),MATCH(U$6,'Res.Aux.'!$A$15:$AE$15,0)))</f>
        <v/>
      </c>
      <c r="V806" s="417"/>
      <c r="W806" s="414" t="str">
        <f t="shared" si="221"/>
        <v>-</v>
      </c>
      <c r="X806" s="415" t="str">
        <f t="shared" si="222"/>
        <v>-</v>
      </c>
      <c r="Y806" s="415" t="str">
        <f t="shared" si="223"/>
        <v>-</v>
      </c>
      <c r="Z806" s="416" t="str">
        <f t="shared" si="224"/>
        <v>-</v>
      </c>
      <c r="AA806" s="417"/>
      <c r="AB806" s="414" t="str">
        <f t="shared" si="225"/>
        <v>-</v>
      </c>
      <c r="AC806" s="415" t="str">
        <f t="shared" si="226"/>
        <v>-</v>
      </c>
      <c r="AD806" s="415" t="str">
        <f t="shared" si="227"/>
        <v>-</v>
      </c>
      <c r="AE806" s="416" t="str">
        <f t="shared" si="228"/>
        <v>-</v>
      </c>
      <c r="AF806" s="417"/>
      <c r="AG806" s="410" t="str">
        <f t="shared" si="229"/>
        <v>-</v>
      </c>
      <c r="AH806" s="417"/>
      <c r="AI806" s="418" t="str">
        <f t="shared" si="230"/>
        <v>ù</v>
      </c>
      <c r="AJ806" s="419" t="str">
        <f t="shared" si="231"/>
        <v>~</v>
      </c>
      <c r="AK806" s="417"/>
      <c r="AL806" s="414" t="str">
        <f t="shared" si="232"/>
        <v>-</v>
      </c>
      <c r="AM806" s="416" t="str">
        <f t="shared" si="233"/>
        <v>-</v>
      </c>
    </row>
    <row r="807" spans="2:39" ht="15" x14ac:dyDescent="0.3">
      <c r="B807" s="400" t="str">
        <f>IF(MAX(B$7:B806)+1&gt;MAX('Res.Aux.'!$Y$23:$Y$722),"-",MAX(B$7:B806)+1)</f>
        <v>-</v>
      </c>
      <c r="C807" s="401" t="str">
        <f>IF($B807="-","",INDEX('Res.Aux.'!$A$12:$AE$722,MATCH($B807,'Res.Aux.'!$Y$12:$Y$722,0),MATCH(C$6,'Res.Aux.'!$A$14:$AE$14,0)))</f>
        <v/>
      </c>
      <c r="D807" s="402" t="str">
        <f t="shared" si="218"/>
        <v/>
      </c>
      <c r="E807" s="403" t="str">
        <f>IF($B807="-","",INDEX('Res.Aux.'!$A$12:$AE$722,MATCH($B807,'Res.Aux.'!$Y$12:$Y$722,0),MATCH(E$6,'Res.Aux.'!$A$14:$AE$14,0)))</f>
        <v/>
      </c>
      <c r="F807" s="402" t="str">
        <f t="shared" si="219"/>
        <v/>
      </c>
      <c r="G807" s="404" t="str">
        <f>IF($B807="-","",INDEX('Res.Aux.'!$A$12:$AE$722,MATCH($B807,'Res.Aux.'!$Y$12:$Y$722,0),MATCH(G$6,'Res.Aux.'!$A$14:$AE$14,0)))</f>
        <v/>
      </c>
      <c r="H807" s="405" t="str">
        <f>IF($B807="-","",Datos!$I$16)</f>
        <v/>
      </c>
      <c r="I807" s="406" t="str">
        <f>IF($C807="","",Datos!$G$16)</f>
        <v/>
      </c>
      <c r="J807" s="407" t="str">
        <f>IF($B807="-","",INDEX('Res.Aux.'!$A$12:$AE$722,MATCH($B807,'Res.Aux.'!$Y$12:$Y$722,0),MATCH(J$6,'Res.Aux.'!$A$14:$AE$14,0)))</f>
        <v/>
      </c>
      <c r="K807" s="408" t="str">
        <f>IF($C807="","",Datos!$H$26)</f>
        <v/>
      </c>
      <c r="L807" s="409" t="str">
        <f>IF($I807="","",INDEX(Datos!$D$25:$I$33,MATCH('G. VAR. MAKRO'!$M807,Datos!$E$25:$E$33,0),MATCH('G. VAR. MAKRO'!$L$6,Datos!$D$26:$I$26,0)))</f>
        <v/>
      </c>
      <c r="M807" s="407" t="str">
        <f>IF($I807="","",INDEX('Res.Aux.'!$A$12:$AE$722,MATCH($B807,'Res.Aux.'!$Y$12:$Y$722,0),MATCH(M$6,'Res.Aux.'!$A$22:$AE$22,0)))</f>
        <v/>
      </c>
      <c r="N807" s="410" t="str">
        <f>IF($B807="-","",INDEX('Res.Aux.'!$A$12:$AE$722,MATCH($B807,'Res.Aux.'!$Y$12:$Y$722,0),MATCH(N$6,'Res.Aux.'!$A$14:$AE$14,0)))</f>
        <v/>
      </c>
      <c r="O807" s="411"/>
      <c r="P807" s="412" t="str">
        <f t="shared" si="217"/>
        <v/>
      </c>
      <c r="Q807" s="413" t="str">
        <f t="shared" si="220"/>
        <v>ù</v>
      </c>
      <c r="R807" s="414" t="str">
        <f>IF($B807="-","",INDEX('Res.Aux.'!$A$12:$AE$722,MATCH($B807,'Res.Aux.'!$Y$12:$Y$722,0),MATCH(R$6,'Res.Aux.'!$A$15:$AE$15,0)))</f>
        <v/>
      </c>
      <c r="S807" s="415" t="str">
        <f>IF($B807="-","",INDEX('Res.Aux.'!$A$12:$AE$722,MATCH($B807,'Res.Aux.'!$Y$12:$Y$722,0),MATCH(S$6,'Res.Aux.'!$A$15:$AE$15,0)))</f>
        <v/>
      </c>
      <c r="T807" s="415" t="str">
        <f>IF($B807="-","",INDEX('Res.Aux.'!$A$12:$AE$722,MATCH($B807,'Res.Aux.'!$Y$12:$Y$722,0),MATCH(T$6,'Res.Aux.'!$A$15:$AE$15,0)))</f>
        <v/>
      </c>
      <c r="U807" s="416" t="str">
        <f>IF($B807="-","",INDEX('Res.Aux.'!$A$12:$AE$722,MATCH($B807,'Res.Aux.'!$Y$12:$Y$722,0),MATCH(U$6,'Res.Aux.'!$A$15:$AE$15,0)))</f>
        <v/>
      </c>
      <c r="V807" s="417"/>
      <c r="W807" s="414" t="str">
        <f t="shared" si="221"/>
        <v>-</v>
      </c>
      <c r="X807" s="415" t="str">
        <f t="shared" si="222"/>
        <v>-</v>
      </c>
      <c r="Y807" s="415" t="str">
        <f t="shared" si="223"/>
        <v>-</v>
      </c>
      <c r="Z807" s="416" t="str">
        <f t="shared" si="224"/>
        <v>-</v>
      </c>
      <c r="AA807" s="417"/>
      <c r="AB807" s="414" t="str">
        <f t="shared" si="225"/>
        <v>-</v>
      </c>
      <c r="AC807" s="415" t="str">
        <f t="shared" si="226"/>
        <v>-</v>
      </c>
      <c r="AD807" s="415" t="str">
        <f t="shared" si="227"/>
        <v>-</v>
      </c>
      <c r="AE807" s="416" t="str">
        <f t="shared" si="228"/>
        <v>-</v>
      </c>
      <c r="AF807" s="417"/>
      <c r="AG807" s="410" t="str">
        <f t="shared" si="229"/>
        <v>-</v>
      </c>
      <c r="AH807" s="417"/>
      <c r="AI807" s="418" t="str">
        <f t="shared" si="230"/>
        <v>ù</v>
      </c>
      <c r="AJ807" s="419" t="str">
        <f t="shared" si="231"/>
        <v>~</v>
      </c>
      <c r="AK807" s="417"/>
      <c r="AL807" s="414" t="str">
        <f t="shared" si="232"/>
        <v>-</v>
      </c>
      <c r="AM807" s="416" t="str">
        <f t="shared" si="233"/>
        <v>-</v>
      </c>
    </row>
    <row r="808" spans="2:39" ht="15" x14ac:dyDescent="0.3">
      <c r="B808" s="400" t="str">
        <f>IF(MAX(B$7:B807)+1&gt;MAX('Res.Aux.'!$Y$23:$Y$722),"-",MAX(B$7:B807)+1)</f>
        <v>-</v>
      </c>
      <c r="C808" s="401" t="str">
        <f>IF($B808="-","",INDEX('Res.Aux.'!$A$12:$AE$722,MATCH($B808,'Res.Aux.'!$Y$12:$Y$722,0),MATCH(C$6,'Res.Aux.'!$A$14:$AE$14,0)))</f>
        <v/>
      </c>
      <c r="D808" s="402" t="str">
        <f t="shared" si="218"/>
        <v/>
      </c>
      <c r="E808" s="403" t="str">
        <f>IF($B808="-","",INDEX('Res.Aux.'!$A$12:$AE$722,MATCH($B808,'Res.Aux.'!$Y$12:$Y$722,0),MATCH(E$6,'Res.Aux.'!$A$14:$AE$14,0)))</f>
        <v/>
      </c>
      <c r="F808" s="402" t="str">
        <f t="shared" si="219"/>
        <v/>
      </c>
      <c r="G808" s="404" t="str">
        <f>IF($B808="-","",INDEX('Res.Aux.'!$A$12:$AE$722,MATCH($B808,'Res.Aux.'!$Y$12:$Y$722,0),MATCH(G$6,'Res.Aux.'!$A$14:$AE$14,0)))</f>
        <v/>
      </c>
      <c r="H808" s="405" t="str">
        <f>IF($B808="-","",Datos!$I$16)</f>
        <v/>
      </c>
      <c r="I808" s="406" t="str">
        <f>IF($C808="","",Datos!$G$16)</f>
        <v/>
      </c>
      <c r="J808" s="407" t="str">
        <f>IF($B808="-","",INDEX('Res.Aux.'!$A$12:$AE$722,MATCH($B808,'Res.Aux.'!$Y$12:$Y$722,0),MATCH(J$6,'Res.Aux.'!$A$14:$AE$14,0)))</f>
        <v/>
      </c>
      <c r="K808" s="408" t="str">
        <f>IF($C808="","",Datos!$H$26)</f>
        <v/>
      </c>
      <c r="L808" s="409" t="str">
        <f>IF($I808="","",INDEX(Datos!$D$25:$I$33,MATCH('G. VAR. MAKRO'!$M808,Datos!$E$25:$E$33,0),MATCH('G. VAR. MAKRO'!$L$6,Datos!$D$26:$I$26,0)))</f>
        <v/>
      </c>
      <c r="M808" s="407" t="str">
        <f>IF($I808="","",INDEX('Res.Aux.'!$A$12:$AE$722,MATCH($B808,'Res.Aux.'!$Y$12:$Y$722,0),MATCH(M$6,'Res.Aux.'!$A$22:$AE$22,0)))</f>
        <v/>
      </c>
      <c r="N808" s="410" t="str">
        <f>IF($B808="-","",INDEX('Res.Aux.'!$A$12:$AE$722,MATCH($B808,'Res.Aux.'!$Y$12:$Y$722,0),MATCH(N$6,'Res.Aux.'!$A$14:$AE$14,0)))</f>
        <v/>
      </c>
      <c r="O808" s="411"/>
      <c r="P808" s="412" t="str">
        <f t="shared" si="217"/>
        <v/>
      </c>
      <c r="Q808" s="413" t="str">
        <f t="shared" si="220"/>
        <v>ù</v>
      </c>
      <c r="R808" s="414" t="str">
        <f>IF($B808="-","",INDEX('Res.Aux.'!$A$12:$AE$722,MATCH($B808,'Res.Aux.'!$Y$12:$Y$722,0),MATCH(R$6,'Res.Aux.'!$A$15:$AE$15,0)))</f>
        <v/>
      </c>
      <c r="S808" s="415" t="str">
        <f>IF($B808="-","",INDEX('Res.Aux.'!$A$12:$AE$722,MATCH($B808,'Res.Aux.'!$Y$12:$Y$722,0),MATCH(S$6,'Res.Aux.'!$A$15:$AE$15,0)))</f>
        <v/>
      </c>
      <c r="T808" s="415" t="str">
        <f>IF($B808="-","",INDEX('Res.Aux.'!$A$12:$AE$722,MATCH($B808,'Res.Aux.'!$Y$12:$Y$722,0),MATCH(T$6,'Res.Aux.'!$A$15:$AE$15,0)))</f>
        <v/>
      </c>
      <c r="U808" s="416" t="str">
        <f>IF($B808="-","",INDEX('Res.Aux.'!$A$12:$AE$722,MATCH($B808,'Res.Aux.'!$Y$12:$Y$722,0),MATCH(U$6,'Res.Aux.'!$A$15:$AE$15,0)))</f>
        <v/>
      </c>
      <c r="V808" s="417"/>
      <c r="W808" s="414" t="str">
        <f t="shared" si="221"/>
        <v>-</v>
      </c>
      <c r="X808" s="415" t="str">
        <f t="shared" si="222"/>
        <v>-</v>
      </c>
      <c r="Y808" s="415" t="str">
        <f t="shared" si="223"/>
        <v>-</v>
      </c>
      <c r="Z808" s="416" t="str">
        <f t="shared" si="224"/>
        <v>-</v>
      </c>
      <c r="AA808" s="417"/>
      <c r="AB808" s="414" t="str">
        <f t="shared" si="225"/>
        <v>-</v>
      </c>
      <c r="AC808" s="415" t="str">
        <f t="shared" si="226"/>
        <v>-</v>
      </c>
      <c r="AD808" s="415" t="str">
        <f t="shared" si="227"/>
        <v>-</v>
      </c>
      <c r="AE808" s="416" t="str">
        <f t="shared" si="228"/>
        <v>-</v>
      </c>
      <c r="AF808" s="417"/>
      <c r="AG808" s="410" t="str">
        <f t="shared" si="229"/>
        <v>-</v>
      </c>
      <c r="AH808" s="417"/>
      <c r="AI808" s="418" t="str">
        <f t="shared" si="230"/>
        <v>ù</v>
      </c>
      <c r="AJ808" s="419" t="str">
        <f t="shared" si="231"/>
        <v>~</v>
      </c>
      <c r="AK808" s="417"/>
      <c r="AL808" s="414" t="str">
        <f t="shared" si="232"/>
        <v>-</v>
      </c>
      <c r="AM808" s="416" t="str">
        <f t="shared" si="233"/>
        <v>-</v>
      </c>
    </row>
    <row r="809" spans="2:39" ht="15" x14ac:dyDescent="0.3">
      <c r="B809" s="400" t="str">
        <f>IF(MAX(B$7:B808)+1&gt;MAX('Res.Aux.'!$Y$23:$Y$722),"-",MAX(B$7:B808)+1)</f>
        <v>-</v>
      </c>
      <c r="C809" s="401" t="str">
        <f>IF($B809="-","",INDEX('Res.Aux.'!$A$12:$AE$722,MATCH($B809,'Res.Aux.'!$Y$12:$Y$722,0),MATCH(C$6,'Res.Aux.'!$A$14:$AE$14,0)))</f>
        <v/>
      </c>
      <c r="D809" s="402" t="str">
        <f t="shared" si="218"/>
        <v/>
      </c>
      <c r="E809" s="403" t="str">
        <f>IF($B809="-","",INDEX('Res.Aux.'!$A$12:$AE$722,MATCH($B809,'Res.Aux.'!$Y$12:$Y$722,0),MATCH(E$6,'Res.Aux.'!$A$14:$AE$14,0)))</f>
        <v/>
      </c>
      <c r="F809" s="402" t="str">
        <f t="shared" si="219"/>
        <v/>
      </c>
      <c r="G809" s="404" t="str">
        <f>IF($B809="-","",INDEX('Res.Aux.'!$A$12:$AE$722,MATCH($B809,'Res.Aux.'!$Y$12:$Y$722,0),MATCH(G$6,'Res.Aux.'!$A$14:$AE$14,0)))</f>
        <v/>
      </c>
      <c r="H809" s="405" t="str">
        <f>IF($B809="-","",Datos!$I$16)</f>
        <v/>
      </c>
      <c r="I809" s="406" t="str">
        <f>IF($C809="","",Datos!$G$16)</f>
        <v/>
      </c>
      <c r="J809" s="407" t="str">
        <f>IF($B809="-","",INDEX('Res.Aux.'!$A$12:$AE$722,MATCH($B809,'Res.Aux.'!$Y$12:$Y$722,0),MATCH(J$6,'Res.Aux.'!$A$14:$AE$14,0)))</f>
        <v/>
      </c>
      <c r="K809" s="408" t="str">
        <f>IF($C809="","",Datos!$H$26)</f>
        <v/>
      </c>
      <c r="L809" s="409" t="str">
        <f>IF($I809="","",INDEX(Datos!$D$25:$I$33,MATCH('G. VAR. MAKRO'!$M809,Datos!$E$25:$E$33,0),MATCH('G. VAR. MAKRO'!$L$6,Datos!$D$26:$I$26,0)))</f>
        <v/>
      </c>
      <c r="M809" s="407" t="str">
        <f>IF($I809="","",INDEX('Res.Aux.'!$A$12:$AE$722,MATCH($B809,'Res.Aux.'!$Y$12:$Y$722,0),MATCH(M$6,'Res.Aux.'!$A$22:$AE$22,0)))</f>
        <v/>
      </c>
      <c r="N809" s="410" t="str">
        <f>IF($B809="-","",INDEX('Res.Aux.'!$A$12:$AE$722,MATCH($B809,'Res.Aux.'!$Y$12:$Y$722,0),MATCH(N$6,'Res.Aux.'!$A$14:$AE$14,0)))</f>
        <v/>
      </c>
      <c r="O809" s="411"/>
      <c r="P809" s="412" t="str">
        <f t="shared" si="217"/>
        <v/>
      </c>
      <c r="Q809" s="413" t="str">
        <f t="shared" si="220"/>
        <v>ù</v>
      </c>
      <c r="R809" s="414" t="str">
        <f>IF($B809="-","",INDEX('Res.Aux.'!$A$12:$AE$722,MATCH($B809,'Res.Aux.'!$Y$12:$Y$722,0),MATCH(R$6,'Res.Aux.'!$A$15:$AE$15,0)))</f>
        <v/>
      </c>
      <c r="S809" s="415" t="str">
        <f>IF($B809="-","",INDEX('Res.Aux.'!$A$12:$AE$722,MATCH($B809,'Res.Aux.'!$Y$12:$Y$722,0),MATCH(S$6,'Res.Aux.'!$A$15:$AE$15,0)))</f>
        <v/>
      </c>
      <c r="T809" s="415" t="str">
        <f>IF($B809="-","",INDEX('Res.Aux.'!$A$12:$AE$722,MATCH($B809,'Res.Aux.'!$Y$12:$Y$722,0),MATCH(T$6,'Res.Aux.'!$A$15:$AE$15,0)))</f>
        <v/>
      </c>
      <c r="U809" s="416" t="str">
        <f>IF($B809="-","",INDEX('Res.Aux.'!$A$12:$AE$722,MATCH($B809,'Res.Aux.'!$Y$12:$Y$722,0),MATCH(U$6,'Res.Aux.'!$A$15:$AE$15,0)))</f>
        <v/>
      </c>
      <c r="V809" s="417"/>
      <c r="W809" s="414" t="str">
        <f t="shared" si="221"/>
        <v>-</v>
      </c>
      <c r="X809" s="415" t="str">
        <f t="shared" si="222"/>
        <v>-</v>
      </c>
      <c r="Y809" s="415" t="str">
        <f t="shared" si="223"/>
        <v>-</v>
      </c>
      <c r="Z809" s="416" t="str">
        <f t="shared" si="224"/>
        <v>-</v>
      </c>
      <c r="AA809" s="417"/>
      <c r="AB809" s="414" t="str">
        <f t="shared" si="225"/>
        <v>-</v>
      </c>
      <c r="AC809" s="415" t="str">
        <f t="shared" si="226"/>
        <v>-</v>
      </c>
      <c r="AD809" s="415" t="str">
        <f t="shared" si="227"/>
        <v>-</v>
      </c>
      <c r="AE809" s="416" t="str">
        <f t="shared" si="228"/>
        <v>-</v>
      </c>
      <c r="AF809" s="417"/>
      <c r="AG809" s="410" t="str">
        <f t="shared" si="229"/>
        <v>-</v>
      </c>
      <c r="AH809" s="417"/>
      <c r="AI809" s="418" t="str">
        <f t="shared" si="230"/>
        <v>ù</v>
      </c>
      <c r="AJ809" s="419" t="str">
        <f t="shared" si="231"/>
        <v>~</v>
      </c>
      <c r="AK809" s="417"/>
      <c r="AL809" s="414" t="str">
        <f t="shared" si="232"/>
        <v>-</v>
      </c>
      <c r="AM809" s="416" t="str">
        <f t="shared" si="233"/>
        <v>-</v>
      </c>
    </row>
    <row r="810" spans="2:39" ht="15" x14ac:dyDescent="0.3">
      <c r="B810" s="400" t="str">
        <f>IF(MAX(B$7:B809)+1&gt;MAX('Res.Aux.'!$Y$23:$Y$722),"-",MAX(B$7:B809)+1)</f>
        <v>-</v>
      </c>
      <c r="C810" s="401" t="str">
        <f>IF($B810="-","",INDEX('Res.Aux.'!$A$12:$AE$722,MATCH($B810,'Res.Aux.'!$Y$12:$Y$722,0),MATCH(C$6,'Res.Aux.'!$A$14:$AE$14,0)))</f>
        <v/>
      </c>
      <c r="D810" s="402" t="str">
        <f t="shared" si="218"/>
        <v/>
      </c>
      <c r="E810" s="403" t="str">
        <f>IF($B810="-","",INDEX('Res.Aux.'!$A$12:$AE$722,MATCH($B810,'Res.Aux.'!$Y$12:$Y$722,0),MATCH(E$6,'Res.Aux.'!$A$14:$AE$14,0)))</f>
        <v/>
      </c>
      <c r="F810" s="402" t="str">
        <f t="shared" si="219"/>
        <v/>
      </c>
      <c r="G810" s="404" t="str">
        <f>IF($B810="-","",INDEX('Res.Aux.'!$A$12:$AE$722,MATCH($B810,'Res.Aux.'!$Y$12:$Y$722,0),MATCH(G$6,'Res.Aux.'!$A$14:$AE$14,0)))</f>
        <v/>
      </c>
      <c r="H810" s="405" t="str">
        <f>IF($B810="-","",Datos!$I$16)</f>
        <v/>
      </c>
      <c r="I810" s="406" t="str">
        <f>IF($C810="","",Datos!$G$16)</f>
        <v/>
      </c>
      <c r="J810" s="407" t="str">
        <f>IF($B810="-","",INDEX('Res.Aux.'!$A$12:$AE$722,MATCH($B810,'Res.Aux.'!$Y$12:$Y$722,0),MATCH(J$6,'Res.Aux.'!$A$14:$AE$14,0)))</f>
        <v/>
      </c>
      <c r="K810" s="408" t="str">
        <f>IF($C810="","",Datos!$H$26)</f>
        <v/>
      </c>
      <c r="L810" s="409" t="str">
        <f>IF($I810="","",INDEX(Datos!$D$25:$I$33,MATCH('G. VAR. MAKRO'!$M810,Datos!$E$25:$E$33,0),MATCH('G. VAR. MAKRO'!$L$6,Datos!$D$26:$I$26,0)))</f>
        <v/>
      </c>
      <c r="M810" s="407" t="str">
        <f>IF($I810="","",INDEX('Res.Aux.'!$A$12:$AE$722,MATCH($B810,'Res.Aux.'!$Y$12:$Y$722,0),MATCH(M$6,'Res.Aux.'!$A$22:$AE$22,0)))</f>
        <v/>
      </c>
      <c r="N810" s="410" t="str">
        <f>IF($B810="-","",INDEX('Res.Aux.'!$A$12:$AE$722,MATCH($B810,'Res.Aux.'!$Y$12:$Y$722,0),MATCH(N$6,'Res.Aux.'!$A$14:$AE$14,0)))</f>
        <v/>
      </c>
      <c r="O810" s="411"/>
      <c r="P810" s="412" t="str">
        <f t="shared" si="217"/>
        <v/>
      </c>
      <c r="Q810" s="413" t="str">
        <f t="shared" si="220"/>
        <v>ù</v>
      </c>
      <c r="R810" s="414" t="str">
        <f>IF($B810="-","",INDEX('Res.Aux.'!$A$12:$AE$722,MATCH($B810,'Res.Aux.'!$Y$12:$Y$722,0),MATCH(R$6,'Res.Aux.'!$A$15:$AE$15,0)))</f>
        <v/>
      </c>
      <c r="S810" s="415" t="str">
        <f>IF($B810="-","",INDEX('Res.Aux.'!$A$12:$AE$722,MATCH($B810,'Res.Aux.'!$Y$12:$Y$722,0),MATCH(S$6,'Res.Aux.'!$A$15:$AE$15,0)))</f>
        <v/>
      </c>
      <c r="T810" s="415" t="str">
        <f>IF($B810="-","",INDEX('Res.Aux.'!$A$12:$AE$722,MATCH($B810,'Res.Aux.'!$Y$12:$Y$722,0),MATCH(T$6,'Res.Aux.'!$A$15:$AE$15,0)))</f>
        <v/>
      </c>
      <c r="U810" s="416" t="str">
        <f>IF($B810="-","",INDEX('Res.Aux.'!$A$12:$AE$722,MATCH($B810,'Res.Aux.'!$Y$12:$Y$722,0),MATCH(U$6,'Res.Aux.'!$A$15:$AE$15,0)))</f>
        <v/>
      </c>
      <c r="V810" s="417"/>
      <c r="W810" s="414" t="str">
        <f t="shared" si="221"/>
        <v>-</v>
      </c>
      <c r="X810" s="415" t="str">
        <f t="shared" si="222"/>
        <v>-</v>
      </c>
      <c r="Y810" s="415" t="str">
        <f t="shared" si="223"/>
        <v>-</v>
      </c>
      <c r="Z810" s="416" t="str">
        <f t="shared" si="224"/>
        <v>-</v>
      </c>
      <c r="AA810" s="417"/>
      <c r="AB810" s="414" t="str">
        <f t="shared" si="225"/>
        <v>-</v>
      </c>
      <c r="AC810" s="415" t="str">
        <f t="shared" si="226"/>
        <v>-</v>
      </c>
      <c r="AD810" s="415" t="str">
        <f t="shared" si="227"/>
        <v>-</v>
      </c>
      <c r="AE810" s="416" t="str">
        <f t="shared" si="228"/>
        <v>-</v>
      </c>
      <c r="AF810" s="417"/>
      <c r="AG810" s="410" t="str">
        <f t="shared" si="229"/>
        <v>-</v>
      </c>
      <c r="AH810" s="417"/>
      <c r="AI810" s="418" t="str">
        <f t="shared" si="230"/>
        <v>ù</v>
      </c>
      <c r="AJ810" s="419" t="str">
        <f t="shared" si="231"/>
        <v>~</v>
      </c>
      <c r="AK810" s="417"/>
      <c r="AL810" s="414" t="str">
        <f t="shared" si="232"/>
        <v>-</v>
      </c>
      <c r="AM810" s="416" t="str">
        <f t="shared" si="233"/>
        <v>-</v>
      </c>
    </row>
    <row r="811" spans="2:39" ht="15" x14ac:dyDescent="0.3">
      <c r="B811" s="400" t="str">
        <f>IF(MAX(B$7:B810)+1&gt;MAX('Res.Aux.'!$Y$23:$Y$722),"-",MAX(B$7:B810)+1)</f>
        <v>-</v>
      </c>
      <c r="C811" s="401" t="str">
        <f>IF($B811="-","",INDEX('Res.Aux.'!$A$12:$AE$722,MATCH($B811,'Res.Aux.'!$Y$12:$Y$722,0),MATCH(C$6,'Res.Aux.'!$A$14:$AE$14,0)))</f>
        <v/>
      </c>
      <c r="D811" s="402" t="str">
        <f t="shared" si="218"/>
        <v/>
      </c>
      <c r="E811" s="403" t="str">
        <f>IF($B811="-","",INDEX('Res.Aux.'!$A$12:$AE$722,MATCH($B811,'Res.Aux.'!$Y$12:$Y$722,0),MATCH(E$6,'Res.Aux.'!$A$14:$AE$14,0)))</f>
        <v/>
      </c>
      <c r="F811" s="402" t="str">
        <f t="shared" si="219"/>
        <v/>
      </c>
      <c r="G811" s="404" t="str">
        <f>IF($B811="-","",INDEX('Res.Aux.'!$A$12:$AE$722,MATCH($B811,'Res.Aux.'!$Y$12:$Y$722,0),MATCH(G$6,'Res.Aux.'!$A$14:$AE$14,0)))</f>
        <v/>
      </c>
      <c r="H811" s="405" t="str">
        <f>IF($B811="-","",Datos!$I$16)</f>
        <v/>
      </c>
      <c r="I811" s="406" t="str">
        <f>IF($C811="","",Datos!$G$16)</f>
        <v/>
      </c>
      <c r="J811" s="407" t="str">
        <f>IF($B811="-","",INDEX('Res.Aux.'!$A$12:$AE$722,MATCH($B811,'Res.Aux.'!$Y$12:$Y$722,0),MATCH(J$6,'Res.Aux.'!$A$14:$AE$14,0)))</f>
        <v/>
      </c>
      <c r="K811" s="408" t="str">
        <f>IF($C811="","",Datos!$H$26)</f>
        <v/>
      </c>
      <c r="L811" s="409" t="str">
        <f>IF($I811="","",INDEX(Datos!$D$25:$I$33,MATCH('G. VAR. MAKRO'!$M811,Datos!$E$25:$E$33,0),MATCH('G. VAR. MAKRO'!$L$6,Datos!$D$26:$I$26,0)))</f>
        <v/>
      </c>
      <c r="M811" s="407" t="str">
        <f>IF($I811="","",INDEX('Res.Aux.'!$A$12:$AE$722,MATCH($B811,'Res.Aux.'!$Y$12:$Y$722,0),MATCH(M$6,'Res.Aux.'!$A$22:$AE$22,0)))</f>
        <v/>
      </c>
      <c r="N811" s="410" t="str">
        <f>IF($B811="-","",INDEX('Res.Aux.'!$A$12:$AE$722,MATCH($B811,'Res.Aux.'!$Y$12:$Y$722,0),MATCH(N$6,'Res.Aux.'!$A$14:$AE$14,0)))</f>
        <v/>
      </c>
      <c r="O811" s="411"/>
      <c r="P811" s="412" t="str">
        <f t="shared" si="217"/>
        <v/>
      </c>
      <c r="Q811" s="413" t="str">
        <f t="shared" si="220"/>
        <v>ù</v>
      </c>
      <c r="R811" s="414" t="str">
        <f>IF($B811="-","",INDEX('Res.Aux.'!$A$12:$AE$722,MATCH($B811,'Res.Aux.'!$Y$12:$Y$722,0),MATCH(R$6,'Res.Aux.'!$A$15:$AE$15,0)))</f>
        <v/>
      </c>
      <c r="S811" s="415" t="str">
        <f>IF($B811="-","",INDEX('Res.Aux.'!$A$12:$AE$722,MATCH($B811,'Res.Aux.'!$Y$12:$Y$722,0),MATCH(S$6,'Res.Aux.'!$A$15:$AE$15,0)))</f>
        <v/>
      </c>
      <c r="T811" s="415" t="str">
        <f>IF($B811="-","",INDEX('Res.Aux.'!$A$12:$AE$722,MATCH($B811,'Res.Aux.'!$Y$12:$Y$722,0),MATCH(T$6,'Res.Aux.'!$A$15:$AE$15,0)))</f>
        <v/>
      </c>
      <c r="U811" s="416" t="str">
        <f>IF($B811="-","",INDEX('Res.Aux.'!$A$12:$AE$722,MATCH($B811,'Res.Aux.'!$Y$12:$Y$722,0),MATCH(U$6,'Res.Aux.'!$A$15:$AE$15,0)))</f>
        <v/>
      </c>
      <c r="V811" s="417"/>
      <c r="W811" s="414" t="str">
        <f t="shared" si="221"/>
        <v>-</v>
      </c>
      <c r="X811" s="415" t="str">
        <f t="shared" si="222"/>
        <v>-</v>
      </c>
      <c r="Y811" s="415" t="str">
        <f t="shared" si="223"/>
        <v>-</v>
      </c>
      <c r="Z811" s="416" t="str">
        <f t="shared" si="224"/>
        <v>-</v>
      </c>
      <c r="AA811" s="417"/>
      <c r="AB811" s="414" t="str">
        <f t="shared" si="225"/>
        <v>-</v>
      </c>
      <c r="AC811" s="415" t="str">
        <f t="shared" si="226"/>
        <v>-</v>
      </c>
      <c r="AD811" s="415" t="str">
        <f t="shared" si="227"/>
        <v>-</v>
      </c>
      <c r="AE811" s="416" t="str">
        <f t="shared" si="228"/>
        <v>-</v>
      </c>
      <c r="AF811" s="417"/>
      <c r="AG811" s="410" t="str">
        <f t="shared" si="229"/>
        <v>-</v>
      </c>
      <c r="AH811" s="417"/>
      <c r="AI811" s="418" t="str">
        <f t="shared" si="230"/>
        <v>ù</v>
      </c>
      <c r="AJ811" s="419" t="str">
        <f t="shared" si="231"/>
        <v>~</v>
      </c>
      <c r="AK811" s="417"/>
      <c r="AL811" s="414" t="str">
        <f t="shared" si="232"/>
        <v>-</v>
      </c>
      <c r="AM811" s="416" t="str">
        <f t="shared" si="233"/>
        <v>-</v>
      </c>
    </row>
    <row r="812" spans="2:39" ht="15" x14ac:dyDescent="0.3">
      <c r="B812" s="400" t="str">
        <f>IF(MAX(B$7:B811)+1&gt;MAX('Res.Aux.'!$Y$23:$Y$722),"-",MAX(B$7:B811)+1)</f>
        <v>-</v>
      </c>
      <c r="C812" s="401" t="str">
        <f>IF($B812="-","",INDEX('Res.Aux.'!$A$12:$AE$722,MATCH($B812,'Res.Aux.'!$Y$12:$Y$722,0),MATCH(C$6,'Res.Aux.'!$A$14:$AE$14,0)))</f>
        <v/>
      </c>
      <c r="D812" s="402" t="str">
        <f t="shared" si="218"/>
        <v/>
      </c>
      <c r="E812" s="403" t="str">
        <f>IF($B812="-","",INDEX('Res.Aux.'!$A$12:$AE$722,MATCH($B812,'Res.Aux.'!$Y$12:$Y$722,0),MATCH(E$6,'Res.Aux.'!$A$14:$AE$14,0)))</f>
        <v/>
      </c>
      <c r="F812" s="402" t="str">
        <f t="shared" si="219"/>
        <v/>
      </c>
      <c r="G812" s="404" t="str">
        <f>IF($B812="-","",INDEX('Res.Aux.'!$A$12:$AE$722,MATCH($B812,'Res.Aux.'!$Y$12:$Y$722,0),MATCH(G$6,'Res.Aux.'!$A$14:$AE$14,0)))</f>
        <v/>
      </c>
      <c r="H812" s="405" t="str">
        <f>IF($B812="-","",Datos!$I$16)</f>
        <v/>
      </c>
      <c r="I812" s="406" t="str">
        <f>IF($C812="","",Datos!$G$16)</f>
        <v/>
      </c>
      <c r="J812" s="407" t="str">
        <f>IF($B812="-","",INDEX('Res.Aux.'!$A$12:$AE$722,MATCH($B812,'Res.Aux.'!$Y$12:$Y$722,0),MATCH(J$6,'Res.Aux.'!$A$14:$AE$14,0)))</f>
        <v/>
      </c>
      <c r="K812" s="408" t="str">
        <f>IF($C812="","",Datos!$H$26)</f>
        <v/>
      </c>
      <c r="L812" s="409" t="str">
        <f>IF($I812="","",INDEX(Datos!$D$25:$I$33,MATCH('G. VAR. MAKRO'!$M812,Datos!$E$25:$E$33,0),MATCH('G. VAR. MAKRO'!$L$6,Datos!$D$26:$I$26,0)))</f>
        <v/>
      </c>
      <c r="M812" s="407" t="str">
        <f>IF($I812="","",INDEX('Res.Aux.'!$A$12:$AE$722,MATCH($B812,'Res.Aux.'!$Y$12:$Y$722,0),MATCH(M$6,'Res.Aux.'!$A$22:$AE$22,0)))</f>
        <v/>
      </c>
      <c r="N812" s="410" t="str">
        <f>IF($B812="-","",INDEX('Res.Aux.'!$A$12:$AE$722,MATCH($B812,'Res.Aux.'!$Y$12:$Y$722,0),MATCH(N$6,'Res.Aux.'!$A$14:$AE$14,0)))</f>
        <v/>
      </c>
      <c r="O812" s="411"/>
      <c r="P812" s="412" t="str">
        <f t="shared" si="217"/>
        <v/>
      </c>
      <c r="Q812" s="413" t="str">
        <f t="shared" si="220"/>
        <v>ù</v>
      </c>
      <c r="R812" s="414" t="str">
        <f>IF($B812="-","",INDEX('Res.Aux.'!$A$12:$AE$722,MATCH($B812,'Res.Aux.'!$Y$12:$Y$722,0),MATCH(R$6,'Res.Aux.'!$A$15:$AE$15,0)))</f>
        <v/>
      </c>
      <c r="S812" s="415" t="str">
        <f>IF($B812="-","",INDEX('Res.Aux.'!$A$12:$AE$722,MATCH($B812,'Res.Aux.'!$Y$12:$Y$722,0),MATCH(S$6,'Res.Aux.'!$A$15:$AE$15,0)))</f>
        <v/>
      </c>
      <c r="T812" s="415" t="str">
        <f>IF($B812="-","",INDEX('Res.Aux.'!$A$12:$AE$722,MATCH($B812,'Res.Aux.'!$Y$12:$Y$722,0),MATCH(T$6,'Res.Aux.'!$A$15:$AE$15,0)))</f>
        <v/>
      </c>
      <c r="U812" s="416" t="str">
        <f>IF($B812="-","",INDEX('Res.Aux.'!$A$12:$AE$722,MATCH($B812,'Res.Aux.'!$Y$12:$Y$722,0),MATCH(U$6,'Res.Aux.'!$A$15:$AE$15,0)))</f>
        <v/>
      </c>
      <c r="V812" s="417"/>
      <c r="W812" s="414" t="str">
        <f t="shared" si="221"/>
        <v>-</v>
      </c>
      <c r="X812" s="415" t="str">
        <f t="shared" si="222"/>
        <v>-</v>
      </c>
      <c r="Y812" s="415" t="str">
        <f t="shared" si="223"/>
        <v>-</v>
      </c>
      <c r="Z812" s="416" t="str">
        <f t="shared" si="224"/>
        <v>-</v>
      </c>
      <c r="AA812" s="417"/>
      <c r="AB812" s="414" t="str">
        <f t="shared" si="225"/>
        <v>-</v>
      </c>
      <c r="AC812" s="415" t="str">
        <f t="shared" si="226"/>
        <v>-</v>
      </c>
      <c r="AD812" s="415" t="str">
        <f t="shared" si="227"/>
        <v>-</v>
      </c>
      <c r="AE812" s="416" t="str">
        <f t="shared" si="228"/>
        <v>-</v>
      </c>
      <c r="AF812" s="417"/>
      <c r="AG812" s="410" t="str">
        <f t="shared" si="229"/>
        <v>-</v>
      </c>
      <c r="AH812" s="417"/>
      <c r="AI812" s="418" t="str">
        <f t="shared" si="230"/>
        <v>ù</v>
      </c>
      <c r="AJ812" s="419" t="str">
        <f t="shared" si="231"/>
        <v>~</v>
      </c>
      <c r="AK812" s="417"/>
      <c r="AL812" s="414" t="str">
        <f t="shared" si="232"/>
        <v>-</v>
      </c>
      <c r="AM812" s="416" t="str">
        <f t="shared" si="233"/>
        <v>-</v>
      </c>
    </row>
    <row r="813" spans="2:39" ht="15" x14ac:dyDescent="0.3">
      <c r="B813" s="400" t="str">
        <f>IF(MAX(B$7:B812)+1&gt;MAX('Res.Aux.'!$Y$23:$Y$722),"-",MAX(B$7:B812)+1)</f>
        <v>-</v>
      </c>
      <c r="C813" s="401" t="str">
        <f>IF($B813="-","",INDEX('Res.Aux.'!$A$12:$AE$722,MATCH($B813,'Res.Aux.'!$Y$12:$Y$722,0),MATCH(C$6,'Res.Aux.'!$A$14:$AE$14,0)))</f>
        <v/>
      </c>
      <c r="D813" s="402" t="str">
        <f t="shared" si="218"/>
        <v/>
      </c>
      <c r="E813" s="403" t="str">
        <f>IF($B813="-","",INDEX('Res.Aux.'!$A$12:$AE$722,MATCH($B813,'Res.Aux.'!$Y$12:$Y$722,0),MATCH(E$6,'Res.Aux.'!$A$14:$AE$14,0)))</f>
        <v/>
      </c>
      <c r="F813" s="402" t="str">
        <f t="shared" si="219"/>
        <v/>
      </c>
      <c r="G813" s="404" t="str">
        <f>IF($B813="-","",INDEX('Res.Aux.'!$A$12:$AE$722,MATCH($B813,'Res.Aux.'!$Y$12:$Y$722,0),MATCH(G$6,'Res.Aux.'!$A$14:$AE$14,0)))</f>
        <v/>
      </c>
      <c r="H813" s="405" t="str">
        <f>IF($B813="-","",Datos!$I$16)</f>
        <v/>
      </c>
      <c r="I813" s="406" t="str">
        <f>IF($C813="","",Datos!$G$16)</f>
        <v/>
      </c>
      <c r="J813" s="407" t="str">
        <f>IF($B813="-","",INDEX('Res.Aux.'!$A$12:$AE$722,MATCH($B813,'Res.Aux.'!$Y$12:$Y$722,0),MATCH(J$6,'Res.Aux.'!$A$14:$AE$14,0)))</f>
        <v/>
      </c>
      <c r="K813" s="408" t="str">
        <f>IF($C813="","",Datos!$H$26)</f>
        <v/>
      </c>
      <c r="L813" s="409" t="str">
        <f>IF($I813="","",INDEX(Datos!$D$25:$I$33,MATCH('G. VAR. MAKRO'!$M813,Datos!$E$25:$E$33,0),MATCH('G. VAR. MAKRO'!$L$6,Datos!$D$26:$I$26,0)))</f>
        <v/>
      </c>
      <c r="M813" s="407" t="str">
        <f>IF($I813="","",INDEX('Res.Aux.'!$A$12:$AE$722,MATCH($B813,'Res.Aux.'!$Y$12:$Y$722,0),MATCH(M$6,'Res.Aux.'!$A$22:$AE$22,0)))</f>
        <v/>
      </c>
      <c r="N813" s="410" t="str">
        <f>IF($B813="-","",INDEX('Res.Aux.'!$A$12:$AE$722,MATCH($B813,'Res.Aux.'!$Y$12:$Y$722,0),MATCH(N$6,'Res.Aux.'!$A$14:$AE$14,0)))</f>
        <v/>
      </c>
      <c r="O813" s="411"/>
      <c r="P813" s="412" t="str">
        <f t="shared" si="217"/>
        <v/>
      </c>
      <c r="Q813" s="413" t="str">
        <f t="shared" si="220"/>
        <v>ù</v>
      </c>
      <c r="R813" s="414" t="str">
        <f>IF($B813="-","",INDEX('Res.Aux.'!$A$12:$AE$722,MATCH($B813,'Res.Aux.'!$Y$12:$Y$722,0),MATCH(R$6,'Res.Aux.'!$A$15:$AE$15,0)))</f>
        <v/>
      </c>
      <c r="S813" s="415" t="str">
        <f>IF($B813="-","",INDEX('Res.Aux.'!$A$12:$AE$722,MATCH($B813,'Res.Aux.'!$Y$12:$Y$722,0),MATCH(S$6,'Res.Aux.'!$A$15:$AE$15,0)))</f>
        <v/>
      </c>
      <c r="T813" s="415" t="str">
        <f>IF($B813="-","",INDEX('Res.Aux.'!$A$12:$AE$722,MATCH($B813,'Res.Aux.'!$Y$12:$Y$722,0),MATCH(T$6,'Res.Aux.'!$A$15:$AE$15,0)))</f>
        <v/>
      </c>
      <c r="U813" s="416" t="str">
        <f>IF($B813="-","",INDEX('Res.Aux.'!$A$12:$AE$722,MATCH($B813,'Res.Aux.'!$Y$12:$Y$722,0),MATCH(U$6,'Res.Aux.'!$A$15:$AE$15,0)))</f>
        <v/>
      </c>
      <c r="V813" s="417"/>
      <c r="W813" s="414" t="str">
        <f t="shared" si="221"/>
        <v>-</v>
      </c>
      <c r="X813" s="415" t="str">
        <f t="shared" si="222"/>
        <v>-</v>
      </c>
      <c r="Y813" s="415" t="str">
        <f t="shared" si="223"/>
        <v>-</v>
      </c>
      <c r="Z813" s="416" t="str">
        <f t="shared" si="224"/>
        <v>-</v>
      </c>
      <c r="AA813" s="417"/>
      <c r="AB813" s="414" t="str">
        <f t="shared" si="225"/>
        <v>-</v>
      </c>
      <c r="AC813" s="415" t="str">
        <f t="shared" si="226"/>
        <v>-</v>
      </c>
      <c r="AD813" s="415" t="str">
        <f t="shared" si="227"/>
        <v>-</v>
      </c>
      <c r="AE813" s="416" t="str">
        <f t="shared" si="228"/>
        <v>-</v>
      </c>
      <c r="AF813" s="417"/>
      <c r="AG813" s="410" t="str">
        <f t="shared" si="229"/>
        <v>-</v>
      </c>
      <c r="AH813" s="417"/>
      <c r="AI813" s="418" t="str">
        <f t="shared" si="230"/>
        <v>ù</v>
      </c>
      <c r="AJ813" s="419" t="str">
        <f t="shared" si="231"/>
        <v>~</v>
      </c>
      <c r="AK813" s="417"/>
      <c r="AL813" s="414" t="str">
        <f t="shared" si="232"/>
        <v>-</v>
      </c>
      <c r="AM813" s="416" t="str">
        <f t="shared" si="233"/>
        <v>-</v>
      </c>
    </row>
    <row r="814" spans="2:39" ht="15" x14ac:dyDescent="0.3">
      <c r="B814" s="400" t="str">
        <f>IF(MAX(B$7:B813)+1&gt;MAX('Res.Aux.'!$Y$23:$Y$722),"-",MAX(B$7:B813)+1)</f>
        <v>-</v>
      </c>
      <c r="C814" s="401" t="str">
        <f>IF($B814="-","",INDEX('Res.Aux.'!$A$12:$AE$722,MATCH($B814,'Res.Aux.'!$Y$12:$Y$722,0),MATCH(C$6,'Res.Aux.'!$A$14:$AE$14,0)))</f>
        <v/>
      </c>
      <c r="D814" s="402" t="str">
        <f t="shared" si="218"/>
        <v/>
      </c>
      <c r="E814" s="403" t="str">
        <f>IF($B814="-","",INDEX('Res.Aux.'!$A$12:$AE$722,MATCH($B814,'Res.Aux.'!$Y$12:$Y$722,0),MATCH(E$6,'Res.Aux.'!$A$14:$AE$14,0)))</f>
        <v/>
      </c>
      <c r="F814" s="402" t="str">
        <f t="shared" si="219"/>
        <v/>
      </c>
      <c r="G814" s="404" t="str">
        <f>IF($B814="-","",INDEX('Res.Aux.'!$A$12:$AE$722,MATCH($B814,'Res.Aux.'!$Y$12:$Y$722,0),MATCH(G$6,'Res.Aux.'!$A$14:$AE$14,0)))</f>
        <v/>
      </c>
      <c r="H814" s="405" t="str">
        <f>IF($B814="-","",Datos!$I$16)</f>
        <v/>
      </c>
      <c r="I814" s="406" t="str">
        <f>IF($C814="","",Datos!$G$16)</f>
        <v/>
      </c>
      <c r="J814" s="407" t="str">
        <f>IF($B814="-","",INDEX('Res.Aux.'!$A$12:$AE$722,MATCH($B814,'Res.Aux.'!$Y$12:$Y$722,0),MATCH(J$6,'Res.Aux.'!$A$14:$AE$14,0)))</f>
        <v/>
      </c>
      <c r="K814" s="408" t="str">
        <f>IF($C814="","",Datos!$H$26)</f>
        <v/>
      </c>
      <c r="L814" s="409" t="str">
        <f>IF($I814="","",INDEX(Datos!$D$25:$I$33,MATCH('G. VAR. MAKRO'!$M814,Datos!$E$25:$E$33,0),MATCH('G. VAR. MAKRO'!$L$6,Datos!$D$26:$I$26,0)))</f>
        <v/>
      </c>
      <c r="M814" s="407" t="str">
        <f>IF($I814="","",INDEX('Res.Aux.'!$A$12:$AE$722,MATCH($B814,'Res.Aux.'!$Y$12:$Y$722,0),MATCH(M$6,'Res.Aux.'!$A$22:$AE$22,0)))</f>
        <v/>
      </c>
      <c r="N814" s="410" t="str">
        <f>IF($B814="-","",INDEX('Res.Aux.'!$A$12:$AE$722,MATCH($B814,'Res.Aux.'!$Y$12:$Y$722,0),MATCH(N$6,'Res.Aux.'!$A$14:$AE$14,0)))</f>
        <v/>
      </c>
      <c r="O814" s="411"/>
      <c r="P814" s="412" t="str">
        <f t="shared" si="217"/>
        <v/>
      </c>
      <c r="Q814" s="413" t="str">
        <f t="shared" si="220"/>
        <v>ù</v>
      </c>
      <c r="R814" s="414" t="str">
        <f>IF($B814="-","",INDEX('Res.Aux.'!$A$12:$AE$722,MATCH($B814,'Res.Aux.'!$Y$12:$Y$722,0),MATCH(R$6,'Res.Aux.'!$A$15:$AE$15,0)))</f>
        <v/>
      </c>
      <c r="S814" s="415" t="str">
        <f>IF($B814="-","",INDEX('Res.Aux.'!$A$12:$AE$722,MATCH($B814,'Res.Aux.'!$Y$12:$Y$722,0),MATCH(S$6,'Res.Aux.'!$A$15:$AE$15,0)))</f>
        <v/>
      </c>
      <c r="T814" s="415" t="str">
        <f>IF($B814="-","",INDEX('Res.Aux.'!$A$12:$AE$722,MATCH($B814,'Res.Aux.'!$Y$12:$Y$722,0),MATCH(T$6,'Res.Aux.'!$A$15:$AE$15,0)))</f>
        <v/>
      </c>
      <c r="U814" s="416" t="str">
        <f>IF($B814="-","",INDEX('Res.Aux.'!$A$12:$AE$722,MATCH($B814,'Res.Aux.'!$Y$12:$Y$722,0),MATCH(U$6,'Res.Aux.'!$A$15:$AE$15,0)))</f>
        <v/>
      </c>
      <c r="V814" s="417"/>
      <c r="W814" s="414" t="str">
        <f t="shared" si="221"/>
        <v>-</v>
      </c>
      <c r="X814" s="415" t="str">
        <f t="shared" si="222"/>
        <v>-</v>
      </c>
      <c r="Y814" s="415" t="str">
        <f t="shared" si="223"/>
        <v>-</v>
      </c>
      <c r="Z814" s="416" t="str">
        <f t="shared" si="224"/>
        <v>-</v>
      </c>
      <c r="AA814" s="417"/>
      <c r="AB814" s="414" t="str">
        <f t="shared" si="225"/>
        <v>-</v>
      </c>
      <c r="AC814" s="415" t="str">
        <f t="shared" si="226"/>
        <v>-</v>
      </c>
      <c r="AD814" s="415" t="str">
        <f t="shared" si="227"/>
        <v>-</v>
      </c>
      <c r="AE814" s="416" t="str">
        <f t="shared" si="228"/>
        <v>-</v>
      </c>
      <c r="AF814" s="417"/>
      <c r="AG814" s="410" t="str">
        <f t="shared" si="229"/>
        <v>-</v>
      </c>
      <c r="AH814" s="417"/>
      <c r="AI814" s="418" t="str">
        <f t="shared" si="230"/>
        <v>ù</v>
      </c>
      <c r="AJ814" s="419" t="str">
        <f t="shared" si="231"/>
        <v>~</v>
      </c>
      <c r="AK814" s="417"/>
      <c r="AL814" s="414" t="str">
        <f t="shared" si="232"/>
        <v>-</v>
      </c>
      <c r="AM814" s="416" t="str">
        <f t="shared" si="233"/>
        <v>-</v>
      </c>
    </row>
    <row r="815" spans="2:39" ht="15" x14ac:dyDescent="0.3">
      <c r="B815" s="400" t="str">
        <f>IF(MAX(B$7:B814)+1&gt;MAX('Res.Aux.'!$Y$23:$Y$722),"-",MAX(B$7:B814)+1)</f>
        <v>-</v>
      </c>
      <c r="C815" s="401" t="str">
        <f>IF($B815="-","",INDEX('Res.Aux.'!$A$12:$AE$722,MATCH($B815,'Res.Aux.'!$Y$12:$Y$722,0),MATCH(C$6,'Res.Aux.'!$A$14:$AE$14,0)))</f>
        <v/>
      </c>
      <c r="D815" s="402" t="str">
        <f t="shared" si="218"/>
        <v/>
      </c>
      <c r="E815" s="403" t="str">
        <f>IF($B815="-","",INDEX('Res.Aux.'!$A$12:$AE$722,MATCH($B815,'Res.Aux.'!$Y$12:$Y$722,0),MATCH(E$6,'Res.Aux.'!$A$14:$AE$14,0)))</f>
        <v/>
      </c>
      <c r="F815" s="402" t="str">
        <f t="shared" si="219"/>
        <v/>
      </c>
      <c r="G815" s="404" t="str">
        <f>IF($B815="-","",INDEX('Res.Aux.'!$A$12:$AE$722,MATCH($B815,'Res.Aux.'!$Y$12:$Y$722,0),MATCH(G$6,'Res.Aux.'!$A$14:$AE$14,0)))</f>
        <v/>
      </c>
      <c r="H815" s="405" t="str">
        <f>IF($B815="-","",Datos!$I$16)</f>
        <v/>
      </c>
      <c r="I815" s="406" t="str">
        <f>IF($C815="","",Datos!$G$16)</f>
        <v/>
      </c>
      <c r="J815" s="407" t="str">
        <f>IF($B815="-","",INDEX('Res.Aux.'!$A$12:$AE$722,MATCH($B815,'Res.Aux.'!$Y$12:$Y$722,0),MATCH(J$6,'Res.Aux.'!$A$14:$AE$14,0)))</f>
        <v/>
      </c>
      <c r="K815" s="408" t="str">
        <f>IF($C815="","",Datos!$H$26)</f>
        <v/>
      </c>
      <c r="L815" s="409" t="str">
        <f>IF($I815="","",INDEX(Datos!$D$25:$I$33,MATCH('G. VAR. MAKRO'!$M815,Datos!$E$25:$E$33,0),MATCH('G. VAR. MAKRO'!$L$6,Datos!$D$26:$I$26,0)))</f>
        <v/>
      </c>
      <c r="M815" s="407" t="str">
        <f>IF($I815="","",INDEX('Res.Aux.'!$A$12:$AE$722,MATCH($B815,'Res.Aux.'!$Y$12:$Y$722,0),MATCH(M$6,'Res.Aux.'!$A$22:$AE$22,0)))</f>
        <v/>
      </c>
      <c r="N815" s="410" t="str">
        <f>IF($B815="-","",INDEX('Res.Aux.'!$A$12:$AE$722,MATCH($B815,'Res.Aux.'!$Y$12:$Y$722,0),MATCH(N$6,'Res.Aux.'!$A$14:$AE$14,0)))</f>
        <v/>
      </c>
      <c r="O815" s="411"/>
      <c r="P815" s="412" t="str">
        <f t="shared" si="217"/>
        <v/>
      </c>
      <c r="Q815" s="413" t="str">
        <f t="shared" si="220"/>
        <v>ù</v>
      </c>
      <c r="R815" s="414" t="str">
        <f>IF($B815="-","",INDEX('Res.Aux.'!$A$12:$AE$722,MATCH($B815,'Res.Aux.'!$Y$12:$Y$722,0),MATCH(R$6,'Res.Aux.'!$A$15:$AE$15,0)))</f>
        <v/>
      </c>
      <c r="S815" s="415" t="str">
        <f>IF($B815="-","",INDEX('Res.Aux.'!$A$12:$AE$722,MATCH($B815,'Res.Aux.'!$Y$12:$Y$722,0),MATCH(S$6,'Res.Aux.'!$A$15:$AE$15,0)))</f>
        <v/>
      </c>
      <c r="T815" s="415" t="str">
        <f>IF($B815="-","",INDEX('Res.Aux.'!$A$12:$AE$722,MATCH($B815,'Res.Aux.'!$Y$12:$Y$722,0),MATCH(T$6,'Res.Aux.'!$A$15:$AE$15,0)))</f>
        <v/>
      </c>
      <c r="U815" s="416" t="str">
        <f>IF($B815="-","",INDEX('Res.Aux.'!$A$12:$AE$722,MATCH($B815,'Res.Aux.'!$Y$12:$Y$722,0),MATCH(U$6,'Res.Aux.'!$A$15:$AE$15,0)))</f>
        <v/>
      </c>
      <c r="V815" s="417"/>
      <c r="W815" s="414" t="str">
        <f t="shared" si="221"/>
        <v>-</v>
      </c>
      <c r="X815" s="415" t="str">
        <f t="shared" si="222"/>
        <v>-</v>
      </c>
      <c r="Y815" s="415" t="str">
        <f t="shared" si="223"/>
        <v>-</v>
      </c>
      <c r="Z815" s="416" t="str">
        <f t="shared" si="224"/>
        <v>-</v>
      </c>
      <c r="AA815" s="417"/>
      <c r="AB815" s="414" t="str">
        <f t="shared" si="225"/>
        <v>-</v>
      </c>
      <c r="AC815" s="415" t="str">
        <f t="shared" si="226"/>
        <v>-</v>
      </c>
      <c r="AD815" s="415" t="str">
        <f t="shared" si="227"/>
        <v>-</v>
      </c>
      <c r="AE815" s="416" t="str">
        <f t="shared" si="228"/>
        <v>-</v>
      </c>
      <c r="AF815" s="417"/>
      <c r="AG815" s="410" t="str">
        <f t="shared" si="229"/>
        <v>-</v>
      </c>
      <c r="AH815" s="417"/>
      <c r="AI815" s="418" t="str">
        <f t="shared" si="230"/>
        <v>ù</v>
      </c>
      <c r="AJ815" s="419" t="str">
        <f t="shared" si="231"/>
        <v>~</v>
      </c>
      <c r="AK815" s="417"/>
      <c r="AL815" s="414" t="str">
        <f t="shared" si="232"/>
        <v>-</v>
      </c>
      <c r="AM815" s="416" t="str">
        <f t="shared" si="233"/>
        <v>-</v>
      </c>
    </row>
    <row r="816" spans="2:39" ht="15" x14ac:dyDescent="0.3">
      <c r="B816" s="400" t="str">
        <f>IF(MAX(B$7:B815)+1&gt;MAX('Res.Aux.'!$Y$23:$Y$722),"-",MAX(B$7:B815)+1)</f>
        <v>-</v>
      </c>
      <c r="C816" s="401" t="str">
        <f>IF($B816="-","",INDEX('Res.Aux.'!$A$12:$AE$722,MATCH($B816,'Res.Aux.'!$Y$12:$Y$722,0),MATCH(C$6,'Res.Aux.'!$A$14:$AE$14,0)))</f>
        <v/>
      </c>
      <c r="D816" s="402" t="str">
        <f t="shared" si="218"/>
        <v/>
      </c>
      <c r="E816" s="403" t="str">
        <f>IF($B816="-","",INDEX('Res.Aux.'!$A$12:$AE$722,MATCH($B816,'Res.Aux.'!$Y$12:$Y$722,0),MATCH(E$6,'Res.Aux.'!$A$14:$AE$14,0)))</f>
        <v/>
      </c>
      <c r="F816" s="402" t="str">
        <f t="shared" si="219"/>
        <v/>
      </c>
      <c r="G816" s="404" t="str">
        <f>IF($B816="-","",INDEX('Res.Aux.'!$A$12:$AE$722,MATCH($B816,'Res.Aux.'!$Y$12:$Y$722,0),MATCH(G$6,'Res.Aux.'!$A$14:$AE$14,0)))</f>
        <v/>
      </c>
      <c r="H816" s="405" t="str">
        <f>IF($B816="-","",Datos!$I$16)</f>
        <v/>
      </c>
      <c r="I816" s="406" t="str">
        <f>IF($C816="","",Datos!$G$16)</f>
        <v/>
      </c>
      <c r="J816" s="407" t="str">
        <f>IF($B816="-","",INDEX('Res.Aux.'!$A$12:$AE$722,MATCH($B816,'Res.Aux.'!$Y$12:$Y$722,0),MATCH(J$6,'Res.Aux.'!$A$14:$AE$14,0)))</f>
        <v/>
      </c>
      <c r="K816" s="408" t="str">
        <f>IF($C816="","",Datos!$H$26)</f>
        <v/>
      </c>
      <c r="L816" s="409" t="str">
        <f>IF($I816="","",INDEX(Datos!$D$25:$I$33,MATCH('G. VAR. MAKRO'!$M816,Datos!$E$25:$E$33,0),MATCH('G. VAR. MAKRO'!$L$6,Datos!$D$26:$I$26,0)))</f>
        <v/>
      </c>
      <c r="M816" s="407" t="str">
        <f>IF($I816="","",INDEX('Res.Aux.'!$A$12:$AE$722,MATCH($B816,'Res.Aux.'!$Y$12:$Y$722,0),MATCH(M$6,'Res.Aux.'!$A$22:$AE$22,0)))</f>
        <v/>
      </c>
      <c r="N816" s="410" t="str">
        <f>IF($B816="-","",INDEX('Res.Aux.'!$A$12:$AE$722,MATCH($B816,'Res.Aux.'!$Y$12:$Y$722,0),MATCH(N$6,'Res.Aux.'!$A$14:$AE$14,0)))</f>
        <v/>
      </c>
      <c r="O816" s="411"/>
      <c r="P816" s="412" t="str">
        <f t="shared" si="217"/>
        <v/>
      </c>
      <c r="Q816" s="413" t="str">
        <f t="shared" si="220"/>
        <v>ù</v>
      </c>
      <c r="R816" s="414" t="str">
        <f>IF($B816="-","",INDEX('Res.Aux.'!$A$12:$AE$722,MATCH($B816,'Res.Aux.'!$Y$12:$Y$722,0),MATCH(R$6,'Res.Aux.'!$A$15:$AE$15,0)))</f>
        <v/>
      </c>
      <c r="S816" s="415" t="str">
        <f>IF($B816="-","",INDEX('Res.Aux.'!$A$12:$AE$722,MATCH($B816,'Res.Aux.'!$Y$12:$Y$722,0),MATCH(S$6,'Res.Aux.'!$A$15:$AE$15,0)))</f>
        <v/>
      </c>
      <c r="T816" s="415" t="str">
        <f>IF($B816="-","",INDEX('Res.Aux.'!$A$12:$AE$722,MATCH($B816,'Res.Aux.'!$Y$12:$Y$722,0),MATCH(T$6,'Res.Aux.'!$A$15:$AE$15,0)))</f>
        <v/>
      </c>
      <c r="U816" s="416" t="str">
        <f>IF($B816="-","",INDEX('Res.Aux.'!$A$12:$AE$722,MATCH($B816,'Res.Aux.'!$Y$12:$Y$722,0),MATCH(U$6,'Res.Aux.'!$A$15:$AE$15,0)))</f>
        <v/>
      </c>
      <c r="V816" s="417"/>
      <c r="W816" s="414" t="str">
        <f t="shared" si="221"/>
        <v>-</v>
      </c>
      <c r="X816" s="415" t="str">
        <f t="shared" si="222"/>
        <v>-</v>
      </c>
      <c r="Y816" s="415" t="str">
        <f t="shared" si="223"/>
        <v>-</v>
      </c>
      <c r="Z816" s="416" t="str">
        <f t="shared" si="224"/>
        <v>-</v>
      </c>
      <c r="AA816" s="417"/>
      <c r="AB816" s="414" t="str">
        <f t="shared" si="225"/>
        <v>-</v>
      </c>
      <c r="AC816" s="415" t="str">
        <f t="shared" si="226"/>
        <v>-</v>
      </c>
      <c r="AD816" s="415" t="str">
        <f t="shared" si="227"/>
        <v>-</v>
      </c>
      <c r="AE816" s="416" t="str">
        <f t="shared" si="228"/>
        <v>-</v>
      </c>
      <c r="AF816" s="417"/>
      <c r="AG816" s="410" t="str">
        <f t="shared" si="229"/>
        <v>-</v>
      </c>
      <c r="AH816" s="417"/>
      <c r="AI816" s="418" t="str">
        <f t="shared" si="230"/>
        <v>ù</v>
      </c>
      <c r="AJ816" s="419" t="str">
        <f t="shared" si="231"/>
        <v>~</v>
      </c>
      <c r="AK816" s="417"/>
      <c r="AL816" s="414" t="str">
        <f t="shared" si="232"/>
        <v>-</v>
      </c>
      <c r="AM816" s="416" t="str">
        <f t="shared" si="233"/>
        <v>-</v>
      </c>
    </row>
    <row r="817" spans="2:39" ht="15" x14ac:dyDescent="0.3">
      <c r="B817" s="400" t="str">
        <f>IF(MAX(B$7:B816)+1&gt;MAX('Res.Aux.'!$Y$23:$Y$722),"-",MAX(B$7:B816)+1)</f>
        <v>-</v>
      </c>
      <c r="C817" s="401" t="str">
        <f>IF($B817="-","",INDEX('Res.Aux.'!$A$12:$AE$722,MATCH($B817,'Res.Aux.'!$Y$12:$Y$722,0),MATCH(C$6,'Res.Aux.'!$A$14:$AE$14,0)))</f>
        <v/>
      </c>
      <c r="D817" s="402" t="str">
        <f t="shared" si="218"/>
        <v/>
      </c>
      <c r="E817" s="403" t="str">
        <f>IF($B817="-","",INDEX('Res.Aux.'!$A$12:$AE$722,MATCH($B817,'Res.Aux.'!$Y$12:$Y$722,0),MATCH(E$6,'Res.Aux.'!$A$14:$AE$14,0)))</f>
        <v/>
      </c>
      <c r="F817" s="402" t="str">
        <f t="shared" si="219"/>
        <v/>
      </c>
      <c r="G817" s="404" t="str">
        <f>IF($B817="-","",INDEX('Res.Aux.'!$A$12:$AE$722,MATCH($B817,'Res.Aux.'!$Y$12:$Y$722,0),MATCH(G$6,'Res.Aux.'!$A$14:$AE$14,0)))</f>
        <v/>
      </c>
      <c r="H817" s="405" t="str">
        <f>IF($B817="-","",Datos!$I$16)</f>
        <v/>
      </c>
      <c r="I817" s="406" t="str">
        <f>IF($C817="","",Datos!$G$16)</f>
        <v/>
      </c>
      <c r="J817" s="407" t="str">
        <f>IF($B817="-","",INDEX('Res.Aux.'!$A$12:$AE$722,MATCH($B817,'Res.Aux.'!$Y$12:$Y$722,0),MATCH(J$6,'Res.Aux.'!$A$14:$AE$14,0)))</f>
        <v/>
      </c>
      <c r="K817" s="408" t="str">
        <f>IF($C817="","",Datos!$H$26)</f>
        <v/>
      </c>
      <c r="L817" s="409" t="str">
        <f>IF($I817="","",INDEX(Datos!$D$25:$I$33,MATCH('G. VAR. MAKRO'!$M817,Datos!$E$25:$E$33,0),MATCH('G. VAR. MAKRO'!$L$6,Datos!$D$26:$I$26,0)))</f>
        <v/>
      </c>
      <c r="M817" s="407" t="str">
        <f>IF($I817="","",INDEX('Res.Aux.'!$A$12:$AE$722,MATCH($B817,'Res.Aux.'!$Y$12:$Y$722,0),MATCH(M$6,'Res.Aux.'!$A$22:$AE$22,0)))</f>
        <v/>
      </c>
      <c r="N817" s="410" t="str">
        <f>IF($B817="-","",INDEX('Res.Aux.'!$A$12:$AE$722,MATCH($B817,'Res.Aux.'!$Y$12:$Y$722,0),MATCH(N$6,'Res.Aux.'!$A$14:$AE$14,0)))</f>
        <v/>
      </c>
      <c r="O817" s="411"/>
      <c r="P817" s="412" t="str">
        <f t="shared" si="217"/>
        <v/>
      </c>
      <c r="Q817" s="413" t="str">
        <f t="shared" si="220"/>
        <v>ù</v>
      </c>
      <c r="R817" s="414" t="str">
        <f>IF($B817="-","",INDEX('Res.Aux.'!$A$12:$AE$722,MATCH($B817,'Res.Aux.'!$Y$12:$Y$722,0),MATCH(R$6,'Res.Aux.'!$A$15:$AE$15,0)))</f>
        <v/>
      </c>
      <c r="S817" s="415" t="str">
        <f>IF($B817="-","",INDEX('Res.Aux.'!$A$12:$AE$722,MATCH($B817,'Res.Aux.'!$Y$12:$Y$722,0),MATCH(S$6,'Res.Aux.'!$A$15:$AE$15,0)))</f>
        <v/>
      </c>
      <c r="T817" s="415" t="str">
        <f>IF($B817="-","",INDEX('Res.Aux.'!$A$12:$AE$722,MATCH($B817,'Res.Aux.'!$Y$12:$Y$722,0),MATCH(T$6,'Res.Aux.'!$A$15:$AE$15,0)))</f>
        <v/>
      </c>
      <c r="U817" s="416" t="str">
        <f>IF($B817="-","",INDEX('Res.Aux.'!$A$12:$AE$722,MATCH($B817,'Res.Aux.'!$Y$12:$Y$722,0),MATCH(U$6,'Res.Aux.'!$A$15:$AE$15,0)))</f>
        <v/>
      </c>
      <c r="V817" s="417"/>
      <c r="W817" s="414" t="str">
        <f t="shared" si="221"/>
        <v>-</v>
      </c>
      <c r="X817" s="415" t="str">
        <f t="shared" si="222"/>
        <v>-</v>
      </c>
      <c r="Y817" s="415" t="str">
        <f t="shared" si="223"/>
        <v>-</v>
      </c>
      <c r="Z817" s="416" t="str">
        <f t="shared" si="224"/>
        <v>-</v>
      </c>
      <c r="AA817" s="417"/>
      <c r="AB817" s="414" t="str">
        <f t="shared" si="225"/>
        <v>-</v>
      </c>
      <c r="AC817" s="415" t="str">
        <f t="shared" si="226"/>
        <v>-</v>
      </c>
      <c r="AD817" s="415" t="str">
        <f t="shared" si="227"/>
        <v>-</v>
      </c>
      <c r="AE817" s="416" t="str">
        <f t="shared" si="228"/>
        <v>-</v>
      </c>
      <c r="AF817" s="417"/>
      <c r="AG817" s="410" t="str">
        <f t="shared" si="229"/>
        <v>-</v>
      </c>
      <c r="AH817" s="417"/>
      <c r="AI817" s="418" t="str">
        <f t="shared" si="230"/>
        <v>ù</v>
      </c>
      <c r="AJ817" s="419" t="str">
        <f t="shared" si="231"/>
        <v>~</v>
      </c>
      <c r="AK817" s="417"/>
      <c r="AL817" s="414" t="str">
        <f t="shared" si="232"/>
        <v>-</v>
      </c>
      <c r="AM817" s="416" t="str">
        <f t="shared" si="233"/>
        <v>-</v>
      </c>
    </row>
    <row r="818" spans="2:39" ht="15" x14ac:dyDescent="0.3">
      <c r="B818" s="400" t="str">
        <f>IF(MAX(B$7:B817)+1&gt;MAX('Res.Aux.'!$Y$23:$Y$722),"-",MAX(B$7:B817)+1)</f>
        <v>-</v>
      </c>
      <c r="C818" s="401" t="str">
        <f>IF($B818="-","",INDEX('Res.Aux.'!$A$12:$AE$722,MATCH($B818,'Res.Aux.'!$Y$12:$Y$722,0),MATCH(C$6,'Res.Aux.'!$A$14:$AE$14,0)))</f>
        <v/>
      </c>
      <c r="D818" s="402" t="str">
        <f t="shared" si="218"/>
        <v/>
      </c>
      <c r="E818" s="403" t="str">
        <f>IF($B818="-","",INDEX('Res.Aux.'!$A$12:$AE$722,MATCH($B818,'Res.Aux.'!$Y$12:$Y$722,0),MATCH(E$6,'Res.Aux.'!$A$14:$AE$14,0)))</f>
        <v/>
      </c>
      <c r="F818" s="402" t="str">
        <f t="shared" si="219"/>
        <v/>
      </c>
      <c r="G818" s="404" t="str">
        <f>IF($B818="-","",INDEX('Res.Aux.'!$A$12:$AE$722,MATCH($B818,'Res.Aux.'!$Y$12:$Y$722,0),MATCH(G$6,'Res.Aux.'!$A$14:$AE$14,0)))</f>
        <v/>
      </c>
      <c r="H818" s="405" t="str">
        <f>IF($B818="-","",Datos!$I$16)</f>
        <v/>
      </c>
      <c r="I818" s="406" t="str">
        <f>IF($C818="","",Datos!$G$16)</f>
        <v/>
      </c>
      <c r="J818" s="407" t="str">
        <f>IF($B818="-","",INDEX('Res.Aux.'!$A$12:$AE$722,MATCH($B818,'Res.Aux.'!$Y$12:$Y$722,0),MATCH(J$6,'Res.Aux.'!$A$14:$AE$14,0)))</f>
        <v/>
      </c>
      <c r="K818" s="408" t="str">
        <f>IF($C818="","",Datos!$H$26)</f>
        <v/>
      </c>
      <c r="L818" s="409" t="str">
        <f>IF($I818="","",INDEX(Datos!$D$25:$I$33,MATCH('G. VAR. MAKRO'!$M818,Datos!$E$25:$E$33,0),MATCH('G. VAR. MAKRO'!$L$6,Datos!$D$26:$I$26,0)))</f>
        <v/>
      </c>
      <c r="M818" s="407" t="str">
        <f>IF($I818="","",INDEX('Res.Aux.'!$A$12:$AE$722,MATCH($B818,'Res.Aux.'!$Y$12:$Y$722,0),MATCH(M$6,'Res.Aux.'!$A$22:$AE$22,0)))</f>
        <v/>
      </c>
      <c r="N818" s="410" t="str">
        <f>IF($B818="-","",INDEX('Res.Aux.'!$A$12:$AE$722,MATCH($B818,'Res.Aux.'!$Y$12:$Y$722,0),MATCH(N$6,'Res.Aux.'!$A$14:$AE$14,0)))</f>
        <v/>
      </c>
      <c r="O818" s="411"/>
      <c r="P818" s="412" t="str">
        <f t="shared" si="217"/>
        <v/>
      </c>
      <c r="Q818" s="413" t="str">
        <f t="shared" si="220"/>
        <v>ù</v>
      </c>
      <c r="R818" s="414" t="str">
        <f>IF($B818="-","",INDEX('Res.Aux.'!$A$12:$AE$722,MATCH($B818,'Res.Aux.'!$Y$12:$Y$722,0),MATCH(R$6,'Res.Aux.'!$A$15:$AE$15,0)))</f>
        <v/>
      </c>
      <c r="S818" s="415" t="str">
        <f>IF($B818="-","",INDEX('Res.Aux.'!$A$12:$AE$722,MATCH($B818,'Res.Aux.'!$Y$12:$Y$722,0),MATCH(S$6,'Res.Aux.'!$A$15:$AE$15,0)))</f>
        <v/>
      </c>
      <c r="T818" s="415" t="str">
        <f>IF($B818="-","",INDEX('Res.Aux.'!$A$12:$AE$722,MATCH($B818,'Res.Aux.'!$Y$12:$Y$722,0),MATCH(T$6,'Res.Aux.'!$A$15:$AE$15,0)))</f>
        <v/>
      </c>
      <c r="U818" s="416" t="str">
        <f>IF($B818="-","",INDEX('Res.Aux.'!$A$12:$AE$722,MATCH($B818,'Res.Aux.'!$Y$12:$Y$722,0),MATCH(U$6,'Res.Aux.'!$A$15:$AE$15,0)))</f>
        <v/>
      </c>
      <c r="V818" s="417"/>
      <c r="W818" s="414" t="str">
        <f t="shared" si="221"/>
        <v>-</v>
      </c>
      <c r="X818" s="415" t="str">
        <f t="shared" si="222"/>
        <v>-</v>
      </c>
      <c r="Y818" s="415" t="str">
        <f t="shared" si="223"/>
        <v>-</v>
      </c>
      <c r="Z818" s="416" t="str">
        <f t="shared" si="224"/>
        <v>-</v>
      </c>
      <c r="AA818" s="417"/>
      <c r="AB818" s="414" t="str">
        <f t="shared" si="225"/>
        <v>-</v>
      </c>
      <c r="AC818" s="415" t="str">
        <f t="shared" si="226"/>
        <v>-</v>
      </c>
      <c r="AD818" s="415" t="str">
        <f t="shared" si="227"/>
        <v>-</v>
      </c>
      <c r="AE818" s="416" t="str">
        <f t="shared" si="228"/>
        <v>-</v>
      </c>
      <c r="AF818" s="417"/>
      <c r="AG818" s="410" t="str">
        <f t="shared" si="229"/>
        <v>-</v>
      </c>
      <c r="AH818" s="417"/>
      <c r="AI818" s="418" t="str">
        <f t="shared" si="230"/>
        <v>ù</v>
      </c>
      <c r="AJ818" s="419" t="str">
        <f t="shared" si="231"/>
        <v>~</v>
      </c>
      <c r="AK818" s="417"/>
      <c r="AL818" s="414" t="str">
        <f t="shared" si="232"/>
        <v>-</v>
      </c>
      <c r="AM818" s="416" t="str">
        <f t="shared" si="233"/>
        <v>-</v>
      </c>
    </row>
    <row r="819" spans="2:39" ht="15" x14ac:dyDescent="0.3">
      <c r="B819" s="400" t="str">
        <f>IF(MAX(B$7:B818)+1&gt;MAX('Res.Aux.'!$Y$23:$Y$722),"-",MAX(B$7:B818)+1)</f>
        <v>-</v>
      </c>
      <c r="C819" s="401" t="str">
        <f>IF($B819="-","",INDEX('Res.Aux.'!$A$12:$AE$722,MATCH($B819,'Res.Aux.'!$Y$12:$Y$722,0),MATCH(C$6,'Res.Aux.'!$A$14:$AE$14,0)))</f>
        <v/>
      </c>
      <c r="D819" s="402" t="str">
        <f t="shared" si="218"/>
        <v/>
      </c>
      <c r="E819" s="403" t="str">
        <f>IF($B819="-","",INDEX('Res.Aux.'!$A$12:$AE$722,MATCH($B819,'Res.Aux.'!$Y$12:$Y$722,0),MATCH(E$6,'Res.Aux.'!$A$14:$AE$14,0)))</f>
        <v/>
      </c>
      <c r="F819" s="402" t="str">
        <f t="shared" si="219"/>
        <v/>
      </c>
      <c r="G819" s="404" t="str">
        <f>IF($B819="-","",INDEX('Res.Aux.'!$A$12:$AE$722,MATCH($B819,'Res.Aux.'!$Y$12:$Y$722,0),MATCH(G$6,'Res.Aux.'!$A$14:$AE$14,0)))</f>
        <v/>
      </c>
      <c r="H819" s="405" t="str">
        <f>IF($B819="-","",Datos!$I$16)</f>
        <v/>
      </c>
      <c r="I819" s="406" t="str">
        <f>IF($C819="","",Datos!$G$16)</f>
        <v/>
      </c>
      <c r="J819" s="407" t="str">
        <f>IF($B819="-","",INDEX('Res.Aux.'!$A$12:$AE$722,MATCH($B819,'Res.Aux.'!$Y$12:$Y$722,0),MATCH(J$6,'Res.Aux.'!$A$14:$AE$14,0)))</f>
        <v/>
      </c>
      <c r="K819" s="408" t="str">
        <f>IF($C819="","",Datos!$H$26)</f>
        <v/>
      </c>
      <c r="L819" s="409" t="str">
        <f>IF($I819="","",INDEX(Datos!$D$25:$I$33,MATCH('G. VAR. MAKRO'!$M819,Datos!$E$25:$E$33,0),MATCH('G. VAR. MAKRO'!$L$6,Datos!$D$26:$I$26,0)))</f>
        <v/>
      </c>
      <c r="M819" s="407" t="str">
        <f>IF($I819="","",INDEX('Res.Aux.'!$A$12:$AE$722,MATCH($B819,'Res.Aux.'!$Y$12:$Y$722,0),MATCH(M$6,'Res.Aux.'!$A$22:$AE$22,0)))</f>
        <v/>
      </c>
      <c r="N819" s="410" t="str">
        <f>IF($B819="-","",INDEX('Res.Aux.'!$A$12:$AE$722,MATCH($B819,'Res.Aux.'!$Y$12:$Y$722,0),MATCH(N$6,'Res.Aux.'!$A$14:$AE$14,0)))</f>
        <v/>
      </c>
      <c r="O819" s="411"/>
      <c r="P819" s="412" t="str">
        <f t="shared" si="217"/>
        <v/>
      </c>
      <c r="Q819" s="413" t="str">
        <f t="shared" si="220"/>
        <v>ù</v>
      </c>
      <c r="R819" s="414" t="str">
        <f>IF($B819="-","",INDEX('Res.Aux.'!$A$12:$AE$722,MATCH($B819,'Res.Aux.'!$Y$12:$Y$722,0),MATCH(R$6,'Res.Aux.'!$A$15:$AE$15,0)))</f>
        <v/>
      </c>
      <c r="S819" s="415" t="str">
        <f>IF($B819="-","",INDEX('Res.Aux.'!$A$12:$AE$722,MATCH($B819,'Res.Aux.'!$Y$12:$Y$722,0),MATCH(S$6,'Res.Aux.'!$A$15:$AE$15,0)))</f>
        <v/>
      </c>
      <c r="T819" s="415" t="str">
        <f>IF($B819="-","",INDEX('Res.Aux.'!$A$12:$AE$722,MATCH($B819,'Res.Aux.'!$Y$12:$Y$722,0),MATCH(T$6,'Res.Aux.'!$A$15:$AE$15,0)))</f>
        <v/>
      </c>
      <c r="U819" s="416" t="str">
        <f>IF($B819="-","",INDEX('Res.Aux.'!$A$12:$AE$722,MATCH($B819,'Res.Aux.'!$Y$12:$Y$722,0),MATCH(U$6,'Res.Aux.'!$A$15:$AE$15,0)))</f>
        <v/>
      </c>
      <c r="V819" s="417"/>
      <c r="W819" s="414" t="str">
        <f t="shared" si="221"/>
        <v>-</v>
      </c>
      <c r="X819" s="415" t="str">
        <f t="shared" si="222"/>
        <v>-</v>
      </c>
      <c r="Y819" s="415" t="str">
        <f t="shared" si="223"/>
        <v>-</v>
      </c>
      <c r="Z819" s="416" t="str">
        <f t="shared" si="224"/>
        <v>-</v>
      </c>
      <c r="AA819" s="417"/>
      <c r="AB819" s="414" t="str">
        <f t="shared" si="225"/>
        <v>-</v>
      </c>
      <c r="AC819" s="415" t="str">
        <f t="shared" si="226"/>
        <v>-</v>
      </c>
      <c r="AD819" s="415" t="str">
        <f t="shared" si="227"/>
        <v>-</v>
      </c>
      <c r="AE819" s="416" t="str">
        <f t="shared" si="228"/>
        <v>-</v>
      </c>
      <c r="AF819" s="417"/>
      <c r="AG819" s="410" t="str">
        <f t="shared" si="229"/>
        <v>-</v>
      </c>
      <c r="AH819" s="417"/>
      <c r="AI819" s="418" t="str">
        <f t="shared" si="230"/>
        <v>ù</v>
      </c>
      <c r="AJ819" s="419" t="str">
        <f t="shared" si="231"/>
        <v>~</v>
      </c>
      <c r="AK819" s="417"/>
      <c r="AL819" s="414" t="str">
        <f t="shared" si="232"/>
        <v>-</v>
      </c>
      <c r="AM819" s="416" t="str">
        <f t="shared" si="233"/>
        <v>-</v>
      </c>
    </row>
    <row r="820" spans="2:39" ht="15" x14ac:dyDescent="0.3">
      <c r="B820" s="400" t="str">
        <f>IF(MAX(B$7:B819)+1&gt;MAX('Res.Aux.'!$Y$23:$Y$722),"-",MAX(B$7:B819)+1)</f>
        <v>-</v>
      </c>
      <c r="C820" s="401" t="str">
        <f>IF($B820="-","",INDEX('Res.Aux.'!$A$12:$AE$722,MATCH($B820,'Res.Aux.'!$Y$12:$Y$722,0),MATCH(C$6,'Res.Aux.'!$A$14:$AE$14,0)))</f>
        <v/>
      </c>
      <c r="D820" s="402" t="str">
        <f t="shared" si="218"/>
        <v/>
      </c>
      <c r="E820" s="403" t="str">
        <f>IF($B820="-","",INDEX('Res.Aux.'!$A$12:$AE$722,MATCH($B820,'Res.Aux.'!$Y$12:$Y$722,0),MATCH(E$6,'Res.Aux.'!$A$14:$AE$14,0)))</f>
        <v/>
      </c>
      <c r="F820" s="402" t="str">
        <f t="shared" si="219"/>
        <v/>
      </c>
      <c r="G820" s="404" t="str">
        <f>IF($B820="-","",INDEX('Res.Aux.'!$A$12:$AE$722,MATCH($B820,'Res.Aux.'!$Y$12:$Y$722,0),MATCH(G$6,'Res.Aux.'!$A$14:$AE$14,0)))</f>
        <v/>
      </c>
      <c r="H820" s="405" t="str">
        <f>IF($B820="-","",Datos!$I$16)</f>
        <v/>
      </c>
      <c r="I820" s="406" t="str">
        <f>IF($C820="","",Datos!$G$16)</f>
        <v/>
      </c>
      <c r="J820" s="407" t="str">
        <f>IF($B820="-","",INDEX('Res.Aux.'!$A$12:$AE$722,MATCH($B820,'Res.Aux.'!$Y$12:$Y$722,0),MATCH(J$6,'Res.Aux.'!$A$14:$AE$14,0)))</f>
        <v/>
      </c>
      <c r="K820" s="408" t="str">
        <f>IF($C820="","",Datos!$H$26)</f>
        <v/>
      </c>
      <c r="L820" s="409" t="str">
        <f>IF($I820="","",INDEX(Datos!$D$25:$I$33,MATCH('G. VAR. MAKRO'!$M820,Datos!$E$25:$E$33,0),MATCH('G. VAR. MAKRO'!$L$6,Datos!$D$26:$I$26,0)))</f>
        <v/>
      </c>
      <c r="M820" s="407" t="str">
        <f>IF($I820="","",INDEX('Res.Aux.'!$A$12:$AE$722,MATCH($B820,'Res.Aux.'!$Y$12:$Y$722,0),MATCH(M$6,'Res.Aux.'!$A$22:$AE$22,0)))</f>
        <v/>
      </c>
      <c r="N820" s="410" t="str">
        <f>IF($B820="-","",INDEX('Res.Aux.'!$A$12:$AE$722,MATCH($B820,'Res.Aux.'!$Y$12:$Y$722,0),MATCH(N$6,'Res.Aux.'!$A$14:$AE$14,0)))</f>
        <v/>
      </c>
      <c r="O820" s="411"/>
      <c r="P820" s="412" t="str">
        <f t="shared" si="217"/>
        <v/>
      </c>
      <c r="Q820" s="413" t="str">
        <f t="shared" si="220"/>
        <v>ù</v>
      </c>
      <c r="R820" s="414" t="str">
        <f>IF($B820="-","",INDEX('Res.Aux.'!$A$12:$AE$722,MATCH($B820,'Res.Aux.'!$Y$12:$Y$722,0),MATCH(R$6,'Res.Aux.'!$A$15:$AE$15,0)))</f>
        <v/>
      </c>
      <c r="S820" s="415" t="str">
        <f>IF($B820="-","",INDEX('Res.Aux.'!$A$12:$AE$722,MATCH($B820,'Res.Aux.'!$Y$12:$Y$722,0),MATCH(S$6,'Res.Aux.'!$A$15:$AE$15,0)))</f>
        <v/>
      </c>
      <c r="T820" s="415" t="str">
        <f>IF($B820="-","",INDEX('Res.Aux.'!$A$12:$AE$722,MATCH($B820,'Res.Aux.'!$Y$12:$Y$722,0),MATCH(T$6,'Res.Aux.'!$A$15:$AE$15,0)))</f>
        <v/>
      </c>
      <c r="U820" s="416" t="str">
        <f>IF($B820="-","",INDEX('Res.Aux.'!$A$12:$AE$722,MATCH($B820,'Res.Aux.'!$Y$12:$Y$722,0),MATCH(U$6,'Res.Aux.'!$A$15:$AE$15,0)))</f>
        <v/>
      </c>
      <c r="V820" s="417"/>
      <c r="W820" s="414" t="str">
        <f t="shared" si="221"/>
        <v>-</v>
      </c>
      <c r="X820" s="415" t="str">
        <f t="shared" si="222"/>
        <v>-</v>
      </c>
      <c r="Y820" s="415" t="str">
        <f t="shared" si="223"/>
        <v>-</v>
      </c>
      <c r="Z820" s="416" t="str">
        <f t="shared" si="224"/>
        <v>-</v>
      </c>
      <c r="AA820" s="417"/>
      <c r="AB820" s="414" t="str">
        <f t="shared" si="225"/>
        <v>-</v>
      </c>
      <c r="AC820" s="415" t="str">
        <f t="shared" si="226"/>
        <v>-</v>
      </c>
      <c r="AD820" s="415" t="str">
        <f t="shared" si="227"/>
        <v>-</v>
      </c>
      <c r="AE820" s="416" t="str">
        <f t="shared" si="228"/>
        <v>-</v>
      </c>
      <c r="AF820" s="417"/>
      <c r="AG820" s="410" t="str">
        <f t="shared" si="229"/>
        <v>-</v>
      </c>
      <c r="AH820" s="417"/>
      <c r="AI820" s="418" t="str">
        <f t="shared" si="230"/>
        <v>ù</v>
      </c>
      <c r="AJ820" s="419" t="str">
        <f t="shared" si="231"/>
        <v>~</v>
      </c>
      <c r="AK820" s="417"/>
      <c r="AL820" s="414" t="str">
        <f t="shared" si="232"/>
        <v>-</v>
      </c>
      <c r="AM820" s="416" t="str">
        <f t="shared" si="233"/>
        <v>-</v>
      </c>
    </row>
    <row r="821" spans="2:39" ht="15" x14ac:dyDescent="0.3">
      <c r="B821" s="400" t="str">
        <f>IF(MAX(B$7:B820)+1&gt;MAX('Res.Aux.'!$Y$23:$Y$722),"-",MAX(B$7:B820)+1)</f>
        <v>-</v>
      </c>
      <c r="C821" s="401" t="str">
        <f>IF($B821="-","",INDEX('Res.Aux.'!$A$12:$AE$722,MATCH($B821,'Res.Aux.'!$Y$12:$Y$722,0),MATCH(C$6,'Res.Aux.'!$A$14:$AE$14,0)))</f>
        <v/>
      </c>
      <c r="D821" s="402" t="str">
        <f t="shared" si="218"/>
        <v/>
      </c>
      <c r="E821" s="403" t="str">
        <f>IF($B821="-","",INDEX('Res.Aux.'!$A$12:$AE$722,MATCH($B821,'Res.Aux.'!$Y$12:$Y$722,0),MATCH(E$6,'Res.Aux.'!$A$14:$AE$14,0)))</f>
        <v/>
      </c>
      <c r="F821" s="402" t="str">
        <f t="shared" si="219"/>
        <v/>
      </c>
      <c r="G821" s="404" t="str">
        <f>IF($B821="-","",INDEX('Res.Aux.'!$A$12:$AE$722,MATCH($B821,'Res.Aux.'!$Y$12:$Y$722,0),MATCH(G$6,'Res.Aux.'!$A$14:$AE$14,0)))</f>
        <v/>
      </c>
      <c r="H821" s="405" t="str">
        <f>IF($B821="-","",Datos!$I$16)</f>
        <v/>
      </c>
      <c r="I821" s="406" t="str">
        <f>IF($C821="","",Datos!$G$16)</f>
        <v/>
      </c>
      <c r="J821" s="407" t="str">
        <f>IF($B821="-","",INDEX('Res.Aux.'!$A$12:$AE$722,MATCH($B821,'Res.Aux.'!$Y$12:$Y$722,0),MATCH(J$6,'Res.Aux.'!$A$14:$AE$14,0)))</f>
        <v/>
      </c>
      <c r="K821" s="408" t="str">
        <f>IF($C821="","",Datos!$H$26)</f>
        <v/>
      </c>
      <c r="L821" s="409" t="str">
        <f>IF($I821="","",INDEX(Datos!$D$25:$I$33,MATCH('G. VAR. MAKRO'!$M821,Datos!$E$25:$E$33,0),MATCH('G. VAR. MAKRO'!$L$6,Datos!$D$26:$I$26,0)))</f>
        <v/>
      </c>
      <c r="M821" s="407" t="str">
        <f>IF($I821="","",INDEX('Res.Aux.'!$A$12:$AE$722,MATCH($B821,'Res.Aux.'!$Y$12:$Y$722,0),MATCH(M$6,'Res.Aux.'!$A$22:$AE$22,0)))</f>
        <v/>
      </c>
      <c r="N821" s="410" t="str">
        <f>IF($B821="-","",INDEX('Res.Aux.'!$A$12:$AE$722,MATCH($B821,'Res.Aux.'!$Y$12:$Y$722,0),MATCH(N$6,'Res.Aux.'!$A$14:$AE$14,0)))</f>
        <v/>
      </c>
      <c r="O821" s="411"/>
      <c r="P821" s="412" t="str">
        <f t="shared" si="217"/>
        <v/>
      </c>
      <c r="Q821" s="413" t="str">
        <f t="shared" si="220"/>
        <v>ù</v>
      </c>
      <c r="R821" s="414" t="str">
        <f>IF($B821="-","",INDEX('Res.Aux.'!$A$12:$AE$722,MATCH($B821,'Res.Aux.'!$Y$12:$Y$722,0),MATCH(R$6,'Res.Aux.'!$A$15:$AE$15,0)))</f>
        <v/>
      </c>
      <c r="S821" s="415" t="str">
        <f>IF($B821="-","",INDEX('Res.Aux.'!$A$12:$AE$722,MATCH($B821,'Res.Aux.'!$Y$12:$Y$722,0),MATCH(S$6,'Res.Aux.'!$A$15:$AE$15,0)))</f>
        <v/>
      </c>
      <c r="T821" s="415" t="str">
        <f>IF($B821="-","",INDEX('Res.Aux.'!$A$12:$AE$722,MATCH($B821,'Res.Aux.'!$Y$12:$Y$722,0),MATCH(T$6,'Res.Aux.'!$A$15:$AE$15,0)))</f>
        <v/>
      </c>
      <c r="U821" s="416" t="str">
        <f>IF($B821="-","",INDEX('Res.Aux.'!$A$12:$AE$722,MATCH($B821,'Res.Aux.'!$Y$12:$Y$722,0),MATCH(U$6,'Res.Aux.'!$A$15:$AE$15,0)))</f>
        <v/>
      </c>
      <c r="V821" s="417"/>
      <c r="W821" s="414" t="str">
        <f t="shared" si="221"/>
        <v>-</v>
      </c>
      <c r="X821" s="415" t="str">
        <f t="shared" si="222"/>
        <v>-</v>
      </c>
      <c r="Y821" s="415" t="str">
        <f t="shared" si="223"/>
        <v>-</v>
      </c>
      <c r="Z821" s="416" t="str">
        <f t="shared" si="224"/>
        <v>-</v>
      </c>
      <c r="AA821" s="417"/>
      <c r="AB821" s="414" t="str">
        <f t="shared" si="225"/>
        <v>-</v>
      </c>
      <c r="AC821" s="415" t="str">
        <f t="shared" si="226"/>
        <v>-</v>
      </c>
      <c r="AD821" s="415" t="str">
        <f t="shared" si="227"/>
        <v>-</v>
      </c>
      <c r="AE821" s="416" t="str">
        <f t="shared" si="228"/>
        <v>-</v>
      </c>
      <c r="AF821" s="417"/>
      <c r="AG821" s="410" t="str">
        <f t="shared" si="229"/>
        <v>-</v>
      </c>
      <c r="AH821" s="417"/>
      <c r="AI821" s="418" t="str">
        <f t="shared" si="230"/>
        <v>ù</v>
      </c>
      <c r="AJ821" s="419" t="str">
        <f t="shared" si="231"/>
        <v>~</v>
      </c>
      <c r="AK821" s="417"/>
      <c r="AL821" s="414" t="str">
        <f t="shared" si="232"/>
        <v>-</v>
      </c>
      <c r="AM821" s="416" t="str">
        <f t="shared" si="233"/>
        <v>-</v>
      </c>
    </row>
    <row r="822" spans="2:39" ht="15" x14ac:dyDescent="0.3">
      <c r="B822" s="400" t="str">
        <f>IF(MAX(B$7:B821)+1&gt;MAX('Res.Aux.'!$Y$23:$Y$722),"-",MAX(B$7:B821)+1)</f>
        <v>-</v>
      </c>
      <c r="C822" s="401" t="str">
        <f>IF($B822="-","",INDEX('Res.Aux.'!$A$12:$AE$722,MATCH($B822,'Res.Aux.'!$Y$12:$Y$722,0),MATCH(C$6,'Res.Aux.'!$A$14:$AE$14,0)))</f>
        <v/>
      </c>
      <c r="D822" s="402" t="str">
        <f t="shared" si="218"/>
        <v/>
      </c>
      <c r="E822" s="403" t="str">
        <f>IF($B822="-","",INDEX('Res.Aux.'!$A$12:$AE$722,MATCH($B822,'Res.Aux.'!$Y$12:$Y$722,0),MATCH(E$6,'Res.Aux.'!$A$14:$AE$14,0)))</f>
        <v/>
      </c>
      <c r="F822" s="402" t="str">
        <f t="shared" si="219"/>
        <v/>
      </c>
      <c r="G822" s="404" t="str">
        <f>IF($B822="-","",INDEX('Res.Aux.'!$A$12:$AE$722,MATCH($B822,'Res.Aux.'!$Y$12:$Y$722,0),MATCH(G$6,'Res.Aux.'!$A$14:$AE$14,0)))</f>
        <v/>
      </c>
      <c r="H822" s="405" t="str">
        <f>IF($B822="-","",Datos!$I$16)</f>
        <v/>
      </c>
      <c r="I822" s="406" t="str">
        <f>IF($C822="","",Datos!$G$16)</f>
        <v/>
      </c>
      <c r="J822" s="407" t="str">
        <f>IF($B822="-","",INDEX('Res.Aux.'!$A$12:$AE$722,MATCH($B822,'Res.Aux.'!$Y$12:$Y$722,0),MATCH(J$6,'Res.Aux.'!$A$14:$AE$14,0)))</f>
        <v/>
      </c>
      <c r="K822" s="408" t="str">
        <f>IF($C822="","",Datos!$H$26)</f>
        <v/>
      </c>
      <c r="L822" s="409" t="str">
        <f>IF($I822="","",INDEX(Datos!$D$25:$I$33,MATCH('G. VAR. MAKRO'!$M822,Datos!$E$25:$E$33,0),MATCH('G. VAR. MAKRO'!$L$6,Datos!$D$26:$I$26,0)))</f>
        <v/>
      </c>
      <c r="M822" s="407" t="str">
        <f>IF($I822="","",INDEX('Res.Aux.'!$A$12:$AE$722,MATCH($B822,'Res.Aux.'!$Y$12:$Y$722,0),MATCH(M$6,'Res.Aux.'!$A$22:$AE$22,0)))</f>
        <v/>
      </c>
      <c r="N822" s="410" t="str">
        <f>IF($B822="-","",INDEX('Res.Aux.'!$A$12:$AE$722,MATCH($B822,'Res.Aux.'!$Y$12:$Y$722,0),MATCH(N$6,'Res.Aux.'!$A$14:$AE$14,0)))</f>
        <v/>
      </c>
      <c r="O822" s="411"/>
      <c r="P822" s="412" t="str">
        <f t="shared" si="217"/>
        <v/>
      </c>
      <c r="Q822" s="413" t="str">
        <f t="shared" si="220"/>
        <v>ù</v>
      </c>
      <c r="R822" s="414" t="str">
        <f>IF($B822="-","",INDEX('Res.Aux.'!$A$12:$AE$722,MATCH($B822,'Res.Aux.'!$Y$12:$Y$722,0),MATCH(R$6,'Res.Aux.'!$A$15:$AE$15,0)))</f>
        <v/>
      </c>
      <c r="S822" s="415" t="str">
        <f>IF($B822="-","",INDEX('Res.Aux.'!$A$12:$AE$722,MATCH($B822,'Res.Aux.'!$Y$12:$Y$722,0),MATCH(S$6,'Res.Aux.'!$A$15:$AE$15,0)))</f>
        <v/>
      </c>
      <c r="T822" s="415" t="str">
        <f>IF($B822="-","",INDEX('Res.Aux.'!$A$12:$AE$722,MATCH($B822,'Res.Aux.'!$Y$12:$Y$722,0),MATCH(T$6,'Res.Aux.'!$A$15:$AE$15,0)))</f>
        <v/>
      </c>
      <c r="U822" s="416" t="str">
        <f>IF($B822="-","",INDEX('Res.Aux.'!$A$12:$AE$722,MATCH($B822,'Res.Aux.'!$Y$12:$Y$722,0),MATCH(U$6,'Res.Aux.'!$A$15:$AE$15,0)))</f>
        <v/>
      </c>
      <c r="V822" s="417"/>
      <c r="W822" s="414" t="str">
        <f t="shared" si="221"/>
        <v>-</v>
      </c>
      <c r="X822" s="415" t="str">
        <f t="shared" si="222"/>
        <v>-</v>
      </c>
      <c r="Y822" s="415" t="str">
        <f t="shared" si="223"/>
        <v>-</v>
      </c>
      <c r="Z822" s="416" t="str">
        <f t="shared" si="224"/>
        <v>-</v>
      </c>
      <c r="AA822" s="417"/>
      <c r="AB822" s="414" t="str">
        <f t="shared" si="225"/>
        <v>-</v>
      </c>
      <c r="AC822" s="415" t="str">
        <f t="shared" si="226"/>
        <v>-</v>
      </c>
      <c r="AD822" s="415" t="str">
        <f t="shared" si="227"/>
        <v>-</v>
      </c>
      <c r="AE822" s="416" t="str">
        <f t="shared" si="228"/>
        <v>-</v>
      </c>
      <c r="AF822" s="417"/>
      <c r="AG822" s="410" t="str">
        <f t="shared" si="229"/>
        <v>-</v>
      </c>
      <c r="AH822" s="417"/>
      <c r="AI822" s="418" t="str">
        <f t="shared" si="230"/>
        <v>ù</v>
      </c>
      <c r="AJ822" s="419" t="str">
        <f t="shared" si="231"/>
        <v>~</v>
      </c>
      <c r="AK822" s="417"/>
      <c r="AL822" s="414" t="str">
        <f t="shared" si="232"/>
        <v>-</v>
      </c>
      <c r="AM822" s="416" t="str">
        <f t="shared" si="233"/>
        <v>-</v>
      </c>
    </row>
    <row r="823" spans="2:39" ht="15" x14ac:dyDescent="0.3">
      <c r="B823" s="400" t="str">
        <f>IF(MAX(B$7:B822)+1&gt;MAX('Res.Aux.'!$Y$23:$Y$722),"-",MAX(B$7:B822)+1)</f>
        <v>-</v>
      </c>
      <c r="C823" s="401" t="str">
        <f>IF($B823="-","",INDEX('Res.Aux.'!$A$12:$AE$722,MATCH($B823,'Res.Aux.'!$Y$12:$Y$722,0),MATCH(C$6,'Res.Aux.'!$A$14:$AE$14,0)))</f>
        <v/>
      </c>
      <c r="D823" s="402" t="str">
        <f t="shared" si="218"/>
        <v/>
      </c>
      <c r="E823" s="403" t="str">
        <f>IF($B823="-","",INDEX('Res.Aux.'!$A$12:$AE$722,MATCH($B823,'Res.Aux.'!$Y$12:$Y$722,0),MATCH(E$6,'Res.Aux.'!$A$14:$AE$14,0)))</f>
        <v/>
      </c>
      <c r="F823" s="402" t="str">
        <f t="shared" si="219"/>
        <v/>
      </c>
      <c r="G823" s="404" t="str">
        <f>IF($B823="-","",INDEX('Res.Aux.'!$A$12:$AE$722,MATCH($B823,'Res.Aux.'!$Y$12:$Y$722,0),MATCH(G$6,'Res.Aux.'!$A$14:$AE$14,0)))</f>
        <v/>
      </c>
      <c r="H823" s="405" t="str">
        <f>IF($B823="-","",Datos!$I$16)</f>
        <v/>
      </c>
      <c r="I823" s="406" t="str">
        <f>IF($C823="","",Datos!$G$16)</f>
        <v/>
      </c>
      <c r="J823" s="407" t="str">
        <f>IF($B823="-","",INDEX('Res.Aux.'!$A$12:$AE$722,MATCH($B823,'Res.Aux.'!$Y$12:$Y$722,0),MATCH(J$6,'Res.Aux.'!$A$14:$AE$14,0)))</f>
        <v/>
      </c>
      <c r="K823" s="408" t="str">
        <f>IF($C823="","",Datos!$H$26)</f>
        <v/>
      </c>
      <c r="L823" s="409" t="str">
        <f>IF($I823="","",INDEX(Datos!$D$25:$I$33,MATCH('G. VAR. MAKRO'!$M823,Datos!$E$25:$E$33,0),MATCH('G. VAR. MAKRO'!$L$6,Datos!$D$26:$I$26,0)))</f>
        <v/>
      </c>
      <c r="M823" s="407" t="str">
        <f>IF($I823="","",INDEX('Res.Aux.'!$A$12:$AE$722,MATCH($B823,'Res.Aux.'!$Y$12:$Y$722,0),MATCH(M$6,'Res.Aux.'!$A$22:$AE$22,0)))</f>
        <v/>
      </c>
      <c r="N823" s="410" t="str">
        <f>IF($B823="-","",INDEX('Res.Aux.'!$A$12:$AE$722,MATCH($B823,'Res.Aux.'!$Y$12:$Y$722,0),MATCH(N$6,'Res.Aux.'!$A$14:$AE$14,0)))</f>
        <v/>
      </c>
      <c r="O823" s="411"/>
      <c r="P823" s="412" t="str">
        <f t="shared" si="217"/>
        <v/>
      </c>
      <c r="Q823" s="413" t="str">
        <f t="shared" si="220"/>
        <v>ù</v>
      </c>
      <c r="R823" s="414" t="str">
        <f>IF($B823="-","",INDEX('Res.Aux.'!$A$12:$AE$722,MATCH($B823,'Res.Aux.'!$Y$12:$Y$722,0),MATCH(R$6,'Res.Aux.'!$A$15:$AE$15,0)))</f>
        <v/>
      </c>
      <c r="S823" s="415" t="str">
        <f>IF($B823="-","",INDEX('Res.Aux.'!$A$12:$AE$722,MATCH($B823,'Res.Aux.'!$Y$12:$Y$722,0),MATCH(S$6,'Res.Aux.'!$A$15:$AE$15,0)))</f>
        <v/>
      </c>
      <c r="T823" s="415" t="str">
        <f>IF($B823="-","",INDEX('Res.Aux.'!$A$12:$AE$722,MATCH($B823,'Res.Aux.'!$Y$12:$Y$722,0),MATCH(T$6,'Res.Aux.'!$A$15:$AE$15,0)))</f>
        <v/>
      </c>
      <c r="U823" s="416" t="str">
        <f>IF($B823="-","",INDEX('Res.Aux.'!$A$12:$AE$722,MATCH($B823,'Res.Aux.'!$Y$12:$Y$722,0),MATCH(U$6,'Res.Aux.'!$A$15:$AE$15,0)))</f>
        <v/>
      </c>
      <c r="V823" s="417"/>
      <c r="W823" s="414" t="str">
        <f t="shared" si="221"/>
        <v>-</v>
      </c>
      <c r="X823" s="415" t="str">
        <f t="shared" si="222"/>
        <v>-</v>
      </c>
      <c r="Y823" s="415" t="str">
        <f t="shared" si="223"/>
        <v>-</v>
      </c>
      <c r="Z823" s="416" t="str">
        <f t="shared" si="224"/>
        <v>-</v>
      </c>
      <c r="AA823" s="417"/>
      <c r="AB823" s="414" t="str">
        <f t="shared" si="225"/>
        <v>-</v>
      </c>
      <c r="AC823" s="415" t="str">
        <f t="shared" si="226"/>
        <v>-</v>
      </c>
      <c r="AD823" s="415" t="str">
        <f t="shared" si="227"/>
        <v>-</v>
      </c>
      <c r="AE823" s="416" t="str">
        <f t="shared" si="228"/>
        <v>-</v>
      </c>
      <c r="AF823" s="417"/>
      <c r="AG823" s="410" t="str">
        <f t="shared" si="229"/>
        <v>-</v>
      </c>
      <c r="AH823" s="417"/>
      <c r="AI823" s="418" t="str">
        <f t="shared" si="230"/>
        <v>ù</v>
      </c>
      <c r="AJ823" s="419" t="str">
        <f t="shared" si="231"/>
        <v>~</v>
      </c>
      <c r="AK823" s="417"/>
      <c r="AL823" s="414" t="str">
        <f t="shared" si="232"/>
        <v>-</v>
      </c>
      <c r="AM823" s="416" t="str">
        <f t="shared" si="233"/>
        <v>-</v>
      </c>
    </row>
    <row r="824" spans="2:39" ht="15" x14ac:dyDescent="0.3">
      <c r="B824" s="400" t="str">
        <f>IF(MAX(B$7:B823)+1&gt;MAX('Res.Aux.'!$Y$23:$Y$722),"-",MAX(B$7:B823)+1)</f>
        <v>-</v>
      </c>
      <c r="C824" s="401" t="str">
        <f>IF($B824="-","",INDEX('Res.Aux.'!$A$12:$AE$722,MATCH($B824,'Res.Aux.'!$Y$12:$Y$722,0),MATCH(C$6,'Res.Aux.'!$A$14:$AE$14,0)))</f>
        <v/>
      </c>
      <c r="D824" s="402" t="str">
        <f t="shared" si="218"/>
        <v/>
      </c>
      <c r="E824" s="403" t="str">
        <f>IF($B824="-","",INDEX('Res.Aux.'!$A$12:$AE$722,MATCH($B824,'Res.Aux.'!$Y$12:$Y$722,0),MATCH(E$6,'Res.Aux.'!$A$14:$AE$14,0)))</f>
        <v/>
      </c>
      <c r="F824" s="402" t="str">
        <f t="shared" si="219"/>
        <v/>
      </c>
      <c r="G824" s="404" t="str">
        <f>IF($B824="-","",INDEX('Res.Aux.'!$A$12:$AE$722,MATCH($B824,'Res.Aux.'!$Y$12:$Y$722,0),MATCH(G$6,'Res.Aux.'!$A$14:$AE$14,0)))</f>
        <v/>
      </c>
      <c r="H824" s="405" t="str">
        <f>IF($B824="-","",Datos!$I$16)</f>
        <v/>
      </c>
      <c r="I824" s="406" t="str">
        <f>IF($C824="","",Datos!$G$16)</f>
        <v/>
      </c>
      <c r="J824" s="407" t="str">
        <f>IF($B824="-","",INDEX('Res.Aux.'!$A$12:$AE$722,MATCH($B824,'Res.Aux.'!$Y$12:$Y$722,0),MATCH(J$6,'Res.Aux.'!$A$14:$AE$14,0)))</f>
        <v/>
      </c>
      <c r="K824" s="408" t="str">
        <f>IF($C824="","",Datos!$H$26)</f>
        <v/>
      </c>
      <c r="L824" s="409" t="str">
        <f>IF($I824="","",INDEX(Datos!$D$25:$I$33,MATCH('G. VAR. MAKRO'!$M824,Datos!$E$25:$E$33,0),MATCH('G. VAR. MAKRO'!$L$6,Datos!$D$26:$I$26,0)))</f>
        <v/>
      </c>
      <c r="M824" s="407" t="str">
        <f>IF($I824="","",INDEX('Res.Aux.'!$A$12:$AE$722,MATCH($B824,'Res.Aux.'!$Y$12:$Y$722,0),MATCH(M$6,'Res.Aux.'!$A$22:$AE$22,0)))</f>
        <v/>
      </c>
      <c r="N824" s="410" t="str">
        <f>IF($B824="-","",INDEX('Res.Aux.'!$A$12:$AE$722,MATCH($B824,'Res.Aux.'!$Y$12:$Y$722,0),MATCH(N$6,'Res.Aux.'!$A$14:$AE$14,0)))</f>
        <v/>
      </c>
      <c r="O824" s="411"/>
      <c r="P824" s="412" t="str">
        <f t="shared" si="217"/>
        <v/>
      </c>
      <c r="Q824" s="413" t="str">
        <f t="shared" si="220"/>
        <v>ù</v>
      </c>
      <c r="R824" s="414" t="str">
        <f>IF($B824="-","",INDEX('Res.Aux.'!$A$12:$AE$722,MATCH($B824,'Res.Aux.'!$Y$12:$Y$722,0),MATCH(R$6,'Res.Aux.'!$A$15:$AE$15,0)))</f>
        <v/>
      </c>
      <c r="S824" s="415" t="str">
        <f>IF($B824="-","",INDEX('Res.Aux.'!$A$12:$AE$722,MATCH($B824,'Res.Aux.'!$Y$12:$Y$722,0),MATCH(S$6,'Res.Aux.'!$A$15:$AE$15,0)))</f>
        <v/>
      </c>
      <c r="T824" s="415" t="str">
        <f>IF($B824="-","",INDEX('Res.Aux.'!$A$12:$AE$722,MATCH($B824,'Res.Aux.'!$Y$12:$Y$722,0),MATCH(T$6,'Res.Aux.'!$A$15:$AE$15,0)))</f>
        <v/>
      </c>
      <c r="U824" s="416" t="str">
        <f>IF($B824="-","",INDEX('Res.Aux.'!$A$12:$AE$722,MATCH($B824,'Res.Aux.'!$Y$12:$Y$722,0),MATCH(U$6,'Res.Aux.'!$A$15:$AE$15,0)))</f>
        <v/>
      </c>
      <c r="V824" s="417"/>
      <c r="W824" s="414" t="str">
        <f t="shared" si="221"/>
        <v>-</v>
      </c>
      <c r="X824" s="415" t="str">
        <f t="shared" si="222"/>
        <v>-</v>
      </c>
      <c r="Y824" s="415" t="str">
        <f t="shared" si="223"/>
        <v>-</v>
      </c>
      <c r="Z824" s="416" t="str">
        <f t="shared" si="224"/>
        <v>-</v>
      </c>
      <c r="AA824" s="417"/>
      <c r="AB824" s="414" t="str">
        <f t="shared" si="225"/>
        <v>-</v>
      </c>
      <c r="AC824" s="415" t="str">
        <f t="shared" si="226"/>
        <v>-</v>
      </c>
      <c r="AD824" s="415" t="str">
        <f t="shared" si="227"/>
        <v>-</v>
      </c>
      <c r="AE824" s="416" t="str">
        <f t="shared" si="228"/>
        <v>-</v>
      </c>
      <c r="AF824" s="417"/>
      <c r="AG824" s="410" t="str">
        <f t="shared" si="229"/>
        <v>-</v>
      </c>
      <c r="AH824" s="417"/>
      <c r="AI824" s="418" t="str">
        <f t="shared" si="230"/>
        <v>ù</v>
      </c>
      <c r="AJ824" s="419" t="str">
        <f t="shared" si="231"/>
        <v>~</v>
      </c>
      <c r="AK824" s="417"/>
      <c r="AL824" s="414" t="str">
        <f t="shared" si="232"/>
        <v>-</v>
      </c>
      <c r="AM824" s="416" t="str">
        <f t="shared" si="233"/>
        <v>-</v>
      </c>
    </row>
    <row r="825" spans="2:39" ht="15" x14ac:dyDescent="0.3">
      <c r="B825" s="400" t="str">
        <f>IF(MAX(B$7:B824)+1&gt;MAX('Res.Aux.'!$Y$23:$Y$722),"-",MAX(B$7:B824)+1)</f>
        <v>-</v>
      </c>
      <c r="C825" s="401" t="str">
        <f>IF($B825="-","",INDEX('Res.Aux.'!$A$12:$AE$722,MATCH($B825,'Res.Aux.'!$Y$12:$Y$722,0),MATCH(C$6,'Res.Aux.'!$A$14:$AE$14,0)))</f>
        <v/>
      </c>
      <c r="D825" s="402" t="str">
        <f t="shared" si="218"/>
        <v/>
      </c>
      <c r="E825" s="403" t="str">
        <f>IF($B825="-","",INDEX('Res.Aux.'!$A$12:$AE$722,MATCH($B825,'Res.Aux.'!$Y$12:$Y$722,0),MATCH(E$6,'Res.Aux.'!$A$14:$AE$14,0)))</f>
        <v/>
      </c>
      <c r="F825" s="402" t="str">
        <f t="shared" si="219"/>
        <v/>
      </c>
      <c r="G825" s="404" t="str">
        <f>IF($B825="-","",INDEX('Res.Aux.'!$A$12:$AE$722,MATCH($B825,'Res.Aux.'!$Y$12:$Y$722,0),MATCH(G$6,'Res.Aux.'!$A$14:$AE$14,0)))</f>
        <v/>
      </c>
      <c r="H825" s="405" t="str">
        <f>IF($B825="-","",Datos!$I$16)</f>
        <v/>
      </c>
      <c r="I825" s="406" t="str">
        <f>IF($C825="","",Datos!$G$16)</f>
        <v/>
      </c>
      <c r="J825" s="407" t="str">
        <f>IF($B825="-","",INDEX('Res.Aux.'!$A$12:$AE$722,MATCH($B825,'Res.Aux.'!$Y$12:$Y$722,0),MATCH(J$6,'Res.Aux.'!$A$14:$AE$14,0)))</f>
        <v/>
      </c>
      <c r="K825" s="408" t="str">
        <f>IF($C825="","",Datos!$H$26)</f>
        <v/>
      </c>
      <c r="L825" s="409" t="str">
        <f>IF($I825="","",INDEX(Datos!$D$25:$I$33,MATCH('G. VAR. MAKRO'!$M825,Datos!$E$25:$E$33,0),MATCH('G. VAR. MAKRO'!$L$6,Datos!$D$26:$I$26,0)))</f>
        <v/>
      </c>
      <c r="M825" s="407" t="str">
        <f>IF($I825="","",INDEX('Res.Aux.'!$A$12:$AE$722,MATCH($B825,'Res.Aux.'!$Y$12:$Y$722,0),MATCH(M$6,'Res.Aux.'!$A$22:$AE$22,0)))</f>
        <v/>
      </c>
      <c r="N825" s="410" t="str">
        <f>IF($B825="-","",INDEX('Res.Aux.'!$A$12:$AE$722,MATCH($B825,'Res.Aux.'!$Y$12:$Y$722,0),MATCH(N$6,'Res.Aux.'!$A$14:$AE$14,0)))</f>
        <v/>
      </c>
      <c r="O825" s="411"/>
      <c r="P825" s="412" t="str">
        <f t="shared" si="217"/>
        <v/>
      </c>
      <c r="Q825" s="413" t="str">
        <f t="shared" si="220"/>
        <v>ù</v>
      </c>
      <c r="R825" s="414" t="str">
        <f>IF($B825="-","",INDEX('Res.Aux.'!$A$12:$AE$722,MATCH($B825,'Res.Aux.'!$Y$12:$Y$722,0),MATCH(R$6,'Res.Aux.'!$A$15:$AE$15,0)))</f>
        <v/>
      </c>
      <c r="S825" s="415" t="str">
        <f>IF($B825="-","",INDEX('Res.Aux.'!$A$12:$AE$722,MATCH($B825,'Res.Aux.'!$Y$12:$Y$722,0),MATCH(S$6,'Res.Aux.'!$A$15:$AE$15,0)))</f>
        <v/>
      </c>
      <c r="T825" s="415" t="str">
        <f>IF($B825="-","",INDEX('Res.Aux.'!$A$12:$AE$722,MATCH($B825,'Res.Aux.'!$Y$12:$Y$722,0),MATCH(T$6,'Res.Aux.'!$A$15:$AE$15,0)))</f>
        <v/>
      </c>
      <c r="U825" s="416" t="str">
        <f>IF($B825="-","",INDEX('Res.Aux.'!$A$12:$AE$722,MATCH($B825,'Res.Aux.'!$Y$12:$Y$722,0),MATCH(U$6,'Res.Aux.'!$A$15:$AE$15,0)))</f>
        <v/>
      </c>
      <c r="V825" s="417"/>
      <c r="W825" s="414" t="str">
        <f t="shared" si="221"/>
        <v>-</v>
      </c>
      <c r="X825" s="415" t="str">
        <f t="shared" si="222"/>
        <v>-</v>
      </c>
      <c r="Y825" s="415" t="str">
        <f t="shared" si="223"/>
        <v>-</v>
      </c>
      <c r="Z825" s="416" t="str">
        <f t="shared" si="224"/>
        <v>-</v>
      </c>
      <c r="AA825" s="417"/>
      <c r="AB825" s="414" t="str">
        <f t="shared" si="225"/>
        <v>-</v>
      </c>
      <c r="AC825" s="415" t="str">
        <f t="shared" si="226"/>
        <v>-</v>
      </c>
      <c r="AD825" s="415" t="str">
        <f t="shared" si="227"/>
        <v>-</v>
      </c>
      <c r="AE825" s="416" t="str">
        <f t="shared" si="228"/>
        <v>-</v>
      </c>
      <c r="AF825" s="417"/>
      <c r="AG825" s="410" t="str">
        <f t="shared" si="229"/>
        <v>-</v>
      </c>
      <c r="AH825" s="417"/>
      <c r="AI825" s="418" t="str">
        <f t="shared" si="230"/>
        <v>ù</v>
      </c>
      <c r="AJ825" s="419" t="str">
        <f t="shared" si="231"/>
        <v>~</v>
      </c>
      <c r="AK825" s="417"/>
      <c r="AL825" s="414" t="str">
        <f t="shared" si="232"/>
        <v>-</v>
      </c>
      <c r="AM825" s="416" t="str">
        <f t="shared" si="233"/>
        <v>-</v>
      </c>
    </row>
    <row r="826" spans="2:39" ht="15" x14ac:dyDescent="0.3">
      <c r="B826" s="400" t="str">
        <f>IF(MAX(B$7:B825)+1&gt;MAX('Res.Aux.'!$Y$23:$Y$722),"-",MAX(B$7:B825)+1)</f>
        <v>-</v>
      </c>
      <c r="C826" s="401" t="str">
        <f>IF($B826="-","",INDEX('Res.Aux.'!$A$12:$AE$722,MATCH($B826,'Res.Aux.'!$Y$12:$Y$722,0),MATCH(C$6,'Res.Aux.'!$A$14:$AE$14,0)))</f>
        <v/>
      </c>
      <c r="D826" s="402" t="str">
        <f t="shared" si="218"/>
        <v/>
      </c>
      <c r="E826" s="403" t="str">
        <f>IF($B826="-","",INDEX('Res.Aux.'!$A$12:$AE$722,MATCH($B826,'Res.Aux.'!$Y$12:$Y$722,0),MATCH(E$6,'Res.Aux.'!$A$14:$AE$14,0)))</f>
        <v/>
      </c>
      <c r="F826" s="402" t="str">
        <f t="shared" si="219"/>
        <v/>
      </c>
      <c r="G826" s="404" t="str">
        <f>IF($B826="-","",INDEX('Res.Aux.'!$A$12:$AE$722,MATCH($B826,'Res.Aux.'!$Y$12:$Y$722,0),MATCH(G$6,'Res.Aux.'!$A$14:$AE$14,0)))</f>
        <v/>
      </c>
      <c r="H826" s="405" t="str">
        <f>IF($B826="-","",Datos!$I$16)</f>
        <v/>
      </c>
      <c r="I826" s="406" t="str">
        <f>IF($C826="","",Datos!$G$16)</f>
        <v/>
      </c>
      <c r="J826" s="407" t="str">
        <f>IF($B826="-","",INDEX('Res.Aux.'!$A$12:$AE$722,MATCH($B826,'Res.Aux.'!$Y$12:$Y$722,0),MATCH(J$6,'Res.Aux.'!$A$14:$AE$14,0)))</f>
        <v/>
      </c>
      <c r="K826" s="408" t="str">
        <f>IF($C826="","",Datos!$H$26)</f>
        <v/>
      </c>
      <c r="L826" s="409" t="str">
        <f>IF($I826="","",INDEX(Datos!$D$25:$I$33,MATCH('G. VAR. MAKRO'!$M826,Datos!$E$25:$E$33,0),MATCH('G. VAR. MAKRO'!$L$6,Datos!$D$26:$I$26,0)))</f>
        <v/>
      </c>
      <c r="M826" s="407" t="str">
        <f>IF($I826="","",INDEX('Res.Aux.'!$A$12:$AE$722,MATCH($B826,'Res.Aux.'!$Y$12:$Y$722,0),MATCH(M$6,'Res.Aux.'!$A$22:$AE$22,0)))</f>
        <v/>
      </c>
      <c r="N826" s="410" t="str">
        <f>IF($B826="-","",INDEX('Res.Aux.'!$A$12:$AE$722,MATCH($B826,'Res.Aux.'!$Y$12:$Y$722,0),MATCH(N$6,'Res.Aux.'!$A$14:$AE$14,0)))</f>
        <v/>
      </c>
      <c r="O826" s="411"/>
      <c r="P826" s="412" t="str">
        <f t="shared" si="217"/>
        <v/>
      </c>
      <c r="Q826" s="413" t="str">
        <f t="shared" si="220"/>
        <v>ù</v>
      </c>
      <c r="R826" s="414" t="str">
        <f>IF($B826="-","",INDEX('Res.Aux.'!$A$12:$AE$722,MATCH($B826,'Res.Aux.'!$Y$12:$Y$722,0),MATCH(R$6,'Res.Aux.'!$A$15:$AE$15,0)))</f>
        <v/>
      </c>
      <c r="S826" s="415" t="str">
        <f>IF($B826="-","",INDEX('Res.Aux.'!$A$12:$AE$722,MATCH($B826,'Res.Aux.'!$Y$12:$Y$722,0),MATCH(S$6,'Res.Aux.'!$A$15:$AE$15,0)))</f>
        <v/>
      </c>
      <c r="T826" s="415" t="str">
        <f>IF($B826="-","",INDEX('Res.Aux.'!$A$12:$AE$722,MATCH($B826,'Res.Aux.'!$Y$12:$Y$722,0),MATCH(T$6,'Res.Aux.'!$A$15:$AE$15,0)))</f>
        <v/>
      </c>
      <c r="U826" s="416" t="str">
        <f>IF($B826="-","",INDEX('Res.Aux.'!$A$12:$AE$722,MATCH($B826,'Res.Aux.'!$Y$12:$Y$722,0),MATCH(U$6,'Res.Aux.'!$A$15:$AE$15,0)))</f>
        <v/>
      </c>
      <c r="V826" s="417"/>
      <c r="W826" s="414" t="str">
        <f t="shared" si="221"/>
        <v>-</v>
      </c>
      <c r="X826" s="415" t="str">
        <f t="shared" si="222"/>
        <v>-</v>
      </c>
      <c r="Y826" s="415" t="str">
        <f t="shared" si="223"/>
        <v>-</v>
      </c>
      <c r="Z826" s="416" t="str">
        <f t="shared" si="224"/>
        <v>-</v>
      </c>
      <c r="AA826" s="417"/>
      <c r="AB826" s="414" t="str">
        <f t="shared" si="225"/>
        <v>-</v>
      </c>
      <c r="AC826" s="415" t="str">
        <f t="shared" si="226"/>
        <v>-</v>
      </c>
      <c r="AD826" s="415" t="str">
        <f t="shared" si="227"/>
        <v>-</v>
      </c>
      <c r="AE826" s="416" t="str">
        <f t="shared" si="228"/>
        <v>-</v>
      </c>
      <c r="AF826" s="417"/>
      <c r="AG826" s="410" t="str">
        <f t="shared" si="229"/>
        <v>-</v>
      </c>
      <c r="AH826" s="417"/>
      <c r="AI826" s="418" t="str">
        <f t="shared" si="230"/>
        <v>ù</v>
      </c>
      <c r="AJ826" s="419" t="str">
        <f t="shared" si="231"/>
        <v>~</v>
      </c>
      <c r="AK826" s="417"/>
      <c r="AL826" s="414" t="str">
        <f t="shared" si="232"/>
        <v>-</v>
      </c>
      <c r="AM826" s="416" t="str">
        <f t="shared" si="233"/>
        <v>-</v>
      </c>
    </row>
    <row r="827" spans="2:39" ht="15" x14ac:dyDescent="0.3">
      <c r="B827" s="400" t="str">
        <f>IF(MAX(B$7:B826)+1&gt;MAX('Res.Aux.'!$Y$23:$Y$722),"-",MAX(B$7:B826)+1)</f>
        <v>-</v>
      </c>
      <c r="C827" s="401" t="str">
        <f>IF($B827="-","",INDEX('Res.Aux.'!$A$12:$AE$722,MATCH($B827,'Res.Aux.'!$Y$12:$Y$722,0),MATCH(C$6,'Res.Aux.'!$A$14:$AE$14,0)))</f>
        <v/>
      </c>
      <c r="D827" s="402" t="str">
        <f t="shared" si="218"/>
        <v/>
      </c>
      <c r="E827" s="403" t="str">
        <f>IF($B827="-","",INDEX('Res.Aux.'!$A$12:$AE$722,MATCH($B827,'Res.Aux.'!$Y$12:$Y$722,0),MATCH(E$6,'Res.Aux.'!$A$14:$AE$14,0)))</f>
        <v/>
      </c>
      <c r="F827" s="402" t="str">
        <f t="shared" si="219"/>
        <v/>
      </c>
      <c r="G827" s="404" t="str">
        <f>IF($B827="-","",INDEX('Res.Aux.'!$A$12:$AE$722,MATCH($B827,'Res.Aux.'!$Y$12:$Y$722,0),MATCH(G$6,'Res.Aux.'!$A$14:$AE$14,0)))</f>
        <v/>
      </c>
      <c r="H827" s="405" t="str">
        <f>IF($B827="-","",Datos!$I$16)</f>
        <v/>
      </c>
      <c r="I827" s="406" t="str">
        <f>IF($C827="","",Datos!$G$16)</f>
        <v/>
      </c>
      <c r="J827" s="407" t="str">
        <f>IF($B827="-","",INDEX('Res.Aux.'!$A$12:$AE$722,MATCH($B827,'Res.Aux.'!$Y$12:$Y$722,0),MATCH(J$6,'Res.Aux.'!$A$14:$AE$14,0)))</f>
        <v/>
      </c>
      <c r="K827" s="408" t="str">
        <f>IF($C827="","",Datos!$H$26)</f>
        <v/>
      </c>
      <c r="L827" s="409" t="str">
        <f>IF($I827="","",INDEX(Datos!$D$25:$I$33,MATCH('G. VAR. MAKRO'!$M827,Datos!$E$25:$E$33,0),MATCH('G. VAR. MAKRO'!$L$6,Datos!$D$26:$I$26,0)))</f>
        <v/>
      </c>
      <c r="M827" s="407" t="str">
        <f>IF($I827="","",INDEX('Res.Aux.'!$A$12:$AE$722,MATCH($B827,'Res.Aux.'!$Y$12:$Y$722,0),MATCH(M$6,'Res.Aux.'!$A$22:$AE$22,0)))</f>
        <v/>
      </c>
      <c r="N827" s="410" t="str">
        <f>IF($B827="-","",INDEX('Res.Aux.'!$A$12:$AE$722,MATCH($B827,'Res.Aux.'!$Y$12:$Y$722,0),MATCH(N$6,'Res.Aux.'!$A$14:$AE$14,0)))</f>
        <v/>
      </c>
      <c r="O827" s="411"/>
      <c r="P827" s="412" t="str">
        <f t="shared" si="217"/>
        <v/>
      </c>
      <c r="Q827" s="413" t="str">
        <f t="shared" si="220"/>
        <v>ù</v>
      </c>
      <c r="R827" s="414" t="str">
        <f>IF($B827="-","",INDEX('Res.Aux.'!$A$12:$AE$722,MATCH($B827,'Res.Aux.'!$Y$12:$Y$722,0),MATCH(R$6,'Res.Aux.'!$A$15:$AE$15,0)))</f>
        <v/>
      </c>
      <c r="S827" s="415" t="str">
        <f>IF($B827="-","",INDEX('Res.Aux.'!$A$12:$AE$722,MATCH($B827,'Res.Aux.'!$Y$12:$Y$722,0),MATCH(S$6,'Res.Aux.'!$A$15:$AE$15,0)))</f>
        <v/>
      </c>
      <c r="T827" s="415" t="str">
        <f>IF($B827="-","",INDEX('Res.Aux.'!$A$12:$AE$722,MATCH($B827,'Res.Aux.'!$Y$12:$Y$722,0),MATCH(T$6,'Res.Aux.'!$A$15:$AE$15,0)))</f>
        <v/>
      </c>
      <c r="U827" s="416" t="str">
        <f>IF($B827="-","",INDEX('Res.Aux.'!$A$12:$AE$722,MATCH($B827,'Res.Aux.'!$Y$12:$Y$722,0),MATCH(U$6,'Res.Aux.'!$A$15:$AE$15,0)))</f>
        <v/>
      </c>
      <c r="V827" s="417"/>
      <c r="W827" s="414" t="str">
        <f t="shared" si="221"/>
        <v>-</v>
      </c>
      <c r="X827" s="415" t="str">
        <f t="shared" si="222"/>
        <v>-</v>
      </c>
      <c r="Y827" s="415" t="str">
        <f t="shared" si="223"/>
        <v>-</v>
      </c>
      <c r="Z827" s="416" t="str">
        <f t="shared" si="224"/>
        <v>-</v>
      </c>
      <c r="AA827" s="417"/>
      <c r="AB827" s="414" t="str">
        <f t="shared" si="225"/>
        <v>-</v>
      </c>
      <c r="AC827" s="415" t="str">
        <f t="shared" si="226"/>
        <v>-</v>
      </c>
      <c r="AD827" s="415" t="str">
        <f t="shared" si="227"/>
        <v>-</v>
      </c>
      <c r="AE827" s="416" t="str">
        <f t="shared" si="228"/>
        <v>-</v>
      </c>
      <c r="AF827" s="417"/>
      <c r="AG827" s="410" t="str">
        <f t="shared" si="229"/>
        <v>-</v>
      </c>
      <c r="AH827" s="417"/>
      <c r="AI827" s="418" t="str">
        <f t="shared" si="230"/>
        <v>ù</v>
      </c>
      <c r="AJ827" s="419" t="str">
        <f t="shared" si="231"/>
        <v>~</v>
      </c>
      <c r="AK827" s="417"/>
      <c r="AL827" s="414" t="str">
        <f t="shared" si="232"/>
        <v>-</v>
      </c>
      <c r="AM827" s="416" t="str">
        <f t="shared" si="233"/>
        <v>-</v>
      </c>
    </row>
    <row r="828" spans="2:39" ht="15" x14ac:dyDescent="0.3">
      <c r="B828" s="400" t="str">
        <f>IF(MAX(B$7:B827)+1&gt;MAX('Res.Aux.'!$Y$23:$Y$722),"-",MAX(B$7:B827)+1)</f>
        <v>-</v>
      </c>
      <c r="C828" s="401" t="str">
        <f>IF($B828="-","",INDEX('Res.Aux.'!$A$12:$AE$722,MATCH($B828,'Res.Aux.'!$Y$12:$Y$722,0),MATCH(C$6,'Res.Aux.'!$A$14:$AE$14,0)))</f>
        <v/>
      </c>
      <c r="D828" s="402" t="str">
        <f t="shared" si="218"/>
        <v/>
      </c>
      <c r="E828" s="403" t="str">
        <f>IF($B828="-","",INDEX('Res.Aux.'!$A$12:$AE$722,MATCH($B828,'Res.Aux.'!$Y$12:$Y$722,0),MATCH(E$6,'Res.Aux.'!$A$14:$AE$14,0)))</f>
        <v/>
      </c>
      <c r="F828" s="402" t="str">
        <f t="shared" si="219"/>
        <v/>
      </c>
      <c r="G828" s="404" t="str">
        <f>IF($B828="-","",INDEX('Res.Aux.'!$A$12:$AE$722,MATCH($B828,'Res.Aux.'!$Y$12:$Y$722,0),MATCH(G$6,'Res.Aux.'!$A$14:$AE$14,0)))</f>
        <v/>
      </c>
      <c r="H828" s="405" t="str">
        <f>IF($B828="-","",Datos!$I$16)</f>
        <v/>
      </c>
      <c r="I828" s="406" t="str">
        <f>IF($C828="","",Datos!$G$16)</f>
        <v/>
      </c>
      <c r="J828" s="407" t="str">
        <f>IF($B828="-","",INDEX('Res.Aux.'!$A$12:$AE$722,MATCH($B828,'Res.Aux.'!$Y$12:$Y$722,0),MATCH(J$6,'Res.Aux.'!$A$14:$AE$14,0)))</f>
        <v/>
      </c>
      <c r="K828" s="408" t="str">
        <f>IF($C828="","",Datos!$H$26)</f>
        <v/>
      </c>
      <c r="L828" s="409" t="str">
        <f>IF($I828="","",INDEX(Datos!$D$25:$I$33,MATCH('G. VAR. MAKRO'!$M828,Datos!$E$25:$E$33,0),MATCH('G. VAR. MAKRO'!$L$6,Datos!$D$26:$I$26,0)))</f>
        <v/>
      </c>
      <c r="M828" s="407" t="str">
        <f>IF($I828="","",INDEX('Res.Aux.'!$A$12:$AE$722,MATCH($B828,'Res.Aux.'!$Y$12:$Y$722,0),MATCH(M$6,'Res.Aux.'!$A$22:$AE$22,0)))</f>
        <v/>
      </c>
      <c r="N828" s="410" t="str">
        <f>IF($B828="-","",INDEX('Res.Aux.'!$A$12:$AE$722,MATCH($B828,'Res.Aux.'!$Y$12:$Y$722,0),MATCH(N$6,'Res.Aux.'!$A$14:$AE$14,0)))</f>
        <v/>
      </c>
      <c r="O828" s="411"/>
      <c r="P828" s="412" t="str">
        <f t="shared" si="217"/>
        <v/>
      </c>
      <c r="Q828" s="413" t="str">
        <f t="shared" si="220"/>
        <v>ù</v>
      </c>
      <c r="R828" s="414" t="str">
        <f>IF($B828="-","",INDEX('Res.Aux.'!$A$12:$AE$722,MATCH($B828,'Res.Aux.'!$Y$12:$Y$722,0),MATCH(R$6,'Res.Aux.'!$A$15:$AE$15,0)))</f>
        <v/>
      </c>
      <c r="S828" s="415" t="str">
        <f>IF($B828="-","",INDEX('Res.Aux.'!$A$12:$AE$722,MATCH($B828,'Res.Aux.'!$Y$12:$Y$722,0),MATCH(S$6,'Res.Aux.'!$A$15:$AE$15,0)))</f>
        <v/>
      </c>
      <c r="T828" s="415" t="str">
        <f>IF($B828="-","",INDEX('Res.Aux.'!$A$12:$AE$722,MATCH($B828,'Res.Aux.'!$Y$12:$Y$722,0),MATCH(T$6,'Res.Aux.'!$A$15:$AE$15,0)))</f>
        <v/>
      </c>
      <c r="U828" s="416" t="str">
        <f>IF($B828="-","",INDEX('Res.Aux.'!$A$12:$AE$722,MATCH($B828,'Res.Aux.'!$Y$12:$Y$722,0),MATCH(U$6,'Res.Aux.'!$A$15:$AE$15,0)))</f>
        <v/>
      </c>
      <c r="V828" s="417"/>
      <c r="W828" s="414" t="str">
        <f t="shared" si="221"/>
        <v>-</v>
      </c>
      <c r="X828" s="415" t="str">
        <f t="shared" si="222"/>
        <v>-</v>
      </c>
      <c r="Y828" s="415" t="str">
        <f t="shared" si="223"/>
        <v>-</v>
      </c>
      <c r="Z828" s="416" t="str">
        <f t="shared" si="224"/>
        <v>-</v>
      </c>
      <c r="AA828" s="417"/>
      <c r="AB828" s="414" t="str">
        <f t="shared" si="225"/>
        <v>-</v>
      </c>
      <c r="AC828" s="415" t="str">
        <f t="shared" si="226"/>
        <v>-</v>
      </c>
      <c r="AD828" s="415" t="str">
        <f t="shared" si="227"/>
        <v>-</v>
      </c>
      <c r="AE828" s="416" t="str">
        <f t="shared" si="228"/>
        <v>-</v>
      </c>
      <c r="AF828" s="417"/>
      <c r="AG828" s="410" t="str">
        <f t="shared" si="229"/>
        <v>-</v>
      </c>
      <c r="AH828" s="417"/>
      <c r="AI828" s="418" t="str">
        <f t="shared" si="230"/>
        <v>ù</v>
      </c>
      <c r="AJ828" s="419" t="str">
        <f t="shared" si="231"/>
        <v>~</v>
      </c>
      <c r="AK828" s="417"/>
      <c r="AL828" s="414" t="str">
        <f t="shared" si="232"/>
        <v>-</v>
      </c>
      <c r="AM828" s="416" t="str">
        <f t="shared" si="233"/>
        <v>-</v>
      </c>
    </row>
    <row r="829" spans="2:39" ht="15" x14ac:dyDescent="0.3">
      <c r="B829" s="400" t="str">
        <f>IF(MAX(B$7:B828)+1&gt;MAX('Res.Aux.'!$Y$23:$Y$722),"-",MAX(B$7:B828)+1)</f>
        <v>-</v>
      </c>
      <c r="C829" s="401" t="str">
        <f>IF($B829="-","",INDEX('Res.Aux.'!$A$12:$AE$722,MATCH($B829,'Res.Aux.'!$Y$12:$Y$722,0),MATCH(C$6,'Res.Aux.'!$A$14:$AE$14,0)))</f>
        <v/>
      </c>
      <c r="D829" s="402" t="str">
        <f t="shared" si="218"/>
        <v/>
      </c>
      <c r="E829" s="403" t="str">
        <f>IF($B829="-","",INDEX('Res.Aux.'!$A$12:$AE$722,MATCH($B829,'Res.Aux.'!$Y$12:$Y$722,0),MATCH(E$6,'Res.Aux.'!$A$14:$AE$14,0)))</f>
        <v/>
      </c>
      <c r="F829" s="402" t="str">
        <f t="shared" si="219"/>
        <v/>
      </c>
      <c r="G829" s="404" t="str">
        <f>IF($B829="-","",INDEX('Res.Aux.'!$A$12:$AE$722,MATCH($B829,'Res.Aux.'!$Y$12:$Y$722,0),MATCH(G$6,'Res.Aux.'!$A$14:$AE$14,0)))</f>
        <v/>
      </c>
      <c r="H829" s="405" t="str">
        <f>IF($B829="-","",Datos!$I$16)</f>
        <v/>
      </c>
      <c r="I829" s="406" t="str">
        <f>IF($C829="","",Datos!$G$16)</f>
        <v/>
      </c>
      <c r="J829" s="407" t="str">
        <f>IF($B829="-","",INDEX('Res.Aux.'!$A$12:$AE$722,MATCH($B829,'Res.Aux.'!$Y$12:$Y$722,0),MATCH(J$6,'Res.Aux.'!$A$14:$AE$14,0)))</f>
        <v/>
      </c>
      <c r="K829" s="408" t="str">
        <f>IF($C829="","",Datos!$H$26)</f>
        <v/>
      </c>
      <c r="L829" s="409" t="str">
        <f>IF($I829="","",INDEX(Datos!$D$25:$I$33,MATCH('G. VAR. MAKRO'!$M829,Datos!$E$25:$E$33,0),MATCH('G. VAR. MAKRO'!$L$6,Datos!$D$26:$I$26,0)))</f>
        <v/>
      </c>
      <c r="M829" s="407" t="str">
        <f>IF($I829="","",INDEX('Res.Aux.'!$A$12:$AE$722,MATCH($B829,'Res.Aux.'!$Y$12:$Y$722,0),MATCH(M$6,'Res.Aux.'!$A$22:$AE$22,0)))</f>
        <v/>
      </c>
      <c r="N829" s="410" t="str">
        <f>IF($B829="-","",INDEX('Res.Aux.'!$A$12:$AE$722,MATCH($B829,'Res.Aux.'!$Y$12:$Y$722,0),MATCH(N$6,'Res.Aux.'!$A$14:$AE$14,0)))</f>
        <v/>
      </c>
      <c r="O829" s="411"/>
      <c r="P829" s="412" t="str">
        <f t="shared" si="217"/>
        <v/>
      </c>
      <c r="Q829" s="413" t="str">
        <f t="shared" si="220"/>
        <v>ù</v>
      </c>
      <c r="R829" s="414" t="str">
        <f>IF($B829="-","",INDEX('Res.Aux.'!$A$12:$AE$722,MATCH($B829,'Res.Aux.'!$Y$12:$Y$722,0),MATCH(R$6,'Res.Aux.'!$A$15:$AE$15,0)))</f>
        <v/>
      </c>
      <c r="S829" s="415" t="str">
        <f>IF($B829="-","",INDEX('Res.Aux.'!$A$12:$AE$722,MATCH($B829,'Res.Aux.'!$Y$12:$Y$722,0),MATCH(S$6,'Res.Aux.'!$A$15:$AE$15,0)))</f>
        <v/>
      </c>
      <c r="T829" s="415" t="str">
        <f>IF($B829="-","",INDEX('Res.Aux.'!$A$12:$AE$722,MATCH($B829,'Res.Aux.'!$Y$12:$Y$722,0),MATCH(T$6,'Res.Aux.'!$A$15:$AE$15,0)))</f>
        <v/>
      </c>
      <c r="U829" s="416" t="str">
        <f>IF($B829="-","",INDEX('Res.Aux.'!$A$12:$AE$722,MATCH($B829,'Res.Aux.'!$Y$12:$Y$722,0),MATCH(U$6,'Res.Aux.'!$A$15:$AE$15,0)))</f>
        <v/>
      </c>
      <c r="V829" s="417"/>
      <c r="W829" s="414" t="str">
        <f t="shared" si="221"/>
        <v>-</v>
      </c>
      <c r="X829" s="415" t="str">
        <f t="shared" si="222"/>
        <v>-</v>
      </c>
      <c r="Y829" s="415" t="str">
        <f t="shared" si="223"/>
        <v>-</v>
      </c>
      <c r="Z829" s="416" t="str">
        <f t="shared" si="224"/>
        <v>-</v>
      </c>
      <c r="AA829" s="417"/>
      <c r="AB829" s="414" t="str">
        <f t="shared" si="225"/>
        <v>-</v>
      </c>
      <c r="AC829" s="415" t="str">
        <f t="shared" si="226"/>
        <v>-</v>
      </c>
      <c r="AD829" s="415" t="str">
        <f t="shared" si="227"/>
        <v>-</v>
      </c>
      <c r="AE829" s="416" t="str">
        <f t="shared" si="228"/>
        <v>-</v>
      </c>
      <c r="AF829" s="417"/>
      <c r="AG829" s="410" t="str">
        <f t="shared" si="229"/>
        <v>-</v>
      </c>
      <c r="AH829" s="417"/>
      <c r="AI829" s="418" t="str">
        <f t="shared" si="230"/>
        <v>ù</v>
      </c>
      <c r="AJ829" s="419" t="str">
        <f t="shared" si="231"/>
        <v>~</v>
      </c>
      <c r="AK829" s="417"/>
      <c r="AL829" s="414" t="str">
        <f t="shared" si="232"/>
        <v>-</v>
      </c>
      <c r="AM829" s="416" t="str">
        <f t="shared" si="233"/>
        <v>-</v>
      </c>
    </row>
    <row r="830" spans="2:39" ht="15" x14ac:dyDescent="0.3">
      <c r="B830" s="400" t="str">
        <f>IF(MAX(B$7:B829)+1&gt;MAX('Res.Aux.'!$Y$23:$Y$722),"-",MAX(B$7:B829)+1)</f>
        <v>-</v>
      </c>
      <c r="C830" s="401" t="str">
        <f>IF($B830="-","",INDEX('Res.Aux.'!$A$12:$AE$722,MATCH($B830,'Res.Aux.'!$Y$12:$Y$722,0),MATCH(C$6,'Res.Aux.'!$A$14:$AE$14,0)))</f>
        <v/>
      </c>
      <c r="D830" s="402" t="str">
        <f t="shared" si="218"/>
        <v/>
      </c>
      <c r="E830" s="403" t="str">
        <f>IF($B830="-","",INDEX('Res.Aux.'!$A$12:$AE$722,MATCH($B830,'Res.Aux.'!$Y$12:$Y$722,0),MATCH(E$6,'Res.Aux.'!$A$14:$AE$14,0)))</f>
        <v/>
      </c>
      <c r="F830" s="402" t="str">
        <f t="shared" si="219"/>
        <v/>
      </c>
      <c r="G830" s="404" t="str">
        <f>IF($B830="-","",INDEX('Res.Aux.'!$A$12:$AE$722,MATCH($B830,'Res.Aux.'!$Y$12:$Y$722,0),MATCH(G$6,'Res.Aux.'!$A$14:$AE$14,0)))</f>
        <v/>
      </c>
      <c r="H830" s="405" t="str">
        <f>IF($B830="-","",Datos!$I$16)</f>
        <v/>
      </c>
      <c r="I830" s="406" t="str">
        <f>IF($C830="","",Datos!$G$16)</f>
        <v/>
      </c>
      <c r="J830" s="407" t="str">
        <f>IF($B830="-","",INDEX('Res.Aux.'!$A$12:$AE$722,MATCH($B830,'Res.Aux.'!$Y$12:$Y$722,0),MATCH(J$6,'Res.Aux.'!$A$14:$AE$14,0)))</f>
        <v/>
      </c>
      <c r="K830" s="408" t="str">
        <f>IF($C830="","",Datos!$H$26)</f>
        <v/>
      </c>
      <c r="L830" s="409" t="str">
        <f>IF($I830="","",INDEX(Datos!$D$25:$I$33,MATCH('G. VAR. MAKRO'!$M830,Datos!$E$25:$E$33,0),MATCH('G. VAR. MAKRO'!$L$6,Datos!$D$26:$I$26,0)))</f>
        <v/>
      </c>
      <c r="M830" s="407" t="str">
        <f>IF($I830="","",INDEX('Res.Aux.'!$A$12:$AE$722,MATCH($B830,'Res.Aux.'!$Y$12:$Y$722,0),MATCH(M$6,'Res.Aux.'!$A$22:$AE$22,0)))</f>
        <v/>
      </c>
      <c r="N830" s="410" t="str">
        <f>IF($B830="-","",INDEX('Res.Aux.'!$A$12:$AE$722,MATCH($B830,'Res.Aux.'!$Y$12:$Y$722,0),MATCH(N$6,'Res.Aux.'!$A$14:$AE$14,0)))</f>
        <v/>
      </c>
      <c r="O830" s="411"/>
      <c r="P830" s="412" t="str">
        <f t="shared" si="217"/>
        <v/>
      </c>
      <c r="Q830" s="413" t="str">
        <f t="shared" si="220"/>
        <v>ù</v>
      </c>
      <c r="R830" s="414" t="str">
        <f>IF($B830="-","",INDEX('Res.Aux.'!$A$12:$AE$722,MATCH($B830,'Res.Aux.'!$Y$12:$Y$722,0),MATCH(R$6,'Res.Aux.'!$A$15:$AE$15,0)))</f>
        <v/>
      </c>
      <c r="S830" s="415" t="str">
        <f>IF($B830="-","",INDEX('Res.Aux.'!$A$12:$AE$722,MATCH($B830,'Res.Aux.'!$Y$12:$Y$722,0),MATCH(S$6,'Res.Aux.'!$A$15:$AE$15,0)))</f>
        <v/>
      </c>
      <c r="T830" s="415" t="str">
        <f>IF($B830="-","",INDEX('Res.Aux.'!$A$12:$AE$722,MATCH($B830,'Res.Aux.'!$Y$12:$Y$722,0),MATCH(T$6,'Res.Aux.'!$A$15:$AE$15,0)))</f>
        <v/>
      </c>
      <c r="U830" s="416" t="str">
        <f>IF($B830="-","",INDEX('Res.Aux.'!$A$12:$AE$722,MATCH($B830,'Res.Aux.'!$Y$12:$Y$722,0),MATCH(U$6,'Res.Aux.'!$A$15:$AE$15,0)))</f>
        <v/>
      </c>
      <c r="V830" s="417"/>
      <c r="W830" s="414" t="str">
        <f t="shared" si="221"/>
        <v>-</v>
      </c>
      <c r="X830" s="415" t="str">
        <f t="shared" si="222"/>
        <v>-</v>
      </c>
      <c r="Y830" s="415" t="str">
        <f t="shared" si="223"/>
        <v>-</v>
      </c>
      <c r="Z830" s="416" t="str">
        <f t="shared" si="224"/>
        <v>-</v>
      </c>
      <c r="AA830" s="417"/>
      <c r="AB830" s="414" t="str">
        <f t="shared" si="225"/>
        <v>-</v>
      </c>
      <c r="AC830" s="415" t="str">
        <f t="shared" si="226"/>
        <v>-</v>
      </c>
      <c r="AD830" s="415" t="str">
        <f t="shared" si="227"/>
        <v>-</v>
      </c>
      <c r="AE830" s="416" t="str">
        <f t="shared" si="228"/>
        <v>-</v>
      </c>
      <c r="AF830" s="417"/>
      <c r="AG830" s="410" t="str">
        <f t="shared" si="229"/>
        <v>-</v>
      </c>
      <c r="AH830" s="417"/>
      <c r="AI830" s="418" t="str">
        <f t="shared" si="230"/>
        <v>ù</v>
      </c>
      <c r="AJ830" s="419" t="str">
        <f t="shared" si="231"/>
        <v>~</v>
      </c>
      <c r="AK830" s="417"/>
      <c r="AL830" s="414" t="str">
        <f t="shared" si="232"/>
        <v>-</v>
      </c>
      <c r="AM830" s="416" t="str">
        <f t="shared" si="233"/>
        <v>-</v>
      </c>
    </row>
    <row r="831" spans="2:39" ht="15" x14ac:dyDescent="0.3">
      <c r="B831" s="400" t="str">
        <f>IF(MAX(B$7:B830)+1&gt;MAX('Res.Aux.'!$Y$23:$Y$722),"-",MAX(B$7:B830)+1)</f>
        <v>-</v>
      </c>
      <c r="C831" s="401" t="str">
        <f>IF($B831="-","",INDEX('Res.Aux.'!$A$12:$AE$722,MATCH($B831,'Res.Aux.'!$Y$12:$Y$722,0),MATCH(C$6,'Res.Aux.'!$A$14:$AE$14,0)))</f>
        <v/>
      </c>
      <c r="D831" s="402" t="str">
        <f t="shared" si="218"/>
        <v/>
      </c>
      <c r="E831" s="403" t="str">
        <f>IF($B831="-","",INDEX('Res.Aux.'!$A$12:$AE$722,MATCH($B831,'Res.Aux.'!$Y$12:$Y$722,0),MATCH(E$6,'Res.Aux.'!$A$14:$AE$14,0)))</f>
        <v/>
      </c>
      <c r="F831" s="402" t="str">
        <f t="shared" si="219"/>
        <v/>
      </c>
      <c r="G831" s="404" t="str">
        <f>IF($B831="-","",INDEX('Res.Aux.'!$A$12:$AE$722,MATCH($B831,'Res.Aux.'!$Y$12:$Y$722,0),MATCH(G$6,'Res.Aux.'!$A$14:$AE$14,0)))</f>
        <v/>
      </c>
      <c r="H831" s="405" t="str">
        <f>IF($B831="-","",Datos!$I$16)</f>
        <v/>
      </c>
      <c r="I831" s="406" t="str">
        <f>IF($C831="","",Datos!$G$16)</f>
        <v/>
      </c>
      <c r="J831" s="407" t="str">
        <f>IF($B831="-","",INDEX('Res.Aux.'!$A$12:$AE$722,MATCH($B831,'Res.Aux.'!$Y$12:$Y$722,0),MATCH(J$6,'Res.Aux.'!$A$14:$AE$14,0)))</f>
        <v/>
      </c>
      <c r="K831" s="408" t="str">
        <f>IF($C831="","",Datos!$H$26)</f>
        <v/>
      </c>
      <c r="L831" s="409" t="str">
        <f>IF($I831="","",INDEX(Datos!$D$25:$I$33,MATCH('G. VAR. MAKRO'!$M831,Datos!$E$25:$E$33,0),MATCH('G. VAR. MAKRO'!$L$6,Datos!$D$26:$I$26,0)))</f>
        <v/>
      </c>
      <c r="M831" s="407" t="str">
        <f>IF($I831="","",INDEX('Res.Aux.'!$A$12:$AE$722,MATCH($B831,'Res.Aux.'!$Y$12:$Y$722,0),MATCH(M$6,'Res.Aux.'!$A$22:$AE$22,0)))</f>
        <v/>
      </c>
      <c r="N831" s="410" t="str">
        <f>IF($B831="-","",INDEX('Res.Aux.'!$A$12:$AE$722,MATCH($B831,'Res.Aux.'!$Y$12:$Y$722,0),MATCH(N$6,'Res.Aux.'!$A$14:$AE$14,0)))</f>
        <v/>
      </c>
      <c r="O831" s="411"/>
      <c r="P831" s="412" t="str">
        <f t="shared" si="217"/>
        <v/>
      </c>
      <c r="Q831" s="413" t="str">
        <f t="shared" si="220"/>
        <v>ù</v>
      </c>
      <c r="R831" s="414" t="str">
        <f>IF($B831="-","",INDEX('Res.Aux.'!$A$12:$AE$722,MATCH($B831,'Res.Aux.'!$Y$12:$Y$722,0),MATCH(R$6,'Res.Aux.'!$A$15:$AE$15,0)))</f>
        <v/>
      </c>
      <c r="S831" s="415" t="str">
        <f>IF($B831="-","",INDEX('Res.Aux.'!$A$12:$AE$722,MATCH($B831,'Res.Aux.'!$Y$12:$Y$722,0),MATCH(S$6,'Res.Aux.'!$A$15:$AE$15,0)))</f>
        <v/>
      </c>
      <c r="T831" s="415" t="str">
        <f>IF($B831="-","",INDEX('Res.Aux.'!$A$12:$AE$722,MATCH($B831,'Res.Aux.'!$Y$12:$Y$722,0),MATCH(T$6,'Res.Aux.'!$A$15:$AE$15,0)))</f>
        <v/>
      </c>
      <c r="U831" s="416" t="str">
        <f>IF($B831="-","",INDEX('Res.Aux.'!$A$12:$AE$722,MATCH($B831,'Res.Aux.'!$Y$12:$Y$722,0),MATCH(U$6,'Res.Aux.'!$A$15:$AE$15,0)))</f>
        <v/>
      </c>
      <c r="V831" s="417"/>
      <c r="W831" s="414" t="str">
        <f t="shared" si="221"/>
        <v>-</v>
      </c>
      <c r="X831" s="415" t="str">
        <f t="shared" si="222"/>
        <v>-</v>
      </c>
      <c r="Y831" s="415" t="str">
        <f t="shared" si="223"/>
        <v>-</v>
      </c>
      <c r="Z831" s="416" t="str">
        <f t="shared" si="224"/>
        <v>-</v>
      </c>
      <c r="AA831" s="417"/>
      <c r="AB831" s="414" t="str">
        <f t="shared" si="225"/>
        <v>-</v>
      </c>
      <c r="AC831" s="415" t="str">
        <f t="shared" si="226"/>
        <v>-</v>
      </c>
      <c r="AD831" s="415" t="str">
        <f t="shared" si="227"/>
        <v>-</v>
      </c>
      <c r="AE831" s="416" t="str">
        <f t="shared" si="228"/>
        <v>-</v>
      </c>
      <c r="AF831" s="417"/>
      <c r="AG831" s="410" t="str">
        <f t="shared" si="229"/>
        <v>-</v>
      </c>
      <c r="AH831" s="417"/>
      <c r="AI831" s="418" t="str">
        <f t="shared" si="230"/>
        <v>ù</v>
      </c>
      <c r="AJ831" s="419" t="str">
        <f t="shared" si="231"/>
        <v>~</v>
      </c>
      <c r="AK831" s="417"/>
      <c r="AL831" s="414" t="str">
        <f t="shared" si="232"/>
        <v>-</v>
      </c>
      <c r="AM831" s="416" t="str">
        <f t="shared" si="233"/>
        <v>-</v>
      </c>
    </row>
    <row r="832" spans="2:39" ht="15" x14ac:dyDescent="0.3">
      <c r="B832" s="400" t="str">
        <f>IF(MAX(B$7:B831)+1&gt;MAX('Res.Aux.'!$Y$23:$Y$722),"-",MAX(B$7:B831)+1)</f>
        <v>-</v>
      </c>
      <c r="C832" s="401" t="str">
        <f>IF($B832="-","",INDEX('Res.Aux.'!$A$12:$AE$722,MATCH($B832,'Res.Aux.'!$Y$12:$Y$722,0),MATCH(C$6,'Res.Aux.'!$A$14:$AE$14,0)))</f>
        <v/>
      </c>
      <c r="D832" s="402" t="str">
        <f t="shared" si="218"/>
        <v/>
      </c>
      <c r="E832" s="403" t="str">
        <f>IF($B832="-","",INDEX('Res.Aux.'!$A$12:$AE$722,MATCH($B832,'Res.Aux.'!$Y$12:$Y$722,0),MATCH(E$6,'Res.Aux.'!$A$14:$AE$14,0)))</f>
        <v/>
      </c>
      <c r="F832" s="402" t="str">
        <f t="shared" si="219"/>
        <v/>
      </c>
      <c r="G832" s="404" t="str">
        <f>IF($B832="-","",INDEX('Res.Aux.'!$A$12:$AE$722,MATCH($B832,'Res.Aux.'!$Y$12:$Y$722,0),MATCH(G$6,'Res.Aux.'!$A$14:$AE$14,0)))</f>
        <v/>
      </c>
      <c r="H832" s="405" t="str">
        <f>IF($B832="-","",Datos!$I$16)</f>
        <v/>
      </c>
      <c r="I832" s="406" t="str">
        <f>IF($C832="","",Datos!$G$16)</f>
        <v/>
      </c>
      <c r="J832" s="407" t="str">
        <f>IF($B832="-","",INDEX('Res.Aux.'!$A$12:$AE$722,MATCH($B832,'Res.Aux.'!$Y$12:$Y$722,0),MATCH(J$6,'Res.Aux.'!$A$14:$AE$14,0)))</f>
        <v/>
      </c>
      <c r="K832" s="408" t="str">
        <f>IF($C832="","",Datos!$H$26)</f>
        <v/>
      </c>
      <c r="L832" s="409" t="str">
        <f>IF($I832="","",INDEX(Datos!$D$25:$I$33,MATCH('G. VAR. MAKRO'!$M832,Datos!$E$25:$E$33,0),MATCH('G. VAR. MAKRO'!$L$6,Datos!$D$26:$I$26,0)))</f>
        <v/>
      </c>
      <c r="M832" s="407" t="str">
        <f>IF($I832="","",INDEX('Res.Aux.'!$A$12:$AE$722,MATCH($B832,'Res.Aux.'!$Y$12:$Y$722,0),MATCH(M$6,'Res.Aux.'!$A$22:$AE$22,0)))</f>
        <v/>
      </c>
      <c r="N832" s="410" t="str">
        <f>IF($B832="-","",INDEX('Res.Aux.'!$A$12:$AE$722,MATCH($B832,'Res.Aux.'!$Y$12:$Y$722,0),MATCH(N$6,'Res.Aux.'!$A$14:$AE$14,0)))</f>
        <v/>
      </c>
      <c r="O832" s="411"/>
      <c r="P832" s="412" t="str">
        <f t="shared" si="217"/>
        <v/>
      </c>
      <c r="Q832" s="413" t="str">
        <f t="shared" si="220"/>
        <v>ù</v>
      </c>
      <c r="R832" s="414" t="str">
        <f>IF($B832="-","",INDEX('Res.Aux.'!$A$12:$AE$722,MATCH($B832,'Res.Aux.'!$Y$12:$Y$722,0),MATCH(R$6,'Res.Aux.'!$A$15:$AE$15,0)))</f>
        <v/>
      </c>
      <c r="S832" s="415" t="str">
        <f>IF($B832="-","",INDEX('Res.Aux.'!$A$12:$AE$722,MATCH($B832,'Res.Aux.'!$Y$12:$Y$722,0),MATCH(S$6,'Res.Aux.'!$A$15:$AE$15,0)))</f>
        <v/>
      </c>
      <c r="T832" s="415" t="str">
        <f>IF($B832="-","",INDEX('Res.Aux.'!$A$12:$AE$722,MATCH($B832,'Res.Aux.'!$Y$12:$Y$722,0),MATCH(T$6,'Res.Aux.'!$A$15:$AE$15,0)))</f>
        <v/>
      </c>
      <c r="U832" s="416" t="str">
        <f>IF($B832="-","",INDEX('Res.Aux.'!$A$12:$AE$722,MATCH($B832,'Res.Aux.'!$Y$12:$Y$722,0),MATCH(U$6,'Res.Aux.'!$A$15:$AE$15,0)))</f>
        <v/>
      </c>
      <c r="V832" s="417"/>
      <c r="W832" s="414" t="str">
        <f t="shared" si="221"/>
        <v>-</v>
      </c>
      <c r="X832" s="415" t="str">
        <f t="shared" si="222"/>
        <v>-</v>
      </c>
      <c r="Y832" s="415" t="str">
        <f t="shared" si="223"/>
        <v>-</v>
      </c>
      <c r="Z832" s="416" t="str">
        <f t="shared" si="224"/>
        <v>-</v>
      </c>
      <c r="AA832" s="417"/>
      <c r="AB832" s="414" t="str">
        <f t="shared" si="225"/>
        <v>-</v>
      </c>
      <c r="AC832" s="415" t="str">
        <f t="shared" si="226"/>
        <v>-</v>
      </c>
      <c r="AD832" s="415" t="str">
        <f t="shared" si="227"/>
        <v>-</v>
      </c>
      <c r="AE832" s="416" t="str">
        <f t="shared" si="228"/>
        <v>-</v>
      </c>
      <c r="AF832" s="417"/>
      <c r="AG832" s="410" t="str">
        <f t="shared" si="229"/>
        <v>-</v>
      </c>
      <c r="AH832" s="417"/>
      <c r="AI832" s="418" t="str">
        <f t="shared" si="230"/>
        <v>ù</v>
      </c>
      <c r="AJ832" s="419" t="str">
        <f t="shared" si="231"/>
        <v>~</v>
      </c>
      <c r="AK832" s="417"/>
      <c r="AL832" s="414" t="str">
        <f t="shared" si="232"/>
        <v>-</v>
      </c>
      <c r="AM832" s="416" t="str">
        <f t="shared" si="233"/>
        <v>-</v>
      </c>
    </row>
    <row r="833" spans="2:39" ht="15" x14ac:dyDescent="0.3">
      <c r="B833" s="400" t="str">
        <f>IF(MAX(B$7:B832)+1&gt;MAX('Res.Aux.'!$Y$23:$Y$722),"-",MAX(B$7:B832)+1)</f>
        <v>-</v>
      </c>
      <c r="C833" s="401" t="str">
        <f>IF($B833="-","",INDEX('Res.Aux.'!$A$12:$AE$722,MATCH($B833,'Res.Aux.'!$Y$12:$Y$722,0),MATCH(C$6,'Res.Aux.'!$A$14:$AE$14,0)))</f>
        <v/>
      </c>
      <c r="D833" s="402" t="str">
        <f t="shared" si="218"/>
        <v/>
      </c>
      <c r="E833" s="403" t="str">
        <f>IF($B833="-","",INDEX('Res.Aux.'!$A$12:$AE$722,MATCH($B833,'Res.Aux.'!$Y$12:$Y$722,0),MATCH(E$6,'Res.Aux.'!$A$14:$AE$14,0)))</f>
        <v/>
      </c>
      <c r="F833" s="402" t="str">
        <f t="shared" si="219"/>
        <v/>
      </c>
      <c r="G833" s="404" t="str">
        <f>IF($B833="-","",INDEX('Res.Aux.'!$A$12:$AE$722,MATCH($B833,'Res.Aux.'!$Y$12:$Y$722,0),MATCH(G$6,'Res.Aux.'!$A$14:$AE$14,0)))</f>
        <v/>
      </c>
      <c r="H833" s="405" t="str">
        <f>IF($B833="-","",Datos!$I$16)</f>
        <v/>
      </c>
      <c r="I833" s="406" t="str">
        <f>IF($C833="","",Datos!$G$16)</f>
        <v/>
      </c>
      <c r="J833" s="407" t="str">
        <f>IF($B833="-","",INDEX('Res.Aux.'!$A$12:$AE$722,MATCH($B833,'Res.Aux.'!$Y$12:$Y$722,0),MATCH(J$6,'Res.Aux.'!$A$14:$AE$14,0)))</f>
        <v/>
      </c>
      <c r="K833" s="408" t="str">
        <f>IF($C833="","",Datos!$H$26)</f>
        <v/>
      </c>
      <c r="L833" s="409" t="str">
        <f>IF($I833="","",INDEX(Datos!$D$25:$I$33,MATCH('G. VAR. MAKRO'!$M833,Datos!$E$25:$E$33,0),MATCH('G. VAR. MAKRO'!$L$6,Datos!$D$26:$I$26,0)))</f>
        <v/>
      </c>
      <c r="M833" s="407" t="str">
        <f>IF($I833="","",INDEX('Res.Aux.'!$A$12:$AE$722,MATCH($B833,'Res.Aux.'!$Y$12:$Y$722,0),MATCH(M$6,'Res.Aux.'!$A$22:$AE$22,0)))</f>
        <v/>
      </c>
      <c r="N833" s="410" t="str">
        <f>IF($B833="-","",INDEX('Res.Aux.'!$A$12:$AE$722,MATCH($B833,'Res.Aux.'!$Y$12:$Y$722,0),MATCH(N$6,'Res.Aux.'!$A$14:$AE$14,0)))</f>
        <v/>
      </c>
      <c r="O833" s="411"/>
      <c r="P833" s="412" t="str">
        <f t="shared" si="217"/>
        <v/>
      </c>
      <c r="Q833" s="413" t="str">
        <f t="shared" si="220"/>
        <v>ù</v>
      </c>
      <c r="R833" s="414" t="str">
        <f>IF($B833="-","",INDEX('Res.Aux.'!$A$12:$AE$722,MATCH($B833,'Res.Aux.'!$Y$12:$Y$722,0),MATCH(R$6,'Res.Aux.'!$A$15:$AE$15,0)))</f>
        <v/>
      </c>
      <c r="S833" s="415" t="str">
        <f>IF($B833="-","",INDEX('Res.Aux.'!$A$12:$AE$722,MATCH($B833,'Res.Aux.'!$Y$12:$Y$722,0),MATCH(S$6,'Res.Aux.'!$A$15:$AE$15,0)))</f>
        <v/>
      </c>
      <c r="T833" s="415" t="str">
        <f>IF($B833="-","",INDEX('Res.Aux.'!$A$12:$AE$722,MATCH($B833,'Res.Aux.'!$Y$12:$Y$722,0),MATCH(T$6,'Res.Aux.'!$A$15:$AE$15,0)))</f>
        <v/>
      </c>
      <c r="U833" s="416" t="str">
        <f>IF($B833="-","",INDEX('Res.Aux.'!$A$12:$AE$722,MATCH($B833,'Res.Aux.'!$Y$12:$Y$722,0),MATCH(U$6,'Res.Aux.'!$A$15:$AE$15,0)))</f>
        <v/>
      </c>
      <c r="V833" s="417"/>
      <c r="W833" s="414" t="str">
        <f t="shared" si="221"/>
        <v>-</v>
      </c>
      <c r="X833" s="415" t="str">
        <f t="shared" si="222"/>
        <v>-</v>
      </c>
      <c r="Y833" s="415" t="str">
        <f t="shared" si="223"/>
        <v>-</v>
      </c>
      <c r="Z833" s="416" t="str">
        <f t="shared" si="224"/>
        <v>-</v>
      </c>
      <c r="AA833" s="417"/>
      <c r="AB833" s="414" t="str">
        <f t="shared" si="225"/>
        <v>-</v>
      </c>
      <c r="AC833" s="415" t="str">
        <f t="shared" si="226"/>
        <v>-</v>
      </c>
      <c r="AD833" s="415" t="str">
        <f t="shared" si="227"/>
        <v>-</v>
      </c>
      <c r="AE833" s="416" t="str">
        <f t="shared" si="228"/>
        <v>-</v>
      </c>
      <c r="AF833" s="417"/>
      <c r="AG833" s="410" t="str">
        <f t="shared" si="229"/>
        <v>-</v>
      </c>
      <c r="AH833" s="417"/>
      <c r="AI833" s="418" t="str">
        <f t="shared" si="230"/>
        <v>ù</v>
      </c>
      <c r="AJ833" s="419" t="str">
        <f t="shared" si="231"/>
        <v>~</v>
      </c>
      <c r="AK833" s="417"/>
      <c r="AL833" s="414" t="str">
        <f t="shared" si="232"/>
        <v>-</v>
      </c>
      <c r="AM833" s="416" t="str">
        <f t="shared" si="233"/>
        <v>-</v>
      </c>
    </row>
    <row r="834" spans="2:39" ht="15" x14ac:dyDescent="0.3">
      <c r="B834" s="400" t="str">
        <f>IF(MAX(B$7:B833)+1&gt;MAX('Res.Aux.'!$Y$23:$Y$722),"-",MAX(B$7:B833)+1)</f>
        <v>-</v>
      </c>
      <c r="C834" s="401" t="str">
        <f>IF($B834="-","",INDEX('Res.Aux.'!$A$12:$AE$722,MATCH($B834,'Res.Aux.'!$Y$12:$Y$722,0),MATCH(C$6,'Res.Aux.'!$A$14:$AE$14,0)))</f>
        <v/>
      </c>
      <c r="D834" s="402" t="str">
        <f t="shared" si="218"/>
        <v/>
      </c>
      <c r="E834" s="403" t="str">
        <f>IF($B834="-","",INDEX('Res.Aux.'!$A$12:$AE$722,MATCH($B834,'Res.Aux.'!$Y$12:$Y$722,0),MATCH(E$6,'Res.Aux.'!$A$14:$AE$14,0)))</f>
        <v/>
      </c>
      <c r="F834" s="402" t="str">
        <f t="shared" si="219"/>
        <v/>
      </c>
      <c r="G834" s="404" t="str">
        <f>IF($B834="-","",INDEX('Res.Aux.'!$A$12:$AE$722,MATCH($B834,'Res.Aux.'!$Y$12:$Y$722,0),MATCH(G$6,'Res.Aux.'!$A$14:$AE$14,0)))</f>
        <v/>
      </c>
      <c r="H834" s="405" t="str">
        <f>IF($B834="-","",Datos!$I$16)</f>
        <v/>
      </c>
      <c r="I834" s="406" t="str">
        <f>IF($C834="","",Datos!$G$16)</f>
        <v/>
      </c>
      <c r="J834" s="407" t="str">
        <f>IF($B834="-","",INDEX('Res.Aux.'!$A$12:$AE$722,MATCH($B834,'Res.Aux.'!$Y$12:$Y$722,0),MATCH(J$6,'Res.Aux.'!$A$14:$AE$14,0)))</f>
        <v/>
      </c>
      <c r="K834" s="408" t="str">
        <f>IF($C834="","",Datos!$H$26)</f>
        <v/>
      </c>
      <c r="L834" s="409" t="str">
        <f>IF($I834="","",INDEX(Datos!$D$25:$I$33,MATCH('G. VAR. MAKRO'!$M834,Datos!$E$25:$E$33,0),MATCH('G. VAR. MAKRO'!$L$6,Datos!$D$26:$I$26,0)))</f>
        <v/>
      </c>
      <c r="M834" s="407" t="str">
        <f>IF($I834="","",INDEX('Res.Aux.'!$A$12:$AE$722,MATCH($B834,'Res.Aux.'!$Y$12:$Y$722,0),MATCH(M$6,'Res.Aux.'!$A$22:$AE$22,0)))</f>
        <v/>
      </c>
      <c r="N834" s="410" t="str">
        <f>IF($B834="-","",INDEX('Res.Aux.'!$A$12:$AE$722,MATCH($B834,'Res.Aux.'!$Y$12:$Y$722,0),MATCH(N$6,'Res.Aux.'!$A$14:$AE$14,0)))</f>
        <v/>
      </c>
      <c r="O834" s="411"/>
      <c r="P834" s="412" t="str">
        <f t="shared" si="217"/>
        <v/>
      </c>
      <c r="Q834" s="413" t="str">
        <f t="shared" si="220"/>
        <v>ù</v>
      </c>
      <c r="R834" s="414" t="str">
        <f>IF($B834="-","",INDEX('Res.Aux.'!$A$12:$AE$722,MATCH($B834,'Res.Aux.'!$Y$12:$Y$722,0),MATCH(R$6,'Res.Aux.'!$A$15:$AE$15,0)))</f>
        <v/>
      </c>
      <c r="S834" s="415" t="str">
        <f>IF($B834="-","",INDEX('Res.Aux.'!$A$12:$AE$722,MATCH($B834,'Res.Aux.'!$Y$12:$Y$722,0),MATCH(S$6,'Res.Aux.'!$A$15:$AE$15,0)))</f>
        <v/>
      </c>
      <c r="T834" s="415" t="str">
        <f>IF($B834="-","",INDEX('Res.Aux.'!$A$12:$AE$722,MATCH($B834,'Res.Aux.'!$Y$12:$Y$722,0),MATCH(T$6,'Res.Aux.'!$A$15:$AE$15,0)))</f>
        <v/>
      </c>
      <c r="U834" s="416" t="str">
        <f>IF($B834="-","",INDEX('Res.Aux.'!$A$12:$AE$722,MATCH($B834,'Res.Aux.'!$Y$12:$Y$722,0),MATCH(U$6,'Res.Aux.'!$A$15:$AE$15,0)))</f>
        <v/>
      </c>
      <c r="V834" s="417"/>
      <c r="W834" s="414" t="str">
        <f t="shared" si="221"/>
        <v>-</v>
      </c>
      <c r="X834" s="415" t="str">
        <f t="shared" si="222"/>
        <v>-</v>
      </c>
      <c r="Y834" s="415" t="str">
        <f t="shared" si="223"/>
        <v>-</v>
      </c>
      <c r="Z834" s="416" t="str">
        <f t="shared" si="224"/>
        <v>-</v>
      </c>
      <c r="AA834" s="417"/>
      <c r="AB834" s="414" t="str">
        <f t="shared" si="225"/>
        <v>-</v>
      </c>
      <c r="AC834" s="415" t="str">
        <f t="shared" si="226"/>
        <v>-</v>
      </c>
      <c r="AD834" s="415" t="str">
        <f t="shared" si="227"/>
        <v>-</v>
      </c>
      <c r="AE834" s="416" t="str">
        <f t="shared" si="228"/>
        <v>-</v>
      </c>
      <c r="AF834" s="417"/>
      <c r="AG834" s="410" t="str">
        <f t="shared" si="229"/>
        <v>-</v>
      </c>
      <c r="AH834" s="417"/>
      <c r="AI834" s="418" t="str">
        <f t="shared" si="230"/>
        <v>ù</v>
      </c>
      <c r="AJ834" s="419" t="str">
        <f t="shared" si="231"/>
        <v>~</v>
      </c>
      <c r="AK834" s="417"/>
      <c r="AL834" s="414" t="str">
        <f t="shared" si="232"/>
        <v>-</v>
      </c>
      <c r="AM834" s="416" t="str">
        <f t="shared" si="233"/>
        <v>-</v>
      </c>
    </row>
    <row r="835" spans="2:39" ht="15" x14ac:dyDescent="0.3">
      <c r="B835" s="400" t="str">
        <f>IF(MAX(B$7:B834)+1&gt;MAX('Res.Aux.'!$Y$23:$Y$722),"-",MAX(B$7:B834)+1)</f>
        <v>-</v>
      </c>
      <c r="C835" s="401" t="str">
        <f>IF($B835="-","",INDEX('Res.Aux.'!$A$12:$AE$722,MATCH($B835,'Res.Aux.'!$Y$12:$Y$722,0),MATCH(C$6,'Res.Aux.'!$A$14:$AE$14,0)))</f>
        <v/>
      </c>
      <c r="D835" s="402" t="str">
        <f t="shared" si="218"/>
        <v/>
      </c>
      <c r="E835" s="403" t="str">
        <f>IF($B835="-","",INDEX('Res.Aux.'!$A$12:$AE$722,MATCH($B835,'Res.Aux.'!$Y$12:$Y$722,0),MATCH(E$6,'Res.Aux.'!$A$14:$AE$14,0)))</f>
        <v/>
      </c>
      <c r="F835" s="402" t="str">
        <f t="shared" si="219"/>
        <v/>
      </c>
      <c r="G835" s="404" t="str">
        <f>IF($B835="-","",INDEX('Res.Aux.'!$A$12:$AE$722,MATCH($B835,'Res.Aux.'!$Y$12:$Y$722,0),MATCH(G$6,'Res.Aux.'!$A$14:$AE$14,0)))</f>
        <v/>
      </c>
      <c r="H835" s="405" t="str">
        <f>IF($B835="-","",Datos!$I$16)</f>
        <v/>
      </c>
      <c r="I835" s="406" t="str">
        <f>IF($C835="","",Datos!$G$16)</f>
        <v/>
      </c>
      <c r="J835" s="407" t="str">
        <f>IF($B835="-","",INDEX('Res.Aux.'!$A$12:$AE$722,MATCH($B835,'Res.Aux.'!$Y$12:$Y$722,0),MATCH(J$6,'Res.Aux.'!$A$14:$AE$14,0)))</f>
        <v/>
      </c>
      <c r="K835" s="408" t="str">
        <f>IF($C835="","",Datos!$H$26)</f>
        <v/>
      </c>
      <c r="L835" s="409" t="str">
        <f>IF($I835="","",INDEX(Datos!$D$25:$I$33,MATCH('G. VAR. MAKRO'!$M835,Datos!$E$25:$E$33,0),MATCH('G. VAR. MAKRO'!$L$6,Datos!$D$26:$I$26,0)))</f>
        <v/>
      </c>
      <c r="M835" s="407" t="str">
        <f>IF($I835="","",INDEX('Res.Aux.'!$A$12:$AE$722,MATCH($B835,'Res.Aux.'!$Y$12:$Y$722,0),MATCH(M$6,'Res.Aux.'!$A$22:$AE$22,0)))</f>
        <v/>
      </c>
      <c r="N835" s="410" t="str">
        <f>IF($B835="-","",INDEX('Res.Aux.'!$A$12:$AE$722,MATCH($B835,'Res.Aux.'!$Y$12:$Y$722,0),MATCH(N$6,'Res.Aux.'!$A$14:$AE$14,0)))</f>
        <v/>
      </c>
      <c r="O835" s="411"/>
      <c r="P835" s="412" t="str">
        <f t="shared" si="217"/>
        <v/>
      </c>
      <c r="Q835" s="413" t="str">
        <f t="shared" si="220"/>
        <v>ù</v>
      </c>
      <c r="R835" s="414" t="str">
        <f>IF($B835="-","",INDEX('Res.Aux.'!$A$12:$AE$722,MATCH($B835,'Res.Aux.'!$Y$12:$Y$722,0),MATCH(R$6,'Res.Aux.'!$A$15:$AE$15,0)))</f>
        <v/>
      </c>
      <c r="S835" s="415" t="str">
        <f>IF($B835="-","",INDEX('Res.Aux.'!$A$12:$AE$722,MATCH($B835,'Res.Aux.'!$Y$12:$Y$722,0),MATCH(S$6,'Res.Aux.'!$A$15:$AE$15,0)))</f>
        <v/>
      </c>
      <c r="T835" s="415" t="str">
        <f>IF($B835="-","",INDEX('Res.Aux.'!$A$12:$AE$722,MATCH($B835,'Res.Aux.'!$Y$12:$Y$722,0),MATCH(T$6,'Res.Aux.'!$A$15:$AE$15,0)))</f>
        <v/>
      </c>
      <c r="U835" s="416" t="str">
        <f>IF($B835="-","",INDEX('Res.Aux.'!$A$12:$AE$722,MATCH($B835,'Res.Aux.'!$Y$12:$Y$722,0),MATCH(U$6,'Res.Aux.'!$A$15:$AE$15,0)))</f>
        <v/>
      </c>
      <c r="V835" s="417"/>
      <c r="W835" s="414" t="str">
        <f t="shared" si="221"/>
        <v>-</v>
      </c>
      <c r="X835" s="415" t="str">
        <f t="shared" si="222"/>
        <v>-</v>
      </c>
      <c r="Y835" s="415" t="str">
        <f t="shared" si="223"/>
        <v>-</v>
      </c>
      <c r="Z835" s="416" t="str">
        <f t="shared" si="224"/>
        <v>-</v>
      </c>
      <c r="AA835" s="417"/>
      <c r="AB835" s="414" t="str">
        <f t="shared" si="225"/>
        <v>-</v>
      </c>
      <c r="AC835" s="415" t="str">
        <f t="shared" si="226"/>
        <v>-</v>
      </c>
      <c r="AD835" s="415" t="str">
        <f t="shared" si="227"/>
        <v>-</v>
      </c>
      <c r="AE835" s="416" t="str">
        <f t="shared" si="228"/>
        <v>-</v>
      </c>
      <c r="AF835" s="417"/>
      <c r="AG835" s="410" t="str">
        <f t="shared" si="229"/>
        <v>-</v>
      </c>
      <c r="AH835" s="417"/>
      <c r="AI835" s="418" t="str">
        <f t="shared" si="230"/>
        <v>ù</v>
      </c>
      <c r="AJ835" s="419" t="str">
        <f t="shared" si="231"/>
        <v>~</v>
      </c>
      <c r="AK835" s="417"/>
      <c r="AL835" s="414" t="str">
        <f t="shared" si="232"/>
        <v>-</v>
      </c>
      <c r="AM835" s="416" t="str">
        <f t="shared" si="233"/>
        <v>-</v>
      </c>
    </row>
    <row r="836" spans="2:39" ht="15" x14ac:dyDescent="0.3">
      <c r="B836" s="400" t="str">
        <f>IF(MAX(B$7:B835)+1&gt;MAX('Res.Aux.'!$Y$23:$Y$722),"-",MAX(B$7:B835)+1)</f>
        <v>-</v>
      </c>
      <c r="C836" s="401" t="str">
        <f>IF($B836="-","",INDEX('Res.Aux.'!$A$12:$AE$722,MATCH($B836,'Res.Aux.'!$Y$12:$Y$722,0),MATCH(C$6,'Res.Aux.'!$A$14:$AE$14,0)))</f>
        <v/>
      </c>
      <c r="D836" s="402" t="str">
        <f t="shared" si="218"/>
        <v/>
      </c>
      <c r="E836" s="403" t="str">
        <f>IF($B836="-","",INDEX('Res.Aux.'!$A$12:$AE$722,MATCH($B836,'Res.Aux.'!$Y$12:$Y$722,0),MATCH(E$6,'Res.Aux.'!$A$14:$AE$14,0)))</f>
        <v/>
      </c>
      <c r="F836" s="402" t="str">
        <f t="shared" si="219"/>
        <v/>
      </c>
      <c r="G836" s="404" t="str">
        <f>IF($B836="-","",INDEX('Res.Aux.'!$A$12:$AE$722,MATCH($B836,'Res.Aux.'!$Y$12:$Y$722,0),MATCH(G$6,'Res.Aux.'!$A$14:$AE$14,0)))</f>
        <v/>
      </c>
      <c r="H836" s="405" t="str">
        <f>IF($B836="-","",Datos!$I$16)</f>
        <v/>
      </c>
      <c r="I836" s="406" t="str">
        <f>IF($C836="","",Datos!$G$16)</f>
        <v/>
      </c>
      <c r="J836" s="407" t="str">
        <f>IF($B836="-","",INDEX('Res.Aux.'!$A$12:$AE$722,MATCH($B836,'Res.Aux.'!$Y$12:$Y$722,0),MATCH(J$6,'Res.Aux.'!$A$14:$AE$14,0)))</f>
        <v/>
      </c>
      <c r="K836" s="408" t="str">
        <f>IF($C836="","",Datos!$H$26)</f>
        <v/>
      </c>
      <c r="L836" s="409" t="str">
        <f>IF($I836="","",INDEX(Datos!$D$25:$I$33,MATCH('G. VAR. MAKRO'!$M836,Datos!$E$25:$E$33,0),MATCH('G. VAR. MAKRO'!$L$6,Datos!$D$26:$I$26,0)))</f>
        <v/>
      </c>
      <c r="M836" s="407" t="str">
        <f>IF($I836="","",INDEX('Res.Aux.'!$A$12:$AE$722,MATCH($B836,'Res.Aux.'!$Y$12:$Y$722,0),MATCH(M$6,'Res.Aux.'!$A$22:$AE$22,0)))</f>
        <v/>
      </c>
      <c r="N836" s="410" t="str">
        <f>IF($B836="-","",INDEX('Res.Aux.'!$A$12:$AE$722,MATCH($B836,'Res.Aux.'!$Y$12:$Y$722,0),MATCH(N$6,'Res.Aux.'!$A$14:$AE$14,0)))</f>
        <v/>
      </c>
      <c r="O836" s="411"/>
      <c r="P836" s="412" t="str">
        <f t="shared" si="217"/>
        <v/>
      </c>
      <c r="Q836" s="413" t="str">
        <f t="shared" si="220"/>
        <v>ù</v>
      </c>
      <c r="R836" s="414" t="str">
        <f>IF($B836="-","",INDEX('Res.Aux.'!$A$12:$AE$722,MATCH($B836,'Res.Aux.'!$Y$12:$Y$722,0),MATCH(R$6,'Res.Aux.'!$A$15:$AE$15,0)))</f>
        <v/>
      </c>
      <c r="S836" s="415" t="str">
        <f>IF($B836="-","",INDEX('Res.Aux.'!$A$12:$AE$722,MATCH($B836,'Res.Aux.'!$Y$12:$Y$722,0),MATCH(S$6,'Res.Aux.'!$A$15:$AE$15,0)))</f>
        <v/>
      </c>
      <c r="T836" s="415" t="str">
        <f>IF($B836="-","",INDEX('Res.Aux.'!$A$12:$AE$722,MATCH($B836,'Res.Aux.'!$Y$12:$Y$722,0),MATCH(T$6,'Res.Aux.'!$A$15:$AE$15,0)))</f>
        <v/>
      </c>
      <c r="U836" s="416" t="str">
        <f>IF($B836="-","",INDEX('Res.Aux.'!$A$12:$AE$722,MATCH($B836,'Res.Aux.'!$Y$12:$Y$722,0),MATCH(U$6,'Res.Aux.'!$A$15:$AE$15,0)))</f>
        <v/>
      </c>
      <c r="V836" s="417"/>
      <c r="W836" s="414" t="str">
        <f t="shared" si="221"/>
        <v>-</v>
      </c>
      <c r="X836" s="415" t="str">
        <f t="shared" si="222"/>
        <v>-</v>
      </c>
      <c r="Y836" s="415" t="str">
        <f t="shared" si="223"/>
        <v>-</v>
      </c>
      <c r="Z836" s="416" t="str">
        <f t="shared" si="224"/>
        <v>-</v>
      </c>
      <c r="AA836" s="417"/>
      <c r="AB836" s="414" t="str">
        <f t="shared" si="225"/>
        <v>-</v>
      </c>
      <c r="AC836" s="415" t="str">
        <f t="shared" si="226"/>
        <v>-</v>
      </c>
      <c r="AD836" s="415" t="str">
        <f t="shared" si="227"/>
        <v>-</v>
      </c>
      <c r="AE836" s="416" t="str">
        <f t="shared" si="228"/>
        <v>-</v>
      </c>
      <c r="AF836" s="417"/>
      <c r="AG836" s="410" t="str">
        <f t="shared" si="229"/>
        <v>-</v>
      </c>
      <c r="AH836" s="417"/>
      <c r="AI836" s="418" t="str">
        <f t="shared" si="230"/>
        <v>ù</v>
      </c>
      <c r="AJ836" s="419" t="str">
        <f t="shared" si="231"/>
        <v>~</v>
      </c>
      <c r="AK836" s="417"/>
      <c r="AL836" s="414" t="str">
        <f t="shared" si="232"/>
        <v>-</v>
      </c>
      <c r="AM836" s="416" t="str">
        <f t="shared" si="233"/>
        <v>-</v>
      </c>
    </row>
    <row r="837" spans="2:39" ht="15" x14ac:dyDescent="0.3">
      <c r="B837" s="400" t="str">
        <f>IF(MAX(B$7:B836)+1&gt;MAX('Res.Aux.'!$Y$23:$Y$722),"-",MAX(B$7:B836)+1)</f>
        <v>-</v>
      </c>
      <c r="C837" s="401" t="str">
        <f>IF($B837="-","",INDEX('Res.Aux.'!$A$12:$AE$722,MATCH($B837,'Res.Aux.'!$Y$12:$Y$722,0),MATCH(C$6,'Res.Aux.'!$A$14:$AE$14,0)))</f>
        <v/>
      </c>
      <c r="D837" s="402" t="str">
        <f t="shared" si="218"/>
        <v/>
      </c>
      <c r="E837" s="403" t="str">
        <f>IF($B837="-","",INDEX('Res.Aux.'!$A$12:$AE$722,MATCH($B837,'Res.Aux.'!$Y$12:$Y$722,0),MATCH(E$6,'Res.Aux.'!$A$14:$AE$14,0)))</f>
        <v/>
      </c>
      <c r="F837" s="402" t="str">
        <f t="shared" si="219"/>
        <v/>
      </c>
      <c r="G837" s="404" t="str">
        <f>IF($B837="-","",INDEX('Res.Aux.'!$A$12:$AE$722,MATCH($B837,'Res.Aux.'!$Y$12:$Y$722,0),MATCH(G$6,'Res.Aux.'!$A$14:$AE$14,0)))</f>
        <v/>
      </c>
      <c r="H837" s="405" t="str">
        <f>IF($B837="-","",Datos!$I$16)</f>
        <v/>
      </c>
      <c r="I837" s="406" t="str">
        <f>IF($C837="","",Datos!$G$16)</f>
        <v/>
      </c>
      <c r="J837" s="407" t="str">
        <f>IF($B837="-","",INDEX('Res.Aux.'!$A$12:$AE$722,MATCH($B837,'Res.Aux.'!$Y$12:$Y$722,0),MATCH(J$6,'Res.Aux.'!$A$14:$AE$14,0)))</f>
        <v/>
      </c>
      <c r="K837" s="408" t="str">
        <f>IF($C837="","",Datos!$H$26)</f>
        <v/>
      </c>
      <c r="L837" s="409" t="str">
        <f>IF($I837="","",INDEX(Datos!$D$25:$I$33,MATCH('G. VAR. MAKRO'!$M837,Datos!$E$25:$E$33,0),MATCH('G. VAR. MAKRO'!$L$6,Datos!$D$26:$I$26,0)))</f>
        <v/>
      </c>
      <c r="M837" s="407" t="str">
        <f>IF($I837="","",INDEX('Res.Aux.'!$A$12:$AE$722,MATCH($B837,'Res.Aux.'!$Y$12:$Y$722,0),MATCH(M$6,'Res.Aux.'!$A$22:$AE$22,0)))</f>
        <v/>
      </c>
      <c r="N837" s="410" t="str">
        <f>IF($B837="-","",INDEX('Res.Aux.'!$A$12:$AE$722,MATCH($B837,'Res.Aux.'!$Y$12:$Y$722,0),MATCH(N$6,'Res.Aux.'!$A$14:$AE$14,0)))</f>
        <v/>
      </c>
      <c r="O837" s="411"/>
      <c r="P837" s="412" t="str">
        <f t="shared" si="217"/>
        <v/>
      </c>
      <c r="Q837" s="413" t="str">
        <f t="shared" si="220"/>
        <v>ù</v>
      </c>
      <c r="R837" s="414" t="str">
        <f>IF($B837="-","",INDEX('Res.Aux.'!$A$12:$AE$722,MATCH($B837,'Res.Aux.'!$Y$12:$Y$722,0),MATCH(R$6,'Res.Aux.'!$A$15:$AE$15,0)))</f>
        <v/>
      </c>
      <c r="S837" s="415" t="str">
        <f>IF($B837="-","",INDEX('Res.Aux.'!$A$12:$AE$722,MATCH($B837,'Res.Aux.'!$Y$12:$Y$722,0),MATCH(S$6,'Res.Aux.'!$A$15:$AE$15,0)))</f>
        <v/>
      </c>
      <c r="T837" s="415" t="str">
        <f>IF($B837="-","",INDEX('Res.Aux.'!$A$12:$AE$722,MATCH($B837,'Res.Aux.'!$Y$12:$Y$722,0),MATCH(T$6,'Res.Aux.'!$A$15:$AE$15,0)))</f>
        <v/>
      </c>
      <c r="U837" s="416" t="str">
        <f>IF($B837="-","",INDEX('Res.Aux.'!$A$12:$AE$722,MATCH($B837,'Res.Aux.'!$Y$12:$Y$722,0),MATCH(U$6,'Res.Aux.'!$A$15:$AE$15,0)))</f>
        <v/>
      </c>
      <c r="V837" s="417"/>
      <c r="W837" s="414" t="str">
        <f t="shared" si="221"/>
        <v>-</v>
      </c>
      <c r="X837" s="415" t="str">
        <f t="shared" si="222"/>
        <v>-</v>
      </c>
      <c r="Y837" s="415" t="str">
        <f t="shared" si="223"/>
        <v>-</v>
      </c>
      <c r="Z837" s="416" t="str">
        <f t="shared" si="224"/>
        <v>-</v>
      </c>
      <c r="AA837" s="417"/>
      <c r="AB837" s="414" t="str">
        <f t="shared" si="225"/>
        <v>-</v>
      </c>
      <c r="AC837" s="415" t="str">
        <f t="shared" si="226"/>
        <v>-</v>
      </c>
      <c r="AD837" s="415" t="str">
        <f t="shared" si="227"/>
        <v>-</v>
      </c>
      <c r="AE837" s="416" t="str">
        <f t="shared" si="228"/>
        <v>-</v>
      </c>
      <c r="AF837" s="417"/>
      <c r="AG837" s="410" t="str">
        <f t="shared" si="229"/>
        <v>-</v>
      </c>
      <c r="AH837" s="417"/>
      <c r="AI837" s="418" t="str">
        <f t="shared" si="230"/>
        <v>ù</v>
      </c>
      <c r="AJ837" s="419" t="str">
        <f t="shared" si="231"/>
        <v>~</v>
      </c>
      <c r="AK837" s="417"/>
      <c r="AL837" s="414" t="str">
        <f t="shared" si="232"/>
        <v>-</v>
      </c>
      <c r="AM837" s="416" t="str">
        <f t="shared" si="233"/>
        <v>-</v>
      </c>
    </row>
    <row r="838" spans="2:39" ht="15" x14ac:dyDescent="0.3">
      <c r="B838" s="400" t="str">
        <f>IF(MAX(B$7:B837)+1&gt;MAX('Res.Aux.'!$Y$23:$Y$722),"-",MAX(B$7:B837)+1)</f>
        <v>-</v>
      </c>
      <c r="C838" s="401" t="str">
        <f>IF($B838="-","",INDEX('Res.Aux.'!$A$12:$AE$722,MATCH($B838,'Res.Aux.'!$Y$12:$Y$722,0),MATCH(C$6,'Res.Aux.'!$A$14:$AE$14,0)))</f>
        <v/>
      </c>
      <c r="D838" s="402" t="str">
        <f t="shared" si="218"/>
        <v/>
      </c>
      <c r="E838" s="403" t="str">
        <f>IF($B838="-","",INDEX('Res.Aux.'!$A$12:$AE$722,MATCH($B838,'Res.Aux.'!$Y$12:$Y$722,0),MATCH(E$6,'Res.Aux.'!$A$14:$AE$14,0)))</f>
        <v/>
      </c>
      <c r="F838" s="402" t="str">
        <f t="shared" si="219"/>
        <v/>
      </c>
      <c r="G838" s="404" t="str">
        <f>IF($B838="-","",INDEX('Res.Aux.'!$A$12:$AE$722,MATCH($B838,'Res.Aux.'!$Y$12:$Y$722,0),MATCH(G$6,'Res.Aux.'!$A$14:$AE$14,0)))</f>
        <v/>
      </c>
      <c r="H838" s="405" t="str">
        <f>IF($B838="-","",Datos!$I$16)</f>
        <v/>
      </c>
      <c r="I838" s="406" t="str">
        <f>IF($C838="","",Datos!$G$16)</f>
        <v/>
      </c>
      <c r="J838" s="407" t="str">
        <f>IF($B838="-","",INDEX('Res.Aux.'!$A$12:$AE$722,MATCH($B838,'Res.Aux.'!$Y$12:$Y$722,0),MATCH(J$6,'Res.Aux.'!$A$14:$AE$14,0)))</f>
        <v/>
      </c>
      <c r="K838" s="408" t="str">
        <f>IF($C838="","",Datos!$H$26)</f>
        <v/>
      </c>
      <c r="L838" s="409" t="str">
        <f>IF($I838="","",INDEX(Datos!$D$25:$I$33,MATCH('G. VAR. MAKRO'!$M838,Datos!$E$25:$E$33,0),MATCH('G. VAR. MAKRO'!$L$6,Datos!$D$26:$I$26,0)))</f>
        <v/>
      </c>
      <c r="M838" s="407" t="str">
        <f>IF($I838="","",INDEX('Res.Aux.'!$A$12:$AE$722,MATCH($B838,'Res.Aux.'!$Y$12:$Y$722,0),MATCH(M$6,'Res.Aux.'!$A$22:$AE$22,0)))</f>
        <v/>
      </c>
      <c r="N838" s="410" t="str">
        <f>IF($B838="-","",INDEX('Res.Aux.'!$A$12:$AE$722,MATCH($B838,'Res.Aux.'!$Y$12:$Y$722,0),MATCH(N$6,'Res.Aux.'!$A$14:$AE$14,0)))</f>
        <v/>
      </c>
      <c r="O838" s="411"/>
      <c r="P838" s="412" t="str">
        <f t="shared" si="217"/>
        <v/>
      </c>
      <c r="Q838" s="413" t="str">
        <f t="shared" si="220"/>
        <v>ù</v>
      </c>
      <c r="R838" s="414" t="str">
        <f>IF($B838="-","",INDEX('Res.Aux.'!$A$12:$AE$722,MATCH($B838,'Res.Aux.'!$Y$12:$Y$722,0),MATCH(R$6,'Res.Aux.'!$A$15:$AE$15,0)))</f>
        <v/>
      </c>
      <c r="S838" s="415" t="str">
        <f>IF($B838="-","",INDEX('Res.Aux.'!$A$12:$AE$722,MATCH($B838,'Res.Aux.'!$Y$12:$Y$722,0),MATCH(S$6,'Res.Aux.'!$A$15:$AE$15,0)))</f>
        <v/>
      </c>
      <c r="T838" s="415" t="str">
        <f>IF($B838="-","",INDEX('Res.Aux.'!$A$12:$AE$722,MATCH($B838,'Res.Aux.'!$Y$12:$Y$722,0),MATCH(T$6,'Res.Aux.'!$A$15:$AE$15,0)))</f>
        <v/>
      </c>
      <c r="U838" s="416" t="str">
        <f>IF($B838="-","",INDEX('Res.Aux.'!$A$12:$AE$722,MATCH($B838,'Res.Aux.'!$Y$12:$Y$722,0),MATCH(U$6,'Res.Aux.'!$A$15:$AE$15,0)))</f>
        <v/>
      </c>
      <c r="V838" s="417"/>
      <c r="W838" s="414" t="str">
        <f t="shared" si="221"/>
        <v>-</v>
      </c>
      <c r="X838" s="415" t="str">
        <f t="shared" si="222"/>
        <v>-</v>
      </c>
      <c r="Y838" s="415" t="str">
        <f t="shared" si="223"/>
        <v>-</v>
      </c>
      <c r="Z838" s="416" t="str">
        <f t="shared" si="224"/>
        <v>-</v>
      </c>
      <c r="AA838" s="417"/>
      <c r="AB838" s="414" t="str">
        <f t="shared" si="225"/>
        <v>-</v>
      </c>
      <c r="AC838" s="415" t="str">
        <f t="shared" si="226"/>
        <v>-</v>
      </c>
      <c r="AD838" s="415" t="str">
        <f t="shared" si="227"/>
        <v>-</v>
      </c>
      <c r="AE838" s="416" t="str">
        <f t="shared" si="228"/>
        <v>-</v>
      </c>
      <c r="AF838" s="417"/>
      <c r="AG838" s="410" t="str">
        <f t="shared" si="229"/>
        <v>-</v>
      </c>
      <c r="AH838" s="417"/>
      <c r="AI838" s="418" t="str">
        <f t="shared" si="230"/>
        <v>ù</v>
      </c>
      <c r="AJ838" s="419" t="str">
        <f t="shared" si="231"/>
        <v>~</v>
      </c>
      <c r="AK838" s="417"/>
      <c r="AL838" s="414" t="str">
        <f t="shared" si="232"/>
        <v>-</v>
      </c>
      <c r="AM838" s="416" t="str">
        <f t="shared" si="233"/>
        <v>-</v>
      </c>
    </row>
    <row r="839" spans="2:39" ht="15" x14ac:dyDescent="0.3">
      <c r="B839" s="400" t="str">
        <f>IF(MAX(B$7:B838)+1&gt;MAX('Res.Aux.'!$Y$23:$Y$722),"-",MAX(B$7:B838)+1)</f>
        <v>-</v>
      </c>
      <c r="C839" s="401" t="str">
        <f>IF($B839="-","",INDEX('Res.Aux.'!$A$12:$AE$722,MATCH($B839,'Res.Aux.'!$Y$12:$Y$722,0),MATCH(C$6,'Res.Aux.'!$A$14:$AE$14,0)))</f>
        <v/>
      </c>
      <c r="D839" s="402" t="str">
        <f t="shared" si="218"/>
        <v/>
      </c>
      <c r="E839" s="403" t="str">
        <f>IF($B839="-","",INDEX('Res.Aux.'!$A$12:$AE$722,MATCH($B839,'Res.Aux.'!$Y$12:$Y$722,0),MATCH(E$6,'Res.Aux.'!$A$14:$AE$14,0)))</f>
        <v/>
      </c>
      <c r="F839" s="402" t="str">
        <f t="shared" si="219"/>
        <v/>
      </c>
      <c r="G839" s="404" t="str">
        <f>IF($B839="-","",INDEX('Res.Aux.'!$A$12:$AE$722,MATCH($B839,'Res.Aux.'!$Y$12:$Y$722,0),MATCH(G$6,'Res.Aux.'!$A$14:$AE$14,0)))</f>
        <v/>
      </c>
      <c r="H839" s="405" t="str">
        <f>IF($B839="-","",Datos!$I$16)</f>
        <v/>
      </c>
      <c r="I839" s="406" t="str">
        <f>IF($C839="","",Datos!$G$16)</f>
        <v/>
      </c>
      <c r="J839" s="407" t="str">
        <f>IF($B839="-","",INDEX('Res.Aux.'!$A$12:$AE$722,MATCH($B839,'Res.Aux.'!$Y$12:$Y$722,0),MATCH(J$6,'Res.Aux.'!$A$14:$AE$14,0)))</f>
        <v/>
      </c>
      <c r="K839" s="408" t="str">
        <f>IF($C839="","",Datos!$H$26)</f>
        <v/>
      </c>
      <c r="L839" s="409" t="str">
        <f>IF($I839="","",INDEX(Datos!$D$25:$I$33,MATCH('G. VAR. MAKRO'!$M839,Datos!$E$25:$E$33,0),MATCH('G. VAR. MAKRO'!$L$6,Datos!$D$26:$I$26,0)))</f>
        <v/>
      </c>
      <c r="M839" s="407" t="str">
        <f>IF($I839="","",INDEX('Res.Aux.'!$A$12:$AE$722,MATCH($B839,'Res.Aux.'!$Y$12:$Y$722,0),MATCH(M$6,'Res.Aux.'!$A$22:$AE$22,0)))</f>
        <v/>
      </c>
      <c r="N839" s="410" t="str">
        <f>IF($B839="-","",INDEX('Res.Aux.'!$A$12:$AE$722,MATCH($B839,'Res.Aux.'!$Y$12:$Y$722,0),MATCH(N$6,'Res.Aux.'!$A$14:$AE$14,0)))</f>
        <v/>
      </c>
      <c r="O839" s="411"/>
      <c r="P839" s="412" t="str">
        <f t="shared" si="217"/>
        <v/>
      </c>
      <c r="Q839" s="413" t="str">
        <f t="shared" si="220"/>
        <v>ù</v>
      </c>
      <c r="R839" s="414" t="str">
        <f>IF($B839="-","",INDEX('Res.Aux.'!$A$12:$AE$722,MATCH($B839,'Res.Aux.'!$Y$12:$Y$722,0),MATCH(R$6,'Res.Aux.'!$A$15:$AE$15,0)))</f>
        <v/>
      </c>
      <c r="S839" s="415" t="str">
        <f>IF($B839="-","",INDEX('Res.Aux.'!$A$12:$AE$722,MATCH($B839,'Res.Aux.'!$Y$12:$Y$722,0),MATCH(S$6,'Res.Aux.'!$A$15:$AE$15,0)))</f>
        <v/>
      </c>
      <c r="T839" s="415" t="str">
        <f>IF($B839="-","",INDEX('Res.Aux.'!$A$12:$AE$722,MATCH($B839,'Res.Aux.'!$Y$12:$Y$722,0),MATCH(T$6,'Res.Aux.'!$A$15:$AE$15,0)))</f>
        <v/>
      </c>
      <c r="U839" s="416" t="str">
        <f>IF($B839="-","",INDEX('Res.Aux.'!$A$12:$AE$722,MATCH($B839,'Res.Aux.'!$Y$12:$Y$722,0),MATCH(U$6,'Res.Aux.'!$A$15:$AE$15,0)))</f>
        <v/>
      </c>
      <c r="V839" s="417"/>
      <c r="W839" s="414" t="str">
        <f t="shared" si="221"/>
        <v>-</v>
      </c>
      <c r="X839" s="415" t="str">
        <f t="shared" si="222"/>
        <v>-</v>
      </c>
      <c r="Y839" s="415" t="str">
        <f t="shared" si="223"/>
        <v>-</v>
      </c>
      <c r="Z839" s="416" t="str">
        <f t="shared" si="224"/>
        <v>-</v>
      </c>
      <c r="AA839" s="417"/>
      <c r="AB839" s="414" t="str">
        <f t="shared" si="225"/>
        <v>-</v>
      </c>
      <c r="AC839" s="415" t="str">
        <f t="shared" si="226"/>
        <v>-</v>
      </c>
      <c r="AD839" s="415" t="str">
        <f t="shared" si="227"/>
        <v>-</v>
      </c>
      <c r="AE839" s="416" t="str">
        <f t="shared" si="228"/>
        <v>-</v>
      </c>
      <c r="AF839" s="417"/>
      <c r="AG839" s="410" t="str">
        <f t="shared" si="229"/>
        <v>-</v>
      </c>
      <c r="AH839" s="417"/>
      <c r="AI839" s="418" t="str">
        <f t="shared" si="230"/>
        <v>ù</v>
      </c>
      <c r="AJ839" s="419" t="str">
        <f t="shared" si="231"/>
        <v>~</v>
      </c>
      <c r="AK839" s="417"/>
      <c r="AL839" s="414" t="str">
        <f t="shared" si="232"/>
        <v>-</v>
      </c>
      <c r="AM839" s="416" t="str">
        <f t="shared" si="233"/>
        <v>-</v>
      </c>
    </row>
    <row r="840" spans="2:39" ht="15" x14ac:dyDescent="0.3">
      <c r="B840" s="400" t="str">
        <f>IF(MAX(B$7:B839)+1&gt;MAX('Res.Aux.'!$Y$23:$Y$722),"-",MAX(B$7:B839)+1)</f>
        <v>-</v>
      </c>
      <c r="C840" s="401" t="str">
        <f>IF($B840="-","",INDEX('Res.Aux.'!$A$12:$AE$722,MATCH($B840,'Res.Aux.'!$Y$12:$Y$722,0),MATCH(C$6,'Res.Aux.'!$A$14:$AE$14,0)))</f>
        <v/>
      </c>
      <c r="D840" s="402" t="str">
        <f t="shared" si="218"/>
        <v/>
      </c>
      <c r="E840" s="403" t="str">
        <f>IF($B840="-","",INDEX('Res.Aux.'!$A$12:$AE$722,MATCH($B840,'Res.Aux.'!$Y$12:$Y$722,0),MATCH(E$6,'Res.Aux.'!$A$14:$AE$14,0)))</f>
        <v/>
      </c>
      <c r="F840" s="402" t="str">
        <f t="shared" si="219"/>
        <v/>
      </c>
      <c r="G840" s="404" t="str">
        <f>IF($B840="-","",INDEX('Res.Aux.'!$A$12:$AE$722,MATCH($B840,'Res.Aux.'!$Y$12:$Y$722,0),MATCH(G$6,'Res.Aux.'!$A$14:$AE$14,0)))</f>
        <v/>
      </c>
      <c r="H840" s="405" t="str">
        <f>IF($B840="-","",Datos!$I$16)</f>
        <v/>
      </c>
      <c r="I840" s="406" t="str">
        <f>IF($C840="","",Datos!$G$16)</f>
        <v/>
      </c>
      <c r="J840" s="407" t="str">
        <f>IF($B840="-","",INDEX('Res.Aux.'!$A$12:$AE$722,MATCH($B840,'Res.Aux.'!$Y$12:$Y$722,0),MATCH(J$6,'Res.Aux.'!$A$14:$AE$14,0)))</f>
        <v/>
      </c>
      <c r="K840" s="408" t="str">
        <f>IF($C840="","",Datos!$H$26)</f>
        <v/>
      </c>
      <c r="L840" s="409" t="str">
        <f>IF($I840="","",INDEX(Datos!$D$25:$I$33,MATCH('G. VAR. MAKRO'!$M840,Datos!$E$25:$E$33,0),MATCH('G. VAR. MAKRO'!$L$6,Datos!$D$26:$I$26,0)))</f>
        <v/>
      </c>
      <c r="M840" s="407" t="str">
        <f>IF($I840="","",INDEX('Res.Aux.'!$A$12:$AE$722,MATCH($B840,'Res.Aux.'!$Y$12:$Y$722,0),MATCH(M$6,'Res.Aux.'!$A$22:$AE$22,0)))</f>
        <v/>
      </c>
      <c r="N840" s="410" t="str">
        <f>IF($B840="-","",INDEX('Res.Aux.'!$A$12:$AE$722,MATCH($B840,'Res.Aux.'!$Y$12:$Y$722,0),MATCH(N$6,'Res.Aux.'!$A$14:$AE$14,0)))</f>
        <v/>
      </c>
      <c r="O840" s="411"/>
      <c r="P840" s="412" t="str">
        <f t="shared" ref="P840:P903" si="234">IF($B840="-","","C")</f>
        <v/>
      </c>
      <c r="Q840" s="413" t="str">
        <f t="shared" si="220"/>
        <v>ù</v>
      </c>
      <c r="R840" s="414" t="str">
        <f>IF($B840="-","",INDEX('Res.Aux.'!$A$12:$AE$722,MATCH($B840,'Res.Aux.'!$Y$12:$Y$722,0),MATCH(R$6,'Res.Aux.'!$A$15:$AE$15,0)))</f>
        <v/>
      </c>
      <c r="S840" s="415" t="str">
        <f>IF($B840="-","",INDEX('Res.Aux.'!$A$12:$AE$722,MATCH($B840,'Res.Aux.'!$Y$12:$Y$722,0),MATCH(S$6,'Res.Aux.'!$A$15:$AE$15,0)))</f>
        <v/>
      </c>
      <c r="T840" s="415" t="str">
        <f>IF($B840="-","",INDEX('Res.Aux.'!$A$12:$AE$722,MATCH($B840,'Res.Aux.'!$Y$12:$Y$722,0),MATCH(T$6,'Res.Aux.'!$A$15:$AE$15,0)))</f>
        <v/>
      </c>
      <c r="U840" s="416" t="str">
        <f>IF($B840="-","",INDEX('Res.Aux.'!$A$12:$AE$722,MATCH($B840,'Res.Aux.'!$Y$12:$Y$722,0),MATCH(U$6,'Res.Aux.'!$A$15:$AE$15,0)))</f>
        <v/>
      </c>
      <c r="V840" s="417"/>
      <c r="W840" s="414" t="str">
        <f t="shared" si="221"/>
        <v>-</v>
      </c>
      <c r="X840" s="415" t="str">
        <f t="shared" si="222"/>
        <v>-</v>
      </c>
      <c r="Y840" s="415" t="str">
        <f t="shared" si="223"/>
        <v>-</v>
      </c>
      <c r="Z840" s="416" t="str">
        <f t="shared" si="224"/>
        <v>-</v>
      </c>
      <c r="AA840" s="417"/>
      <c r="AB840" s="414" t="str">
        <f t="shared" si="225"/>
        <v>-</v>
      </c>
      <c r="AC840" s="415" t="str">
        <f t="shared" si="226"/>
        <v>-</v>
      </c>
      <c r="AD840" s="415" t="str">
        <f t="shared" si="227"/>
        <v>-</v>
      </c>
      <c r="AE840" s="416" t="str">
        <f t="shared" si="228"/>
        <v>-</v>
      </c>
      <c r="AF840" s="417"/>
      <c r="AG840" s="410" t="str">
        <f t="shared" si="229"/>
        <v>-</v>
      </c>
      <c r="AH840" s="417"/>
      <c r="AI840" s="418" t="str">
        <f t="shared" si="230"/>
        <v>ù</v>
      </c>
      <c r="AJ840" s="419" t="str">
        <f t="shared" si="231"/>
        <v>~</v>
      </c>
      <c r="AK840" s="417"/>
      <c r="AL840" s="414" t="str">
        <f t="shared" si="232"/>
        <v>-</v>
      </c>
      <c r="AM840" s="416" t="str">
        <f t="shared" si="233"/>
        <v>-</v>
      </c>
    </row>
    <row r="841" spans="2:39" ht="15" x14ac:dyDescent="0.3">
      <c r="B841" s="400" t="str">
        <f>IF(MAX(B$7:B840)+1&gt;MAX('Res.Aux.'!$Y$23:$Y$722),"-",MAX(B$7:B840)+1)</f>
        <v>-</v>
      </c>
      <c r="C841" s="401" t="str">
        <f>IF($B841="-","",INDEX('Res.Aux.'!$A$12:$AE$722,MATCH($B841,'Res.Aux.'!$Y$12:$Y$722,0),MATCH(C$6,'Res.Aux.'!$A$14:$AE$14,0)))</f>
        <v/>
      </c>
      <c r="D841" s="402" t="str">
        <f t="shared" si="218"/>
        <v/>
      </c>
      <c r="E841" s="403" t="str">
        <f>IF($B841="-","",INDEX('Res.Aux.'!$A$12:$AE$722,MATCH($B841,'Res.Aux.'!$Y$12:$Y$722,0),MATCH(E$6,'Res.Aux.'!$A$14:$AE$14,0)))</f>
        <v/>
      </c>
      <c r="F841" s="402" t="str">
        <f t="shared" si="219"/>
        <v/>
      </c>
      <c r="G841" s="404" t="str">
        <f>IF($B841="-","",INDEX('Res.Aux.'!$A$12:$AE$722,MATCH($B841,'Res.Aux.'!$Y$12:$Y$722,0),MATCH(G$6,'Res.Aux.'!$A$14:$AE$14,0)))</f>
        <v/>
      </c>
      <c r="H841" s="405" t="str">
        <f>IF($B841="-","",Datos!$I$16)</f>
        <v/>
      </c>
      <c r="I841" s="406" t="str">
        <f>IF($C841="","",Datos!$G$16)</f>
        <v/>
      </c>
      <c r="J841" s="407" t="str">
        <f>IF($B841="-","",INDEX('Res.Aux.'!$A$12:$AE$722,MATCH($B841,'Res.Aux.'!$Y$12:$Y$722,0),MATCH(J$6,'Res.Aux.'!$A$14:$AE$14,0)))</f>
        <v/>
      </c>
      <c r="K841" s="408" t="str">
        <f>IF($C841="","",Datos!$H$26)</f>
        <v/>
      </c>
      <c r="L841" s="409" t="str">
        <f>IF($I841="","",INDEX(Datos!$D$25:$I$33,MATCH('G. VAR. MAKRO'!$M841,Datos!$E$25:$E$33,0),MATCH('G. VAR. MAKRO'!$L$6,Datos!$D$26:$I$26,0)))</f>
        <v/>
      </c>
      <c r="M841" s="407" t="str">
        <f>IF($I841="","",INDEX('Res.Aux.'!$A$12:$AE$722,MATCH($B841,'Res.Aux.'!$Y$12:$Y$722,0),MATCH(M$6,'Res.Aux.'!$A$22:$AE$22,0)))</f>
        <v/>
      </c>
      <c r="N841" s="410" t="str">
        <f>IF($B841="-","",INDEX('Res.Aux.'!$A$12:$AE$722,MATCH($B841,'Res.Aux.'!$Y$12:$Y$722,0),MATCH(N$6,'Res.Aux.'!$A$14:$AE$14,0)))</f>
        <v/>
      </c>
      <c r="O841" s="411"/>
      <c r="P841" s="412" t="str">
        <f t="shared" si="234"/>
        <v/>
      </c>
      <c r="Q841" s="413" t="str">
        <f t="shared" si="220"/>
        <v>ù</v>
      </c>
      <c r="R841" s="414" t="str">
        <f>IF($B841="-","",INDEX('Res.Aux.'!$A$12:$AE$722,MATCH($B841,'Res.Aux.'!$Y$12:$Y$722,0),MATCH(R$6,'Res.Aux.'!$A$15:$AE$15,0)))</f>
        <v/>
      </c>
      <c r="S841" s="415" t="str">
        <f>IF($B841="-","",INDEX('Res.Aux.'!$A$12:$AE$722,MATCH($B841,'Res.Aux.'!$Y$12:$Y$722,0),MATCH(S$6,'Res.Aux.'!$A$15:$AE$15,0)))</f>
        <v/>
      </c>
      <c r="T841" s="415" t="str">
        <f>IF($B841="-","",INDEX('Res.Aux.'!$A$12:$AE$722,MATCH($B841,'Res.Aux.'!$Y$12:$Y$722,0),MATCH(T$6,'Res.Aux.'!$A$15:$AE$15,0)))</f>
        <v/>
      </c>
      <c r="U841" s="416" t="str">
        <f>IF($B841="-","",INDEX('Res.Aux.'!$A$12:$AE$722,MATCH($B841,'Res.Aux.'!$Y$12:$Y$722,0),MATCH(U$6,'Res.Aux.'!$A$15:$AE$15,0)))</f>
        <v/>
      </c>
      <c r="V841" s="417"/>
      <c r="W841" s="414" t="str">
        <f t="shared" si="221"/>
        <v>-</v>
      </c>
      <c r="X841" s="415" t="str">
        <f t="shared" si="222"/>
        <v>-</v>
      </c>
      <c r="Y841" s="415" t="str">
        <f t="shared" si="223"/>
        <v>-</v>
      </c>
      <c r="Z841" s="416" t="str">
        <f t="shared" si="224"/>
        <v>-</v>
      </c>
      <c r="AA841" s="417"/>
      <c r="AB841" s="414" t="str">
        <f t="shared" si="225"/>
        <v>-</v>
      </c>
      <c r="AC841" s="415" t="str">
        <f t="shared" si="226"/>
        <v>-</v>
      </c>
      <c r="AD841" s="415" t="str">
        <f t="shared" si="227"/>
        <v>-</v>
      </c>
      <c r="AE841" s="416" t="str">
        <f t="shared" si="228"/>
        <v>-</v>
      </c>
      <c r="AF841" s="417"/>
      <c r="AG841" s="410" t="str">
        <f t="shared" si="229"/>
        <v>-</v>
      </c>
      <c r="AH841" s="417"/>
      <c r="AI841" s="418" t="str">
        <f t="shared" si="230"/>
        <v>ù</v>
      </c>
      <c r="AJ841" s="419" t="str">
        <f t="shared" si="231"/>
        <v>~</v>
      </c>
      <c r="AK841" s="417"/>
      <c r="AL841" s="414" t="str">
        <f t="shared" si="232"/>
        <v>-</v>
      </c>
      <c r="AM841" s="416" t="str">
        <f t="shared" si="233"/>
        <v>-</v>
      </c>
    </row>
    <row r="842" spans="2:39" ht="15" x14ac:dyDescent="0.3">
      <c r="B842" s="400" t="str">
        <f>IF(MAX(B$7:B841)+1&gt;MAX('Res.Aux.'!$Y$23:$Y$722),"-",MAX(B$7:B841)+1)</f>
        <v>-</v>
      </c>
      <c r="C842" s="401" t="str">
        <f>IF($B842="-","",INDEX('Res.Aux.'!$A$12:$AE$722,MATCH($B842,'Res.Aux.'!$Y$12:$Y$722,0),MATCH(C$6,'Res.Aux.'!$A$14:$AE$14,0)))</f>
        <v/>
      </c>
      <c r="D842" s="402" t="str">
        <f t="shared" si="218"/>
        <v/>
      </c>
      <c r="E842" s="403" t="str">
        <f>IF($B842="-","",INDEX('Res.Aux.'!$A$12:$AE$722,MATCH($B842,'Res.Aux.'!$Y$12:$Y$722,0),MATCH(E$6,'Res.Aux.'!$A$14:$AE$14,0)))</f>
        <v/>
      </c>
      <c r="F842" s="402" t="str">
        <f t="shared" si="219"/>
        <v/>
      </c>
      <c r="G842" s="404" t="str">
        <f>IF($B842="-","",INDEX('Res.Aux.'!$A$12:$AE$722,MATCH($B842,'Res.Aux.'!$Y$12:$Y$722,0),MATCH(G$6,'Res.Aux.'!$A$14:$AE$14,0)))</f>
        <v/>
      </c>
      <c r="H842" s="405" t="str">
        <f>IF($B842="-","",Datos!$I$16)</f>
        <v/>
      </c>
      <c r="I842" s="406" t="str">
        <f>IF($C842="","",Datos!$G$16)</f>
        <v/>
      </c>
      <c r="J842" s="407" t="str">
        <f>IF($B842="-","",INDEX('Res.Aux.'!$A$12:$AE$722,MATCH($B842,'Res.Aux.'!$Y$12:$Y$722,0),MATCH(J$6,'Res.Aux.'!$A$14:$AE$14,0)))</f>
        <v/>
      </c>
      <c r="K842" s="408" t="str">
        <f>IF($C842="","",Datos!$H$26)</f>
        <v/>
      </c>
      <c r="L842" s="409" t="str">
        <f>IF($I842="","",INDEX(Datos!$D$25:$I$33,MATCH('G. VAR. MAKRO'!$M842,Datos!$E$25:$E$33,0),MATCH('G. VAR. MAKRO'!$L$6,Datos!$D$26:$I$26,0)))</f>
        <v/>
      </c>
      <c r="M842" s="407" t="str">
        <f>IF($I842="","",INDEX('Res.Aux.'!$A$12:$AE$722,MATCH($B842,'Res.Aux.'!$Y$12:$Y$722,0),MATCH(M$6,'Res.Aux.'!$A$22:$AE$22,0)))</f>
        <v/>
      </c>
      <c r="N842" s="410" t="str">
        <f>IF($B842="-","",INDEX('Res.Aux.'!$A$12:$AE$722,MATCH($B842,'Res.Aux.'!$Y$12:$Y$722,0),MATCH(N$6,'Res.Aux.'!$A$14:$AE$14,0)))</f>
        <v/>
      </c>
      <c r="O842" s="411"/>
      <c r="P842" s="412" t="str">
        <f t="shared" si="234"/>
        <v/>
      </c>
      <c r="Q842" s="413" t="str">
        <f t="shared" si="220"/>
        <v>ù</v>
      </c>
      <c r="R842" s="414" t="str">
        <f>IF($B842="-","",INDEX('Res.Aux.'!$A$12:$AE$722,MATCH($B842,'Res.Aux.'!$Y$12:$Y$722,0),MATCH(R$6,'Res.Aux.'!$A$15:$AE$15,0)))</f>
        <v/>
      </c>
      <c r="S842" s="415" t="str">
        <f>IF($B842="-","",INDEX('Res.Aux.'!$A$12:$AE$722,MATCH($B842,'Res.Aux.'!$Y$12:$Y$722,0),MATCH(S$6,'Res.Aux.'!$A$15:$AE$15,0)))</f>
        <v/>
      </c>
      <c r="T842" s="415" t="str">
        <f>IF($B842="-","",INDEX('Res.Aux.'!$A$12:$AE$722,MATCH($B842,'Res.Aux.'!$Y$12:$Y$722,0),MATCH(T$6,'Res.Aux.'!$A$15:$AE$15,0)))</f>
        <v/>
      </c>
      <c r="U842" s="416" t="str">
        <f>IF($B842="-","",INDEX('Res.Aux.'!$A$12:$AE$722,MATCH($B842,'Res.Aux.'!$Y$12:$Y$722,0),MATCH(U$6,'Res.Aux.'!$A$15:$AE$15,0)))</f>
        <v/>
      </c>
      <c r="V842" s="417"/>
      <c r="W842" s="414" t="str">
        <f t="shared" si="221"/>
        <v>-</v>
      </c>
      <c r="X842" s="415" t="str">
        <f t="shared" si="222"/>
        <v>-</v>
      </c>
      <c r="Y842" s="415" t="str">
        <f t="shared" si="223"/>
        <v>-</v>
      </c>
      <c r="Z842" s="416" t="str">
        <f t="shared" si="224"/>
        <v>-</v>
      </c>
      <c r="AA842" s="417"/>
      <c r="AB842" s="414" t="str">
        <f t="shared" si="225"/>
        <v>-</v>
      </c>
      <c r="AC842" s="415" t="str">
        <f t="shared" si="226"/>
        <v>-</v>
      </c>
      <c r="AD842" s="415" t="str">
        <f t="shared" si="227"/>
        <v>-</v>
      </c>
      <c r="AE842" s="416" t="str">
        <f t="shared" si="228"/>
        <v>-</v>
      </c>
      <c r="AF842" s="417"/>
      <c r="AG842" s="410" t="str">
        <f t="shared" si="229"/>
        <v>-</v>
      </c>
      <c r="AH842" s="417"/>
      <c r="AI842" s="418" t="str">
        <f t="shared" si="230"/>
        <v>ù</v>
      </c>
      <c r="AJ842" s="419" t="str">
        <f t="shared" si="231"/>
        <v>~</v>
      </c>
      <c r="AK842" s="417"/>
      <c r="AL842" s="414" t="str">
        <f t="shared" si="232"/>
        <v>-</v>
      </c>
      <c r="AM842" s="416" t="str">
        <f t="shared" si="233"/>
        <v>-</v>
      </c>
    </row>
    <row r="843" spans="2:39" ht="15" x14ac:dyDescent="0.3">
      <c r="B843" s="400" t="str">
        <f>IF(MAX(B$7:B842)+1&gt;MAX('Res.Aux.'!$Y$23:$Y$722),"-",MAX(B$7:B842)+1)</f>
        <v>-</v>
      </c>
      <c r="C843" s="401" t="str">
        <f>IF($B843="-","",INDEX('Res.Aux.'!$A$12:$AE$722,MATCH($B843,'Res.Aux.'!$Y$12:$Y$722,0),MATCH(C$6,'Res.Aux.'!$A$14:$AE$14,0)))</f>
        <v/>
      </c>
      <c r="D843" s="402" t="str">
        <f t="shared" si="218"/>
        <v/>
      </c>
      <c r="E843" s="403" t="str">
        <f>IF($B843="-","",INDEX('Res.Aux.'!$A$12:$AE$722,MATCH($B843,'Res.Aux.'!$Y$12:$Y$722,0),MATCH(E$6,'Res.Aux.'!$A$14:$AE$14,0)))</f>
        <v/>
      </c>
      <c r="F843" s="402" t="str">
        <f t="shared" si="219"/>
        <v/>
      </c>
      <c r="G843" s="404" t="str">
        <f>IF($B843="-","",INDEX('Res.Aux.'!$A$12:$AE$722,MATCH($B843,'Res.Aux.'!$Y$12:$Y$722,0),MATCH(G$6,'Res.Aux.'!$A$14:$AE$14,0)))</f>
        <v/>
      </c>
      <c r="H843" s="405" t="str">
        <f>IF($B843="-","",Datos!$I$16)</f>
        <v/>
      </c>
      <c r="I843" s="406" t="str">
        <f>IF($C843="","",Datos!$G$16)</f>
        <v/>
      </c>
      <c r="J843" s="407" t="str">
        <f>IF($B843="-","",INDEX('Res.Aux.'!$A$12:$AE$722,MATCH($B843,'Res.Aux.'!$Y$12:$Y$722,0),MATCH(J$6,'Res.Aux.'!$A$14:$AE$14,0)))</f>
        <v/>
      </c>
      <c r="K843" s="408" t="str">
        <f>IF($C843="","",Datos!$H$26)</f>
        <v/>
      </c>
      <c r="L843" s="409" t="str">
        <f>IF($I843="","",INDEX(Datos!$D$25:$I$33,MATCH('G. VAR. MAKRO'!$M843,Datos!$E$25:$E$33,0),MATCH('G. VAR. MAKRO'!$L$6,Datos!$D$26:$I$26,0)))</f>
        <v/>
      </c>
      <c r="M843" s="407" t="str">
        <f>IF($I843="","",INDEX('Res.Aux.'!$A$12:$AE$722,MATCH($B843,'Res.Aux.'!$Y$12:$Y$722,0),MATCH(M$6,'Res.Aux.'!$A$22:$AE$22,0)))</f>
        <v/>
      </c>
      <c r="N843" s="410" t="str">
        <f>IF($B843="-","",INDEX('Res.Aux.'!$A$12:$AE$722,MATCH($B843,'Res.Aux.'!$Y$12:$Y$722,0),MATCH(N$6,'Res.Aux.'!$A$14:$AE$14,0)))</f>
        <v/>
      </c>
      <c r="O843" s="411"/>
      <c r="P843" s="412" t="str">
        <f t="shared" si="234"/>
        <v/>
      </c>
      <c r="Q843" s="413" t="str">
        <f t="shared" si="220"/>
        <v>ù</v>
      </c>
      <c r="R843" s="414" t="str">
        <f>IF($B843="-","",INDEX('Res.Aux.'!$A$12:$AE$722,MATCH($B843,'Res.Aux.'!$Y$12:$Y$722,0),MATCH(R$6,'Res.Aux.'!$A$15:$AE$15,0)))</f>
        <v/>
      </c>
      <c r="S843" s="415" t="str">
        <f>IF($B843="-","",INDEX('Res.Aux.'!$A$12:$AE$722,MATCH($B843,'Res.Aux.'!$Y$12:$Y$722,0),MATCH(S$6,'Res.Aux.'!$A$15:$AE$15,0)))</f>
        <v/>
      </c>
      <c r="T843" s="415" t="str">
        <f>IF($B843="-","",INDEX('Res.Aux.'!$A$12:$AE$722,MATCH($B843,'Res.Aux.'!$Y$12:$Y$722,0),MATCH(T$6,'Res.Aux.'!$A$15:$AE$15,0)))</f>
        <v/>
      </c>
      <c r="U843" s="416" t="str">
        <f>IF($B843="-","",INDEX('Res.Aux.'!$A$12:$AE$722,MATCH($B843,'Res.Aux.'!$Y$12:$Y$722,0),MATCH(U$6,'Res.Aux.'!$A$15:$AE$15,0)))</f>
        <v/>
      </c>
      <c r="V843" s="417"/>
      <c r="W843" s="414" t="str">
        <f t="shared" si="221"/>
        <v>-</v>
      </c>
      <c r="X843" s="415" t="str">
        <f t="shared" si="222"/>
        <v>-</v>
      </c>
      <c r="Y843" s="415" t="str">
        <f t="shared" si="223"/>
        <v>-</v>
      </c>
      <c r="Z843" s="416" t="str">
        <f t="shared" si="224"/>
        <v>-</v>
      </c>
      <c r="AA843" s="417"/>
      <c r="AB843" s="414" t="str">
        <f t="shared" si="225"/>
        <v>-</v>
      </c>
      <c r="AC843" s="415" t="str">
        <f t="shared" si="226"/>
        <v>-</v>
      </c>
      <c r="AD843" s="415" t="str">
        <f t="shared" si="227"/>
        <v>-</v>
      </c>
      <c r="AE843" s="416" t="str">
        <f t="shared" si="228"/>
        <v>-</v>
      </c>
      <c r="AF843" s="417"/>
      <c r="AG843" s="410" t="str">
        <f t="shared" si="229"/>
        <v>-</v>
      </c>
      <c r="AH843" s="417"/>
      <c r="AI843" s="418" t="str">
        <f t="shared" si="230"/>
        <v>ù</v>
      </c>
      <c r="AJ843" s="419" t="str">
        <f t="shared" si="231"/>
        <v>~</v>
      </c>
      <c r="AK843" s="417"/>
      <c r="AL843" s="414" t="str">
        <f t="shared" si="232"/>
        <v>-</v>
      </c>
      <c r="AM843" s="416" t="str">
        <f t="shared" si="233"/>
        <v>-</v>
      </c>
    </row>
    <row r="844" spans="2:39" ht="15" x14ac:dyDescent="0.3">
      <c r="B844" s="400" t="str">
        <f>IF(MAX(B$7:B843)+1&gt;MAX('Res.Aux.'!$Y$23:$Y$722),"-",MAX(B$7:B843)+1)</f>
        <v>-</v>
      </c>
      <c r="C844" s="401" t="str">
        <f>IF($B844="-","",INDEX('Res.Aux.'!$A$12:$AE$722,MATCH($B844,'Res.Aux.'!$Y$12:$Y$722,0),MATCH(C$6,'Res.Aux.'!$A$14:$AE$14,0)))</f>
        <v/>
      </c>
      <c r="D844" s="402" t="str">
        <f t="shared" si="218"/>
        <v/>
      </c>
      <c r="E844" s="403" t="str">
        <f>IF($B844="-","",INDEX('Res.Aux.'!$A$12:$AE$722,MATCH($B844,'Res.Aux.'!$Y$12:$Y$722,0),MATCH(E$6,'Res.Aux.'!$A$14:$AE$14,0)))</f>
        <v/>
      </c>
      <c r="F844" s="402" t="str">
        <f t="shared" si="219"/>
        <v/>
      </c>
      <c r="G844" s="404" t="str">
        <f>IF($B844="-","",INDEX('Res.Aux.'!$A$12:$AE$722,MATCH($B844,'Res.Aux.'!$Y$12:$Y$722,0),MATCH(G$6,'Res.Aux.'!$A$14:$AE$14,0)))</f>
        <v/>
      </c>
      <c r="H844" s="405" t="str">
        <f>IF($B844="-","",Datos!$I$16)</f>
        <v/>
      </c>
      <c r="I844" s="406" t="str">
        <f>IF($C844="","",Datos!$G$16)</f>
        <v/>
      </c>
      <c r="J844" s="407" t="str">
        <f>IF($B844="-","",INDEX('Res.Aux.'!$A$12:$AE$722,MATCH($B844,'Res.Aux.'!$Y$12:$Y$722,0),MATCH(J$6,'Res.Aux.'!$A$14:$AE$14,0)))</f>
        <v/>
      </c>
      <c r="K844" s="408" t="str">
        <f>IF($C844="","",Datos!$H$26)</f>
        <v/>
      </c>
      <c r="L844" s="409" t="str">
        <f>IF($I844="","",INDEX(Datos!$D$25:$I$33,MATCH('G. VAR. MAKRO'!$M844,Datos!$E$25:$E$33,0),MATCH('G. VAR. MAKRO'!$L$6,Datos!$D$26:$I$26,0)))</f>
        <v/>
      </c>
      <c r="M844" s="407" t="str">
        <f>IF($I844="","",INDEX('Res.Aux.'!$A$12:$AE$722,MATCH($B844,'Res.Aux.'!$Y$12:$Y$722,0),MATCH(M$6,'Res.Aux.'!$A$22:$AE$22,0)))</f>
        <v/>
      </c>
      <c r="N844" s="410" t="str">
        <f>IF($B844="-","",INDEX('Res.Aux.'!$A$12:$AE$722,MATCH($B844,'Res.Aux.'!$Y$12:$Y$722,0),MATCH(N$6,'Res.Aux.'!$A$14:$AE$14,0)))</f>
        <v/>
      </c>
      <c r="O844" s="411"/>
      <c r="P844" s="412" t="str">
        <f t="shared" si="234"/>
        <v/>
      </c>
      <c r="Q844" s="413" t="str">
        <f t="shared" si="220"/>
        <v>ù</v>
      </c>
      <c r="R844" s="414" t="str">
        <f>IF($B844="-","",INDEX('Res.Aux.'!$A$12:$AE$722,MATCH($B844,'Res.Aux.'!$Y$12:$Y$722,0),MATCH(R$6,'Res.Aux.'!$A$15:$AE$15,0)))</f>
        <v/>
      </c>
      <c r="S844" s="415" t="str">
        <f>IF($B844="-","",INDEX('Res.Aux.'!$A$12:$AE$722,MATCH($B844,'Res.Aux.'!$Y$12:$Y$722,0),MATCH(S$6,'Res.Aux.'!$A$15:$AE$15,0)))</f>
        <v/>
      </c>
      <c r="T844" s="415" t="str">
        <f>IF($B844="-","",INDEX('Res.Aux.'!$A$12:$AE$722,MATCH($B844,'Res.Aux.'!$Y$12:$Y$722,0),MATCH(T$6,'Res.Aux.'!$A$15:$AE$15,0)))</f>
        <v/>
      </c>
      <c r="U844" s="416" t="str">
        <f>IF($B844="-","",INDEX('Res.Aux.'!$A$12:$AE$722,MATCH($B844,'Res.Aux.'!$Y$12:$Y$722,0),MATCH(U$6,'Res.Aux.'!$A$15:$AE$15,0)))</f>
        <v/>
      </c>
      <c r="V844" s="417"/>
      <c r="W844" s="414" t="str">
        <f t="shared" si="221"/>
        <v>-</v>
      </c>
      <c r="X844" s="415" t="str">
        <f t="shared" si="222"/>
        <v>-</v>
      </c>
      <c r="Y844" s="415" t="str">
        <f t="shared" si="223"/>
        <v>-</v>
      </c>
      <c r="Z844" s="416" t="str">
        <f t="shared" si="224"/>
        <v>-</v>
      </c>
      <c r="AA844" s="417"/>
      <c r="AB844" s="414" t="str">
        <f t="shared" si="225"/>
        <v>-</v>
      </c>
      <c r="AC844" s="415" t="str">
        <f t="shared" si="226"/>
        <v>-</v>
      </c>
      <c r="AD844" s="415" t="str">
        <f t="shared" si="227"/>
        <v>-</v>
      </c>
      <c r="AE844" s="416" t="str">
        <f t="shared" si="228"/>
        <v>-</v>
      </c>
      <c r="AF844" s="417"/>
      <c r="AG844" s="410" t="str">
        <f t="shared" si="229"/>
        <v>-</v>
      </c>
      <c r="AH844" s="417"/>
      <c r="AI844" s="418" t="str">
        <f t="shared" si="230"/>
        <v>ù</v>
      </c>
      <c r="AJ844" s="419" t="str">
        <f t="shared" si="231"/>
        <v>~</v>
      </c>
      <c r="AK844" s="417"/>
      <c r="AL844" s="414" t="str">
        <f t="shared" si="232"/>
        <v>-</v>
      </c>
      <c r="AM844" s="416" t="str">
        <f t="shared" si="233"/>
        <v>-</v>
      </c>
    </row>
    <row r="845" spans="2:39" ht="15" x14ac:dyDescent="0.3">
      <c r="B845" s="400" t="str">
        <f>IF(MAX(B$7:B844)+1&gt;MAX('Res.Aux.'!$Y$23:$Y$722),"-",MAX(B$7:B844)+1)</f>
        <v>-</v>
      </c>
      <c r="C845" s="401" t="str">
        <f>IF($B845="-","",INDEX('Res.Aux.'!$A$12:$AE$722,MATCH($B845,'Res.Aux.'!$Y$12:$Y$722,0),MATCH(C$6,'Res.Aux.'!$A$14:$AE$14,0)))</f>
        <v/>
      </c>
      <c r="D845" s="402" t="str">
        <f t="shared" si="218"/>
        <v/>
      </c>
      <c r="E845" s="403" t="str">
        <f>IF($B845="-","",INDEX('Res.Aux.'!$A$12:$AE$722,MATCH($B845,'Res.Aux.'!$Y$12:$Y$722,0),MATCH(E$6,'Res.Aux.'!$A$14:$AE$14,0)))</f>
        <v/>
      </c>
      <c r="F845" s="402" t="str">
        <f t="shared" si="219"/>
        <v/>
      </c>
      <c r="G845" s="404" t="str">
        <f>IF($B845="-","",INDEX('Res.Aux.'!$A$12:$AE$722,MATCH($B845,'Res.Aux.'!$Y$12:$Y$722,0),MATCH(G$6,'Res.Aux.'!$A$14:$AE$14,0)))</f>
        <v/>
      </c>
      <c r="H845" s="405" t="str">
        <f>IF($B845="-","",Datos!$I$16)</f>
        <v/>
      </c>
      <c r="I845" s="406" t="str">
        <f>IF($C845="","",Datos!$G$16)</f>
        <v/>
      </c>
      <c r="J845" s="407" t="str">
        <f>IF($B845="-","",INDEX('Res.Aux.'!$A$12:$AE$722,MATCH($B845,'Res.Aux.'!$Y$12:$Y$722,0),MATCH(J$6,'Res.Aux.'!$A$14:$AE$14,0)))</f>
        <v/>
      </c>
      <c r="K845" s="408" t="str">
        <f>IF($C845="","",Datos!$H$26)</f>
        <v/>
      </c>
      <c r="L845" s="409" t="str">
        <f>IF($I845="","",INDEX(Datos!$D$25:$I$33,MATCH('G. VAR. MAKRO'!$M845,Datos!$E$25:$E$33,0),MATCH('G. VAR. MAKRO'!$L$6,Datos!$D$26:$I$26,0)))</f>
        <v/>
      </c>
      <c r="M845" s="407" t="str">
        <f>IF($I845="","",INDEX('Res.Aux.'!$A$12:$AE$722,MATCH($B845,'Res.Aux.'!$Y$12:$Y$722,0),MATCH(M$6,'Res.Aux.'!$A$22:$AE$22,0)))</f>
        <v/>
      </c>
      <c r="N845" s="410" t="str">
        <f>IF($B845="-","",INDEX('Res.Aux.'!$A$12:$AE$722,MATCH($B845,'Res.Aux.'!$Y$12:$Y$722,0),MATCH(N$6,'Res.Aux.'!$A$14:$AE$14,0)))</f>
        <v/>
      </c>
      <c r="O845" s="411"/>
      <c r="P845" s="412" t="str">
        <f t="shared" si="234"/>
        <v/>
      </c>
      <c r="Q845" s="413" t="str">
        <f t="shared" si="220"/>
        <v>ù</v>
      </c>
      <c r="R845" s="414" t="str">
        <f>IF($B845="-","",INDEX('Res.Aux.'!$A$12:$AE$722,MATCH($B845,'Res.Aux.'!$Y$12:$Y$722,0),MATCH(R$6,'Res.Aux.'!$A$15:$AE$15,0)))</f>
        <v/>
      </c>
      <c r="S845" s="415" t="str">
        <f>IF($B845="-","",INDEX('Res.Aux.'!$A$12:$AE$722,MATCH($B845,'Res.Aux.'!$Y$12:$Y$722,0),MATCH(S$6,'Res.Aux.'!$A$15:$AE$15,0)))</f>
        <v/>
      </c>
      <c r="T845" s="415" t="str">
        <f>IF($B845="-","",INDEX('Res.Aux.'!$A$12:$AE$722,MATCH($B845,'Res.Aux.'!$Y$12:$Y$722,0),MATCH(T$6,'Res.Aux.'!$A$15:$AE$15,0)))</f>
        <v/>
      </c>
      <c r="U845" s="416" t="str">
        <f>IF($B845="-","",INDEX('Res.Aux.'!$A$12:$AE$722,MATCH($B845,'Res.Aux.'!$Y$12:$Y$722,0),MATCH(U$6,'Res.Aux.'!$A$15:$AE$15,0)))</f>
        <v/>
      </c>
      <c r="V845" s="417"/>
      <c r="W845" s="414" t="str">
        <f t="shared" si="221"/>
        <v>-</v>
      </c>
      <c r="X845" s="415" t="str">
        <f t="shared" si="222"/>
        <v>-</v>
      </c>
      <c r="Y845" s="415" t="str">
        <f t="shared" si="223"/>
        <v>-</v>
      </c>
      <c r="Z845" s="416" t="str">
        <f t="shared" si="224"/>
        <v>-</v>
      </c>
      <c r="AA845" s="417"/>
      <c r="AB845" s="414" t="str">
        <f t="shared" si="225"/>
        <v>-</v>
      </c>
      <c r="AC845" s="415" t="str">
        <f t="shared" si="226"/>
        <v>-</v>
      </c>
      <c r="AD845" s="415" t="str">
        <f t="shared" si="227"/>
        <v>-</v>
      </c>
      <c r="AE845" s="416" t="str">
        <f t="shared" si="228"/>
        <v>-</v>
      </c>
      <c r="AF845" s="417"/>
      <c r="AG845" s="410" t="str">
        <f t="shared" si="229"/>
        <v>-</v>
      </c>
      <c r="AH845" s="417"/>
      <c r="AI845" s="418" t="str">
        <f t="shared" si="230"/>
        <v>ù</v>
      </c>
      <c r="AJ845" s="419" t="str">
        <f t="shared" si="231"/>
        <v>~</v>
      </c>
      <c r="AK845" s="417"/>
      <c r="AL845" s="414" t="str">
        <f t="shared" si="232"/>
        <v>-</v>
      </c>
      <c r="AM845" s="416" t="str">
        <f t="shared" si="233"/>
        <v>-</v>
      </c>
    </row>
    <row r="846" spans="2:39" ht="15" x14ac:dyDescent="0.3">
      <c r="B846" s="400" t="str">
        <f>IF(MAX(B$7:B845)+1&gt;MAX('Res.Aux.'!$Y$23:$Y$722),"-",MAX(B$7:B845)+1)</f>
        <v>-</v>
      </c>
      <c r="C846" s="401" t="str">
        <f>IF($B846="-","",INDEX('Res.Aux.'!$A$12:$AE$722,MATCH($B846,'Res.Aux.'!$Y$12:$Y$722,0),MATCH(C$6,'Res.Aux.'!$A$14:$AE$14,0)))</f>
        <v/>
      </c>
      <c r="D846" s="402" t="str">
        <f t="shared" ref="D846:D906" si="235">IF(C846="","","/")</f>
        <v/>
      </c>
      <c r="E846" s="403" t="str">
        <f>IF($B846="-","",INDEX('Res.Aux.'!$A$12:$AE$722,MATCH($B846,'Res.Aux.'!$Y$12:$Y$722,0),MATCH(E$6,'Res.Aux.'!$A$14:$AE$14,0)))</f>
        <v/>
      </c>
      <c r="F846" s="402" t="str">
        <f t="shared" ref="F846:F906" si="236">IF(E846="","","/")</f>
        <v/>
      </c>
      <c r="G846" s="404" t="str">
        <f>IF($B846="-","",INDEX('Res.Aux.'!$A$12:$AE$722,MATCH($B846,'Res.Aux.'!$Y$12:$Y$722,0),MATCH(G$6,'Res.Aux.'!$A$14:$AE$14,0)))</f>
        <v/>
      </c>
      <c r="H846" s="405" t="str">
        <f>IF($B846="-","",Datos!$I$16)</f>
        <v/>
      </c>
      <c r="I846" s="406" t="str">
        <f>IF($C846="","",Datos!$G$16)</f>
        <v/>
      </c>
      <c r="J846" s="407" t="str">
        <f>IF($B846="-","",INDEX('Res.Aux.'!$A$12:$AE$722,MATCH($B846,'Res.Aux.'!$Y$12:$Y$722,0),MATCH(J$6,'Res.Aux.'!$A$14:$AE$14,0)))</f>
        <v/>
      </c>
      <c r="K846" s="408" t="str">
        <f>IF($C846="","",Datos!$H$26)</f>
        <v/>
      </c>
      <c r="L846" s="409" t="str">
        <f>IF($I846="","",INDEX(Datos!$D$25:$I$33,MATCH('G. VAR. MAKRO'!$M846,Datos!$E$25:$E$33,0),MATCH('G. VAR. MAKRO'!$L$6,Datos!$D$26:$I$26,0)))</f>
        <v/>
      </c>
      <c r="M846" s="407" t="str">
        <f>IF($I846="","",INDEX('Res.Aux.'!$A$12:$AE$722,MATCH($B846,'Res.Aux.'!$Y$12:$Y$722,0),MATCH(M$6,'Res.Aux.'!$A$22:$AE$22,0)))</f>
        <v/>
      </c>
      <c r="N846" s="410" t="str">
        <f>IF($B846="-","",INDEX('Res.Aux.'!$A$12:$AE$722,MATCH($B846,'Res.Aux.'!$Y$12:$Y$722,0),MATCH(N$6,'Res.Aux.'!$A$14:$AE$14,0)))</f>
        <v/>
      </c>
      <c r="O846" s="411"/>
      <c r="P846" s="412" t="str">
        <f t="shared" si="234"/>
        <v/>
      </c>
      <c r="Q846" s="413" t="str">
        <f t="shared" ref="Q846:Q906" si="237">AI846</f>
        <v>ù</v>
      </c>
      <c r="R846" s="414" t="str">
        <f>IF($B846="-","",INDEX('Res.Aux.'!$A$12:$AE$722,MATCH($B846,'Res.Aux.'!$Y$12:$Y$722,0),MATCH(R$6,'Res.Aux.'!$A$15:$AE$15,0)))</f>
        <v/>
      </c>
      <c r="S846" s="415" t="str">
        <f>IF($B846="-","",INDEX('Res.Aux.'!$A$12:$AE$722,MATCH($B846,'Res.Aux.'!$Y$12:$Y$722,0),MATCH(S$6,'Res.Aux.'!$A$15:$AE$15,0)))</f>
        <v/>
      </c>
      <c r="T846" s="415" t="str">
        <f>IF($B846="-","",INDEX('Res.Aux.'!$A$12:$AE$722,MATCH($B846,'Res.Aux.'!$Y$12:$Y$722,0),MATCH(T$6,'Res.Aux.'!$A$15:$AE$15,0)))</f>
        <v/>
      </c>
      <c r="U846" s="416" t="str">
        <f>IF($B846="-","",INDEX('Res.Aux.'!$A$12:$AE$722,MATCH($B846,'Res.Aux.'!$Y$12:$Y$722,0),MATCH(U$6,'Res.Aux.'!$A$15:$AE$15,0)))</f>
        <v/>
      </c>
      <c r="V846" s="417"/>
      <c r="W846" s="414" t="str">
        <f t="shared" ref="W846:W906" si="238">IF(OR(R846="-",R846=0,R846=""),"-",(R846*W$1))</f>
        <v>-</v>
      </c>
      <c r="X846" s="415" t="str">
        <f t="shared" ref="X846:X906" si="239">IF(OR(S846="-",S846=0,S846=""),"-",(S846*X$1))</f>
        <v>-</v>
      </c>
      <c r="Y846" s="415" t="str">
        <f t="shared" ref="Y846:Y906" si="240">IF(OR(T846="-",T846=0,T846=""),"-",(T846*Y$1))</f>
        <v>-</v>
      </c>
      <c r="Z846" s="416" t="str">
        <f t="shared" ref="Z846:Z906" si="241">IF(OR(U846="-",U846=0,U846=""),"-",(U846*Z$1))</f>
        <v>-</v>
      </c>
      <c r="AA846" s="417"/>
      <c r="AB846" s="414" t="str">
        <f t="shared" ref="AB846:AB906" si="242">IF(SUM(R846,W846)=0,"-",SUM(R846,W846))</f>
        <v>-</v>
      </c>
      <c r="AC846" s="415" t="str">
        <f t="shared" ref="AC846:AC906" si="243">IF(SUM(S846,X846)=0,"-",SUM(S846,X846))</f>
        <v>-</v>
      </c>
      <c r="AD846" s="415" t="str">
        <f t="shared" ref="AD846:AD906" si="244">IF(SUM(T846,Y846)=0,"-",SUM(T846,Y846))</f>
        <v>-</v>
      </c>
      <c r="AE846" s="416" t="str">
        <f t="shared" ref="AE846:AE906" si="245">IF(SUM(U846,Z846)=0,"-",SUM(U846,Z846))</f>
        <v>-</v>
      </c>
      <c r="AF846" s="417"/>
      <c r="AG846" s="410" t="str">
        <f t="shared" ref="AG846:AG906" si="246">IF(SUM(AB846:AE846)=0,"-",SUM(AB846:AE846))</f>
        <v>-</v>
      </c>
      <c r="AH846" s="417"/>
      <c r="AI846" s="418" t="str">
        <f t="shared" ref="AI846:AI906" si="247">IF(AND(N846&lt;&gt;"",AG846&lt;&gt;"-"),IF(AG846=N846,"ü","û"),IF(OR(N846=0,N846="",N846="-"),"ù","$"))</f>
        <v>ù</v>
      </c>
      <c r="AJ846" s="419" t="str">
        <f t="shared" ref="AJ846:AJ906" si="248">IF(AI846="ü","-",IF(AI846="ù","~",IF(AI846="$","???",AG846-N846)))</f>
        <v>~</v>
      </c>
      <c r="AK846" s="417"/>
      <c r="AL846" s="414" t="str">
        <f t="shared" ref="AL846:AL906" si="249">IF(SUM(R846:U846)=0,"-",SUM(R846:U846))</f>
        <v>-</v>
      </c>
      <c r="AM846" s="416" t="str">
        <f t="shared" ref="AM846:AM906" si="250">IF(SUM(W846:Z846)=0,"-",SUM(W846:Z846))</f>
        <v>-</v>
      </c>
    </row>
    <row r="847" spans="2:39" ht="15" x14ac:dyDescent="0.3">
      <c r="B847" s="400" t="str">
        <f>IF(MAX(B$7:B846)+1&gt;MAX('Res.Aux.'!$Y$23:$Y$722),"-",MAX(B$7:B846)+1)</f>
        <v>-</v>
      </c>
      <c r="C847" s="401" t="str">
        <f>IF($B847="-","",INDEX('Res.Aux.'!$A$12:$AE$722,MATCH($B847,'Res.Aux.'!$Y$12:$Y$722,0),MATCH(C$6,'Res.Aux.'!$A$14:$AE$14,0)))</f>
        <v/>
      </c>
      <c r="D847" s="402" t="str">
        <f t="shared" si="235"/>
        <v/>
      </c>
      <c r="E847" s="403" t="str">
        <f>IF($B847="-","",INDEX('Res.Aux.'!$A$12:$AE$722,MATCH($B847,'Res.Aux.'!$Y$12:$Y$722,0),MATCH(E$6,'Res.Aux.'!$A$14:$AE$14,0)))</f>
        <v/>
      </c>
      <c r="F847" s="402" t="str">
        <f t="shared" si="236"/>
        <v/>
      </c>
      <c r="G847" s="404" t="str">
        <f>IF($B847="-","",INDEX('Res.Aux.'!$A$12:$AE$722,MATCH($B847,'Res.Aux.'!$Y$12:$Y$722,0),MATCH(G$6,'Res.Aux.'!$A$14:$AE$14,0)))</f>
        <v/>
      </c>
      <c r="H847" s="405" t="str">
        <f>IF($B847="-","",Datos!$I$16)</f>
        <v/>
      </c>
      <c r="I847" s="406" t="str">
        <f>IF($C847="","",Datos!$G$16)</f>
        <v/>
      </c>
      <c r="J847" s="407" t="str">
        <f>IF($B847="-","",INDEX('Res.Aux.'!$A$12:$AE$722,MATCH($B847,'Res.Aux.'!$Y$12:$Y$722,0),MATCH(J$6,'Res.Aux.'!$A$14:$AE$14,0)))</f>
        <v/>
      </c>
      <c r="K847" s="408" t="str">
        <f>IF($C847="","",Datos!$H$26)</f>
        <v/>
      </c>
      <c r="L847" s="409" t="str">
        <f>IF($I847="","",INDEX(Datos!$D$25:$I$33,MATCH('G. VAR. MAKRO'!$M847,Datos!$E$25:$E$33,0),MATCH('G. VAR. MAKRO'!$L$6,Datos!$D$26:$I$26,0)))</f>
        <v/>
      </c>
      <c r="M847" s="407" t="str">
        <f>IF($I847="","",INDEX('Res.Aux.'!$A$12:$AE$722,MATCH($B847,'Res.Aux.'!$Y$12:$Y$722,0),MATCH(M$6,'Res.Aux.'!$A$22:$AE$22,0)))</f>
        <v/>
      </c>
      <c r="N847" s="410" t="str">
        <f>IF($B847="-","",INDEX('Res.Aux.'!$A$12:$AE$722,MATCH($B847,'Res.Aux.'!$Y$12:$Y$722,0),MATCH(N$6,'Res.Aux.'!$A$14:$AE$14,0)))</f>
        <v/>
      </c>
      <c r="O847" s="411"/>
      <c r="P847" s="412" t="str">
        <f t="shared" si="234"/>
        <v/>
      </c>
      <c r="Q847" s="413" t="str">
        <f t="shared" si="237"/>
        <v>ù</v>
      </c>
      <c r="R847" s="414" t="str">
        <f>IF($B847="-","",INDEX('Res.Aux.'!$A$12:$AE$722,MATCH($B847,'Res.Aux.'!$Y$12:$Y$722,0),MATCH(R$6,'Res.Aux.'!$A$15:$AE$15,0)))</f>
        <v/>
      </c>
      <c r="S847" s="415" t="str">
        <f>IF($B847="-","",INDEX('Res.Aux.'!$A$12:$AE$722,MATCH($B847,'Res.Aux.'!$Y$12:$Y$722,0),MATCH(S$6,'Res.Aux.'!$A$15:$AE$15,0)))</f>
        <v/>
      </c>
      <c r="T847" s="415" t="str">
        <f>IF($B847="-","",INDEX('Res.Aux.'!$A$12:$AE$722,MATCH($B847,'Res.Aux.'!$Y$12:$Y$722,0),MATCH(T$6,'Res.Aux.'!$A$15:$AE$15,0)))</f>
        <v/>
      </c>
      <c r="U847" s="416" t="str">
        <f>IF($B847="-","",INDEX('Res.Aux.'!$A$12:$AE$722,MATCH($B847,'Res.Aux.'!$Y$12:$Y$722,0),MATCH(U$6,'Res.Aux.'!$A$15:$AE$15,0)))</f>
        <v/>
      </c>
      <c r="V847" s="417"/>
      <c r="W847" s="414" t="str">
        <f t="shared" si="238"/>
        <v>-</v>
      </c>
      <c r="X847" s="415" t="str">
        <f t="shared" si="239"/>
        <v>-</v>
      </c>
      <c r="Y847" s="415" t="str">
        <f t="shared" si="240"/>
        <v>-</v>
      </c>
      <c r="Z847" s="416" t="str">
        <f t="shared" si="241"/>
        <v>-</v>
      </c>
      <c r="AA847" s="417"/>
      <c r="AB847" s="414" t="str">
        <f t="shared" si="242"/>
        <v>-</v>
      </c>
      <c r="AC847" s="415" t="str">
        <f t="shared" si="243"/>
        <v>-</v>
      </c>
      <c r="AD847" s="415" t="str">
        <f t="shared" si="244"/>
        <v>-</v>
      </c>
      <c r="AE847" s="416" t="str">
        <f t="shared" si="245"/>
        <v>-</v>
      </c>
      <c r="AF847" s="417"/>
      <c r="AG847" s="410" t="str">
        <f t="shared" si="246"/>
        <v>-</v>
      </c>
      <c r="AH847" s="417"/>
      <c r="AI847" s="418" t="str">
        <f t="shared" si="247"/>
        <v>ù</v>
      </c>
      <c r="AJ847" s="419" t="str">
        <f t="shared" si="248"/>
        <v>~</v>
      </c>
      <c r="AK847" s="417"/>
      <c r="AL847" s="414" t="str">
        <f t="shared" si="249"/>
        <v>-</v>
      </c>
      <c r="AM847" s="416" t="str">
        <f t="shared" si="250"/>
        <v>-</v>
      </c>
    </row>
    <row r="848" spans="2:39" ht="15" x14ac:dyDescent="0.3">
      <c r="B848" s="400" t="str">
        <f>IF(MAX(B$7:B847)+1&gt;MAX('Res.Aux.'!$Y$23:$Y$722),"-",MAX(B$7:B847)+1)</f>
        <v>-</v>
      </c>
      <c r="C848" s="401" t="str">
        <f>IF($B848="-","",INDEX('Res.Aux.'!$A$12:$AE$722,MATCH($B848,'Res.Aux.'!$Y$12:$Y$722,0),MATCH(C$6,'Res.Aux.'!$A$14:$AE$14,0)))</f>
        <v/>
      </c>
      <c r="D848" s="402" t="str">
        <f t="shared" si="235"/>
        <v/>
      </c>
      <c r="E848" s="403" t="str">
        <f>IF($B848="-","",INDEX('Res.Aux.'!$A$12:$AE$722,MATCH($B848,'Res.Aux.'!$Y$12:$Y$722,0),MATCH(E$6,'Res.Aux.'!$A$14:$AE$14,0)))</f>
        <v/>
      </c>
      <c r="F848" s="402" t="str">
        <f t="shared" si="236"/>
        <v/>
      </c>
      <c r="G848" s="404" t="str">
        <f>IF($B848="-","",INDEX('Res.Aux.'!$A$12:$AE$722,MATCH($B848,'Res.Aux.'!$Y$12:$Y$722,0),MATCH(G$6,'Res.Aux.'!$A$14:$AE$14,0)))</f>
        <v/>
      </c>
      <c r="H848" s="405" t="str">
        <f>IF($B848="-","",Datos!$I$16)</f>
        <v/>
      </c>
      <c r="I848" s="406" t="str">
        <f>IF($C848="","",Datos!$G$16)</f>
        <v/>
      </c>
      <c r="J848" s="407" t="str">
        <f>IF($B848="-","",INDEX('Res.Aux.'!$A$12:$AE$722,MATCH($B848,'Res.Aux.'!$Y$12:$Y$722,0),MATCH(J$6,'Res.Aux.'!$A$14:$AE$14,0)))</f>
        <v/>
      </c>
      <c r="K848" s="408" t="str">
        <f>IF($C848="","",Datos!$H$26)</f>
        <v/>
      </c>
      <c r="L848" s="409" t="str">
        <f>IF($I848="","",INDEX(Datos!$D$25:$I$33,MATCH('G. VAR. MAKRO'!$M848,Datos!$E$25:$E$33,0),MATCH('G. VAR. MAKRO'!$L$6,Datos!$D$26:$I$26,0)))</f>
        <v/>
      </c>
      <c r="M848" s="407" t="str">
        <f>IF($I848="","",INDEX('Res.Aux.'!$A$12:$AE$722,MATCH($B848,'Res.Aux.'!$Y$12:$Y$722,0),MATCH(M$6,'Res.Aux.'!$A$22:$AE$22,0)))</f>
        <v/>
      </c>
      <c r="N848" s="410" t="str">
        <f>IF($B848="-","",INDEX('Res.Aux.'!$A$12:$AE$722,MATCH($B848,'Res.Aux.'!$Y$12:$Y$722,0),MATCH(N$6,'Res.Aux.'!$A$14:$AE$14,0)))</f>
        <v/>
      </c>
      <c r="O848" s="411"/>
      <c r="P848" s="412" t="str">
        <f t="shared" si="234"/>
        <v/>
      </c>
      <c r="Q848" s="413" t="str">
        <f t="shared" si="237"/>
        <v>ù</v>
      </c>
      <c r="R848" s="414" t="str">
        <f>IF($B848="-","",INDEX('Res.Aux.'!$A$12:$AE$722,MATCH($B848,'Res.Aux.'!$Y$12:$Y$722,0),MATCH(R$6,'Res.Aux.'!$A$15:$AE$15,0)))</f>
        <v/>
      </c>
      <c r="S848" s="415" t="str">
        <f>IF($B848="-","",INDEX('Res.Aux.'!$A$12:$AE$722,MATCH($B848,'Res.Aux.'!$Y$12:$Y$722,0),MATCH(S$6,'Res.Aux.'!$A$15:$AE$15,0)))</f>
        <v/>
      </c>
      <c r="T848" s="415" t="str">
        <f>IF($B848="-","",INDEX('Res.Aux.'!$A$12:$AE$722,MATCH($B848,'Res.Aux.'!$Y$12:$Y$722,0),MATCH(T$6,'Res.Aux.'!$A$15:$AE$15,0)))</f>
        <v/>
      </c>
      <c r="U848" s="416" t="str">
        <f>IF($B848="-","",INDEX('Res.Aux.'!$A$12:$AE$722,MATCH($B848,'Res.Aux.'!$Y$12:$Y$722,0),MATCH(U$6,'Res.Aux.'!$A$15:$AE$15,0)))</f>
        <v/>
      </c>
      <c r="V848" s="417"/>
      <c r="W848" s="414" t="str">
        <f t="shared" si="238"/>
        <v>-</v>
      </c>
      <c r="X848" s="415" t="str">
        <f t="shared" si="239"/>
        <v>-</v>
      </c>
      <c r="Y848" s="415" t="str">
        <f t="shared" si="240"/>
        <v>-</v>
      </c>
      <c r="Z848" s="416" t="str">
        <f t="shared" si="241"/>
        <v>-</v>
      </c>
      <c r="AA848" s="417"/>
      <c r="AB848" s="414" t="str">
        <f t="shared" si="242"/>
        <v>-</v>
      </c>
      <c r="AC848" s="415" t="str">
        <f t="shared" si="243"/>
        <v>-</v>
      </c>
      <c r="AD848" s="415" t="str">
        <f t="shared" si="244"/>
        <v>-</v>
      </c>
      <c r="AE848" s="416" t="str">
        <f t="shared" si="245"/>
        <v>-</v>
      </c>
      <c r="AF848" s="417"/>
      <c r="AG848" s="410" t="str">
        <f t="shared" si="246"/>
        <v>-</v>
      </c>
      <c r="AH848" s="417"/>
      <c r="AI848" s="418" t="str">
        <f t="shared" si="247"/>
        <v>ù</v>
      </c>
      <c r="AJ848" s="419" t="str">
        <f t="shared" si="248"/>
        <v>~</v>
      </c>
      <c r="AK848" s="417"/>
      <c r="AL848" s="414" t="str">
        <f t="shared" si="249"/>
        <v>-</v>
      </c>
      <c r="AM848" s="416" t="str">
        <f t="shared" si="250"/>
        <v>-</v>
      </c>
    </row>
    <row r="849" spans="2:39" ht="15" x14ac:dyDescent="0.3">
      <c r="B849" s="400" t="str">
        <f>IF(MAX(B$7:B848)+1&gt;MAX('Res.Aux.'!$Y$23:$Y$722),"-",MAX(B$7:B848)+1)</f>
        <v>-</v>
      </c>
      <c r="C849" s="401" t="str">
        <f>IF($B849="-","",INDEX('Res.Aux.'!$A$12:$AE$722,MATCH($B849,'Res.Aux.'!$Y$12:$Y$722,0),MATCH(C$6,'Res.Aux.'!$A$14:$AE$14,0)))</f>
        <v/>
      </c>
      <c r="D849" s="402" t="str">
        <f t="shared" si="235"/>
        <v/>
      </c>
      <c r="E849" s="403" t="str">
        <f>IF($B849="-","",INDEX('Res.Aux.'!$A$12:$AE$722,MATCH($B849,'Res.Aux.'!$Y$12:$Y$722,0),MATCH(E$6,'Res.Aux.'!$A$14:$AE$14,0)))</f>
        <v/>
      </c>
      <c r="F849" s="402" t="str">
        <f t="shared" si="236"/>
        <v/>
      </c>
      <c r="G849" s="404" t="str">
        <f>IF($B849="-","",INDEX('Res.Aux.'!$A$12:$AE$722,MATCH($B849,'Res.Aux.'!$Y$12:$Y$722,0),MATCH(G$6,'Res.Aux.'!$A$14:$AE$14,0)))</f>
        <v/>
      </c>
      <c r="H849" s="405" t="str">
        <f>IF($B849="-","",Datos!$I$16)</f>
        <v/>
      </c>
      <c r="I849" s="406" t="str">
        <f>IF($C849="","",Datos!$G$16)</f>
        <v/>
      </c>
      <c r="J849" s="407" t="str">
        <f>IF($B849="-","",INDEX('Res.Aux.'!$A$12:$AE$722,MATCH($B849,'Res.Aux.'!$Y$12:$Y$722,0),MATCH(J$6,'Res.Aux.'!$A$14:$AE$14,0)))</f>
        <v/>
      </c>
      <c r="K849" s="408" t="str">
        <f>IF($C849="","",Datos!$H$26)</f>
        <v/>
      </c>
      <c r="L849" s="409" t="str">
        <f>IF($I849="","",INDEX(Datos!$D$25:$I$33,MATCH('G. VAR. MAKRO'!$M849,Datos!$E$25:$E$33,0),MATCH('G. VAR. MAKRO'!$L$6,Datos!$D$26:$I$26,0)))</f>
        <v/>
      </c>
      <c r="M849" s="407" t="str">
        <f>IF($I849="","",INDEX('Res.Aux.'!$A$12:$AE$722,MATCH($B849,'Res.Aux.'!$Y$12:$Y$722,0),MATCH(M$6,'Res.Aux.'!$A$22:$AE$22,0)))</f>
        <v/>
      </c>
      <c r="N849" s="410" t="str">
        <f>IF($B849="-","",INDEX('Res.Aux.'!$A$12:$AE$722,MATCH($B849,'Res.Aux.'!$Y$12:$Y$722,0),MATCH(N$6,'Res.Aux.'!$A$14:$AE$14,0)))</f>
        <v/>
      </c>
      <c r="O849" s="411"/>
      <c r="P849" s="412" t="str">
        <f t="shared" si="234"/>
        <v/>
      </c>
      <c r="Q849" s="413" t="str">
        <f t="shared" si="237"/>
        <v>ù</v>
      </c>
      <c r="R849" s="414" t="str">
        <f>IF($B849="-","",INDEX('Res.Aux.'!$A$12:$AE$722,MATCH($B849,'Res.Aux.'!$Y$12:$Y$722,0),MATCH(R$6,'Res.Aux.'!$A$15:$AE$15,0)))</f>
        <v/>
      </c>
      <c r="S849" s="415" t="str">
        <f>IF($B849="-","",INDEX('Res.Aux.'!$A$12:$AE$722,MATCH($B849,'Res.Aux.'!$Y$12:$Y$722,0),MATCH(S$6,'Res.Aux.'!$A$15:$AE$15,0)))</f>
        <v/>
      </c>
      <c r="T849" s="415" t="str">
        <f>IF($B849="-","",INDEX('Res.Aux.'!$A$12:$AE$722,MATCH($B849,'Res.Aux.'!$Y$12:$Y$722,0),MATCH(T$6,'Res.Aux.'!$A$15:$AE$15,0)))</f>
        <v/>
      </c>
      <c r="U849" s="416" t="str">
        <f>IF($B849="-","",INDEX('Res.Aux.'!$A$12:$AE$722,MATCH($B849,'Res.Aux.'!$Y$12:$Y$722,0),MATCH(U$6,'Res.Aux.'!$A$15:$AE$15,0)))</f>
        <v/>
      </c>
      <c r="V849" s="417"/>
      <c r="W849" s="414" t="str">
        <f t="shared" si="238"/>
        <v>-</v>
      </c>
      <c r="X849" s="415" t="str">
        <f t="shared" si="239"/>
        <v>-</v>
      </c>
      <c r="Y849" s="415" t="str">
        <f t="shared" si="240"/>
        <v>-</v>
      </c>
      <c r="Z849" s="416" t="str">
        <f t="shared" si="241"/>
        <v>-</v>
      </c>
      <c r="AA849" s="417"/>
      <c r="AB849" s="414" t="str">
        <f t="shared" si="242"/>
        <v>-</v>
      </c>
      <c r="AC849" s="415" t="str">
        <f t="shared" si="243"/>
        <v>-</v>
      </c>
      <c r="AD849" s="415" t="str">
        <f t="shared" si="244"/>
        <v>-</v>
      </c>
      <c r="AE849" s="416" t="str">
        <f t="shared" si="245"/>
        <v>-</v>
      </c>
      <c r="AF849" s="417"/>
      <c r="AG849" s="410" t="str">
        <f t="shared" si="246"/>
        <v>-</v>
      </c>
      <c r="AH849" s="417"/>
      <c r="AI849" s="418" t="str">
        <f t="shared" si="247"/>
        <v>ù</v>
      </c>
      <c r="AJ849" s="419" t="str">
        <f t="shared" si="248"/>
        <v>~</v>
      </c>
      <c r="AK849" s="417"/>
      <c r="AL849" s="414" t="str">
        <f t="shared" si="249"/>
        <v>-</v>
      </c>
      <c r="AM849" s="416" t="str">
        <f t="shared" si="250"/>
        <v>-</v>
      </c>
    </row>
    <row r="850" spans="2:39" ht="15" x14ac:dyDescent="0.3">
      <c r="B850" s="400" t="str">
        <f>IF(MAX(B$7:B849)+1&gt;MAX('Res.Aux.'!$Y$23:$Y$722),"-",MAX(B$7:B849)+1)</f>
        <v>-</v>
      </c>
      <c r="C850" s="401" t="str">
        <f>IF($B850="-","",INDEX('Res.Aux.'!$A$12:$AE$722,MATCH($B850,'Res.Aux.'!$Y$12:$Y$722,0),MATCH(C$6,'Res.Aux.'!$A$14:$AE$14,0)))</f>
        <v/>
      </c>
      <c r="D850" s="402" t="str">
        <f t="shared" si="235"/>
        <v/>
      </c>
      <c r="E850" s="403" t="str">
        <f>IF($B850="-","",INDEX('Res.Aux.'!$A$12:$AE$722,MATCH($B850,'Res.Aux.'!$Y$12:$Y$722,0),MATCH(E$6,'Res.Aux.'!$A$14:$AE$14,0)))</f>
        <v/>
      </c>
      <c r="F850" s="402" t="str">
        <f t="shared" si="236"/>
        <v/>
      </c>
      <c r="G850" s="404" t="str">
        <f>IF($B850="-","",INDEX('Res.Aux.'!$A$12:$AE$722,MATCH($B850,'Res.Aux.'!$Y$12:$Y$722,0),MATCH(G$6,'Res.Aux.'!$A$14:$AE$14,0)))</f>
        <v/>
      </c>
      <c r="H850" s="405" t="str">
        <f>IF($B850="-","",Datos!$I$16)</f>
        <v/>
      </c>
      <c r="I850" s="406" t="str">
        <f>IF($C850="","",Datos!$G$16)</f>
        <v/>
      </c>
      <c r="J850" s="407" t="str">
        <f>IF($B850="-","",INDEX('Res.Aux.'!$A$12:$AE$722,MATCH($B850,'Res.Aux.'!$Y$12:$Y$722,0),MATCH(J$6,'Res.Aux.'!$A$14:$AE$14,0)))</f>
        <v/>
      </c>
      <c r="K850" s="408" t="str">
        <f>IF($C850="","",Datos!$H$26)</f>
        <v/>
      </c>
      <c r="L850" s="409" t="str">
        <f>IF($I850="","",INDEX(Datos!$D$25:$I$33,MATCH('G. VAR. MAKRO'!$M850,Datos!$E$25:$E$33,0),MATCH('G. VAR. MAKRO'!$L$6,Datos!$D$26:$I$26,0)))</f>
        <v/>
      </c>
      <c r="M850" s="407" t="str">
        <f>IF($I850="","",INDEX('Res.Aux.'!$A$12:$AE$722,MATCH($B850,'Res.Aux.'!$Y$12:$Y$722,0),MATCH(M$6,'Res.Aux.'!$A$22:$AE$22,0)))</f>
        <v/>
      </c>
      <c r="N850" s="410" t="str">
        <f>IF($B850="-","",INDEX('Res.Aux.'!$A$12:$AE$722,MATCH($B850,'Res.Aux.'!$Y$12:$Y$722,0),MATCH(N$6,'Res.Aux.'!$A$14:$AE$14,0)))</f>
        <v/>
      </c>
      <c r="O850" s="411"/>
      <c r="P850" s="412" t="str">
        <f t="shared" si="234"/>
        <v/>
      </c>
      <c r="Q850" s="413" t="str">
        <f t="shared" si="237"/>
        <v>ù</v>
      </c>
      <c r="R850" s="414" t="str">
        <f>IF($B850="-","",INDEX('Res.Aux.'!$A$12:$AE$722,MATCH($B850,'Res.Aux.'!$Y$12:$Y$722,0),MATCH(R$6,'Res.Aux.'!$A$15:$AE$15,0)))</f>
        <v/>
      </c>
      <c r="S850" s="415" t="str">
        <f>IF($B850="-","",INDEX('Res.Aux.'!$A$12:$AE$722,MATCH($B850,'Res.Aux.'!$Y$12:$Y$722,0),MATCH(S$6,'Res.Aux.'!$A$15:$AE$15,0)))</f>
        <v/>
      </c>
      <c r="T850" s="415" t="str">
        <f>IF($B850="-","",INDEX('Res.Aux.'!$A$12:$AE$722,MATCH($B850,'Res.Aux.'!$Y$12:$Y$722,0),MATCH(T$6,'Res.Aux.'!$A$15:$AE$15,0)))</f>
        <v/>
      </c>
      <c r="U850" s="416" t="str">
        <f>IF($B850="-","",INDEX('Res.Aux.'!$A$12:$AE$722,MATCH($B850,'Res.Aux.'!$Y$12:$Y$722,0),MATCH(U$6,'Res.Aux.'!$A$15:$AE$15,0)))</f>
        <v/>
      </c>
      <c r="V850" s="417"/>
      <c r="W850" s="414" t="str">
        <f t="shared" si="238"/>
        <v>-</v>
      </c>
      <c r="X850" s="415" t="str">
        <f t="shared" si="239"/>
        <v>-</v>
      </c>
      <c r="Y850" s="415" t="str">
        <f t="shared" si="240"/>
        <v>-</v>
      </c>
      <c r="Z850" s="416" t="str">
        <f t="shared" si="241"/>
        <v>-</v>
      </c>
      <c r="AA850" s="417"/>
      <c r="AB850" s="414" t="str">
        <f t="shared" si="242"/>
        <v>-</v>
      </c>
      <c r="AC850" s="415" t="str">
        <f t="shared" si="243"/>
        <v>-</v>
      </c>
      <c r="AD850" s="415" t="str">
        <f t="shared" si="244"/>
        <v>-</v>
      </c>
      <c r="AE850" s="416" t="str">
        <f t="shared" si="245"/>
        <v>-</v>
      </c>
      <c r="AF850" s="417"/>
      <c r="AG850" s="410" t="str">
        <f t="shared" si="246"/>
        <v>-</v>
      </c>
      <c r="AH850" s="417"/>
      <c r="AI850" s="418" t="str">
        <f t="shared" si="247"/>
        <v>ù</v>
      </c>
      <c r="AJ850" s="419" t="str">
        <f t="shared" si="248"/>
        <v>~</v>
      </c>
      <c r="AK850" s="417"/>
      <c r="AL850" s="414" t="str">
        <f t="shared" si="249"/>
        <v>-</v>
      </c>
      <c r="AM850" s="416" t="str">
        <f t="shared" si="250"/>
        <v>-</v>
      </c>
    </row>
    <row r="851" spans="2:39" ht="15" x14ac:dyDescent="0.3">
      <c r="B851" s="400" t="str">
        <f>IF(MAX(B$7:B850)+1&gt;MAX('Res.Aux.'!$Y$23:$Y$722),"-",MAX(B$7:B850)+1)</f>
        <v>-</v>
      </c>
      <c r="C851" s="401" t="str">
        <f>IF($B851="-","",INDEX('Res.Aux.'!$A$12:$AE$722,MATCH($B851,'Res.Aux.'!$Y$12:$Y$722,0),MATCH(C$6,'Res.Aux.'!$A$14:$AE$14,0)))</f>
        <v/>
      </c>
      <c r="D851" s="402" t="str">
        <f t="shared" si="235"/>
        <v/>
      </c>
      <c r="E851" s="403" t="str">
        <f>IF($B851="-","",INDEX('Res.Aux.'!$A$12:$AE$722,MATCH($B851,'Res.Aux.'!$Y$12:$Y$722,0),MATCH(E$6,'Res.Aux.'!$A$14:$AE$14,0)))</f>
        <v/>
      </c>
      <c r="F851" s="402" t="str">
        <f t="shared" si="236"/>
        <v/>
      </c>
      <c r="G851" s="404" t="str">
        <f>IF($B851="-","",INDEX('Res.Aux.'!$A$12:$AE$722,MATCH($B851,'Res.Aux.'!$Y$12:$Y$722,0),MATCH(G$6,'Res.Aux.'!$A$14:$AE$14,0)))</f>
        <v/>
      </c>
      <c r="H851" s="405" t="str">
        <f>IF($B851="-","",Datos!$I$16)</f>
        <v/>
      </c>
      <c r="I851" s="406" t="str">
        <f>IF($C851="","",Datos!$G$16)</f>
        <v/>
      </c>
      <c r="J851" s="407" t="str">
        <f>IF($B851="-","",INDEX('Res.Aux.'!$A$12:$AE$722,MATCH($B851,'Res.Aux.'!$Y$12:$Y$722,0),MATCH(J$6,'Res.Aux.'!$A$14:$AE$14,0)))</f>
        <v/>
      </c>
      <c r="K851" s="408" t="str">
        <f>IF($C851="","",Datos!$H$26)</f>
        <v/>
      </c>
      <c r="L851" s="409" t="str">
        <f>IF($I851="","",INDEX(Datos!$D$25:$I$33,MATCH('G. VAR. MAKRO'!$M851,Datos!$E$25:$E$33,0),MATCH('G. VAR. MAKRO'!$L$6,Datos!$D$26:$I$26,0)))</f>
        <v/>
      </c>
      <c r="M851" s="407" t="str">
        <f>IF($I851="","",INDEX('Res.Aux.'!$A$12:$AE$722,MATCH($B851,'Res.Aux.'!$Y$12:$Y$722,0),MATCH(M$6,'Res.Aux.'!$A$22:$AE$22,0)))</f>
        <v/>
      </c>
      <c r="N851" s="410" t="str">
        <f>IF($B851="-","",INDEX('Res.Aux.'!$A$12:$AE$722,MATCH($B851,'Res.Aux.'!$Y$12:$Y$722,0),MATCH(N$6,'Res.Aux.'!$A$14:$AE$14,0)))</f>
        <v/>
      </c>
      <c r="O851" s="411"/>
      <c r="P851" s="412" t="str">
        <f t="shared" si="234"/>
        <v/>
      </c>
      <c r="Q851" s="413" t="str">
        <f t="shared" si="237"/>
        <v>ù</v>
      </c>
      <c r="R851" s="414" t="str">
        <f>IF($B851="-","",INDEX('Res.Aux.'!$A$12:$AE$722,MATCH($B851,'Res.Aux.'!$Y$12:$Y$722,0),MATCH(R$6,'Res.Aux.'!$A$15:$AE$15,0)))</f>
        <v/>
      </c>
      <c r="S851" s="415" t="str">
        <f>IF($B851="-","",INDEX('Res.Aux.'!$A$12:$AE$722,MATCH($B851,'Res.Aux.'!$Y$12:$Y$722,0),MATCH(S$6,'Res.Aux.'!$A$15:$AE$15,0)))</f>
        <v/>
      </c>
      <c r="T851" s="415" t="str">
        <f>IF($B851="-","",INDEX('Res.Aux.'!$A$12:$AE$722,MATCH($B851,'Res.Aux.'!$Y$12:$Y$722,0),MATCH(T$6,'Res.Aux.'!$A$15:$AE$15,0)))</f>
        <v/>
      </c>
      <c r="U851" s="416" t="str">
        <f>IF($B851="-","",INDEX('Res.Aux.'!$A$12:$AE$722,MATCH($B851,'Res.Aux.'!$Y$12:$Y$722,0),MATCH(U$6,'Res.Aux.'!$A$15:$AE$15,0)))</f>
        <v/>
      </c>
      <c r="V851" s="417"/>
      <c r="W851" s="414" t="str">
        <f t="shared" si="238"/>
        <v>-</v>
      </c>
      <c r="X851" s="415" t="str">
        <f t="shared" si="239"/>
        <v>-</v>
      </c>
      <c r="Y851" s="415" t="str">
        <f t="shared" si="240"/>
        <v>-</v>
      </c>
      <c r="Z851" s="416" t="str">
        <f t="shared" si="241"/>
        <v>-</v>
      </c>
      <c r="AA851" s="417"/>
      <c r="AB851" s="414" t="str">
        <f t="shared" si="242"/>
        <v>-</v>
      </c>
      <c r="AC851" s="415" t="str">
        <f t="shared" si="243"/>
        <v>-</v>
      </c>
      <c r="AD851" s="415" t="str">
        <f t="shared" si="244"/>
        <v>-</v>
      </c>
      <c r="AE851" s="416" t="str">
        <f t="shared" si="245"/>
        <v>-</v>
      </c>
      <c r="AF851" s="417"/>
      <c r="AG851" s="410" t="str">
        <f t="shared" si="246"/>
        <v>-</v>
      </c>
      <c r="AH851" s="417"/>
      <c r="AI851" s="418" t="str">
        <f t="shared" si="247"/>
        <v>ù</v>
      </c>
      <c r="AJ851" s="419" t="str">
        <f t="shared" si="248"/>
        <v>~</v>
      </c>
      <c r="AK851" s="417"/>
      <c r="AL851" s="414" t="str">
        <f t="shared" si="249"/>
        <v>-</v>
      </c>
      <c r="AM851" s="416" t="str">
        <f t="shared" si="250"/>
        <v>-</v>
      </c>
    </row>
    <row r="852" spans="2:39" ht="15" x14ac:dyDescent="0.3">
      <c r="B852" s="400" t="str">
        <f>IF(MAX(B$7:B851)+1&gt;MAX('Res.Aux.'!$Y$23:$Y$722),"-",MAX(B$7:B851)+1)</f>
        <v>-</v>
      </c>
      <c r="C852" s="401" t="str">
        <f>IF($B852="-","",INDEX('Res.Aux.'!$A$12:$AE$722,MATCH($B852,'Res.Aux.'!$Y$12:$Y$722,0),MATCH(C$6,'Res.Aux.'!$A$14:$AE$14,0)))</f>
        <v/>
      </c>
      <c r="D852" s="402" t="str">
        <f t="shared" si="235"/>
        <v/>
      </c>
      <c r="E852" s="403" t="str">
        <f>IF($B852="-","",INDEX('Res.Aux.'!$A$12:$AE$722,MATCH($B852,'Res.Aux.'!$Y$12:$Y$722,0),MATCH(E$6,'Res.Aux.'!$A$14:$AE$14,0)))</f>
        <v/>
      </c>
      <c r="F852" s="402" t="str">
        <f t="shared" si="236"/>
        <v/>
      </c>
      <c r="G852" s="404" t="str">
        <f>IF($B852="-","",INDEX('Res.Aux.'!$A$12:$AE$722,MATCH($B852,'Res.Aux.'!$Y$12:$Y$722,0),MATCH(G$6,'Res.Aux.'!$A$14:$AE$14,0)))</f>
        <v/>
      </c>
      <c r="H852" s="405" t="str">
        <f>IF($B852="-","",Datos!$I$16)</f>
        <v/>
      </c>
      <c r="I852" s="406" t="str">
        <f>IF($C852="","",Datos!$G$16)</f>
        <v/>
      </c>
      <c r="J852" s="407" t="str">
        <f>IF($B852="-","",INDEX('Res.Aux.'!$A$12:$AE$722,MATCH($B852,'Res.Aux.'!$Y$12:$Y$722,0),MATCH(J$6,'Res.Aux.'!$A$14:$AE$14,0)))</f>
        <v/>
      </c>
      <c r="K852" s="408" t="str">
        <f>IF($C852="","",Datos!$H$26)</f>
        <v/>
      </c>
      <c r="L852" s="409" t="str">
        <f>IF($I852="","",INDEX(Datos!$D$25:$I$33,MATCH('G. VAR. MAKRO'!$M852,Datos!$E$25:$E$33,0),MATCH('G. VAR. MAKRO'!$L$6,Datos!$D$26:$I$26,0)))</f>
        <v/>
      </c>
      <c r="M852" s="407" t="str">
        <f>IF($I852="","",INDEX('Res.Aux.'!$A$12:$AE$722,MATCH($B852,'Res.Aux.'!$Y$12:$Y$722,0),MATCH(M$6,'Res.Aux.'!$A$22:$AE$22,0)))</f>
        <v/>
      </c>
      <c r="N852" s="410" t="str">
        <f>IF($B852="-","",INDEX('Res.Aux.'!$A$12:$AE$722,MATCH($B852,'Res.Aux.'!$Y$12:$Y$722,0),MATCH(N$6,'Res.Aux.'!$A$14:$AE$14,0)))</f>
        <v/>
      </c>
      <c r="O852" s="411"/>
      <c r="P852" s="412" t="str">
        <f t="shared" si="234"/>
        <v/>
      </c>
      <c r="Q852" s="413" t="str">
        <f t="shared" si="237"/>
        <v>ù</v>
      </c>
      <c r="R852" s="414" t="str">
        <f>IF($B852="-","",INDEX('Res.Aux.'!$A$12:$AE$722,MATCH($B852,'Res.Aux.'!$Y$12:$Y$722,0),MATCH(R$6,'Res.Aux.'!$A$15:$AE$15,0)))</f>
        <v/>
      </c>
      <c r="S852" s="415" t="str">
        <f>IF($B852="-","",INDEX('Res.Aux.'!$A$12:$AE$722,MATCH($B852,'Res.Aux.'!$Y$12:$Y$722,0),MATCH(S$6,'Res.Aux.'!$A$15:$AE$15,0)))</f>
        <v/>
      </c>
      <c r="T852" s="415" t="str">
        <f>IF($B852="-","",INDEX('Res.Aux.'!$A$12:$AE$722,MATCH($B852,'Res.Aux.'!$Y$12:$Y$722,0),MATCH(T$6,'Res.Aux.'!$A$15:$AE$15,0)))</f>
        <v/>
      </c>
      <c r="U852" s="416" t="str">
        <f>IF($B852="-","",INDEX('Res.Aux.'!$A$12:$AE$722,MATCH($B852,'Res.Aux.'!$Y$12:$Y$722,0),MATCH(U$6,'Res.Aux.'!$A$15:$AE$15,0)))</f>
        <v/>
      </c>
      <c r="V852" s="417"/>
      <c r="W852" s="414" t="str">
        <f t="shared" si="238"/>
        <v>-</v>
      </c>
      <c r="X852" s="415" t="str">
        <f t="shared" si="239"/>
        <v>-</v>
      </c>
      <c r="Y852" s="415" t="str">
        <f t="shared" si="240"/>
        <v>-</v>
      </c>
      <c r="Z852" s="416" t="str">
        <f t="shared" si="241"/>
        <v>-</v>
      </c>
      <c r="AA852" s="417"/>
      <c r="AB852" s="414" t="str">
        <f t="shared" si="242"/>
        <v>-</v>
      </c>
      <c r="AC852" s="415" t="str">
        <f t="shared" si="243"/>
        <v>-</v>
      </c>
      <c r="AD852" s="415" t="str">
        <f t="shared" si="244"/>
        <v>-</v>
      </c>
      <c r="AE852" s="416" t="str">
        <f t="shared" si="245"/>
        <v>-</v>
      </c>
      <c r="AF852" s="417"/>
      <c r="AG852" s="410" t="str">
        <f t="shared" si="246"/>
        <v>-</v>
      </c>
      <c r="AH852" s="417"/>
      <c r="AI852" s="418" t="str">
        <f t="shared" si="247"/>
        <v>ù</v>
      </c>
      <c r="AJ852" s="419" t="str">
        <f t="shared" si="248"/>
        <v>~</v>
      </c>
      <c r="AK852" s="417"/>
      <c r="AL852" s="414" t="str">
        <f t="shared" si="249"/>
        <v>-</v>
      </c>
      <c r="AM852" s="416" t="str">
        <f t="shared" si="250"/>
        <v>-</v>
      </c>
    </row>
    <row r="853" spans="2:39" ht="15" x14ac:dyDescent="0.3">
      <c r="B853" s="400" t="str">
        <f>IF(MAX(B$7:B852)+1&gt;MAX('Res.Aux.'!$Y$23:$Y$722),"-",MAX(B$7:B852)+1)</f>
        <v>-</v>
      </c>
      <c r="C853" s="401" t="str">
        <f>IF($B853="-","",INDEX('Res.Aux.'!$A$12:$AE$722,MATCH($B853,'Res.Aux.'!$Y$12:$Y$722,0),MATCH(C$6,'Res.Aux.'!$A$14:$AE$14,0)))</f>
        <v/>
      </c>
      <c r="D853" s="402" t="str">
        <f t="shared" si="235"/>
        <v/>
      </c>
      <c r="E853" s="403" t="str">
        <f>IF($B853="-","",INDEX('Res.Aux.'!$A$12:$AE$722,MATCH($B853,'Res.Aux.'!$Y$12:$Y$722,0),MATCH(E$6,'Res.Aux.'!$A$14:$AE$14,0)))</f>
        <v/>
      </c>
      <c r="F853" s="402" t="str">
        <f t="shared" si="236"/>
        <v/>
      </c>
      <c r="G853" s="404" t="str">
        <f>IF($B853="-","",INDEX('Res.Aux.'!$A$12:$AE$722,MATCH($B853,'Res.Aux.'!$Y$12:$Y$722,0),MATCH(G$6,'Res.Aux.'!$A$14:$AE$14,0)))</f>
        <v/>
      </c>
      <c r="H853" s="405" t="str">
        <f>IF($B853="-","",Datos!$I$16)</f>
        <v/>
      </c>
      <c r="I853" s="406" t="str">
        <f>IF($C853="","",Datos!$G$16)</f>
        <v/>
      </c>
      <c r="J853" s="407" t="str">
        <f>IF($B853="-","",INDEX('Res.Aux.'!$A$12:$AE$722,MATCH($B853,'Res.Aux.'!$Y$12:$Y$722,0),MATCH(J$6,'Res.Aux.'!$A$14:$AE$14,0)))</f>
        <v/>
      </c>
      <c r="K853" s="408" t="str">
        <f>IF($C853="","",Datos!$H$26)</f>
        <v/>
      </c>
      <c r="L853" s="409" t="str">
        <f>IF($I853="","",INDEX(Datos!$D$25:$I$33,MATCH('G. VAR. MAKRO'!$M853,Datos!$E$25:$E$33,0),MATCH('G. VAR. MAKRO'!$L$6,Datos!$D$26:$I$26,0)))</f>
        <v/>
      </c>
      <c r="M853" s="407" t="str">
        <f>IF($I853="","",INDEX('Res.Aux.'!$A$12:$AE$722,MATCH($B853,'Res.Aux.'!$Y$12:$Y$722,0),MATCH(M$6,'Res.Aux.'!$A$22:$AE$22,0)))</f>
        <v/>
      </c>
      <c r="N853" s="410" t="str">
        <f>IF($B853="-","",INDEX('Res.Aux.'!$A$12:$AE$722,MATCH($B853,'Res.Aux.'!$Y$12:$Y$722,0),MATCH(N$6,'Res.Aux.'!$A$14:$AE$14,0)))</f>
        <v/>
      </c>
      <c r="O853" s="411"/>
      <c r="P853" s="412" t="str">
        <f t="shared" si="234"/>
        <v/>
      </c>
      <c r="Q853" s="413" t="str">
        <f t="shared" si="237"/>
        <v>ù</v>
      </c>
      <c r="R853" s="414" t="str">
        <f>IF($B853="-","",INDEX('Res.Aux.'!$A$12:$AE$722,MATCH($B853,'Res.Aux.'!$Y$12:$Y$722,0),MATCH(R$6,'Res.Aux.'!$A$15:$AE$15,0)))</f>
        <v/>
      </c>
      <c r="S853" s="415" t="str">
        <f>IF($B853="-","",INDEX('Res.Aux.'!$A$12:$AE$722,MATCH($B853,'Res.Aux.'!$Y$12:$Y$722,0),MATCH(S$6,'Res.Aux.'!$A$15:$AE$15,0)))</f>
        <v/>
      </c>
      <c r="T853" s="415" t="str">
        <f>IF($B853="-","",INDEX('Res.Aux.'!$A$12:$AE$722,MATCH($B853,'Res.Aux.'!$Y$12:$Y$722,0),MATCH(T$6,'Res.Aux.'!$A$15:$AE$15,0)))</f>
        <v/>
      </c>
      <c r="U853" s="416" t="str">
        <f>IF($B853="-","",INDEX('Res.Aux.'!$A$12:$AE$722,MATCH($B853,'Res.Aux.'!$Y$12:$Y$722,0),MATCH(U$6,'Res.Aux.'!$A$15:$AE$15,0)))</f>
        <v/>
      </c>
      <c r="V853" s="417"/>
      <c r="W853" s="414" t="str">
        <f t="shared" si="238"/>
        <v>-</v>
      </c>
      <c r="X853" s="415" t="str">
        <f t="shared" si="239"/>
        <v>-</v>
      </c>
      <c r="Y853" s="415" t="str">
        <f t="shared" si="240"/>
        <v>-</v>
      </c>
      <c r="Z853" s="416" t="str">
        <f t="shared" si="241"/>
        <v>-</v>
      </c>
      <c r="AA853" s="417"/>
      <c r="AB853" s="414" t="str">
        <f t="shared" si="242"/>
        <v>-</v>
      </c>
      <c r="AC853" s="415" t="str">
        <f t="shared" si="243"/>
        <v>-</v>
      </c>
      <c r="AD853" s="415" t="str">
        <f t="shared" si="244"/>
        <v>-</v>
      </c>
      <c r="AE853" s="416" t="str">
        <f t="shared" si="245"/>
        <v>-</v>
      </c>
      <c r="AF853" s="417"/>
      <c r="AG853" s="410" t="str">
        <f t="shared" si="246"/>
        <v>-</v>
      </c>
      <c r="AH853" s="417"/>
      <c r="AI853" s="418" t="str">
        <f t="shared" si="247"/>
        <v>ù</v>
      </c>
      <c r="AJ853" s="419" t="str">
        <f t="shared" si="248"/>
        <v>~</v>
      </c>
      <c r="AK853" s="417"/>
      <c r="AL853" s="414" t="str">
        <f t="shared" si="249"/>
        <v>-</v>
      </c>
      <c r="AM853" s="416" t="str">
        <f t="shared" si="250"/>
        <v>-</v>
      </c>
    </row>
    <row r="854" spans="2:39" ht="15" x14ac:dyDescent="0.3">
      <c r="B854" s="400" t="str">
        <f>IF(MAX(B$7:B853)+1&gt;MAX('Res.Aux.'!$Y$23:$Y$722),"-",MAX(B$7:B853)+1)</f>
        <v>-</v>
      </c>
      <c r="C854" s="401" t="str">
        <f>IF($B854="-","",INDEX('Res.Aux.'!$A$12:$AE$722,MATCH($B854,'Res.Aux.'!$Y$12:$Y$722,0),MATCH(C$6,'Res.Aux.'!$A$14:$AE$14,0)))</f>
        <v/>
      </c>
      <c r="D854" s="402" t="str">
        <f t="shared" si="235"/>
        <v/>
      </c>
      <c r="E854" s="403" t="str">
        <f>IF($B854="-","",INDEX('Res.Aux.'!$A$12:$AE$722,MATCH($B854,'Res.Aux.'!$Y$12:$Y$722,0),MATCH(E$6,'Res.Aux.'!$A$14:$AE$14,0)))</f>
        <v/>
      </c>
      <c r="F854" s="402" t="str">
        <f t="shared" si="236"/>
        <v/>
      </c>
      <c r="G854" s="404" t="str">
        <f>IF($B854="-","",INDEX('Res.Aux.'!$A$12:$AE$722,MATCH($B854,'Res.Aux.'!$Y$12:$Y$722,0),MATCH(G$6,'Res.Aux.'!$A$14:$AE$14,0)))</f>
        <v/>
      </c>
      <c r="H854" s="405" t="str">
        <f>IF($B854="-","",Datos!$I$16)</f>
        <v/>
      </c>
      <c r="I854" s="406" t="str">
        <f>IF($C854="","",Datos!$G$16)</f>
        <v/>
      </c>
      <c r="J854" s="407" t="str">
        <f>IF($B854="-","",INDEX('Res.Aux.'!$A$12:$AE$722,MATCH($B854,'Res.Aux.'!$Y$12:$Y$722,0),MATCH(J$6,'Res.Aux.'!$A$14:$AE$14,0)))</f>
        <v/>
      </c>
      <c r="K854" s="408" t="str">
        <f>IF($C854="","",Datos!$H$26)</f>
        <v/>
      </c>
      <c r="L854" s="409" t="str">
        <f>IF($I854="","",INDEX(Datos!$D$25:$I$33,MATCH('G. VAR. MAKRO'!$M854,Datos!$E$25:$E$33,0),MATCH('G. VAR. MAKRO'!$L$6,Datos!$D$26:$I$26,0)))</f>
        <v/>
      </c>
      <c r="M854" s="407" t="str">
        <f>IF($I854="","",INDEX('Res.Aux.'!$A$12:$AE$722,MATCH($B854,'Res.Aux.'!$Y$12:$Y$722,0),MATCH(M$6,'Res.Aux.'!$A$22:$AE$22,0)))</f>
        <v/>
      </c>
      <c r="N854" s="410" t="str">
        <f>IF($B854="-","",INDEX('Res.Aux.'!$A$12:$AE$722,MATCH($B854,'Res.Aux.'!$Y$12:$Y$722,0),MATCH(N$6,'Res.Aux.'!$A$14:$AE$14,0)))</f>
        <v/>
      </c>
      <c r="O854" s="411"/>
      <c r="P854" s="412" t="str">
        <f t="shared" si="234"/>
        <v/>
      </c>
      <c r="Q854" s="413" t="str">
        <f t="shared" si="237"/>
        <v>ù</v>
      </c>
      <c r="R854" s="414" t="str">
        <f>IF($B854="-","",INDEX('Res.Aux.'!$A$12:$AE$722,MATCH($B854,'Res.Aux.'!$Y$12:$Y$722,0),MATCH(R$6,'Res.Aux.'!$A$15:$AE$15,0)))</f>
        <v/>
      </c>
      <c r="S854" s="415" t="str">
        <f>IF($B854="-","",INDEX('Res.Aux.'!$A$12:$AE$722,MATCH($B854,'Res.Aux.'!$Y$12:$Y$722,0),MATCH(S$6,'Res.Aux.'!$A$15:$AE$15,0)))</f>
        <v/>
      </c>
      <c r="T854" s="415" t="str">
        <f>IF($B854="-","",INDEX('Res.Aux.'!$A$12:$AE$722,MATCH($B854,'Res.Aux.'!$Y$12:$Y$722,0),MATCH(T$6,'Res.Aux.'!$A$15:$AE$15,0)))</f>
        <v/>
      </c>
      <c r="U854" s="416" t="str">
        <f>IF($B854="-","",INDEX('Res.Aux.'!$A$12:$AE$722,MATCH($B854,'Res.Aux.'!$Y$12:$Y$722,0),MATCH(U$6,'Res.Aux.'!$A$15:$AE$15,0)))</f>
        <v/>
      </c>
      <c r="V854" s="417"/>
      <c r="W854" s="414" t="str">
        <f t="shared" si="238"/>
        <v>-</v>
      </c>
      <c r="X854" s="415" t="str">
        <f t="shared" si="239"/>
        <v>-</v>
      </c>
      <c r="Y854" s="415" t="str">
        <f t="shared" si="240"/>
        <v>-</v>
      </c>
      <c r="Z854" s="416" t="str">
        <f t="shared" si="241"/>
        <v>-</v>
      </c>
      <c r="AA854" s="417"/>
      <c r="AB854" s="414" t="str">
        <f t="shared" si="242"/>
        <v>-</v>
      </c>
      <c r="AC854" s="415" t="str">
        <f t="shared" si="243"/>
        <v>-</v>
      </c>
      <c r="AD854" s="415" t="str">
        <f t="shared" si="244"/>
        <v>-</v>
      </c>
      <c r="AE854" s="416" t="str">
        <f t="shared" si="245"/>
        <v>-</v>
      </c>
      <c r="AF854" s="417"/>
      <c r="AG854" s="410" t="str">
        <f t="shared" si="246"/>
        <v>-</v>
      </c>
      <c r="AH854" s="417"/>
      <c r="AI854" s="418" t="str">
        <f t="shared" si="247"/>
        <v>ù</v>
      </c>
      <c r="AJ854" s="419" t="str">
        <f t="shared" si="248"/>
        <v>~</v>
      </c>
      <c r="AK854" s="417"/>
      <c r="AL854" s="414" t="str">
        <f t="shared" si="249"/>
        <v>-</v>
      </c>
      <c r="AM854" s="416" t="str">
        <f t="shared" si="250"/>
        <v>-</v>
      </c>
    </row>
    <row r="855" spans="2:39" ht="15" x14ac:dyDescent="0.3">
      <c r="B855" s="400" t="str">
        <f>IF(MAX(B$7:B854)+1&gt;MAX('Res.Aux.'!$Y$23:$Y$722),"-",MAX(B$7:B854)+1)</f>
        <v>-</v>
      </c>
      <c r="C855" s="401" t="str">
        <f>IF($B855="-","",INDEX('Res.Aux.'!$A$12:$AE$722,MATCH($B855,'Res.Aux.'!$Y$12:$Y$722,0),MATCH(C$6,'Res.Aux.'!$A$14:$AE$14,0)))</f>
        <v/>
      </c>
      <c r="D855" s="402" t="str">
        <f t="shared" si="235"/>
        <v/>
      </c>
      <c r="E855" s="403" t="str">
        <f>IF($B855="-","",INDEX('Res.Aux.'!$A$12:$AE$722,MATCH($B855,'Res.Aux.'!$Y$12:$Y$722,0),MATCH(E$6,'Res.Aux.'!$A$14:$AE$14,0)))</f>
        <v/>
      </c>
      <c r="F855" s="402" t="str">
        <f t="shared" si="236"/>
        <v/>
      </c>
      <c r="G855" s="404" t="str">
        <f>IF($B855="-","",INDEX('Res.Aux.'!$A$12:$AE$722,MATCH($B855,'Res.Aux.'!$Y$12:$Y$722,0),MATCH(G$6,'Res.Aux.'!$A$14:$AE$14,0)))</f>
        <v/>
      </c>
      <c r="H855" s="405" t="str">
        <f>IF($B855="-","",Datos!$I$16)</f>
        <v/>
      </c>
      <c r="I855" s="406" t="str">
        <f>IF($C855="","",Datos!$G$16)</f>
        <v/>
      </c>
      <c r="J855" s="407" t="str">
        <f>IF($B855="-","",INDEX('Res.Aux.'!$A$12:$AE$722,MATCH($B855,'Res.Aux.'!$Y$12:$Y$722,0),MATCH(J$6,'Res.Aux.'!$A$14:$AE$14,0)))</f>
        <v/>
      </c>
      <c r="K855" s="408" t="str">
        <f>IF($C855="","",Datos!$H$26)</f>
        <v/>
      </c>
      <c r="L855" s="409" t="str">
        <f>IF($I855="","",INDEX(Datos!$D$25:$I$33,MATCH('G. VAR. MAKRO'!$M855,Datos!$E$25:$E$33,0),MATCH('G. VAR. MAKRO'!$L$6,Datos!$D$26:$I$26,0)))</f>
        <v/>
      </c>
      <c r="M855" s="407" t="str">
        <f>IF($I855="","",INDEX('Res.Aux.'!$A$12:$AE$722,MATCH($B855,'Res.Aux.'!$Y$12:$Y$722,0),MATCH(M$6,'Res.Aux.'!$A$22:$AE$22,0)))</f>
        <v/>
      </c>
      <c r="N855" s="410" t="str">
        <f>IF($B855="-","",INDEX('Res.Aux.'!$A$12:$AE$722,MATCH($B855,'Res.Aux.'!$Y$12:$Y$722,0),MATCH(N$6,'Res.Aux.'!$A$14:$AE$14,0)))</f>
        <v/>
      </c>
      <c r="O855" s="411"/>
      <c r="P855" s="412" t="str">
        <f t="shared" si="234"/>
        <v/>
      </c>
      <c r="Q855" s="413" t="str">
        <f t="shared" si="237"/>
        <v>ù</v>
      </c>
      <c r="R855" s="414" t="str">
        <f>IF($B855="-","",INDEX('Res.Aux.'!$A$12:$AE$722,MATCH($B855,'Res.Aux.'!$Y$12:$Y$722,0),MATCH(R$6,'Res.Aux.'!$A$15:$AE$15,0)))</f>
        <v/>
      </c>
      <c r="S855" s="415" t="str">
        <f>IF($B855="-","",INDEX('Res.Aux.'!$A$12:$AE$722,MATCH($B855,'Res.Aux.'!$Y$12:$Y$722,0),MATCH(S$6,'Res.Aux.'!$A$15:$AE$15,0)))</f>
        <v/>
      </c>
      <c r="T855" s="415" t="str">
        <f>IF($B855="-","",INDEX('Res.Aux.'!$A$12:$AE$722,MATCH($B855,'Res.Aux.'!$Y$12:$Y$722,0),MATCH(T$6,'Res.Aux.'!$A$15:$AE$15,0)))</f>
        <v/>
      </c>
      <c r="U855" s="416" t="str">
        <f>IF($B855="-","",INDEX('Res.Aux.'!$A$12:$AE$722,MATCH($B855,'Res.Aux.'!$Y$12:$Y$722,0),MATCH(U$6,'Res.Aux.'!$A$15:$AE$15,0)))</f>
        <v/>
      </c>
      <c r="V855" s="417"/>
      <c r="W855" s="414" t="str">
        <f t="shared" si="238"/>
        <v>-</v>
      </c>
      <c r="X855" s="415" t="str">
        <f t="shared" si="239"/>
        <v>-</v>
      </c>
      <c r="Y855" s="415" t="str">
        <f t="shared" si="240"/>
        <v>-</v>
      </c>
      <c r="Z855" s="416" t="str">
        <f t="shared" si="241"/>
        <v>-</v>
      </c>
      <c r="AA855" s="417"/>
      <c r="AB855" s="414" t="str">
        <f t="shared" si="242"/>
        <v>-</v>
      </c>
      <c r="AC855" s="415" t="str">
        <f t="shared" si="243"/>
        <v>-</v>
      </c>
      <c r="AD855" s="415" t="str">
        <f t="shared" si="244"/>
        <v>-</v>
      </c>
      <c r="AE855" s="416" t="str">
        <f t="shared" si="245"/>
        <v>-</v>
      </c>
      <c r="AF855" s="417"/>
      <c r="AG855" s="410" t="str">
        <f t="shared" si="246"/>
        <v>-</v>
      </c>
      <c r="AH855" s="417"/>
      <c r="AI855" s="418" t="str">
        <f t="shared" si="247"/>
        <v>ù</v>
      </c>
      <c r="AJ855" s="419" t="str">
        <f t="shared" si="248"/>
        <v>~</v>
      </c>
      <c r="AK855" s="417"/>
      <c r="AL855" s="414" t="str">
        <f t="shared" si="249"/>
        <v>-</v>
      </c>
      <c r="AM855" s="416" t="str">
        <f t="shared" si="250"/>
        <v>-</v>
      </c>
    </row>
    <row r="856" spans="2:39" ht="15" x14ac:dyDescent="0.3">
      <c r="B856" s="400" t="str">
        <f>IF(MAX(B$7:B855)+1&gt;MAX('Res.Aux.'!$Y$23:$Y$722),"-",MAX(B$7:B855)+1)</f>
        <v>-</v>
      </c>
      <c r="C856" s="401" t="str">
        <f>IF($B856="-","",INDEX('Res.Aux.'!$A$12:$AE$722,MATCH($B856,'Res.Aux.'!$Y$12:$Y$722,0),MATCH(C$6,'Res.Aux.'!$A$14:$AE$14,0)))</f>
        <v/>
      </c>
      <c r="D856" s="402" t="str">
        <f t="shared" si="235"/>
        <v/>
      </c>
      <c r="E856" s="403" t="str">
        <f>IF($B856="-","",INDEX('Res.Aux.'!$A$12:$AE$722,MATCH($B856,'Res.Aux.'!$Y$12:$Y$722,0),MATCH(E$6,'Res.Aux.'!$A$14:$AE$14,0)))</f>
        <v/>
      </c>
      <c r="F856" s="402" t="str">
        <f t="shared" si="236"/>
        <v/>
      </c>
      <c r="G856" s="404" t="str">
        <f>IF($B856="-","",INDEX('Res.Aux.'!$A$12:$AE$722,MATCH($B856,'Res.Aux.'!$Y$12:$Y$722,0),MATCH(G$6,'Res.Aux.'!$A$14:$AE$14,0)))</f>
        <v/>
      </c>
      <c r="H856" s="405" t="str">
        <f>IF($B856="-","",Datos!$I$16)</f>
        <v/>
      </c>
      <c r="I856" s="406" t="str">
        <f>IF($C856="","",Datos!$G$16)</f>
        <v/>
      </c>
      <c r="J856" s="407" t="str">
        <f>IF($B856="-","",INDEX('Res.Aux.'!$A$12:$AE$722,MATCH($B856,'Res.Aux.'!$Y$12:$Y$722,0),MATCH(J$6,'Res.Aux.'!$A$14:$AE$14,0)))</f>
        <v/>
      </c>
      <c r="K856" s="408" t="str">
        <f>IF($C856="","",Datos!$H$26)</f>
        <v/>
      </c>
      <c r="L856" s="409" t="str">
        <f>IF($I856="","",INDEX(Datos!$D$25:$I$33,MATCH('G. VAR. MAKRO'!$M856,Datos!$E$25:$E$33,0),MATCH('G. VAR. MAKRO'!$L$6,Datos!$D$26:$I$26,0)))</f>
        <v/>
      </c>
      <c r="M856" s="407" t="str">
        <f>IF($I856="","",INDEX('Res.Aux.'!$A$12:$AE$722,MATCH($B856,'Res.Aux.'!$Y$12:$Y$722,0),MATCH(M$6,'Res.Aux.'!$A$22:$AE$22,0)))</f>
        <v/>
      </c>
      <c r="N856" s="410" t="str">
        <f>IF($B856="-","",INDEX('Res.Aux.'!$A$12:$AE$722,MATCH($B856,'Res.Aux.'!$Y$12:$Y$722,0),MATCH(N$6,'Res.Aux.'!$A$14:$AE$14,0)))</f>
        <v/>
      </c>
      <c r="O856" s="411"/>
      <c r="P856" s="412" t="str">
        <f t="shared" si="234"/>
        <v/>
      </c>
      <c r="Q856" s="413" t="str">
        <f t="shared" si="237"/>
        <v>ù</v>
      </c>
      <c r="R856" s="414" t="str">
        <f>IF($B856="-","",INDEX('Res.Aux.'!$A$12:$AE$722,MATCH($B856,'Res.Aux.'!$Y$12:$Y$722,0),MATCH(R$6,'Res.Aux.'!$A$15:$AE$15,0)))</f>
        <v/>
      </c>
      <c r="S856" s="415" t="str">
        <f>IF($B856="-","",INDEX('Res.Aux.'!$A$12:$AE$722,MATCH($B856,'Res.Aux.'!$Y$12:$Y$722,0),MATCH(S$6,'Res.Aux.'!$A$15:$AE$15,0)))</f>
        <v/>
      </c>
      <c r="T856" s="415" t="str">
        <f>IF($B856="-","",INDEX('Res.Aux.'!$A$12:$AE$722,MATCH($B856,'Res.Aux.'!$Y$12:$Y$722,0),MATCH(T$6,'Res.Aux.'!$A$15:$AE$15,0)))</f>
        <v/>
      </c>
      <c r="U856" s="416" t="str">
        <f>IF($B856="-","",INDEX('Res.Aux.'!$A$12:$AE$722,MATCH($B856,'Res.Aux.'!$Y$12:$Y$722,0),MATCH(U$6,'Res.Aux.'!$A$15:$AE$15,0)))</f>
        <v/>
      </c>
      <c r="V856" s="417"/>
      <c r="W856" s="414" t="str">
        <f t="shared" si="238"/>
        <v>-</v>
      </c>
      <c r="X856" s="415" t="str">
        <f t="shared" si="239"/>
        <v>-</v>
      </c>
      <c r="Y856" s="415" t="str">
        <f t="shared" si="240"/>
        <v>-</v>
      </c>
      <c r="Z856" s="416" t="str">
        <f t="shared" si="241"/>
        <v>-</v>
      </c>
      <c r="AA856" s="417"/>
      <c r="AB856" s="414" t="str">
        <f t="shared" si="242"/>
        <v>-</v>
      </c>
      <c r="AC856" s="415" t="str">
        <f t="shared" si="243"/>
        <v>-</v>
      </c>
      <c r="AD856" s="415" t="str">
        <f t="shared" si="244"/>
        <v>-</v>
      </c>
      <c r="AE856" s="416" t="str">
        <f t="shared" si="245"/>
        <v>-</v>
      </c>
      <c r="AF856" s="417"/>
      <c r="AG856" s="410" t="str">
        <f t="shared" si="246"/>
        <v>-</v>
      </c>
      <c r="AH856" s="417"/>
      <c r="AI856" s="418" t="str">
        <f t="shared" si="247"/>
        <v>ù</v>
      </c>
      <c r="AJ856" s="419" t="str">
        <f t="shared" si="248"/>
        <v>~</v>
      </c>
      <c r="AK856" s="417"/>
      <c r="AL856" s="414" t="str">
        <f t="shared" si="249"/>
        <v>-</v>
      </c>
      <c r="AM856" s="416" t="str">
        <f t="shared" si="250"/>
        <v>-</v>
      </c>
    </row>
    <row r="857" spans="2:39" ht="15" x14ac:dyDescent="0.3">
      <c r="B857" s="400" t="str">
        <f>IF(MAX(B$7:B856)+1&gt;MAX('Res.Aux.'!$Y$23:$Y$722),"-",MAX(B$7:B856)+1)</f>
        <v>-</v>
      </c>
      <c r="C857" s="401" t="str">
        <f>IF($B857="-","",INDEX('Res.Aux.'!$A$12:$AE$722,MATCH($B857,'Res.Aux.'!$Y$12:$Y$722,0),MATCH(C$6,'Res.Aux.'!$A$14:$AE$14,0)))</f>
        <v/>
      </c>
      <c r="D857" s="402" t="str">
        <f t="shared" si="235"/>
        <v/>
      </c>
      <c r="E857" s="403" t="str">
        <f>IF($B857="-","",INDEX('Res.Aux.'!$A$12:$AE$722,MATCH($B857,'Res.Aux.'!$Y$12:$Y$722,0),MATCH(E$6,'Res.Aux.'!$A$14:$AE$14,0)))</f>
        <v/>
      </c>
      <c r="F857" s="402" t="str">
        <f t="shared" si="236"/>
        <v/>
      </c>
      <c r="G857" s="404" t="str">
        <f>IF($B857="-","",INDEX('Res.Aux.'!$A$12:$AE$722,MATCH($B857,'Res.Aux.'!$Y$12:$Y$722,0),MATCH(G$6,'Res.Aux.'!$A$14:$AE$14,0)))</f>
        <v/>
      </c>
      <c r="H857" s="405" t="str">
        <f>IF($B857="-","",Datos!$I$16)</f>
        <v/>
      </c>
      <c r="I857" s="406" t="str">
        <f>IF($C857="","",Datos!$G$16)</f>
        <v/>
      </c>
      <c r="J857" s="407" t="str">
        <f>IF($B857="-","",INDEX('Res.Aux.'!$A$12:$AE$722,MATCH($B857,'Res.Aux.'!$Y$12:$Y$722,0),MATCH(J$6,'Res.Aux.'!$A$14:$AE$14,0)))</f>
        <v/>
      </c>
      <c r="K857" s="408" t="str">
        <f>IF($C857="","",Datos!$H$26)</f>
        <v/>
      </c>
      <c r="L857" s="409" t="str">
        <f>IF($I857="","",INDEX(Datos!$D$25:$I$33,MATCH('G. VAR. MAKRO'!$M857,Datos!$E$25:$E$33,0),MATCH('G. VAR. MAKRO'!$L$6,Datos!$D$26:$I$26,0)))</f>
        <v/>
      </c>
      <c r="M857" s="407" t="str">
        <f>IF($I857="","",INDEX('Res.Aux.'!$A$12:$AE$722,MATCH($B857,'Res.Aux.'!$Y$12:$Y$722,0),MATCH(M$6,'Res.Aux.'!$A$22:$AE$22,0)))</f>
        <v/>
      </c>
      <c r="N857" s="410" t="str">
        <f>IF($B857="-","",INDEX('Res.Aux.'!$A$12:$AE$722,MATCH($B857,'Res.Aux.'!$Y$12:$Y$722,0),MATCH(N$6,'Res.Aux.'!$A$14:$AE$14,0)))</f>
        <v/>
      </c>
      <c r="O857" s="411"/>
      <c r="P857" s="412" t="str">
        <f t="shared" si="234"/>
        <v/>
      </c>
      <c r="Q857" s="413" t="str">
        <f t="shared" si="237"/>
        <v>ù</v>
      </c>
      <c r="R857" s="414" t="str">
        <f>IF($B857="-","",INDEX('Res.Aux.'!$A$12:$AE$722,MATCH($B857,'Res.Aux.'!$Y$12:$Y$722,0),MATCH(R$6,'Res.Aux.'!$A$15:$AE$15,0)))</f>
        <v/>
      </c>
      <c r="S857" s="415" t="str">
        <f>IF($B857="-","",INDEX('Res.Aux.'!$A$12:$AE$722,MATCH($B857,'Res.Aux.'!$Y$12:$Y$722,0),MATCH(S$6,'Res.Aux.'!$A$15:$AE$15,0)))</f>
        <v/>
      </c>
      <c r="T857" s="415" t="str">
        <f>IF($B857="-","",INDEX('Res.Aux.'!$A$12:$AE$722,MATCH($B857,'Res.Aux.'!$Y$12:$Y$722,0),MATCH(T$6,'Res.Aux.'!$A$15:$AE$15,0)))</f>
        <v/>
      </c>
      <c r="U857" s="416" t="str">
        <f>IF($B857="-","",INDEX('Res.Aux.'!$A$12:$AE$722,MATCH($B857,'Res.Aux.'!$Y$12:$Y$722,0),MATCH(U$6,'Res.Aux.'!$A$15:$AE$15,0)))</f>
        <v/>
      </c>
      <c r="V857" s="417"/>
      <c r="W857" s="414" t="str">
        <f t="shared" si="238"/>
        <v>-</v>
      </c>
      <c r="X857" s="415" t="str">
        <f t="shared" si="239"/>
        <v>-</v>
      </c>
      <c r="Y857" s="415" t="str">
        <f t="shared" si="240"/>
        <v>-</v>
      </c>
      <c r="Z857" s="416" t="str">
        <f t="shared" si="241"/>
        <v>-</v>
      </c>
      <c r="AA857" s="417"/>
      <c r="AB857" s="414" t="str">
        <f t="shared" si="242"/>
        <v>-</v>
      </c>
      <c r="AC857" s="415" t="str">
        <f t="shared" si="243"/>
        <v>-</v>
      </c>
      <c r="AD857" s="415" t="str">
        <f t="shared" si="244"/>
        <v>-</v>
      </c>
      <c r="AE857" s="416" t="str">
        <f t="shared" si="245"/>
        <v>-</v>
      </c>
      <c r="AF857" s="417"/>
      <c r="AG857" s="410" t="str">
        <f t="shared" si="246"/>
        <v>-</v>
      </c>
      <c r="AH857" s="417"/>
      <c r="AI857" s="418" t="str">
        <f t="shared" si="247"/>
        <v>ù</v>
      </c>
      <c r="AJ857" s="419" t="str">
        <f t="shared" si="248"/>
        <v>~</v>
      </c>
      <c r="AK857" s="417"/>
      <c r="AL857" s="414" t="str">
        <f t="shared" si="249"/>
        <v>-</v>
      </c>
      <c r="AM857" s="416" t="str">
        <f t="shared" si="250"/>
        <v>-</v>
      </c>
    </row>
    <row r="858" spans="2:39" ht="15" x14ac:dyDescent="0.3">
      <c r="B858" s="400" t="str">
        <f>IF(MAX(B$7:B857)+1&gt;MAX('Res.Aux.'!$Y$23:$Y$722),"-",MAX(B$7:B857)+1)</f>
        <v>-</v>
      </c>
      <c r="C858" s="401" t="str">
        <f>IF($B858="-","",INDEX('Res.Aux.'!$A$12:$AE$722,MATCH($B858,'Res.Aux.'!$Y$12:$Y$722,0),MATCH(C$6,'Res.Aux.'!$A$14:$AE$14,0)))</f>
        <v/>
      </c>
      <c r="D858" s="402" t="str">
        <f t="shared" si="235"/>
        <v/>
      </c>
      <c r="E858" s="403" t="str">
        <f>IF($B858="-","",INDEX('Res.Aux.'!$A$12:$AE$722,MATCH($B858,'Res.Aux.'!$Y$12:$Y$722,0),MATCH(E$6,'Res.Aux.'!$A$14:$AE$14,0)))</f>
        <v/>
      </c>
      <c r="F858" s="402" t="str">
        <f t="shared" si="236"/>
        <v/>
      </c>
      <c r="G858" s="404" t="str">
        <f>IF($B858="-","",INDEX('Res.Aux.'!$A$12:$AE$722,MATCH($B858,'Res.Aux.'!$Y$12:$Y$722,0),MATCH(G$6,'Res.Aux.'!$A$14:$AE$14,0)))</f>
        <v/>
      </c>
      <c r="H858" s="405" t="str">
        <f>IF($B858="-","",Datos!$I$16)</f>
        <v/>
      </c>
      <c r="I858" s="406" t="str">
        <f>IF($C858="","",Datos!$G$16)</f>
        <v/>
      </c>
      <c r="J858" s="407" t="str">
        <f>IF($B858="-","",INDEX('Res.Aux.'!$A$12:$AE$722,MATCH($B858,'Res.Aux.'!$Y$12:$Y$722,0),MATCH(J$6,'Res.Aux.'!$A$14:$AE$14,0)))</f>
        <v/>
      </c>
      <c r="K858" s="408" t="str">
        <f>IF($C858="","",Datos!$H$26)</f>
        <v/>
      </c>
      <c r="L858" s="409" t="str">
        <f>IF($I858="","",INDEX(Datos!$D$25:$I$33,MATCH('G. VAR. MAKRO'!$M858,Datos!$E$25:$E$33,0),MATCH('G. VAR. MAKRO'!$L$6,Datos!$D$26:$I$26,0)))</f>
        <v/>
      </c>
      <c r="M858" s="407" t="str">
        <f>IF($I858="","",INDEX('Res.Aux.'!$A$12:$AE$722,MATCH($B858,'Res.Aux.'!$Y$12:$Y$722,0),MATCH(M$6,'Res.Aux.'!$A$22:$AE$22,0)))</f>
        <v/>
      </c>
      <c r="N858" s="410" t="str">
        <f>IF($B858="-","",INDEX('Res.Aux.'!$A$12:$AE$722,MATCH($B858,'Res.Aux.'!$Y$12:$Y$722,0),MATCH(N$6,'Res.Aux.'!$A$14:$AE$14,0)))</f>
        <v/>
      </c>
      <c r="O858" s="411"/>
      <c r="P858" s="412" t="str">
        <f t="shared" si="234"/>
        <v/>
      </c>
      <c r="Q858" s="413" t="str">
        <f t="shared" si="237"/>
        <v>ù</v>
      </c>
      <c r="R858" s="414" t="str">
        <f>IF($B858="-","",INDEX('Res.Aux.'!$A$12:$AE$722,MATCH($B858,'Res.Aux.'!$Y$12:$Y$722,0),MATCH(R$6,'Res.Aux.'!$A$15:$AE$15,0)))</f>
        <v/>
      </c>
      <c r="S858" s="415" t="str">
        <f>IF($B858="-","",INDEX('Res.Aux.'!$A$12:$AE$722,MATCH($B858,'Res.Aux.'!$Y$12:$Y$722,0),MATCH(S$6,'Res.Aux.'!$A$15:$AE$15,0)))</f>
        <v/>
      </c>
      <c r="T858" s="415" t="str">
        <f>IF($B858="-","",INDEX('Res.Aux.'!$A$12:$AE$722,MATCH($B858,'Res.Aux.'!$Y$12:$Y$722,0),MATCH(T$6,'Res.Aux.'!$A$15:$AE$15,0)))</f>
        <v/>
      </c>
      <c r="U858" s="416" t="str">
        <f>IF($B858="-","",INDEX('Res.Aux.'!$A$12:$AE$722,MATCH($B858,'Res.Aux.'!$Y$12:$Y$722,0),MATCH(U$6,'Res.Aux.'!$A$15:$AE$15,0)))</f>
        <v/>
      </c>
      <c r="V858" s="417"/>
      <c r="W858" s="414" t="str">
        <f t="shared" si="238"/>
        <v>-</v>
      </c>
      <c r="X858" s="415" t="str">
        <f t="shared" si="239"/>
        <v>-</v>
      </c>
      <c r="Y858" s="415" t="str">
        <f t="shared" si="240"/>
        <v>-</v>
      </c>
      <c r="Z858" s="416" t="str">
        <f t="shared" si="241"/>
        <v>-</v>
      </c>
      <c r="AA858" s="417"/>
      <c r="AB858" s="414" t="str">
        <f t="shared" si="242"/>
        <v>-</v>
      </c>
      <c r="AC858" s="415" t="str">
        <f t="shared" si="243"/>
        <v>-</v>
      </c>
      <c r="AD858" s="415" t="str">
        <f t="shared" si="244"/>
        <v>-</v>
      </c>
      <c r="AE858" s="416" t="str">
        <f t="shared" si="245"/>
        <v>-</v>
      </c>
      <c r="AF858" s="417"/>
      <c r="AG858" s="410" t="str">
        <f t="shared" si="246"/>
        <v>-</v>
      </c>
      <c r="AH858" s="417"/>
      <c r="AI858" s="418" t="str">
        <f t="shared" si="247"/>
        <v>ù</v>
      </c>
      <c r="AJ858" s="419" t="str">
        <f t="shared" si="248"/>
        <v>~</v>
      </c>
      <c r="AK858" s="417"/>
      <c r="AL858" s="414" t="str">
        <f t="shared" si="249"/>
        <v>-</v>
      </c>
      <c r="AM858" s="416" t="str">
        <f t="shared" si="250"/>
        <v>-</v>
      </c>
    </row>
    <row r="859" spans="2:39" ht="15" x14ac:dyDescent="0.3">
      <c r="B859" s="400" t="str">
        <f>IF(MAX(B$7:B858)+1&gt;MAX('Res.Aux.'!$Y$23:$Y$722),"-",MAX(B$7:B858)+1)</f>
        <v>-</v>
      </c>
      <c r="C859" s="401" t="str">
        <f>IF($B859="-","",INDEX('Res.Aux.'!$A$12:$AE$722,MATCH($B859,'Res.Aux.'!$Y$12:$Y$722,0),MATCH(C$6,'Res.Aux.'!$A$14:$AE$14,0)))</f>
        <v/>
      </c>
      <c r="D859" s="402" t="str">
        <f t="shared" si="235"/>
        <v/>
      </c>
      <c r="E859" s="403" t="str">
        <f>IF($B859="-","",INDEX('Res.Aux.'!$A$12:$AE$722,MATCH($B859,'Res.Aux.'!$Y$12:$Y$722,0),MATCH(E$6,'Res.Aux.'!$A$14:$AE$14,0)))</f>
        <v/>
      </c>
      <c r="F859" s="402" t="str">
        <f t="shared" si="236"/>
        <v/>
      </c>
      <c r="G859" s="404" t="str">
        <f>IF($B859="-","",INDEX('Res.Aux.'!$A$12:$AE$722,MATCH($B859,'Res.Aux.'!$Y$12:$Y$722,0),MATCH(G$6,'Res.Aux.'!$A$14:$AE$14,0)))</f>
        <v/>
      </c>
      <c r="H859" s="405" t="str">
        <f>IF($B859="-","",Datos!$I$16)</f>
        <v/>
      </c>
      <c r="I859" s="406" t="str">
        <f>IF($C859="","",Datos!$G$16)</f>
        <v/>
      </c>
      <c r="J859" s="407" t="str">
        <f>IF($B859="-","",INDEX('Res.Aux.'!$A$12:$AE$722,MATCH($B859,'Res.Aux.'!$Y$12:$Y$722,0),MATCH(J$6,'Res.Aux.'!$A$14:$AE$14,0)))</f>
        <v/>
      </c>
      <c r="K859" s="408" t="str">
        <f>IF($C859="","",Datos!$H$26)</f>
        <v/>
      </c>
      <c r="L859" s="409" t="str">
        <f>IF($I859="","",INDEX(Datos!$D$25:$I$33,MATCH('G. VAR. MAKRO'!$M859,Datos!$E$25:$E$33,0),MATCH('G. VAR. MAKRO'!$L$6,Datos!$D$26:$I$26,0)))</f>
        <v/>
      </c>
      <c r="M859" s="407" t="str">
        <f>IF($I859="","",INDEX('Res.Aux.'!$A$12:$AE$722,MATCH($B859,'Res.Aux.'!$Y$12:$Y$722,0),MATCH(M$6,'Res.Aux.'!$A$22:$AE$22,0)))</f>
        <v/>
      </c>
      <c r="N859" s="410" t="str">
        <f>IF($B859="-","",INDEX('Res.Aux.'!$A$12:$AE$722,MATCH($B859,'Res.Aux.'!$Y$12:$Y$722,0),MATCH(N$6,'Res.Aux.'!$A$14:$AE$14,0)))</f>
        <v/>
      </c>
      <c r="O859" s="411"/>
      <c r="P859" s="412" t="str">
        <f t="shared" si="234"/>
        <v/>
      </c>
      <c r="Q859" s="413" t="str">
        <f t="shared" si="237"/>
        <v>ù</v>
      </c>
      <c r="R859" s="414" t="str">
        <f>IF($B859="-","",INDEX('Res.Aux.'!$A$12:$AE$722,MATCH($B859,'Res.Aux.'!$Y$12:$Y$722,0),MATCH(R$6,'Res.Aux.'!$A$15:$AE$15,0)))</f>
        <v/>
      </c>
      <c r="S859" s="415" t="str">
        <f>IF($B859="-","",INDEX('Res.Aux.'!$A$12:$AE$722,MATCH($B859,'Res.Aux.'!$Y$12:$Y$722,0),MATCH(S$6,'Res.Aux.'!$A$15:$AE$15,0)))</f>
        <v/>
      </c>
      <c r="T859" s="415" t="str">
        <f>IF($B859="-","",INDEX('Res.Aux.'!$A$12:$AE$722,MATCH($B859,'Res.Aux.'!$Y$12:$Y$722,0),MATCH(T$6,'Res.Aux.'!$A$15:$AE$15,0)))</f>
        <v/>
      </c>
      <c r="U859" s="416" t="str">
        <f>IF($B859="-","",INDEX('Res.Aux.'!$A$12:$AE$722,MATCH($B859,'Res.Aux.'!$Y$12:$Y$722,0),MATCH(U$6,'Res.Aux.'!$A$15:$AE$15,0)))</f>
        <v/>
      </c>
      <c r="V859" s="417"/>
      <c r="W859" s="414" t="str">
        <f t="shared" si="238"/>
        <v>-</v>
      </c>
      <c r="X859" s="415" t="str">
        <f t="shared" si="239"/>
        <v>-</v>
      </c>
      <c r="Y859" s="415" t="str">
        <f t="shared" si="240"/>
        <v>-</v>
      </c>
      <c r="Z859" s="416" t="str">
        <f t="shared" si="241"/>
        <v>-</v>
      </c>
      <c r="AA859" s="417"/>
      <c r="AB859" s="414" t="str">
        <f t="shared" si="242"/>
        <v>-</v>
      </c>
      <c r="AC859" s="415" t="str">
        <f t="shared" si="243"/>
        <v>-</v>
      </c>
      <c r="AD859" s="415" t="str">
        <f t="shared" si="244"/>
        <v>-</v>
      </c>
      <c r="AE859" s="416" t="str">
        <f t="shared" si="245"/>
        <v>-</v>
      </c>
      <c r="AF859" s="417"/>
      <c r="AG859" s="410" t="str">
        <f t="shared" si="246"/>
        <v>-</v>
      </c>
      <c r="AH859" s="417"/>
      <c r="AI859" s="418" t="str">
        <f t="shared" si="247"/>
        <v>ù</v>
      </c>
      <c r="AJ859" s="419" t="str">
        <f t="shared" si="248"/>
        <v>~</v>
      </c>
      <c r="AK859" s="417"/>
      <c r="AL859" s="414" t="str">
        <f t="shared" si="249"/>
        <v>-</v>
      </c>
      <c r="AM859" s="416" t="str">
        <f t="shared" si="250"/>
        <v>-</v>
      </c>
    </row>
    <row r="860" spans="2:39" ht="15" x14ac:dyDescent="0.3">
      <c r="B860" s="400" t="str">
        <f>IF(MAX(B$7:B859)+1&gt;MAX('Res.Aux.'!$Y$23:$Y$722),"-",MAX(B$7:B859)+1)</f>
        <v>-</v>
      </c>
      <c r="C860" s="401" t="str">
        <f>IF($B860="-","",INDEX('Res.Aux.'!$A$12:$AE$722,MATCH($B860,'Res.Aux.'!$Y$12:$Y$722,0),MATCH(C$6,'Res.Aux.'!$A$14:$AE$14,0)))</f>
        <v/>
      </c>
      <c r="D860" s="402" t="str">
        <f t="shared" si="235"/>
        <v/>
      </c>
      <c r="E860" s="403" t="str">
        <f>IF($B860="-","",INDEX('Res.Aux.'!$A$12:$AE$722,MATCH($B860,'Res.Aux.'!$Y$12:$Y$722,0),MATCH(E$6,'Res.Aux.'!$A$14:$AE$14,0)))</f>
        <v/>
      </c>
      <c r="F860" s="402" t="str">
        <f t="shared" si="236"/>
        <v/>
      </c>
      <c r="G860" s="404" t="str">
        <f>IF($B860="-","",INDEX('Res.Aux.'!$A$12:$AE$722,MATCH($B860,'Res.Aux.'!$Y$12:$Y$722,0),MATCH(G$6,'Res.Aux.'!$A$14:$AE$14,0)))</f>
        <v/>
      </c>
      <c r="H860" s="405" t="str">
        <f>IF($B860="-","",Datos!$I$16)</f>
        <v/>
      </c>
      <c r="I860" s="406" t="str">
        <f>IF($C860="","",Datos!$G$16)</f>
        <v/>
      </c>
      <c r="J860" s="407" t="str">
        <f>IF($B860="-","",INDEX('Res.Aux.'!$A$12:$AE$722,MATCH($B860,'Res.Aux.'!$Y$12:$Y$722,0),MATCH(J$6,'Res.Aux.'!$A$14:$AE$14,0)))</f>
        <v/>
      </c>
      <c r="K860" s="408" t="str">
        <f>IF($C860="","",Datos!$H$26)</f>
        <v/>
      </c>
      <c r="L860" s="409" t="str">
        <f>IF($I860="","",INDEX(Datos!$D$25:$I$33,MATCH('G. VAR. MAKRO'!$M860,Datos!$E$25:$E$33,0),MATCH('G. VAR. MAKRO'!$L$6,Datos!$D$26:$I$26,0)))</f>
        <v/>
      </c>
      <c r="M860" s="407" t="str">
        <f>IF($I860="","",INDEX('Res.Aux.'!$A$12:$AE$722,MATCH($B860,'Res.Aux.'!$Y$12:$Y$722,0),MATCH(M$6,'Res.Aux.'!$A$22:$AE$22,0)))</f>
        <v/>
      </c>
      <c r="N860" s="410" t="str">
        <f>IF($B860="-","",INDEX('Res.Aux.'!$A$12:$AE$722,MATCH($B860,'Res.Aux.'!$Y$12:$Y$722,0),MATCH(N$6,'Res.Aux.'!$A$14:$AE$14,0)))</f>
        <v/>
      </c>
      <c r="O860" s="411"/>
      <c r="P860" s="412" t="str">
        <f t="shared" si="234"/>
        <v/>
      </c>
      <c r="Q860" s="413" t="str">
        <f t="shared" si="237"/>
        <v>ù</v>
      </c>
      <c r="R860" s="414" t="str">
        <f>IF($B860="-","",INDEX('Res.Aux.'!$A$12:$AE$722,MATCH($B860,'Res.Aux.'!$Y$12:$Y$722,0),MATCH(R$6,'Res.Aux.'!$A$15:$AE$15,0)))</f>
        <v/>
      </c>
      <c r="S860" s="415" t="str">
        <f>IF($B860="-","",INDEX('Res.Aux.'!$A$12:$AE$722,MATCH($B860,'Res.Aux.'!$Y$12:$Y$722,0),MATCH(S$6,'Res.Aux.'!$A$15:$AE$15,0)))</f>
        <v/>
      </c>
      <c r="T860" s="415" t="str">
        <f>IF($B860="-","",INDEX('Res.Aux.'!$A$12:$AE$722,MATCH($B860,'Res.Aux.'!$Y$12:$Y$722,0),MATCH(T$6,'Res.Aux.'!$A$15:$AE$15,0)))</f>
        <v/>
      </c>
      <c r="U860" s="416" t="str">
        <f>IF($B860="-","",INDEX('Res.Aux.'!$A$12:$AE$722,MATCH($B860,'Res.Aux.'!$Y$12:$Y$722,0),MATCH(U$6,'Res.Aux.'!$A$15:$AE$15,0)))</f>
        <v/>
      </c>
      <c r="V860" s="417"/>
      <c r="W860" s="414" t="str">
        <f t="shared" si="238"/>
        <v>-</v>
      </c>
      <c r="X860" s="415" t="str">
        <f t="shared" si="239"/>
        <v>-</v>
      </c>
      <c r="Y860" s="415" t="str">
        <f t="shared" si="240"/>
        <v>-</v>
      </c>
      <c r="Z860" s="416" t="str">
        <f t="shared" si="241"/>
        <v>-</v>
      </c>
      <c r="AA860" s="417"/>
      <c r="AB860" s="414" t="str">
        <f t="shared" si="242"/>
        <v>-</v>
      </c>
      <c r="AC860" s="415" t="str">
        <f t="shared" si="243"/>
        <v>-</v>
      </c>
      <c r="AD860" s="415" t="str">
        <f t="shared" si="244"/>
        <v>-</v>
      </c>
      <c r="AE860" s="416" t="str">
        <f t="shared" si="245"/>
        <v>-</v>
      </c>
      <c r="AF860" s="417"/>
      <c r="AG860" s="410" t="str">
        <f t="shared" si="246"/>
        <v>-</v>
      </c>
      <c r="AH860" s="417"/>
      <c r="AI860" s="418" t="str">
        <f t="shared" si="247"/>
        <v>ù</v>
      </c>
      <c r="AJ860" s="419" t="str">
        <f t="shared" si="248"/>
        <v>~</v>
      </c>
      <c r="AK860" s="417"/>
      <c r="AL860" s="414" t="str">
        <f t="shared" si="249"/>
        <v>-</v>
      </c>
      <c r="AM860" s="416" t="str">
        <f t="shared" si="250"/>
        <v>-</v>
      </c>
    </row>
    <row r="861" spans="2:39" ht="15" x14ac:dyDescent="0.3">
      <c r="B861" s="400" t="str">
        <f>IF(MAX(B$7:B860)+1&gt;MAX('Res.Aux.'!$Y$23:$Y$722),"-",MAX(B$7:B860)+1)</f>
        <v>-</v>
      </c>
      <c r="C861" s="401" t="str">
        <f>IF($B861="-","",INDEX('Res.Aux.'!$A$12:$AE$722,MATCH($B861,'Res.Aux.'!$Y$12:$Y$722,0),MATCH(C$6,'Res.Aux.'!$A$14:$AE$14,0)))</f>
        <v/>
      </c>
      <c r="D861" s="402" t="str">
        <f t="shared" si="235"/>
        <v/>
      </c>
      <c r="E861" s="403" t="str">
        <f>IF($B861="-","",INDEX('Res.Aux.'!$A$12:$AE$722,MATCH($B861,'Res.Aux.'!$Y$12:$Y$722,0),MATCH(E$6,'Res.Aux.'!$A$14:$AE$14,0)))</f>
        <v/>
      </c>
      <c r="F861" s="402" t="str">
        <f t="shared" si="236"/>
        <v/>
      </c>
      <c r="G861" s="404" t="str">
        <f>IF($B861="-","",INDEX('Res.Aux.'!$A$12:$AE$722,MATCH($B861,'Res.Aux.'!$Y$12:$Y$722,0),MATCH(G$6,'Res.Aux.'!$A$14:$AE$14,0)))</f>
        <v/>
      </c>
      <c r="H861" s="405" t="str">
        <f>IF($B861="-","",Datos!$I$16)</f>
        <v/>
      </c>
      <c r="I861" s="406" t="str">
        <f>IF($C861="","",Datos!$G$16)</f>
        <v/>
      </c>
      <c r="J861" s="407" t="str">
        <f>IF($B861="-","",INDEX('Res.Aux.'!$A$12:$AE$722,MATCH($B861,'Res.Aux.'!$Y$12:$Y$722,0),MATCH(J$6,'Res.Aux.'!$A$14:$AE$14,0)))</f>
        <v/>
      </c>
      <c r="K861" s="408" t="str">
        <f>IF($C861="","",Datos!$H$26)</f>
        <v/>
      </c>
      <c r="L861" s="409" t="str">
        <f>IF($I861="","",INDEX(Datos!$D$25:$I$33,MATCH('G. VAR. MAKRO'!$M861,Datos!$E$25:$E$33,0),MATCH('G. VAR. MAKRO'!$L$6,Datos!$D$26:$I$26,0)))</f>
        <v/>
      </c>
      <c r="M861" s="407" t="str">
        <f>IF($I861="","",INDEX('Res.Aux.'!$A$12:$AE$722,MATCH($B861,'Res.Aux.'!$Y$12:$Y$722,0),MATCH(M$6,'Res.Aux.'!$A$22:$AE$22,0)))</f>
        <v/>
      </c>
      <c r="N861" s="410" t="str">
        <f>IF($B861="-","",INDEX('Res.Aux.'!$A$12:$AE$722,MATCH($B861,'Res.Aux.'!$Y$12:$Y$722,0),MATCH(N$6,'Res.Aux.'!$A$14:$AE$14,0)))</f>
        <v/>
      </c>
      <c r="O861" s="411"/>
      <c r="P861" s="412" t="str">
        <f t="shared" si="234"/>
        <v/>
      </c>
      <c r="Q861" s="413" t="str">
        <f t="shared" si="237"/>
        <v>ù</v>
      </c>
      <c r="R861" s="414" t="str">
        <f>IF($B861="-","",INDEX('Res.Aux.'!$A$12:$AE$722,MATCH($B861,'Res.Aux.'!$Y$12:$Y$722,0),MATCH(R$6,'Res.Aux.'!$A$15:$AE$15,0)))</f>
        <v/>
      </c>
      <c r="S861" s="415" t="str">
        <f>IF($B861="-","",INDEX('Res.Aux.'!$A$12:$AE$722,MATCH($B861,'Res.Aux.'!$Y$12:$Y$722,0),MATCH(S$6,'Res.Aux.'!$A$15:$AE$15,0)))</f>
        <v/>
      </c>
      <c r="T861" s="415" t="str">
        <f>IF($B861="-","",INDEX('Res.Aux.'!$A$12:$AE$722,MATCH($B861,'Res.Aux.'!$Y$12:$Y$722,0),MATCH(T$6,'Res.Aux.'!$A$15:$AE$15,0)))</f>
        <v/>
      </c>
      <c r="U861" s="416" t="str">
        <f>IF($B861="-","",INDEX('Res.Aux.'!$A$12:$AE$722,MATCH($B861,'Res.Aux.'!$Y$12:$Y$722,0),MATCH(U$6,'Res.Aux.'!$A$15:$AE$15,0)))</f>
        <v/>
      </c>
      <c r="V861" s="417"/>
      <c r="W861" s="414" t="str">
        <f t="shared" si="238"/>
        <v>-</v>
      </c>
      <c r="X861" s="415" t="str">
        <f t="shared" si="239"/>
        <v>-</v>
      </c>
      <c r="Y861" s="415" t="str">
        <f t="shared" si="240"/>
        <v>-</v>
      </c>
      <c r="Z861" s="416" t="str">
        <f t="shared" si="241"/>
        <v>-</v>
      </c>
      <c r="AA861" s="417"/>
      <c r="AB861" s="414" t="str">
        <f t="shared" si="242"/>
        <v>-</v>
      </c>
      <c r="AC861" s="415" t="str">
        <f t="shared" si="243"/>
        <v>-</v>
      </c>
      <c r="AD861" s="415" t="str">
        <f t="shared" si="244"/>
        <v>-</v>
      </c>
      <c r="AE861" s="416" t="str">
        <f t="shared" si="245"/>
        <v>-</v>
      </c>
      <c r="AF861" s="417"/>
      <c r="AG861" s="410" t="str">
        <f t="shared" si="246"/>
        <v>-</v>
      </c>
      <c r="AH861" s="417"/>
      <c r="AI861" s="418" t="str">
        <f t="shared" si="247"/>
        <v>ù</v>
      </c>
      <c r="AJ861" s="419" t="str">
        <f t="shared" si="248"/>
        <v>~</v>
      </c>
      <c r="AK861" s="417"/>
      <c r="AL861" s="414" t="str">
        <f t="shared" si="249"/>
        <v>-</v>
      </c>
      <c r="AM861" s="416" t="str">
        <f t="shared" si="250"/>
        <v>-</v>
      </c>
    </row>
    <row r="862" spans="2:39" ht="15" x14ac:dyDescent="0.3">
      <c r="B862" s="400" t="str">
        <f>IF(MAX(B$7:B861)+1&gt;MAX('Res.Aux.'!$Y$23:$Y$722),"-",MAX(B$7:B861)+1)</f>
        <v>-</v>
      </c>
      <c r="C862" s="401" t="str">
        <f>IF($B862="-","",INDEX('Res.Aux.'!$A$12:$AE$722,MATCH($B862,'Res.Aux.'!$Y$12:$Y$722,0),MATCH(C$6,'Res.Aux.'!$A$14:$AE$14,0)))</f>
        <v/>
      </c>
      <c r="D862" s="402" t="str">
        <f t="shared" si="235"/>
        <v/>
      </c>
      <c r="E862" s="403" t="str">
        <f>IF($B862="-","",INDEX('Res.Aux.'!$A$12:$AE$722,MATCH($B862,'Res.Aux.'!$Y$12:$Y$722,0),MATCH(E$6,'Res.Aux.'!$A$14:$AE$14,0)))</f>
        <v/>
      </c>
      <c r="F862" s="402" t="str">
        <f t="shared" si="236"/>
        <v/>
      </c>
      <c r="G862" s="404" t="str">
        <f>IF($B862="-","",INDEX('Res.Aux.'!$A$12:$AE$722,MATCH($B862,'Res.Aux.'!$Y$12:$Y$722,0),MATCH(G$6,'Res.Aux.'!$A$14:$AE$14,0)))</f>
        <v/>
      </c>
      <c r="H862" s="405" t="str">
        <f>IF($B862="-","",Datos!$I$16)</f>
        <v/>
      </c>
      <c r="I862" s="406" t="str">
        <f>IF($C862="","",Datos!$G$16)</f>
        <v/>
      </c>
      <c r="J862" s="407" t="str">
        <f>IF($B862="-","",INDEX('Res.Aux.'!$A$12:$AE$722,MATCH($B862,'Res.Aux.'!$Y$12:$Y$722,0),MATCH(J$6,'Res.Aux.'!$A$14:$AE$14,0)))</f>
        <v/>
      </c>
      <c r="K862" s="408" t="str">
        <f>IF($C862="","",Datos!$H$26)</f>
        <v/>
      </c>
      <c r="L862" s="409" t="str">
        <f>IF($I862="","",INDEX(Datos!$D$25:$I$33,MATCH('G. VAR. MAKRO'!$M862,Datos!$E$25:$E$33,0),MATCH('G. VAR. MAKRO'!$L$6,Datos!$D$26:$I$26,0)))</f>
        <v/>
      </c>
      <c r="M862" s="407" t="str">
        <f>IF($I862="","",INDEX('Res.Aux.'!$A$12:$AE$722,MATCH($B862,'Res.Aux.'!$Y$12:$Y$722,0),MATCH(M$6,'Res.Aux.'!$A$22:$AE$22,0)))</f>
        <v/>
      </c>
      <c r="N862" s="410" t="str">
        <f>IF($B862="-","",INDEX('Res.Aux.'!$A$12:$AE$722,MATCH($B862,'Res.Aux.'!$Y$12:$Y$722,0),MATCH(N$6,'Res.Aux.'!$A$14:$AE$14,0)))</f>
        <v/>
      </c>
      <c r="O862" s="411"/>
      <c r="P862" s="412" t="str">
        <f t="shared" si="234"/>
        <v/>
      </c>
      <c r="Q862" s="413" t="str">
        <f t="shared" si="237"/>
        <v>ù</v>
      </c>
      <c r="R862" s="414" t="str">
        <f>IF($B862="-","",INDEX('Res.Aux.'!$A$12:$AE$722,MATCH($B862,'Res.Aux.'!$Y$12:$Y$722,0),MATCH(R$6,'Res.Aux.'!$A$15:$AE$15,0)))</f>
        <v/>
      </c>
      <c r="S862" s="415" t="str">
        <f>IF($B862="-","",INDEX('Res.Aux.'!$A$12:$AE$722,MATCH($B862,'Res.Aux.'!$Y$12:$Y$722,0),MATCH(S$6,'Res.Aux.'!$A$15:$AE$15,0)))</f>
        <v/>
      </c>
      <c r="T862" s="415" t="str">
        <f>IF($B862="-","",INDEX('Res.Aux.'!$A$12:$AE$722,MATCH($B862,'Res.Aux.'!$Y$12:$Y$722,0),MATCH(T$6,'Res.Aux.'!$A$15:$AE$15,0)))</f>
        <v/>
      </c>
      <c r="U862" s="416" t="str">
        <f>IF($B862="-","",INDEX('Res.Aux.'!$A$12:$AE$722,MATCH($B862,'Res.Aux.'!$Y$12:$Y$722,0),MATCH(U$6,'Res.Aux.'!$A$15:$AE$15,0)))</f>
        <v/>
      </c>
      <c r="V862" s="417"/>
      <c r="W862" s="414" t="str">
        <f t="shared" si="238"/>
        <v>-</v>
      </c>
      <c r="X862" s="415" t="str">
        <f t="shared" si="239"/>
        <v>-</v>
      </c>
      <c r="Y862" s="415" t="str">
        <f t="shared" si="240"/>
        <v>-</v>
      </c>
      <c r="Z862" s="416" t="str">
        <f t="shared" si="241"/>
        <v>-</v>
      </c>
      <c r="AA862" s="417"/>
      <c r="AB862" s="414" t="str">
        <f t="shared" si="242"/>
        <v>-</v>
      </c>
      <c r="AC862" s="415" t="str">
        <f t="shared" si="243"/>
        <v>-</v>
      </c>
      <c r="AD862" s="415" t="str">
        <f t="shared" si="244"/>
        <v>-</v>
      </c>
      <c r="AE862" s="416" t="str">
        <f t="shared" si="245"/>
        <v>-</v>
      </c>
      <c r="AF862" s="417"/>
      <c r="AG862" s="410" t="str">
        <f t="shared" si="246"/>
        <v>-</v>
      </c>
      <c r="AH862" s="417"/>
      <c r="AI862" s="418" t="str">
        <f t="shared" si="247"/>
        <v>ù</v>
      </c>
      <c r="AJ862" s="419" t="str">
        <f t="shared" si="248"/>
        <v>~</v>
      </c>
      <c r="AK862" s="417"/>
      <c r="AL862" s="414" t="str">
        <f t="shared" si="249"/>
        <v>-</v>
      </c>
      <c r="AM862" s="416" t="str">
        <f t="shared" si="250"/>
        <v>-</v>
      </c>
    </row>
    <row r="863" spans="2:39" ht="15" x14ac:dyDescent="0.3">
      <c r="B863" s="400" t="str">
        <f>IF(MAX(B$7:B862)+1&gt;MAX('Res.Aux.'!$Y$23:$Y$722),"-",MAX(B$7:B862)+1)</f>
        <v>-</v>
      </c>
      <c r="C863" s="401" t="str">
        <f>IF($B863="-","",INDEX('Res.Aux.'!$A$12:$AE$722,MATCH($B863,'Res.Aux.'!$Y$12:$Y$722,0),MATCH(C$6,'Res.Aux.'!$A$14:$AE$14,0)))</f>
        <v/>
      </c>
      <c r="D863" s="402" t="str">
        <f t="shared" si="235"/>
        <v/>
      </c>
      <c r="E863" s="403" t="str">
        <f>IF($B863="-","",INDEX('Res.Aux.'!$A$12:$AE$722,MATCH($B863,'Res.Aux.'!$Y$12:$Y$722,0),MATCH(E$6,'Res.Aux.'!$A$14:$AE$14,0)))</f>
        <v/>
      </c>
      <c r="F863" s="402" t="str">
        <f t="shared" si="236"/>
        <v/>
      </c>
      <c r="G863" s="404" t="str">
        <f>IF($B863="-","",INDEX('Res.Aux.'!$A$12:$AE$722,MATCH($B863,'Res.Aux.'!$Y$12:$Y$722,0),MATCH(G$6,'Res.Aux.'!$A$14:$AE$14,0)))</f>
        <v/>
      </c>
      <c r="H863" s="405" t="str">
        <f>IF($B863="-","",Datos!$I$16)</f>
        <v/>
      </c>
      <c r="I863" s="406" t="str">
        <f>IF($C863="","",Datos!$G$16)</f>
        <v/>
      </c>
      <c r="J863" s="407" t="str">
        <f>IF($B863="-","",INDEX('Res.Aux.'!$A$12:$AE$722,MATCH($B863,'Res.Aux.'!$Y$12:$Y$722,0),MATCH(J$6,'Res.Aux.'!$A$14:$AE$14,0)))</f>
        <v/>
      </c>
      <c r="K863" s="408" t="str">
        <f>IF($C863="","",Datos!$H$26)</f>
        <v/>
      </c>
      <c r="L863" s="409" t="str">
        <f>IF($I863="","",INDEX(Datos!$D$25:$I$33,MATCH('G. VAR. MAKRO'!$M863,Datos!$E$25:$E$33,0),MATCH('G. VAR. MAKRO'!$L$6,Datos!$D$26:$I$26,0)))</f>
        <v/>
      </c>
      <c r="M863" s="407" t="str">
        <f>IF($I863="","",INDEX('Res.Aux.'!$A$12:$AE$722,MATCH($B863,'Res.Aux.'!$Y$12:$Y$722,0),MATCH(M$6,'Res.Aux.'!$A$22:$AE$22,0)))</f>
        <v/>
      </c>
      <c r="N863" s="410" t="str">
        <f>IF($B863="-","",INDEX('Res.Aux.'!$A$12:$AE$722,MATCH($B863,'Res.Aux.'!$Y$12:$Y$722,0),MATCH(N$6,'Res.Aux.'!$A$14:$AE$14,0)))</f>
        <v/>
      </c>
      <c r="O863" s="411"/>
      <c r="P863" s="412" t="str">
        <f t="shared" si="234"/>
        <v/>
      </c>
      <c r="Q863" s="413" t="str">
        <f t="shared" si="237"/>
        <v>ù</v>
      </c>
      <c r="R863" s="414" t="str">
        <f>IF($B863="-","",INDEX('Res.Aux.'!$A$12:$AE$722,MATCH($B863,'Res.Aux.'!$Y$12:$Y$722,0),MATCH(R$6,'Res.Aux.'!$A$15:$AE$15,0)))</f>
        <v/>
      </c>
      <c r="S863" s="415" t="str">
        <f>IF($B863="-","",INDEX('Res.Aux.'!$A$12:$AE$722,MATCH($B863,'Res.Aux.'!$Y$12:$Y$722,0),MATCH(S$6,'Res.Aux.'!$A$15:$AE$15,0)))</f>
        <v/>
      </c>
      <c r="T863" s="415" t="str">
        <f>IF($B863="-","",INDEX('Res.Aux.'!$A$12:$AE$722,MATCH($B863,'Res.Aux.'!$Y$12:$Y$722,0),MATCH(T$6,'Res.Aux.'!$A$15:$AE$15,0)))</f>
        <v/>
      </c>
      <c r="U863" s="416" t="str">
        <f>IF($B863="-","",INDEX('Res.Aux.'!$A$12:$AE$722,MATCH($B863,'Res.Aux.'!$Y$12:$Y$722,0),MATCH(U$6,'Res.Aux.'!$A$15:$AE$15,0)))</f>
        <v/>
      </c>
      <c r="V863" s="417"/>
      <c r="W863" s="414" t="str">
        <f t="shared" si="238"/>
        <v>-</v>
      </c>
      <c r="X863" s="415" t="str">
        <f t="shared" si="239"/>
        <v>-</v>
      </c>
      <c r="Y863" s="415" t="str">
        <f t="shared" si="240"/>
        <v>-</v>
      </c>
      <c r="Z863" s="416" t="str">
        <f t="shared" si="241"/>
        <v>-</v>
      </c>
      <c r="AA863" s="417"/>
      <c r="AB863" s="414" t="str">
        <f t="shared" si="242"/>
        <v>-</v>
      </c>
      <c r="AC863" s="415" t="str">
        <f t="shared" si="243"/>
        <v>-</v>
      </c>
      <c r="AD863" s="415" t="str">
        <f t="shared" si="244"/>
        <v>-</v>
      </c>
      <c r="AE863" s="416" t="str">
        <f t="shared" si="245"/>
        <v>-</v>
      </c>
      <c r="AF863" s="417"/>
      <c r="AG863" s="410" t="str">
        <f t="shared" si="246"/>
        <v>-</v>
      </c>
      <c r="AH863" s="417"/>
      <c r="AI863" s="418" t="str">
        <f t="shared" si="247"/>
        <v>ù</v>
      </c>
      <c r="AJ863" s="419" t="str">
        <f t="shared" si="248"/>
        <v>~</v>
      </c>
      <c r="AK863" s="417"/>
      <c r="AL863" s="414" t="str">
        <f t="shared" si="249"/>
        <v>-</v>
      </c>
      <c r="AM863" s="416" t="str">
        <f t="shared" si="250"/>
        <v>-</v>
      </c>
    </row>
    <row r="864" spans="2:39" ht="15" x14ac:dyDescent="0.3">
      <c r="B864" s="400" t="str">
        <f>IF(MAX(B$7:B863)+1&gt;MAX('Res.Aux.'!$Y$23:$Y$722),"-",MAX(B$7:B863)+1)</f>
        <v>-</v>
      </c>
      <c r="C864" s="401" t="str">
        <f>IF($B864="-","",INDEX('Res.Aux.'!$A$12:$AE$722,MATCH($B864,'Res.Aux.'!$Y$12:$Y$722,0),MATCH(C$6,'Res.Aux.'!$A$14:$AE$14,0)))</f>
        <v/>
      </c>
      <c r="D864" s="402" t="str">
        <f t="shared" si="235"/>
        <v/>
      </c>
      <c r="E864" s="403" t="str">
        <f>IF($B864="-","",INDEX('Res.Aux.'!$A$12:$AE$722,MATCH($B864,'Res.Aux.'!$Y$12:$Y$722,0),MATCH(E$6,'Res.Aux.'!$A$14:$AE$14,0)))</f>
        <v/>
      </c>
      <c r="F864" s="402" t="str">
        <f t="shared" si="236"/>
        <v/>
      </c>
      <c r="G864" s="404" t="str">
        <f>IF($B864="-","",INDEX('Res.Aux.'!$A$12:$AE$722,MATCH($B864,'Res.Aux.'!$Y$12:$Y$722,0),MATCH(G$6,'Res.Aux.'!$A$14:$AE$14,0)))</f>
        <v/>
      </c>
      <c r="H864" s="405" t="str">
        <f>IF($B864="-","",Datos!$I$16)</f>
        <v/>
      </c>
      <c r="I864" s="406" t="str">
        <f>IF($C864="","",Datos!$G$16)</f>
        <v/>
      </c>
      <c r="J864" s="407" t="str">
        <f>IF($B864="-","",INDEX('Res.Aux.'!$A$12:$AE$722,MATCH($B864,'Res.Aux.'!$Y$12:$Y$722,0),MATCH(J$6,'Res.Aux.'!$A$14:$AE$14,0)))</f>
        <v/>
      </c>
      <c r="K864" s="408" t="str">
        <f>IF($C864="","",Datos!$H$26)</f>
        <v/>
      </c>
      <c r="L864" s="409" t="str">
        <f>IF($I864="","",INDEX(Datos!$D$25:$I$33,MATCH('G. VAR. MAKRO'!$M864,Datos!$E$25:$E$33,0),MATCH('G. VAR. MAKRO'!$L$6,Datos!$D$26:$I$26,0)))</f>
        <v/>
      </c>
      <c r="M864" s="407" t="str">
        <f>IF($I864="","",INDEX('Res.Aux.'!$A$12:$AE$722,MATCH($B864,'Res.Aux.'!$Y$12:$Y$722,0),MATCH(M$6,'Res.Aux.'!$A$22:$AE$22,0)))</f>
        <v/>
      </c>
      <c r="N864" s="410" t="str">
        <f>IF($B864="-","",INDEX('Res.Aux.'!$A$12:$AE$722,MATCH($B864,'Res.Aux.'!$Y$12:$Y$722,0),MATCH(N$6,'Res.Aux.'!$A$14:$AE$14,0)))</f>
        <v/>
      </c>
      <c r="O864" s="411"/>
      <c r="P864" s="412" t="str">
        <f t="shared" si="234"/>
        <v/>
      </c>
      <c r="Q864" s="413" t="str">
        <f t="shared" si="237"/>
        <v>ù</v>
      </c>
      <c r="R864" s="414" t="str">
        <f>IF($B864="-","",INDEX('Res.Aux.'!$A$12:$AE$722,MATCH($B864,'Res.Aux.'!$Y$12:$Y$722,0),MATCH(R$6,'Res.Aux.'!$A$15:$AE$15,0)))</f>
        <v/>
      </c>
      <c r="S864" s="415" t="str">
        <f>IF($B864="-","",INDEX('Res.Aux.'!$A$12:$AE$722,MATCH($B864,'Res.Aux.'!$Y$12:$Y$722,0),MATCH(S$6,'Res.Aux.'!$A$15:$AE$15,0)))</f>
        <v/>
      </c>
      <c r="T864" s="415" t="str">
        <f>IF($B864="-","",INDEX('Res.Aux.'!$A$12:$AE$722,MATCH($B864,'Res.Aux.'!$Y$12:$Y$722,0),MATCH(T$6,'Res.Aux.'!$A$15:$AE$15,0)))</f>
        <v/>
      </c>
      <c r="U864" s="416" t="str">
        <f>IF($B864="-","",INDEX('Res.Aux.'!$A$12:$AE$722,MATCH($B864,'Res.Aux.'!$Y$12:$Y$722,0),MATCH(U$6,'Res.Aux.'!$A$15:$AE$15,0)))</f>
        <v/>
      </c>
      <c r="V864" s="417"/>
      <c r="W864" s="414" t="str">
        <f t="shared" si="238"/>
        <v>-</v>
      </c>
      <c r="X864" s="415" t="str">
        <f t="shared" si="239"/>
        <v>-</v>
      </c>
      <c r="Y864" s="415" t="str">
        <f t="shared" si="240"/>
        <v>-</v>
      </c>
      <c r="Z864" s="416" t="str">
        <f t="shared" si="241"/>
        <v>-</v>
      </c>
      <c r="AA864" s="417"/>
      <c r="AB864" s="414" t="str">
        <f t="shared" si="242"/>
        <v>-</v>
      </c>
      <c r="AC864" s="415" t="str">
        <f t="shared" si="243"/>
        <v>-</v>
      </c>
      <c r="AD864" s="415" t="str">
        <f t="shared" si="244"/>
        <v>-</v>
      </c>
      <c r="AE864" s="416" t="str">
        <f t="shared" si="245"/>
        <v>-</v>
      </c>
      <c r="AF864" s="417"/>
      <c r="AG864" s="410" t="str">
        <f t="shared" si="246"/>
        <v>-</v>
      </c>
      <c r="AH864" s="417"/>
      <c r="AI864" s="418" t="str">
        <f t="shared" si="247"/>
        <v>ù</v>
      </c>
      <c r="AJ864" s="419" t="str">
        <f t="shared" si="248"/>
        <v>~</v>
      </c>
      <c r="AK864" s="417"/>
      <c r="AL864" s="414" t="str">
        <f t="shared" si="249"/>
        <v>-</v>
      </c>
      <c r="AM864" s="416" t="str">
        <f t="shared" si="250"/>
        <v>-</v>
      </c>
    </row>
    <row r="865" spans="2:39" ht="15" x14ac:dyDescent="0.3">
      <c r="B865" s="400" t="str">
        <f>IF(MAX(B$7:B864)+1&gt;MAX('Res.Aux.'!$Y$23:$Y$722),"-",MAX(B$7:B864)+1)</f>
        <v>-</v>
      </c>
      <c r="C865" s="401" t="str">
        <f>IF($B865="-","",INDEX('Res.Aux.'!$A$12:$AE$722,MATCH($B865,'Res.Aux.'!$Y$12:$Y$722,0),MATCH(C$6,'Res.Aux.'!$A$14:$AE$14,0)))</f>
        <v/>
      </c>
      <c r="D865" s="402" t="str">
        <f t="shared" si="235"/>
        <v/>
      </c>
      <c r="E865" s="403" t="str">
        <f>IF($B865="-","",INDEX('Res.Aux.'!$A$12:$AE$722,MATCH($B865,'Res.Aux.'!$Y$12:$Y$722,0),MATCH(E$6,'Res.Aux.'!$A$14:$AE$14,0)))</f>
        <v/>
      </c>
      <c r="F865" s="402" t="str">
        <f t="shared" si="236"/>
        <v/>
      </c>
      <c r="G865" s="404" t="str">
        <f>IF($B865="-","",INDEX('Res.Aux.'!$A$12:$AE$722,MATCH($B865,'Res.Aux.'!$Y$12:$Y$722,0),MATCH(G$6,'Res.Aux.'!$A$14:$AE$14,0)))</f>
        <v/>
      </c>
      <c r="H865" s="405" t="str">
        <f>IF($B865="-","",Datos!$I$16)</f>
        <v/>
      </c>
      <c r="I865" s="406" t="str">
        <f>IF($C865="","",Datos!$G$16)</f>
        <v/>
      </c>
      <c r="J865" s="407" t="str">
        <f>IF($B865="-","",INDEX('Res.Aux.'!$A$12:$AE$722,MATCH($B865,'Res.Aux.'!$Y$12:$Y$722,0),MATCH(J$6,'Res.Aux.'!$A$14:$AE$14,0)))</f>
        <v/>
      </c>
      <c r="K865" s="408" t="str">
        <f>IF($C865="","",Datos!$H$26)</f>
        <v/>
      </c>
      <c r="L865" s="409" t="str">
        <f>IF($I865="","",INDEX(Datos!$D$25:$I$33,MATCH('G. VAR. MAKRO'!$M865,Datos!$E$25:$E$33,0),MATCH('G. VAR. MAKRO'!$L$6,Datos!$D$26:$I$26,0)))</f>
        <v/>
      </c>
      <c r="M865" s="407" t="str">
        <f>IF($I865="","",INDEX('Res.Aux.'!$A$12:$AE$722,MATCH($B865,'Res.Aux.'!$Y$12:$Y$722,0),MATCH(M$6,'Res.Aux.'!$A$22:$AE$22,0)))</f>
        <v/>
      </c>
      <c r="N865" s="410" t="str">
        <f>IF($B865="-","",INDEX('Res.Aux.'!$A$12:$AE$722,MATCH($B865,'Res.Aux.'!$Y$12:$Y$722,0),MATCH(N$6,'Res.Aux.'!$A$14:$AE$14,0)))</f>
        <v/>
      </c>
      <c r="O865" s="411"/>
      <c r="P865" s="412" t="str">
        <f t="shared" si="234"/>
        <v/>
      </c>
      <c r="Q865" s="413" t="str">
        <f t="shared" si="237"/>
        <v>ù</v>
      </c>
      <c r="R865" s="414" t="str">
        <f>IF($B865="-","",INDEX('Res.Aux.'!$A$12:$AE$722,MATCH($B865,'Res.Aux.'!$Y$12:$Y$722,0),MATCH(R$6,'Res.Aux.'!$A$15:$AE$15,0)))</f>
        <v/>
      </c>
      <c r="S865" s="415" t="str">
        <f>IF($B865="-","",INDEX('Res.Aux.'!$A$12:$AE$722,MATCH($B865,'Res.Aux.'!$Y$12:$Y$722,0),MATCH(S$6,'Res.Aux.'!$A$15:$AE$15,0)))</f>
        <v/>
      </c>
      <c r="T865" s="415" t="str">
        <f>IF($B865="-","",INDEX('Res.Aux.'!$A$12:$AE$722,MATCH($B865,'Res.Aux.'!$Y$12:$Y$722,0),MATCH(T$6,'Res.Aux.'!$A$15:$AE$15,0)))</f>
        <v/>
      </c>
      <c r="U865" s="416" t="str">
        <f>IF($B865="-","",INDEX('Res.Aux.'!$A$12:$AE$722,MATCH($B865,'Res.Aux.'!$Y$12:$Y$722,0),MATCH(U$6,'Res.Aux.'!$A$15:$AE$15,0)))</f>
        <v/>
      </c>
      <c r="V865" s="417"/>
      <c r="W865" s="414" t="str">
        <f t="shared" si="238"/>
        <v>-</v>
      </c>
      <c r="X865" s="415" t="str">
        <f t="shared" si="239"/>
        <v>-</v>
      </c>
      <c r="Y865" s="415" t="str">
        <f t="shared" si="240"/>
        <v>-</v>
      </c>
      <c r="Z865" s="416" t="str">
        <f t="shared" si="241"/>
        <v>-</v>
      </c>
      <c r="AA865" s="417"/>
      <c r="AB865" s="414" t="str">
        <f t="shared" si="242"/>
        <v>-</v>
      </c>
      <c r="AC865" s="415" t="str">
        <f t="shared" si="243"/>
        <v>-</v>
      </c>
      <c r="AD865" s="415" t="str">
        <f t="shared" si="244"/>
        <v>-</v>
      </c>
      <c r="AE865" s="416" t="str">
        <f t="shared" si="245"/>
        <v>-</v>
      </c>
      <c r="AF865" s="417"/>
      <c r="AG865" s="410" t="str">
        <f t="shared" si="246"/>
        <v>-</v>
      </c>
      <c r="AH865" s="417"/>
      <c r="AI865" s="418" t="str">
        <f t="shared" si="247"/>
        <v>ù</v>
      </c>
      <c r="AJ865" s="419" t="str">
        <f t="shared" si="248"/>
        <v>~</v>
      </c>
      <c r="AK865" s="417"/>
      <c r="AL865" s="414" t="str">
        <f t="shared" si="249"/>
        <v>-</v>
      </c>
      <c r="AM865" s="416" t="str">
        <f t="shared" si="250"/>
        <v>-</v>
      </c>
    </row>
    <row r="866" spans="2:39" ht="15" x14ac:dyDescent="0.3">
      <c r="B866" s="400" t="str">
        <f>IF(MAX(B$7:B865)+1&gt;MAX('Res.Aux.'!$Y$23:$Y$722),"-",MAX(B$7:B865)+1)</f>
        <v>-</v>
      </c>
      <c r="C866" s="401" t="str">
        <f>IF($B866="-","",INDEX('Res.Aux.'!$A$12:$AE$722,MATCH($B866,'Res.Aux.'!$Y$12:$Y$722,0),MATCH(C$6,'Res.Aux.'!$A$14:$AE$14,0)))</f>
        <v/>
      </c>
      <c r="D866" s="402" t="str">
        <f t="shared" si="235"/>
        <v/>
      </c>
      <c r="E866" s="403" t="str">
        <f>IF($B866="-","",INDEX('Res.Aux.'!$A$12:$AE$722,MATCH($B866,'Res.Aux.'!$Y$12:$Y$722,0),MATCH(E$6,'Res.Aux.'!$A$14:$AE$14,0)))</f>
        <v/>
      </c>
      <c r="F866" s="402" t="str">
        <f t="shared" si="236"/>
        <v/>
      </c>
      <c r="G866" s="404" t="str">
        <f>IF($B866="-","",INDEX('Res.Aux.'!$A$12:$AE$722,MATCH($B866,'Res.Aux.'!$Y$12:$Y$722,0),MATCH(G$6,'Res.Aux.'!$A$14:$AE$14,0)))</f>
        <v/>
      </c>
      <c r="H866" s="405" t="str">
        <f>IF($B866="-","",Datos!$I$16)</f>
        <v/>
      </c>
      <c r="I866" s="406" t="str">
        <f>IF($C866="","",Datos!$G$16)</f>
        <v/>
      </c>
      <c r="J866" s="407" t="str">
        <f>IF($B866="-","",INDEX('Res.Aux.'!$A$12:$AE$722,MATCH($B866,'Res.Aux.'!$Y$12:$Y$722,0),MATCH(J$6,'Res.Aux.'!$A$14:$AE$14,0)))</f>
        <v/>
      </c>
      <c r="K866" s="408" t="str">
        <f>IF($C866="","",Datos!$H$26)</f>
        <v/>
      </c>
      <c r="L866" s="409" t="str">
        <f>IF($I866="","",INDEX(Datos!$D$25:$I$33,MATCH('G. VAR. MAKRO'!$M866,Datos!$E$25:$E$33,0),MATCH('G. VAR. MAKRO'!$L$6,Datos!$D$26:$I$26,0)))</f>
        <v/>
      </c>
      <c r="M866" s="407" t="str">
        <f>IF($I866="","",INDEX('Res.Aux.'!$A$12:$AE$722,MATCH($B866,'Res.Aux.'!$Y$12:$Y$722,0),MATCH(M$6,'Res.Aux.'!$A$22:$AE$22,0)))</f>
        <v/>
      </c>
      <c r="N866" s="410" t="str">
        <f>IF($B866="-","",INDEX('Res.Aux.'!$A$12:$AE$722,MATCH($B866,'Res.Aux.'!$Y$12:$Y$722,0),MATCH(N$6,'Res.Aux.'!$A$14:$AE$14,0)))</f>
        <v/>
      </c>
      <c r="O866" s="411"/>
      <c r="P866" s="412" t="str">
        <f t="shared" si="234"/>
        <v/>
      </c>
      <c r="Q866" s="413" t="str">
        <f t="shared" si="237"/>
        <v>ù</v>
      </c>
      <c r="R866" s="414" t="str">
        <f>IF($B866="-","",INDEX('Res.Aux.'!$A$12:$AE$722,MATCH($B866,'Res.Aux.'!$Y$12:$Y$722,0),MATCH(R$6,'Res.Aux.'!$A$15:$AE$15,0)))</f>
        <v/>
      </c>
      <c r="S866" s="415" t="str">
        <f>IF($B866="-","",INDEX('Res.Aux.'!$A$12:$AE$722,MATCH($B866,'Res.Aux.'!$Y$12:$Y$722,0),MATCH(S$6,'Res.Aux.'!$A$15:$AE$15,0)))</f>
        <v/>
      </c>
      <c r="T866" s="415" t="str">
        <f>IF($B866="-","",INDEX('Res.Aux.'!$A$12:$AE$722,MATCH($B866,'Res.Aux.'!$Y$12:$Y$722,0),MATCH(T$6,'Res.Aux.'!$A$15:$AE$15,0)))</f>
        <v/>
      </c>
      <c r="U866" s="416" t="str">
        <f>IF($B866="-","",INDEX('Res.Aux.'!$A$12:$AE$722,MATCH($B866,'Res.Aux.'!$Y$12:$Y$722,0),MATCH(U$6,'Res.Aux.'!$A$15:$AE$15,0)))</f>
        <v/>
      </c>
      <c r="V866" s="417"/>
      <c r="W866" s="414" t="str">
        <f t="shared" si="238"/>
        <v>-</v>
      </c>
      <c r="X866" s="415" t="str">
        <f t="shared" si="239"/>
        <v>-</v>
      </c>
      <c r="Y866" s="415" t="str">
        <f t="shared" si="240"/>
        <v>-</v>
      </c>
      <c r="Z866" s="416" t="str">
        <f t="shared" si="241"/>
        <v>-</v>
      </c>
      <c r="AA866" s="417"/>
      <c r="AB866" s="414" t="str">
        <f t="shared" si="242"/>
        <v>-</v>
      </c>
      <c r="AC866" s="415" t="str">
        <f t="shared" si="243"/>
        <v>-</v>
      </c>
      <c r="AD866" s="415" t="str">
        <f t="shared" si="244"/>
        <v>-</v>
      </c>
      <c r="AE866" s="416" t="str">
        <f t="shared" si="245"/>
        <v>-</v>
      </c>
      <c r="AF866" s="417"/>
      <c r="AG866" s="410" t="str">
        <f t="shared" si="246"/>
        <v>-</v>
      </c>
      <c r="AH866" s="417"/>
      <c r="AI866" s="418" t="str">
        <f t="shared" si="247"/>
        <v>ù</v>
      </c>
      <c r="AJ866" s="419" t="str">
        <f t="shared" si="248"/>
        <v>~</v>
      </c>
      <c r="AK866" s="417"/>
      <c r="AL866" s="414" t="str">
        <f t="shared" si="249"/>
        <v>-</v>
      </c>
      <c r="AM866" s="416" t="str">
        <f t="shared" si="250"/>
        <v>-</v>
      </c>
    </row>
    <row r="867" spans="2:39" ht="15" x14ac:dyDescent="0.3">
      <c r="B867" s="400" t="str">
        <f>IF(MAX(B$7:B866)+1&gt;MAX('Res.Aux.'!$Y$23:$Y$722),"-",MAX(B$7:B866)+1)</f>
        <v>-</v>
      </c>
      <c r="C867" s="401" t="str">
        <f>IF($B867="-","",INDEX('Res.Aux.'!$A$12:$AE$722,MATCH($B867,'Res.Aux.'!$Y$12:$Y$722,0),MATCH(C$6,'Res.Aux.'!$A$14:$AE$14,0)))</f>
        <v/>
      </c>
      <c r="D867" s="402" t="str">
        <f t="shared" si="235"/>
        <v/>
      </c>
      <c r="E867" s="403" t="str">
        <f>IF($B867="-","",INDEX('Res.Aux.'!$A$12:$AE$722,MATCH($B867,'Res.Aux.'!$Y$12:$Y$722,0),MATCH(E$6,'Res.Aux.'!$A$14:$AE$14,0)))</f>
        <v/>
      </c>
      <c r="F867" s="402" t="str">
        <f t="shared" si="236"/>
        <v/>
      </c>
      <c r="G867" s="404" t="str">
        <f>IF($B867="-","",INDEX('Res.Aux.'!$A$12:$AE$722,MATCH($B867,'Res.Aux.'!$Y$12:$Y$722,0),MATCH(G$6,'Res.Aux.'!$A$14:$AE$14,0)))</f>
        <v/>
      </c>
      <c r="H867" s="405" t="str">
        <f>IF($B867="-","",Datos!$I$16)</f>
        <v/>
      </c>
      <c r="I867" s="406" t="str">
        <f>IF($C867="","",Datos!$G$16)</f>
        <v/>
      </c>
      <c r="J867" s="407" t="str">
        <f>IF($B867="-","",INDEX('Res.Aux.'!$A$12:$AE$722,MATCH($B867,'Res.Aux.'!$Y$12:$Y$722,0),MATCH(J$6,'Res.Aux.'!$A$14:$AE$14,0)))</f>
        <v/>
      </c>
      <c r="K867" s="408" t="str">
        <f>IF($C867="","",Datos!$H$26)</f>
        <v/>
      </c>
      <c r="L867" s="409" t="str">
        <f>IF($I867="","",INDEX(Datos!$D$25:$I$33,MATCH('G. VAR. MAKRO'!$M867,Datos!$E$25:$E$33,0),MATCH('G. VAR. MAKRO'!$L$6,Datos!$D$26:$I$26,0)))</f>
        <v/>
      </c>
      <c r="M867" s="407" t="str">
        <f>IF($I867="","",INDEX('Res.Aux.'!$A$12:$AE$722,MATCH($B867,'Res.Aux.'!$Y$12:$Y$722,0),MATCH(M$6,'Res.Aux.'!$A$22:$AE$22,0)))</f>
        <v/>
      </c>
      <c r="N867" s="410" t="str">
        <f>IF($B867="-","",INDEX('Res.Aux.'!$A$12:$AE$722,MATCH($B867,'Res.Aux.'!$Y$12:$Y$722,0),MATCH(N$6,'Res.Aux.'!$A$14:$AE$14,0)))</f>
        <v/>
      </c>
      <c r="O867" s="411"/>
      <c r="P867" s="412" t="str">
        <f t="shared" si="234"/>
        <v/>
      </c>
      <c r="Q867" s="413" t="str">
        <f t="shared" si="237"/>
        <v>ù</v>
      </c>
      <c r="R867" s="414" t="str">
        <f>IF($B867="-","",INDEX('Res.Aux.'!$A$12:$AE$722,MATCH($B867,'Res.Aux.'!$Y$12:$Y$722,0),MATCH(R$6,'Res.Aux.'!$A$15:$AE$15,0)))</f>
        <v/>
      </c>
      <c r="S867" s="415" t="str">
        <f>IF($B867="-","",INDEX('Res.Aux.'!$A$12:$AE$722,MATCH($B867,'Res.Aux.'!$Y$12:$Y$722,0),MATCH(S$6,'Res.Aux.'!$A$15:$AE$15,0)))</f>
        <v/>
      </c>
      <c r="T867" s="415" t="str">
        <f>IF($B867="-","",INDEX('Res.Aux.'!$A$12:$AE$722,MATCH($B867,'Res.Aux.'!$Y$12:$Y$722,0),MATCH(T$6,'Res.Aux.'!$A$15:$AE$15,0)))</f>
        <v/>
      </c>
      <c r="U867" s="416" t="str">
        <f>IF($B867="-","",INDEX('Res.Aux.'!$A$12:$AE$722,MATCH($B867,'Res.Aux.'!$Y$12:$Y$722,0),MATCH(U$6,'Res.Aux.'!$A$15:$AE$15,0)))</f>
        <v/>
      </c>
      <c r="V867" s="417"/>
      <c r="W867" s="414" t="str">
        <f t="shared" si="238"/>
        <v>-</v>
      </c>
      <c r="X867" s="415" t="str">
        <f t="shared" si="239"/>
        <v>-</v>
      </c>
      <c r="Y867" s="415" t="str">
        <f t="shared" si="240"/>
        <v>-</v>
      </c>
      <c r="Z867" s="416" t="str">
        <f t="shared" si="241"/>
        <v>-</v>
      </c>
      <c r="AA867" s="417"/>
      <c r="AB867" s="414" t="str">
        <f t="shared" si="242"/>
        <v>-</v>
      </c>
      <c r="AC867" s="415" t="str">
        <f t="shared" si="243"/>
        <v>-</v>
      </c>
      <c r="AD867" s="415" t="str">
        <f t="shared" si="244"/>
        <v>-</v>
      </c>
      <c r="AE867" s="416" t="str">
        <f t="shared" si="245"/>
        <v>-</v>
      </c>
      <c r="AF867" s="417"/>
      <c r="AG867" s="410" t="str">
        <f t="shared" si="246"/>
        <v>-</v>
      </c>
      <c r="AH867" s="417"/>
      <c r="AI867" s="418" t="str">
        <f t="shared" si="247"/>
        <v>ù</v>
      </c>
      <c r="AJ867" s="419" t="str">
        <f t="shared" si="248"/>
        <v>~</v>
      </c>
      <c r="AK867" s="417"/>
      <c r="AL867" s="414" t="str">
        <f t="shared" si="249"/>
        <v>-</v>
      </c>
      <c r="AM867" s="416" t="str">
        <f t="shared" si="250"/>
        <v>-</v>
      </c>
    </row>
    <row r="868" spans="2:39" ht="15" x14ac:dyDescent="0.3">
      <c r="B868" s="400" t="str">
        <f>IF(MAX(B$7:B867)+1&gt;MAX('Res.Aux.'!$Y$23:$Y$722),"-",MAX(B$7:B867)+1)</f>
        <v>-</v>
      </c>
      <c r="C868" s="401" t="str">
        <f>IF($B868="-","",INDEX('Res.Aux.'!$A$12:$AE$722,MATCH($B868,'Res.Aux.'!$Y$12:$Y$722,0),MATCH(C$6,'Res.Aux.'!$A$14:$AE$14,0)))</f>
        <v/>
      </c>
      <c r="D868" s="402" t="str">
        <f t="shared" si="235"/>
        <v/>
      </c>
      <c r="E868" s="403" t="str">
        <f>IF($B868="-","",INDEX('Res.Aux.'!$A$12:$AE$722,MATCH($B868,'Res.Aux.'!$Y$12:$Y$722,0),MATCH(E$6,'Res.Aux.'!$A$14:$AE$14,0)))</f>
        <v/>
      </c>
      <c r="F868" s="402" t="str">
        <f t="shared" si="236"/>
        <v/>
      </c>
      <c r="G868" s="404" t="str">
        <f>IF($B868="-","",INDEX('Res.Aux.'!$A$12:$AE$722,MATCH($B868,'Res.Aux.'!$Y$12:$Y$722,0),MATCH(G$6,'Res.Aux.'!$A$14:$AE$14,0)))</f>
        <v/>
      </c>
      <c r="H868" s="405" t="str">
        <f>IF($B868="-","",Datos!$I$16)</f>
        <v/>
      </c>
      <c r="I868" s="406" t="str">
        <f>IF($C868="","",Datos!$G$16)</f>
        <v/>
      </c>
      <c r="J868" s="407" t="str">
        <f>IF($B868="-","",INDEX('Res.Aux.'!$A$12:$AE$722,MATCH($B868,'Res.Aux.'!$Y$12:$Y$722,0),MATCH(J$6,'Res.Aux.'!$A$14:$AE$14,0)))</f>
        <v/>
      </c>
      <c r="K868" s="408" t="str">
        <f>IF($C868="","",Datos!$H$26)</f>
        <v/>
      </c>
      <c r="L868" s="409" t="str">
        <f>IF($I868="","",INDEX(Datos!$D$25:$I$33,MATCH('G. VAR. MAKRO'!$M868,Datos!$E$25:$E$33,0),MATCH('G. VAR. MAKRO'!$L$6,Datos!$D$26:$I$26,0)))</f>
        <v/>
      </c>
      <c r="M868" s="407" t="str">
        <f>IF($I868="","",INDEX('Res.Aux.'!$A$12:$AE$722,MATCH($B868,'Res.Aux.'!$Y$12:$Y$722,0),MATCH(M$6,'Res.Aux.'!$A$22:$AE$22,0)))</f>
        <v/>
      </c>
      <c r="N868" s="410" t="str">
        <f>IF($B868="-","",INDEX('Res.Aux.'!$A$12:$AE$722,MATCH($B868,'Res.Aux.'!$Y$12:$Y$722,0),MATCH(N$6,'Res.Aux.'!$A$14:$AE$14,0)))</f>
        <v/>
      </c>
      <c r="O868" s="411"/>
      <c r="P868" s="412" t="str">
        <f t="shared" si="234"/>
        <v/>
      </c>
      <c r="Q868" s="413" t="str">
        <f t="shared" si="237"/>
        <v>ù</v>
      </c>
      <c r="R868" s="414" t="str">
        <f>IF($B868="-","",INDEX('Res.Aux.'!$A$12:$AE$722,MATCH($B868,'Res.Aux.'!$Y$12:$Y$722,0),MATCH(R$6,'Res.Aux.'!$A$15:$AE$15,0)))</f>
        <v/>
      </c>
      <c r="S868" s="415" t="str">
        <f>IF($B868="-","",INDEX('Res.Aux.'!$A$12:$AE$722,MATCH($B868,'Res.Aux.'!$Y$12:$Y$722,0),MATCH(S$6,'Res.Aux.'!$A$15:$AE$15,0)))</f>
        <v/>
      </c>
      <c r="T868" s="415" t="str">
        <f>IF($B868="-","",INDEX('Res.Aux.'!$A$12:$AE$722,MATCH($B868,'Res.Aux.'!$Y$12:$Y$722,0),MATCH(T$6,'Res.Aux.'!$A$15:$AE$15,0)))</f>
        <v/>
      </c>
      <c r="U868" s="416" t="str">
        <f>IF($B868="-","",INDEX('Res.Aux.'!$A$12:$AE$722,MATCH($B868,'Res.Aux.'!$Y$12:$Y$722,0),MATCH(U$6,'Res.Aux.'!$A$15:$AE$15,0)))</f>
        <v/>
      </c>
      <c r="V868" s="417"/>
      <c r="W868" s="414" t="str">
        <f t="shared" si="238"/>
        <v>-</v>
      </c>
      <c r="X868" s="415" t="str">
        <f t="shared" si="239"/>
        <v>-</v>
      </c>
      <c r="Y868" s="415" t="str">
        <f t="shared" si="240"/>
        <v>-</v>
      </c>
      <c r="Z868" s="416" t="str">
        <f t="shared" si="241"/>
        <v>-</v>
      </c>
      <c r="AA868" s="417"/>
      <c r="AB868" s="414" t="str">
        <f t="shared" si="242"/>
        <v>-</v>
      </c>
      <c r="AC868" s="415" t="str">
        <f t="shared" si="243"/>
        <v>-</v>
      </c>
      <c r="AD868" s="415" t="str">
        <f t="shared" si="244"/>
        <v>-</v>
      </c>
      <c r="AE868" s="416" t="str">
        <f t="shared" si="245"/>
        <v>-</v>
      </c>
      <c r="AF868" s="417"/>
      <c r="AG868" s="410" t="str">
        <f t="shared" si="246"/>
        <v>-</v>
      </c>
      <c r="AH868" s="417"/>
      <c r="AI868" s="418" t="str">
        <f t="shared" si="247"/>
        <v>ù</v>
      </c>
      <c r="AJ868" s="419" t="str">
        <f t="shared" si="248"/>
        <v>~</v>
      </c>
      <c r="AK868" s="417"/>
      <c r="AL868" s="414" t="str">
        <f t="shared" si="249"/>
        <v>-</v>
      </c>
      <c r="AM868" s="416" t="str">
        <f t="shared" si="250"/>
        <v>-</v>
      </c>
    </row>
    <row r="869" spans="2:39" ht="15" x14ac:dyDescent="0.3">
      <c r="B869" s="400" t="str">
        <f>IF(MAX(B$7:B868)+1&gt;MAX('Res.Aux.'!$Y$23:$Y$722),"-",MAX(B$7:B868)+1)</f>
        <v>-</v>
      </c>
      <c r="C869" s="401" t="str">
        <f>IF($B869="-","",INDEX('Res.Aux.'!$A$12:$AE$722,MATCH($B869,'Res.Aux.'!$Y$12:$Y$722,0),MATCH(C$6,'Res.Aux.'!$A$14:$AE$14,0)))</f>
        <v/>
      </c>
      <c r="D869" s="402" t="str">
        <f t="shared" si="235"/>
        <v/>
      </c>
      <c r="E869" s="403" t="str">
        <f>IF($B869="-","",INDEX('Res.Aux.'!$A$12:$AE$722,MATCH($B869,'Res.Aux.'!$Y$12:$Y$722,0),MATCH(E$6,'Res.Aux.'!$A$14:$AE$14,0)))</f>
        <v/>
      </c>
      <c r="F869" s="402" t="str">
        <f t="shared" si="236"/>
        <v/>
      </c>
      <c r="G869" s="404" t="str">
        <f>IF($B869="-","",INDEX('Res.Aux.'!$A$12:$AE$722,MATCH($B869,'Res.Aux.'!$Y$12:$Y$722,0),MATCH(G$6,'Res.Aux.'!$A$14:$AE$14,0)))</f>
        <v/>
      </c>
      <c r="H869" s="405" t="str">
        <f>IF($B869="-","",Datos!$I$16)</f>
        <v/>
      </c>
      <c r="I869" s="406" t="str">
        <f>IF($C869="","",Datos!$G$16)</f>
        <v/>
      </c>
      <c r="J869" s="407" t="str">
        <f>IF($B869="-","",INDEX('Res.Aux.'!$A$12:$AE$722,MATCH($B869,'Res.Aux.'!$Y$12:$Y$722,0),MATCH(J$6,'Res.Aux.'!$A$14:$AE$14,0)))</f>
        <v/>
      </c>
      <c r="K869" s="408" t="str">
        <f>IF($C869="","",Datos!$H$26)</f>
        <v/>
      </c>
      <c r="L869" s="409" t="str">
        <f>IF($I869="","",INDEX(Datos!$D$25:$I$33,MATCH('G. VAR. MAKRO'!$M869,Datos!$E$25:$E$33,0),MATCH('G. VAR. MAKRO'!$L$6,Datos!$D$26:$I$26,0)))</f>
        <v/>
      </c>
      <c r="M869" s="407" t="str">
        <f>IF($I869="","",INDEX('Res.Aux.'!$A$12:$AE$722,MATCH($B869,'Res.Aux.'!$Y$12:$Y$722,0),MATCH(M$6,'Res.Aux.'!$A$22:$AE$22,0)))</f>
        <v/>
      </c>
      <c r="N869" s="410" t="str">
        <f>IF($B869="-","",INDEX('Res.Aux.'!$A$12:$AE$722,MATCH($B869,'Res.Aux.'!$Y$12:$Y$722,0),MATCH(N$6,'Res.Aux.'!$A$14:$AE$14,0)))</f>
        <v/>
      </c>
      <c r="O869" s="411"/>
      <c r="P869" s="412" t="str">
        <f t="shared" si="234"/>
        <v/>
      </c>
      <c r="Q869" s="413" t="str">
        <f t="shared" si="237"/>
        <v>ù</v>
      </c>
      <c r="R869" s="414" t="str">
        <f>IF($B869="-","",INDEX('Res.Aux.'!$A$12:$AE$722,MATCH($B869,'Res.Aux.'!$Y$12:$Y$722,0),MATCH(R$6,'Res.Aux.'!$A$15:$AE$15,0)))</f>
        <v/>
      </c>
      <c r="S869" s="415" t="str">
        <f>IF($B869="-","",INDEX('Res.Aux.'!$A$12:$AE$722,MATCH($B869,'Res.Aux.'!$Y$12:$Y$722,0),MATCH(S$6,'Res.Aux.'!$A$15:$AE$15,0)))</f>
        <v/>
      </c>
      <c r="T869" s="415" t="str">
        <f>IF($B869="-","",INDEX('Res.Aux.'!$A$12:$AE$722,MATCH($B869,'Res.Aux.'!$Y$12:$Y$722,0),MATCH(T$6,'Res.Aux.'!$A$15:$AE$15,0)))</f>
        <v/>
      </c>
      <c r="U869" s="416" t="str">
        <f>IF($B869="-","",INDEX('Res.Aux.'!$A$12:$AE$722,MATCH($B869,'Res.Aux.'!$Y$12:$Y$722,0),MATCH(U$6,'Res.Aux.'!$A$15:$AE$15,0)))</f>
        <v/>
      </c>
      <c r="V869" s="417"/>
      <c r="W869" s="414" t="str">
        <f t="shared" si="238"/>
        <v>-</v>
      </c>
      <c r="X869" s="415" t="str">
        <f t="shared" si="239"/>
        <v>-</v>
      </c>
      <c r="Y869" s="415" t="str">
        <f t="shared" si="240"/>
        <v>-</v>
      </c>
      <c r="Z869" s="416" t="str">
        <f t="shared" si="241"/>
        <v>-</v>
      </c>
      <c r="AA869" s="417"/>
      <c r="AB869" s="414" t="str">
        <f t="shared" si="242"/>
        <v>-</v>
      </c>
      <c r="AC869" s="415" t="str">
        <f t="shared" si="243"/>
        <v>-</v>
      </c>
      <c r="AD869" s="415" t="str">
        <f t="shared" si="244"/>
        <v>-</v>
      </c>
      <c r="AE869" s="416" t="str">
        <f t="shared" si="245"/>
        <v>-</v>
      </c>
      <c r="AF869" s="417"/>
      <c r="AG869" s="410" t="str">
        <f t="shared" si="246"/>
        <v>-</v>
      </c>
      <c r="AH869" s="417"/>
      <c r="AI869" s="418" t="str">
        <f t="shared" si="247"/>
        <v>ù</v>
      </c>
      <c r="AJ869" s="419" t="str">
        <f t="shared" si="248"/>
        <v>~</v>
      </c>
      <c r="AK869" s="417"/>
      <c r="AL869" s="414" t="str">
        <f t="shared" si="249"/>
        <v>-</v>
      </c>
      <c r="AM869" s="416" t="str">
        <f t="shared" si="250"/>
        <v>-</v>
      </c>
    </row>
    <row r="870" spans="2:39" ht="15" x14ac:dyDescent="0.3">
      <c r="B870" s="400" t="str">
        <f>IF(MAX(B$7:B869)+1&gt;MAX('Res.Aux.'!$Y$23:$Y$722),"-",MAX(B$7:B869)+1)</f>
        <v>-</v>
      </c>
      <c r="C870" s="401" t="str">
        <f>IF($B870="-","",INDEX('Res.Aux.'!$A$12:$AE$722,MATCH($B870,'Res.Aux.'!$Y$12:$Y$722,0),MATCH(C$6,'Res.Aux.'!$A$14:$AE$14,0)))</f>
        <v/>
      </c>
      <c r="D870" s="402" t="str">
        <f t="shared" si="235"/>
        <v/>
      </c>
      <c r="E870" s="403" t="str">
        <f>IF($B870="-","",INDEX('Res.Aux.'!$A$12:$AE$722,MATCH($B870,'Res.Aux.'!$Y$12:$Y$722,0),MATCH(E$6,'Res.Aux.'!$A$14:$AE$14,0)))</f>
        <v/>
      </c>
      <c r="F870" s="402" t="str">
        <f t="shared" si="236"/>
        <v/>
      </c>
      <c r="G870" s="404" t="str">
        <f>IF($B870="-","",INDEX('Res.Aux.'!$A$12:$AE$722,MATCH($B870,'Res.Aux.'!$Y$12:$Y$722,0),MATCH(G$6,'Res.Aux.'!$A$14:$AE$14,0)))</f>
        <v/>
      </c>
      <c r="H870" s="405" t="str">
        <f>IF($B870="-","",Datos!$I$16)</f>
        <v/>
      </c>
      <c r="I870" s="406" t="str">
        <f>IF($C870="","",Datos!$G$16)</f>
        <v/>
      </c>
      <c r="J870" s="407" t="str">
        <f>IF($B870="-","",INDEX('Res.Aux.'!$A$12:$AE$722,MATCH($B870,'Res.Aux.'!$Y$12:$Y$722,0),MATCH(J$6,'Res.Aux.'!$A$14:$AE$14,0)))</f>
        <v/>
      </c>
      <c r="K870" s="408" t="str">
        <f>IF($C870="","",Datos!$H$26)</f>
        <v/>
      </c>
      <c r="L870" s="409" t="str">
        <f>IF($I870="","",INDEX(Datos!$D$25:$I$33,MATCH('G. VAR. MAKRO'!$M870,Datos!$E$25:$E$33,0),MATCH('G. VAR. MAKRO'!$L$6,Datos!$D$26:$I$26,0)))</f>
        <v/>
      </c>
      <c r="M870" s="407" t="str">
        <f>IF($I870="","",INDEX('Res.Aux.'!$A$12:$AE$722,MATCH($B870,'Res.Aux.'!$Y$12:$Y$722,0),MATCH(M$6,'Res.Aux.'!$A$22:$AE$22,0)))</f>
        <v/>
      </c>
      <c r="N870" s="410" t="str">
        <f>IF($B870="-","",INDEX('Res.Aux.'!$A$12:$AE$722,MATCH($B870,'Res.Aux.'!$Y$12:$Y$722,0),MATCH(N$6,'Res.Aux.'!$A$14:$AE$14,0)))</f>
        <v/>
      </c>
      <c r="O870" s="411"/>
      <c r="P870" s="412" t="str">
        <f t="shared" si="234"/>
        <v/>
      </c>
      <c r="Q870" s="413" t="str">
        <f t="shared" si="237"/>
        <v>ù</v>
      </c>
      <c r="R870" s="414" t="str">
        <f>IF($B870="-","",INDEX('Res.Aux.'!$A$12:$AE$722,MATCH($B870,'Res.Aux.'!$Y$12:$Y$722,0),MATCH(R$6,'Res.Aux.'!$A$15:$AE$15,0)))</f>
        <v/>
      </c>
      <c r="S870" s="415" t="str">
        <f>IF($B870="-","",INDEX('Res.Aux.'!$A$12:$AE$722,MATCH($B870,'Res.Aux.'!$Y$12:$Y$722,0),MATCH(S$6,'Res.Aux.'!$A$15:$AE$15,0)))</f>
        <v/>
      </c>
      <c r="T870" s="415" t="str">
        <f>IF($B870="-","",INDEX('Res.Aux.'!$A$12:$AE$722,MATCH($B870,'Res.Aux.'!$Y$12:$Y$722,0),MATCH(T$6,'Res.Aux.'!$A$15:$AE$15,0)))</f>
        <v/>
      </c>
      <c r="U870" s="416" t="str">
        <f>IF($B870="-","",INDEX('Res.Aux.'!$A$12:$AE$722,MATCH($B870,'Res.Aux.'!$Y$12:$Y$722,0),MATCH(U$6,'Res.Aux.'!$A$15:$AE$15,0)))</f>
        <v/>
      </c>
      <c r="V870" s="417"/>
      <c r="W870" s="414" t="str">
        <f t="shared" si="238"/>
        <v>-</v>
      </c>
      <c r="X870" s="415" t="str">
        <f t="shared" si="239"/>
        <v>-</v>
      </c>
      <c r="Y870" s="415" t="str">
        <f t="shared" si="240"/>
        <v>-</v>
      </c>
      <c r="Z870" s="416" t="str">
        <f t="shared" si="241"/>
        <v>-</v>
      </c>
      <c r="AA870" s="417"/>
      <c r="AB870" s="414" t="str">
        <f t="shared" si="242"/>
        <v>-</v>
      </c>
      <c r="AC870" s="415" t="str">
        <f t="shared" si="243"/>
        <v>-</v>
      </c>
      <c r="AD870" s="415" t="str">
        <f t="shared" si="244"/>
        <v>-</v>
      </c>
      <c r="AE870" s="416" t="str">
        <f t="shared" si="245"/>
        <v>-</v>
      </c>
      <c r="AF870" s="417"/>
      <c r="AG870" s="410" t="str">
        <f t="shared" si="246"/>
        <v>-</v>
      </c>
      <c r="AH870" s="417"/>
      <c r="AI870" s="418" t="str">
        <f t="shared" si="247"/>
        <v>ù</v>
      </c>
      <c r="AJ870" s="419" t="str">
        <f t="shared" si="248"/>
        <v>~</v>
      </c>
      <c r="AK870" s="417"/>
      <c r="AL870" s="414" t="str">
        <f t="shared" si="249"/>
        <v>-</v>
      </c>
      <c r="AM870" s="416" t="str">
        <f t="shared" si="250"/>
        <v>-</v>
      </c>
    </row>
    <row r="871" spans="2:39" ht="15" x14ac:dyDescent="0.3">
      <c r="B871" s="400" t="str">
        <f>IF(MAX(B$7:B870)+1&gt;MAX('Res.Aux.'!$Y$23:$Y$722),"-",MAX(B$7:B870)+1)</f>
        <v>-</v>
      </c>
      <c r="C871" s="401" t="str">
        <f>IF($B871="-","",INDEX('Res.Aux.'!$A$12:$AE$722,MATCH($B871,'Res.Aux.'!$Y$12:$Y$722,0),MATCH(C$6,'Res.Aux.'!$A$14:$AE$14,0)))</f>
        <v/>
      </c>
      <c r="D871" s="402" t="str">
        <f t="shared" si="235"/>
        <v/>
      </c>
      <c r="E871" s="403" t="str">
        <f>IF($B871="-","",INDEX('Res.Aux.'!$A$12:$AE$722,MATCH($B871,'Res.Aux.'!$Y$12:$Y$722,0),MATCH(E$6,'Res.Aux.'!$A$14:$AE$14,0)))</f>
        <v/>
      </c>
      <c r="F871" s="402" t="str">
        <f t="shared" si="236"/>
        <v/>
      </c>
      <c r="G871" s="404" t="str">
        <f>IF($B871="-","",INDEX('Res.Aux.'!$A$12:$AE$722,MATCH($B871,'Res.Aux.'!$Y$12:$Y$722,0),MATCH(G$6,'Res.Aux.'!$A$14:$AE$14,0)))</f>
        <v/>
      </c>
      <c r="H871" s="405" t="str">
        <f>IF($B871="-","",Datos!$I$16)</f>
        <v/>
      </c>
      <c r="I871" s="406" t="str">
        <f>IF($C871="","",Datos!$G$16)</f>
        <v/>
      </c>
      <c r="J871" s="407" t="str">
        <f>IF($B871="-","",INDEX('Res.Aux.'!$A$12:$AE$722,MATCH($B871,'Res.Aux.'!$Y$12:$Y$722,0),MATCH(J$6,'Res.Aux.'!$A$14:$AE$14,0)))</f>
        <v/>
      </c>
      <c r="K871" s="408" t="str">
        <f>IF($C871="","",Datos!$H$26)</f>
        <v/>
      </c>
      <c r="L871" s="409" t="str">
        <f>IF($I871="","",INDEX(Datos!$D$25:$I$33,MATCH('G. VAR. MAKRO'!$M871,Datos!$E$25:$E$33,0),MATCH('G. VAR. MAKRO'!$L$6,Datos!$D$26:$I$26,0)))</f>
        <v/>
      </c>
      <c r="M871" s="407" t="str">
        <f>IF($I871="","",INDEX('Res.Aux.'!$A$12:$AE$722,MATCH($B871,'Res.Aux.'!$Y$12:$Y$722,0),MATCH(M$6,'Res.Aux.'!$A$22:$AE$22,0)))</f>
        <v/>
      </c>
      <c r="N871" s="410" t="str">
        <f>IF($B871="-","",INDEX('Res.Aux.'!$A$12:$AE$722,MATCH($B871,'Res.Aux.'!$Y$12:$Y$722,0),MATCH(N$6,'Res.Aux.'!$A$14:$AE$14,0)))</f>
        <v/>
      </c>
      <c r="O871" s="411"/>
      <c r="P871" s="412" t="str">
        <f t="shared" si="234"/>
        <v/>
      </c>
      <c r="Q871" s="413" t="str">
        <f t="shared" si="237"/>
        <v>ù</v>
      </c>
      <c r="R871" s="414" t="str">
        <f>IF($B871="-","",INDEX('Res.Aux.'!$A$12:$AE$722,MATCH($B871,'Res.Aux.'!$Y$12:$Y$722,0),MATCH(R$6,'Res.Aux.'!$A$15:$AE$15,0)))</f>
        <v/>
      </c>
      <c r="S871" s="415" t="str">
        <f>IF($B871="-","",INDEX('Res.Aux.'!$A$12:$AE$722,MATCH($B871,'Res.Aux.'!$Y$12:$Y$722,0),MATCH(S$6,'Res.Aux.'!$A$15:$AE$15,0)))</f>
        <v/>
      </c>
      <c r="T871" s="415" t="str">
        <f>IF($B871="-","",INDEX('Res.Aux.'!$A$12:$AE$722,MATCH($B871,'Res.Aux.'!$Y$12:$Y$722,0),MATCH(T$6,'Res.Aux.'!$A$15:$AE$15,0)))</f>
        <v/>
      </c>
      <c r="U871" s="416" t="str">
        <f>IF($B871="-","",INDEX('Res.Aux.'!$A$12:$AE$722,MATCH($B871,'Res.Aux.'!$Y$12:$Y$722,0),MATCH(U$6,'Res.Aux.'!$A$15:$AE$15,0)))</f>
        <v/>
      </c>
      <c r="V871" s="417"/>
      <c r="W871" s="414" t="str">
        <f t="shared" si="238"/>
        <v>-</v>
      </c>
      <c r="X871" s="415" t="str">
        <f t="shared" si="239"/>
        <v>-</v>
      </c>
      <c r="Y871" s="415" t="str">
        <f t="shared" si="240"/>
        <v>-</v>
      </c>
      <c r="Z871" s="416" t="str">
        <f t="shared" si="241"/>
        <v>-</v>
      </c>
      <c r="AA871" s="417"/>
      <c r="AB871" s="414" t="str">
        <f t="shared" si="242"/>
        <v>-</v>
      </c>
      <c r="AC871" s="415" t="str">
        <f t="shared" si="243"/>
        <v>-</v>
      </c>
      <c r="AD871" s="415" t="str">
        <f t="shared" si="244"/>
        <v>-</v>
      </c>
      <c r="AE871" s="416" t="str">
        <f t="shared" si="245"/>
        <v>-</v>
      </c>
      <c r="AF871" s="417"/>
      <c r="AG871" s="410" t="str">
        <f t="shared" si="246"/>
        <v>-</v>
      </c>
      <c r="AH871" s="417"/>
      <c r="AI871" s="418" t="str">
        <f t="shared" si="247"/>
        <v>ù</v>
      </c>
      <c r="AJ871" s="419" t="str">
        <f t="shared" si="248"/>
        <v>~</v>
      </c>
      <c r="AK871" s="417"/>
      <c r="AL871" s="414" t="str">
        <f t="shared" si="249"/>
        <v>-</v>
      </c>
      <c r="AM871" s="416" t="str">
        <f t="shared" si="250"/>
        <v>-</v>
      </c>
    </row>
    <row r="872" spans="2:39" ht="15" x14ac:dyDescent="0.3">
      <c r="B872" s="400" t="str">
        <f>IF(MAX(B$7:B871)+1&gt;MAX('Res.Aux.'!$Y$23:$Y$722),"-",MAX(B$7:B871)+1)</f>
        <v>-</v>
      </c>
      <c r="C872" s="401" t="str">
        <f>IF($B872="-","",INDEX('Res.Aux.'!$A$12:$AE$722,MATCH($B872,'Res.Aux.'!$Y$12:$Y$722,0),MATCH(C$6,'Res.Aux.'!$A$14:$AE$14,0)))</f>
        <v/>
      </c>
      <c r="D872" s="402" t="str">
        <f t="shared" si="235"/>
        <v/>
      </c>
      <c r="E872" s="403" t="str">
        <f>IF($B872="-","",INDEX('Res.Aux.'!$A$12:$AE$722,MATCH($B872,'Res.Aux.'!$Y$12:$Y$722,0),MATCH(E$6,'Res.Aux.'!$A$14:$AE$14,0)))</f>
        <v/>
      </c>
      <c r="F872" s="402" t="str">
        <f t="shared" si="236"/>
        <v/>
      </c>
      <c r="G872" s="404" t="str">
        <f>IF($B872="-","",INDEX('Res.Aux.'!$A$12:$AE$722,MATCH($B872,'Res.Aux.'!$Y$12:$Y$722,0),MATCH(G$6,'Res.Aux.'!$A$14:$AE$14,0)))</f>
        <v/>
      </c>
      <c r="H872" s="405" t="str">
        <f>IF($B872="-","",Datos!$I$16)</f>
        <v/>
      </c>
      <c r="I872" s="406" t="str">
        <f>IF($C872="","",Datos!$G$16)</f>
        <v/>
      </c>
      <c r="J872" s="407" t="str">
        <f>IF($B872="-","",INDEX('Res.Aux.'!$A$12:$AE$722,MATCH($B872,'Res.Aux.'!$Y$12:$Y$722,0),MATCH(J$6,'Res.Aux.'!$A$14:$AE$14,0)))</f>
        <v/>
      </c>
      <c r="K872" s="408" t="str">
        <f>IF($C872="","",Datos!$H$26)</f>
        <v/>
      </c>
      <c r="L872" s="409" t="str">
        <f>IF($I872="","",INDEX(Datos!$D$25:$I$33,MATCH('G. VAR. MAKRO'!$M872,Datos!$E$25:$E$33,0),MATCH('G. VAR. MAKRO'!$L$6,Datos!$D$26:$I$26,0)))</f>
        <v/>
      </c>
      <c r="M872" s="407" t="str">
        <f>IF($I872="","",INDEX('Res.Aux.'!$A$12:$AE$722,MATCH($B872,'Res.Aux.'!$Y$12:$Y$722,0),MATCH(M$6,'Res.Aux.'!$A$22:$AE$22,0)))</f>
        <v/>
      </c>
      <c r="N872" s="410" t="str">
        <f>IF($B872="-","",INDEX('Res.Aux.'!$A$12:$AE$722,MATCH($B872,'Res.Aux.'!$Y$12:$Y$722,0),MATCH(N$6,'Res.Aux.'!$A$14:$AE$14,0)))</f>
        <v/>
      </c>
      <c r="O872" s="411"/>
      <c r="P872" s="412" t="str">
        <f t="shared" si="234"/>
        <v/>
      </c>
      <c r="Q872" s="413" t="str">
        <f t="shared" si="237"/>
        <v>ù</v>
      </c>
      <c r="R872" s="414" t="str">
        <f>IF($B872="-","",INDEX('Res.Aux.'!$A$12:$AE$722,MATCH($B872,'Res.Aux.'!$Y$12:$Y$722,0),MATCH(R$6,'Res.Aux.'!$A$15:$AE$15,0)))</f>
        <v/>
      </c>
      <c r="S872" s="415" t="str">
        <f>IF($B872="-","",INDEX('Res.Aux.'!$A$12:$AE$722,MATCH($B872,'Res.Aux.'!$Y$12:$Y$722,0),MATCH(S$6,'Res.Aux.'!$A$15:$AE$15,0)))</f>
        <v/>
      </c>
      <c r="T872" s="415" t="str">
        <f>IF($B872="-","",INDEX('Res.Aux.'!$A$12:$AE$722,MATCH($B872,'Res.Aux.'!$Y$12:$Y$722,0),MATCH(T$6,'Res.Aux.'!$A$15:$AE$15,0)))</f>
        <v/>
      </c>
      <c r="U872" s="416" t="str">
        <f>IF($B872="-","",INDEX('Res.Aux.'!$A$12:$AE$722,MATCH($B872,'Res.Aux.'!$Y$12:$Y$722,0),MATCH(U$6,'Res.Aux.'!$A$15:$AE$15,0)))</f>
        <v/>
      </c>
      <c r="V872" s="417"/>
      <c r="W872" s="414" t="str">
        <f t="shared" si="238"/>
        <v>-</v>
      </c>
      <c r="X872" s="415" t="str">
        <f t="shared" si="239"/>
        <v>-</v>
      </c>
      <c r="Y872" s="415" t="str">
        <f t="shared" si="240"/>
        <v>-</v>
      </c>
      <c r="Z872" s="416" t="str">
        <f t="shared" si="241"/>
        <v>-</v>
      </c>
      <c r="AA872" s="417"/>
      <c r="AB872" s="414" t="str">
        <f t="shared" si="242"/>
        <v>-</v>
      </c>
      <c r="AC872" s="415" t="str">
        <f t="shared" si="243"/>
        <v>-</v>
      </c>
      <c r="AD872" s="415" t="str">
        <f t="shared" si="244"/>
        <v>-</v>
      </c>
      <c r="AE872" s="416" t="str">
        <f t="shared" si="245"/>
        <v>-</v>
      </c>
      <c r="AF872" s="417"/>
      <c r="AG872" s="410" t="str">
        <f t="shared" si="246"/>
        <v>-</v>
      </c>
      <c r="AH872" s="417"/>
      <c r="AI872" s="418" t="str">
        <f t="shared" si="247"/>
        <v>ù</v>
      </c>
      <c r="AJ872" s="419" t="str">
        <f t="shared" si="248"/>
        <v>~</v>
      </c>
      <c r="AK872" s="417"/>
      <c r="AL872" s="414" t="str">
        <f t="shared" si="249"/>
        <v>-</v>
      </c>
      <c r="AM872" s="416" t="str">
        <f t="shared" si="250"/>
        <v>-</v>
      </c>
    </row>
    <row r="873" spans="2:39" ht="15" x14ac:dyDescent="0.3">
      <c r="B873" s="400" t="str">
        <f>IF(MAX(B$7:B872)+1&gt;MAX('Res.Aux.'!$Y$23:$Y$722),"-",MAX(B$7:B872)+1)</f>
        <v>-</v>
      </c>
      <c r="C873" s="401" t="str">
        <f>IF($B873="-","",INDEX('Res.Aux.'!$A$12:$AE$722,MATCH($B873,'Res.Aux.'!$Y$12:$Y$722,0),MATCH(C$6,'Res.Aux.'!$A$14:$AE$14,0)))</f>
        <v/>
      </c>
      <c r="D873" s="402" t="str">
        <f t="shared" si="235"/>
        <v/>
      </c>
      <c r="E873" s="403" t="str">
        <f>IF($B873="-","",INDEX('Res.Aux.'!$A$12:$AE$722,MATCH($B873,'Res.Aux.'!$Y$12:$Y$722,0),MATCH(E$6,'Res.Aux.'!$A$14:$AE$14,0)))</f>
        <v/>
      </c>
      <c r="F873" s="402" t="str">
        <f t="shared" si="236"/>
        <v/>
      </c>
      <c r="G873" s="404" t="str">
        <f>IF($B873="-","",INDEX('Res.Aux.'!$A$12:$AE$722,MATCH($B873,'Res.Aux.'!$Y$12:$Y$722,0),MATCH(G$6,'Res.Aux.'!$A$14:$AE$14,0)))</f>
        <v/>
      </c>
      <c r="H873" s="405" t="str">
        <f>IF($B873="-","",Datos!$I$16)</f>
        <v/>
      </c>
      <c r="I873" s="406" t="str">
        <f>IF($C873="","",Datos!$G$16)</f>
        <v/>
      </c>
      <c r="J873" s="407" t="str">
        <f>IF($B873="-","",INDEX('Res.Aux.'!$A$12:$AE$722,MATCH($B873,'Res.Aux.'!$Y$12:$Y$722,0),MATCH(J$6,'Res.Aux.'!$A$14:$AE$14,0)))</f>
        <v/>
      </c>
      <c r="K873" s="408" t="str">
        <f>IF($C873="","",Datos!$H$26)</f>
        <v/>
      </c>
      <c r="L873" s="409" t="str">
        <f>IF($I873="","",INDEX(Datos!$D$25:$I$33,MATCH('G. VAR. MAKRO'!$M873,Datos!$E$25:$E$33,0),MATCH('G. VAR. MAKRO'!$L$6,Datos!$D$26:$I$26,0)))</f>
        <v/>
      </c>
      <c r="M873" s="407" t="str">
        <f>IF($I873="","",INDEX('Res.Aux.'!$A$12:$AE$722,MATCH($B873,'Res.Aux.'!$Y$12:$Y$722,0),MATCH(M$6,'Res.Aux.'!$A$22:$AE$22,0)))</f>
        <v/>
      </c>
      <c r="N873" s="410" t="str">
        <f>IF($B873="-","",INDEX('Res.Aux.'!$A$12:$AE$722,MATCH($B873,'Res.Aux.'!$Y$12:$Y$722,0),MATCH(N$6,'Res.Aux.'!$A$14:$AE$14,0)))</f>
        <v/>
      </c>
      <c r="O873" s="411"/>
      <c r="P873" s="412" t="str">
        <f t="shared" si="234"/>
        <v/>
      </c>
      <c r="Q873" s="413" t="str">
        <f t="shared" si="237"/>
        <v>ù</v>
      </c>
      <c r="R873" s="414" t="str">
        <f>IF($B873="-","",INDEX('Res.Aux.'!$A$12:$AE$722,MATCH($B873,'Res.Aux.'!$Y$12:$Y$722,0),MATCH(R$6,'Res.Aux.'!$A$15:$AE$15,0)))</f>
        <v/>
      </c>
      <c r="S873" s="415" t="str">
        <f>IF($B873="-","",INDEX('Res.Aux.'!$A$12:$AE$722,MATCH($B873,'Res.Aux.'!$Y$12:$Y$722,0),MATCH(S$6,'Res.Aux.'!$A$15:$AE$15,0)))</f>
        <v/>
      </c>
      <c r="T873" s="415" t="str">
        <f>IF($B873="-","",INDEX('Res.Aux.'!$A$12:$AE$722,MATCH($B873,'Res.Aux.'!$Y$12:$Y$722,0),MATCH(T$6,'Res.Aux.'!$A$15:$AE$15,0)))</f>
        <v/>
      </c>
      <c r="U873" s="416" t="str">
        <f>IF($B873="-","",INDEX('Res.Aux.'!$A$12:$AE$722,MATCH($B873,'Res.Aux.'!$Y$12:$Y$722,0),MATCH(U$6,'Res.Aux.'!$A$15:$AE$15,0)))</f>
        <v/>
      </c>
      <c r="V873" s="417"/>
      <c r="W873" s="414" t="str">
        <f t="shared" si="238"/>
        <v>-</v>
      </c>
      <c r="X873" s="415" t="str">
        <f t="shared" si="239"/>
        <v>-</v>
      </c>
      <c r="Y873" s="415" t="str">
        <f t="shared" si="240"/>
        <v>-</v>
      </c>
      <c r="Z873" s="416" t="str">
        <f t="shared" si="241"/>
        <v>-</v>
      </c>
      <c r="AA873" s="417"/>
      <c r="AB873" s="414" t="str">
        <f t="shared" si="242"/>
        <v>-</v>
      </c>
      <c r="AC873" s="415" t="str">
        <f t="shared" si="243"/>
        <v>-</v>
      </c>
      <c r="AD873" s="415" t="str">
        <f t="shared" si="244"/>
        <v>-</v>
      </c>
      <c r="AE873" s="416" t="str">
        <f t="shared" si="245"/>
        <v>-</v>
      </c>
      <c r="AF873" s="417"/>
      <c r="AG873" s="410" t="str">
        <f t="shared" si="246"/>
        <v>-</v>
      </c>
      <c r="AH873" s="417"/>
      <c r="AI873" s="418" t="str">
        <f t="shared" si="247"/>
        <v>ù</v>
      </c>
      <c r="AJ873" s="419" t="str">
        <f t="shared" si="248"/>
        <v>~</v>
      </c>
      <c r="AK873" s="417"/>
      <c r="AL873" s="414" t="str">
        <f t="shared" si="249"/>
        <v>-</v>
      </c>
      <c r="AM873" s="416" t="str">
        <f t="shared" si="250"/>
        <v>-</v>
      </c>
    </row>
    <row r="874" spans="2:39" ht="15" x14ac:dyDescent="0.3">
      <c r="B874" s="400" t="str">
        <f>IF(MAX(B$7:B873)+1&gt;MAX('Res.Aux.'!$Y$23:$Y$722),"-",MAX(B$7:B873)+1)</f>
        <v>-</v>
      </c>
      <c r="C874" s="401" t="str">
        <f>IF($B874="-","",INDEX('Res.Aux.'!$A$12:$AE$722,MATCH($B874,'Res.Aux.'!$Y$12:$Y$722,0),MATCH(C$6,'Res.Aux.'!$A$14:$AE$14,0)))</f>
        <v/>
      </c>
      <c r="D874" s="402" t="str">
        <f t="shared" si="235"/>
        <v/>
      </c>
      <c r="E874" s="403" t="str">
        <f>IF($B874="-","",INDEX('Res.Aux.'!$A$12:$AE$722,MATCH($B874,'Res.Aux.'!$Y$12:$Y$722,0),MATCH(E$6,'Res.Aux.'!$A$14:$AE$14,0)))</f>
        <v/>
      </c>
      <c r="F874" s="402" t="str">
        <f t="shared" si="236"/>
        <v/>
      </c>
      <c r="G874" s="404" t="str">
        <f>IF($B874="-","",INDEX('Res.Aux.'!$A$12:$AE$722,MATCH($B874,'Res.Aux.'!$Y$12:$Y$722,0),MATCH(G$6,'Res.Aux.'!$A$14:$AE$14,0)))</f>
        <v/>
      </c>
      <c r="H874" s="405" t="str">
        <f>IF($B874="-","",Datos!$I$16)</f>
        <v/>
      </c>
      <c r="I874" s="406" t="str">
        <f>IF($C874="","",Datos!$G$16)</f>
        <v/>
      </c>
      <c r="J874" s="407" t="str">
        <f>IF($B874="-","",INDEX('Res.Aux.'!$A$12:$AE$722,MATCH($B874,'Res.Aux.'!$Y$12:$Y$722,0),MATCH(J$6,'Res.Aux.'!$A$14:$AE$14,0)))</f>
        <v/>
      </c>
      <c r="K874" s="408" t="str">
        <f>IF($C874="","",Datos!$H$26)</f>
        <v/>
      </c>
      <c r="L874" s="409" t="str">
        <f>IF($I874="","",INDEX(Datos!$D$25:$I$33,MATCH('G. VAR. MAKRO'!$M874,Datos!$E$25:$E$33,0),MATCH('G. VAR. MAKRO'!$L$6,Datos!$D$26:$I$26,0)))</f>
        <v/>
      </c>
      <c r="M874" s="407" t="str">
        <f>IF($I874="","",INDEX('Res.Aux.'!$A$12:$AE$722,MATCH($B874,'Res.Aux.'!$Y$12:$Y$722,0),MATCH(M$6,'Res.Aux.'!$A$22:$AE$22,0)))</f>
        <v/>
      </c>
      <c r="N874" s="410" t="str">
        <f>IF($B874="-","",INDEX('Res.Aux.'!$A$12:$AE$722,MATCH($B874,'Res.Aux.'!$Y$12:$Y$722,0),MATCH(N$6,'Res.Aux.'!$A$14:$AE$14,0)))</f>
        <v/>
      </c>
      <c r="O874" s="411"/>
      <c r="P874" s="412" t="str">
        <f t="shared" si="234"/>
        <v/>
      </c>
      <c r="Q874" s="413" t="str">
        <f t="shared" si="237"/>
        <v>ù</v>
      </c>
      <c r="R874" s="414" t="str">
        <f>IF($B874="-","",INDEX('Res.Aux.'!$A$12:$AE$722,MATCH($B874,'Res.Aux.'!$Y$12:$Y$722,0),MATCH(R$6,'Res.Aux.'!$A$15:$AE$15,0)))</f>
        <v/>
      </c>
      <c r="S874" s="415" t="str">
        <f>IF($B874="-","",INDEX('Res.Aux.'!$A$12:$AE$722,MATCH($B874,'Res.Aux.'!$Y$12:$Y$722,0),MATCH(S$6,'Res.Aux.'!$A$15:$AE$15,0)))</f>
        <v/>
      </c>
      <c r="T874" s="415" t="str">
        <f>IF($B874="-","",INDEX('Res.Aux.'!$A$12:$AE$722,MATCH($B874,'Res.Aux.'!$Y$12:$Y$722,0),MATCH(T$6,'Res.Aux.'!$A$15:$AE$15,0)))</f>
        <v/>
      </c>
      <c r="U874" s="416" t="str">
        <f>IF($B874="-","",INDEX('Res.Aux.'!$A$12:$AE$722,MATCH($B874,'Res.Aux.'!$Y$12:$Y$722,0),MATCH(U$6,'Res.Aux.'!$A$15:$AE$15,0)))</f>
        <v/>
      </c>
      <c r="V874" s="417"/>
      <c r="W874" s="414" t="str">
        <f t="shared" si="238"/>
        <v>-</v>
      </c>
      <c r="X874" s="415" t="str">
        <f t="shared" si="239"/>
        <v>-</v>
      </c>
      <c r="Y874" s="415" t="str">
        <f t="shared" si="240"/>
        <v>-</v>
      </c>
      <c r="Z874" s="416" t="str">
        <f t="shared" si="241"/>
        <v>-</v>
      </c>
      <c r="AA874" s="417"/>
      <c r="AB874" s="414" t="str">
        <f t="shared" si="242"/>
        <v>-</v>
      </c>
      <c r="AC874" s="415" t="str">
        <f t="shared" si="243"/>
        <v>-</v>
      </c>
      <c r="AD874" s="415" t="str">
        <f t="shared" si="244"/>
        <v>-</v>
      </c>
      <c r="AE874" s="416" t="str">
        <f t="shared" si="245"/>
        <v>-</v>
      </c>
      <c r="AF874" s="417"/>
      <c r="AG874" s="410" t="str">
        <f t="shared" si="246"/>
        <v>-</v>
      </c>
      <c r="AH874" s="417"/>
      <c r="AI874" s="418" t="str">
        <f t="shared" si="247"/>
        <v>ù</v>
      </c>
      <c r="AJ874" s="419" t="str">
        <f t="shared" si="248"/>
        <v>~</v>
      </c>
      <c r="AK874" s="417"/>
      <c r="AL874" s="414" t="str">
        <f t="shared" si="249"/>
        <v>-</v>
      </c>
      <c r="AM874" s="416" t="str">
        <f t="shared" si="250"/>
        <v>-</v>
      </c>
    </row>
    <row r="875" spans="2:39" ht="15" x14ac:dyDescent="0.3">
      <c r="B875" s="400" t="str">
        <f>IF(MAX(B$7:B874)+1&gt;MAX('Res.Aux.'!$Y$23:$Y$722),"-",MAX(B$7:B874)+1)</f>
        <v>-</v>
      </c>
      <c r="C875" s="401" t="str">
        <f>IF($B875="-","",INDEX('Res.Aux.'!$A$12:$AE$722,MATCH($B875,'Res.Aux.'!$Y$12:$Y$722,0),MATCH(C$6,'Res.Aux.'!$A$14:$AE$14,0)))</f>
        <v/>
      </c>
      <c r="D875" s="402" t="str">
        <f t="shared" si="235"/>
        <v/>
      </c>
      <c r="E875" s="403" t="str">
        <f>IF($B875="-","",INDEX('Res.Aux.'!$A$12:$AE$722,MATCH($B875,'Res.Aux.'!$Y$12:$Y$722,0),MATCH(E$6,'Res.Aux.'!$A$14:$AE$14,0)))</f>
        <v/>
      </c>
      <c r="F875" s="402" t="str">
        <f t="shared" si="236"/>
        <v/>
      </c>
      <c r="G875" s="404" t="str">
        <f>IF($B875="-","",INDEX('Res.Aux.'!$A$12:$AE$722,MATCH($B875,'Res.Aux.'!$Y$12:$Y$722,0),MATCH(G$6,'Res.Aux.'!$A$14:$AE$14,0)))</f>
        <v/>
      </c>
      <c r="H875" s="405" t="str">
        <f>IF($B875="-","",Datos!$I$16)</f>
        <v/>
      </c>
      <c r="I875" s="406" t="str">
        <f>IF($C875="","",Datos!$G$16)</f>
        <v/>
      </c>
      <c r="J875" s="407" t="str">
        <f>IF($B875="-","",INDEX('Res.Aux.'!$A$12:$AE$722,MATCH($B875,'Res.Aux.'!$Y$12:$Y$722,0),MATCH(J$6,'Res.Aux.'!$A$14:$AE$14,0)))</f>
        <v/>
      </c>
      <c r="K875" s="408" t="str">
        <f>IF($C875="","",Datos!$H$26)</f>
        <v/>
      </c>
      <c r="L875" s="409" t="str">
        <f>IF($I875="","",INDEX(Datos!$D$25:$I$33,MATCH('G. VAR. MAKRO'!$M875,Datos!$E$25:$E$33,0),MATCH('G. VAR. MAKRO'!$L$6,Datos!$D$26:$I$26,0)))</f>
        <v/>
      </c>
      <c r="M875" s="407" t="str">
        <f>IF($I875="","",INDEX('Res.Aux.'!$A$12:$AE$722,MATCH($B875,'Res.Aux.'!$Y$12:$Y$722,0),MATCH(M$6,'Res.Aux.'!$A$22:$AE$22,0)))</f>
        <v/>
      </c>
      <c r="N875" s="410" t="str">
        <f>IF($B875="-","",INDEX('Res.Aux.'!$A$12:$AE$722,MATCH($B875,'Res.Aux.'!$Y$12:$Y$722,0),MATCH(N$6,'Res.Aux.'!$A$14:$AE$14,0)))</f>
        <v/>
      </c>
      <c r="O875" s="411"/>
      <c r="P875" s="412" t="str">
        <f t="shared" si="234"/>
        <v/>
      </c>
      <c r="Q875" s="413" t="str">
        <f t="shared" si="237"/>
        <v>ù</v>
      </c>
      <c r="R875" s="414" t="str">
        <f>IF($B875="-","",INDEX('Res.Aux.'!$A$12:$AE$722,MATCH($B875,'Res.Aux.'!$Y$12:$Y$722,0),MATCH(R$6,'Res.Aux.'!$A$15:$AE$15,0)))</f>
        <v/>
      </c>
      <c r="S875" s="415" t="str">
        <f>IF($B875="-","",INDEX('Res.Aux.'!$A$12:$AE$722,MATCH($B875,'Res.Aux.'!$Y$12:$Y$722,0),MATCH(S$6,'Res.Aux.'!$A$15:$AE$15,0)))</f>
        <v/>
      </c>
      <c r="T875" s="415" t="str">
        <f>IF($B875="-","",INDEX('Res.Aux.'!$A$12:$AE$722,MATCH($B875,'Res.Aux.'!$Y$12:$Y$722,0),MATCH(T$6,'Res.Aux.'!$A$15:$AE$15,0)))</f>
        <v/>
      </c>
      <c r="U875" s="416" t="str">
        <f>IF($B875="-","",INDEX('Res.Aux.'!$A$12:$AE$722,MATCH($B875,'Res.Aux.'!$Y$12:$Y$722,0),MATCH(U$6,'Res.Aux.'!$A$15:$AE$15,0)))</f>
        <v/>
      </c>
      <c r="V875" s="417"/>
      <c r="W875" s="414" t="str">
        <f t="shared" si="238"/>
        <v>-</v>
      </c>
      <c r="X875" s="415" t="str">
        <f t="shared" si="239"/>
        <v>-</v>
      </c>
      <c r="Y875" s="415" t="str">
        <f t="shared" si="240"/>
        <v>-</v>
      </c>
      <c r="Z875" s="416" t="str">
        <f t="shared" si="241"/>
        <v>-</v>
      </c>
      <c r="AA875" s="417"/>
      <c r="AB875" s="414" t="str">
        <f t="shared" si="242"/>
        <v>-</v>
      </c>
      <c r="AC875" s="415" t="str">
        <f t="shared" si="243"/>
        <v>-</v>
      </c>
      <c r="AD875" s="415" t="str">
        <f t="shared" si="244"/>
        <v>-</v>
      </c>
      <c r="AE875" s="416" t="str">
        <f t="shared" si="245"/>
        <v>-</v>
      </c>
      <c r="AF875" s="417"/>
      <c r="AG875" s="410" t="str">
        <f t="shared" si="246"/>
        <v>-</v>
      </c>
      <c r="AH875" s="417"/>
      <c r="AI875" s="418" t="str">
        <f t="shared" si="247"/>
        <v>ù</v>
      </c>
      <c r="AJ875" s="419" t="str">
        <f t="shared" si="248"/>
        <v>~</v>
      </c>
      <c r="AK875" s="417"/>
      <c r="AL875" s="414" t="str">
        <f t="shared" si="249"/>
        <v>-</v>
      </c>
      <c r="AM875" s="416" t="str">
        <f t="shared" si="250"/>
        <v>-</v>
      </c>
    </row>
    <row r="876" spans="2:39" ht="15" x14ac:dyDescent="0.3">
      <c r="B876" s="400" t="str">
        <f>IF(MAX(B$7:B875)+1&gt;MAX('Res.Aux.'!$Y$23:$Y$722),"-",MAX(B$7:B875)+1)</f>
        <v>-</v>
      </c>
      <c r="C876" s="401" t="str">
        <f>IF($B876="-","",INDEX('Res.Aux.'!$A$12:$AE$722,MATCH($B876,'Res.Aux.'!$Y$12:$Y$722,0),MATCH(C$6,'Res.Aux.'!$A$14:$AE$14,0)))</f>
        <v/>
      </c>
      <c r="D876" s="402" t="str">
        <f t="shared" si="235"/>
        <v/>
      </c>
      <c r="E876" s="403" t="str">
        <f>IF($B876="-","",INDEX('Res.Aux.'!$A$12:$AE$722,MATCH($B876,'Res.Aux.'!$Y$12:$Y$722,0),MATCH(E$6,'Res.Aux.'!$A$14:$AE$14,0)))</f>
        <v/>
      </c>
      <c r="F876" s="402" t="str">
        <f t="shared" si="236"/>
        <v/>
      </c>
      <c r="G876" s="404" t="str">
        <f>IF($B876="-","",INDEX('Res.Aux.'!$A$12:$AE$722,MATCH($B876,'Res.Aux.'!$Y$12:$Y$722,0),MATCH(G$6,'Res.Aux.'!$A$14:$AE$14,0)))</f>
        <v/>
      </c>
      <c r="H876" s="405" t="str">
        <f>IF($B876="-","",Datos!$I$16)</f>
        <v/>
      </c>
      <c r="I876" s="406" t="str">
        <f>IF($C876="","",Datos!$G$16)</f>
        <v/>
      </c>
      <c r="J876" s="407" t="str">
        <f>IF($B876="-","",INDEX('Res.Aux.'!$A$12:$AE$722,MATCH($B876,'Res.Aux.'!$Y$12:$Y$722,0),MATCH(J$6,'Res.Aux.'!$A$14:$AE$14,0)))</f>
        <v/>
      </c>
      <c r="K876" s="408" t="str">
        <f>IF($C876="","",Datos!$H$26)</f>
        <v/>
      </c>
      <c r="L876" s="409" t="str">
        <f>IF($I876="","",INDEX(Datos!$D$25:$I$33,MATCH('G. VAR. MAKRO'!$M876,Datos!$E$25:$E$33,0),MATCH('G. VAR. MAKRO'!$L$6,Datos!$D$26:$I$26,0)))</f>
        <v/>
      </c>
      <c r="M876" s="407" t="str">
        <f>IF($I876="","",INDEX('Res.Aux.'!$A$12:$AE$722,MATCH($B876,'Res.Aux.'!$Y$12:$Y$722,0),MATCH(M$6,'Res.Aux.'!$A$22:$AE$22,0)))</f>
        <v/>
      </c>
      <c r="N876" s="410" t="str">
        <f>IF($B876="-","",INDEX('Res.Aux.'!$A$12:$AE$722,MATCH($B876,'Res.Aux.'!$Y$12:$Y$722,0),MATCH(N$6,'Res.Aux.'!$A$14:$AE$14,0)))</f>
        <v/>
      </c>
      <c r="O876" s="411"/>
      <c r="P876" s="412" t="str">
        <f t="shared" si="234"/>
        <v/>
      </c>
      <c r="Q876" s="413" t="str">
        <f t="shared" si="237"/>
        <v>ù</v>
      </c>
      <c r="R876" s="414" t="str">
        <f>IF($B876="-","",INDEX('Res.Aux.'!$A$12:$AE$722,MATCH($B876,'Res.Aux.'!$Y$12:$Y$722,0),MATCH(R$6,'Res.Aux.'!$A$15:$AE$15,0)))</f>
        <v/>
      </c>
      <c r="S876" s="415" t="str">
        <f>IF($B876="-","",INDEX('Res.Aux.'!$A$12:$AE$722,MATCH($B876,'Res.Aux.'!$Y$12:$Y$722,0),MATCH(S$6,'Res.Aux.'!$A$15:$AE$15,0)))</f>
        <v/>
      </c>
      <c r="T876" s="415" t="str">
        <f>IF($B876="-","",INDEX('Res.Aux.'!$A$12:$AE$722,MATCH($B876,'Res.Aux.'!$Y$12:$Y$722,0),MATCH(T$6,'Res.Aux.'!$A$15:$AE$15,0)))</f>
        <v/>
      </c>
      <c r="U876" s="416" t="str">
        <f>IF($B876="-","",INDEX('Res.Aux.'!$A$12:$AE$722,MATCH($B876,'Res.Aux.'!$Y$12:$Y$722,0),MATCH(U$6,'Res.Aux.'!$A$15:$AE$15,0)))</f>
        <v/>
      </c>
      <c r="V876" s="417"/>
      <c r="W876" s="414" t="str">
        <f t="shared" si="238"/>
        <v>-</v>
      </c>
      <c r="X876" s="415" t="str">
        <f t="shared" si="239"/>
        <v>-</v>
      </c>
      <c r="Y876" s="415" t="str">
        <f t="shared" si="240"/>
        <v>-</v>
      </c>
      <c r="Z876" s="416" t="str">
        <f t="shared" si="241"/>
        <v>-</v>
      </c>
      <c r="AA876" s="417"/>
      <c r="AB876" s="414" t="str">
        <f t="shared" si="242"/>
        <v>-</v>
      </c>
      <c r="AC876" s="415" t="str">
        <f t="shared" si="243"/>
        <v>-</v>
      </c>
      <c r="AD876" s="415" t="str">
        <f t="shared" si="244"/>
        <v>-</v>
      </c>
      <c r="AE876" s="416" t="str">
        <f t="shared" si="245"/>
        <v>-</v>
      </c>
      <c r="AF876" s="417"/>
      <c r="AG876" s="410" t="str">
        <f t="shared" si="246"/>
        <v>-</v>
      </c>
      <c r="AH876" s="417"/>
      <c r="AI876" s="418" t="str">
        <f t="shared" si="247"/>
        <v>ù</v>
      </c>
      <c r="AJ876" s="419" t="str">
        <f t="shared" si="248"/>
        <v>~</v>
      </c>
      <c r="AK876" s="417"/>
      <c r="AL876" s="414" t="str">
        <f t="shared" si="249"/>
        <v>-</v>
      </c>
      <c r="AM876" s="416" t="str">
        <f t="shared" si="250"/>
        <v>-</v>
      </c>
    </row>
    <row r="877" spans="2:39" ht="15" x14ac:dyDescent="0.3">
      <c r="B877" s="400" t="str">
        <f>IF(MAX(B$7:B876)+1&gt;MAX('Res.Aux.'!$Y$23:$Y$722),"-",MAX(B$7:B876)+1)</f>
        <v>-</v>
      </c>
      <c r="C877" s="401" t="str">
        <f>IF($B877="-","",INDEX('Res.Aux.'!$A$12:$AE$722,MATCH($B877,'Res.Aux.'!$Y$12:$Y$722,0),MATCH(C$6,'Res.Aux.'!$A$14:$AE$14,0)))</f>
        <v/>
      </c>
      <c r="D877" s="402" t="str">
        <f t="shared" si="235"/>
        <v/>
      </c>
      <c r="E877" s="403" t="str">
        <f>IF($B877="-","",INDEX('Res.Aux.'!$A$12:$AE$722,MATCH($B877,'Res.Aux.'!$Y$12:$Y$722,0),MATCH(E$6,'Res.Aux.'!$A$14:$AE$14,0)))</f>
        <v/>
      </c>
      <c r="F877" s="402" t="str">
        <f t="shared" si="236"/>
        <v/>
      </c>
      <c r="G877" s="404" t="str">
        <f>IF($B877="-","",INDEX('Res.Aux.'!$A$12:$AE$722,MATCH($B877,'Res.Aux.'!$Y$12:$Y$722,0),MATCH(G$6,'Res.Aux.'!$A$14:$AE$14,0)))</f>
        <v/>
      </c>
      <c r="H877" s="405" t="str">
        <f>IF($B877="-","",Datos!$I$16)</f>
        <v/>
      </c>
      <c r="I877" s="406" t="str">
        <f>IF($C877="","",Datos!$G$16)</f>
        <v/>
      </c>
      <c r="J877" s="407" t="str">
        <f>IF($B877="-","",INDEX('Res.Aux.'!$A$12:$AE$722,MATCH($B877,'Res.Aux.'!$Y$12:$Y$722,0),MATCH(J$6,'Res.Aux.'!$A$14:$AE$14,0)))</f>
        <v/>
      </c>
      <c r="K877" s="408" t="str">
        <f>IF($C877="","",Datos!$H$26)</f>
        <v/>
      </c>
      <c r="L877" s="409" t="str">
        <f>IF($I877="","",INDEX(Datos!$D$25:$I$33,MATCH('G. VAR. MAKRO'!$M877,Datos!$E$25:$E$33,0),MATCH('G. VAR. MAKRO'!$L$6,Datos!$D$26:$I$26,0)))</f>
        <v/>
      </c>
      <c r="M877" s="407" t="str">
        <f>IF($I877="","",INDEX('Res.Aux.'!$A$12:$AE$722,MATCH($B877,'Res.Aux.'!$Y$12:$Y$722,0),MATCH(M$6,'Res.Aux.'!$A$22:$AE$22,0)))</f>
        <v/>
      </c>
      <c r="N877" s="410" t="str">
        <f>IF($B877="-","",INDEX('Res.Aux.'!$A$12:$AE$722,MATCH($B877,'Res.Aux.'!$Y$12:$Y$722,0),MATCH(N$6,'Res.Aux.'!$A$14:$AE$14,0)))</f>
        <v/>
      </c>
      <c r="O877" s="411"/>
      <c r="P877" s="412" t="str">
        <f t="shared" si="234"/>
        <v/>
      </c>
      <c r="Q877" s="413" t="str">
        <f t="shared" si="237"/>
        <v>ù</v>
      </c>
      <c r="R877" s="414" t="str">
        <f>IF($B877="-","",INDEX('Res.Aux.'!$A$12:$AE$722,MATCH($B877,'Res.Aux.'!$Y$12:$Y$722,0),MATCH(R$6,'Res.Aux.'!$A$15:$AE$15,0)))</f>
        <v/>
      </c>
      <c r="S877" s="415" t="str">
        <f>IF($B877="-","",INDEX('Res.Aux.'!$A$12:$AE$722,MATCH($B877,'Res.Aux.'!$Y$12:$Y$722,0),MATCH(S$6,'Res.Aux.'!$A$15:$AE$15,0)))</f>
        <v/>
      </c>
      <c r="T877" s="415" t="str">
        <f>IF($B877="-","",INDEX('Res.Aux.'!$A$12:$AE$722,MATCH($B877,'Res.Aux.'!$Y$12:$Y$722,0),MATCH(T$6,'Res.Aux.'!$A$15:$AE$15,0)))</f>
        <v/>
      </c>
      <c r="U877" s="416" t="str">
        <f>IF($B877="-","",INDEX('Res.Aux.'!$A$12:$AE$722,MATCH($B877,'Res.Aux.'!$Y$12:$Y$722,0),MATCH(U$6,'Res.Aux.'!$A$15:$AE$15,0)))</f>
        <v/>
      </c>
      <c r="V877" s="417"/>
      <c r="W877" s="414" t="str">
        <f t="shared" si="238"/>
        <v>-</v>
      </c>
      <c r="X877" s="415" t="str">
        <f t="shared" si="239"/>
        <v>-</v>
      </c>
      <c r="Y877" s="415" t="str">
        <f t="shared" si="240"/>
        <v>-</v>
      </c>
      <c r="Z877" s="416" t="str">
        <f t="shared" si="241"/>
        <v>-</v>
      </c>
      <c r="AA877" s="417"/>
      <c r="AB877" s="414" t="str">
        <f t="shared" si="242"/>
        <v>-</v>
      </c>
      <c r="AC877" s="415" t="str">
        <f t="shared" si="243"/>
        <v>-</v>
      </c>
      <c r="AD877" s="415" t="str">
        <f t="shared" si="244"/>
        <v>-</v>
      </c>
      <c r="AE877" s="416" t="str">
        <f t="shared" si="245"/>
        <v>-</v>
      </c>
      <c r="AF877" s="417"/>
      <c r="AG877" s="410" t="str">
        <f t="shared" si="246"/>
        <v>-</v>
      </c>
      <c r="AH877" s="417"/>
      <c r="AI877" s="418" t="str">
        <f t="shared" si="247"/>
        <v>ù</v>
      </c>
      <c r="AJ877" s="419" t="str">
        <f t="shared" si="248"/>
        <v>~</v>
      </c>
      <c r="AK877" s="417"/>
      <c r="AL877" s="414" t="str">
        <f t="shared" si="249"/>
        <v>-</v>
      </c>
      <c r="AM877" s="416" t="str">
        <f t="shared" si="250"/>
        <v>-</v>
      </c>
    </row>
    <row r="878" spans="2:39" ht="15" x14ac:dyDescent="0.3">
      <c r="B878" s="400" t="str">
        <f>IF(MAX(B$7:B877)+1&gt;MAX('Res.Aux.'!$Y$23:$Y$722),"-",MAX(B$7:B877)+1)</f>
        <v>-</v>
      </c>
      <c r="C878" s="401" t="str">
        <f>IF($B878="-","",INDEX('Res.Aux.'!$A$12:$AE$722,MATCH($B878,'Res.Aux.'!$Y$12:$Y$722,0),MATCH(C$6,'Res.Aux.'!$A$14:$AE$14,0)))</f>
        <v/>
      </c>
      <c r="D878" s="402" t="str">
        <f t="shared" si="235"/>
        <v/>
      </c>
      <c r="E878" s="403" t="str">
        <f>IF($B878="-","",INDEX('Res.Aux.'!$A$12:$AE$722,MATCH($B878,'Res.Aux.'!$Y$12:$Y$722,0),MATCH(E$6,'Res.Aux.'!$A$14:$AE$14,0)))</f>
        <v/>
      </c>
      <c r="F878" s="402" t="str">
        <f t="shared" si="236"/>
        <v/>
      </c>
      <c r="G878" s="404" t="str">
        <f>IF($B878="-","",INDEX('Res.Aux.'!$A$12:$AE$722,MATCH($B878,'Res.Aux.'!$Y$12:$Y$722,0),MATCH(G$6,'Res.Aux.'!$A$14:$AE$14,0)))</f>
        <v/>
      </c>
      <c r="H878" s="405" t="str">
        <f>IF($B878="-","",Datos!$I$16)</f>
        <v/>
      </c>
      <c r="I878" s="406" t="str">
        <f>IF($C878="","",Datos!$G$16)</f>
        <v/>
      </c>
      <c r="J878" s="407" t="str">
        <f>IF($B878="-","",INDEX('Res.Aux.'!$A$12:$AE$722,MATCH($B878,'Res.Aux.'!$Y$12:$Y$722,0),MATCH(J$6,'Res.Aux.'!$A$14:$AE$14,0)))</f>
        <v/>
      </c>
      <c r="K878" s="408" t="str">
        <f>IF($C878="","",Datos!$H$26)</f>
        <v/>
      </c>
      <c r="L878" s="409" t="str">
        <f>IF($I878="","",INDEX(Datos!$D$25:$I$33,MATCH('G. VAR. MAKRO'!$M878,Datos!$E$25:$E$33,0),MATCH('G. VAR. MAKRO'!$L$6,Datos!$D$26:$I$26,0)))</f>
        <v/>
      </c>
      <c r="M878" s="407" t="str">
        <f>IF($I878="","",INDEX('Res.Aux.'!$A$12:$AE$722,MATCH($B878,'Res.Aux.'!$Y$12:$Y$722,0),MATCH(M$6,'Res.Aux.'!$A$22:$AE$22,0)))</f>
        <v/>
      </c>
      <c r="N878" s="410" t="str">
        <f>IF($B878="-","",INDEX('Res.Aux.'!$A$12:$AE$722,MATCH($B878,'Res.Aux.'!$Y$12:$Y$722,0),MATCH(N$6,'Res.Aux.'!$A$14:$AE$14,0)))</f>
        <v/>
      </c>
      <c r="O878" s="411"/>
      <c r="P878" s="412" t="str">
        <f t="shared" si="234"/>
        <v/>
      </c>
      <c r="Q878" s="413" t="str">
        <f t="shared" si="237"/>
        <v>ù</v>
      </c>
      <c r="R878" s="414" t="str">
        <f>IF($B878="-","",INDEX('Res.Aux.'!$A$12:$AE$722,MATCH($B878,'Res.Aux.'!$Y$12:$Y$722,0),MATCH(R$6,'Res.Aux.'!$A$15:$AE$15,0)))</f>
        <v/>
      </c>
      <c r="S878" s="415" t="str">
        <f>IF($B878="-","",INDEX('Res.Aux.'!$A$12:$AE$722,MATCH($B878,'Res.Aux.'!$Y$12:$Y$722,0),MATCH(S$6,'Res.Aux.'!$A$15:$AE$15,0)))</f>
        <v/>
      </c>
      <c r="T878" s="415" t="str">
        <f>IF($B878="-","",INDEX('Res.Aux.'!$A$12:$AE$722,MATCH($B878,'Res.Aux.'!$Y$12:$Y$722,0),MATCH(T$6,'Res.Aux.'!$A$15:$AE$15,0)))</f>
        <v/>
      </c>
      <c r="U878" s="416" t="str">
        <f>IF($B878="-","",INDEX('Res.Aux.'!$A$12:$AE$722,MATCH($B878,'Res.Aux.'!$Y$12:$Y$722,0),MATCH(U$6,'Res.Aux.'!$A$15:$AE$15,0)))</f>
        <v/>
      </c>
      <c r="V878" s="417"/>
      <c r="W878" s="414" t="str">
        <f t="shared" si="238"/>
        <v>-</v>
      </c>
      <c r="X878" s="415" t="str">
        <f t="shared" si="239"/>
        <v>-</v>
      </c>
      <c r="Y878" s="415" t="str">
        <f t="shared" si="240"/>
        <v>-</v>
      </c>
      <c r="Z878" s="416" t="str">
        <f t="shared" si="241"/>
        <v>-</v>
      </c>
      <c r="AA878" s="417"/>
      <c r="AB878" s="414" t="str">
        <f t="shared" si="242"/>
        <v>-</v>
      </c>
      <c r="AC878" s="415" t="str">
        <f t="shared" si="243"/>
        <v>-</v>
      </c>
      <c r="AD878" s="415" t="str">
        <f t="shared" si="244"/>
        <v>-</v>
      </c>
      <c r="AE878" s="416" t="str">
        <f t="shared" si="245"/>
        <v>-</v>
      </c>
      <c r="AF878" s="417"/>
      <c r="AG878" s="410" t="str">
        <f t="shared" si="246"/>
        <v>-</v>
      </c>
      <c r="AH878" s="417"/>
      <c r="AI878" s="418" t="str">
        <f t="shared" si="247"/>
        <v>ù</v>
      </c>
      <c r="AJ878" s="419" t="str">
        <f t="shared" si="248"/>
        <v>~</v>
      </c>
      <c r="AK878" s="417"/>
      <c r="AL878" s="414" t="str">
        <f t="shared" si="249"/>
        <v>-</v>
      </c>
      <c r="AM878" s="416" t="str">
        <f t="shared" si="250"/>
        <v>-</v>
      </c>
    </row>
    <row r="879" spans="2:39" ht="15" x14ac:dyDescent="0.3">
      <c r="B879" s="400" t="str">
        <f>IF(MAX(B$7:B878)+1&gt;MAX('Res.Aux.'!$Y$23:$Y$722),"-",MAX(B$7:B878)+1)</f>
        <v>-</v>
      </c>
      <c r="C879" s="401" t="str">
        <f>IF($B879="-","",INDEX('Res.Aux.'!$A$12:$AE$722,MATCH($B879,'Res.Aux.'!$Y$12:$Y$722,0),MATCH(C$6,'Res.Aux.'!$A$14:$AE$14,0)))</f>
        <v/>
      </c>
      <c r="D879" s="402" t="str">
        <f t="shared" si="235"/>
        <v/>
      </c>
      <c r="E879" s="403" t="str">
        <f>IF($B879="-","",INDEX('Res.Aux.'!$A$12:$AE$722,MATCH($B879,'Res.Aux.'!$Y$12:$Y$722,0),MATCH(E$6,'Res.Aux.'!$A$14:$AE$14,0)))</f>
        <v/>
      </c>
      <c r="F879" s="402" t="str">
        <f t="shared" si="236"/>
        <v/>
      </c>
      <c r="G879" s="404" t="str">
        <f>IF($B879="-","",INDEX('Res.Aux.'!$A$12:$AE$722,MATCH($B879,'Res.Aux.'!$Y$12:$Y$722,0),MATCH(G$6,'Res.Aux.'!$A$14:$AE$14,0)))</f>
        <v/>
      </c>
      <c r="H879" s="405" t="str">
        <f>IF($B879="-","",Datos!$I$16)</f>
        <v/>
      </c>
      <c r="I879" s="406" t="str">
        <f>IF($C879="","",Datos!$G$16)</f>
        <v/>
      </c>
      <c r="J879" s="407" t="str">
        <f>IF($B879="-","",INDEX('Res.Aux.'!$A$12:$AE$722,MATCH($B879,'Res.Aux.'!$Y$12:$Y$722,0),MATCH(J$6,'Res.Aux.'!$A$14:$AE$14,0)))</f>
        <v/>
      </c>
      <c r="K879" s="408" t="str">
        <f>IF($C879="","",Datos!$H$26)</f>
        <v/>
      </c>
      <c r="L879" s="409" t="str">
        <f>IF($I879="","",INDEX(Datos!$D$25:$I$33,MATCH('G. VAR. MAKRO'!$M879,Datos!$E$25:$E$33,0),MATCH('G. VAR. MAKRO'!$L$6,Datos!$D$26:$I$26,0)))</f>
        <v/>
      </c>
      <c r="M879" s="407" t="str">
        <f>IF($I879="","",INDEX('Res.Aux.'!$A$12:$AE$722,MATCH($B879,'Res.Aux.'!$Y$12:$Y$722,0),MATCH(M$6,'Res.Aux.'!$A$22:$AE$22,0)))</f>
        <v/>
      </c>
      <c r="N879" s="410" t="str">
        <f>IF($B879="-","",INDEX('Res.Aux.'!$A$12:$AE$722,MATCH($B879,'Res.Aux.'!$Y$12:$Y$722,0),MATCH(N$6,'Res.Aux.'!$A$14:$AE$14,0)))</f>
        <v/>
      </c>
      <c r="O879" s="411"/>
      <c r="P879" s="412" t="str">
        <f t="shared" si="234"/>
        <v/>
      </c>
      <c r="Q879" s="413" t="str">
        <f t="shared" si="237"/>
        <v>ù</v>
      </c>
      <c r="R879" s="414" t="str">
        <f>IF($B879="-","",INDEX('Res.Aux.'!$A$12:$AE$722,MATCH($B879,'Res.Aux.'!$Y$12:$Y$722,0),MATCH(R$6,'Res.Aux.'!$A$15:$AE$15,0)))</f>
        <v/>
      </c>
      <c r="S879" s="415" t="str">
        <f>IF($B879="-","",INDEX('Res.Aux.'!$A$12:$AE$722,MATCH($B879,'Res.Aux.'!$Y$12:$Y$722,0),MATCH(S$6,'Res.Aux.'!$A$15:$AE$15,0)))</f>
        <v/>
      </c>
      <c r="T879" s="415" t="str">
        <f>IF($B879="-","",INDEX('Res.Aux.'!$A$12:$AE$722,MATCH($B879,'Res.Aux.'!$Y$12:$Y$722,0),MATCH(T$6,'Res.Aux.'!$A$15:$AE$15,0)))</f>
        <v/>
      </c>
      <c r="U879" s="416" t="str">
        <f>IF($B879="-","",INDEX('Res.Aux.'!$A$12:$AE$722,MATCH($B879,'Res.Aux.'!$Y$12:$Y$722,0),MATCH(U$6,'Res.Aux.'!$A$15:$AE$15,0)))</f>
        <v/>
      </c>
      <c r="V879" s="417"/>
      <c r="W879" s="414" t="str">
        <f t="shared" si="238"/>
        <v>-</v>
      </c>
      <c r="X879" s="415" t="str">
        <f t="shared" si="239"/>
        <v>-</v>
      </c>
      <c r="Y879" s="415" t="str">
        <f t="shared" si="240"/>
        <v>-</v>
      </c>
      <c r="Z879" s="416" t="str">
        <f t="shared" si="241"/>
        <v>-</v>
      </c>
      <c r="AA879" s="417"/>
      <c r="AB879" s="414" t="str">
        <f t="shared" si="242"/>
        <v>-</v>
      </c>
      <c r="AC879" s="415" t="str">
        <f t="shared" si="243"/>
        <v>-</v>
      </c>
      <c r="AD879" s="415" t="str">
        <f t="shared" si="244"/>
        <v>-</v>
      </c>
      <c r="AE879" s="416" t="str">
        <f t="shared" si="245"/>
        <v>-</v>
      </c>
      <c r="AF879" s="417"/>
      <c r="AG879" s="410" t="str">
        <f t="shared" si="246"/>
        <v>-</v>
      </c>
      <c r="AH879" s="417"/>
      <c r="AI879" s="418" t="str">
        <f t="shared" si="247"/>
        <v>ù</v>
      </c>
      <c r="AJ879" s="419" t="str">
        <f t="shared" si="248"/>
        <v>~</v>
      </c>
      <c r="AK879" s="417"/>
      <c r="AL879" s="414" t="str">
        <f t="shared" si="249"/>
        <v>-</v>
      </c>
      <c r="AM879" s="416" t="str">
        <f t="shared" si="250"/>
        <v>-</v>
      </c>
    </row>
    <row r="880" spans="2:39" ht="15" x14ac:dyDescent="0.3">
      <c r="B880" s="400" t="str">
        <f>IF(MAX(B$7:B879)+1&gt;MAX('Res.Aux.'!$Y$23:$Y$722),"-",MAX(B$7:B879)+1)</f>
        <v>-</v>
      </c>
      <c r="C880" s="401" t="str">
        <f>IF($B880="-","",INDEX('Res.Aux.'!$A$12:$AE$722,MATCH($B880,'Res.Aux.'!$Y$12:$Y$722,0),MATCH(C$6,'Res.Aux.'!$A$14:$AE$14,0)))</f>
        <v/>
      </c>
      <c r="D880" s="402" t="str">
        <f t="shared" si="235"/>
        <v/>
      </c>
      <c r="E880" s="403" t="str">
        <f>IF($B880="-","",INDEX('Res.Aux.'!$A$12:$AE$722,MATCH($B880,'Res.Aux.'!$Y$12:$Y$722,0),MATCH(E$6,'Res.Aux.'!$A$14:$AE$14,0)))</f>
        <v/>
      </c>
      <c r="F880" s="402" t="str">
        <f t="shared" si="236"/>
        <v/>
      </c>
      <c r="G880" s="404" t="str">
        <f>IF($B880="-","",INDEX('Res.Aux.'!$A$12:$AE$722,MATCH($B880,'Res.Aux.'!$Y$12:$Y$722,0),MATCH(G$6,'Res.Aux.'!$A$14:$AE$14,0)))</f>
        <v/>
      </c>
      <c r="H880" s="405" t="str">
        <f>IF($B880="-","",Datos!$I$16)</f>
        <v/>
      </c>
      <c r="I880" s="406" t="str">
        <f>IF($C880="","",Datos!$G$16)</f>
        <v/>
      </c>
      <c r="J880" s="407" t="str">
        <f>IF($B880="-","",INDEX('Res.Aux.'!$A$12:$AE$722,MATCH($B880,'Res.Aux.'!$Y$12:$Y$722,0),MATCH(J$6,'Res.Aux.'!$A$14:$AE$14,0)))</f>
        <v/>
      </c>
      <c r="K880" s="408" t="str">
        <f>IF($C880="","",Datos!$H$26)</f>
        <v/>
      </c>
      <c r="L880" s="409" t="str">
        <f>IF($I880="","",INDEX(Datos!$D$25:$I$33,MATCH('G. VAR. MAKRO'!$M880,Datos!$E$25:$E$33,0),MATCH('G. VAR. MAKRO'!$L$6,Datos!$D$26:$I$26,0)))</f>
        <v/>
      </c>
      <c r="M880" s="407" t="str">
        <f>IF($I880="","",INDEX('Res.Aux.'!$A$12:$AE$722,MATCH($B880,'Res.Aux.'!$Y$12:$Y$722,0),MATCH(M$6,'Res.Aux.'!$A$22:$AE$22,0)))</f>
        <v/>
      </c>
      <c r="N880" s="410" t="str">
        <f>IF($B880="-","",INDEX('Res.Aux.'!$A$12:$AE$722,MATCH($B880,'Res.Aux.'!$Y$12:$Y$722,0),MATCH(N$6,'Res.Aux.'!$A$14:$AE$14,0)))</f>
        <v/>
      </c>
      <c r="O880" s="411"/>
      <c r="P880" s="412" t="str">
        <f t="shared" si="234"/>
        <v/>
      </c>
      <c r="Q880" s="413" t="str">
        <f t="shared" si="237"/>
        <v>ù</v>
      </c>
      <c r="R880" s="414" t="str">
        <f>IF($B880="-","",INDEX('Res.Aux.'!$A$12:$AE$722,MATCH($B880,'Res.Aux.'!$Y$12:$Y$722,0),MATCH(R$6,'Res.Aux.'!$A$15:$AE$15,0)))</f>
        <v/>
      </c>
      <c r="S880" s="415" t="str">
        <f>IF($B880="-","",INDEX('Res.Aux.'!$A$12:$AE$722,MATCH($B880,'Res.Aux.'!$Y$12:$Y$722,0),MATCH(S$6,'Res.Aux.'!$A$15:$AE$15,0)))</f>
        <v/>
      </c>
      <c r="T880" s="415" t="str">
        <f>IF($B880="-","",INDEX('Res.Aux.'!$A$12:$AE$722,MATCH($B880,'Res.Aux.'!$Y$12:$Y$722,0),MATCH(T$6,'Res.Aux.'!$A$15:$AE$15,0)))</f>
        <v/>
      </c>
      <c r="U880" s="416" t="str">
        <f>IF($B880="-","",INDEX('Res.Aux.'!$A$12:$AE$722,MATCH($B880,'Res.Aux.'!$Y$12:$Y$722,0),MATCH(U$6,'Res.Aux.'!$A$15:$AE$15,0)))</f>
        <v/>
      </c>
      <c r="V880" s="417"/>
      <c r="W880" s="414" t="str">
        <f t="shared" si="238"/>
        <v>-</v>
      </c>
      <c r="X880" s="415" t="str">
        <f t="shared" si="239"/>
        <v>-</v>
      </c>
      <c r="Y880" s="415" t="str">
        <f t="shared" si="240"/>
        <v>-</v>
      </c>
      <c r="Z880" s="416" t="str">
        <f t="shared" si="241"/>
        <v>-</v>
      </c>
      <c r="AA880" s="417"/>
      <c r="AB880" s="414" t="str">
        <f t="shared" si="242"/>
        <v>-</v>
      </c>
      <c r="AC880" s="415" t="str">
        <f t="shared" si="243"/>
        <v>-</v>
      </c>
      <c r="AD880" s="415" t="str">
        <f t="shared" si="244"/>
        <v>-</v>
      </c>
      <c r="AE880" s="416" t="str">
        <f t="shared" si="245"/>
        <v>-</v>
      </c>
      <c r="AF880" s="417"/>
      <c r="AG880" s="410" t="str">
        <f t="shared" si="246"/>
        <v>-</v>
      </c>
      <c r="AH880" s="417"/>
      <c r="AI880" s="418" t="str">
        <f t="shared" si="247"/>
        <v>ù</v>
      </c>
      <c r="AJ880" s="419" t="str">
        <f t="shared" si="248"/>
        <v>~</v>
      </c>
      <c r="AK880" s="417"/>
      <c r="AL880" s="414" t="str">
        <f t="shared" si="249"/>
        <v>-</v>
      </c>
      <c r="AM880" s="416" t="str">
        <f t="shared" si="250"/>
        <v>-</v>
      </c>
    </row>
    <row r="881" spans="2:39" ht="15" x14ac:dyDescent="0.3">
      <c r="B881" s="400" t="str">
        <f>IF(MAX(B$7:B880)+1&gt;MAX('Res.Aux.'!$Y$23:$Y$722),"-",MAX(B$7:B880)+1)</f>
        <v>-</v>
      </c>
      <c r="C881" s="401" t="str">
        <f>IF($B881="-","",INDEX('Res.Aux.'!$A$12:$AE$722,MATCH($B881,'Res.Aux.'!$Y$12:$Y$722,0),MATCH(C$6,'Res.Aux.'!$A$14:$AE$14,0)))</f>
        <v/>
      </c>
      <c r="D881" s="402" t="str">
        <f t="shared" si="235"/>
        <v/>
      </c>
      <c r="E881" s="403" t="str">
        <f>IF($B881="-","",INDEX('Res.Aux.'!$A$12:$AE$722,MATCH($B881,'Res.Aux.'!$Y$12:$Y$722,0),MATCH(E$6,'Res.Aux.'!$A$14:$AE$14,0)))</f>
        <v/>
      </c>
      <c r="F881" s="402" t="str">
        <f t="shared" si="236"/>
        <v/>
      </c>
      <c r="G881" s="404" t="str">
        <f>IF($B881="-","",INDEX('Res.Aux.'!$A$12:$AE$722,MATCH($B881,'Res.Aux.'!$Y$12:$Y$722,0),MATCH(G$6,'Res.Aux.'!$A$14:$AE$14,0)))</f>
        <v/>
      </c>
      <c r="H881" s="405" t="str">
        <f>IF($B881="-","",Datos!$I$16)</f>
        <v/>
      </c>
      <c r="I881" s="406" t="str">
        <f>IF($C881="","",Datos!$G$16)</f>
        <v/>
      </c>
      <c r="J881" s="407" t="str">
        <f>IF($B881="-","",INDEX('Res.Aux.'!$A$12:$AE$722,MATCH($B881,'Res.Aux.'!$Y$12:$Y$722,0),MATCH(J$6,'Res.Aux.'!$A$14:$AE$14,0)))</f>
        <v/>
      </c>
      <c r="K881" s="408" t="str">
        <f>IF($C881="","",Datos!$H$26)</f>
        <v/>
      </c>
      <c r="L881" s="409" t="str">
        <f>IF($I881="","",INDEX(Datos!$D$25:$I$33,MATCH('G. VAR. MAKRO'!$M881,Datos!$E$25:$E$33,0),MATCH('G. VAR. MAKRO'!$L$6,Datos!$D$26:$I$26,0)))</f>
        <v/>
      </c>
      <c r="M881" s="407" t="str">
        <f>IF($I881="","",INDEX('Res.Aux.'!$A$12:$AE$722,MATCH($B881,'Res.Aux.'!$Y$12:$Y$722,0),MATCH(M$6,'Res.Aux.'!$A$22:$AE$22,0)))</f>
        <v/>
      </c>
      <c r="N881" s="410" t="str">
        <f>IF($B881="-","",INDEX('Res.Aux.'!$A$12:$AE$722,MATCH($B881,'Res.Aux.'!$Y$12:$Y$722,0),MATCH(N$6,'Res.Aux.'!$A$14:$AE$14,0)))</f>
        <v/>
      </c>
      <c r="O881" s="411"/>
      <c r="P881" s="412" t="str">
        <f t="shared" si="234"/>
        <v/>
      </c>
      <c r="Q881" s="413" t="str">
        <f t="shared" si="237"/>
        <v>ù</v>
      </c>
      <c r="R881" s="414" t="str">
        <f>IF($B881="-","",INDEX('Res.Aux.'!$A$12:$AE$722,MATCH($B881,'Res.Aux.'!$Y$12:$Y$722,0),MATCH(R$6,'Res.Aux.'!$A$15:$AE$15,0)))</f>
        <v/>
      </c>
      <c r="S881" s="415" t="str">
        <f>IF($B881="-","",INDEX('Res.Aux.'!$A$12:$AE$722,MATCH($B881,'Res.Aux.'!$Y$12:$Y$722,0),MATCH(S$6,'Res.Aux.'!$A$15:$AE$15,0)))</f>
        <v/>
      </c>
      <c r="T881" s="415" t="str">
        <f>IF($B881="-","",INDEX('Res.Aux.'!$A$12:$AE$722,MATCH($B881,'Res.Aux.'!$Y$12:$Y$722,0),MATCH(T$6,'Res.Aux.'!$A$15:$AE$15,0)))</f>
        <v/>
      </c>
      <c r="U881" s="416" t="str">
        <f>IF($B881="-","",INDEX('Res.Aux.'!$A$12:$AE$722,MATCH($B881,'Res.Aux.'!$Y$12:$Y$722,0),MATCH(U$6,'Res.Aux.'!$A$15:$AE$15,0)))</f>
        <v/>
      </c>
      <c r="V881" s="417"/>
      <c r="W881" s="414" t="str">
        <f t="shared" si="238"/>
        <v>-</v>
      </c>
      <c r="X881" s="415" t="str">
        <f t="shared" si="239"/>
        <v>-</v>
      </c>
      <c r="Y881" s="415" t="str">
        <f t="shared" si="240"/>
        <v>-</v>
      </c>
      <c r="Z881" s="416" t="str">
        <f t="shared" si="241"/>
        <v>-</v>
      </c>
      <c r="AA881" s="417"/>
      <c r="AB881" s="414" t="str">
        <f t="shared" si="242"/>
        <v>-</v>
      </c>
      <c r="AC881" s="415" t="str">
        <f t="shared" si="243"/>
        <v>-</v>
      </c>
      <c r="AD881" s="415" t="str">
        <f t="shared" si="244"/>
        <v>-</v>
      </c>
      <c r="AE881" s="416" t="str">
        <f t="shared" si="245"/>
        <v>-</v>
      </c>
      <c r="AF881" s="417"/>
      <c r="AG881" s="410" t="str">
        <f t="shared" si="246"/>
        <v>-</v>
      </c>
      <c r="AH881" s="417"/>
      <c r="AI881" s="418" t="str">
        <f t="shared" si="247"/>
        <v>ù</v>
      </c>
      <c r="AJ881" s="419" t="str">
        <f t="shared" si="248"/>
        <v>~</v>
      </c>
      <c r="AK881" s="417"/>
      <c r="AL881" s="414" t="str">
        <f t="shared" si="249"/>
        <v>-</v>
      </c>
      <c r="AM881" s="416" t="str">
        <f t="shared" si="250"/>
        <v>-</v>
      </c>
    </row>
    <row r="882" spans="2:39" ht="15" x14ac:dyDescent="0.3">
      <c r="B882" s="400" t="str">
        <f>IF(MAX(B$7:B881)+1&gt;MAX('Res.Aux.'!$Y$23:$Y$722),"-",MAX(B$7:B881)+1)</f>
        <v>-</v>
      </c>
      <c r="C882" s="401" t="str">
        <f>IF($B882="-","",INDEX('Res.Aux.'!$A$12:$AE$722,MATCH($B882,'Res.Aux.'!$Y$12:$Y$722,0),MATCH(C$6,'Res.Aux.'!$A$14:$AE$14,0)))</f>
        <v/>
      </c>
      <c r="D882" s="402" t="str">
        <f t="shared" si="235"/>
        <v/>
      </c>
      <c r="E882" s="403" t="str">
        <f>IF($B882="-","",INDEX('Res.Aux.'!$A$12:$AE$722,MATCH($B882,'Res.Aux.'!$Y$12:$Y$722,0),MATCH(E$6,'Res.Aux.'!$A$14:$AE$14,0)))</f>
        <v/>
      </c>
      <c r="F882" s="402" t="str">
        <f t="shared" si="236"/>
        <v/>
      </c>
      <c r="G882" s="404" t="str">
        <f>IF($B882="-","",INDEX('Res.Aux.'!$A$12:$AE$722,MATCH($B882,'Res.Aux.'!$Y$12:$Y$722,0),MATCH(G$6,'Res.Aux.'!$A$14:$AE$14,0)))</f>
        <v/>
      </c>
      <c r="H882" s="405" t="str">
        <f>IF($B882="-","",Datos!$I$16)</f>
        <v/>
      </c>
      <c r="I882" s="406" t="str">
        <f>IF($C882="","",Datos!$G$16)</f>
        <v/>
      </c>
      <c r="J882" s="407" t="str">
        <f>IF($B882="-","",INDEX('Res.Aux.'!$A$12:$AE$722,MATCH($B882,'Res.Aux.'!$Y$12:$Y$722,0),MATCH(J$6,'Res.Aux.'!$A$14:$AE$14,0)))</f>
        <v/>
      </c>
      <c r="K882" s="408" t="str">
        <f>IF($C882="","",Datos!$H$26)</f>
        <v/>
      </c>
      <c r="L882" s="409" t="str">
        <f>IF($I882="","",INDEX(Datos!$D$25:$I$33,MATCH('G. VAR. MAKRO'!$M882,Datos!$E$25:$E$33,0),MATCH('G. VAR. MAKRO'!$L$6,Datos!$D$26:$I$26,0)))</f>
        <v/>
      </c>
      <c r="M882" s="407" t="str">
        <f>IF($I882="","",INDEX('Res.Aux.'!$A$12:$AE$722,MATCH($B882,'Res.Aux.'!$Y$12:$Y$722,0),MATCH(M$6,'Res.Aux.'!$A$22:$AE$22,0)))</f>
        <v/>
      </c>
      <c r="N882" s="410" t="str">
        <f>IF($B882="-","",INDEX('Res.Aux.'!$A$12:$AE$722,MATCH($B882,'Res.Aux.'!$Y$12:$Y$722,0),MATCH(N$6,'Res.Aux.'!$A$14:$AE$14,0)))</f>
        <v/>
      </c>
      <c r="O882" s="411"/>
      <c r="P882" s="412" t="str">
        <f t="shared" si="234"/>
        <v/>
      </c>
      <c r="Q882" s="413" t="str">
        <f t="shared" si="237"/>
        <v>ù</v>
      </c>
      <c r="R882" s="414" t="str">
        <f>IF($B882="-","",INDEX('Res.Aux.'!$A$12:$AE$722,MATCH($B882,'Res.Aux.'!$Y$12:$Y$722,0),MATCH(R$6,'Res.Aux.'!$A$15:$AE$15,0)))</f>
        <v/>
      </c>
      <c r="S882" s="415" t="str">
        <f>IF($B882="-","",INDEX('Res.Aux.'!$A$12:$AE$722,MATCH($B882,'Res.Aux.'!$Y$12:$Y$722,0),MATCH(S$6,'Res.Aux.'!$A$15:$AE$15,0)))</f>
        <v/>
      </c>
      <c r="T882" s="415" t="str">
        <f>IF($B882="-","",INDEX('Res.Aux.'!$A$12:$AE$722,MATCH($B882,'Res.Aux.'!$Y$12:$Y$722,0),MATCH(T$6,'Res.Aux.'!$A$15:$AE$15,0)))</f>
        <v/>
      </c>
      <c r="U882" s="416" t="str">
        <f>IF($B882="-","",INDEX('Res.Aux.'!$A$12:$AE$722,MATCH($B882,'Res.Aux.'!$Y$12:$Y$722,0),MATCH(U$6,'Res.Aux.'!$A$15:$AE$15,0)))</f>
        <v/>
      </c>
      <c r="V882" s="417"/>
      <c r="W882" s="414" t="str">
        <f t="shared" si="238"/>
        <v>-</v>
      </c>
      <c r="X882" s="415" t="str">
        <f t="shared" si="239"/>
        <v>-</v>
      </c>
      <c r="Y882" s="415" t="str">
        <f t="shared" si="240"/>
        <v>-</v>
      </c>
      <c r="Z882" s="416" t="str">
        <f t="shared" si="241"/>
        <v>-</v>
      </c>
      <c r="AA882" s="417"/>
      <c r="AB882" s="414" t="str">
        <f t="shared" si="242"/>
        <v>-</v>
      </c>
      <c r="AC882" s="415" t="str">
        <f t="shared" si="243"/>
        <v>-</v>
      </c>
      <c r="AD882" s="415" t="str">
        <f t="shared" si="244"/>
        <v>-</v>
      </c>
      <c r="AE882" s="416" t="str">
        <f t="shared" si="245"/>
        <v>-</v>
      </c>
      <c r="AF882" s="417"/>
      <c r="AG882" s="410" t="str">
        <f t="shared" si="246"/>
        <v>-</v>
      </c>
      <c r="AH882" s="417"/>
      <c r="AI882" s="418" t="str">
        <f t="shared" si="247"/>
        <v>ù</v>
      </c>
      <c r="AJ882" s="419" t="str">
        <f t="shared" si="248"/>
        <v>~</v>
      </c>
      <c r="AK882" s="417"/>
      <c r="AL882" s="414" t="str">
        <f t="shared" si="249"/>
        <v>-</v>
      </c>
      <c r="AM882" s="416" t="str">
        <f t="shared" si="250"/>
        <v>-</v>
      </c>
    </row>
    <row r="883" spans="2:39" ht="15" x14ac:dyDescent="0.3">
      <c r="B883" s="400" t="str">
        <f>IF(MAX(B$7:B882)+1&gt;MAX('Res.Aux.'!$Y$23:$Y$722),"-",MAX(B$7:B882)+1)</f>
        <v>-</v>
      </c>
      <c r="C883" s="401" t="str">
        <f>IF($B883="-","",INDEX('Res.Aux.'!$A$12:$AE$722,MATCH($B883,'Res.Aux.'!$Y$12:$Y$722,0),MATCH(C$6,'Res.Aux.'!$A$14:$AE$14,0)))</f>
        <v/>
      </c>
      <c r="D883" s="402" t="str">
        <f t="shared" si="235"/>
        <v/>
      </c>
      <c r="E883" s="403" t="str">
        <f>IF($B883="-","",INDEX('Res.Aux.'!$A$12:$AE$722,MATCH($B883,'Res.Aux.'!$Y$12:$Y$722,0),MATCH(E$6,'Res.Aux.'!$A$14:$AE$14,0)))</f>
        <v/>
      </c>
      <c r="F883" s="402" t="str">
        <f t="shared" si="236"/>
        <v/>
      </c>
      <c r="G883" s="404" t="str">
        <f>IF($B883="-","",INDEX('Res.Aux.'!$A$12:$AE$722,MATCH($B883,'Res.Aux.'!$Y$12:$Y$722,0),MATCH(G$6,'Res.Aux.'!$A$14:$AE$14,0)))</f>
        <v/>
      </c>
      <c r="H883" s="405" t="str">
        <f>IF($B883="-","",Datos!$I$16)</f>
        <v/>
      </c>
      <c r="I883" s="406" t="str">
        <f>IF($C883="","",Datos!$G$16)</f>
        <v/>
      </c>
      <c r="J883" s="407" t="str">
        <f>IF($B883="-","",INDEX('Res.Aux.'!$A$12:$AE$722,MATCH($B883,'Res.Aux.'!$Y$12:$Y$722,0),MATCH(J$6,'Res.Aux.'!$A$14:$AE$14,0)))</f>
        <v/>
      </c>
      <c r="K883" s="408" t="str">
        <f>IF($C883="","",Datos!$H$26)</f>
        <v/>
      </c>
      <c r="L883" s="409" t="str">
        <f>IF($I883="","",INDEX(Datos!$D$25:$I$33,MATCH('G. VAR. MAKRO'!$M883,Datos!$E$25:$E$33,0),MATCH('G. VAR. MAKRO'!$L$6,Datos!$D$26:$I$26,0)))</f>
        <v/>
      </c>
      <c r="M883" s="407" t="str">
        <f>IF($I883="","",INDEX('Res.Aux.'!$A$12:$AE$722,MATCH($B883,'Res.Aux.'!$Y$12:$Y$722,0),MATCH(M$6,'Res.Aux.'!$A$22:$AE$22,0)))</f>
        <v/>
      </c>
      <c r="N883" s="410" t="str">
        <f>IF($B883="-","",INDEX('Res.Aux.'!$A$12:$AE$722,MATCH($B883,'Res.Aux.'!$Y$12:$Y$722,0),MATCH(N$6,'Res.Aux.'!$A$14:$AE$14,0)))</f>
        <v/>
      </c>
      <c r="O883" s="411"/>
      <c r="P883" s="412" t="str">
        <f t="shared" si="234"/>
        <v/>
      </c>
      <c r="Q883" s="413" t="str">
        <f t="shared" si="237"/>
        <v>ù</v>
      </c>
      <c r="R883" s="414" t="str">
        <f>IF($B883="-","",INDEX('Res.Aux.'!$A$12:$AE$722,MATCH($B883,'Res.Aux.'!$Y$12:$Y$722,0),MATCH(R$6,'Res.Aux.'!$A$15:$AE$15,0)))</f>
        <v/>
      </c>
      <c r="S883" s="415" t="str">
        <f>IF($B883="-","",INDEX('Res.Aux.'!$A$12:$AE$722,MATCH($B883,'Res.Aux.'!$Y$12:$Y$722,0),MATCH(S$6,'Res.Aux.'!$A$15:$AE$15,0)))</f>
        <v/>
      </c>
      <c r="T883" s="415" t="str">
        <f>IF($B883="-","",INDEX('Res.Aux.'!$A$12:$AE$722,MATCH($B883,'Res.Aux.'!$Y$12:$Y$722,0),MATCH(T$6,'Res.Aux.'!$A$15:$AE$15,0)))</f>
        <v/>
      </c>
      <c r="U883" s="416" t="str">
        <f>IF($B883="-","",INDEX('Res.Aux.'!$A$12:$AE$722,MATCH($B883,'Res.Aux.'!$Y$12:$Y$722,0),MATCH(U$6,'Res.Aux.'!$A$15:$AE$15,0)))</f>
        <v/>
      </c>
      <c r="V883" s="417"/>
      <c r="W883" s="414" t="str">
        <f t="shared" si="238"/>
        <v>-</v>
      </c>
      <c r="X883" s="415" t="str">
        <f t="shared" si="239"/>
        <v>-</v>
      </c>
      <c r="Y883" s="415" t="str">
        <f t="shared" si="240"/>
        <v>-</v>
      </c>
      <c r="Z883" s="416" t="str">
        <f t="shared" si="241"/>
        <v>-</v>
      </c>
      <c r="AA883" s="417"/>
      <c r="AB883" s="414" t="str">
        <f t="shared" si="242"/>
        <v>-</v>
      </c>
      <c r="AC883" s="415" t="str">
        <f t="shared" si="243"/>
        <v>-</v>
      </c>
      <c r="AD883" s="415" t="str">
        <f t="shared" si="244"/>
        <v>-</v>
      </c>
      <c r="AE883" s="416" t="str">
        <f t="shared" si="245"/>
        <v>-</v>
      </c>
      <c r="AF883" s="417"/>
      <c r="AG883" s="410" t="str">
        <f t="shared" si="246"/>
        <v>-</v>
      </c>
      <c r="AH883" s="417"/>
      <c r="AI883" s="418" t="str">
        <f t="shared" si="247"/>
        <v>ù</v>
      </c>
      <c r="AJ883" s="419" t="str">
        <f t="shared" si="248"/>
        <v>~</v>
      </c>
      <c r="AK883" s="417"/>
      <c r="AL883" s="414" t="str">
        <f t="shared" si="249"/>
        <v>-</v>
      </c>
      <c r="AM883" s="416" t="str">
        <f t="shared" si="250"/>
        <v>-</v>
      </c>
    </row>
    <row r="884" spans="2:39" ht="15" x14ac:dyDescent="0.3">
      <c r="B884" s="400" t="str">
        <f>IF(MAX(B$7:B883)+1&gt;MAX('Res.Aux.'!$Y$23:$Y$722),"-",MAX(B$7:B883)+1)</f>
        <v>-</v>
      </c>
      <c r="C884" s="401" t="str">
        <f>IF($B884="-","",INDEX('Res.Aux.'!$A$12:$AE$722,MATCH($B884,'Res.Aux.'!$Y$12:$Y$722,0),MATCH(C$6,'Res.Aux.'!$A$14:$AE$14,0)))</f>
        <v/>
      </c>
      <c r="D884" s="402" t="str">
        <f t="shared" si="235"/>
        <v/>
      </c>
      <c r="E884" s="403" t="str">
        <f>IF($B884="-","",INDEX('Res.Aux.'!$A$12:$AE$722,MATCH($B884,'Res.Aux.'!$Y$12:$Y$722,0),MATCH(E$6,'Res.Aux.'!$A$14:$AE$14,0)))</f>
        <v/>
      </c>
      <c r="F884" s="402" t="str">
        <f t="shared" si="236"/>
        <v/>
      </c>
      <c r="G884" s="404" t="str">
        <f>IF($B884="-","",INDEX('Res.Aux.'!$A$12:$AE$722,MATCH($B884,'Res.Aux.'!$Y$12:$Y$722,0),MATCH(G$6,'Res.Aux.'!$A$14:$AE$14,0)))</f>
        <v/>
      </c>
      <c r="H884" s="405" t="str">
        <f>IF($B884="-","",Datos!$I$16)</f>
        <v/>
      </c>
      <c r="I884" s="406" t="str">
        <f>IF($C884="","",Datos!$G$16)</f>
        <v/>
      </c>
      <c r="J884" s="407" t="str">
        <f>IF($B884="-","",INDEX('Res.Aux.'!$A$12:$AE$722,MATCH($B884,'Res.Aux.'!$Y$12:$Y$722,0),MATCH(J$6,'Res.Aux.'!$A$14:$AE$14,0)))</f>
        <v/>
      </c>
      <c r="K884" s="408" t="str">
        <f>IF($C884="","",Datos!$H$26)</f>
        <v/>
      </c>
      <c r="L884" s="409" t="str">
        <f>IF($I884="","",INDEX(Datos!$D$25:$I$33,MATCH('G. VAR. MAKRO'!$M884,Datos!$E$25:$E$33,0),MATCH('G. VAR. MAKRO'!$L$6,Datos!$D$26:$I$26,0)))</f>
        <v/>
      </c>
      <c r="M884" s="407" t="str">
        <f>IF($I884="","",INDEX('Res.Aux.'!$A$12:$AE$722,MATCH($B884,'Res.Aux.'!$Y$12:$Y$722,0),MATCH(M$6,'Res.Aux.'!$A$22:$AE$22,0)))</f>
        <v/>
      </c>
      <c r="N884" s="410" t="str">
        <f>IF($B884="-","",INDEX('Res.Aux.'!$A$12:$AE$722,MATCH($B884,'Res.Aux.'!$Y$12:$Y$722,0),MATCH(N$6,'Res.Aux.'!$A$14:$AE$14,0)))</f>
        <v/>
      </c>
      <c r="O884" s="411"/>
      <c r="P884" s="412" t="str">
        <f t="shared" si="234"/>
        <v/>
      </c>
      <c r="Q884" s="413" t="str">
        <f t="shared" si="237"/>
        <v>ù</v>
      </c>
      <c r="R884" s="414" t="str">
        <f>IF($B884="-","",INDEX('Res.Aux.'!$A$12:$AE$722,MATCH($B884,'Res.Aux.'!$Y$12:$Y$722,0),MATCH(R$6,'Res.Aux.'!$A$15:$AE$15,0)))</f>
        <v/>
      </c>
      <c r="S884" s="415" t="str">
        <f>IF($B884="-","",INDEX('Res.Aux.'!$A$12:$AE$722,MATCH($B884,'Res.Aux.'!$Y$12:$Y$722,0),MATCH(S$6,'Res.Aux.'!$A$15:$AE$15,0)))</f>
        <v/>
      </c>
      <c r="T884" s="415" t="str">
        <f>IF($B884="-","",INDEX('Res.Aux.'!$A$12:$AE$722,MATCH($B884,'Res.Aux.'!$Y$12:$Y$722,0),MATCH(T$6,'Res.Aux.'!$A$15:$AE$15,0)))</f>
        <v/>
      </c>
      <c r="U884" s="416" t="str">
        <f>IF($B884="-","",INDEX('Res.Aux.'!$A$12:$AE$722,MATCH($B884,'Res.Aux.'!$Y$12:$Y$722,0),MATCH(U$6,'Res.Aux.'!$A$15:$AE$15,0)))</f>
        <v/>
      </c>
      <c r="V884" s="417"/>
      <c r="W884" s="414" t="str">
        <f t="shared" si="238"/>
        <v>-</v>
      </c>
      <c r="X884" s="415" t="str">
        <f t="shared" si="239"/>
        <v>-</v>
      </c>
      <c r="Y884" s="415" t="str">
        <f t="shared" si="240"/>
        <v>-</v>
      </c>
      <c r="Z884" s="416" t="str">
        <f t="shared" si="241"/>
        <v>-</v>
      </c>
      <c r="AA884" s="417"/>
      <c r="AB884" s="414" t="str">
        <f t="shared" si="242"/>
        <v>-</v>
      </c>
      <c r="AC884" s="415" t="str">
        <f t="shared" si="243"/>
        <v>-</v>
      </c>
      <c r="AD884" s="415" t="str">
        <f t="shared" si="244"/>
        <v>-</v>
      </c>
      <c r="AE884" s="416" t="str">
        <f t="shared" si="245"/>
        <v>-</v>
      </c>
      <c r="AF884" s="417"/>
      <c r="AG884" s="410" t="str">
        <f t="shared" si="246"/>
        <v>-</v>
      </c>
      <c r="AH884" s="417"/>
      <c r="AI884" s="418" t="str">
        <f t="shared" si="247"/>
        <v>ù</v>
      </c>
      <c r="AJ884" s="419" t="str">
        <f t="shared" si="248"/>
        <v>~</v>
      </c>
      <c r="AK884" s="417"/>
      <c r="AL884" s="414" t="str">
        <f t="shared" si="249"/>
        <v>-</v>
      </c>
      <c r="AM884" s="416" t="str">
        <f t="shared" si="250"/>
        <v>-</v>
      </c>
    </row>
    <row r="885" spans="2:39" ht="15" x14ac:dyDescent="0.3">
      <c r="B885" s="400" t="str">
        <f>IF(MAX(B$7:B884)+1&gt;MAX('Res.Aux.'!$Y$23:$Y$722),"-",MAX(B$7:B884)+1)</f>
        <v>-</v>
      </c>
      <c r="C885" s="401" t="str">
        <f>IF($B885="-","",INDEX('Res.Aux.'!$A$12:$AE$722,MATCH($B885,'Res.Aux.'!$Y$12:$Y$722,0),MATCH(C$6,'Res.Aux.'!$A$14:$AE$14,0)))</f>
        <v/>
      </c>
      <c r="D885" s="402" t="str">
        <f t="shared" si="235"/>
        <v/>
      </c>
      <c r="E885" s="403" t="str">
        <f>IF($B885="-","",INDEX('Res.Aux.'!$A$12:$AE$722,MATCH($B885,'Res.Aux.'!$Y$12:$Y$722,0),MATCH(E$6,'Res.Aux.'!$A$14:$AE$14,0)))</f>
        <v/>
      </c>
      <c r="F885" s="402" t="str">
        <f t="shared" si="236"/>
        <v/>
      </c>
      <c r="G885" s="404" t="str">
        <f>IF($B885="-","",INDEX('Res.Aux.'!$A$12:$AE$722,MATCH($B885,'Res.Aux.'!$Y$12:$Y$722,0),MATCH(G$6,'Res.Aux.'!$A$14:$AE$14,0)))</f>
        <v/>
      </c>
      <c r="H885" s="405" t="str">
        <f>IF($B885="-","",Datos!$I$16)</f>
        <v/>
      </c>
      <c r="I885" s="406" t="str">
        <f>IF($C885="","",Datos!$G$16)</f>
        <v/>
      </c>
      <c r="J885" s="407" t="str">
        <f>IF($B885="-","",INDEX('Res.Aux.'!$A$12:$AE$722,MATCH($B885,'Res.Aux.'!$Y$12:$Y$722,0),MATCH(J$6,'Res.Aux.'!$A$14:$AE$14,0)))</f>
        <v/>
      </c>
      <c r="K885" s="408" t="str">
        <f>IF($C885="","",Datos!$H$26)</f>
        <v/>
      </c>
      <c r="L885" s="409" t="str">
        <f>IF($I885="","",INDEX(Datos!$D$25:$I$33,MATCH('G. VAR. MAKRO'!$M885,Datos!$E$25:$E$33,0),MATCH('G. VAR. MAKRO'!$L$6,Datos!$D$26:$I$26,0)))</f>
        <v/>
      </c>
      <c r="M885" s="407" t="str">
        <f>IF($I885="","",INDEX('Res.Aux.'!$A$12:$AE$722,MATCH($B885,'Res.Aux.'!$Y$12:$Y$722,0),MATCH(M$6,'Res.Aux.'!$A$22:$AE$22,0)))</f>
        <v/>
      </c>
      <c r="N885" s="410" t="str">
        <f>IF($B885="-","",INDEX('Res.Aux.'!$A$12:$AE$722,MATCH($B885,'Res.Aux.'!$Y$12:$Y$722,0),MATCH(N$6,'Res.Aux.'!$A$14:$AE$14,0)))</f>
        <v/>
      </c>
      <c r="O885" s="411"/>
      <c r="P885" s="412" t="str">
        <f t="shared" si="234"/>
        <v/>
      </c>
      <c r="Q885" s="413" t="str">
        <f t="shared" si="237"/>
        <v>ù</v>
      </c>
      <c r="R885" s="414" t="str">
        <f>IF($B885="-","",INDEX('Res.Aux.'!$A$12:$AE$722,MATCH($B885,'Res.Aux.'!$Y$12:$Y$722,0),MATCH(R$6,'Res.Aux.'!$A$15:$AE$15,0)))</f>
        <v/>
      </c>
      <c r="S885" s="415" t="str">
        <f>IF($B885="-","",INDEX('Res.Aux.'!$A$12:$AE$722,MATCH($B885,'Res.Aux.'!$Y$12:$Y$722,0),MATCH(S$6,'Res.Aux.'!$A$15:$AE$15,0)))</f>
        <v/>
      </c>
      <c r="T885" s="415" t="str">
        <f>IF($B885="-","",INDEX('Res.Aux.'!$A$12:$AE$722,MATCH($B885,'Res.Aux.'!$Y$12:$Y$722,0),MATCH(T$6,'Res.Aux.'!$A$15:$AE$15,0)))</f>
        <v/>
      </c>
      <c r="U885" s="416" t="str">
        <f>IF($B885="-","",INDEX('Res.Aux.'!$A$12:$AE$722,MATCH($B885,'Res.Aux.'!$Y$12:$Y$722,0),MATCH(U$6,'Res.Aux.'!$A$15:$AE$15,0)))</f>
        <v/>
      </c>
      <c r="V885" s="417"/>
      <c r="W885" s="414" t="str">
        <f t="shared" si="238"/>
        <v>-</v>
      </c>
      <c r="X885" s="415" t="str">
        <f t="shared" si="239"/>
        <v>-</v>
      </c>
      <c r="Y885" s="415" t="str">
        <f t="shared" si="240"/>
        <v>-</v>
      </c>
      <c r="Z885" s="416" t="str">
        <f t="shared" si="241"/>
        <v>-</v>
      </c>
      <c r="AA885" s="417"/>
      <c r="AB885" s="414" t="str">
        <f t="shared" si="242"/>
        <v>-</v>
      </c>
      <c r="AC885" s="415" t="str">
        <f t="shared" si="243"/>
        <v>-</v>
      </c>
      <c r="AD885" s="415" t="str">
        <f t="shared" si="244"/>
        <v>-</v>
      </c>
      <c r="AE885" s="416" t="str">
        <f t="shared" si="245"/>
        <v>-</v>
      </c>
      <c r="AF885" s="417"/>
      <c r="AG885" s="410" t="str">
        <f t="shared" si="246"/>
        <v>-</v>
      </c>
      <c r="AH885" s="417"/>
      <c r="AI885" s="418" t="str">
        <f t="shared" si="247"/>
        <v>ù</v>
      </c>
      <c r="AJ885" s="419" t="str">
        <f t="shared" si="248"/>
        <v>~</v>
      </c>
      <c r="AK885" s="417"/>
      <c r="AL885" s="414" t="str">
        <f t="shared" si="249"/>
        <v>-</v>
      </c>
      <c r="AM885" s="416" t="str">
        <f t="shared" si="250"/>
        <v>-</v>
      </c>
    </row>
    <row r="886" spans="2:39" ht="15" x14ac:dyDescent="0.3">
      <c r="B886" s="400" t="str">
        <f>IF(MAX(B$7:B885)+1&gt;MAX('Res.Aux.'!$Y$23:$Y$722),"-",MAX(B$7:B885)+1)</f>
        <v>-</v>
      </c>
      <c r="C886" s="401" t="str">
        <f>IF($B886="-","",INDEX('Res.Aux.'!$A$12:$AE$722,MATCH($B886,'Res.Aux.'!$Y$12:$Y$722,0),MATCH(C$6,'Res.Aux.'!$A$14:$AE$14,0)))</f>
        <v/>
      </c>
      <c r="D886" s="402" t="str">
        <f t="shared" si="235"/>
        <v/>
      </c>
      <c r="E886" s="403" t="str">
        <f>IF($B886="-","",INDEX('Res.Aux.'!$A$12:$AE$722,MATCH($B886,'Res.Aux.'!$Y$12:$Y$722,0),MATCH(E$6,'Res.Aux.'!$A$14:$AE$14,0)))</f>
        <v/>
      </c>
      <c r="F886" s="402" t="str">
        <f t="shared" si="236"/>
        <v/>
      </c>
      <c r="G886" s="404" t="str">
        <f>IF($B886="-","",INDEX('Res.Aux.'!$A$12:$AE$722,MATCH($B886,'Res.Aux.'!$Y$12:$Y$722,0),MATCH(G$6,'Res.Aux.'!$A$14:$AE$14,0)))</f>
        <v/>
      </c>
      <c r="H886" s="405" t="str">
        <f>IF($B886="-","",Datos!$I$16)</f>
        <v/>
      </c>
      <c r="I886" s="406" t="str">
        <f>IF($C886="","",Datos!$G$16)</f>
        <v/>
      </c>
      <c r="J886" s="407" t="str">
        <f>IF($B886="-","",INDEX('Res.Aux.'!$A$12:$AE$722,MATCH($B886,'Res.Aux.'!$Y$12:$Y$722,0),MATCH(J$6,'Res.Aux.'!$A$14:$AE$14,0)))</f>
        <v/>
      </c>
      <c r="K886" s="408" t="str">
        <f>IF($C886="","",Datos!$H$26)</f>
        <v/>
      </c>
      <c r="L886" s="409" t="str">
        <f>IF($I886="","",INDEX(Datos!$D$25:$I$33,MATCH('G. VAR. MAKRO'!$M886,Datos!$E$25:$E$33,0),MATCH('G. VAR. MAKRO'!$L$6,Datos!$D$26:$I$26,0)))</f>
        <v/>
      </c>
      <c r="M886" s="407" t="str">
        <f>IF($I886="","",INDEX('Res.Aux.'!$A$12:$AE$722,MATCH($B886,'Res.Aux.'!$Y$12:$Y$722,0),MATCH(M$6,'Res.Aux.'!$A$22:$AE$22,0)))</f>
        <v/>
      </c>
      <c r="N886" s="410" t="str">
        <f>IF($B886="-","",INDEX('Res.Aux.'!$A$12:$AE$722,MATCH($B886,'Res.Aux.'!$Y$12:$Y$722,0),MATCH(N$6,'Res.Aux.'!$A$14:$AE$14,0)))</f>
        <v/>
      </c>
      <c r="O886" s="411"/>
      <c r="P886" s="412" t="str">
        <f t="shared" si="234"/>
        <v/>
      </c>
      <c r="Q886" s="413" t="str">
        <f t="shared" si="237"/>
        <v>ù</v>
      </c>
      <c r="R886" s="414" t="str">
        <f>IF($B886="-","",INDEX('Res.Aux.'!$A$12:$AE$722,MATCH($B886,'Res.Aux.'!$Y$12:$Y$722,0),MATCH(R$6,'Res.Aux.'!$A$15:$AE$15,0)))</f>
        <v/>
      </c>
      <c r="S886" s="415" t="str">
        <f>IF($B886="-","",INDEX('Res.Aux.'!$A$12:$AE$722,MATCH($B886,'Res.Aux.'!$Y$12:$Y$722,0),MATCH(S$6,'Res.Aux.'!$A$15:$AE$15,0)))</f>
        <v/>
      </c>
      <c r="T886" s="415" t="str">
        <f>IF($B886="-","",INDEX('Res.Aux.'!$A$12:$AE$722,MATCH($B886,'Res.Aux.'!$Y$12:$Y$722,0),MATCH(T$6,'Res.Aux.'!$A$15:$AE$15,0)))</f>
        <v/>
      </c>
      <c r="U886" s="416" t="str">
        <f>IF($B886="-","",INDEX('Res.Aux.'!$A$12:$AE$722,MATCH($B886,'Res.Aux.'!$Y$12:$Y$722,0),MATCH(U$6,'Res.Aux.'!$A$15:$AE$15,0)))</f>
        <v/>
      </c>
      <c r="V886" s="417"/>
      <c r="W886" s="414" t="str">
        <f t="shared" si="238"/>
        <v>-</v>
      </c>
      <c r="X886" s="415" t="str">
        <f t="shared" si="239"/>
        <v>-</v>
      </c>
      <c r="Y886" s="415" t="str">
        <f t="shared" si="240"/>
        <v>-</v>
      </c>
      <c r="Z886" s="416" t="str">
        <f t="shared" si="241"/>
        <v>-</v>
      </c>
      <c r="AA886" s="417"/>
      <c r="AB886" s="414" t="str">
        <f t="shared" si="242"/>
        <v>-</v>
      </c>
      <c r="AC886" s="415" t="str">
        <f t="shared" si="243"/>
        <v>-</v>
      </c>
      <c r="AD886" s="415" t="str">
        <f t="shared" si="244"/>
        <v>-</v>
      </c>
      <c r="AE886" s="416" t="str">
        <f t="shared" si="245"/>
        <v>-</v>
      </c>
      <c r="AF886" s="417"/>
      <c r="AG886" s="410" t="str">
        <f t="shared" si="246"/>
        <v>-</v>
      </c>
      <c r="AH886" s="417"/>
      <c r="AI886" s="418" t="str">
        <f t="shared" si="247"/>
        <v>ù</v>
      </c>
      <c r="AJ886" s="419" t="str">
        <f t="shared" si="248"/>
        <v>~</v>
      </c>
      <c r="AK886" s="417"/>
      <c r="AL886" s="414" t="str">
        <f t="shared" si="249"/>
        <v>-</v>
      </c>
      <c r="AM886" s="416" t="str">
        <f t="shared" si="250"/>
        <v>-</v>
      </c>
    </row>
    <row r="887" spans="2:39" ht="15" x14ac:dyDescent="0.3">
      <c r="B887" s="400" t="str">
        <f>IF(MAX(B$7:B886)+1&gt;MAX('Res.Aux.'!$Y$23:$Y$722),"-",MAX(B$7:B886)+1)</f>
        <v>-</v>
      </c>
      <c r="C887" s="401" t="str">
        <f>IF($B887="-","",INDEX('Res.Aux.'!$A$12:$AE$722,MATCH($B887,'Res.Aux.'!$Y$12:$Y$722,0),MATCH(C$6,'Res.Aux.'!$A$14:$AE$14,0)))</f>
        <v/>
      </c>
      <c r="D887" s="402" t="str">
        <f t="shared" si="235"/>
        <v/>
      </c>
      <c r="E887" s="403" t="str">
        <f>IF($B887="-","",INDEX('Res.Aux.'!$A$12:$AE$722,MATCH($B887,'Res.Aux.'!$Y$12:$Y$722,0),MATCH(E$6,'Res.Aux.'!$A$14:$AE$14,0)))</f>
        <v/>
      </c>
      <c r="F887" s="402" t="str">
        <f t="shared" si="236"/>
        <v/>
      </c>
      <c r="G887" s="404" t="str">
        <f>IF($B887="-","",INDEX('Res.Aux.'!$A$12:$AE$722,MATCH($B887,'Res.Aux.'!$Y$12:$Y$722,0),MATCH(G$6,'Res.Aux.'!$A$14:$AE$14,0)))</f>
        <v/>
      </c>
      <c r="H887" s="405" t="str">
        <f>IF($B887="-","",Datos!$I$16)</f>
        <v/>
      </c>
      <c r="I887" s="406" t="str">
        <f>IF($C887="","",Datos!$G$16)</f>
        <v/>
      </c>
      <c r="J887" s="407" t="str">
        <f>IF($B887="-","",INDEX('Res.Aux.'!$A$12:$AE$722,MATCH($B887,'Res.Aux.'!$Y$12:$Y$722,0),MATCH(J$6,'Res.Aux.'!$A$14:$AE$14,0)))</f>
        <v/>
      </c>
      <c r="K887" s="408" t="str">
        <f>IF($C887="","",Datos!$H$26)</f>
        <v/>
      </c>
      <c r="L887" s="409" t="str">
        <f>IF($I887="","",INDEX(Datos!$D$25:$I$33,MATCH('G. VAR. MAKRO'!$M887,Datos!$E$25:$E$33,0),MATCH('G. VAR. MAKRO'!$L$6,Datos!$D$26:$I$26,0)))</f>
        <v/>
      </c>
      <c r="M887" s="407" t="str">
        <f>IF($I887="","",INDEX('Res.Aux.'!$A$12:$AE$722,MATCH($B887,'Res.Aux.'!$Y$12:$Y$722,0),MATCH(M$6,'Res.Aux.'!$A$22:$AE$22,0)))</f>
        <v/>
      </c>
      <c r="N887" s="410" t="str">
        <f>IF($B887="-","",INDEX('Res.Aux.'!$A$12:$AE$722,MATCH($B887,'Res.Aux.'!$Y$12:$Y$722,0),MATCH(N$6,'Res.Aux.'!$A$14:$AE$14,0)))</f>
        <v/>
      </c>
      <c r="O887" s="411"/>
      <c r="P887" s="412" t="str">
        <f t="shared" si="234"/>
        <v/>
      </c>
      <c r="Q887" s="413" t="str">
        <f t="shared" si="237"/>
        <v>ù</v>
      </c>
      <c r="R887" s="414" t="str">
        <f>IF($B887="-","",INDEX('Res.Aux.'!$A$12:$AE$722,MATCH($B887,'Res.Aux.'!$Y$12:$Y$722,0),MATCH(R$6,'Res.Aux.'!$A$15:$AE$15,0)))</f>
        <v/>
      </c>
      <c r="S887" s="415" t="str">
        <f>IF($B887="-","",INDEX('Res.Aux.'!$A$12:$AE$722,MATCH($B887,'Res.Aux.'!$Y$12:$Y$722,0),MATCH(S$6,'Res.Aux.'!$A$15:$AE$15,0)))</f>
        <v/>
      </c>
      <c r="T887" s="415" t="str">
        <f>IF($B887="-","",INDEX('Res.Aux.'!$A$12:$AE$722,MATCH($B887,'Res.Aux.'!$Y$12:$Y$722,0),MATCH(T$6,'Res.Aux.'!$A$15:$AE$15,0)))</f>
        <v/>
      </c>
      <c r="U887" s="416" t="str">
        <f>IF($B887="-","",INDEX('Res.Aux.'!$A$12:$AE$722,MATCH($B887,'Res.Aux.'!$Y$12:$Y$722,0),MATCH(U$6,'Res.Aux.'!$A$15:$AE$15,0)))</f>
        <v/>
      </c>
      <c r="V887" s="417"/>
      <c r="W887" s="414" t="str">
        <f t="shared" si="238"/>
        <v>-</v>
      </c>
      <c r="X887" s="415" t="str">
        <f t="shared" si="239"/>
        <v>-</v>
      </c>
      <c r="Y887" s="415" t="str">
        <f t="shared" si="240"/>
        <v>-</v>
      </c>
      <c r="Z887" s="416" t="str">
        <f t="shared" si="241"/>
        <v>-</v>
      </c>
      <c r="AA887" s="417"/>
      <c r="AB887" s="414" t="str">
        <f t="shared" si="242"/>
        <v>-</v>
      </c>
      <c r="AC887" s="415" t="str">
        <f t="shared" si="243"/>
        <v>-</v>
      </c>
      <c r="AD887" s="415" t="str">
        <f t="shared" si="244"/>
        <v>-</v>
      </c>
      <c r="AE887" s="416" t="str">
        <f t="shared" si="245"/>
        <v>-</v>
      </c>
      <c r="AF887" s="417"/>
      <c r="AG887" s="410" t="str">
        <f t="shared" si="246"/>
        <v>-</v>
      </c>
      <c r="AH887" s="417"/>
      <c r="AI887" s="418" t="str">
        <f t="shared" si="247"/>
        <v>ù</v>
      </c>
      <c r="AJ887" s="419" t="str">
        <f t="shared" si="248"/>
        <v>~</v>
      </c>
      <c r="AK887" s="417"/>
      <c r="AL887" s="414" t="str">
        <f t="shared" si="249"/>
        <v>-</v>
      </c>
      <c r="AM887" s="416" t="str">
        <f t="shared" si="250"/>
        <v>-</v>
      </c>
    </row>
    <row r="888" spans="2:39" ht="15" x14ac:dyDescent="0.3">
      <c r="B888" s="400" t="str">
        <f>IF(MAX(B$7:B887)+1&gt;MAX('Res.Aux.'!$Y$23:$Y$722),"-",MAX(B$7:B887)+1)</f>
        <v>-</v>
      </c>
      <c r="C888" s="401" t="str">
        <f>IF($B888="-","",INDEX('Res.Aux.'!$A$12:$AE$722,MATCH($B888,'Res.Aux.'!$Y$12:$Y$722,0),MATCH(C$6,'Res.Aux.'!$A$14:$AE$14,0)))</f>
        <v/>
      </c>
      <c r="D888" s="402" t="str">
        <f t="shared" si="235"/>
        <v/>
      </c>
      <c r="E888" s="403" t="str">
        <f>IF($B888="-","",INDEX('Res.Aux.'!$A$12:$AE$722,MATCH($B888,'Res.Aux.'!$Y$12:$Y$722,0),MATCH(E$6,'Res.Aux.'!$A$14:$AE$14,0)))</f>
        <v/>
      </c>
      <c r="F888" s="402" t="str">
        <f t="shared" si="236"/>
        <v/>
      </c>
      <c r="G888" s="404" t="str">
        <f>IF($B888="-","",INDEX('Res.Aux.'!$A$12:$AE$722,MATCH($B888,'Res.Aux.'!$Y$12:$Y$722,0),MATCH(G$6,'Res.Aux.'!$A$14:$AE$14,0)))</f>
        <v/>
      </c>
      <c r="H888" s="405" t="str">
        <f>IF($B888="-","",Datos!$I$16)</f>
        <v/>
      </c>
      <c r="I888" s="406" t="str">
        <f>IF($C888="","",Datos!$G$16)</f>
        <v/>
      </c>
      <c r="J888" s="407" t="str">
        <f>IF($B888="-","",INDEX('Res.Aux.'!$A$12:$AE$722,MATCH($B888,'Res.Aux.'!$Y$12:$Y$722,0),MATCH(J$6,'Res.Aux.'!$A$14:$AE$14,0)))</f>
        <v/>
      </c>
      <c r="K888" s="408" t="str">
        <f>IF($C888="","",Datos!$H$26)</f>
        <v/>
      </c>
      <c r="L888" s="409" t="str">
        <f>IF($I888="","",INDEX(Datos!$D$25:$I$33,MATCH('G. VAR. MAKRO'!$M888,Datos!$E$25:$E$33,0),MATCH('G. VAR. MAKRO'!$L$6,Datos!$D$26:$I$26,0)))</f>
        <v/>
      </c>
      <c r="M888" s="407" t="str">
        <f>IF($I888="","",INDEX('Res.Aux.'!$A$12:$AE$722,MATCH($B888,'Res.Aux.'!$Y$12:$Y$722,0),MATCH(M$6,'Res.Aux.'!$A$22:$AE$22,0)))</f>
        <v/>
      </c>
      <c r="N888" s="410" t="str">
        <f>IF($B888="-","",INDEX('Res.Aux.'!$A$12:$AE$722,MATCH($B888,'Res.Aux.'!$Y$12:$Y$722,0),MATCH(N$6,'Res.Aux.'!$A$14:$AE$14,0)))</f>
        <v/>
      </c>
      <c r="O888" s="411"/>
      <c r="P888" s="412" t="str">
        <f t="shared" si="234"/>
        <v/>
      </c>
      <c r="Q888" s="413" t="str">
        <f t="shared" si="237"/>
        <v>ù</v>
      </c>
      <c r="R888" s="414" t="str">
        <f>IF($B888="-","",INDEX('Res.Aux.'!$A$12:$AE$722,MATCH($B888,'Res.Aux.'!$Y$12:$Y$722,0),MATCH(R$6,'Res.Aux.'!$A$15:$AE$15,0)))</f>
        <v/>
      </c>
      <c r="S888" s="415" t="str">
        <f>IF($B888="-","",INDEX('Res.Aux.'!$A$12:$AE$722,MATCH($B888,'Res.Aux.'!$Y$12:$Y$722,0),MATCH(S$6,'Res.Aux.'!$A$15:$AE$15,0)))</f>
        <v/>
      </c>
      <c r="T888" s="415" t="str">
        <f>IF($B888="-","",INDEX('Res.Aux.'!$A$12:$AE$722,MATCH($B888,'Res.Aux.'!$Y$12:$Y$722,0),MATCH(T$6,'Res.Aux.'!$A$15:$AE$15,0)))</f>
        <v/>
      </c>
      <c r="U888" s="416" t="str">
        <f>IF($B888="-","",INDEX('Res.Aux.'!$A$12:$AE$722,MATCH($B888,'Res.Aux.'!$Y$12:$Y$722,0),MATCH(U$6,'Res.Aux.'!$A$15:$AE$15,0)))</f>
        <v/>
      </c>
      <c r="V888" s="417"/>
      <c r="W888" s="414" t="str">
        <f t="shared" si="238"/>
        <v>-</v>
      </c>
      <c r="X888" s="415" t="str">
        <f t="shared" si="239"/>
        <v>-</v>
      </c>
      <c r="Y888" s="415" t="str">
        <f t="shared" si="240"/>
        <v>-</v>
      </c>
      <c r="Z888" s="416" t="str">
        <f t="shared" si="241"/>
        <v>-</v>
      </c>
      <c r="AA888" s="417"/>
      <c r="AB888" s="414" t="str">
        <f t="shared" si="242"/>
        <v>-</v>
      </c>
      <c r="AC888" s="415" t="str">
        <f t="shared" si="243"/>
        <v>-</v>
      </c>
      <c r="AD888" s="415" t="str">
        <f t="shared" si="244"/>
        <v>-</v>
      </c>
      <c r="AE888" s="416" t="str">
        <f t="shared" si="245"/>
        <v>-</v>
      </c>
      <c r="AF888" s="417"/>
      <c r="AG888" s="410" t="str">
        <f t="shared" si="246"/>
        <v>-</v>
      </c>
      <c r="AH888" s="417"/>
      <c r="AI888" s="418" t="str">
        <f t="shared" si="247"/>
        <v>ù</v>
      </c>
      <c r="AJ888" s="419" t="str">
        <f t="shared" si="248"/>
        <v>~</v>
      </c>
      <c r="AK888" s="417"/>
      <c r="AL888" s="414" t="str">
        <f t="shared" si="249"/>
        <v>-</v>
      </c>
      <c r="AM888" s="416" t="str">
        <f t="shared" si="250"/>
        <v>-</v>
      </c>
    </row>
    <row r="889" spans="2:39" ht="15" x14ac:dyDescent="0.3">
      <c r="B889" s="400" t="str">
        <f>IF(MAX(B$7:B888)+1&gt;MAX('Res.Aux.'!$Y$23:$Y$722),"-",MAX(B$7:B888)+1)</f>
        <v>-</v>
      </c>
      <c r="C889" s="401" t="str">
        <f>IF($B889="-","",INDEX('Res.Aux.'!$A$12:$AE$722,MATCH($B889,'Res.Aux.'!$Y$12:$Y$722,0),MATCH(C$6,'Res.Aux.'!$A$14:$AE$14,0)))</f>
        <v/>
      </c>
      <c r="D889" s="402" t="str">
        <f t="shared" si="235"/>
        <v/>
      </c>
      <c r="E889" s="403" t="str">
        <f>IF($B889="-","",INDEX('Res.Aux.'!$A$12:$AE$722,MATCH($B889,'Res.Aux.'!$Y$12:$Y$722,0),MATCH(E$6,'Res.Aux.'!$A$14:$AE$14,0)))</f>
        <v/>
      </c>
      <c r="F889" s="402" t="str">
        <f t="shared" si="236"/>
        <v/>
      </c>
      <c r="G889" s="404" t="str">
        <f>IF($B889="-","",INDEX('Res.Aux.'!$A$12:$AE$722,MATCH($B889,'Res.Aux.'!$Y$12:$Y$722,0),MATCH(G$6,'Res.Aux.'!$A$14:$AE$14,0)))</f>
        <v/>
      </c>
      <c r="H889" s="405" t="str">
        <f>IF($B889="-","",Datos!$I$16)</f>
        <v/>
      </c>
      <c r="I889" s="406" t="str">
        <f>IF($C889="","",Datos!$G$16)</f>
        <v/>
      </c>
      <c r="J889" s="407" t="str">
        <f>IF($B889="-","",INDEX('Res.Aux.'!$A$12:$AE$722,MATCH($B889,'Res.Aux.'!$Y$12:$Y$722,0),MATCH(J$6,'Res.Aux.'!$A$14:$AE$14,0)))</f>
        <v/>
      </c>
      <c r="K889" s="408" t="str">
        <f>IF($C889="","",Datos!$H$26)</f>
        <v/>
      </c>
      <c r="L889" s="409" t="str">
        <f>IF($I889="","",INDEX(Datos!$D$25:$I$33,MATCH('G. VAR. MAKRO'!$M889,Datos!$E$25:$E$33,0),MATCH('G. VAR. MAKRO'!$L$6,Datos!$D$26:$I$26,0)))</f>
        <v/>
      </c>
      <c r="M889" s="407" t="str">
        <f>IF($I889="","",INDEX('Res.Aux.'!$A$12:$AE$722,MATCH($B889,'Res.Aux.'!$Y$12:$Y$722,0),MATCH(M$6,'Res.Aux.'!$A$22:$AE$22,0)))</f>
        <v/>
      </c>
      <c r="N889" s="410" t="str">
        <f>IF($B889="-","",INDEX('Res.Aux.'!$A$12:$AE$722,MATCH($B889,'Res.Aux.'!$Y$12:$Y$722,0),MATCH(N$6,'Res.Aux.'!$A$14:$AE$14,0)))</f>
        <v/>
      </c>
      <c r="O889" s="411"/>
      <c r="P889" s="412" t="str">
        <f t="shared" si="234"/>
        <v/>
      </c>
      <c r="Q889" s="413" t="str">
        <f t="shared" si="237"/>
        <v>ù</v>
      </c>
      <c r="R889" s="414" t="str">
        <f>IF($B889="-","",INDEX('Res.Aux.'!$A$12:$AE$722,MATCH($B889,'Res.Aux.'!$Y$12:$Y$722,0),MATCH(R$6,'Res.Aux.'!$A$15:$AE$15,0)))</f>
        <v/>
      </c>
      <c r="S889" s="415" t="str">
        <f>IF($B889="-","",INDEX('Res.Aux.'!$A$12:$AE$722,MATCH($B889,'Res.Aux.'!$Y$12:$Y$722,0),MATCH(S$6,'Res.Aux.'!$A$15:$AE$15,0)))</f>
        <v/>
      </c>
      <c r="T889" s="415" t="str">
        <f>IF($B889="-","",INDEX('Res.Aux.'!$A$12:$AE$722,MATCH($B889,'Res.Aux.'!$Y$12:$Y$722,0),MATCH(T$6,'Res.Aux.'!$A$15:$AE$15,0)))</f>
        <v/>
      </c>
      <c r="U889" s="416" t="str">
        <f>IF($B889="-","",INDEX('Res.Aux.'!$A$12:$AE$722,MATCH($B889,'Res.Aux.'!$Y$12:$Y$722,0),MATCH(U$6,'Res.Aux.'!$A$15:$AE$15,0)))</f>
        <v/>
      </c>
      <c r="V889" s="417"/>
      <c r="W889" s="414" t="str">
        <f t="shared" si="238"/>
        <v>-</v>
      </c>
      <c r="X889" s="415" t="str">
        <f t="shared" si="239"/>
        <v>-</v>
      </c>
      <c r="Y889" s="415" t="str">
        <f t="shared" si="240"/>
        <v>-</v>
      </c>
      <c r="Z889" s="416" t="str">
        <f t="shared" si="241"/>
        <v>-</v>
      </c>
      <c r="AA889" s="417"/>
      <c r="AB889" s="414" t="str">
        <f t="shared" si="242"/>
        <v>-</v>
      </c>
      <c r="AC889" s="415" t="str">
        <f t="shared" si="243"/>
        <v>-</v>
      </c>
      <c r="AD889" s="415" t="str">
        <f t="shared" si="244"/>
        <v>-</v>
      </c>
      <c r="AE889" s="416" t="str">
        <f t="shared" si="245"/>
        <v>-</v>
      </c>
      <c r="AF889" s="417"/>
      <c r="AG889" s="410" t="str">
        <f t="shared" si="246"/>
        <v>-</v>
      </c>
      <c r="AH889" s="417"/>
      <c r="AI889" s="418" t="str">
        <f t="shared" si="247"/>
        <v>ù</v>
      </c>
      <c r="AJ889" s="419" t="str">
        <f t="shared" si="248"/>
        <v>~</v>
      </c>
      <c r="AK889" s="417"/>
      <c r="AL889" s="414" t="str">
        <f t="shared" si="249"/>
        <v>-</v>
      </c>
      <c r="AM889" s="416" t="str">
        <f t="shared" si="250"/>
        <v>-</v>
      </c>
    </row>
    <row r="890" spans="2:39" ht="15" x14ac:dyDescent="0.3">
      <c r="B890" s="400" t="str">
        <f>IF(MAX(B$7:B889)+1&gt;MAX('Res.Aux.'!$Y$23:$Y$722),"-",MAX(B$7:B889)+1)</f>
        <v>-</v>
      </c>
      <c r="C890" s="401" t="str">
        <f>IF($B890="-","",INDEX('Res.Aux.'!$A$12:$AE$722,MATCH($B890,'Res.Aux.'!$Y$12:$Y$722,0),MATCH(C$6,'Res.Aux.'!$A$14:$AE$14,0)))</f>
        <v/>
      </c>
      <c r="D890" s="402" t="str">
        <f t="shared" si="235"/>
        <v/>
      </c>
      <c r="E890" s="403" t="str">
        <f>IF($B890="-","",INDEX('Res.Aux.'!$A$12:$AE$722,MATCH($B890,'Res.Aux.'!$Y$12:$Y$722,0),MATCH(E$6,'Res.Aux.'!$A$14:$AE$14,0)))</f>
        <v/>
      </c>
      <c r="F890" s="402" t="str">
        <f t="shared" si="236"/>
        <v/>
      </c>
      <c r="G890" s="404" t="str">
        <f>IF($B890="-","",INDEX('Res.Aux.'!$A$12:$AE$722,MATCH($B890,'Res.Aux.'!$Y$12:$Y$722,0),MATCH(G$6,'Res.Aux.'!$A$14:$AE$14,0)))</f>
        <v/>
      </c>
      <c r="H890" s="405" t="str">
        <f>IF($B890="-","",Datos!$I$16)</f>
        <v/>
      </c>
      <c r="I890" s="406" t="str">
        <f>IF($C890="","",Datos!$G$16)</f>
        <v/>
      </c>
      <c r="J890" s="407" t="str">
        <f>IF($B890="-","",INDEX('Res.Aux.'!$A$12:$AE$722,MATCH($B890,'Res.Aux.'!$Y$12:$Y$722,0),MATCH(J$6,'Res.Aux.'!$A$14:$AE$14,0)))</f>
        <v/>
      </c>
      <c r="K890" s="408" t="str">
        <f>IF($C890="","",Datos!$H$26)</f>
        <v/>
      </c>
      <c r="L890" s="409" t="str">
        <f>IF($I890="","",INDEX(Datos!$D$25:$I$33,MATCH('G. VAR. MAKRO'!$M890,Datos!$E$25:$E$33,0),MATCH('G. VAR. MAKRO'!$L$6,Datos!$D$26:$I$26,0)))</f>
        <v/>
      </c>
      <c r="M890" s="407" t="str">
        <f>IF($I890="","",INDEX('Res.Aux.'!$A$12:$AE$722,MATCH($B890,'Res.Aux.'!$Y$12:$Y$722,0),MATCH(M$6,'Res.Aux.'!$A$22:$AE$22,0)))</f>
        <v/>
      </c>
      <c r="N890" s="410" t="str">
        <f>IF($B890="-","",INDEX('Res.Aux.'!$A$12:$AE$722,MATCH($B890,'Res.Aux.'!$Y$12:$Y$722,0),MATCH(N$6,'Res.Aux.'!$A$14:$AE$14,0)))</f>
        <v/>
      </c>
      <c r="O890" s="411"/>
      <c r="P890" s="412" t="str">
        <f t="shared" si="234"/>
        <v/>
      </c>
      <c r="Q890" s="413" t="str">
        <f t="shared" si="237"/>
        <v>ù</v>
      </c>
      <c r="R890" s="414" t="str">
        <f>IF($B890="-","",INDEX('Res.Aux.'!$A$12:$AE$722,MATCH($B890,'Res.Aux.'!$Y$12:$Y$722,0),MATCH(R$6,'Res.Aux.'!$A$15:$AE$15,0)))</f>
        <v/>
      </c>
      <c r="S890" s="415" t="str">
        <f>IF($B890="-","",INDEX('Res.Aux.'!$A$12:$AE$722,MATCH($B890,'Res.Aux.'!$Y$12:$Y$722,0),MATCH(S$6,'Res.Aux.'!$A$15:$AE$15,0)))</f>
        <v/>
      </c>
      <c r="T890" s="415" t="str">
        <f>IF($B890="-","",INDEX('Res.Aux.'!$A$12:$AE$722,MATCH($B890,'Res.Aux.'!$Y$12:$Y$722,0),MATCH(T$6,'Res.Aux.'!$A$15:$AE$15,0)))</f>
        <v/>
      </c>
      <c r="U890" s="416" t="str">
        <f>IF($B890="-","",INDEX('Res.Aux.'!$A$12:$AE$722,MATCH($B890,'Res.Aux.'!$Y$12:$Y$722,0),MATCH(U$6,'Res.Aux.'!$A$15:$AE$15,0)))</f>
        <v/>
      </c>
      <c r="V890" s="417"/>
      <c r="W890" s="414" t="str">
        <f t="shared" si="238"/>
        <v>-</v>
      </c>
      <c r="X890" s="415" t="str">
        <f t="shared" si="239"/>
        <v>-</v>
      </c>
      <c r="Y890" s="415" t="str">
        <f t="shared" si="240"/>
        <v>-</v>
      </c>
      <c r="Z890" s="416" t="str">
        <f t="shared" si="241"/>
        <v>-</v>
      </c>
      <c r="AA890" s="417"/>
      <c r="AB890" s="414" t="str">
        <f t="shared" si="242"/>
        <v>-</v>
      </c>
      <c r="AC890" s="415" t="str">
        <f t="shared" si="243"/>
        <v>-</v>
      </c>
      <c r="AD890" s="415" t="str">
        <f t="shared" si="244"/>
        <v>-</v>
      </c>
      <c r="AE890" s="416" t="str">
        <f t="shared" si="245"/>
        <v>-</v>
      </c>
      <c r="AF890" s="417"/>
      <c r="AG890" s="410" t="str">
        <f t="shared" si="246"/>
        <v>-</v>
      </c>
      <c r="AH890" s="417"/>
      <c r="AI890" s="418" t="str">
        <f t="shared" si="247"/>
        <v>ù</v>
      </c>
      <c r="AJ890" s="419" t="str">
        <f t="shared" si="248"/>
        <v>~</v>
      </c>
      <c r="AK890" s="417"/>
      <c r="AL890" s="414" t="str">
        <f t="shared" si="249"/>
        <v>-</v>
      </c>
      <c r="AM890" s="416" t="str">
        <f t="shared" si="250"/>
        <v>-</v>
      </c>
    </row>
    <row r="891" spans="2:39" ht="15" x14ac:dyDescent="0.3">
      <c r="B891" s="400" t="str">
        <f>IF(MAX(B$7:B890)+1&gt;MAX('Res.Aux.'!$Y$23:$Y$722),"-",MAX(B$7:B890)+1)</f>
        <v>-</v>
      </c>
      <c r="C891" s="401" t="str">
        <f>IF($B891="-","",INDEX('Res.Aux.'!$A$12:$AE$722,MATCH($B891,'Res.Aux.'!$Y$12:$Y$722,0),MATCH(C$6,'Res.Aux.'!$A$14:$AE$14,0)))</f>
        <v/>
      </c>
      <c r="D891" s="402" t="str">
        <f t="shared" si="235"/>
        <v/>
      </c>
      <c r="E891" s="403" t="str">
        <f>IF($B891="-","",INDEX('Res.Aux.'!$A$12:$AE$722,MATCH($B891,'Res.Aux.'!$Y$12:$Y$722,0),MATCH(E$6,'Res.Aux.'!$A$14:$AE$14,0)))</f>
        <v/>
      </c>
      <c r="F891" s="402" t="str">
        <f t="shared" si="236"/>
        <v/>
      </c>
      <c r="G891" s="404" t="str">
        <f>IF($B891="-","",INDEX('Res.Aux.'!$A$12:$AE$722,MATCH($B891,'Res.Aux.'!$Y$12:$Y$722,0),MATCH(G$6,'Res.Aux.'!$A$14:$AE$14,0)))</f>
        <v/>
      </c>
      <c r="H891" s="405" t="str">
        <f>IF($B891="-","",Datos!$I$16)</f>
        <v/>
      </c>
      <c r="I891" s="406" t="str">
        <f>IF($C891="","",Datos!$G$16)</f>
        <v/>
      </c>
      <c r="J891" s="407" t="str">
        <f>IF($B891="-","",INDEX('Res.Aux.'!$A$12:$AE$722,MATCH($B891,'Res.Aux.'!$Y$12:$Y$722,0),MATCH(J$6,'Res.Aux.'!$A$14:$AE$14,0)))</f>
        <v/>
      </c>
      <c r="K891" s="408" t="str">
        <f>IF($C891="","",Datos!$H$26)</f>
        <v/>
      </c>
      <c r="L891" s="409" t="str">
        <f>IF($I891="","",INDEX(Datos!$D$25:$I$33,MATCH('G. VAR. MAKRO'!$M891,Datos!$E$25:$E$33,0),MATCH('G. VAR. MAKRO'!$L$6,Datos!$D$26:$I$26,0)))</f>
        <v/>
      </c>
      <c r="M891" s="407" t="str">
        <f>IF($I891="","",INDEX('Res.Aux.'!$A$12:$AE$722,MATCH($B891,'Res.Aux.'!$Y$12:$Y$722,0),MATCH(M$6,'Res.Aux.'!$A$22:$AE$22,0)))</f>
        <v/>
      </c>
      <c r="N891" s="410" t="str">
        <f>IF($B891="-","",INDEX('Res.Aux.'!$A$12:$AE$722,MATCH($B891,'Res.Aux.'!$Y$12:$Y$722,0),MATCH(N$6,'Res.Aux.'!$A$14:$AE$14,0)))</f>
        <v/>
      </c>
      <c r="O891" s="411"/>
      <c r="P891" s="412" t="str">
        <f t="shared" si="234"/>
        <v/>
      </c>
      <c r="Q891" s="413" t="str">
        <f t="shared" si="237"/>
        <v>ù</v>
      </c>
      <c r="R891" s="414" t="str">
        <f>IF($B891="-","",INDEX('Res.Aux.'!$A$12:$AE$722,MATCH($B891,'Res.Aux.'!$Y$12:$Y$722,0),MATCH(R$6,'Res.Aux.'!$A$15:$AE$15,0)))</f>
        <v/>
      </c>
      <c r="S891" s="415" t="str">
        <f>IF($B891="-","",INDEX('Res.Aux.'!$A$12:$AE$722,MATCH($B891,'Res.Aux.'!$Y$12:$Y$722,0),MATCH(S$6,'Res.Aux.'!$A$15:$AE$15,0)))</f>
        <v/>
      </c>
      <c r="T891" s="415" t="str">
        <f>IF($B891="-","",INDEX('Res.Aux.'!$A$12:$AE$722,MATCH($B891,'Res.Aux.'!$Y$12:$Y$722,0),MATCH(T$6,'Res.Aux.'!$A$15:$AE$15,0)))</f>
        <v/>
      </c>
      <c r="U891" s="416" t="str">
        <f>IF($B891="-","",INDEX('Res.Aux.'!$A$12:$AE$722,MATCH($B891,'Res.Aux.'!$Y$12:$Y$722,0),MATCH(U$6,'Res.Aux.'!$A$15:$AE$15,0)))</f>
        <v/>
      </c>
      <c r="V891" s="417"/>
      <c r="W891" s="414" t="str">
        <f t="shared" si="238"/>
        <v>-</v>
      </c>
      <c r="X891" s="415" t="str">
        <f t="shared" si="239"/>
        <v>-</v>
      </c>
      <c r="Y891" s="415" t="str">
        <f t="shared" si="240"/>
        <v>-</v>
      </c>
      <c r="Z891" s="416" t="str">
        <f t="shared" si="241"/>
        <v>-</v>
      </c>
      <c r="AA891" s="417"/>
      <c r="AB891" s="414" t="str">
        <f t="shared" si="242"/>
        <v>-</v>
      </c>
      <c r="AC891" s="415" t="str">
        <f t="shared" si="243"/>
        <v>-</v>
      </c>
      <c r="AD891" s="415" t="str">
        <f t="shared" si="244"/>
        <v>-</v>
      </c>
      <c r="AE891" s="416" t="str">
        <f t="shared" si="245"/>
        <v>-</v>
      </c>
      <c r="AF891" s="417"/>
      <c r="AG891" s="410" t="str">
        <f t="shared" si="246"/>
        <v>-</v>
      </c>
      <c r="AH891" s="417"/>
      <c r="AI891" s="418" t="str">
        <f t="shared" si="247"/>
        <v>ù</v>
      </c>
      <c r="AJ891" s="419" t="str">
        <f t="shared" si="248"/>
        <v>~</v>
      </c>
      <c r="AK891" s="417"/>
      <c r="AL891" s="414" t="str">
        <f t="shared" si="249"/>
        <v>-</v>
      </c>
      <c r="AM891" s="416" t="str">
        <f t="shared" si="250"/>
        <v>-</v>
      </c>
    </row>
    <row r="892" spans="2:39" ht="15" x14ac:dyDescent="0.3">
      <c r="B892" s="400" t="str">
        <f>IF(MAX(B$7:B891)+1&gt;MAX('Res.Aux.'!$Y$23:$Y$722),"-",MAX(B$7:B891)+1)</f>
        <v>-</v>
      </c>
      <c r="C892" s="401" t="str">
        <f>IF($B892="-","",INDEX('Res.Aux.'!$A$12:$AE$722,MATCH($B892,'Res.Aux.'!$Y$12:$Y$722,0),MATCH(C$6,'Res.Aux.'!$A$14:$AE$14,0)))</f>
        <v/>
      </c>
      <c r="D892" s="402" t="str">
        <f t="shared" si="235"/>
        <v/>
      </c>
      <c r="E892" s="403" t="str">
        <f>IF($B892="-","",INDEX('Res.Aux.'!$A$12:$AE$722,MATCH($B892,'Res.Aux.'!$Y$12:$Y$722,0),MATCH(E$6,'Res.Aux.'!$A$14:$AE$14,0)))</f>
        <v/>
      </c>
      <c r="F892" s="402" t="str">
        <f t="shared" si="236"/>
        <v/>
      </c>
      <c r="G892" s="404" t="str">
        <f>IF($B892="-","",INDEX('Res.Aux.'!$A$12:$AE$722,MATCH($B892,'Res.Aux.'!$Y$12:$Y$722,0),MATCH(G$6,'Res.Aux.'!$A$14:$AE$14,0)))</f>
        <v/>
      </c>
      <c r="H892" s="405" t="str">
        <f>IF($B892="-","",Datos!$I$16)</f>
        <v/>
      </c>
      <c r="I892" s="406" t="str">
        <f>IF($C892="","",Datos!$G$16)</f>
        <v/>
      </c>
      <c r="J892" s="407" t="str">
        <f>IF($B892="-","",INDEX('Res.Aux.'!$A$12:$AE$722,MATCH($B892,'Res.Aux.'!$Y$12:$Y$722,0),MATCH(J$6,'Res.Aux.'!$A$14:$AE$14,0)))</f>
        <v/>
      </c>
      <c r="K892" s="408" t="str">
        <f>IF($C892="","",Datos!$H$26)</f>
        <v/>
      </c>
      <c r="L892" s="409" t="str">
        <f>IF($I892="","",INDEX(Datos!$D$25:$I$33,MATCH('G. VAR. MAKRO'!$M892,Datos!$E$25:$E$33,0),MATCH('G. VAR. MAKRO'!$L$6,Datos!$D$26:$I$26,0)))</f>
        <v/>
      </c>
      <c r="M892" s="407" t="str">
        <f>IF($I892="","",INDEX('Res.Aux.'!$A$12:$AE$722,MATCH($B892,'Res.Aux.'!$Y$12:$Y$722,0),MATCH(M$6,'Res.Aux.'!$A$22:$AE$22,0)))</f>
        <v/>
      </c>
      <c r="N892" s="410" t="str">
        <f>IF($B892="-","",INDEX('Res.Aux.'!$A$12:$AE$722,MATCH($B892,'Res.Aux.'!$Y$12:$Y$722,0),MATCH(N$6,'Res.Aux.'!$A$14:$AE$14,0)))</f>
        <v/>
      </c>
      <c r="O892" s="411"/>
      <c r="P892" s="412" t="str">
        <f t="shared" si="234"/>
        <v/>
      </c>
      <c r="Q892" s="413" t="str">
        <f t="shared" si="237"/>
        <v>ù</v>
      </c>
      <c r="R892" s="414" t="str">
        <f>IF($B892="-","",INDEX('Res.Aux.'!$A$12:$AE$722,MATCH($B892,'Res.Aux.'!$Y$12:$Y$722,0),MATCH(R$6,'Res.Aux.'!$A$15:$AE$15,0)))</f>
        <v/>
      </c>
      <c r="S892" s="415" t="str">
        <f>IF($B892="-","",INDEX('Res.Aux.'!$A$12:$AE$722,MATCH($B892,'Res.Aux.'!$Y$12:$Y$722,0),MATCH(S$6,'Res.Aux.'!$A$15:$AE$15,0)))</f>
        <v/>
      </c>
      <c r="T892" s="415" t="str">
        <f>IF($B892="-","",INDEX('Res.Aux.'!$A$12:$AE$722,MATCH($B892,'Res.Aux.'!$Y$12:$Y$722,0),MATCH(T$6,'Res.Aux.'!$A$15:$AE$15,0)))</f>
        <v/>
      </c>
      <c r="U892" s="416" t="str">
        <f>IF($B892="-","",INDEX('Res.Aux.'!$A$12:$AE$722,MATCH($B892,'Res.Aux.'!$Y$12:$Y$722,0),MATCH(U$6,'Res.Aux.'!$A$15:$AE$15,0)))</f>
        <v/>
      </c>
      <c r="V892" s="417"/>
      <c r="W892" s="414" t="str">
        <f t="shared" si="238"/>
        <v>-</v>
      </c>
      <c r="X892" s="415" t="str">
        <f t="shared" si="239"/>
        <v>-</v>
      </c>
      <c r="Y892" s="415" t="str">
        <f t="shared" si="240"/>
        <v>-</v>
      </c>
      <c r="Z892" s="416" t="str">
        <f t="shared" si="241"/>
        <v>-</v>
      </c>
      <c r="AA892" s="417"/>
      <c r="AB892" s="414" t="str">
        <f t="shared" si="242"/>
        <v>-</v>
      </c>
      <c r="AC892" s="415" t="str">
        <f t="shared" si="243"/>
        <v>-</v>
      </c>
      <c r="AD892" s="415" t="str">
        <f t="shared" si="244"/>
        <v>-</v>
      </c>
      <c r="AE892" s="416" t="str">
        <f t="shared" si="245"/>
        <v>-</v>
      </c>
      <c r="AF892" s="417"/>
      <c r="AG892" s="410" t="str">
        <f t="shared" si="246"/>
        <v>-</v>
      </c>
      <c r="AH892" s="417"/>
      <c r="AI892" s="418" t="str">
        <f t="shared" si="247"/>
        <v>ù</v>
      </c>
      <c r="AJ892" s="419" t="str">
        <f t="shared" si="248"/>
        <v>~</v>
      </c>
      <c r="AK892" s="417"/>
      <c r="AL892" s="414" t="str">
        <f t="shared" si="249"/>
        <v>-</v>
      </c>
      <c r="AM892" s="416" t="str">
        <f t="shared" si="250"/>
        <v>-</v>
      </c>
    </row>
    <row r="893" spans="2:39" ht="15" x14ac:dyDescent="0.3">
      <c r="B893" s="400" t="str">
        <f>IF(MAX(B$7:B892)+1&gt;MAX('Res.Aux.'!$Y$23:$Y$722),"-",MAX(B$7:B892)+1)</f>
        <v>-</v>
      </c>
      <c r="C893" s="401" t="str">
        <f>IF($B893="-","",INDEX('Res.Aux.'!$A$12:$AE$722,MATCH($B893,'Res.Aux.'!$Y$12:$Y$722,0),MATCH(C$6,'Res.Aux.'!$A$14:$AE$14,0)))</f>
        <v/>
      </c>
      <c r="D893" s="402" t="str">
        <f t="shared" si="235"/>
        <v/>
      </c>
      <c r="E893" s="403" t="str">
        <f>IF($B893="-","",INDEX('Res.Aux.'!$A$12:$AE$722,MATCH($B893,'Res.Aux.'!$Y$12:$Y$722,0),MATCH(E$6,'Res.Aux.'!$A$14:$AE$14,0)))</f>
        <v/>
      </c>
      <c r="F893" s="402" t="str">
        <f t="shared" si="236"/>
        <v/>
      </c>
      <c r="G893" s="404" t="str">
        <f>IF($B893="-","",INDEX('Res.Aux.'!$A$12:$AE$722,MATCH($B893,'Res.Aux.'!$Y$12:$Y$722,0),MATCH(G$6,'Res.Aux.'!$A$14:$AE$14,0)))</f>
        <v/>
      </c>
      <c r="H893" s="405" t="str">
        <f>IF($B893="-","",Datos!$I$16)</f>
        <v/>
      </c>
      <c r="I893" s="406" t="str">
        <f>IF($C893="","",Datos!$G$16)</f>
        <v/>
      </c>
      <c r="J893" s="407" t="str">
        <f>IF($B893="-","",INDEX('Res.Aux.'!$A$12:$AE$722,MATCH($B893,'Res.Aux.'!$Y$12:$Y$722,0),MATCH(J$6,'Res.Aux.'!$A$14:$AE$14,0)))</f>
        <v/>
      </c>
      <c r="K893" s="408" t="str">
        <f>IF($C893="","",Datos!$H$26)</f>
        <v/>
      </c>
      <c r="L893" s="409" t="str">
        <f>IF($I893="","",INDEX(Datos!$D$25:$I$33,MATCH('G. VAR. MAKRO'!$M893,Datos!$E$25:$E$33,0),MATCH('G. VAR. MAKRO'!$L$6,Datos!$D$26:$I$26,0)))</f>
        <v/>
      </c>
      <c r="M893" s="407" t="str">
        <f>IF($I893="","",INDEX('Res.Aux.'!$A$12:$AE$722,MATCH($B893,'Res.Aux.'!$Y$12:$Y$722,0),MATCH(M$6,'Res.Aux.'!$A$22:$AE$22,0)))</f>
        <v/>
      </c>
      <c r="N893" s="410" t="str">
        <f>IF($B893="-","",INDEX('Res.Aux.'!$A$12:$AE$722,MATCH($B893,'Res.Aux.'!$Y$12:$Y$722,0),MATCH(N$6,'Res.Aux.'!$A$14:$AE$14,0)))</f>
        <v/>
      </c>
      <c r="O893" s="411"/>
      <c r="P893" s="412" t="str">
        <f t="shared" si="234"/>
        <v/>
      </c>
      <c r="Q893" s="413" t="str">
        <f t="shared" si="237"/>
        <v>ù</v>
      </c>
      <c r="R893" s="414" t="str">
        <f>IF($B893="-","",INDEX('Res.Aux.'!$A$12:$AE$722,MATCH($B893,'Res.Aux.'!$Y$12:$Y$722,0),MATCH(R$6,'Res.Aux.'!$A$15:$AE$15,0)))</f>
        <v/>
      </c>
      <c r="S893" s="415" t="str">
        <f>IF($B893="-","",INDEX('Res.Aux.'!$A$12:$AE$722,MATCH($B893,'Res.Aux.'!$Y$12:$Y$722,0),MATCH(S$6,'Res.Aux.'!$A$15:$AE$15,0)))</f>
        <v/>
      </c>
      <c r="T893" s="415" t="str">
        <f>IF($B893="-","",INDEX('Res.Aux.'!$A$12:$AE$722,MATCH($B893,'Res.Aux.'!$Y$12:$Y$722,0),MATCH(T$6,'Res.Aux.'!$A$15:$AE$15,0)))</f>
        <v/>
      </c>
      <c r="U893" s="416" t="str">
        <f>IF($B893="-","",INDEX('Res.Aux.'!$A$12:$AE$722,MATCH($B893,'Res.Aux.'!$Y$12:$Y$722,0),MATCH(U$6,'Res.Aux.'!$A$15:$AE$15,0)))</f>
        <v/>
      </c>
      <c r="V893" s="417"/>
      <c r="W893" s="414" t="str">
        <f t="shared" si="238"/>
        <v>-</v>
      </c>
      <c r="X893" s="415" t="str">
        <f t="shared" si="239"/>
        <v>-</v>
      </c>
      <c r="Y893" s="415" t="str">
        <f t="shared" si="240"/>
        <v>-</v>
      </c>
      <c r="Z893" s="416" t="str">
        <f t="shared" si="241"/>
        <v>-</v>
      </c>
      <c r="AA893" s="417"/>
      <c r="AB893" s="414" t="str">
        <f t="shared" si="242"/>
        <v>-</v>
      </c>
      <c r="AC893" s="415" t="str">
        <f t="shared" si="243"/>
        <v>-</v>
      </c>
      <c r="AD893" s="415" t="str">
        <f t="shared" si="244"/>
        <v>-</v>
      </c>
      <c r="AE893" s="416" t="str">
        <f t="shared" si="245"/>
        <v>-</v>
      </c>
      <c r="AF893" s="417"/>
      <c r="AG893" s="410" t="str">
        <f t="shared" si="246"/>
        <v>-</v>
      </c>
      <c r="AH893" s="417"/>
      <c r="AI893" s="418" t="str">
        <f t="shared" si="247"/>
        <v>ù</v>
      </c>
      <c r="AJ893" s="419" t="str">
        <f t="shared" si="248"/>
        <v>~</v>
      </c>
      <c r="AK893" s="417"/>
      <c r="AL893" s="414" t="str">
        <f t="shared" si="249"/>
        <v>-</v>
      </c>
      <c r="AM893" s="416" t="str">
        <f t="shared" si="250"/>
        <v>-</v>
      </c>
    </row>
    <row r="894" spans="2:39" ht="15" x14ac:dyDescent="0.3">
      <c r="B894" s="400" t="str">
        <f>IF(MAX(B$7:B893)+1&gt;MAX('Res.Aux.'!$Y$23:$Y$722),"-",MAX(B$7:B893)+1)</f>
        <v>-</v>
      </c>
      <c r="C894" s="401" t="str">
        <f>IF($B894="-","",INDEX('Res.Aux.'!$A$12:$AE$722,MATCH($B894,'Res.Aux.'!$Y$12:$Y$722,0),MATCH(C$6,'Res.Aux.'!$A$14:$AE$14,0)))</f>
        <v/>
      </c>
      <c r="D894" s="402" t="str">
        <f t="shared" si="235"/>
        <v/>
      </c>
      <c r="E894" s="403" t="str">
        <f>IF($B894="-","",INDEX('Res.Aux.'!$A$12:$AE$722,MATCH($B894,'Res.Aux.'!$Y$12:$Y$722,0),MATCH(E$6,'Res.Aux.'!$A$14:$AE$14,0)))</f>
        <v/>
      </c>
      <c r="F894" s="402" t="str">
        <f t="shared" si="236"/>
        <v/>
      </c>
      <c r="G894" s="404" t="str">
        <f>IF($B894="-","",INDEX('Res.Aux.'!$A$12:$AE$722,MATCH($B894,'Res.Aux.'!$Y$12:$Y$722,0),MATCH(G$6,'Res.Aux.'!$A$14:$AE$14,0)))</f>
        <v/>
      </c>
      <c r="H894" s="405" t="str">
        <f>IF($B894="-","",Datos!$I$16)</f>
        <v/>
      </c>
      <c r="I894" s="406" t="str">
        <f>IF($C894="","",Datos!$G$16)</f>
        <v/>
      </c>
      <c r="J894" s="407" t="str">
        <f>IF($B894="-","",INDEX('Res.Aux.'!$A$12:$AE$722,MATCH($B894,'Res.Aux.'!$Y$12:$Y$722,0),MATCH(J$6,'Res.Aux.'!$A$14:$AE$14,0)))</f>
        <v/>
      </c>
      <c r="K894" s="408" t="str">
        <f>IF($C894="","",Datos!$H$26)</f>
        <v/>
      </c>
      <c r="L894" s="409" t="str">
        <f>IF($I894="","",INDEX(Datos!$D$25:$I$33,MATCH('G. VAR. MAKRO'!$M894,Datos!$E$25:$E$33,0),MATCH('G. VAR. MAKRO'!$L$6,Datos!$D$26:$I$26,0)))</f>
        <v/>
      </c>
      <c r="M894" s="407" t="str">
        <f>IF($I894="","",INDEX('Res.Aux.'!$A$12:$AE$722,MATCH($B894,'Res.Aux.'!$Y$12:$Y$722,0),MATCH(M$6,'Res.Aux.'!$A$22:$AE$22,0)))</f>
        <v/>
      </c>
      <c r="N894" s="410" t="str">
        <f>IF($B894="-","",INDEX('Res.Aux.'!$A$12:$AE$722,MATCH($B894,'Res.Aux.'!$Y$12:$Y$722,0),MATCH(N$6,'Res.Aux.'!$A$14:$AE$14,0)))</f>
        <v/>
      </c>
      <c r="O894" s="411"/>
      <c r="P894" s="412" t="str">
        <f t="shared" si="234"/>
        <v/>
      </c>
      <c r="Q894" s="413" t="str">
        <f t="shared" si="237"/>
        <v>ù</v>
      </c>
      <c r="R894" s="414" t="str">
        <f>IF($B894="-","",INDEX('Res.Aux.'!$A$12:$AE$722,MATCH($B894,'Res.Aux.'!$Y$12:$Y$722,0),MATCH(R$6,'Res.Aux.'!$A$15:$AE$15,0)))</f>
        <v/>
      </c>
      <c r="S894" s="415" t="str">
        <f>IF($B894="-","",INDEX('Res.Aux.'!$A$12:$AE$722,MATCH($B894,'Res.Aux.'!$Y$12:$Y$722,0),MATCH(S$6,'Res.Aux.'!$A$15:$AE$15,0)))</f>
        <v/>
      </c>
      <c r="T894" s="415" t="str">
        <f>IF($B894="-","",INDEX('Res.Aux.'!$A$12:$AE$722,MATCH($B894,'Res.Aux.'!$Y$12:$Y$722,0),MATCH(T$6,'Res.Aux.'!$A$15:$AE$15,0)))</f>
        <v/>
      </c>
      <c r="U894" s="416" t="str">
        <f>IF($B894="-","",INDEX('Res.Aux.'!$A$12:$AE$722,MATCH($B894,'Res.Aux.'!$Y$12:$Y$722,0),MATCH(U$6,'Res.Aux.'!$A$15:$AE$15,0)))</f>
        <v/>
      </c>
      <c r="V894" s="417"/>
      <c r="W894" s="414" t="str">
        <f t="shared" si="238"/>
        <v>-</v>
      </c>
      <c r="X894" s="415" t="str">
        <f t="shared" si="239"/>
        <v>-</v>
      </c>
      <c r="Y894" s="415" t="str">
        <f t="shared" si="240"/>
        <v>-</v>
      </c>
      <c r="Z894" s="416" t="str">
        <f t="shared" si="241"/>
        <v>-</v>
      </c>
      <c r="AA894" s="417"/>
      <c r="AB894" s="414" t="str">
        <f t="shared" si="242"/>
        <v>-</v>
      </c>
      <c r="AC894" s="415" t="str">
        <f t="shared" si="243"/>
        <v>-</v>
      </c>
      <c r="AD894" s="415" t="str">
        <f t="shared" si="244"/>
        <v>-</v>
      </c>
      <c r="AE894" s="416" t="str">
        <f t="shared" si="245"/>
        <v>-</v>
      </c>
      <c r="AF894" s="417"/>
      <c r="AG894" s="410" t="str">
        <f t="shared" si="246"/>
        <v>-</v>
      </c>
      <c r="AH894" s="417"/>
      <c r="AI894" s="418" t="str">
        <f t="shared" si="247"/>
        <v>ù</v>
      </c>
      <c r="AJ894" s="419" t="str">
        <f t="shared" si="248"/>
        <v>~</v>
      </c>
      <c r="AK894" s="417"/>
      <c r="AL894" s="414" t="str">
        <f t="shared" si="249"/>
        <v>-</v>
      </c>
      <c r="AM894" s="416" t="str">
        <f t="shared" si="250"/>
        <v>-</v>
      </c>
    </row>
    <row r="895" spans="2:39" ht="15" x14ac:dyDescent="0.3">
      <c r="B895" s="400" t="str">
        <f>IF(MAX(B$7:B894)+1&gt;MAX('Res.Aux.'!$Y$23:$Y$722),"-",MAX(B$7:B894)+1)</f>
        <v>-</v>
      </c>
      <c r="C895" s="401" t="str">
        <f>IF($B895="-","",INDEX('Res.Aux.'!$A$12:$AE$722,MATCH($B895,'Res.Aux.'!$Y$12:$Y$722,0),MATCH(C$6,'Res.Aux.'!$A$14:$AE$14,0)))</f>
        <v/>
      </c>
      <c r="D895" s="402" t="str">
        <f t="shared" si="235"/>
        <v/>
      </c>
      <c r="E895" s="403" t="str">
        <f>IF($B895="-","",INDEX('Res.Aux.'!$A$12:$AE$722,MATCH($B895,'Res.Aux.'!$Y$12:$Y$722,0),MATCH(E$6,'Res.Aux.'!$A$14:$AE$14,0)))</f>
        <v/>
      </c>
      <c r="F895" s="402" t="str">
        <f t="shared" si="236"/>
        <v/>
      </c>
      <c r="G895" s="404" t="str">
        <f>IF($B895="-","",INDEX('Res.Aux.'!$A$12:$AE$722,MATCH($B895,'Res.Aux.'!$Y$12:$Y$722,0),MATCH(G$6,'Res.Aux.'!$A$14:$AE$14,0)))</f>
        <v/>
      </c>
      <c r="H895" s="405" t="str">
        <f>IF($B895="-","",Datos!$I$16)</f>
        <v/>
      </c>
      <c r="I895" s="406" t="str">
        <f>IF($C895="","",Datos!$G$16)</f>
        <v/>
      </c>
      <c r="J895" s="407" t="str">
        <f>IF($B895="-","",INDEX('Res.Aux.'!$A$12:$AE$722,MATCH($B895,'Res.Aux.'!$Y$12:$Y$722,0),MATCH(J$6,'Res.Aux.'!$A$14:$AE$14,0)))</f>
        <v/>
      </c>
      <c r="K895" s="408" t="str">
        <f>IF($C895="","",Datos!$H$26)</f>
        <v/>
      </c>
      <c r="L895" s="409" t="str">
        <f>IF($I895="","",INDEX(Datos!$D$25:$I$33,MATCH('G. VAR. MAKRO'!$M895,Datos!$E$25:$E$33,0),MATCH('G. VAR. MAKRO'!$L$6,Datos!$D$26:$I$26,0)))</f>
        <v/>
      </c>
      <c r="M895" s="407" t="str">
        <f>IF($I895="","",INDEX('Res.Aux.'!$A$12:$AE$722,MATCH($B895,'Res.Aux.'!$Y$12:$Y$722,0),MATCH(M$6,'Res.Aux.'!$A$22:$AE$22,0)))</f>
        <v/>
      </c>
      <c r="N895" s="410" t="str">
        <f>IF($B895="-","",INDEX('Res.Aux.'!$A$12:$AE$722,MATCH($B895,'Res.Aux.'!$Y$12:$Y$722,0),MATCH(N$6,'Res.Aux.'!$A$14:$AE$14,0)))</f>
        <v/>
      </c>
      <c r="O895" s="411"/>
      <c r="P895" s="412" t="str">
        <f t="shared" si="234"/>
        <v/>
      </c>
      <c r="Q895" s="413" t="str">
        <f t="shared" si="237"/>
        <v>ù</v>
      </c>
      <c r="R895" s="414" t="str">
        <f>IF($B895="-","",INDEX('Res.Aux.'!$A$12:$AE$722,MATCH($B895,'Res.Aux.'!$Y$12:$Y$722,0),MATCH(R$6,'Res.Aux.'!$A$15:$AE$15,0)))</f>
        <v/>
      </c>
      <c r="S895" s="415" t="str">
        <f>IF($B895="-","",INDEX('Res.Aux.'!$A$12:$AE$722,MATCH($B895,'Res.Aux.'!$Y$12:$Y$722,0),MATCH(S$6,'Res.Aux.'!$A$15:$AE$15,0)))</f>
        <v/>
      </c>
      <c r="T895" s="415" t="str">
        <f>IF($B895="-","",INDEX('Res.Aux.'!$A$12:$AE$722,MATCH($B895,'Res.Aux.'!$Y$12:$Y$722,0),MATCH(T$6,'Res.Aux.'!$A$15:$AE$15,0)))</f>
        <v/>
      </c>
      <c r="U895" s="416" t="str">
        <f>IF($B895="-","",INDEX('Res.Aux.'!$A$12:$AE$722,MATCH($B895,'Res.Aux.'!$Y$12:$Y$722,0),MATCH(U$6,'Res.Aux.'!$A$15:$AE$15,0)))</f>
        <v/>
      </c>
      <c r="V895" s="417"/>
      <c r="W895" s="414" t="str">
        <f t="shared" si="238"/>
        <v>-</v>
      </c>
      <c r="X895" s="415" t="str">
        <f t="shared" si="239"/>
        <v>-</v>
      </c>
      <c r="Y895" s="415" t="str">
        <f t="shared" si="240"/>
        <v>-</v>
      </c>
      <c r="Z895" s="416" t="str">
        <f t="shared" si="241"/>
        <v>-</v>
      </c>
      <c r="AA895" s="417"/>
      <c r="AB895" s="414" t="str">
        <f t="shared" si="242"/>
        <v>-</v>
      </c>
      <c r="AC895" s="415" t="str">
        <f t="shared" si="243"/>
        <v>-</v>
      </c>
      <c r="AD895" s="415" t="str">
        <f t="shared" si="244"/>
        <v>-</v>
      </c>
      <c r="AE895" s="416" t="str">
        <f t="shared" si="245"/>
        <v>-</v>
      </c>
      <c r="AF895" s="417"/>
      <c r="AG895" s="410" t="str">
        <f t="shared" si="246"/>
        <v>-</v>
      </c>
      <c r="AH895" s="417"/>
      <c r="AI895" s="418" t="str">
        <f t="shared" si="247"/>
        <v>ù</v>
      </c>
      <c r="AJ895" s="419" t="str">
        <f t="shared" si="248"/>
        <v>~</v>
      </c>
      <c r="AK895" s="417"/>
      <c r="AL895" s="414" t="str">
        <f t="shared" si="249"/>
        <v>-</v>
      </c>
      <c r="AM895" s="416" t="str">
        <f t="shared" si="250"/>
        <v>-</v>
      </c>
    </row>
    <row r="896" spans="2:39" ht="15" x14ac:dyDescent="0.3">
      <c r="B896" s="400" t="str">
        <f>IF(MAX(B$7:B895)+1&gt;MAX('Res.Aux.'!$Y$23:$Y$722),"-",MAX(B$7:B895)+1)</f>
        <v>-</v>
      </c>
      <c r="C896" s="401" t="str">
        <f>IF($B896="-","",INDEX('Res.Aux.'!$A$12:$AE$722,MATCH($B896,'Res.Aux.'!$Y$12:$Y$722,0),MATCH(C$6,'Res.Aux.'!$A$14:$AE$14,0)))</f>
        <v/>
      </c>
      <c r="D896" s="402" t="str">
        <f t="shared" si="235"/>
        <v/>
      </c>
      <c r="E896" s="403" t="str">
        <f>IF($B896="-","",INDEX('Res.Aux.'!$A$12:$AE$722,MATCH($B896,'Res.Aux.'!$Y$12:$Y$722,0),MATCH(E$6,'Res.Aux.'!$A$14:$AE$14,0)))</f>
        <v/>
      </c>
      <c r="F896" s="402" t="str">
        <f t="shared" si="236"/>
        <v/>
      </c>
      <c r="G896" s="404" t="str">
        <f>IF($B896="-","",INDEX('Res.Aux.'!$A$12:$AE$722,MATCH($B896,'Res.Aux.'!$Y$12:$Y$722,0),MATCH(G$6,'Res.Aux.'!$A$14:$AE$14,0)))</f>
        <v/>
      </c>
      <c r="H896" s="405" t="str">
        <f>IF($B896="-","",Datos!$I$16)</f>
        <v/>
      </c>
      <c r="I896" s="406" t="str">
        <f>IF($C896="","",Datos!$G$16)</f>
        <v/>
      </c>
      <c r="J896" s="407" t="str">
        <f>IF($B896="-","",INDEX('Res.Aux.'!$A$12:$AE$722,MATCH($B896,'Res.Aux.'!$Y$12:$Y$722,0),MATCH(J$6,'Res.Aux.'!$A$14:$AE$14,0)))</f>
        <v/>
      </c>
      <c r="K896" s="408" t="str">
        <f>IF($C896="","",Datos!$H$26)</f>
        <v/>
      </c>
      <c r="L896" s="409" t="str">
        <f>IF($I896="","",INDEX(Datos!$D$25:$I$33,MATCH('G. VAR. MAKRO'!$M896,Datos!$E$25:$E$33,0),MATCH('G. VAR. MAKRO'!$L$6,Datos!$D$26:$I$26,0)))</f>
        <v/>
      </c>
      <c r="M896" s="407" t="str">
        <f>IF($I896="","",INDEX('Res.Aux.'!$A$12:$AE$722,MATCH($B896,'Res.Aux.'!$Y$12:$Y$722,0),MATCH(M$6,'Res.Aux.'!$A$22:$AE$22,0)))</f>
        <v/>
      </c>
      <c r="N896" s="410" t="str">
        <f>IF($B896="-","",INDEX('Res.Aux.'!$A$12:$AE$722,MATCH($B896,'Res.Aux.'!$Y$12:$Y$722,0),MATCH(N$6,'Res.Aux.'!$A$14:$AE$14,0)))</f>
        <v/>
      </c>
      <c r="O896" s="411"/>
      <c r="P896" s="412" t="str">
        <f t="shared" si="234"/>
        <v/>
      </c>
      <c r="Q896" s="413" t="str">
        <f t="shared" si="237"/>
        <v>ù</v>
      </c>
      <c r="R896" s="414" t="str">
        <f>IF($B896="-","",INDEX('Res.Aux.'!$A$12:$AE$722,MATCH($B896,'Res.Aux.'!$Y$12:$Y$722,0),MATCH(R$6,'Res.Aux.'!$A$15:$AE$15,0)))</f>
        <v/>
      </c>
      <c r="S896" s="415" t="str">
        <f>IF($B896="-","",INDEX('Res.Aux.'!$A$12:$AE$722,MATCH($B896,'Res.Aux.'!$Y$12:$Y$722,0),MATCH(S$6,'Res.Aux.'!$A$15:$AE$15,0)))</f>
        <v/>
      </c>
      <c r="T896" s="415" t="str">
        <f>IF($B896="-","",INDEX('Res.Aux.'!$A$12:$AE$722,MATCH($B896,'Res.Aux.'!$Y$12:$Y$722,0),MATCH(T$6,'Res.Aux.'!$A$15:$AE$15,0)))</f>
        <v/>
      </c>
      <c r="U896" s="416" t="str">
        <f>IF($B896="-","",INDEX('Res.Aux.'!$A$12:$AE$722,MATCH($B896,'Res.Aux.'!$Y$12:$Y$722,0),MATCH(U$6,'Res.Aux.'!$A$15:$AE$15,0)))</f>
        <v/>
      </c>
      <c r="V896" s="417"/>
      <c r="W896" s="414" t="str">
        <f t="shared" si="238"/>
        <v>-</v>
      </c>
      <c r="X896" s="415" t="str">
        <f t="shared" si="239"/>
        <v>-</v>
      </c>
      <c r="Y896" s="415" t="str">
        <f t="shared" si="240"/>
        <v>-</v>
      </c>
      <c r="Z896" s="416" t="str">
        <f t="shared" si="241"/>
        <v>-</v>
      </c>
      <c r="AA896" s="417"/>
      <c r="AB896" s="414" t="str">
        <f t="shared" si="242"/>
        <v>-</v>
      </c>
      <c r="AC896" s="415" t="str">
        <f t="shared" si="243"/>
        <v>-</v>
      </c>
      <c r="AD896" s="415" t="str">
        <f t="shared" si="244"/>
        <v>-</v>
      </c>
      <c r="AE896" s="416" t="str">
        <f t="shared" si="245"/>
        <v>-</v>
      </c>
      <c r="AF896" s="417"/>
      <c r="AG896" s="410" t="str">
        <f t="shared" si="246"/>
        <v>-</v>
      </c>
      <c r="AH896" s="417"/>
      <c r="AI896" s="418" t="str">
        <f t="shared" si="247"/>
        <v>ù</v>
      </c>
      <c r="AJ896" s="419" t="str">
        <f t="shared" si="248"/>
        <v>~</v>
      </c>
      <c r="AK896" s="417"/>
      <c r="AL896" s="414" t="str">
        <f t="shared" si="249"/>
        <v>-</v>
      </c>
      <c r="AM896" s="416" t="str">
        <f t="shared" si="250"/>
        <v>-</v>
      </c>
    </row>
    <row r="897" spans="2:39" ht="15" x14ac:dyDescent="0.3">
      <c r="B897" s="400" t="str">
        <f>IF(MAX(B$7:B896)+1&gt;MAX('Res.Aux.'!$Y$23:$Y$722),"-",MAX(B$7:B896)+1)</f>
        <v>-</v>
      </c>
      <c r="C897" s="401" t="str">
        <f>IF($B897="-","",INDEX('Res.Aux.'!$A$12:$AE$722,MATCH($B897,'Res.Aux.'!$Y$12:$Y$722,0),MATCH(C$6,'Res.Aux.'!$A$14:$AE$14,0)))</f>
        <v/>
      </c>
      <c r="D897" s="402" t="str">
        <f t="shared" si="235"/>
        <v/>
      </c>
      <c r="E897" s="403" t="str">
        <f>IF($B897="-","",INDEX('Res.Aux.'!$A$12:$AE$722,MATCH($B897,'Res.Aux.'!$Y$12:$Y$722,0),MATCH(E$6,'Res.Aux.'!$A$14:$AE$14,0)))</f>
        <v/>
      </c>
      <c r="F897" s="402" t="str">
        <f t="shared" si="236"/>
        <v/>
      </c>
      <c r="G897" s="404" t="str">
        <f>IF($B897="-","",INDEX('Res.Aux.'!$A$12:$AE$722,MATCH($B897,'Res.Aux.'!$Y$12:$Y$722,0),MATCH(G$6,'Res.Aux.'!$A$14:$AE$14,0)))</f>
        <v/>
      </c>
      <c r="H897" s="405" t="str">
        <f>IF($B897="-","",Datos!$I$16)</f>
        <v/>
      </c>
      <c r="I897" s="406" t="str">
        <f>IF($C897="","",Datos!$G$16)</f>
        <v/>
      </c>
      <c r="J897" s="407" t="str">
        <f>IF($B897="-","",INDEX('Res.Aux.'!$A$12:$AE$722,MATCH($B897,'Res.Aux.'!$Y$12:$Y$722,0),MATCH(J$6,'Res.Aux.'!$A$14:$AE$14,0)))</f>
        <v/>
      </c>
      <c r="K897" s="408" t="str">
        <f>IF($C897="","",Datos!$H$26)</f>
        <v/>
      </c>
      <c r="L897" s="409" t="str">
        <f>IF($I897="","",INDEX(Datos!$D$25:$I$33,MATCH('G. VAR. MAKRO'!$M897,Datos!$E$25:$E$33,0),MATCH('G. VAR. MAKRO'!$L$6,Datos!$D$26:$I$26,0)))</f>
        <v/>
      </c>
      <c r="M897" s="407" t="str">
        <f>IF($I897="","",INDEX('Res.Aux.'!$A$12:$AE$722,MATCH($B897,'Res.Aux.'!$Y$12:$Y$722,0),MATCH(M$6,'Res.Aux.'!$A$22:$AE$22,0)))</f>
        <v/>
      </c>
      <c r="N897" s="410" t="str">
        <f>IF($B897="-","",INDEX('Res.Aux.'!$A$12:$AE$722,MATCH($B897,'Res.Aux.'!$Y$12:$Y$722,0),MATCH(N$6,'Res.Aux.'!$A$14:$AE$14,0)))</f>
        <v/>
      </c>
      <c r="O897" s="411"/>
      <c r="P897" s="412" t="str">
        <f t="shared" si="234"/>
        <v/>
      </c>
      <c r="Q897" s="413" t="str">
        <f t="shared" si="237"/>
        <v>ù</v>
      </c>
      <c r="R897" s="414" t="str">
        <f>IF($B897="-","",INDEX('Res.Aux.'!$A$12:$AE$722,MATCH($B897,'Res.Aux.'!$Y$12:$Y$722,0),MATCH(R$6,'Res.Aux.'!$A$15:$AE$15,0)))</f>
        <v/>
      </c>
      <c r="S897" s="415" t="str">
        <f>IF($B897="-","",INDEX('Res.Aux.'!$A$12:$AE$722,MATCH($B897,'Res.Aux.'!$Y$12:$Y$722,0),MATCH(S$6,'Res.Aux.'!$A$15:$AE$15,0)))</f>
        <v/>
      </c>
      <c r="T897" s="415" t="str">
        <f>IF($B897="-","",INDEX('Res.Aux.'!$A$12:$AE$722,MATCH($B897,'Res.Aux.'!$Y$12:$Y$722,0),MATCH(T$6,'Res.Aux.'!$A$15:$AE$15,0)))</f>
        <v/>
      </c>
      <c r="U897" s="416" t="str">
        <f>IF($B897="-","",INDEX('Res.Aux.'!$A$12:$AE$722,MATCH($B897,'Res.Aux.'!$Y$12:$Y$722,0),MATCH(U$6,'Res.Aux.'!$A$15:$AE$15,0)))</f>
        <v/>
      </c>
      <c r="V897" s="417"/>
      <c r="W897" s="414" t="str">
        <f t="shared" si="238"/>
        <v>-</v>
      </c>
      <c r="X897" s="415" t="str">
        <f t="shared" si="239"/>
        <v>-</v>
      </c>
      <c r="Y897" s="415" t="str">
        <f t="shared" si="240"/>
        <v>-</v>
      </c>
      <c r="Z897" s="416" t="str">
        <f t="shared" si="241"/>
        <v>-</v>
      </c>
      <c r="AA897" s="417"/>
      <c r="AB897" s="414" t="str">
        <f t="shared" si="242"/>
        <v>-</v>
      </c>
      <c r="AC897" s="415" t="str">
        <f t="shared" si="243"/>
        <v>-</v>
      </c>
      <c r="AD897" s="415" t="str">
        <f t="shared" si="244"/>
        <v>-</v>
      </c>
      <c r="AE897" s="416" t="str">
        <f t="shared" si="245"/>
        <v>-</v>
      </c>
      <c r="AF897" s="417"/>
      <c r="AG897" s="410" t="str">
        <f t="shared" si="246"/>
        <v>-</v>
      </c>
      <c r="AH897" s="417"/>
      <c r="AI897" s="418" t="str">
        <f t="shared" si="247"/>
        <v>ù</v>
      </c>
      <c r="AJ897" s="419" t="str">
        <f t="shared" si="248"/>
        <v>~</v>
      </c>
      <c r="AK897" s="417"/>
      <c r="AL897" s="414" t="str">
        <f t="shared" si="249"/>
        <v>-</v>
      </c>
      <c r="AM897" s="416" t="str">
        <f t="shared" si="250"/>
        <v>-</v>
      </c>
    </row>
    <row r="898" spans="2:39" ht="15" x14ac:dyDescent="0.3">
      <c r="B898" s="400" t="str">
        <f>IF(MAX(B$7:B897)+1&gt;MAX('Res.Aux.'!$Y$23:$Y$722),"-",MAX(B$7:B897)+1)</f>
        <v>-</v>
      </c>
      <c r="C898" s="401" t="str">
        <f>IF($B898="-","",INDEX('Res.Aux.'!$A$12:$AE$722,MATCH($B898,'Res.Aux.'!$Y$12:$Y$722,0),MATCH(C$6,'Res.Aux.'!$A$14:$AE$14,0)))</f>
        <v/>
      </c>
      <c r="D898" s="402" t="str">
        <f t="shared" si="235"/>
        <v/>
      </c>
      <c r="E898" s="403" t="str">
        <f>IF($B898="-","",INDEX('Res.Aux.'!$A$12:$AE$722,MATCH($B898,'Res.Aux.'!$Y$12:$Y$722,0),MATCH(E$6,'Res.Aux.'!$A$14:$AE$14,0)))</f>
        <v/>
      </c>
      <c r="F898" s="402" t="str">
        <f t="shared" si="236"/>
        <v/>
      </c>
      <c r="G898" s="404" t="str">
        <f>IF($B898="-","",INDEX('Res.Aux.'!$A$12:$AE$722,MATCH($B898,'Res.Aux.'!$Y$12:$Y$722,0),MATCH(G$6,'Res.Aux.'!$A$14:$AE$14,0)))</f>
        <v/>
      </c>
      <c r="H898" s="405" t="str">
        <f>IF($B898="-","",Datos!$I$16)</f>
        <v/>
      </c>
      <c r="I898" s="406" t="str">
        <f>IF($C898="","",Datos!$G$16)</f>
        <v/>
      </c>
      <c r="J898" s="407" t="str">
        <f>IF($B898="-","",INDEX('Res.Aux.'!$A$12:$AE$722,MATCH($B898,'Res.Aux.'!$Y$12:$Y$722,0),MATCH(J$6,'Res.Aux.'!$A$14:$AE$14,0)))</f>
        <v/>
      </c>
      <c r="K898" s="408" t="str">
        <f>IF($C898="","",Datos!$H$26)</f>
        <v/>
      </c>
      <c r="L898" s="409" t="str">
        <f>IF($I898="","",INDEX(Datos!$D$25:$I$33,MATCH('G. VAR. MAKRO'!$M898,Datos!$E$25:$E$33,0),MATCH('G. VAR. MAKRO'!$L$6,Datos!$D$26:$I$26,0)))</f>
        <v/>
      </c>
      <c r="M898" s="407" t="str">
        <f>IF($I898="","",INDEX('Res.Aux.'!$A$12:$AE$722,MATCH($B898,'Res.Aux.'!$Y$12:$Y$722,0),MATCH(M$6,'Res.Aux.'!$A$22:$AE$22,0)))</f>
        <v/>
      </c>
      <c r="N898" s="410" t="str">
        <f>IF($B898="-","",INDEX('Res.Aux.'!$A$12:$AE$722,MATCH($B898,'Res.Aux.'!$Y$12:$Y$722,0),MATCH(N$6,'Res.Aux.'!$A$14:$AE$14,0)))</f>
        <v/>
      </c>
      <c r="O898" s="411"/>
      <c r="P898" s="412" t="str">
        <f t="shared" si="234"/>
        <v/>
      </c>
      <c r="Q898" s="413" t="str">
        <f t="shared" si="237"/>
        <v>ù</v>
      </c>
      <c r="R898" s="414" t="str">
        <f>IF($B898="-","",INDEX('Res.Aux.'!$A$12:$AE$722,MATCH($B898,'Res.Aux.'!$Y$12:$Y$722,0),MATCH(R$6,'Res.Aux.'!$A$15:$AE$15,0)))</f>
        <v/>
      </c>
      <c r="S898" s="415" t="str">
        <f>IF($B898="-","",INDEX('Res.Aux.'!$A$12:$AE$722,MATCH($B898,'Res.Aux.'!$Y$12:$Y$722,0),MATCH(S$6,'Res.Aux.'!$A$15:$AE$15,0)))</f>
        <v/>
      </c>
      <c r="T898" s="415" t="str">
        <f>IF($B898="-","",INDEX('Res.Aux.'!$A$12:$AE$722,MATCH($B898,'Res.Aux.'!$Y$12:$Y$722,0),MATCH(T$6,'Res.Aux.'!$A$15:$AE$15,0)))</f>
        <v/>
      </c>
      <c r="U898" s="416" t="str">
        <f>IF($B898="-","",INDEX('Res.Aux.'!$A$12:$AE$722,MATCH($B898,'Res.Aux.'!$Y$12:$Y$722,0),MATCH(U$6,'Res.Aux.'!$A$15:$AE$15,0)))</f>
        <v/>
      </c>
      <c r="V898" s="417"/>
      <c r="W898" s="414" t="str">
        <f t="shared" si="238"/>
        <v>-</v>
      </c>
      <c r="X898" s="415" t="str">
        <f t="shared" si="239"/>
        <v>-</v>
      </c>
      <c r="Y898" s="415" t="str">
        <f t="shared" si="240"/>
        <v>-</v>
      </c>
      <c r="Z898" s="416" t="str">
        <f t="shared" si="241"/>
        <v>-</v>
      </c>
      <c r="AA898" s="417"/>
      <c r="AB898" s="414" t="str">
        <f t="shared" si="242"/>
        <v>-</v>
      </c>
      <c r="AC898" s="415" t="str">
        <f t="shared" si="243"/>
        <v>-</v>
      </c>
      <c r="AD898" s="415" t="str">
        <f t="shared" si="244"/>
        <v>-</v>
      </c>
      <c r="AE898" s="416" t="str">
        <f t="shared" si="245"/>
        <v>-</v>
      </c>
      <c r="AF898" s="417"/>
      <c r="AG898" s="410" t="str">
        <f t="shared" si="246"/>
        <v>-</v>
      </c>
      <c r="AH898" s="417"/>
      <c r="AI898" s="418" t="str">
        <f t="shared" si="247"/>
        <v>ù</v>
      </c>
      <c r="AJ898" s="419" t="str">
        <f t="shared" si="248"/>
        <v>~</v>
      </c>
      <c r="AK898" s="417"/>
      <c r="AL898" s="414" t="str">
        <f t="shared" si="249"/>
        <v>-</v>
      </c>
      <c r="AM898" s="416" t="str">
        <f t="shared" si="250"/>
        <v>-</v>
      </c>
    </row>
    <row r="899" spans="2:39" ht="15" x14ac:dyDescent="0.3">
      <c r="B899" s="400" t="str">
        <f>IF(MAX(B$7:B898)+1&gt;MAX('Res.Aux.'!$Y$23:$Y$722),"-",MAX(B$7:B898)+1)</f>
        <v>-</v>
      </c>
      <c r="C899" s="401" t="str">
        <f>IF($B899="-","",INDEX('Res.Aux.'!$A$12:$AE$722,MATCH($B899,'Res.Aux.'!$Y$12:$Y$722,0),MATCH(C$6,'Res.Aux.'!$A$14:$AE$14,0)))</f>
        <v/>
      </c>
      <c r="D899" s="402" t="str">
        <f t="shared" si="235"/>
        <v/>
      </c>
      <c r="E899" s="403" t="str">
        <f>IF($B899="-","",INDEX('Res.Aux.'!$A$12:$AE$722,MATCH($B899,'Res.Aux.'!$Y$12:$Y$722,0),MATCH(E$6,'Res.Aux.'!$A$14:$AE$14,0)))</f>
        <v/>
      </c>
      <c r="F899" s="402" t="str">
        <f t="shared" si="236"/>
        <v/>
      </c>
      <c r="G899" s="404" t="str">
        <f>IF($B899="-","",INDEX('Res.Aux.'!$A$12:$AE$722,MATCH($B899,'Res.Aux.'!$Y$12:$Y$722,0),MATCH(G$6,'Res.Aux.'!$A$14:$AE$14,0)))</f>
        <v/>
      </c>
      <c r="H899" s="405" t="str">
        <f>IF($B899="-","",Datos!$I$16)</f>
        <v/>
      </c>
      <c r="I899" s="406" t="str">
        <f>IF($C899="","",Datos!$G$16)</f>
        <v/>
      </c>
      <c r="J899" s="407" t="str">
        <f>IF($B899="-","",INDEX('Res.Aux.'!$A$12:$AE$722,MATCH($B899,'Res.Aux.'!$Y$12:$Y$722,0),MATCH(J$6,'Res.Aux.'!$A$14:$AE$14,0)))</f>
        <v/>
      </c>
      <c r="K899" s="408" t="str">
        <f>IF($C899="","",Datos!$H$26)</f>
        <v/>
      </c>
      <c r="L899" s="409" t="str">
        <f>IF($I899="","",INDEX(Datos!$D$25:$I$33,MATCH('G. VAR. MAKRO'!$M899,Datos!$E$25:$E$33,0),MATCH('G. VAR. MAKRO'!$L$6,Datos!$D$26:$I$26,0)))</f>
        <v/>
      </c>
      <c r="M899" s="407" t="str">
        <f>IF($I899="","",INDEX('Res.Aux.'!$A$12:$AE$722,MATCH($B899,'Res.Aux.'!$Y$12:$Y$722,0),MATCH(M$6,'Res.Aux.'!$A$22:$AE$22,0)))</f>
        <v/>
      </c>
      <c r="N899" s="410" t="str">
        <f>IF($B899="-","",INDEX('Res.Aux.'!$A$12:$AE$722,MATCH($B899,'Res.Aux.'!$Y$12:$Y$722,0),MATCH(N$6,'Res.Aux.'!$A$14:$AE$14,0)))</f>
        <v/>
      </c>
      <c r="O899" s="411"/>
      <c r="P899" s="412" t="str">
        <f t="shared" si="234"/>
        <v/>
      </c>
      <c r="Q899" s="413" t="str">
        <f t="shared" si="237"/>
        <v>ù</v>
      </c>
      <c r="R899" s="414" t="str">
        <f>IF($B899="-","",INDEX('Res.Aux.'!$A$12:$AE$722,MATCH($B899,'Res.Aux.'!$Y$12:$Y$722,0),MATCH(R$6,'Res.Aux.'!$A$15:$AE$15,0)))</f>
        <v/>
      </c>
      <c r="S899" s="415" t="str">
        <f>IF($B899="-","",INDEX('Res.Aux.'!$A$12:$AE$722,MATCH($B899,'Res.Aux.'!$Y$12:$Y$722,0),MATCH(S$6,'Res.Aux.'!$A$15:$AE$15,0)))</f>
        <v/>
      </c>
      <c r="T899" s="415" t="str">
        <f>IF($B899="-","",INDEX('Res.Aux.'!$A$12:$AE$722,MATCH($B899,'Res.Aux.'!$Y$12:$Y$722,0),MATCH(T$6,'Res.Aux.'!$A$15:$AE$15,0)))</f>
        <v/>
      </c>
      <c r="U899" s="416" t="str">
        <f>IF($B899="-","",INDEX('Res.Aux.'!$A$12:$AE$722,MATCH($B899,'Res.Aux.'!$Y$12:$Y$722,0),MATCH(U$6,'Res.Aux.'!$A$15:$AE$15,0)))</f>
        <v/>
      </c>
      <c r="V899" s="417"/>
      <c r="W899" s="414" t="str">
        <f t="shared" si="238"/>
        <v>-</v>
      </c>
      <c r="X899" s="415" t="str">
        <f t="shared" si="239"/>
        <v>-</v>
      </c>
      <c r="Y899" s="415" t="str">
        <f t="shared" si="240"/>
        <v>-</v>
      </c>
      <c r="Z899" s="416" t="str">
        <f t="shared" si="241"/>
        <v>-</v>
      </c>
      <c r="AA899" s="417"/>
      <c r="AB899" s="414" t="str">
        <f t="shared" si="242"/>
        <v>-</v>
      </c>
      <c r="AC899" s="415" t="str">
        <f t="shared" si="243"/>
        <v>-</v>
      </c>
      <c r="AD899" s="415" t="str">
        <f t="shared" si="244"/>
        <v>-</v>
      </c>
      <c r="AE899" s="416" t="str">
        <f t="shared" si="245"/>
        <v>-</v>
      </c>
      <c r="AF899" s="417"/>
      <c r="AG899" s="410" t="str">
        <f t="shared" si="246"/>
        <v>-</v>
      </c>
      <c r="AH899" s="417"/>
      <c r="AI899" s="418" t="str">
        <f t="shared" si="247"/>
        <v>ù</v>
      </c>
      <c r="AJ899" s="419" t="str">
        <f t="shared" si="248"/>
        <v>~</v>
      </c>
      <c r="AK899" s="417"/>
      <c r="AL899" s="414" t="str">
        <f t="shared" si="249"/>
        <v>-</v>
      </c>
      <c r="AM899" s="416" t="str">
        <f t="shared" si="250"/>
        <v>-</v>
      </c>
    </row>
    <row r="900" spans="2:39" ht="15" x14ac:dyDescent="0.3">
      <c r="B900" s="400" t="str">
        <f>IF(MAX(B$7:B899)+1&gt;MAX('Res.Aux.'!$Y$23:$Y$722),"-",MAX(B$7:B899)+1)</f>
        <v>-</v>
      </c>
      <c r="C900" s="401" t="str">
        <f>IF($B900="-","",INDEX('Res.Aux.'!$A$12:$AE$722,MATCH($B900,'Res.Aux.'!$Y$12:$Y$722,0),MATCH(C$6,'Res.Aux.'!$A$14:$AE$14,0)))</f>
        <v/>
      </c>
      <c r="D900" s="402" t="str">
        <f t="shared" si="235"/>
        <v/>
      </c>
      <c r="E900" s="403" t="str">
        <f>IF($B900="-","",INDEX('Res.Aux.'!$A$12:$AE$722,MATCH($B900,'Res.Aux.'!$Y$12:$Y$722,0),MATCH(E$6,'Res.Aux.'!$A$14:$AE$14,0)))</f>
        <v/>
      </c>
      <c r="F900" s="402" t="str">
        <f t="shared" si="236"/>
        <v/>
      </c>
      <c r="G900" s="404" t="str">
        <f>IF($B900="-","",INDEX('Res.Aux.'!$A$12:$AE$722,MATCH($B900,'Res.Aux.'!$Y$12:$Y$722,0),MATCH(G$6,'Res.Aux.'!$A$14:$AE$14,0)))</f>
        <v/>
      </c>
      <c r="H900" s="405" t="str">
        <f>IF($B900="-","",Datos!$I$16)</f>
        <v/>
      </c>
      <c r="I900" s="406" t="str">
        <f>IF($C900="","",Datos!$G$16)</f>
        <v/>
      </c>
      <c r="J900" s="407" t="str">
        <f>IF($B900="-","",INDEX('Res.Aux.'!$A$12:$AE$722,MATCH($B900,'Res.Aux.'!$Y$12:$Y$722,0),MATCH(J$6,'Res.Aux.'!$A$14:$AE$14,0)))</f>
        <v/>
      </c>
      <c r="K900" s="408" t="str">
        <f>IF($C900="","",Datos!$H$26)</f>
        <v/>
      </c>
      <c r="L900" s="409" t="str">
        <f>IF($I900="","",INDEX(Datos!$D$25:$I$33,MATCH('G. VAR. MAKRO'!$M900,Datos!$E$25:$E$33,0),MATCH('G. VAR. MAKRO'!$L$6,Datos!$D$26:$I$26,0)))</f>
        <v/>
      </c>
      <c r="M900" s="407" t="str">
        <f>IF($I900="","",INDEX('Res.Aux.'!$A$12:$AE$722,MATCH($B900,'Res.Aux.'!$Y$12:$Y$722,0),MATCH(M$6,'Res.Aux.'!$A$22:$AE$22,0)))</f>
        <v/>
      </c>
      <c r="N900" s="410" t="str">
        <f>IF($B900="-","",INDEX('Res.Aux.'!$A$12:$AE$722,MATCH($B900,'Res.Aux.'!$Y$12:$Y$722,0),MATCH(N$6,'Res.Aux.'!$A$14:$AE$14,0)))</f>
        <v/>
      </c>
      <c r="O900" s="411"/>
      <c r="P900" s="412" t="str">
        <f t="shared" si="234"/>
        <v/>
      </c>
      <c r="Q900" s="413" t="str">
        <f t="shared" si="237"/>
        <v>ù</v>
      </c>
      <c r="R900" s="414" t="str">
        <f>IF($B900="-","",INDEX('Res.Aux.'!$A$12:$AE$722,MATCH($B900,'Res.Aux.'!$Y$12:$Y$722,0),MATCH(R$6,'Res.Aux.'!$A$15:$AE$15,0)))</f>
        <v/>
      </c>
      <c r="S900" s="415" t="str">
        <f>IF($B900="-","",INDEX('Res.Aux.'!$A$12:$AE$722,MATCH($B900,'Res.Aux.'!$Y$12:$Y$722,0),MATCH(S$6,'Res.Aux.'!$A$15:$AE$15,0)))</f>
        <v/>
      </c>
      <c r="T900" s="415" t="str">
        <f>IF($B900="-","",INDEX('Res.Aux.'!$A$12:$AE$722,MATCH($B900,'Res.Aux.'!$Y$12:$Y$722,0),MATCH(T$6,'Res.Aux.'!$A$15:$AE$15,0)))</f>
        <v/>
      </c>
      <c r="U900" s="416" t="str">
        <f>IF($B900="-","",INDEX('Res.Aux.'!$A$12:$AE$722,MATCH($B900,'Res.Aux.'!$Y$12:$Y$722,0),MATCH(U$6,'Res.Aux.'!$A$15:$AE$15,0)))</f>
        <v/>
      </c>
      <c r="V900" s="417"/>
      <c r="W900" s="414" t="str">
        <f t="shared" si="238"/>
        <v>-</v>
      </c>
      <c r="X900" s="415" t="str">
        <f t="shared" si="239"/>
        <v>-</v>
      </c>
      <c r="Y900" s="415" t="str">
        <f t="shared" si="240"/>
        <v>-</v>
      </c>
      <c r="Z900" s="416" t="str">
        <f t="shared" si="241"/>
        <v>-</v>
      </c>
      <c r="AA900" s="417"/>
      <c r="AB900" s="414" t="str">
        <f t="shared" si="242"/>
        <v>-</v>
      </c>
      <c r="AC900" s="415" t="str">
        <f t="shared" si="243"/>
        <v>-</v>
      </c>
      <c r="AD900" s="415" t="str">
        <f t="shared" si="244"/>
        <v>-</v>
      </c>
      <c r="AE900" s="416" t="str">
        <f t="shared" si="245"/>
        <v>-</v>
      </c>
      <c r="AF900" s="417"/>
      <c r="AG900" s="410" t="str">
        <f t="shared" si="246"/>
        <v>-</v>
      </c>
      <c r="AH900" s="417"/>
      <c r="AI900" s="418" t="str">
        <f t="shared" si="247"/>
        <v>ù</v>
      </c>
      <c r="AJ900" s="419" t="str">
        <f t="shared" si="248"/>
        <v>~</v>
      </c>
      <c r="AK900" s="417"/>
      <c r="AL900" s="414" t="str">
        <f t="shared" si="249"/>
        <v>-</v>
      </c>
      <c r="AM900" s="416" t="str">
        <f t="shared" si="250"/>
        <v>-</v>
      </c>
    </row>
    <row r="901" spans="2:39" ht="15" x14ac:dyDescent="0.3">
      <c r="B901" s="400" t="str">
        <f>IF(MAX(B$7:B900)+1&gt;MAX('Res.Aux.'!$Y$23:$Y$722),"-",MAX(B$7:B900)+1)</f>
        <v>-</v>
      </c>
      <c r="C901" s="401" t="str">
        <f>IF($B901="-","",INDEX('Res.Aux.'!$A$12:$AE$722,MATCH($B901,'Res.Aux.'!$Y$12:$Y$722,0),MATCH(C$6,'Res.Aux.'!$A$14:$AE$14,0)))</f>
        <v/>
      </c>
      <c r="D901" s="402" t="str">
        <f t="shared" si="235"/>
        <v/>
      </c>
      <c r="E901" s="403" t="str">
        <f>IF($B901="-","",INDEX('Res.Aux.'!$A$12:$AE$722,MATCH($B901,'Res.Aux.'!$Y$12:$Y$722,0),MATCH(E$6,'Res.Aux.'!$A$14:$AE$14,0)))</f>
        <v/>
      </c>
      <c r="F901" s="402" t="str">
        <f t="shared" si="236"/>
        <v/>
      </c>
      <c r="G901" s="404" t="str">
        <f>IF($B901="-","",INDEX('Res.Aux.'!$A$12:$AE$722,MATCH($B901,'Res.Aux.'!$Y$12:$Y$722,0),MATCH(G$6,'Res.Aux.'!$A$14:$AE$14,0)))</f>
        <v/>
      </c>
      <c r="H901" s="405" t="str">
        <f>IF($B901="-","",Datos!$I$16)</f>
        <v/>
      </c>
      <c r="I901" s="406" t="str">
        <f>IF($C901="","",Datos!$G$16)</f>
        <v/>
      </c>
      <c r="J901" s="407" t="str">
        <f>IF($B901="-","",INDEX('Res.Aux.'!$A$12:$AE$722,MATCH($B901,'Res.Aux.'!$Y$12:$Y$722,0),MATCH(J$6,'Res.Aux.'!$A$14:$AE$14,0)))</f>
        <v/>
      </c>
      <c r="K901" s="408" t="str">
        <f>IF($C901="","",Datos!$H$26)</f>
        <v/>
      </c>
      <c r="L901" s="409" t="str">
        <f>IF($I901="","",INDEX(Datos!$D$25:$I$33,MATCH('G. VAR. MAKRO'!$M901,Datos!$E$25:$E$33,0),MATCH('G. VAR. MAKRO'!$L$6,Datos!$D$26:$I$26,0)))</f>
        <v/>
      </c>
      <c r="M901" s="407" t="str">
        <f>IF($I901="","",INDEX('Res.Aux.'!$A$12:$AE$722,MATCH($B901,'Res.Aux.'!$Y$12:$Y$722,0),MATCH(M$6,'Res.Aux.'!$A$22:$AE$22,0)))</f>
        <v/>
      </c>
      <c r="N901" s="410" t="str">
        <f>IF($B901="-","",INDEX('Res.Aux.'!$A$12:$AE$722,MATCH($B901,'Res.Aux.'!$Y$12:$Y$722,0),MATCH(N$6,'Res.Aux.'!$A$14:$AE$14,0)))</f>
        <v/>
      </c>
      <c r="O901" s="411"/>
      <c r="P901" s="412" t="str">
        <f t="shared" si="234"/>
        <v/>
      </c>
      <c r="Q901" s="413" t="str">
        <f t="shared" si="237"/>
        <v>ù</v>
      </c>
      <c r="R901" s="414" t="str">
        <f>IF($B901="-","",INDEX('Res.Aux.'!$A$12:$AE$722,MATCH($B901,'Res.Aux.'!$Y$12:$Y$722,0),MATCH(R$6,'Res.Aux.'!$A$15:$AE$15,0)))</f>
        <v/>
      </c>
      <c r="S901" s="415" t="str">
        <f>IF($B901="-","",INDEX('Res.Aux.'!$A$12:$AE$722,MATCH($B901,'Res.Aux.'!$Y$12:$Y$722,0),MATCH(S$6,'Res.Aux.'!$A$15:$AE$15,0)))</f>
        <v/>
      </c>
      <c r="T901" s="415" t="str">
        <f>IF($B901="-","",INDEX('Res.Aux.'!$A$12:$AE$722,MATCH($B901,'Res.Aux.'!$Y$12:$Y$722,0),MATCH(T$6,'Res.Aux.'!$A$15:$AE$15,0)))</f>
        <v/>
      </c>
      <c r="U901" s="416" t="str">
        <f>IF($B901="-","",INDEX('Res.Aux.'!$A$12:$AE$722,MATCH($B901,'Res.Aux.'!$Y$12:$Y$722,0),MATCH(U$6,'Res.Aux.'!$A$15:$AE$15,0)))</f>
        <v/>
      </c>
      <c r="V901" s="417"/>
      <c r="W901" s="414" t="str">
        <f t="shared" si="238"/>
        <v>-</v>
      </c>
      <c r="X901" s="415" t="str">
        <f t="shared" si="239"/>
        <v>-</v>
      </c>
      <c r="Y901" s="415" t="str">
        <f t="shared" si="240"/>
        <v>-</v>
      </c>
      <c r="Z901" s="416" t="str">
        <f t="shared" si="241"/>
        <v>-</v>
      </c>
      <c r="AA901" s="417"/>
      <c r="AB901" s="414" t="str">
        <f t="shared" si="242"/>
        <v>-</v>
      </c>
      <c r="AC901" s="415" t="str">
        <f t="shared" si="243"/>
        <v>-</v>
      </c>
      <c r="AD901" s="415" t="str">
        <f t="shared" si="244"/>
        <v>-</v>
      </c>
      <c r="AE901" s="416" t="str">
        <f t="shared" si="245"/>
        <v>-</v>
      </c>
      <c r="AF901" s="417"/>
      <c r="AG901" s="410" t="str">
        <f t="shared" si="246"/>
        <v>-</v>
      </c>
      <c r="AH901" s="417"/>
      <c r="AI901" s="418" t="str">
        <f t="shared" si="247"/>
        <v>ù</v>
      </c>
      <c r="AJ901" s="419" t="str">
        <f t="shared" si="248"/>
        <v>~</v>
      </c>
      <c r="AK901" s="417"/>
      <c r="AL901" s="414" t="str">
        <f t="shared" si="249"/>
        <v>-</v>
      </c>
      <c r="AM901" s="416" t="str">
        <f t="shared" si="250"/>
        <v>-</v>
      </c>
    </row>
    <row r="902" spans="2:39" ht="15" x14ac:dyDescent="0.3">
      <c r="B902" s="400" t="str">
        <f>IF(MAX(B$7:B901)+1&gt;MAX('Res.Aux.'!$Y$23:$Y$722),"-",MAX(B$7:B901)+1)</f>
        <v>-</v>
      </c>
      <c r="C902" s="401" t="str">
        <f>IF($B902="-","",INDEX('Res.Aux.'!$A$12:$AE$722,MATCH($B902,'Res.Aux.'!$Y$12:$Y$722,0),MATCH(C$6,'Res.Aux.'!$A$14:$AE$14,0)))</f>
        <v/>
      </c>
      <c r="D902" s="402" t="str">
        <f t="shared" si="235"/>
        <v/>
      </c>
      <c r="E902" s="403" t="str">
        <f>IF($B902="-","",INDEX('Res.Aux.'!$A$12:$AE$722,MATCH($B902,'Res.Aux.'!$Y$12:$Y$722,0),MATCH(E$6,'Res.Aux.'!$A$14:$AE$14,0)))</f>
        <v/>
      </c>
      <c r="F902" s="402" t="str">
        <f t="shared" si="236"/>
        <v/>
      </c>
      <c r="G902" s="404" t="str">
        <f>IF($B902="-","",INDEX('Res.Aux.'!$A$12:$AE$722,MATCH($B902,'Res.Aux.'!$Y$12:$Y$722,0),MATCH(G$6,'Res.Aux.'!$A$14:$AE$14,0)))</f>
        <v/>
      </c>
      <c r="H902" s="405" t="str">
        <f>IF($B902="-","",Datos!$I$16)</f>
        <v/>
      </c>
      <c r="I902" s="406" t="str">
        <f>IF($C902="","",Datos!$G$16)</f>
        <v/>
      </c>
      <c r="J902" s="407" t="str">
        <f>IF($B902="-","",INDEX('Res.Aux.'!$A$12:$AE$722,MATCH($B902,'Res.Aux.'!$Y$12:$Y$722,0),MATCH(J$6,'Res.Aux.'!$A$14:$AE$14,0)))</f>
        <v/>
      </c>
      <c r="K902" s="408" t="str">
        <f>IF($C902="","",Datos!$H$26)</f>
        <v/>
      </c>
      <c r="L902" s="409" t="str">
        <f>IF($I902="","",INDEX(Datos!$D$25:$I$33,MATCH('G. VAR. MAKRO'!$M902,Datos!$E$25:$E$33,0),MATCH('G. VAR. MAKRO'!$L$6,Datos!$D$26:$I$26,0)))</f>
        <v/>
      </c>
      <c r="M902" s="407" t="str">
        <f>IF($I902="","",INDEX('Res.Aux.'!$A$12:$AE$722,MATCH($B902,'Res.Aux.'!$Y$12:$Y$722,0),MATCH(M$6,'Res.Aux.'!$A$22:$AE$22,0)))</f>
        <v/>
      </c>
      <c r="N902" s="410" t="str">
        <f>IF($B902="-","",INDEX('Res.Aux.'!$A$12:$AE$722,MATCH($B902,'Res.Aux.'!$Y$12:$Y$722,0),MATCH(N$6,'Res.Aux.'!$A$14:$AE$14,0)))</f>
        <v/>
      </c>
      <c r="O902" s="411"/>
      <c r="P902" s="412" t="str">
        <f t="shared" si="234"/>
        <v/>
      </c>
      <c r="Q902" s="413" t="str">
        <f t="shared" si="237"/>
        <v>ù</v>
      </c>
      <c r="R902" s="414" t="str">
        <f>IF($B902="-","",INDEX('Res.Aux.'!$A$12:$AE$722,MATCH($B902,'Res.Aux.'!$Y$12:$Y$722,0),MATCH(R$6,'Res.Aux.'!$A$15:$AE$15,0)))</f>
        <v/>
      </c>
      <c r="S902" s="415" t="str">
        <f>IF($B902="-","",INDEX('Res.Aux.'!$A$12:$AE$722,MATCH($B902,'Res.Aux.'!$Y$12:$Y$722,0),MATCH(S$6,'Res.Aux.'!$A$15:$AE$15,0)))</f>
        <v/>
      </c>
      <c r="T902" s="415" t="str">
        <f>IF($B902="-","",INDEX('Res.Aux.'!$A$12:$AE$722,MATCH($B902,'Res.Aux.'!$Y$12:$Y$722,0),MATCH(T$6,'Res.Aux.'!$A$15:$AE$15,0)))</f>
        <v/>
      </c>
      <c r="U902" s="416" t="str">
        <f>IF($B902="-","",INDEX('Res.Aux.'!$A$12:$AE$722,MATCH($B902,'Res.Aux.'!$Y$12:$Y$722,0),MATCH(U$6,'Res.Aux.'!$A$15:$AE$15,0)))</f>
        <v/>
      </c>
      <c r="V902" s="417"/>
      <c r="W902" s="414" t="str">
        <f t="shared" si="238"/>
        <v>-</v>
      </c>
      <c r="X902" s="415" t="str">
        <f t="shared" si="239"/>
        <v>-</v>
      </c>
      <c r="Y902" s="415" t="str">
        <f t="shared" si="240"/>
        <v>-</v>
      </c>
      <c r="Z902" s="416" t="str">
        <f t="shared" si="241"/>
        <v>-</v>
      </c>
      <c r="AA902" s="417"/>
      <c r="AB902" s="414" t="str">
        <f t="shared" si="242"/>
        <v>-</v>
      </c>
      <c r="AC902" s="415" t="str">
        <f t="shared" si="243"/>
        <v>-</v>
      </c>
      <c r="AD902" s="415" t="str">
        <f t="shared" si="244"/>
        <v>-</v>
      </c>
      <c r="AE902" s="416" t="str">
        <f t="shared" si="245"/>
        <v>-</v>
      </c>
      <c r="AF902" s="417"/>
      <c r="AG902" s="410" t="str">
        <f t="shared" si="246"/>
        <v>-</v>
      </c>
      <c r="AH902" s="417"/>
      <c r="AI902" s="418" t="str">
        <f t="shared" si="247"/>
        <v>ù</v>
      </c>
      <c r="AJ902" s="419" t="str">
        <f t="shared" si="248"/>
        <v>~</v>
      </c>
      <c r="AK902" s="417"/>
      <c r="AL902" s="414" t="str">
        <f t="shared" si="249"/>
        <v>-</v>
      </c>
      <c r="AM902" s="416" t="str">
        <f t="shared" si="250"/>
        <v>-</v>
      </c>
    </row>
    <row r="903" spans="2:39" ht="15" x14ac:dyDescent="0.3">
      <c r="B903" s="400" t="str">
        <f>IF(MAX(B$7:B902)+1&gt;MAX('Res.Aux.'!$Y$23:$Y$722),"-",MAX(B$7:B902)+1)</f>
        <v>-</v>
      </c>
      <c r="C903" s="401" t="str">
        <f>IF($B903="-","",INDEX('Res.Aux.'!$A$12:$AE$722,MATCH($B903,'Res.Aux.'!$Y$12:$Y$722,0),MATCH(C$6,'Res.Aux.'!$A$14:$AE$14,0)))</f>
        <v/>
      </c>
      <c r="D903" s="402" t="str">
        <f t="shared" si="235"/>
        <v/>
      </c>
      <c r="E903" s="403" t="str">
        <f>IF($B903="-","",INDEX('Res.Aux.'!$A$12:$AE$722,MATCH($B903,'Res.Aux.'!$Y$12:$Y$722,0),MATCH(E$6,'Res.Aux.'!$A$14:$AE$14,0)))</f>
        <v/>
      </c>
      <c r="F903" s="402" t="str">
        <f t="shared" si="236"/>
        <v/>
      </c>
      <c r="G903" s="404" t="str">
        <f>IF($B903="-","",INDEX('Res.Aux.'!$A$12:$AE$722,MATCH($B903,'Res.Aux.'!$Y$12:$Y$722,0),MATCH(G$6,'Res.Aux.'!$A$14:$AE$14,0)))</f>
        <v/>
      </c>
      <c r="H903" s="405" t="str">
        <f>IF($B903="-","",Datos!$I$16)</f>
        <v/>
      </c>
      <c r="I903" s="406" t="str">
        <f>IF($C903="","",Datos!$G$16)</f>
        <v/>
      </c>
      <c r="J903" s="407" t="str">
        <f>IF($B903="-","",INDEX('Res.Aux.'!$A$12:$AE$722,MATCH($B903,'Res.Aux.'!$Y$12:$Y$722,0),MATCH(J$6,'Res.Aux.'!$A$14:$AE$14,0)))</f>
        <v/>
      </c>
      <c r="K903" s="408" t="str">
        <f>IF($C903="","",Datos!$H$26)</f>
        <v/>
      </c>
      <c r="L903" s="409" t="str">
        <f>IF($I903="","",INDEX(Datos!$D$25:$I$33,MATCH('G. VAR. MAKRO'!$M903,Datos!$E$25:$E$33,0),MATCH('G. VAR. MAKRO'!$L$6,Datos!$D$26:$I$26,0)))</f>
        <v/>
      </c>
      <c r="M903" s="407" t="str">
        <f>IF($I903="","",INDEX('Res.Aux.'!$A$12:$AE$722,MATCH($B903,'Res.Aux.'!$Y$12:$Y$722,0),MATCH(M$6,'Res.Aux.'!$A$22:$AE$22,0)))</f>
        <v/>
      </c>
      <c r="N903" s="410" t="str">
        <f>IF($B903="-","",INDEX('Res.Aux.'!$A$12:$AE$722,MATCH($B903,'Res.Aux.'!$Y$12:$Y$722,0),MATCH(N$6,'Res.Aux.'!$A$14:$AE$14,0)))</f>
        <v/>
      </c>
      <c r="O903" s="411"/>
      <c r="P903" s="412" t="str">
        <f t="shared" si="234"/>
        <v/>
      </c>
      <c r="Q903" s="413" t="str">
        <f t="shared" si="237"/>
        <v>ù</v>
      </c>
      <c r="R903" s="414" t="str">
        <f>IF($B903="-","",INDEX('Res.Aux.'!$A$12:$AE$722,MATCH($B903,'Res.Aux.'!$Y$12:$Y$722,0),MATCH(R$6,'Res.Aux.'!$A$15:$AE$15,0)))</f>
        <v/>
      </c>
      <c r="S903" s="415" t="str">
        <f>IF($B903="-","",INDEX('Res.Aux.'!$A$12:$AE$722,MATCH($B903,'Res.Aux.'!$Y$12:$Y$722,0),MATCH(S$6,'Res.Aux.'!$A$15:$AE$15,0)))</f>
        <v/>
      </c>
      <c r="T903" s="415" t="str">
        <f>IF($B903="-","",INDEX('Res.Aux.'!$A$12:$AE$722,MATCH($B903,'Res.Aux.'!$Y$12:$Y$722,0),MATCH(T$6,'Res.Aux.'!$A$15:$AE$15,0)))</f>
        <v/>
      </c>
      <c r="U903" s="416" t="str">
        <f>IF($B903="-","",INDEX('Res.Aux.'!$A$12:$AE$722,MATCH($B903,'Res.Aux.'!$Y$12:$Y$722,0),MATCH(U$6,'Res.Aux.'!$A$15:$AE$15,0)))</f>
        <v/>
      </c>
      <c r="V903" s="417"/>
      <c r="W903" s="414" t="str">
        <f t="shared" si="238"/>
        <v>-</v>
      </c>
      <c r="X903" s="415" t="str">
        <f t="shared" si="239"/>
        <v>-</v>
      </c>
      <c r="Y903" s="415" t="str">
        <f t="shared" si="240"/>
        <v>-</v>
      </c>
      <c r="Z903" s="416" t="str">
        <f t="shared" si="241"/>
        <v>-</v>
      </c>
      <c r="AA903" s="417"/>
      <c r="AB903" s="414" t="str">
        <f t="shared" si="242"/>
        <v>-</v>
      </c>
      <c r="AC903" s="415" t="str">
        <f t="shared" si="243"/>
        <v>-</v>
      </c>
      <c r="AD903" s="415" t="str">
        <f t="shared" si="244"/>
        <v>-</v>
      </c>
      <c r="AE903" s="416" t="str">
        <f t="shared" si="245"/>
        <v>-</v>
      </c>
      <c r="AF903" s="417"/>
      <c r="AG903" s="410" t="str">
        <f t="shared" si="246"/>
        <v>-</v>
      </c>
      <c r="AH903" s="417"/>
      <c r="AI903" s="418" t="str">
        <f t="shared" si="247"/>
        <v>ù</v>
      </c>
      <c r="AJ903" s="419" t="str">
        <f t="shared" si="248"/>
        <v>~</v>
      </c>
      <c r="AK903" s="417"/>
      <c r="AL903" s="414" t="str">
        <f t="shared" si="249"/>
        <v>-</v>
      </c>
      <c r="AM903" s="416" t="str">
        <f t="shared" si="250"/>
        <v>-</v>
      </c>
    </row>
    <row r="904" spans="2:39" ht="15" x14ac:dyDescent="0.3">
      <c r="B904" s="400" t="str">
        <f>IF(MAX(B$7:B903)+1&gt;MAX('Res.Aux.'!$Y$23:$Y$722),"-",MAX(B$7:B903)+1)</f>
        <v>-</v>
      </c>
      <c r="C904" s="401" t="str">
        <f>IF($B904="-","",INDEX('Res.Aux.'!$A$12:$AE$722,MATCH($B904,'Res.Aux.'!$Y$12:$Y$722,0),MATCH(C$6,'Res.Aux.'!$A$14:$AE$14,0)))</f>
        <v/>
      </c>
      <c r="D904" s="402" t="str">
        <f t="shared" si="235"/>
        <v/>
      </c>
      <c r="E904" s="403" t="str">
        <f>IF($B904="-","",INDEX('Res.Aux.'!$A$12:$AE$722,MATCH($B904,'Res.Aux.'!$Y$12:$Y$722,0),MATCH(E$6,'Res.Aux.'!$A$14:$AE$14,0)))</f>
        <v/>
      </c>
      <c r="F904" s="402" t="str">
        <f t="shared" si="236"/>
        <v/>
      </c>
      <c r="G904" s="404" t="str">
        <f>IF($B904="-","",INDEX('Res.Aux.'!$A$12:$AE$722,MATCH($B904,'Res.Aux.'!$Y$12:$Y$722,0),MATCH(G$6,'Res.Aux.'!$A$14:$AE$14,0)))</f>
        <v/>
      </c>
      <c r="H904" s="405" t="str">
        <f>IF($B904="-","",Datos!$I$16)</f>
        <v/>
      </c>
      <c r="I904" s="406" t="str">
        <f>IF($C904="","",Datos!$G$16)</f>
        <v/>
      </c>
      <c r="J904" s="407" t="str">
        <f>IF($B904="-","",INDEX('Res.Aux.'!$A$12:$AE$722,MATCH($B904,'Res.Aux.'!$Y$12:$Y$722,0),MATCH(J$6,'Res.Aux.'!$A$14:$AE$14,0)))</f>
        <v/>
      </c>
      <c r="K904" s="408" t="str">
        <f>IF($C904="","",Datos!$H$26)</f>
        <v/>
      </c>
      <c r="L904" s="409" t="str">
        <f>IF($I904="","",INDEX(Datos!$D$25:$I$33,MATCH('G. VAR. MAKRO'!$M904,Datos!$E$25:$E$33,0),MATCH('G. VAR. MAKRO'!$L$6,Datos!$D$26:$I$26,0)))</f>
        <v/>
      </c>
      <c r="M904" s="407" t="str">
        <f>IF($I904="","",INDEX('Res.Aux.'!$A$12:$AE$722,MATCH($B904,'Res.Aux.'!$Y$12:$Y$722,0),MATCH(M$6,'Res.Aux.'!$A$22:$AE$22,0)))</f>
        <v/>
      </c>
      <c r="N904" s="410" t="str">
        <f>IF($B904="-","",INDEX('Res.Aux.'!$A$12:$AE$722,MATCH($B904,'Res.Aux.'!$Y$12:$Y$722,0),MATCH(N$6,'Res.Aux.'!$A$14:$AE$14,0)))</f>
        <v/>
      </c>
      <c r="O904" s="411"/>
      <c r="P904" s="412" t="str">
        <f t="shared" ref="P904:P906" si="251">IF($B904="-","","C")</f>
        <v/>
      </c>
      <c r="Q904" s="413" t="str">
        <f t="shared" si="237"/>
        <v>ù</v>
      </c>
      <c r="R904" s="414" t="str">
        <f>IF($B904="-","",INDEX('Res.Aux.'!$A$12:$AE$722,MATCH($B904,'Res.Aux.'!$Y$12:$Y$722,0),MATCH(R$6,'Res.Aux.'!$A$15:$AE$15,0)))</f>
        <v/>
      </c>
      <c r="S904" s="415" t="str">
        <f>IF($B904="-","",INDEX('Res.Aux.'!$A$12:$AE$722,MATCH($B904,'Res.Aux.'!$Y$12:$Y$722,0),MATCH(S$6,'Res.Aux.'!$A$15:$AE$15,0)))</f>
        <v/>
      </c>
      <c r="T904" s="415" t="str">
        <f>IF($B904="-","",INDEX('Res.Aux.'!$A$12:$AE$722,MATCH($B904,'Res.Aux.'!$Y$12:$Y$722,0),MATCH(T$6,'Res.Aux.'!$A$15:$AE$15,0)))</f>
        <v/>
      </c>
      <c r="U904" s="416" t="str">
        <f>IF($B904="-","",INDEX('Res.Aux.'!$A$12:$AE$722,MATCH($B904,'Res.Aux.'!$Y$12:$Y$722,0),MATCH(U$6,'Res.Aux.'!$A$15:$AE$15,0)))</f>
        <v/>
      </c>
      <c r="V904" s="417"/>
      <c r="W904" s="414" t="str">
        <f t="shared" si="238"/>
        <v>-</v>
      </c>
      <c r="X904" s="415" t="str">
        <f t="shared" si="239"/>
        <v>-</v>
      </c>
      <c r="Y904" s="415" t="str">
        <f t="shared" si="240"/>
        <v>-</v>
      </c>
      <c r="Z904" s="416" t="str">
        <f t="shared" si="241"/>
        <v>-</v>
      </c>
      <c r="AA904" s="417"/>
      <c r="AB904" s="414" t="str">
        <f t="shared" si="242"/>
        <v>-</v>
      </c>
      <c r="AC904" s="415" t="str">
        <f t="shared" si="243"/>
        <v>-</v>
      </c>
      <c r="AD904" s="415" t="str">
        <f t="shared" si="244"/>
        <v>-</v>
      </c>
      <c r="AE904" s="416" t="str">
        <f t="shared" si="245"/>
        <v>-</v>
      </c>
      <c r="AF904" s="417"/>
      <c r="AG904" s="410" t="str">
        <f t="shared" si="246"/>
        <v>-</v>
      </c>
      <c r="AH904" s="417"/>
      <c r="AI904" s="418" t="str">
        <f t="shared" si="247"/>
        <v>ù</v>
      </c>
      <c r="AJ904" s="419" t="str">
        <f t="shared" si="248"/>
        <v>~</v>
      </c>
      <c r="AK904" s="417"/>
      <c r="AL904" s="414" t="str">
        <f t="shared" si="249"/>
        <v>-</v>
      </c>
      <c r="AM904" s="416" t="str">
        <f t="shared" si="250"/>
        <v>-</v>
      </c>
    </row>
    <row r="905" spans="2:39" ht="15" x14ac:dyDescent="0.3">
      <c r="B905" s="400" t="str">
        <f>IF(MAX(B$7:B904)+1&gt;MAX('Res.Aux.'!$Y$23:$Y$722),"-",MAX(B$7:B904)+1)</f>
        <v>-</v>
      </c>
      <c r="C905" s="401" t="str">
        <f>IF($B905="-","",INDEX('Res.Aux.'!$A$12:$AE$722,MATCH($B905,'Res.Aux.'!$Y$12:$Y$722,0),MATCH(C$6,'Res.Aux.'!$A$14:$AE$14,0)))</f>
        <v/>
      </c>
      <c r="D905" s="402" t="str">
        <f t="shared" si="235"/>
        <v/>
      </c>
      <c r="E905" s="403" t="str">
        <f>IF($B905="-","",INDEX('Res.Aux.'!$A$12:$AE$722,MATCH($B905,'Res.Aux.'!$Y$12:$Y$722,0),MATCH(E$6,'Res.Aux.'!$A$14:$AE$14,0)))</f>
        <v/>
      </c>
      <c r="F905" s="402" t="str">
        <f t="shared" si="236"/>
        <v/>
      </c>
      <c r="G905" s="404" t="str">
        <f>IF($B905="-","",INDEX('Res.Aux.'!$A$12:$AE$722,MATCH($B905,'Res.Aux.'!$Y$12:$Y$722,0),MATCH(G$6,'Res.Aux.'!$A$14:$AE$14,0)))</f>
        <v/>
      </c>
      <c r="H905" s="405" t="str">
        <f>IF($B905="-","",Datos!$I$16)</f>
        <v/>
      </c>
      <c r="I905" s="406" t="str">
        <f>IF($C905="","",Datos!$G$16)</f>
        <v/>
      </c>
      <c r="J905" s="407" t="str">
        <f>IF($B905="-","",INDEX('Res.Aux.'!$A$12:$AE$722,MATCH($B905,'Res.Aux.'!$Y$12:$Y$722,0),MATCH(J$6,'Res.Aux.'!$A$14:$AE$14,0)))</f>
        <v/>
      </c>
      <c r="K905" s="408" t="str">
        <f>IF($C905="","",Datos!$H$26)</f>
        <v/>
      </c>
      <c r="L905" s="409" t="str">
        <f>IF($I905="","",INDEX(Datos!$D$25:$I$33,MATCH('G. VAR. MAKRO'!$M905,Datos!$E$25:$E$33,0),MATCH('G. VAR. MAKRO'!$L$6,Datos!$D$26:$I$26,0)))</f>
        <v/>
      </c>
      <c r="M905" s="407" t="str">
        <f>IF($I905="","",INDEX('Res.Aux.'!$A$12:$AE$722,MATCH($B905,'Res.Aux.'!$Y$12:$Y$722,0),MATCH(M$6,'Res.Aux.'!$A$22:$AE$22,0)))</f>
        <v/>
      </c>
      <c r="N905" s="410" t="str">
        <f>IF($B905="-","",INDEX('Res.Aux.'!$A$12:$AE$722,MATCH($B905,'Res.Aux.'!$Y$12:$Y$722,0),MATCH(N$6,'Res.Aux.'!$A$14:$AE$14,0)))</f>
        <v/>
      </c>
      <c r="O905" s="411"/>
      <c r="P905" s="412" t="str">
        <f t="shared" si="251"/>
        <v/>
      </c>
      <c r="Q905" s="413" t="str">
        <f t="shared" si="237"/>
        <v>ù</v>
      </c>
      <c r="R905" s="414" t="str">
        <f>IF($B905="-","",INDEX('Res.Aux.'!$A$12:$AE$722,MATCH($B905,'Res.Aux.'!$Y$12:$Y$722,0),MATCH(R$6,'Res.Aux.'!$A$15:$AE$15,0)))</f>
        <v/>
      </c>
      <c r="S905" s="415" t="str">
        <f>IF($B905="-","",INDEX('Res.Aux.'!$A$12:$AE$722,MATCH($B905,'Res.Aux.'!$Y$12:$Y$722,0),MATCH(S$6,'Res.Aux.'!$A$15:$AE$15,0)))</f>
        <v/>
      </c>
      <c r="T905" s="415" t="str">
        <f>IF($B905="-","",INDEX('Res.Aux.'!$A$12:$AE$722,MATCH($B905,'Res.Aux.'!$Y$12:$Y$722,0),MATCH(T$6,'Res.Aux.'!$A$15:$AE$15,0)))</f>
        <v/>
      </c>
      <c r="U905" s="416" t="str">
        <f>IF($B905="-","",INDEX('Res.Aux.'!$A$12:$AE$722,MATCH($B905,'Res.Aux.'!$Y$12:$Y$722,0),MATCH(U$6,'Res.Aux.'!$A$15:$AE$15,0)))</f>
        <v/>
      </c>
      <c r="V905" s="417"/>
      <c r="W905" s="414" t="str">
        <f t="shared" si="238"/>
        <v>-</v>
      </c>
      <c r="X905" s="415" t="str">
        <f t="shared" si="239"/>
        <v>-</v>
      </c>
      <c r="Y905" s="415" t="str">
        <f t="shared" si="240"/>
        <v>-</v>
      </c>
      <c r="Z905" s="416" t="str">
        <f t="shared" si="241"/>
        <v>-</v>
      </c>
      <c r="AA905" s="417"/>
      <c r="AB905" s="414" t="str">
        <f t="shared" si="242"/>
        <v>-</v>
      </c>
      <c r="AC905" s="415" t="str">
        <f t="shared" si="243"/>
        <v>-</v>
      </c>
      <c r="AD905" s="415" t="str">
        <f t="shared" si="244"/>
        <v>-</v>
      </c>
      <c r="AE905" s="416" t="str">
        <f t="shared" si="245"/>
        <v>-</v>
      </c>
      <c r="AF905" s="417"/>
      <c r="AG905" s="410" t="str">
        <f t="shared" si="246"/>
        <v>-</v>
      </c>
      <c r="AH905" s="417"/>
      <c r="AI905" s="418" t="str">
        <f t="shared" si="247"/>
        <v>ù</v>
      </c>
      <c r="AJ905" s="419" t="str">
        <f t="shared" si="248"/>
        <v>~</v>
      </c>
      <c r="AK905" s="417"/>
      <c r="AL905" s="414" t="str">
        <f t="shared" si="249"/>
        <v>-</v>
      </c>
      <c r="AM905" s="416" t="str">
        <f t="shared" si="250"/>
        <v>-</v>
      </c>
    </row>
    <row r="906" spans="2:39" ht="15.6" thickBot="1" x14ac:dyDescent="0.35">
      <c r="B906" s="476" t="str">
        <f>IF(MAX(B$7:B905)+1&gt;MAX('Res.Aux.'!$Y$23:$Y$722),"-",MAX(B$7:B905)+1)</f>
        <v>-</v>
      </c>
      <c r="C906" s="401" t="str">
        <f>IF($B906="-","",INDEX('Res.Aux.'!$A$12:$AE$722,MATCH($B906,'Res.Aux.'!$Y$12:$Y$722,0),MATCH(C$6,'Res.Aux.'!$A$14:$AE$14,0)))</f>
        <v/>
      </c>
      <c r="D906" s="402" t="str">
        <f t="shared" si="235"/>
        <v/>
      </c>
      <c r="E906" s="403" t="str">
        <f>IF($B906="-","",INDEX('Res.Aux.'!$A$12:$AE$722,MATCH($B906,'Res.Aux.'!$Y$12:$Y$722,0),MATCH(E$6,'Res.Aux.'!$A$14:$AE$14,0)))</f>
        <v/>
      </c>
      <c r="F906" s="402" t="str">
        <f t="shared" si="236"/>
        <v/>
      </c>
      <c r="G906" s="404" t="str">
        <f>IF($B906="-","",INDEX('Res.Aux.'!$A$12:$AE$722,MATCH($B906,'Res.Aux.'!$Y$12:$Y$722,0),MATCH(G$6,'Res.Aux.'!$A$14:$AE$14,0)))</f>
        <v/>
      </c>
      <c r="H906" s="405" t="str">
        <f>IF($B906="-","",Datos!$I$16)</f>
        <v/>
      </c>
      <c r="I906" s="406" t="str">
        <f>IF($C906="","",Datos!$G$16)</f>
        <v/>
      </c>
      <c r="J906" s="407" t="str">
        <f>IF($B906="-","",INDEX('Res.Aux.'!$A$12:$AE$722,MATCH($B906,'Res.Aux.'!$Y$12:$Y$722,0),MATCH(J$6,'Res.Aux.'!$A$14:$AE$14,0)))</f>
        <v/>
      </c>
      <c r="K906" s="408" t="str">
        <f>IF($C906="","",Datos!$H$26)</f>
        <v/>
      </c>
      <c r="L906" s="409" t="str">
        <f>IF($I906="","",INDEX(Datos!$D$25:$I$33,MATCH('G. VAR. MAKRO'!$M906,Datos!$E$25:$E$33,0),MATCH('G. VAR. MAKRO'!$L$6,Datos!$D$26:$I$26,0)))</f>
        <v/>
      </c>
      <c r="M906" s="407" t="str">
        <f>IF($I906="","",INDEX('Res.Aux.'!$A$12:$AE$722,MATCH($B906,'Res.Aux.'!$Y$12:$Y$722,0),MATCH(M$6,'Res.Aux.'!$A$22:$AE$22,0)))</f>
        <v/>
      </c>
      <c r="N906" s="410" t="str">
        <f>IF($B906="-","",INDEX('Res.Aux.'!$A$12:$AE$722,MATCH($B906,'Res.Aux.'!$Y$12:$Y$722,0),MATCH(N$6,'Res.Aux.'!$A$14:$AE$14,0)))</f>
        <v/>
      </c>
      <c r="O906" s="411"/>
      <c r="P906" s="427" t="str">
        <f t="shared" si="251"/>
        <v/>
      </c>
      <c r="Q906" s="413" t="str">
        <f t="shared" si="237"/>
        <v>ù</v>
      </c>
      <c r="R906" s="414" t="str">
        <f>IF($B906="-","",INDEX('Res.Aux.'!$A$12:$AE$722,MATCH($B906,'Res.Aux.'!$Y$12:$Y$722,0),MATCH(R$6,'Res.Aux.'!$A$15:$AE$15,0)))</f>
        <v/>
      </c>
      <c r="S906" s="415" t="str">
        <f>IF($B906="-","",INDEX('Res.Aux.'!$A$12:$AE$722,MATCH($B906,'Res.Aux.'!$Y$12:$Y$722,0),MATCH(S$6,'Res.Aux.'!$A$15:$AE$15,0)))</f>
        <v/>
      </c>
      <c r="T906" s="415" t="str">
        <f>IF($B906="-","",INDEX('Res.Aux.'!$A$12:$AE$722,MATCH($B906,'Res.Aux.'!$Y$12:$Y$722,0),MATCH(T$6,'Res.Aux.'!$A$15:$AE$15,0)))</f>
        <v/>
      </c>
      <c r="U906" s="416" t="str">
        <f>IF($B906="-","",INDEX('Res.Aux.'!$A$12:$AE$722,MATCH($B906,'Res.Aux.'!$Y$12:$Y$722,0),MATCH(U$6,'Res.Aux.'!$A$15:$AE$15,0)))</f>
        <v/>
      </c>
      <c r="V906" s="417"/>
      <c r="W906" s="414" t="str">
        <f t="shared" si="238"/>
        <v>-</v>
      </c>
      <c r="X906" s="415" t="str">
        <f t="shared" si="239"/>
        <v>-</v>
      </c>
      <c r="Y906" s="415" t="str">
        <f t="shared" si="240"/>
        <v>-</v>
      </c>
      <c r="Z906" s="416" t="str">
        <f t="shared" si="241"/>
        <v>-</v>
      </c>
      <c r="AA906" s="417"/>
      <c r="AB906" s="414" t="str">
        <f t="shared" si="242"/>
        <v>-</v>
      </c>
      <c r="AC906" s="415" t="str">
        <f t="shared" si="243"/>
        <v>-</v>
      </c>
      <c r="AD906" s="415" t="str">
        <f t="shared" si="244"/>
        <v>-</v>
      </c>
      <c r="AE906" s="416" t="str">
        <f t="shared" si="245"/>
        <v>-</v>
      </c>
      <c r="AF906" s="417"/>
      <c r="AG906" s="410" t="str">
        <f t="shared" si="246"/>
        <v>-</v>
      </c>
      <c r="AH906" s="417"/>
      <c r="AI906" s="418" t="str">
        <f t="shared" si="247"/>
        <v>ù</v>
      </c>
      <c r="AJ906" s="419" t="str">
        <f t="shared" si="248"/>
        <v>~</v>
      </c>
      <c r="AK906" s="417"/>
      <c r="AL906" s="414" t="str">
        <f t="shared" si="249"/>
        <v>-</v>
      </c>
      <c r="AM906" s="416" t="str">
        <f t="shared" si="250"/>
        <v>-</v>
      </c>
    </row>
    <row r="907" spans="2:39" ht="15.6" thickBot="1" x14ac:dyDescent="0.35">
      <c r="C907" s="744" t="s">
        <v>62</v>
      </c>
      <c r="D907" s="745"/>
      <c r="E907" s="745"/>
      <c r="F907" s="745"/>
      <c r="G907" s="745"/>
      <c r="H907" s="745"/>
      <c r="I907" s="745"/>
      <c r="J907" s="174"/>
      <c r="K907" s="175"/>
      <c r="L907" s="174"/>
      <c r="M907" s="176"/>
      <c r="N907" s="177">
        <f>SUM(N7:N906)</f>
        <v>0</v>
      </c>
      <c r="O907" s="178"/>
      <c r="P907" s="178"/>
      <c r="Q907" s="179"/>
      <c r="R907" s="180">
        <f>SUM(R7:R906)</f>
        <v>0</v>
      </c>
      <c r="S907" s="181">
        <f>SUM(S7:S906)</f>
        <v>0</v>
      </c>
      <c r="T907" s="181">
        <f>SUM(T7:T906)</f>
        <v>0</v>
      </c>
      <c r="U907" s="182">
        <f>SUM(U7:U906)</f>
        <v>0</v>
      </c>
      <c r="W907" s="180">
        <f>SUM(W7:W906)</f>
        <v>0</v>
      </c>
      <c r="X907" s="181">
        <f>SUM(X7:X906)</f>
        <v>0</v>
      </c>
      <c r="Y907" s="181">
        <f>SUM(Y7:Y906)</f>
        <v>0</v>
      </c>
      <c r="Z907" s="182">
        <f>SUM(Z7:Z906)</f>
        <v>0</v>
      </c>
      <c r="AB907" s="180">
        <f>SUM(AB7:AB906)</f>
        <v>0</v>
      </c>
      <c r="AC907" s="181">
        <f>SUM(AC7:AC906)</f>
        <v>0</v>
      </c>
      <c r="AD907" s="181">
        <f>SUM(AD7:AD906)</f>
        <v>0</v>
      </c>
      <c r="AE907" s="182">
        <f>SUM(AE7:AE906)</f>
        <v>0</v>
      </c>
      <c r="AG907" s="183" t="str">
        <f>IF(SUM(AB907:AE907)=0,"-",SUM(AB907:AE907))</f>
        <v>-</v>
      </c>
      <c r="AI907" s="184" t="str">
        <f>IF(AND(N907&lt;&gt;"",AG907&lt;&gt;"-"),IF(AG907=N907,"ü","û"),IF(OR(N907=0,N907="",N907="-"),"ù","$"))</f>
        <v>ù</v>
      </c>
      <c r="AJ907" s="185" t="str">
        <f>IF(AI907="ü","-",IF(AI907="ù","~",IF(AI907="$","???",AG907-N907)))</f>
        <v>~</v>
      </c>
      <c r="AL907" s="180">
        <f>SUM(AL7:AL906)</f>
        <v>0</v>
      </c>
      <c r="AM907" s="182">
        <f>SUM(AM7:AM906)</f>
        <v>0</v>
      </c>
    </row>
    <row r="908" spans="2:39" ht="15" thickBot="1" x14ac:dyDescent="0.35"/>
    <row r="909" spans="2:39" ht="15" thickBot="1" x14ac:dyDescent="0.35">
      <c r="I909" s="186"/>
      <c r="J909" s="187"/>
      <c r="K909" s="187"/>
      <c r="L909" s="187"/>
      <c r="M909" s="187"/>
      <c r="N909" s="186"/>
      <c r="O909" s="186"/>
      <c r="P909" s="178"/>
      <c r="Q909" s="179"/>
      <c r="R909" s="776">
        <f>SUM(R907:U907)</f>
        <v>0</v>
      </c>
      <c r="S909" s="777"/>
      <c r="T909" s="777"/>
      <c r="U909" s="778"/>
      <c r="W909" s="776">
        <f>SUM(W907:Z907)</f>
        <v>0</v>
      </c>
      <c r="X909" s="777"/>
      <c r="Y909" s="777"/>
      <c r="Z909" s="778"/>
      <c r="AB909" s="776">
        <f>SUM(AB907:AE907)</f>
        <v>0</v>
      </c>
      <c r="AC909" s="777"/>
      <c r="AD909" s="777"/>
      <c r="AE909" s="778"/>
      <c r="AL909" s="776">
        <f>SUM(AL907:AM907)</f>
        <v>0</v>
      </c>
      <c r="AM909" s="778"/>
    </row>
    <row r="910" spans="2:39" x14ac:dyDescent="0.3">
      <c r="I910" s="186"/>
      <c r="J910" s="187"/>
      <c r="K910" s="187"/>
      <c r="L910" s="187"/>
      <c r="M910" s="187"/>
      <c r="N910" s="186"/>
      <c r="O910" s="186"/>
      <c r="P910" s="178"/>
      <c r="Q910" s="179"/>
    </row>
    <row r="911" spans="2:39" x14ac:dyDescent="0.3">
      <c r="I911" s="186"/>
      <c r="J911" s="187"/>
      <c r="K911" s="187"/>
      <c r="L911" s="187"/>
      <c r="M911" s="187"/>
      <c r="N911" s="186"/>
      <c r="O911" s="186"/>
      <c r="P911" s="178"/>
      <c r="Q911" s="179"/>
    </row>
    <row r="912" spans="2:39" s="188" customFormat="1" ht="15" thickBot="1" x14ac:dyDescent="0.35">
      <c r="B912" s="132"/>
      <c r="C912" s="139"/>
      <c r="D912" s="133"/>
      <c r="E912" s="139"/>
      <c r="F912" s="133"/>
      <c r="G912" s="140"/>
      <c r="H912" s="140"/>
      <c r="I912" s="141"/>
      <c r="J912" s="142"/>
      <c r="K912" s="142"/>
      <c r="L912" s="142"/>
      <c r="M912" s="142"/>
      <c r="N912" s="132"/>
      <c r="O912" s="178"/>
      <c r="P912" s="178"/>
      <c r="Q912" s="179"/>
    </row>
    <row r="913" spans="2:39" s="188" customFormat="1" ht="15" thickBot="1" x14ac:dyDescent="0.35">
      <c r="B913" s="132"/>
      <c r="C913" s="139"/>
      <c r="D913" s="133"/>
      <c r="E913" s="139"/>
      <c r="F913" s="133"/>
      <c r="G913" s="140"/>
      <c r="H913" s="140"/>
      <c r="I913" s="141"/>
      <c r="J913" s="142"/>
      <c r="K913" s="142"/>
      <c r="L913" s="142"/>
      <c r="M913" s="142"/>
      <c r="N913" s="189"/>
      <c r="O913" s="178"/>
      <c r="P913" s="178"/>
      <c r="Q913" s="179"/>
      <c r="R913" s="758" t="s">
        <v>41</v>
      </c>
      <c r="S913" s="759"/>
      <c r="T913" s="759"/>
      <c r="U913" s="760"/>
      <c r="V913" s="132"/>
      <c r="W913" s="758" t="s">
        <v>14</v>
      </c>
      <c r="X913" s="759"/>
      <c r="Y913" s="759"/>
      <c r="Z913" s="760"/>
      <c r="AA913" s="132"/>
      <c r="AB913" s="758" t="s">
        <v>50</v>
      </c>
      <c r="AC913" s="759"/>
      <c r="AD913" s="759"/>
      <c r="AE913" s="760"/>
      <c r="AF913" s="132"/>
      <c r="AG913" s="774" t="s">
        <v>23</v>
      </c>
      <c r="AH913" s="132"/>
      <c r="AI913" s="761" t="s">
        <v>51</v>
      </c>
      <c r="AJ913" s="762"/>
      <c r="AK913" s="132"/>
      <c r="AL913" s="765" t="s">
        <v>41</v>
      </c>
      <c r="AM913" s="767" t="s">
        <v>14</v>
      </c>
    </row>
    <row r="914" spans="2:39" s="188" customFormat="1" ht="15" thickBot="1" x14ac:dyDescent="0.35">
      <c r="B914" s="132"/>
      <c r="C914" s="139"/>
      <c r="D914" s="133"/>
      <c r="E914" s="139"/>
      <c r="F914" s="133"/>
      <c r="G914" s="140"/>
      <c r="H914" s="140"/>
      <c r="I914" s="782" t="s">
        <v>63</v>
      </c>
      <c r="J914" s="783"/>
      <c r="K914" s="190"/>
      <c r="L914" s="191"/>
      <c r="M914" s="146"/>
      <c r="N914" s="143" t="s">
        <v>49</v>
      </c>
      <c r="O914" s="178"/>
      <c r="P914" s="178"/>
      <c r="Q914" s="179"/>
      <c r="R914" s="135" t="str">
        <f>R913&amp;" - "&amp;TEXT(R$1,"0"&amp;"%")</f>
        <v>Base - 0%</v>
      </c>
      <c r="S914" s="136" t="str">
        <f>R913&amp;" - "&amp;TEXT(S$1,"0"&amp;"%")</f>
        <v>Base - 4%</v>
      </c>
      <c r="T914" s="136" t="str">
        <f>R913&amp;" - "&amp;TEXT(T$1,"0"&amp;"%")</f>
        <v>Base - 10%</v>
      </c>
      <c r="U914" s="137" t="str">
        <f>R913&amp;" - "&amp;TEXT(U$1,"0"&amp;"%")</f>
        <v>Base - 21%</v>
      </c>
      <c r="V914" s="132"/>
      <c r="W914" s="135" t="str">
        <f>W913&amp;" - "&amp;TEXT(W$1,"0"&amp;"%")</f>
        <v>IVA - 0%</v>
      </c>
      <c r="X914" s="136" t="str">
        <f>W913&amp;" - "&amp;TEXT(X$1,"0"&amp;"%")</f>
        <v>IVA - 4%</v>
      </c>
      <c r="Y914" s="136" t="str">
        <f>W913&amp;" - "&amp;TEXT(Y$1,"0"&amp;"%")</f>
        <v>IVA - 10%</v>
      </c>
      <c r="Z914" s="137" t="str">
        <f>W913&amp;" - "&amp;TEXT(Z$1,"0"&amp;"%")</f>
        <v>IVA - 21%</v>
      </c>
      <c r="AA914" s="132"/>
      <c r="AB914" s="135" t="str">
        <f>AB913&amp;" - "&amp;TEXT(AB$1,"0"&amp;"%")</f>
        <v>IMP. - 0%</v>
      </c>
      <c r="AC914" s="136" t="str">
        <f>AB913&amp;" - "&amp;TEXT(AC$1,"0"&amp;"%")</f>
        <v>IMP. - 4%</v>
      </c>
      <c r="AD914" s="136" t="str">
        <f>AB913&amp;" - "&amp;TEXT(AD$1,"0"&amp;"%")</f>
        <v>IMP. - 10%</v>
      </c>
      <c r="AE914" s="137" t="str">
        <f>AB913&amp;" - "&amp;TEXT(AE$1,"0"&amp;"%")</f>
        <v>IMP. - 21%</v>
      </c>
      <c r="AF914" s="132"/>
      <c r="AG914" s="775"/>
      <c r="AH914" s="132"/>
      <c r="AI914" s="763"/>
      <c r="AJ914" s="764"/>
      <c r="AK914" s="132"/>
      <c r="AL914" s="766"/>
      <c r="AM914" s="768"/>
    </row>
    <row r="915" spans="2:39" s="188" customFormat="1" ht="15" thickBot="1" x14ac:dyDescent="0.35">
      <c r="B915" s="132"/>
      <c r="C915" s="784" t="s">
        <v>64</v>
      </c>
      <c r="D915" s="785"/>
      <c r="E915" s="785"/>
      <c r="F915" s="785"/>
      <c r="G915" s="786"/>
      <c r="H915" s="192"/>
      <c r="I915" s="193" t="s">
        <v>65</v>
      </c>
      <c r="J915" s="194"/>
      <c r="K915" s="195"/>
      <c r="L915" s="196"/>
      <c r="M915" s="197"/>
      <c r="N915" s="198" t="s">
        <v>25</v>
      </c>
      <c r="O915" s="133"/>
      <c r="P915" s="133"/>
      <c r="Q915" s="134"/>
    </row>
    <row r="916" spans="2:39" s="188" customFormat="1" ht="15" x14ac:dyDescent="0.3">
      <c r="B916" s="132"/>
      <c r="C916" s="787" t="str">
        <f>N916</f>
        <v>-</v>
      </c>
      <c r="D916" s="788"/>
      <c r="E916" s="788"/>
      <c r="F916" s="788"/>
      <c r="G916" s="789"/>
      <c r="H916" s="199"/>
      <c r="I916" s="200" t="s">
        <v>66</v>
      </c>
      <c r="J916" s="201">
        <v>1</v>
      </c>
      <c r="K916" s="202"/>
      <c r="L916" s="203"/>
      <c r="M916" s="154"/>
      <c r="N916" s="204" t="str">
        <f t="shared" ref="N916:N927" si="252">IF(SUMIFS($N$7:$N$906,$E$7:$E$906,$J916)=0,"-",SUMIFS($N$7:$N$906,$E$7:$E$906,$J916))</f>
        <v>-</v>
      </c>
      <c r="O916" s="133"/>
      <c r="Q916" s="134"/>
      <c r="R916" s="156" t="str">
        <f t="shared" ref="R916:U927" si="253">IF(SUMIFS(R$7:R$906,$E$7:$E$906,$J916)=0,"-",SUMIFS(R$7:R$906,$E$7:$E$906,$J916))</f>
        <v>-</v>
      </c>
      <c r="S916" s="157" t="str">
        <f t="shared" si="253"/>
        <v>-</v>
      </c>
      <c r="T916" s="157" t="str">
        <f t="shared" si="253"/>
        <v>-</v>
      </c>
      <c r="U916" s="158" t="str">
        <f t="shared" si="253"/>
        <v>-</v>
      </c>
      <c r="V916" s="159"/>
      <c r="W916" s="156" t="str">
        <f t="shared" ref="W916:Z927" si="254">IF(SUMIFS(W$7:W$906,$E$7:$E$906,$J916)=0,"-",SUMIFS(W$7:W$906,$E$7:$E$906,$J916))</f>
        <v>-</v>
      </c>
      <c r="X916" s="157" t="str">
        <f t="shared" si="254"/>
        <v>-</v>
      </c>
      <c r="Y916" s="157" t="str">
        <f t="shared" si="254"/>
        <v>-</v>
      </c>
      <c r="Z916" s="158" t="str">
        <f t="shared" si="254"/>
        <v>-</v>
      </c>
      <c r="AA916" s="159"/>
      <c r="AB916" s="156" t="str">
        <f t="shared" ref="AB916:AE927" si="255">IF(SUMIFS(AB$7:AB$906,$E$7:$E$906,$J916)=0,"-",SUMIFS(AB$7:AB$906,$E$7:$E$906,$J916))</f>
        <v>-</v>
      </c>
      <c r="AC916" s="157" t="str">
        <f t="shared" si="255"/>
        <v>-</v>
      </c>
      <c r="AD916" s="157" t="str">
        <f t="shared" si="255"/>
        <v>-</v>
      </c>
      <c r="AE916" s="158" t="str">
        <f t="shared" si="255"/>
        <v>-</v>
      </c>
      <c r="AF916" s="159"/>
      <c r="AG916" s="155" t="str">
        <f>IF(SUM(AB916:AE916)=0,"-",SUM(AB916:AE916))</f>
        <v>-</v>
      </c>
      <c r="AH916" s="159"/>
      <c r="AI916" s="160" t="str">
        <f>IF(AND(N916&lt;&gt;"",AG916&lt;&gt;""),IF(AG916=N916,"ü","û"),IF(OR(N916=0,N916="",N916="-"),"ù","$"))</f>
        <v>ü</v>
      </c>
      <c r="AJ916" s="161" t="str">
        <f t="shared" ref="AJ916:AJ927" si="256">IF(AI916="ü","-",IF(AI916="ù","~",IF(AI916="$","???",AG916-N916)))</f>
        <v>-</v>
      </c>
      <c r="AK916" s="159"/>
      <c r="AL916" s="156" t="str">
        <f t="shared" ref="AL916:AL927" si="257">IF(SUM(R916:U916)=0,"-",SUM(R916:U916))</f>
        <v>-</v>
      </c>
      <c r="AM916" s="158" t="str">
        <f t="shared" ref="AM916:AM927" si="258">IF(SUM(W916:Z916)=0,"-",SUM(W916:Z916))</f>
        <v>-</v>
      </c>
    </row>
    <row r="917" spans="2:39" s="188" customFormat="1" ht="15" x14ac:dyDescent="0.3">
      <c r="B917" s="132"/>
      <c r="C917" s="779" t="str">
        <f>IF(SUM(C$916:C916)=0,N917,IF(N917="-",C916,N917+C916))</f>
        <v>-</v>
      </c>
      <c r="D917" s="780"/>
      <c r="E917" s="780"/>
      <c r="F917" s="780"/>
      <c r="G917" s="781"/>
      <c r="H917" s="205"/>
      <c r="I917" s="206" t="s">
        <v>67</v>
      </c>
      <c r="J917" s="207">
        <v>2</v>
      </c>
      <c r="K917" s="208"/>
      <c r="L917" s="209"/>
      <c r="M917" s="210"/>
      <c r="N917" s="211" t="str">
        <f t="shared" si="252"/>
        <v>-</v>
      </c>
      <c r="O917" s="133"/>
      <c r="Q917" s="134"/>
      <c r="R917" s="163" t="str">
        <f t="shared" si="253"/>
        <v>-</v>
      </c>
      <c r="S917" s="164" t="str">
        <f t="shared" si="253"/>
        <v>-</v>
      </c>
      <c r="T917" s="164" t="str">
        <f t="shared" si="253"/>
        <v>-</v>
      </c>
      <c r="U917" s="165" t="str">
        <f t="shared" si="253"/>
        <v>-</v>
      </c>
      <c r="V917" s="159"/>
      <c r="W917" s="163" t="str">
        <f t="shared" si="254"/>
        <v>-</v>
      </c>
      <c r="X917" s="164" t="str">
        <f t="shared" si="254"/>
        <v>-</v>
      </c>
      <c r="Y917" s="164" t="str">
        <f t="shared" si="254"/>
        <v>-</v>
      </c>
      <c r="Z917" s="165" t="str">
        <f t="shared" si="254"/>
        <v>-</v>
      </c>
      <c r="AA917" s="159"/>
      <c r="AB917" s="163" t="str">
        <f t="shared" si="255"/>
        <v>-</v>
      </c>
      <c r="AC917" s="164" t="str">
        <f t="shared" si="255"/>
        <v>-</v>
      </c>
      <c r="AD917" s="164" t="str">
        <f t="shared" si="255"/>
        <v>-</v>
      </c>
      <c r="AE917" s="165" t="str">
        <f t="shared" si="255"/>
        <v>-</v>
      </c>
      <c r="AF917" s="159"/>
      <c r="AG917" s="162" t="str">
        <f t="shared" ref="AG917:AG927" si="259">IF(SUM(AB917:AE917)=0,"-",SUM(AB917:AE917))</f>
        <v>-</v>
      </c>
      <c r="AH917" s="159"/>
      <c r="AI917" s="166" t="str">
        <f t="shared" ref="AI917:AI927" si="260">IF(AND(N917&lt;&gt;"",AG917&lt;&gt;""),IF(AG917=N917,"ü","û"),IF(OR(N917=0,N917="",N917="-"),"ù","$"))</f>
        <v>ü</v>
      </c>
      <c r="AJ917" s="167" t="str">
        <f t="shared" si="256"/>
        <v>-</v>
      </c>
      <c r="AK917" s="159"/>
      <c r="AL917" s="163" t="str">
        <f t="shared" si="257"/>
        <v>-</v>
      </c>
      <c r="AM917" s="165" t="str">
        <f t="shared" si="258"/>
        <v>-</v>
      </c>
    </row>
    <row r="918" spans="2:39" ht="15" x14ac:dyDescent="0.3">
      <c r="C918" s="779" t="str">
        <f>IF(SUM(C$916:C917)=0,N918,IF(N918="-",C917,N918+C917))</f>
        <v>-</v>
      </c>
      <c r="D918" s="780"/>
      <c r="E918" s="780"/>
      <c r="F918" s="780"/>
      <c r="G918" s="781"/>
      <c r="H918" s="205"/>
      <c r="I918" s="206" t="s">
        <v>68</v>
      </c>
      <c r="J918" s="207">
        <v>3</v>
      </c>
      <c r="K918" s="208"/>
      <c r="L918" s="209"/>
      <c r="M918" s="210"/>
      <c r="N918" s="211" t="str">
        <f t="shared" si="252"/>
        <v>-</v>
      </c>
      <c r="R918" s="163" t="str">
        <f t="shared" si="253"/>
        <v>-</v>
      </c>
      <c r="S918" s="164" t="str">
        <f t="shared" si="253"/>
        <v>-</v>
      </c>
      <c r="T918" s="164" t="str">
        <f t="shared" si="253"/>
        <v>-</v>
      </c>
      <c r="U918" s="165" t="str">
        <f t="shared" si="253"/>
        <v>-</v>
      </c>
      <c r="V918" s="159"/>
      <c r="W918" s="163" t="str">
        <f t="shared" si="254"/>
        <v>-</v>
      </c>
      <c r="X918" s="164" t="str">
        <f t="shared" si="254"/>
        <v>-</v>
      </c>
      <c r="Y918" s="164" t="str">
        <f t="shared" si="254"/>
        <v>-</v>
      </c>
      <c r="Z918" s="165" t="str">
        <f t="shared" si="254"/>
        <v>-</v>
      </c>
      <c r="AA918" s="159"/>
      <c r="AB918" s="163" t="str">
        <f t="shared" si="255"/>
        <v>-</v>
      </c>
      <c r="AC918" s="164" t="str">
        <f t="shared" si="255"/>
        <v>-</v>
      </c>
      <c r="AD918" s="164" t="str">
        <f t="shared" si="255"/>
        <v>-</v>
      </c>
      <c r="AE918" s="165" t="str">
        <f t="shared" si="255"/>
        <v>-</v>
      </c>
      <c r="AF918" s="159"/>
      <c r="AG918" s="162" t="str">
        <f t="shared" si="259"/>
        <v>-</v>
      </c>
      <c r="AH918" s="159"/>
      <c r="AI918" s="166" t="str">
        <f t="shared" si="260"/>
        <v>ü</v>
      </c>
      <c r="AJ918" s="167" t="str">
        <f t="shared" si="256"/>
        <v>-</v>
      </c>
      <c r="AK918" s="159"/>
      <c r="AL918" s="163" t="str">
        <f t="shared" si="257"/>
        <v>-</v>
      </c>
      <c r="AM918" s="165" t="str">
        <f t="shared" si="258"/>
        <v>-</v>
      </c>
    </row>
    <row r="919" spans="2:39" ht="15" x14ac:dyDescent="0.3">
      <c r="C919" s="779" t="str">
        <f>IF(SUM(C$916:C918)=0,N919,IF(N919="-",C918,N919+C918))</f>
        <v>-</v>
      </c>
      <c r="D919" s="780"/>
      <c r="E919" s="780"/>
      <c r="F919" s="780"/>
      <c r="G919" s="781"/>
      <c r="H919" s="205"/>
      <c r="I919" s="206" t="s">
        <v>69</v>
      </c>
      <c r="J919" s="207">
        <v>4</v>
      </c>
      <c r="K919" s="208"/>
      <c r="L919" s="209"/>
      <c r="M919" s="210"/>
      <c r="N919" s="211" t="str">
        <f t="shared" si="252"/>
        <v>-</v>
      </c>
      <c r="R919" s="163" t="str">
        <f t="shared" si="253"/>
        <v>-</v>
      </c>
      <c r="S919" s="164" t="str">
        <f t="shared" si="253"/>
        <v>-</v>
      </c>
      <c r="T919" s="164" t="str">
        <f t="shared" si="253"/>
        <v>-</v>
      </c>
      <c r="U919" s="165" t="str">
        <f t="shared" si="253"/>
        <v>-</v>
      </c>
      <c r="V919" s="159"/>
      <c r="W919" s="163" t="str">
        <f t="shared" si="254"/>
        <v>-</v>
      </c>
      <c r="X919" s="164" t="str">
        <f t="shared" si="254"/>
        <v>-</v>
      </c>
      <c r="Y919" s="164" t="str">
        <f t="shared" si="254"/>
        <v>-</v>
      </c>
      <c r="Z919" s="165" t="str">
        <f t="shared" si="254"/>
        <v>-</v>
      </c>
      <c r="AA919" s="159"/>
      <c r="AB919" s="163" t="str">
        <f t="shared" si="255"/>
        <v>-</v>
      </c>
      <c r="AC919" s="164" t="str">
        <f t="shared" si="255"/>
        <v>-</v>
      </c>
      <c r="AD919" s="164" t="str">
        <f t="shared" si="255"/>
        <v>-</v>
      </c>
      <c r="AE919" s="165" t="str">
        <f t="shared" si="255"/>
        <v>-</v>
      </c>
      <c r="AF919" s="159"/>
      <c r="AG919" s="162" t="str">
        <f t="shared" si="259"/>
        <v>-</v>
      </c>
      <c r="AH919" s="159"/>
      <c r="AI919" s="166" t="str">
        <f t="shared" si="260"/>
        <v>ü</v>
      </c>
      <c r="AJ919" s="167" t="str">
        <f t="shared" si="256"/>
        <v>-</v>
      </c>
      <c r="AK919" s="159"/>
      <c r="AL919" s="163" t="str">
        <f t="shared" si="257"/>
        <v>-</v>
      </c>
      <c r="AM919" s="165" t="str">
        <f t="shared" si="258"/>
        <v>-</v>
      </c>
    </row>
    <row r="920" spans="2:39" ht="15" x14ac:dyDescent="0.3">
      <c r="C920" s="779" t="str">
        <f>IF(SUM(C$916:C919)=0,N920,IF(N920="-",C919,N920+C919))</f>
        <v>-</v>
      </c>
      <c r="D920" s="780"/>
      <c r="E920" s="780"/>
      <c r="F920" s="780"/>
      <c r="G920" s="781"/>
      <c r="H920" s="205"/>
      <c r="I920" s="206" t="s">
        <v>70</v>
      </c>
      <c r="J920" s="207">
        <v>5</v>
      </c>
      <c r="K920" s="208"/>
      <c r="L920" s="209"/>
      <c r="M920" s="210"/>
      <c r="N920" s="211" t="str">
        <f t="shared" si="252"/>
        <v>-</v>
      </c>
      <c r="R920" s="163" t="str">
        <f t="shared" si="253"/>
        <v>-</v>
      </c>
      <c r="S920" s="164" t="str">
        <f t="shared" si="253"/>
        <v>-</v>
      </c>
      <c r="T920" s="164" t="str">
        <f t="shared" si="253"/>
        <v>-</v>
      </c>
      <c r="U920" s="165" t="str">
        <f t="shared" si="253"/>
        <v>-</v>
      </c>
      <c r="V920" s="159"/>
      <c r="W920" s="163" t="str">
        <f t="shared" si="254"/>
        <v>-</v>
      </c>
      <c r="X920" s="164" t="str">
        <f t="shared" si="254"/>
        <v>-</v>
      </c>
      <c r="Y920" s="164" t="str">
        <f t="shared" si="254"/>
        <v>-</v>
      </c>
      <c r="Z920" s="165" t="str">
        <f t="shared" si="254"/>
        <v>-</v>
      </c>
      <c r="AA920" s="159"/>
      <c r="AB920" s="163" t="str">
        <f t="shared" si="255"/>
        <v>-</v>
      </c>
      <c r="AC920" s="164" t="str">
        <f t="shared" si="255"/>
        <v>-</v>
      </c>
      <c r="AD920" s="164" t="str">
        <f t="shared" si="255"/>
        <v>-</v>
      </c>
      <c r="AE920" s="165" t="str">
        <f t="shared" si="255"/>
        <v>-</v>
      </c>
      <c r="AF920" s="159"/>
      <c r="AG920" s="162" t="str">
        <f t="shared" si="259"/>
        <v>-</v>
      </c>
      <c r="AH920" s="159"/>
      <c r="AI920" s="166" t="str">
        <f t="shared" si="260"/>
        <v>ü</v>
      </c>
      <c r="AJ920" s="167" t="str">
        <f t="shared" si="256"/>
        <v>-</v>
      </c>
      <c r="AK920" s="159"/>
      <c r="AL920" s="163" t="str">
        <f t="shared" si="257"/>
        <v>-</v>
      </c>
      <c r="AM920" s="165" t="str">
        <f t="shared" si="258"/>
        <v>-</v>
      </c>
    </row>
    <row r="921" spans="2:39" ht="15" x14ac:dyDescent="0.3">
      <c r="C921" s="779" t="str">
        <f>IF(SUM(C$916:C920)=0,N921,IF(N921="-",C920,N921+C920))</f>
        <v>-</v>
      </c>
      <c r="D921" s="780"/>
      <c r="E921" s="780"/>
      <c r="F921" s="780"/>
      <c r="G921" s="781"/>
      <c r="H921" s="205"/>
      <c r="I921" s="206" t="s">
        <v>71</v>
      </c>
      <c r="J921" s="207">
        <v>6</v>
      </c>
      <c r="K921" s="208"/>
      <c r="L921" s="209"/>
      <c r="M921" s="210"/>
      <c r="N921" s="211" t="str">
        <f t="shared" si="252"/>
        <v>-</v>
      </c>
      <c r="O921" s="188"/>
      <c r="Q921" s="212"/>
      <c r="R921" s="163" t="str">
        <f t="shared" si="253"/>
        <v>-</v>
      </c>
      <c r="S921" s="164" t="str">
        <f t="shared" si="253"/>
        <v>-</v>
      </c>
      <c r="T921" s="164" t="str">
        <f t="shared" si="253"/>
        <v>-</v>
      </c>
      <c r="U921" s="165" t="str">
        <f t="shared" si="253"/>
        <v>-</v>
      </c>
      <c r="V921" s="159"/>
      <c r="W921" s="163" t="str">
        <f t="shared" si="254"/>
        <v>-</v>
      </c>
      <c r="X921" s="164" t="str">
        <f t="shared" si="254"/>
        <v>-</v>
      </c>
      <c r="Y921" s="164" t="str">
        <f t="shared" si="254"/>
        <v>-</v>
      </c>
      <c r="Z921" s="165" t="str">
        <f t="shared" si="254"/>
        <v>-</v>
      </c>
      <c r="AA921" s="159"/>
      <c r="AB921" s="163" t="str">
        <f t="shared" si="255"/>
        <v>-</v>
      </c>
      <c r="AC921" s="164" t="str">
        <f t="shared" si="255"/>
        <v>-</v>
      </c>
      <c r="AD921" s="164" t="str">
        <f t="shared" si="255"/>
        <v>-</v>
      </c>
      <c r="AE921" s="165" t="str">
        <f t="shared" si="255"/>
        <v>-</v>
      </c>
      <c r="AF921" s="159"/>
      <c r="AG921" s="162" t="str">
        <f t="shared" si="259"/>
        <v>-</v>
      </c>
      <c r="AH921" s="159"/>
      <c r="AI921" s="166" t="str">
        <f t="shared" si="260"/>
        <v>ü</v>
      </c>
      <c r="AJ921" s="167" t="str">
        <f t="shared" si="256"/>
        <v>-</v>
      </c>
      <c r="AK921" s="159"/>
      <c r="AL921" s="163" t="str">
        <f t="shared" si="257"/>
        <v>-</v>
      </c>
      <c r="AM921" s="165" t="str">
        <f t="shared" si="258"/>
        <v>-</v>
      </c>
    </row>
    <row r="922" spans="2:39" ht="15" x14ac:dyDescent="0.3">
      <c r="C922" s="779" t="str">
        <f>IF(SUM(C$916:C921)=0,N922,IF(N922="-",C921,N922+C921))</f>
        <v>-</v>
      </c>
      <c r="D922" s="780"/>
      <c r="E922" s="780"/>
      <c r="F922" s="780"/>
      <c r="G922" s="781"/>
      <c r="H922" s="205"/>
      <c r="I922" s="206" t="s">
        <v>72</v>
      </c>
      <c r="J922" s="207">
        <v>7</v>
      </c>
      <c r="K922" s="208"/>
      <c r="L922" s="209"/>
      <c r="M922" s="210"/>
      <c r="N922" s="211" t="str">
        <f t="shared" si="252"/>
        <v>-</v>
      </c>
      <c r="O922" s="188"/>
      <c r="Q922" s="212"/>
      <c r="R922" s="163" t="str">
        <f t="shared" si="253"/>
        <v>-</v>
      </c>
      <c r="S922" s="164" t="str">
        <f t="shared" si="253"/>
        <v>-</v>
      </c>
      <c r="T922" s="164" t="str">
        <f t="shared" si="253"/>
        <v>-</v>
      </c>
      <c r="U922" s="165" t="str">
        <f t="shared" si="253"/>
        <v>-</v>
      </c>
      <c r="V922" s="159"/>
      <c r="W922" s="163" t="str">
        <f t="shared" si="254"/>
        <v>-</v>
      </c>
      <c r="X922" s="164" t="str">
        <f t="shared" si="254"/>
        <v>-</v>
      </c>
      <c r="Y922" s="164" t="str">
        <f t="shared" si="254"/>
        <v>-</v>
      </c>
      <c r="Z922" s="165" t="str">
        <f t="shared" si="254"/>
        <v>-</v>
      </c>
      <c r="AA922" s="159"/>
      <c r="AB922" s="163" t="str">
        <f t="shared" si="255"/>
        <v>-</v>
      </c>
      <c r="AC922" s="164" t="str">
        <f t="shared" si="255"/>
        <v>-</v>
      </c>
      <c r="AD922" s="164" t="str">
        <f t="shared" si="255"/>
        <v>-</v>
      </c>
      <c r="AE922" s="165" t="str">
        <f t="shared" si="255"/>
        <v>-</v>
      </c>
      <c r="AF922" s="159"/>
      <c r="AG922" s="162" t="str">
        <f t="shared" si="259"/>
        <v>-</v>
      </c>
      <c r="AH922" s="159"/>
      <c r="AI922" s="166" t="str">
        <f t="shared" si="260"/>
        <v>ü</v>
      </c>
      <c r="AJ922" s="167" t="str">
        <f t="shared" si="256"/>
        <v>-</v>
      </c>
      <c r="AK922" s="159"/>
      <c r="AL922" s="163" t="str">
        <f t="shared" si="257"/>
        <v>-</v>
      </c>
      <c r="AM922" s="165" t="str">
        <f t="shared" si="258"/>
        <v>-</v>
      </c>
    </row>
    <row r="923" spans="2:39" ht="15" x14ac:dyDescent="0.3">
      <c r="C923" s="779" t="str">
        <f>IF(SUM(C$916:C922)=0,N923,IF(N923="-",C922,N923+C922))</f>
        <v>-</v>
      </c>
      <c r="D923" s="780"/>
      <c r="E923" s="780"/>
      <c r="F923" s="780"/>
      <c r="G923" s="781"/>
      <c r="H923" s="205"/>
      <c r="I923" s="206" t="s">
        <v>73</v>
      </c>
      <c r="J923" s="207">
        <v>8</v>
      </c>
      <c r="K923" s="208"/>
      <c r="L923" s="209"/>
      <c r="M923" s="210"/>
      <c r="N923" s="211" t="str">
        <f t="shared" si="252"/>
        <v>-</v>
      </c>
      <c r="O923" s="188"/>
      <c r="Q923" s="212"/>
      <c r="R923" s="163" t="str">
        <f t="shared" si="253"/>
        <v>-</v>
      </c>
      <c r="S923" s="164" t="str">
        <f t="shared" si="253"/>
        <v>-</v>
      </c>
      <c r="T923" s="164" t="str">
        <f t="shared" si="253"/>
        <v>-</v>
      </c>
      <c r="U923" s="165" t="str">
        <f t="shared" si="253"/>
        <v>-</v>
      </c>
      <c r="V923" s="159"/>
      <c r="W923" s="163" t="str">
        <f t="shared" si="254"/>
        <v>-</v>
      </c>
      <c r="X923" s="164" t="str">
        <f t="shared" si="254"/>
        <v>-</v>
      </c>
      <c r="Y923" s="164" t="str">
        <f t="shared" si="254"/>
        <v>-</v>
      </c>
      <c r="Z923" s="165" t="str">
        <f t="shared" si="254"/>
        <v>-</v>
      </c>
      <c r="AA923" s="159"/>
      <c r="AB923" s="163" t="str">
        <f t="shared" si="255"/>
        <v>-</v>
      </c>
      <c r="AC923" s="164" t="str">
        <f t="shared" si="255"/>
        <v>-</v>
      </c>
      <c r="AD923" s="164" t="str">
        <f t="shared" si="255"/>
        <v>-</v>
      </c>
      <c r="AE923" s="165" t="str">
        <f t="shared" si="255"/>
        <v>-</v>
      </c>
      <c r="AF923" s="159"/>
      <c r="AG923" s="162" t="str">
        <f t="shared" si="259"/>
        <v>-</v>
      </c>
      <c r="AH923" s="159"/>
      <c r="AI923" s="166" t="str">
        <f t="shared" si="260"/>
        <v>ü</v>
      </c>
      <c r="AJ923" s="167" t="str">
        <f t="shared" si="256"/>
        <v>-</v>
      </c>
      <c r="AK923" s="159"/>
      <c r="AL923" s="163" t="str">
        <f t="shared" si="257"/>
        <v>-</v>
      </c>
      <c r="AM923" s="165" t="str">
        <f t="shared" si="258"/>
        <v>-</v>
      </c>
    </row>
    <row r="924" spans="2:39" ht="15" x14ac:dyDescent="0.3">
      <c r="C924" s="779" t="str">
        <f>IF(SUM(C$916:C923)=0,N924,IF(N924="-",C923,N924+C923))</f>
        <v>-</v>
      </c>
      <c r="D924" s="780"/>
      <c r="E924" s="780"/>
      <c r="F924" s="780"/>
      <c r="G924" s="781"/>
      <c r="H924" s="205"/>
      <c r="I924" s="206" t="s">
        <v>74</v>
      </c>
      <c r="J924" s="207">
        <v>9</v>
      </c>
      <c r="K924" s="208"/>
      <c r="L924" s="209"/>
      <c r="M924" s="210"/>
      <c r="N924" s="211" t="str">
        <f t="shared" si="252"/>
        <v>-</v>
      </c>
      <c r="O924" s="213"/>
      <c r="Q924" s="214"/>
      <c r="R924" s="163" t="str">
        <f t="shared" si="253"/>
        <v>-</v>
      </c>
      <c r="S924" s="164" t="str">
        <f t="shared" si="253"/>
        <v>-</v>
      </c>
      <c r="T924" s="164" t="str">
        <f t="shared" si="253"/>
        <v>-</v>
      </c>
      <c r="U924" s="165" t="str">
        <f t="shared" si="253"/>
        <v>-</v>
      </c>
      <c r="V924" s="159"/>
      <c r="W924" s="163" t="str">
        <f t="shared" si="254"/>
        <v>-</v>
      </c>
      <c r="X924" s="164" t="str">
        <f t="shared" si="254"/>
        <v>-</v>
      </c>
      <c r="Y924" s="164" t="str">
        <f t="shared" si="254"/>
        <v>-</v>
      </c>
      <c r="Z924" s="165" t="str">
        <f t="shared" si="254"/>
        <v>-</v>
      </c>
      <c r="AA924" s="159"/>
      <c r="AB924" s="163" t="str">
        <f t="shared" si="255"/>
        <v>-</v>
      </c>
      <c r="AC924" s="164" t="str">
        <f t="shared" si="255"/>
        <v>-</v>
      </c>
      <c r="AD924" s="164" t="str">
        <f t="shared" si="255"/>
        <v>-</v>
      </c>
      <c r="AE924" s="165" t="str">
        <f t="shared" si="255"/>
        <v>-</v>
      </c>
      <c r="AF924" s="159"/>
      <c r="AG924" s="162" t="str">
        <f t="shared" si="259"/>
        <v>-</v>
      </c>
      <c r="AH924" s="159"/>
      <c r="AI924" s="166" t="str">
        <f t="shared" si="260"/>
        <v>ü</v>
      </c>
      <c r="AJ924" s="167" t="str">
        <f t="shared" si="256"/>
        <v>-</v>
      </c>
      <c r="AK924" s="159"/>
      <c r="AL924" s="163" t="str">
        <f t="shared" si="257"/>
        <v>-</v>
      </c>
      <c r="AM924" s="165" t="str">
        <f t="shared" si="258"/>
        <v>-</v>
      </c>
    </row>
    <row r="925" spans="2:39" ht="15" x14ac:dyDescent="0.3">
      <c r="C925" s="779" t="str">
        <f>IF(SUM(C$916:C924)=0,N925,IF(N925="-",C924,N925+C924))</f>
        <v>-</v>
      </c>
      <c r="D925" s="780"/>
      <c r="E925" s="780"/>
      <c r="F925" s="780"/>
      <c r="G925" s="781"/>
      <c r="H925" s="205"/>
      <c r="I925" s="206" t="s">
        <v>75</v>
      </c>
      <c r="J925" s="207">
        <v>10</v>
      </c>
      <c r="K925" s="208"/>
      <c r="L925" s="209"/>
      <c r="M925" s="210"/>
      <c r="N925" s="211" t="str">
        <f t="shared" si="252"/>
        <v>-</v>
      </c>
      <c r="O925" s="188"/>
      <c r="Q925" s="212"/>
      <c r="R925" s="163" t="str">
        <f t="shared" si="253"/>
        <v>-</v>
      </c>
      <c r="S925" s="164" t="str">
        <f t="shared" si="253"/>
        <v>-</v>
      </c>
      <c r="T925" s="164" t="str">
        <f t="shared" si="253"/>
        <v>-</v>
      </c>
      <c r="U925" s="165" t="str">
        <f t="shared" si="253"/>
        <v>-</v>
      </c>
      <c r="V925" s="159"/>
      <c r="W925" s="163" t="str">
        <f t="shared" si="254"/>
        <v>-</v>
      </c>
      <c r="X925" s="164" t="str">
        <f t="shared" si="254"/>
        <v>-</v>
      </c>
      <c r="Y925" s="164" t="str">
        <f t="shared" si="254"/>
        <v>-</v>
      </c>
      <c r="Z925" s="165" t="str">
        <f t="shared" si="254"/>
        <v>-</v>
      </c>
      <c r="AA925" s="159"/>
      <c r="AB925" s="163" t="str">
        <f t="shared" si="255"/>
        <v>-</v>
      </c>
      <c r="AC925" s="164" t="str">
        <f t="shared" si="255"/>
        <v>-</v>
      </c>
      <c r="AD925" s="164" t="str">
        <f t="shared" si="255"/>
        <v>-</v>
      </c>
      <c r="AE925" s="165" t="str">
        <f t="shared" si="255"/>
        <v>-</v>
      </c>
      <c r="AF925" s="159"/>
      <c r="AG925" s="162" t="str">
        <f t="shared" si="259"/>
        <v>-</v>
      </c>
      <c r="AH925" s="159"/>
      <c r="AI925" s="166" t="str">
        <f t="shared" si="260"/>
        <v>ü</v>
      </c>
      <c r="AJ925" s="167" t="str">
        <f t="shared" si="256"/>
        <v>-</v>
      </c>
      <c r="AK925" s="159"/>
      <c r="AL925" s="163" t="str">
        <f t="shared" si="257"/>
        <v>-</v>
      </c>
      <c r="AM925" s="165" t="str">
        <f t="shared" si="258"/>
        <v>-</v>
      </c>
    </row>
    <row r="926" spans="2:39" ht="15" x14ac:dyDescent="0.3">
      <c r="C926" s="779" t="str">
        <f>IF(SUM(C$916:C925)=0,N926,IF(N926="-",C925,N926+C925))</f>
        <v>-</v>
      </c>
      <c r="D926" s="780"/>
      <c r="E926" s="780"/>
      <c r="F926" s="780"/>
      <c r="G926" s="781"/>
      <c r="H926" s="205"/>
      <c r="I926" s="206" t="s">
        <v>76</v>
      </c>
      <c r="J926" s="207">
        <v>11</v>
      </c>
      <c r="K926" s="208"/>
      <c r="L926" s="209"/>
      <c r="M926" s="210"/>
      <c r="N926" s="211" t="str">
        <f t="shared" si="252"/>
        <v>-</v>
      </c>
      <c r="O926" s="188"/>
      <c r="Q926" s="212"/>
      <c r="R926" s="163" t="str">
        <f t="shared" si="253"/>
        <v>-</v>
      </c>
      <c r="S926" s="164" t="str">
        <f t="shared" si="253"/>
        <v>-</v>
      </c>
      <c r="T926" s="164" t="str">
        <f t="shared" si="253"/>
        <v>-</v>
      </c>
      <c r="U926" s="165" t="str">
        <f t="shared" si="253"/>
        <v>-</v>
      </c>
      <c r="V926" s="159"/>
      <c r="W926" s="163" t="str">
        <f t="shared" si="254"/>
        <v>-</v>
      </c>
      <c r="X926" s="164" t="str">
        <f t="shared" si="254"/>
        <v>-</v>
      </c>
      <c r="Y926" s="164" t="str">
        <f t="shared" si="254"/>
        <v>-</v>
      </c>
      <c r="Z926" s="165" t="str">
        <f t="shared" si="254"/>
        <v>-</v>
      </c>
      <c r="AA926" s="159"/>
      <c r="AB926" s="163" t="str">
        <f t="shared" si="255"/>
        <v>-</v>
      </c>
      <c r="AC926" s="164" t="str">
        <f t="shared" si="255"/>
        <v>-</v>
      </c>
      <c r="AD926" s="164" t="str">
        <f t="shared" si="255"/>
        <v>-</v>
      </c>
      <c r="AE926" s="165" t="str">
        <f t="shared" si="255"/>
        <v>-</v>
      </c>
      <c r="AF926" s="159"/>
      <c r="AG926" s="162" t="str">
        <f t="shared" si="259"/>
        <v>-</v>
      </c>
      <c r="AH926" s="159"/>
      <c r="AI926" s="166" t="str">
        <f t="shared" si="260"/>
        <v>ü</v>
      </c>
      <c r="AJ926" s="167" t="str">
        <f t="shared" si="256"/>
        <v>-</v>
      </c>
      <c r="AK926" s="159"/>
      <c r="AL926" s="163" t="str">
        <f t="shared" si="257"/>
        <v>-</v>
      </c>
      <c r="AM926" s="165" t="str">
        <f t="shared" si="258"/>
        <v>-</v>
      </c>
    </row>
    <row r="927" spans="2:39" ht="15.6" thickBot="1" x14ac:dyDescent="0.35">
      <c r="C927" s="790" t="str">
        <f>IF(SUM(C$916:C926)=0,N927,IF(N927="-",C926,N927+C926))</f>
        <v>-</v>
      </c>
      <c r="D927" s="791"/>
      <c r="E927" s="791"/>
      <c r="F927" s="791"/>
      <c r="G927" s="792"/>
      <c r="H927" s="215"/>
      <c r="I927" s="216" t="s">
        <v>77</v>
      </c>
      <c r="J927" s="217">
        <v>12</v>
      </c>
      <c r="K927" s="218"/>
      <c r="L927" s="219"/>
      <c r="M927" s="220"/>
      <c r="N927" s="221" t="str">
        <f t="shared" si="252"/>
        <v>-</v>
      </c>
      <c r="O927" s="188"/>
      <c r="Q927" s="212"/>
      <c r="R927" s="169" t="str">
        <f t="shared" si="253"/>
        <v>-</v>
      </c>
      <c r="S927" s="170" t="str">
        <f t="shared" si="253"/>
        <v>-</v>
      </c>
      <c r="T927" s="170" t="str">
        <f t="shared" si="253"/>
        <v>-</v>
      </c>
      <c r="U927" s="171" t="str">
        <f t="shared" si="253"/>
        <v>-</v>
      </c>
      <c r="V927" s="159"/>
      <c r="W927" s="169" t="str">
        <f t="shared" si="254"/>
        <v>-</v>
      </c>
      <c r="X927" s="170" t="str">
        <f t="shared" si="254"/>
        <v>-</v>
      </c>
      <c r="Y927" s="170" t="str">
        <f t="shared" si="254"/>
        <v>-</v>
      </c>
      <c r="Z927" s="171" t="str">
        <f t="shared" si="254"/>
        <v>-</v>
      </c>
      <c r="AA927" s="159"/>
      <c r="AB927" s="169" t="str">
        <f t="shared" si="255"/>
        <v>-</v>
      </c>
      <c r="AC927" s="170" t="str">
        <f t="shared" si="255"/>
        <v>-</v>
      </c>
      <c r="AD927" s="170" t="str">
        <f t="shared" si="255"/>
        <v>-</v>
      </c>
      <c r="AE927" s="171" t="str">
        <f t="shared" si="255"/>
        <v>-</v>
      </c>
      <c r="AF927" s="159"/>
      <c r="AG927" s="168" t="str">
        <f t="shared" si="259"/>
        <v>-</v>
      </c>
      <c r="AH927" s="159"/>
      <c r="AI927" s="172" t="str">
        <f t="shared" si="260"/>
        <v>ü</v>
      </c>
      <c r="AJ927" s="173" t="str">
        <f t="shared" si="256"/>
        <v>-</v>
      </c>
      <c r="AK927" s="159"/>
      <c r="AL927" s="169" t="str">
        <f t="shared" si="257"/>
        <v>-</v>
      </c>
      <c r="AM927" s="171" t="str">
        <f t="shared" si="258"/>
        <v>-</v>
      </c>
    </row>
    <row r="928" spans="2:39" ht="15" thickBot="1" x14ac:dyDescent="0.35">
      <c r="I928" s="222" t="s">
        <v>78</v>
      </c>
      <c r="J928" s="223"/>
      <c r="K928" s="224"/>
      <c r="L928" s="225"/>
      <c r="M928" s="226"/>
      <c r="N928" s="227" t="str">
        <f>N915</f>
        <v>-</v>
      </c>
      <c r="Q928" s="228"/>
    </row>
    <row r="929" spans="2:39" ht="15.6" thickBot="1" x14ac:dyDescent="0.35">
      <c r="I929" s="229" t="str">
        <f>"TOTAL "&amp;$C$1&amp;" - "&amp;TEXT($J$1,"2000")</f>
        <v>TOTAL  - 2021</v>
      </c>
      <c r="J929" s="230"/>
      <c r="K929" s="231"/>
      <c r="L929" s="232"/>
      <c r="M929" s="233"/>
      <c r="N929" s="234">
        <f>SUM(N916:N927)</f>
        <v>0</v>
      </c>
      <c r="O929" s="188"/>
      <c r="P929" s="188"/>
      <c r="Q929" s="212"/>
      <c r="R929" s="180" t="str">
        <f>IF(SUM(R916:R927)=0,"-",SUM(R916:R927))</f>
        <v>-</v>
      </c>
      <c r="S929" s="181" t="str">
        <f t="shared" ref="S929:U929" si="261">IF(SUM(S916:S927)=0,"-",SUM(S916:S927))</f>
        <v>-</v>
      </c>
      <c r="T929" s="181" t="str">
        <f t="shared" si="261"/>
        <v>-</v>
      </c>
      <c r="U929" s="182" t="str">
        <f t="shared" si="261"/>
        <v>-</v>
      </c>
      <c r="W929" s="180" t="str">
        <f>IF(SUM(W916:W927)=0,"-",SUM(W916:W927))</f>
        <v>-</v>
      </c>
      <c r="X929" s="181" t="str">
        <f t="shared" ref="X929:Z929" si="262">IF(SUM(X916:X927)=0,"-",SUM(X916:X927))</f>
        <v>-</v>
      </c>
      <c r="Y929" s="181" t="str">
        <f t="shared" si="262"/>
        <v>-</v>
      </c>
      <c r="Z929" s="182" t="str">
        <f t="shared" si="262"/>
        <v>-</v>
      </c>
      <c r="AB929" s="180" t="str">
        <f>IF(SUM(AB916:AB927)=0,"-",SUM(AB916:AB927))</f>
        <v>-</v>
      </c>
      <c r="AC929" s="181" t="str">
        <f t="shared" ref="AC929:AG929" si="263">IF(SUM(AC916:AC927)=0,"-",SUM(AC916:AC927))</f>
        <v>-</v>
      </c>
      <c r="AD929" s="181" t="str">
        <f t="shared" si="263"/>
        <v>-</v>
      </c>
      <c r="AE929" s="182" t="str">
        <f t="shared" si="263"/>
        <v>-</v>
      </c>
      <c r="AG929" s="183" t="str">
        <f t="shared" si="263"/>
        <v>-</v>
      </c>
      <c r="AI929" s="184" t="str">
        <f t="shared" ref="AI929" si="264">IF(AND(N929&lt;&gt;"",AG929&lt;&gt;""),IF(AG929=N929,"ü","û"),IF(OR(N929=0,N929="",N929="-"),"ù","$"))</f>
        <v>û</v>
      </c>
      <c r="AJ929" s="235" t="e">
        <f t="shared" ref="AJ929" si="265">IF(AI929="ü","-",IF(AI929="ù","~",IF(AI929="$","???",AG929-N929)))</f>
        <v>#VALUE!</v>
      </c>
      <c r="AL929" s="180" t="str">
        <f t="shared" ref="AL929:AM929" si="266">IF(SUM(AL916:AL927)=0,"-",SUM(AL916:AL927))</f>
        <v>-</v>
      </c>
      <c r="AM929" s="182" t="str">
        <f t="shared" si="266"/>
        <v>-</v>
      </c>
    </row>
    <row r="930" spans="2:39" ht="15" thickBot="1" x14ac:dyDescent="0.35">
      <c r="I930" s="236" t="s">
        <v>79</v>
      </c>
      <c r="J930" s="237"/>
      <c r="K930" s="238"/>
      <c r="L930" s="239"/>
      <c r="M930" s="240"/>
      <c r="N930" s="241">
        <f>SUM(N928:N929)</f>
        <v>0</v>
      </c>
      <c r="O930" s="188"/>
      <c r="P930" s="188"/>
      <c r="Q930" s="212"/>
      <c r="R930" s="776">
        <f>SUM(R929:U929)</f>
        <v>0</v>
      </c>
      <c r="S930" s="777"/>
      <c r="T930" s="777"/>
      <c r="U930" s="778"/>
      <c r="W930" s="776">
        <f>SUM(W929:Z929)</f>
        <v>0</v>
      </c>
      <c r="X930" s="777"/>
      <c r="Y930" s="777"/>
      <c r="Z930" s="778"/>
      <c r="AB930" s="776">
        <f>SUM(AB929:AE929)</f>
        <v>0</v>
      </c>
      <c r="AC930" s="777"/>
      <c r="AD930" s="777"/>
      <c r="AE930" s="778"/>
      <c r="AL930" s="776">
        <f>SUM(AL929:AM929)</f>
        <v>0</v>
      </c>
      <c r="AM930" s="778"/>
    </row>
    <row r="931" spans="2:39" x14ac:dyDescent="0.3">
      <c r="O931" s="178"/>
      <c r="P931" s="178"/>
      <c r="Q931" s="179"/>
    </row>
    <row r="932" spans="2:39" s="133" customFormat="1" x14ac:dyDescent="0.3">
      <c r="B932" s="132"/>
      <c r="C932" s="139"/>
      <c r="E932" s="139"/>
      <c r="G932" s="140"/>
      <c r="H932" s="140"/>
      <c r="I932" s="141"/>
      <c r="J932" s="142"/>
      <c r="K932" s="142"/>
      <c r="L932" s="142"/>
      <c r="M932" s="142"/>
      <c r="N932" s="132"/>
      <c r="Q932" s="134"/>
      <c r="R932" s="132"/>
      <c r="S932" s="132"/>
      <c r="T932" s="132"/>
      <c r="U932" s="132"/>
      <c r="V932" s="132"/>
      <c r="W932" s="132"/>
      <c r="X932" s="132"/>
      <c r="Y932" s="132"/>
      <c r="Z932" s="132"/>
      <c r="AA932" s="132"/>
      <c r="AB932" s="132"/>
      <c r="AC932" s="132"/>
      <c r="AD932" s="132"/>
      <c r="AE932" s="132"/>
      <c r="AF932" s="132"/>
      <c r="AG932" s="132"/>
      <c r="AH932" s="132"/>
      <c r="AI932" s="132"/>
      <c r="AJ932" s="132"/>
      <c r="AK932" s="132"/>
      <c r="AL932" s="132"/>
      <c r="AM932" s="132"/>
    </row>
    <row r="933" spans="2:39" ht="15" thickBot="1" x14ac:dyDescent="0.35"/>
    <row r="934" spans="2:39" s="188" customFormat="1" ht="15" thickBot="1" x14ac:dyDescent="0.35">
      <c r="B934" s="132"/>
      <c r="C934" s="139"/>
      <c r="D934" s="133"/>
      <c r="E934" s="139"/>
      <c r="F934" s="133"/>
      <c r="G934" s="140"/>
      <c r="H934" s="140"/>
      <c r="I934" s="141"/>
      <c r="J934" s="142"/>
      <c r="K934" s="142"/>
      <c r="L934" s="142"/>
      <c r="M934" s="142"/>
      <c r="N934" s="189"/>
      <c r="O934" s="178"/>
      <c r="P934" s="178"/>
      <c r="Q934" s="179"/>
      <c r="R934" s="758" t="s">
        <v>41</v>
      </c>
      <c r="S934" s="759"/>
      <c r="T934" s="759"/>
      <c r="U934" s="760"/>
      <c r="V934" s="132"/>
      <c r="W934" s="758" t="s">
        <v>14</v>
      </c>
      <c r="X934" s="759"/>
      <c r="Y934" s="759"/>
      <c r="Z934" s="760"/>
      <c r="AA934" s="132"/>
      <c r="AB934" s="758" t="s">
        <v>50</v>
      </c>
      <c r="AC934" s="759"/>
      <c r="AD934" s="759"/>
      <c r="AE934" s="760"/>
      <c r="AF934" s="132"/>
      <c r="AG934" s="774" t="s">
        <v>23</v>
      </c>
      <c r="AH934" s="132"/>
      <c r="AI934" s="761" t="s">
        <v>51</v>
      </c>
      <c r="AJ934" s="762"/>
      <c r="AK934" s="132"/>
      <c r="AL934" s="765" t="s">
        <v>41</v>
      </c>
      <c r="AM934" s="767" t="s">
        <v>14</v>
      </c>
    </row>
    <row r="935" spans="2:39" s="188" customFormat="1" ht="15" thickBot="1" x14ac:dyDescent="0.35">
      <c r="B935" s="132"/>
      <c r="C935" s="139"/>
      <c r="D935" s="133"/>
      <c r="E935" s="139"/>
      <c r="F935" s="133"/>
      <c r="G935" s="140"/>
      <c r="H935" s="140"/>
      <c r="I935" s="782" t="s">
        <v>80</v>
      </c>
      <c r="J935" s="783"/>
      <c r="K935" s="190"/>
      <c r="L935" s="191"/>
      <c r="M935" s="146"/>
      <c r="N935" s="143" t="s">
        <v>49</v>
      </c>
      <c r="O935" s="178"/>
      <c r="P935" s="178"/>
      <c r="Q935" s="179"/>
      <c r="R935" s="135" t="str">
        <f>R934&amp;" - "&amp;TEXT(R$1,"0"&amp;"%")</f>
        <v>Base - 0%</v>
      </c>
      <c r="S935" s="136" t="str">
        <f>R934&amp;" - "&amp;TEXT(S$1,"0"&amp;"%")</f>
        <v>Base - 4%</v>
      </c>
      <c r="T935" s="136" t="str">
        <f>R934&amp;" - "&amp;TEXT(T$1,"0"&amp;"%")</f>
        <v>Base - 10%</v>
      </c>
      <c r="U935" s="137" t="str">
        <f>R934&amp;" - "&amp;TEXT(U$1,"0"&amp;"%")</f>
        <v>Base - 21%</v>
      </c>
      <c r="V935" s="132"/>
      <c r="W935" s="135" t="str">
        <f>W934&amp;" - "&amp;TEXT(W$1,"0"&amp;"%")</f>
        <v>IVA - 0%</v>
      </c>
      <c r="X935" s="136" t="str">
        <f>W934&amp;" - "&amp;TEXT(X$1,"0"&amp;"%")</f>
        <v>IVA - 4%</v>
      </c>
      <c r="Y935" s="136" t="str">
        <f>W934&amp;" - "&amp;TEXT(Y$1,"0"&amp;"%")</f>
        <v>IVA - 10%</v>
      </c>
      <c r="Z935" s="137" t="str">
        <f>W934&amp;" - "&amp;TEXT(Z$1,"0"&amp;"%")</f>
        <v>IVA - 21%</v>
      </c>
      <c r="AA935" s="132"/>
      <c r="AB935" s="135" t="str">
        <f>AB934&amp;" - "&amp;TEXT(AB$1,"0"&amp;"%")</f>
        <v>IMP. - 0%</v>
      </c>
      <c r="AC935" s="136" t="str">
        <f>AB934&amp;" - "&amp;TEXT(AC$1,"0"&amp;"%")</f>
        <v>IMP. - 4%</v>
      </c>
      <c r="AD935" s="136" t="str">
        <f>AB934&amp;" - "&amp;TEXT(AD$1,"0"&amp;"%")</f>
        <v>IMP. - 10%</v>
      </c>
      <c r="AE935" s="137" t="str">
        <f>AB934&amp;" - "&amp;TEXT(AE$1,"0"&amp;"%")</f>
        <v>IMP. - 21%</v>
      </c>
      <c r="AF935" s="132"/>
      <c r="AG935" s="775"/>
      <c r="AH935" s="132"/>
      <c r="AI935" s="763"/>
      <c r="AJ935" s="764"/>
      <c r="AK935" s="132"/>
      <c r="AL935" s="766"/>
      <c r="AM935" s="768"/>
    </row>
    <row r="936" spans="2:39" s="188" customFormat="1" ht="15" thickBot="1" x14ac:dyDescent="0.35">
      <c r="B936" s="132"/>
      <c r="C936" s="784" t="s">
        <v>64</v>
      </c>
      <c r="D936" s="785"/>
      <c r="E936" s="785"/>
      <c r="F936" s="785"/>
      <c r="G936" s="786"/>
      <c r="H936" s="192"/>
      <c r="I936" s="193" t="s">
        <v>65</v>
      </c>
      <c r="J936" s="194"/>
      <c r="K936" s="195"/>
      <c r="L936" s="196"/>
      <c r="M936" s="197"/>
      <c r="N936" s="198" t="s">
        <v>25</v>
      </c>
      <c r="O936" s="133"/>
      <c r="P936" s="133"/>
      <c r="Q936" s="134"/>
    </row>
    <row r="937" spans="2:39" s="188" customFormat="1" ht="15" x14ac:dyDescent="0.3">
      <c r="B937" s="132"/>
      <c r="C937" s="787" t="str">
        <f>N937</f>
        <v>-</v>
      </c>
      <c r="D937" s="788"/>
      <c r="E937" s="788"/>
      <c r="F937" s="788"/>
      <c r="G937" s="789"/>
      <c r="H937" s="199"/>
      <c r="I937" s="242">
        <v>1</v>
      </c>
      <c r="J937" s="201">
        <v>1</v>
      </c>
      <c r="K937" s="202"/>
      <c r="L937" s="203"/>
      <c r="M937" s="154"/>
      <c r="N937" s="204" t="str">
        <f>IF(SUM(N916:N918)=0,"-",SUM(N916:N918))</f>
        <v>-</v>
      </c>
      <c r="O937" s="133"/>
      <c r="Q937" s="134"/>
      <c r="R937" s="156" t="str">
        <f>IF(SUM(R916:R918)=0,"-",SUM(R916:R918))</f>
        <v>-</v>
      </c>
      <c r="S937" s="157" t="str">
        <f>IF(SUM(S916:S918)=0,"-",SUM(S916:S918))</f>
        <v>-</v>
      </c>
      <c r="T937" s="157" t="str">
        <f>IF(SUM(T916:T918)=0,"-",SUM(T916:T918))</f>
        <v>-</v>
      </c>
      <c r="U937" s="158" t="str">
        <f>IF(SUM(U916:U918)=0,"-",SUM(U916:U918))</f>
        <v>-</v>
      </c>
      <c r="V937" s="159"/>
      <c r="W937" s="156" t="str">
        <f>IF(SUM(W916:W918)=0,"-",SUM(W916:W918))</f>
        <v>-</v>
      </c>
      <c r="X937" s="157" t="str">
        <f>IF(SUM(X916:X918)=0,"-",SUM(X916:X918))</f>
        <v>-</v>
      </c>
      <c r="Y937" s="157" t="str">
        <f>IF(SUM(Y916:Y918)=0,"-",SUM(Y916:Y918))</f>
        <v>-</v>
      </c>
      <c r="Z937" s="158" t="str">
        <f>IF(SUM(Z916:Z918)=0,"-",SUM(Z916:Z918))</f>
        <v>-</v>
      </c>
      <c r="AA937" s="159"/>
      <c r="AB937" s="156" t="str">
        <f>IF(SUM(AB916:AB918)=0,"-",SUM(AB916:AB918))</f>
        <v>-</v>
      </c>
      <c r="AC937" s="157" t="str">
        <f>IF(SUM(AC916:AC918)=0,"-",SUM(AC916:AC918))</f>
        <v>-</v>
      </c>
      <c r="AD937" s="157" t="str">
        <f>IF(SUM(AD916:AD918)=0,"-",SUM(AD916:AD918))</f>
        <v>-</v>
      </c>
      <c r="AE937" s="158" t="str">
        <f>IF(SUM(AE916:AE918)=0,"-",SUM(AE916:AE918))</f>
        <v>-</v>
      </c>
      <c r="AF937" s="159"/>
      <c r="AG937" s="155" t="str">
        <f>IF(SUM(AB937:AE937)=0,"-",SUM(AB937:AE937))</f>
        <v>-</v>
      </c>
      <c r="AH937" s="159"/>
      <c r="AI937" s="160" t="str">
        <f>IF(AND(N937&lt;&gt;"",AG937&lt;&gt;""),IF(AG937=N937,"ü","û"),IF(OR(N937=0,N937="",N937="-"),"ù","$"))</f>
        <v>ü</v>
      </c>
      <c r="AJ937" s="161" t="str">
        <f t="shared" ref="AJ937:AJ940" si="267">IF(AI937="ü","-",IF(AI937="ù","~",IF(AI937="$","???",AG937-N937)))</f>
        <v>-</v>
      </c>
      <c r="AK937" s="159"/>
      <c r="AL937" s="156" t="str">
        <f t="shared" ref="AL937:AL940" si="268">IF(SUM(R937:U937)=0,"-",SUM(R937:U937))</f>
        <v>-</v>
      </c>
      <c r="AM937" s="158" t="str">
        <f t="shared" ref="AM937:AM940" si="269">IF(SUM(W937:Z937)=0,"-",SUM(W937:Z937))</f>
        <v>-</v>
      </c>
    </row>
    <row r="938" spans="2:39" ht="15" x14ac:dyDescent="0.3">
      <c r="C938" s="779" t="str">
        <f>IF(SUM(C$937:C937)=0,N938,IF(N938="-",C937,N938+C937))</f>
        <v>-</v>
      </c>
      <c r="D938" s="780"/>
      <c r="E938" s="780"/>
      <c r="F938" s="780"/>
      <c r="G938" s="781"/>
      <c r="H938" s="205"/>
      <c r="I938" s="243">
        <v>2</v>
      </c>
      <c r="J938" s="207">
        <v>2</v>
      </c>
      <c r="K938" s="208"/>
      <c r="L938" s="209"/>
      <c r="M938" s="210"/>
      <c r="N938" s="211" t="str">
        <f>IF(SUM(N919:N921)=0,"-",SUM(N919:N921))</f>
        <v>-</v>
      </c>
      <c r="R938" s="163" t="str">
        <f>IF(SUM(R919:R921)=0,"-",SUM(R919:R921))</f>
        <v>-</v>
      </c>
      <c r="S938" s="164" t="str">
        <f>IF(SUM(S919:S921)=0,"-",SUM(S919:S921))</f>
        <v>-</v>
      </c>
      <c r="T938" s="164" t="str">
        <f>IF(SUM(T919:T921)=0,"-",SUM(T919:T921))</f>
        <v>-</v>
      </c>
      <c r="U938" s="165" t="str">
        <f>IF(SUM(U919:U921)=0,"-",SUM(U919:U921))</f>
        <v>-</v>
      </c>
      <c r="V938" s="159"/>
      <c r="W938" s="163" t="str">
        <f>IF(SUM(W919:W921)=0,"-",SUM(W919:W921))</f>
        <v>-</v>
      </c>
      <c r="X938" s="164" t="str">
        <f>IF(SUM(X919:X921)=0,"-",SUM(X919:X921))</f>
        <v>-</v>
      </c>
      <c r="Y938" s="164" t="str">
        <f>IF(SUM(Y919:Y921)=0,"-",SUM(Y919:Y921))</f>
        <v>-</v>
      </c>
      <c r="Z938" s="165" t="str">
        <f>IF(SUM(Z919:Z921)=0,"-",SUM(Z919:Z921))</f>
        <v>-</v>
      </c>
      <c r="AA938" s="159"/>
      <c r="AB938" s="163" t="str">
        <f>IF(SUM(AB919:AB921)=0,"-",SUM(AB919:AB921))</f>
        <v>-</v>
      </c>
      <c r="AC938" s="164" t="str">
        <f>IF(SUM(AC919:AC921)=0,"-",SUM(AC919:AC921))</f>
        <v>-</v>
      </c>
      <c r="AD938" s="164" t="str">
        <f>IF(SUM(AD919:AD921)=0,"-",SUM(AD919:AD921))</f>
        <v>-</v>
      </c>
      <c r="AE938" s="165" t="str">
        <f>IF(SUM(AE919:AE921)=0,"-",SUM(AE919:AE921))</f>
        <v>-</v>
      </c>
      <c r="AF938" s="159"/>
      <c r="AG938" s="162" t="str">
        <f t="shared" ref="AG938:AG940" si="270">IF(SUM(AB938:AE938)=0,"-",SUM(AB938:AE938))</f>
        <v>-</v>
      </c>
      <c r="AH938" s="159"/>
      <c r="AI938" s="166" t="str">
        <f t="shared" ref="AI938:AI940" si="271">IF(AND(N938&lt;&gt;"",AG938&lt;&gt;""),IF(AG938=N938,"ü","û"),IF(OR(N938=0,N938="",N938="-"),"ù","$"))</f>
        <v>ü</v>
      </c>
      <c r="AJ938" s="167" t="str">
        <f t="shared" si="267"/>
        <v>-</v>
      </c>
      <c r="AK938" s="159"/>
      <c r="AL938" s="163" t="str">
        <f t="shared" si="268"/>
        <v>-</v>
      </c>
      <c r="AM938" s="165" t="str">
        <f t="shared" si="269"/>
        <v>-</v>
      </c>
    </row>
    <row r="939" spans="2:39" ht="15" x14ac:dyDescent="0.3">
      <c r="C939" s="779" t="str">
        <f>IF(SUM(C$937:C938)=0,N939,IF(N939="-",C938,N939+C938))</f>
        <v>-</v>
      </c>
      <c r="D939" s="780"/>
      <c r="E939" s="780"/>
      <c r="F939" s="780"/>
      <c r="G939" s="781"/>
      <c r="H939" s="205"/>
      <c r="I939" s="243">
        <v>3</v>
      </c>
      <c r="J939" s="207">
        <v>3</v>
      </c>
      <c r="K939" s="208"/>
      <c r="L939" s="209"/>
      <c r="M939" s="210"/>
      <c r="N939" s="211" t="str">
        <f>IF(SUM(N922:N924)=0,"-",SUM(N922:N924))</f>
        <v>-</v>
      </c>
      <c r="R939" s="163" t="str">
        <f>IF(SUM(R922:R924)=0,"-",SUM(R922:R924))</f>
        <v>-</v>
      </c>
      <c r="S939" s="164" t="str">
        <f>IF(SUM(S922:S924)=0,"-",SUM(S922:S924))</f>
        <v>-</v>
      </c>
      <c r="T939" s="164" t="str">
        <f>IF(SUM(T922:T924)=0,"-",SUM(T922:T924))</f>
        <v>-</v>
      </c>
      <c r="U939" s="165" t="str">
        <f>IF(SUM(U922:U924)=0,"-",SUM(U922:U924))</f>
        <v>-</v>
      </c>
      <c r="V939" s="159"/>
      <c r="W939" s="163" t="str">
        <f>IF(SUM(W922:W924)=0,"-",SUM(W922:W924))</f>
        <v>-</v>
      </c>
      <c r="X939" s="164" t="str">
        <f>IF(SUM(X922:X924)=0,"-",SUM(X922:X924))</f>
        <v>-</v>
      </c>
      <c r="Y939" s="164" t="str">
        <f>IF(SUM(Y922:Y924)=0,"-",SUM(Y922:Y924))</f>
        <v>-</v>
      </c>
      <c r="Z939" s="165" t="str">
        <f>IF(SUM(Z922:Z924)=0,"-",SUM(Z922:Z924))</f>
        <v>-</v>
      </c>
      <c r="AA939" s="159"/>
      <c r="AB939" s="163" t="str">
        <f>IF(SUM(AB922:AB924)=0,"-",SUM(AB922:AB924))</f>
        <v>-</v>
      </c>
      <c r="AC939" s="164" t="str">
        <f>IF(SUM(AC922:AC924)=0,"-",SUM(AC922:AC924))</f>
        <v>-</v>
      </c>
      <c r="AD939" s="164" t="str">
        <f>IF(SUM(AD922:AD924)=0,"-",SUM(AD922:AD924))</f>
        <v>-</v>
      </c>
      <c r="AE939" s="165" t="str">
        <f>IF(SUM(AE922:AE924)=0,"-",SUM(AE922:AE924))</f>
        <v>-</v>
      </c>
      <c r="AF939" s="159"/>
      <c r="AG939" s="162" t="str">
        <f t="shared" si="270"/>
        <v>-</v>
      </c>
      <c r="AH939" s="159"/>
      <c r="AI939" s="166" t="str">
        <f t="shared" si="271"/>
        <v>ü</v>
      </c>
      <c r="AJ939" s="167" t="str">
        <f t="shared" si="267"/>
        <v>-</v>
      </c>
      <c r="AK939" s="159"/>
      <c r="AL939" s="163" t="str">
        <f t="shared" si="268"/>
        <v>-</v>
      </c>
      <c r="AM939" s="165" t="str">
        <f t="shared" si="269"/>
        <v>-</v>
      </c>
    </row>
    <row r="940" spans="2:39" ht="15.6" thickBot="1" x14ac:dyDescent="0.35">
      <c r="C940" s="790" t="str">
        <f>IF(SUM(C$937:C939)=0,N940,IF(N940="-",C939,N940+C939))</f>
        <v>-</v>
      </c>
      <c r="D940" s="791"/>
      <c r="E940" s="791"/>
      <c r="F940" s="791"/>
      <c r="G940" s="792"/>
      <c r="H940" s="215"/>
      <c r="I940" s="244">
        <v>4</v>
      </c>
      <c r="J940" s="217">
        <v>4</v>
      </c>
      <c r="K940" s="218"/>
      <c r="L940" s="219"/>
      <c r="M940" s="220"/>
      <c r="N940" s="221" t="str">
        <f>IF(SUM(N925:N927)=0,"-",SUM(N925:N927))</f>
        <v>-</v>
      </c>
      <c r="R940" s="169" t="str">
        <f>IF(SUM(R925:R927)=0,"-",SUM(R925:R927))</f>
        <v>-</v>
      </c>
      <c r="S940" s="170" t="str">
        <f>IF(SUM(S925:S927)=0,"-",SUM(S925:S927))</f>
        <v>-</v>
      </c>
      <c r="T940" s="170" t="str">
        <f>IF(SUM(T925:T927)=0,"-",SUM(T925:T927))</f>
        <v>-</v>
      </c>
      <c r="U940" s="171" t="str">
        <f>IF(SUM(U925:U927)=0,"-",SUM(U925:U927))</f>
        <v>-</v>
      </c>
      <c r="V940" s="159"/>
      <c r="W940" s="169" t="str">
        <f>IF(SUM(W925:W927)=0,"-",SUM(W925:W927))</f>
        <v>-</v>
      </c>
      <c r="X940" s="170" t="str">
        <f>IF(SUM(X925:X927)=0,"-",SUM(X925:X927))</f>
        <v>-</v>
      </c>
      <c r="Y940" s="170" t="str">
        <f>IF(SUM(Y925:Y927)=0,"-",SUM(Y925:Y927))</f>
        <v>-</v>
      </c>
      <c r="Z940" s="171" t="str">
        <f>IF(SUM(Z925:Z927)=0,"-",SUM(Z925:Z927))</f>
        <v>-</v>
      </c>
      <c r="AA940" s="159"/>
      <c r="AB940" s="169" t="str">
        <f>IF(SUM(AB925:AB927)=0,"-",SUM(AB925:AB927))</f>
        <v>-</v>
      </c>
      <c r="AC940" s="170" t="str">
        <f>IF(SUM(AC925:AC927)=0,"-",SUM(AC925:AC927))</f>
        <v>-</v>
      </c>
      <c r="AD940" s="170" t="str">
        <f>IF(SUM(AD925:AD927)=0,"-",SUM(AD925:AD927))</f>
        <v>-</v>
      </c>
      <c r="AE940" s="171" t="str">
        <f>IF(SUM(AE925:AE927)=0,"-",SUM(AE925:AE927))</f>
        <v>-</v>
      </c>
      <c r="AF940" s="159"/>
      <c r="AG940" s="168" t="str">
        <f t="shared" si="270"/>
        <v>-</v>
      </c>
      <c r="AH940" s="159"/>
      <c r="AI940" s="172" t="str">
        <f t="shared" si="271"/>
        <v>ü</v>
      </c>
      <c r="AJ940" s="173" t="str">
        <f t="shared" si="267"/>
        <v>-</v>
      </c>
      <c r="AK940" s="159"/>
      <c r="AL940" s="169" t="str">
        <f t="shared" si="268"/>
        <v>-</v>
      </c>
      <c r="AM940" s="171" t="str">
        <f t="shared" si="269"/>
        <v>-</v>
      </c>
    </row>
    <row r="941" spans="2:39" ht="15" thickBot="1" x14ac:dyDescent="0.35">
      <c r="I941" s="222" t="s">
        <v>78</v>
      </c>
      <c r="J941" s="223" t="s">
        <v>25</v>
      </c>
      <c r="K941" s="224"/>
      <c r="L941" s="225"/>
      <c r="M941" s="226"/>
      <c r="N941" s="245" t="s">
        <v>25</v>
      </c>
      <c r="Q941" s="228"/>
    </row>
    <row r="942" spans="2:39" ht="15.6" thickBot="1" x14ac:dyDescent="0.35">
      <c r="I942" s="229" t="str">
        <f>"TOTAL "&amp;$C$1&amp;" - "&amp;TEXT($J$1,"2000")</f>
        <v>TOTAL  - 2021</v>
      </c>
      <c r="J942" s="230" t="s">
        <v>25</v>
      </c>
      <c r="K942" s="231"/>
      <c r="L942" s="232"/>
      <c r="M942" s="233"/>
      <c r="N942" s="234" t="str">
        <f>IF(SUM(N937:N940)=0,"-",SUM(N937:N940))</f>
        <v>-</v>
      </c>
      <c r="O942" s="188"/>
      <c r="P942" s="188"/>
      <c r="Q942" s="212"/>
      <c r="R942" s="180" t="str">
        <f>IF(SUM(R937:R940)=0,"-",SUM(R937:R940))</f>
        <v>-</v>
      </c>
      <c r="S942" s="181" t="str">
        <f>IF(SUM(S937:S940)=0,"-",SUM(S937:S940))</f>
        <v>-</v>
      </c>
      <c r="T942" s="181" t="str">
        <f>IF(SUM(T937:T940)=0,"-",SUM(T937:T940))</f>
        <v>-</v>
      </c>
      <c r="U942" s="182" t="str">
        <f>IF(SUM(U937:U940)=0,"-",SUM(U937:U940))</f>
        <v>-</v>
      </c>
      <c r="W942" s="180" t="str">
        <f>IF(SUM(W937:W940)=0,"-",SUM(W937:W940))</f>
        <v>-</v>
      </c>
      <c r="X942" s="181" t="str">
        <f>IF(SUM(X937:X940)=0,"-",SUM(X937:X940))</f>
        <v>-</v>
      </c>
      <c r="Y942" s="181" t="str">
        <f>IF(SUM(Y937:Y940)=0,"-",SUM(Y937:Y940))</f>
        <v>-</v>
      </c>
      <c r="Z942" s="182" t="str">
        <f>IF(SUM(Z937:Z940)=0,"-",SUM(Z937:Z940))</f>
        <v>-</v>
      </c>
      <c r="AB942" s="180" t="str">
        <f>IF(SUM(AB937:AB940)=0,"-",SUM(AB937:AB940))</f>
        <v>-</v>
      </c>
      <c r="AC942" s="181" t="str">
        <f>IF(SUM(AC937:AC940)=0,"-",SUM(AC937:AC940))</f>
        <v>-</v>
      </c>
      <c r="AD942" s="181" t="str">
        <f>IF(SUM(AD937:AD940)=0,"-",SUM(AD937:AD940))</f>
        <v>-</v>
      </c>
      <c r="AE942" s="182" t="str">
        <f>IF(SUM(AE937:AE940)=0,"-",SUM(AE937:AE940))</f>
        <v>-</v>
      </c>
      <c r="AG942" s="183" t="str">
        <f>IF(SUM(AG937:AG940)=0,"-",SUM(AG937:AG940))</f>
        <v>-</v>
      </c>
      <c r="AI942" s="184" t="str">
        <f t="shared" ref="AI942" si="272">IF(AND(N942&lt;&gt;"",AG942&lt;&gt;""),IF(AG942=N942,"ü","û"),IF(OR(N942=0,N942="",N942="-"),"ù","$"))</f>
        <v>ü</v>
      </c>
      <c r="AJ942" s="235" t="str">
        <f t="shared" ref="AJ942" si="273">IF(AI942="ü","-",IF(AI942="ù","~",IF(AI942="$","???",AG942-N942)))</f>
        <v>-</v>
      </c>
      <c r="AL942" s="180" t="str">
        <f>IF(SUM(AL937:AL940)=0,"-",SUM(AL937:AL940))</f>
        <v>-</v>
      </c>
      <c r="AM942" s="182" t="str">
        <f>IF(SUM(AM937:AM940)=0,"-",SUM(AM937:AM940))</f>
        <v>-</v>
      </c>
    </row>
    <row r="943" spans="2:39" ht="15" thickBot="1" x14ac:dyDescent="0.35">
      <c r="I943" s="236" t="s">
        <v>79</v>
      </c>
      <c r="J943" s="237"/>
      <c r="K943" s="238"/>
      <c r="L943" s="239"/>
      <c r="M943" s="240"/>
      <c r="N943" s="241">
        <f>SUM(N941:N942)</f>
        <v>0</v>
      </c>
      <c r="O943" s="188"/>
      <c r="P943" s="188"/>
      <c r="Q943" s="212"/>
      <c r="R943" s="776">
        <f>SUM(R942:U942)</f>
        <v>0</v>
      </c>
      <c r="S943" s="777"/>
      <c r="T943" s="777"/>
      <c r="U943" s="778"/>
      <c r="W943" s="776">
        <f>SUM(W942:Z942)</f>
        <v>0</v>
      </c>
      <c r="X943" s="777"/>
      <c r="Y943" s="777"/>
      <c r="Z943" s="778"/>
      <c r="AB943" s="776">
        <f>SUM(AB942:AE942)</f>
        <v>0</v>
      </c>
      <c r="AC943" s="777"/>
      <c r="AD943" s="777"/>
      <c r="AE943" s="778"/>
      <c r="AL943" s="776">
        <f>SUM(AL942:AM942)</f>
        <v>0</v>
      </c>
      <c r="AM943" s="778"/>
    </row>
  </sheetData>
  <mergeCells count="58">
    <mergeCell ref="C907:I907"/>
    <mergeCell ref="C1:I3"/>
    <mergeCell ref="J1:N3"/>
    <mergeCell ref="R4:U4"/>
    <mergeCell ref="W4:Z4"/>
    <mergeCell ref="AI4:AJ5"/>
    <mergeCell ref="AL4:AL5"/>
    <mergeCell ref="AM4:AM5"/>
    <mergeCell ref="C5:G5"/>
    <mergeCell ref="K5:L5"/>
    <mergeCell ref="AB4:AE4"/>
    <mergeCell ref="AG4:AG5"/>
    <mergeCell ref="R909:U909"/>
    <mergeCell ref="W909:Z909"/>
    <mergeCell ref="AB909:AE909"/>
    <mergeCell ref="AL909:AM909"/>
    <mergeCell ref="R913:U913"/>
    <mergeCell ref="W913:Z913"/>
    <mergeCell ref="AB913:AE913"/>
    <mergeCell ref="AG913:AG914"/>
    <mergeCell ref="AI913:AJ914"/>
    <mergeCell ref="AL913:AL914"/>
    <mergeCell ref="C924:G924"/>
    <mergeCell ref="AM913:AM914"/>
    <mergeCell ref="I914:J914"/>
    <mergeCell ref="C915:G915"/>
    <mergeCell ref="C916:G916"/>
    <mergeCell ref="C917:G917"/>
    <mergeCell ref="C918:G918"/>
    <mergeCell ref="C919:G919"/>
    <mergeCell ref="C920:G920"/>
    <mergeCell ref="C921:G921"/>
    <mergeCell ref="C922:G922"/>
    <mergeCell ref="C923:G923"/>
    <mergeCell ref="C925:G925"/>
    <mergeCell ref="C926:G926"/>
    <mergeCell ref="C927:G927"/>
    <mergeCell ref="R930:U930"/>
    <mergeCell ref="W930:Z930"/>
    <mergeCell ref="AL930:AM930"/>
    <mergeCell ref="R934:U934"/>
    <mergeCell ref="W934:Z934"/>
    <mergeCell ref="AB934:AE934"/>
    <mergeCell ref="AG934:AG935"/>
    <mergeCell ref="AI934:AJ935"/>
    <mergeCell ref="AL934:AL935"/>
    <mergeCell ref="AM934:AM935"/>
    <mergeCell ref="AB930:AE930"/>
    <mergeCell ref="C936:G936"/>
    <mergeCell ref="C937:G937"/>
    <mergeCell ref="C938:G938"/>
    <mergeCell ref="C939:G939"/>
    <mergeCell ref="C940:G940"/>
    <mergeCell ref="R943:U943"/>
    <mergeCell ref="W943:Z943"/>
    <mergeCell ref="AB943:AE943"/>
    <mergeCell ref="AL943:AM943"/>
    <mergeCell ref="I935:J935"/>
  </mergeCells>
  <phoneticPr fontId="35" type="noConversion"/>
  <conditionalFormatting sqref="C7:N906 P7:P906">
    <cfRule type="expression" dxfId="39" priority="47" stopIfTrue="1">
      <formula>#REF!="SI"</formula>
    </cfRule>
    <cfRule type="expression" dxfId="38" priority="48" stopIfTrue="1">
      <formula>#REF!="NO"</formula>
    </cfRule>
    <cfRule type="expression" dxfId="37" priority="49" stopIfTrue="1">
      <formula>#REF!="NO"</formula>
    </cfRule>
  </conditionalFormatting>
  <conditionalFormatting sqref="AI937:AI940 AI7:AI907">
    <cfRule type="cellIs" dxfId="36" priority="40" operator="equal">
      <formula>"ù"</formula>
    </cfRule>
    <cfRule type="cellIs" dxfId="35" priority="42" operator="equal">
      <formula>"$"</formula>
    </cfRule>
    <cfRule type="cellIs" dxfId="34" priority="45" operator="equal">
      <formula>"ü"</formula>
    </cfRule>
    <cfRule type="cellIs" dxfId="33" priority="46" operator="equal">
      <formula>"û"</formula>
    </cfRule>
  </conditionalFormatting>
  <conditionalFormatting sqref="AJ937:AJ940 AJ7:AJ907">
    <cfRule type="cellIs" dxfId="32" priority="41" operator="equal">
      <formula>"~"</formula>
    </cfRule>
    <cfRule type="cellIs" dxfId="31" priority="43" operator="equal">
      <formula>"???"</formula>
    </cfRule>
    <cfRule type="cellIs" dxfId="30" priority="44" operator="equal">
      <formula>"-"</formula>
    </cfRule>
  </conditionalFormatting>
  <conditionalFormatting sqref="AI916:AI927">
    <cfRule type="cellIs" dxfId="29" priority="33" operator="equal">
      <formula>"ù"</formula>
    </cfRule>
    <cfRule type="cellIs" dxfId="28" priority="35" operator="equal">
      <formula>"$"</formula>
    </cfRule>
    <cfRule type="cellIs" dxfId="27" priority="38" operator="equal">
      <formula>"ü"</formula>
    </cfRule>
    <cfRule type="cellIs" dxfId="26" priority="39" operator="equal">
      <formula>"û"</formula>
    </cfRule>
  </conditionalFormatting>
  <conditionalFormatting sqref="AJ916:AJ927">
    <cfRule type="cellIs" dxfId="25" priority="34" operator="equal">
      <formula>"~"</formula>
    </cfRule>
    <cfRule type="cellIs" dxfId="24" priority="36" operator="equal">
      <formula>"???"</formula>
    </cfRule>
    <cfRule type="cellIs" dxfId="23" priority="37" operator="equal">
      <formula>"-"</formula>
    </cfRule>
  </conditionalFormatting>
  <conditionalFormatting sqref="AI929">
    <cfRule type="cellIs" dxfId="22" priority="26" operator="equal">
      <formula>"ù"</formula>
    </cfRule>
    <cfRule type="cellIs" dxfId="21" priority="28" operator="equal">
      <formula>"$"</formula>
    </cfRule>
    <cfRule type="cellIs" dxfId="20" priority="31" operator="equal">
      <formula>"ü"</formula>
    </cfRule>
    <cfRule type="cellIs" dxfId="19" priority="32" operator="equal">
      <formula>"û"</formula>
    </cfRule>
  </conditionalFormatting>
  <conditionalFormatting sqref="AJ929">
    <cfRule type="cellIs" dxfId="18" priority="27" operator="equal">
      <formula>"~"</formula>
    </cfRule>
    <cfRule type="cellIs" dxfId="17" priority="29" operator="equal">
      <formula>"???"</formula>
    </cfRule>
    <cfRule type="cellIs" dxfId="16" priority="30" operator="equal">
      <formula>"-"</formula>
    </cfRule>
  </conditionalFormatting>
  <conditionalFormatting sqref="AI942">
    <cfRule type="cellIs" dxfId="15" priority="19" operator="equal">
      <formula>"ù"</formula>
    </cfRule>
    <cfRule type="cellIs" dxfId="14" priority="21" operator="equal">
      <formula>"$"</formula>
    </cfRule>
    <cfRule type="cellIs" dxfId="13" priority="24" operator="equal">
      <formula>"ü"</formula>
    </cfRule>
    <cfRule type="cellIs" dxfId="12" priority="25" operator="equal">
      <formula>"û"</formula>
    </cfRule>
  </conditionalFormatting>
  <conditionalFormatting sqref="AJ942">
    <cfRule type="cellIs" dxfId="11" priority="20" operator="equal">
      <formula>"~"</formula>
    </cfRule>
    <cfRule type="cellIs" dxfId="10" priority="22" operator="equal">
      <formula>"???"</formula>
    </cfRule>
    <cfRule type="cellIs" dxfId="9" priority="23" operator="equal">
      <formula>"-"</formula>
    </cfRule>
  </conditionalFormatting>
  <conditionalFormatting sqref="Q7:Q906">
    <cfRule type="cellIs" dxfId="8" priority="16" operator="equal">
      <formula>"ù"</formula>
    </cfRule>
    <cfRule type="cellIs" dxfId="7" priority="17" operator="equal">
      <formula>"ü"</formula>
    </cfRule>
    <cfRule type="cellIs" dxfId="6" priority="18" operator="equal">
      <formula>"û"</formula>
    </cfRule>
  </conditionalFormatting>
  <conditionalFormatting sqref="B7:B906">
    <cfRule type="expression" dxfId="5" priority="13" stopIfTrue="1">
      <formula>#REF!="SI"</formula>
    </cfRule>
    <cfRule type="expression" dxfId="4" priority="14" stopIfTrue="1">
      <formula>#REF!="NO"</formula>
    </cfRule>
    <cfRule type="expression" dxfId="3" priority="15" stopIfTrue="1">
      <formula>#REF!="NO"</formula>
    </cfRule>
  </conditionalFormatting>
  <conditionalFormatting sqref="R7:U906">
    <cfRule type="expression" dxfId="2" priority="10" stopIfTrue="1">
      <formula>#REF!="SI"</formula>
    </cfRule>
    <cfRule type="expression" dxfId="1" priority="11" stopIfTrue="1">
      <formula>#REF!="NO"</formula>
    </cfRule>
    <cfRule type="expression" dxfId="0" priority="12" stopIfTrue="1">
      <formula>#REF!="NO"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45F91-1BCE-4FE5-AACC-AAD7DDF64196}">
  <dimension ref="A2:Q166"/>
  <sheetViews>
    <sheetView workbookViewId="0">
      <selection activeCell="B1" sqref="B1:C4"/>
    </sheetView>
  </sheetViews>
  <sheetFormatPr baseColWidth="10" defaultRowHeight="14.4" x14ac:dyDescent="0.3"/>
  <cols>
    <col min="1" max="1" width="5.6640625" style="7" customWidth="1"/>
    <col min="2" max="2" width="19.6640625" style="2" customWidth="1"/>
    <col min="3" max="3" width="35.6640625" style="1" customWidth="1"/>
    <col min="4" max="4" width="5.6640625" style="5" customWidth="1"/>
    <col min="5" max="5" width="11.6640625" style="3" customWidth="1"/>
    <col min="6" max="6" width="9.6640625" style="5" customWidth="1"/>
    <col min="7" max="7" width="11.6640625" style="3" customWidth="1"/>
    <col min="8" max="8" width="9.6640625" style="6" customWidth="1"/>
    <col min="9" max="9" width="11.6640625" style="3" customWidth="1"/>
    <col min="10" max="10" width="11.6640625" style="5" customWidth="1"/>
    <col min="13" max="13" width="13.6640625" customWidth="1"/>
    <col min="14" max="14" width="5.6640625" customWidth="1"/>
    <col min="15" max="17" width="15.6640625" customWidth="1"/>
  </cols>
  <sheetData>
    <row r="2" spans="2:13" ht="22.2" x14ac:dyDescent="0.3">
      <c r="D2" s="629" t="s">
        <v>8</v>
      </c>
      <c r="E2" s="629"/>
      <c r="F2" s="444" t="s">
        <v>10</v>
      </c>
      <c r="G2" s="630" t="s">
        <v>25</v>
      </c>
      <c r="H2" s="630"/>
      <c r="I2" s="630"/>
      <c r="J2" s="630"/>
    </row>
    <row r="3" spans="2:13" ht="22.2" x14ac:dyDescent="0.3">
      <c r="D3" s="631" t="s">
        <v>16</v>
      </c>
      <c r="E3" s="631"/>
      <c r="F3" s="8" t="s">
        <v>10</v>
      </c>
      <c r="G3" s="632" t="s">
        <v>25</v>
      </c>
      <c r="H3" s="632"/>
      <c r="I3" s="632"/>
      <c r="J3" s="632"/>
    </row>
    <row r="4" spans="2:13" ht="22.2" x14ac:dyDescent="0.3">
      <c r="D4" s="629" t="s">
        <v>9</v>
      </c>
      <c r="E4" s="629"/>
      <c r="F4" s="444" t="s">
        <v>10</v>
      </c>
      <c r="G4" s="633" t="s">
        <v>25</v>
      </c>
      <c r="H4" s="633"/>
      <c r="I4" s="633"/>
      <c r="J4" s="633"/>
    </row>
    <row r="5" spans="2:13" ht="15" thickBot="1" x14ac:dyDescent="0.35"/>
    <row r="6" spans="2:13" ht="9" customHeight="1" thickTop="1" thickBot="1" x14ac:dyDescent="0.35">
      <c r="B6" s="56"/>
      <c r="C6" s="26"/>
      <c r="D6" s="27"/>
      <c r="E6" s="28"/>
      <c r="F6" s="27"/>
      <c r="G6" s="28"/>
      <c r="H6" s="29"/>
      <c r="I6" s="28"/>
      <c r="J6" s="27"/>
      <c r="K6" s="30"/>
      <c r="L6" s="30"/>
      <c r="M6" s="30"/>
    </row>
    <row r="7" spans="2:13" ht="15" thickTop="1" x14ac:dyDescent="0.3"/>
    <row r="8" spans="2:13" ht="18.899999999999999" customHeight="1" x14ac:dyDescent="0.3">
      <c r="C8" s="628" t="s">
        <v>23</v>
      </c>
      <c r="D8" s="444"/>
      <c r="F8" s="445" t="str">
        <f>"IVA - ( "&amp;Datos!$D$23&amp;" ) - "&amp;TEXT(Datos!$E$23,"0%")</f>
        <v>IVA - ( 6 ) - 0%</v>
      </c>
      <c r="J8" s="23" t="str">
        <f>IF(SUMIFS($I$62:$I$161,$K$62:$K$161,$K8)=0,"-",SUMIFS($I$62:$I$161,$K$62:$K$161,$K8))</f>
        <v>-</v>
      </c>
      <c r="K8" s="24">
        <f>Datos!$E$23</f>
        <v>0</v>
      </c>
      <c r="L8" s="23" t="str">
        <f>IF(SUMIFS($L$62:$L$161,$K$62:$K$161,$K8)=0,"-",SUMIFS($L$62:$L$161,$K$62:$K$161,$K8))</f>
        <v>-</v>
      </c>
      <c r="M8" s="25" t="str">
        <f>IF(SUMIFS($M$62:$M$161,$K$62:$K$161,$K8)=0,"-",SUMIFS($M$62:$M$161,$K$62:$K$161,$K8))</f>
        <v>-</v>
      </c>
    </row>
    <row r="9" spans="2:13" ht="18.899999999999999" customHeight="1" x14ac:dyDescent="0.3">
      <c r="C9" s="628"/>
      <c r="D9" s="444"/>
      <c r="F9" s="445" t="str">
        <f>"IVA - ( "&amp;Datos!$D$22&amp;" ) - "&amp;TEXT(Datos!$E$22,"0%")</f>
        <v>IVA - ( 5 ) - 4%</v>
      </c>
      <c r="J9" s="23" t="str">
        <f>IF(SUMIFS($I$62:$I$161,$K$62:$K$161,$K9)=0,"-",SUMIFS($I$62:$I$161,$K$62:$K$161,$K9))</f>
        <v>-</v>
      </c>
      <c r="K9" s="24">
        <f>Datos!$E$22</f>
        <v>0.04</v>
      </c>
      <c r="L9" s="23" t="str">
        <f>IF(SUMIFS($L$62:$L$161,$K$62:$K$161,$K9)=0,"-",SUMIFS($L$62:$L$161,$K$62:$K$161,$K9))</f>
        <v>-</v>
      </c>
      <c r="M9" s="25" t="str">
        <f>IF(SUMIFS($M$62:$M$161,$K$62:$K$161,$K9)=0,"-",SUMIFS($M$62:$M$161,$K$62:$K$161,$K9))</f>
        <v>-</v>
      </c>
    </row>
    <row r="10" spans="2:13" ht="18.899999999999999" customHeight="1" x14ac:dyDescent="0.3">
      <c r="C10" s="628"/>
      <c r="D10" s="444"/>
      <c r="F10" s="445" t="str">
        <f>"IVA - ( "&amp;Datos!$D$18&amp;" ) - "&amp;TEXT(Datos!$E$18,"0%")</f>
        <v>IVA - ( 1 ) - 10%</v>
      </c>
      <c r="J10" s="23" t="str">
        <f>IF(SUMIFS($I$62:$I$161,$K$62:$K$161,$K10)=0,"-",SUMIFS($I$62:$I$161,$K$62:$K$161,$K10))</f>
        <v>-</v>
      </c>
      <c r="K10" s="24">
        <f>Datos!$E$18</f>
        <v>0.1</v>
      </c>
      <c r="L10" s="23" t="str">
        <f>IF(SUMIFS($L$62:$L$161,$K$62:$K$161,$K10)=0,"-",SUMIFS($L$62:$L$161,$K$62:$K$161,$K10))</f>
        <v>-</v>
      </c>
      <c r="M10" s="25" t="str">
        <f>IF(SUMIFS($M$62:$M$161,$K$62:$K$161,$K10)=0,"-",SUMIFS($M$62:$M$161,$K$62:$K$161,$K10))</f>
        <v>-</v>
      </c>
    </row>
    <row r="11" spans="2:13" ht="18.899999999999999" customHeight="1" x14ac:dyDescent="0.3">
      <c r="C11" s="628"/>
      <c r="D11" s="444"/>
      <c r="F11" s="445" t="str">
        <f>"IVA - ( "&amp;Datos!$D$19&amp;" ) - "&amp;TEXT(Datos!$E$19,"0%")</f>
        <v>IVA - ( 2 ) - 21%</v>
      </c>
      <c r="J11" s="23" t="str">
        <f>IF(SUMIFS($I$62:$I$161,$K$62:$K$161,$K11)=0,"-",SUMIFS($I$62:$I$161,$K$62:$K$161,$K11))</f>
        <v>-</v>
      </c>
      <c r="K11" s="24">
        <f>Datos!$E$19</f>
        <v>0.21</v>
      </c>
      <c r="L11" s="23" t="str">
        <f>IF(SUMIFS($L$62:$L$161,$K$62:$K$161,$K11)=0,"-",SUMIFS($L$62:$L$161,$K$62:$K$161,$K11))</f>
        <v>-</v>
      </c>
      <c r="M11" s="25" t="str">
        <f>IF(SUMIFS($M$62:$M$161,$K$62:$K$161,$K11)=0,"-",SUMIFS($M$62:$M$161,$K$62:$K$161,$K11))</f>
        <v>-</v>
      </c>
    </row>
    <row r="12" spans="2:13" ht="15" thickBot="1" x14ac:dyDescent="0.35"/>
    <row r="13" spans="2:13" ht="9" customHeight="1" thickTop="1" thickBot="1" x14ac:dyDescent="0.35">
      <c r="B13" s="56"/>
      <c r="C13" s="26"/>
      <c r="D13" s="27"/>
      <c r="E13" s="28"/>
      <c r="F13" s="27"/>
      <c r="G13" s="28"/>
      <c r="H13" s="29"/>
      <c r="I13" s="28"/>
      <c r="J13" s="27"/>
      <c r="K13" s="30"/>
      <c r="L13" s="30"/>
      <c r="M13" s="30"/>
    </row>
    <row r="14" spans="2:13" ht="15" thickTop="1" x14ac:dyDescent="0.3"/>
    <row r="15" spans="2:13" ht="22.2" x14ac:dyDescent="0.3">
      <c r="C15" s="445" t="s">
        <v>24</v>
      </c>
      <c r="D15" s="444"/>
      <c r="F15" s="445" t="s">
        <v>25</v>
      </c>
      <c r="J15" s="23" t="str">
        <f>IF(SUM(J8:J11)=0,"-",SUM(J8:J11))</f>
        <v>-</v>
      </c>
      <c r="K15" s="24" t="s">
        <v>25</v>
      </c>
      <c r="L15" s="23" t="str">
        <f>IF(SUM(L8:L11)=0,"-",SUM(L8:L11))</f>
        <v>-</v>
      </c>
      <c r="M15" s="25" t="str">
        <f>IF(SUM(M8:M11)=0,"-",SUM(M8:M11))</f>
        <v>-</v>
      </c>
    </row>
    <row r="16" spans="2:13" ht="15" thickBot="1" x14ac:dyDescent="0.35"/>
    <row r="17" spans="2:17" ht="9" customHeight="1" thickTop="1" thickBot="1" x14ac:dyDescent="0.35">
      <c r="B17" s="56"/>
      <c r="C17" s="26"/>
      <c r="D17" s="27"/>
      <c r="E17" s="28"/>
      <c r="F17" s="27"/>
      <c r="G17" s="28"/>
      <c r="H17" s="29"/>
      <c r="I17" s="28"/>
      <c r="J17" s="27"/>
      <c r="K17" s="30"/>
      <c r="L17" s="30"/>
      <c r="M17" s="30"/>
    </row>
    <row r="18" spans="2:17" ht="15" thickTop="1" x14ac:dyDescent="0.3"/>
    <row r="19" spans="2:17" ht="18.899999999999999" customHeight="1" x14ac:dyDescent="0.3">
      <c r="C19" s="628" t="s">
        <v>23</v>
      </c>
      <c r="D19" s="444"/>
      <c r="E19" s="32"/>
      <c r="F19" s="33"/>
      <c r="G19" s="32"/>
      <c r="H19" s="34"/>
      <c r="I19" s="35"/>
      <c r="J19" s="42" t="str">
        <f>IF(SUMIFS($I$62:$I$161,$K$62:$K$161,$K19,$D$62:$D$161,$H20)=0,"-",SUMIFS($I$62:$I$161,$K$62:$K$161,$K19,$D$62:$D$161,$H20))</f>
        <v>-</v>
      </c>
      <c r="K19" s="43">
        <f>Datos!$E$23</f>
        <v>0</v>
      </c>
      <c r="L19" s="42" t="str">
        <f>IF(SUMIFS($L$62:$L$161,$K$62:$K$161,$K19,$D$62:$D$161,$H20)=0,"-",SUMIFS($L$62:$L$161,$K$62:$K$161,$K19,$D$62:$D$161,$H20))</f>
        <v>-</v>
      </c>
      <c r="M19" s="44" t="str">
        <f>IF(SUMIFS($M$62:$M$161,$K$62:$K$161,$K19,$D$62:$D$161,$H20)=0,"-",SUMIFS($M$62:$M$161,$K$62:$K$161,$K19,$D$62:$D$161,$H20))</f>
        <v>-</v>
      </c>
      <c r="O19" s="618" t="str">
        <f>IF(SUM(J19:J22)=0,"-",SUM(J19:J22))</f>
        <v>-</v>
      </c>
      <c r="P19" s="621" t="str">
        <f>IF(SUM(L19:L22)=0,"-",SUM(L19:L22))</f>
        <v>-</v>
      </c>
      <c r="Q19" s="624" t="str">
        <f>IF(SUM(M19:M22)=0,"-",SUM(M19:M22))</f>
        <v>-</v>
      </c>
    </row>
    <row r="20" spans="2:17" ht="18.899999999999999" customHeight="1" x14ac:dyDescent="0.3">
      <c r="C20" s="628"/>
      <c r="D20" s="444"/>
      <c r="E20" s="627" t="str">
        <f>Datos!$E$27</f>
        <v>Materias Primas</v>
      </c>
      <c r="F20" s="627"/>
      <c r="G20" s="612" t="s">
        <v>25</v>
      </c>
      <c r="H20" s="612" t="str">
        <f>Datos!$D$27</f>
        <v>MP</v>
      </c>
      <c r="I20" s="444"/>
      <c r="J20" s="36" t="str">
        <f>IF(SUMIFS($I$62:$I$161,$K$62:$K$161,$K20,$D$62:$D$161,$H20)=0,"-",SUMIFS($I$62:$I$161,$K$62:$K$161,$K20,$D$62:$D$161,$H20))</f>
        <v>-</v>
      </c>
      <c r="K20" s="37">
        <f>Datos!$E$22</f>
        <v>0.04</v>
      </c>
      <c r="L20" s="36" t="str">
        <f>IF(SUMIFS($L$62:$L$161,$K$62:$K$161,$K20,$D$62:$D$161,$H20)=0,"-",SUMIFS($L$62:$L$161,$K$62:$K$161,$K20,$D$62:$D$161,$H20))</f>
        <v>-</v>
      </c>
      <c r="M20" s="38" t="str">
        <f>IF(SUMIFS($M$62:$M$161,$K$62:$K$161,$K20,$D$62:$D$161,$H20)=0,"-",SUMIFS($M$62:$M$161,$K$62:$K$161,$K20,$D$62:$D$161,$H20))</f>
        <v>-</v>
      </c>
      <c r="O20" s="669"/>
      <c r="P20" s="667"/>
      <c r="Q20" s="668"/>
    </row>
    <row r="21" spans="2:17" ht="18.899999999999999" customHeight="1" x14ac:dyDescent="0.3">
      <c r="C21" s="628"/>
      <c r="D21" s="444"/>
      <c r="E21" s="627"/>
      <c r="F21" s="627"/>
      <c r="G21" s="612"/>
      <c r="H21" s="612"/>
      <c r="I21" s="444"/>
      <c r="J21" s="36" t="str">
        <f>IF(SUMIFS($I$62:$I$161,$K$62:$K$161,$K21,$D$62:$D$161,$H20)=0,"-",SUMIFS($I$62:$I$161,$K$62:$K$161,$K21,$D$62:$D$161,$H20))</f>
        <v>-</v>
      </c>
      <c r="K21" s="37">
        <f>Datos!$E$18</f>
        <v>0.1</v>
      </c>
      <c r="L21" s="36" t="str">
        <f>IF(SUMIFS($L$62:$L$161,$K$62:$K$161,$K21,$D$62:$D$161,$H20)=0,"-",SUMIFS($L$62:$L$161,$K$62:$K$161,$K21,$D$62:$D$161,$H20))</f>
        <v>-</v>
      </c>
      <c r="M21" s="38" t="str">
        <f>IF(SUMIFS($M$62:$M$161,$K$62:$K$161,$K21,$D$62:$D$161,$H20)=0,"-",SUMIFS($M$62:$M$161,$K$62:$K$161,$K21,$D$62:$D$161,$H20))</f>
        <v>-</v>
      </c>
      <c r="O21" s="669"/>
      <c r="P21" s="667"/>
      <c r="Q21" s="668"/>
    </row>
    <row r="22" spans="2:17" ht="18.899999999999999" customHeight="1" x14ac:dyDescent="0.3">
      <c r="C22" s="628"/>
      <c r="D22" s="444"/>
      <c r="I22" s="444"/>
      <c r="J22" s="39" t="str">
        <f>IF(SUMIFS($I$62:$I$161,$K$62:$K$161,$K22,$D$62:$D$161,$H20)=0,"-",SUMIFS($I$62:$I$161,$K$62:$K$161,$K22,$D$62:$D$161,$H20))</f>
        <v>-</v>
      </c>
      <c r="K22" s="40">
        <f>Datos!$E$19</f>
        <v>0.21</v>
      </c>
      <c r="L22" s="39" t="str">
        <f>IF(SUMIFS($L$62:$L$161,$K$62:$K$161,$K22,$D$62:$D$161,$H20)=0,"-",SUMIFS($L$62:$L$161,$K$62:$K$161,$K22,$D$62:$D$161,$H20))</f>
        <v>-</v>
      </c>
      <c r="M22" s="41" t="str">
        <f>IF(SUMIFS($M$62:$M$161,$K$62:$K$161,$K22,$D$62:$D$161,$H20)=0,"-",SUMIFS($M$62:$M$161,$K$62:$K$161,$K22,$D$62:$D$161,$H20))</f>
        <v>-</v>
      </c>
      <c r="O22" s="669"/>
      <c r="P22" s="667"/>
      <c r="Q22" s="668"/>
    </row>
    <row r="23" spans="2:17" ht="18.899999999999999" customHeight="1" x14ac:dyDescent="0.3">
      <c r="C23" s="628"/>
      <c r="D23" s="444"/>
      <c r="E23" s="32"/>
      <c r="F23" s="33"/>
      <c r="G23" s="32"/>
      <c r="H23" s="34"/>
      <c r="I23" s="35"/>
      <c r="J23" s="42" t="str">
        <f>IF(SUMIFS($I$62:$I$161,$K$62:$K$161,$K23,$D$62:$D$161,$H24)=0,"-",SUMIFS($I$62:$I$161,$K$62:$K$161,$K23,$D$62:$D$161,$H24))</f>
        <v>-</v>
      </c>
      <c r="K23" s="43">
        <f>Datos!$E$23</f>
        <v>0</v>
      </c>
      <c r="L23" s="42" t="str">
        <f>IF(SUMIFS($L$62:$L$161,$K$62:$K$161,$K23,$D$62:$D$161,$H24)=0,"-",SUMIFS($L$62:$L$161,$K$62:$K$161,$K23,$D$62:$D$161,$H24))</f>
        <v>-</v>
      </c>
      <c r="M23" s="44" t="str">
        <f>IF(SUMIFS($M$62:$M$161,$K$62:$K$161,$K23,$D$62:$D$161,$H24)=0,"-",SUMIFS($M$62:$M$161,$K$62:$K$161,$K23,$D$62:$D$161,$H24))</f>
        <v>-</v>
      </c>
      <c r="O23" s="618" t="str">
        <f>IF(SUM(J23:J26)=0,"-",SUM(J23:J26))</f>
        <v>-</v>
      </c>
      <c r="P23" s="621" t="str">
        <f>IF(SUM(L23:L26)=0,"-",SUM(L23:L26))</f>
        <v>-</v>
      </c>
      <c r="Q23" s="624" t="str">
        <f>IF(SUM(M23:M26)=0,"-",SUM(M23:M26))</f>
        <v>-</v>
      </c>
    </row>
    <row r="24" spans="2:17" ht="18.899999999999999" customHeight="1" x14ac:dyDescent="0.3">
      <c r="C24" s="628"/>
      <c r="D24" s="444"/>
      <c r="E24" s="627" t="str">
        <f>Datos!$E$28</f>
        <v>Panadería</v>
      </c>
      <c r="F24" s="627"/>
      <c r="G24" s="612" t="s">
        <v>25</v>
      </c>
      <c r="H24" s="612" t="str">
        <f>Datos!$D$28</f>
        <v>P</v>
      </c>
      <c r="I24" s="444"/>
      <c r="J24" s="36" t="str">
        <f>IF(SUMIFS($I$62:$I$161,$K$62:$K$161,$K24,$D$62:$D$161,$H24)=0,"-",SUMIFS($I$62:$I$161,$K$62:$K$161,$K24,$D$62:$D$161,$H24))</f>
        <v>-</v>
      </c>
      <c r="K24" s="37">
        <f>Datos!$E$22</f>
        <v>0.04</v>
      </c>
      <c r="L24" s="36" t="str">
        <f>IF(SUMIFS($L$62:$L$161,$K$62:$K$161,$K24,$D$62:$D$161,$H24)=0,"-",SUMIFS($L$62:$L$161,$K$62:$K$161,$K24,$D$62:$D$161,$H24))</f>
        <v>-</v>
      </c>
      <c r="M24" s="38" t="str">
        <f>IF(SUMIFS($M$62:$M$161,$K$62:$K$161,$K24,$D$62:$D$161,$H24)=0,"-",SUMIFS($M$62:$M$161,$K$62:$K$161,$K24,$D$62:$D$161,$H24))</f>
        <v>-</v>
      </c>
      <c r="O24" s="669"/>
      <c r="P24" s="667"/>
      <c r="Q24" s="668"/>
    </row>
    <row r="25" spans="2:17" ht="18.899999999999999" customHeight="1" x14ac:dyDescent="0.3">
      <c r="C25" s="628"/>
      <c r="D25" s="444"/>
      <c r="E25" s="627"/>
      <c r="F25" s="627"/>
      <c r="G25" s="612"/>
      <c r="H25" s="612"/>
      <c r="I25" s="444"/>
      <c r="J25" s="36" t="str">
        <f>IF(SUMIFS($I$62:$I$161,$K$62:$K$161,$K25,$D$62:$D$161,$H24)=0,"-",SUMIFS($I$62:$I$161,$K$62:$K$161,$K25,$D$62:$D$161,$H24))</f>
        <v>-</v>
      </c>
      <c r="K25" s="37">
        <f>Datos!$E$18</f>
        <v>0.1</v>
      </c>
      <c r="L25" s="36" t="str">
        <f>IF(SUMIFS($L$62:$L$161,$K$62:$K$161,$K25,$D$62:$D$161,$H24)=0,"-",SUMIFS($L$62:$L$161,$K$62:$K$161,$K25,$D$62:$D$161,$H24))</f>
        <v>-</v>
      </c>
      <c r="M25" s="38" t="str">
        <f>IF(SUMIFS($M$62:$M$161,$K$62:$K$161,$K25,$D$62:$D$161,$H24)=0,"-",SUMIFS($M$62:$M$161,$K$62:$K$161,$K25,$D$62:$D$161,$H24))</f>
        <v>-</v>
      </c>
      <c r="O25" s="669"/>
      <c r="P25" s="667"/>
      <c r="Q25" s="668"/>
    </row>
    <row r="26" spans="2:17" ht="18.899999999999999" customHeight="1" x14ac:dyDescent="0.3">
      <c r="C26" s="628"/>
      <c r="D26" s="444"/>
      <c r="F26" s="445"/>
      <c r="I26" s="444"/>
      <c r="J26" s="39" t="str">
        <f>IF(SUMIFS($I$62:$I$161,$K$62:$K$161,$K26,$D$62:$D$161,$H24)=0,"-",SUMIFS($I$62:$I$161,$K$62:$K$161,$K26,$D$62:$D$161,$H24))</f>
        <v>-</v>
      </c>
      <c r="K26" s="40">
        <f>Datos!$E$19</f>
        <v>0.21</v>
      </c>
      <c r="L26" s="39" t="str">
        <f>IF(SUMIFS($L$62:$L$161,$K$62:$K$161,$K26,$D$62:$D$161,$H24)=0,"-",SUMIFS($L$62:$L$161,$K$62:$K$161,$K26,$D$62:$D$161,$H24))</f>
        <v>-</v>
      </c>
      <c r="M26" s="41" t="str">
        <f>IF(SUMIFS($M$62:$M$161,$K$62:$K$161,$K26,$D$62:$D$161,$H24)=0,"-",SUMIFS($M$62:$M$161,$K$62:$K$161,$K26,$D$62:$D$161,$H24))</f>
        <v>-</v>
      </c>
      <c r="O26" s="669"/>
      <c r="P26" s="667"/>
      <c r="Q26" s="668"/>
    </row>
    <row r="27" spans="2:17" ht="18.899999999999999" customHeight="1" x14ac:dyDescent="0.3">
      <c r="C27" s="628"/>
      <c r="D27" s="444"/>
      <c r="E27" s="32"/>
      <c r="F27" s="33"/>
      <c r="G27" s="32"/>
      <c r="H27" s="34"/>
      <c r="I27" s="35"/>
      <c r="J27" s="42" t="str">
        <f>IF(SUMIFS($I$62:$I$161,$K$62:$K$161,$K27,$D$62:$D$161,$H28)=0,"-",SUMIFS($I$62:$I$161,$K$62:$K$161,$K27,$D$62:$D$161,$H28))</f>
        <v>-</v>
      </c>
      <c r="K27" s="43">
        <f>Datos!$E$23</f>
        <v>0</v>
      </c>
      <c r="L27" s="42" t="str">
        <f>IF(SUMIFS($L$62:$L$161,$K$62:$K$161,$K27,$D$62:$D$161,$H28)=0,"-",SUMIFS($L$62:$L$161,$K$62:$K$161,$K27,$D$62:$D$161,$H28))</f>
        <v>-</v>
      </c>
      <c r="M27" s="44" t="str">
        <f>IF(SUMIFS($M$62:$M$161,$K$62:$K$161,$K27,$D$62:$D$161,$H28)=0,"-",SUMIFS($M$62:$M$161,$K$62:$K$161,$K27,$D$62:$D$161,$H28))</f>
        <v>-</v>
      </c>
      <c r="O27" s="618" t="str">
        <f>IF(SUM(J27:J30)=0,"-",SUM(J27:J30))</f>
        <v>-</v>
      </c>
      <c r="P27" s="621" t="str">
        <f>IF(SUM(L27:L30)=0,"-",SUM(L27:L30))</f>
        <v>-</v>
      </c>
      <c r="Q27" s="624" t="str">
        <f>IF(SUM(M27:M30)=0,"-",SUM(M27:M30))</f>
        <v>-</v>
      </c>
    </row>
    <row r="28" spans="2:17" ht="18.899999999999999" customHeight="1" x14ac:dyDescent="0.3">
      <c r="C28" s="628"/>
      <c r="D28" s="444"/>
      <c r="E28" s="627" t="str">
        <f>Datos!$E$29</f>
        <v>Bebidas</v>
      </c>
      <c r="F28" s="627"/>
      <c r="G28" s="612" t="s">
        <v>25</v>
      </c>
      <c r="H28" s="612" t="str">
        <f>Datos!$D$29</f>
        <v>B</v>
      </c>
      <c r="I28" s="444"/>
      <c r="J28" s="36" t="str">
        <f>IF(SUMIFS($I$62:$I$161,$K$62:$K$161,$K28,$D$62:$D$161,$H28)=0,"-",SUMIFS($I$62:$I$161,$K$62:$K$161,$K28,$D$62:$D$161,$H28))</f>
        <v>-</v>
      </c>
      <c r="K28" s="37">
        <f>Datos!$E$22</f>
        <v>0.04</v>
      </c>
      <c r="L28" s="36" t="str">
        <f>IF(SUMIFS($L$62:$L$161,$K$62:$K$161,$K28,$D$62:$D$161,$H28)=0,"-",SUMIFS($L$62:$L$161,$K$62:$K$161,$K28,$D$62:$D$161,$H28))</f>
        <v>-</v>
      </c>
      <c r="M28" s="38" t="str">
        <f>IF(SUMIFS($M$62:$M$161,$K$62:$K$161,$K28,$D$62:$D$161,$H28)=0,"-",SUMIFS($M$62:$M$161,$K$62:$K$161,$K28,$D$62:$D$161,$H28))</f>
        <v>-</v>
      </c>
      <c r="O28" s="669"/>
      <c r="P28" s="667"/>
      <c r="Q28" s="668"/>
    </row>
    <row r="29" spans="2:17" ht="18.899999999999999" customHeight="1" x14ac:dyDescent="0.3">
      <c r="C29" s="628"/>
      <c r="D29" s="444"/>
      <c r="E29" s="627"/>
      <c r="F29" s="627"/>
      <c r="G29" s="612"/>
      <c r="H29" s="612"/>
      <c r="I29" s="444"/>
      <c r="J29" s="36" t="str">
        <f>IF(SUMIFS($I$62:$I$161,$K$62:$K$161,$K29,$D$62:$D$161,$H28)=0,"-",SUMIFS($I$62:$I$161,$K$62:$K$161,$K29,$D$62:$D$161,$H28))</f>
        <v>-</v>
      </c>
      <c r="K29" s="37">
        <f>Datos!$E$18</f>
        <v>0.1</v>
      </c>
      <c r="L29" s="36" t="str">
        <f>IF(SUMIFS($L$62:$L$161,$K$62:$K$161,$K29,$D$62:$D$161,$H28)=0,"-",SUMIFS($L$62:$L$161,$K$62:$K$161,$K29,$D$62:$D$161,$H28))</f>
        <v>-</v>
      </c>
      <c r="M29" s="38" t="str">
        <f>IF(SUMIFS($M$62:$M$161,$K$62:$K$161,$K29,$D$62:$D$161,$H28)=0,"-",SUMIFS($M$62:$M$161,$K$62:$K$161,$K29,$D$62:$D$161,$H28))</f>
        <v>-</v>
      </c>
      <c r="O29" s="669"/>
      <c r="P29" s="667"/>
      <c r="Q29" s="668"/>
    </row>
    <row r="30" spans="2:17" ht="18.899999999999999" customHeight="1" x14ac:dyDescent="0.3">
      <c r="C30" s="628"/>
      <c r="D30" s="444"/>
      <c r="F30" s="445"/>
      <c r="I30" s="444"/>
      <c r="J30" s="39" t="str">
        <f>IF(SUMIFS($I$62:$I$161,$K$62:$K$161,$K30,$D$62:$D$161,$H28)=0,"-",SUMIFS($I$62:$I$161,$K$62:$K$161,$K30,$D$62:$D$161,$H28))</f>
        <v>-</v>
      </c>
      <c r="K30" s="40">
        <f>Datos!$E$19</f>
        <v>0.21</v>
      </c>
      <c r="L30" s="39" t="str">
        <f>IF(SUMIFS($L$62:$L$161,$K$62:$K$161,$K30,$D$62:$D$161,$H28)=0,"-",SUMIFS($L$62:$L$161,$K$62:$K$161,$K30,$D$62:$D$161,$H28))</f>
        <v>-</v>
      </c>
      <c r="M30" s="41" t="str">
        <f>IF(SUMIFS($M$62:$M$161,$K$62:$K$161,$K30,$D$62:$D$161,$H28)=0,"-",SUMIFS($M$62:$M$161,$K$62:$K$161,$K30,$D$62:$D$161,$H28))</f>
        <v>-</v>
      </c>
      <c r="O30" s="669"/>
      <c r="P30" s="667"/>
      <c r="Q30" s="668"/>
    </row>
    <row r="31" spans="2:17" ht="18.899999999999999" customHeight="1" x14ac:dyDescent="0.3">
      <c r="C31" s="628"/>
      <c r="D31" s="444"/>
      <c r="E31" s="32"/>
      <c r="F31" s="33"/>
      <c r="G31" s="32"/>
      <c r="H31" s="34"/>
      <c r="I31" s="35"/>
      <c r="J31" s="42" t="str">
        <f>IF(SUMIFS($I$62:$I$161,$K$62:$K$161,$K31,$D$62:$D$161,$H32)=0,"-",SUMIFS($I$62:$I$161,$K$62:$K$161,$K31,$D$62:$D$161,$H32))</f>
        <v>-</v>
      </c>
      <c r="K31" s="43">
        <f>Datos!$E$23</f>
        <v>0</v>
      </c>
      <c r="L31" s="42" t="str">
        <f>IF(SUMIFS($L$62:$L$161,$K$62:$K$161,$K31,$D$62:$D$161,$H32)=0,"-",SUMIFS($L$62:$L$161,$K$62:$K$161,$K31,$D$62:$D$161,$H32))</f>
        <v>-</v>
      </c>
      <c r="M31" s="44" t="str">
        <f>IF(SUMIFS($M$62:$M$161,$K$62:$K$161,$K31,$D$62:$D$161,$H32)=0,"-",SUMIFS($M$62:$M$161,$K$62:$K$161,$K31,$D$62:$D$161,$H32))</f>
        <v>-</v>
      </c>
      <c r="O31" s="618" t="str">
        <f>IF(SUM(J31:J34)=0,"-",SUM(J31:J34))</f>
        <v>-</v>
      </c>
      <c r="P31" s="621" t="str">
        <f>IF(SUM(L31:L34)=0,"-",SUM(L31:L34))</f>
        <v>-</v>
      </c>
      <c r="Q31" s="624" t="str">
        <f>IF(SUM(M31:M34)=0,"-",SUM(M31:M34))</f>
        <v>-</v>
      </c>
    </row>
    <row r="32" spans="2:17" ht="18.899999999999999" customHeight="1" x14ac:dyDescent="0.3">
      <c r="C32" s="628"/>
      <c r="D32" s="444"/>
      <c r="E32" s="627" t="str">
        <f>Datos!$E$30</f>
        <v>Envases</v>
      </c>
      <c r="F32" s="627"/>
      <c r="G32" s="612" t="s">
        <v>25</v>
      </c>
      <c r="H32" s="612" t="str">
        <f>Datos!$D$30</f>
        <v>E</v>
      </c>
      <c r="I32" s="444"/>
      <c r="J32" s="36" t="str">
        <f>IF(SUMIFS($I$62:$I$161,$K$62:$K$161,$K32,$D$62:$D$161,$H32)=0,"-",SUMIFS($I$62:$I$161,$K$62:$K$161,$K32,$D$62:$D$161,$H32))</f>
        <v>-</v>
      </c>
      <c r="K32" s="37">
        <f>Datos!$E$22</f>
        <v>0.04</v>
      </c>
      <c r="L32" s="36" t="str">
        <f>IF(SUMIFS($L$62:$L$161,$K$62:$K$161,$K32,$D$62:$D$161,$H32)=0,"-",SUMIFS($L$62:$L$161,$K$62:$K$161,$K32,$D$62:$D$161,$H32))</f>
        <v>-</v>
      </c>
      <c r="M32" s="38" t="str">
        <f>IF(SUMIFS($M$62:$M$161,$K$62:$K$161,$K32,$D$62:$D$161,$H32)=0,"-",SUMIFS($M$62:$M$161,$K$62:$K$161,$K32,$D$62:$D$161,$H32))</f>
        <v>-</v>
      </c>
      <c r="O32" s="669"/>
      <c r="P32" s="667"/>
      <c r="Q32" s="668"/>
    </row>
    <row r="33" spans="2:17" ht="18.899999999999999" customHeight="1" x14ac:dyDescent="0.3">
      <c r="C33" s="628"/>
      <c r="D33" s="444"/>
      <c r="E33" s="627"/>
      <c r="F33" s="627"/>
      <c r="G33" s="612"/>
      <c r="H33" s="612"/>
      <c r="I33" s="444"/>
      <c r="J33" s="36" t="str">
        <f>IF(SUMIFS($I$62:$I$161,$K$62:$K$161,$K33,$D$62:$D$161,$H32)=0,"-",SUMIFS($I$62:$I$161,$K$62:$K$161,$K33,$D$62:$D$161,$H32))</f>
        <v>-</v>
      </c>
      <c r="K33" s="37">
        <f>Datos!$E$18</f>
        <v>0.1</v>
      </c>
      <c r="L33" s="36" t="str">
        <f>IF(SUMIFS($L$62:$L$161,$K$62:$K$161,$K33,$D$62:$D$161,$H32)=0,"-",SUMIFS($L$62:$L$161,$K$62:$K$161,$K33,$D$62:$D$161,$H32))</f>
        <v>-</v>
      </c>
      <c r="M33" s="38" t="str">
        <f>IF(SUMIFS($M$62:$M$161,$K$62:$K$161,$K33,$D$62:$D$161,$H32)=0,"-",SUMIFS($M$62:$M$161,$K$62:$K$161,$K33,$D$62:$D$161,$H32))</f>
        <v>-</v>
      </c>
      <c r="O33" s="669"/>
      <c r="P33" s="667"/>
      <c r="Q33" s="668"/>
    </row>
    <row r="34" spans="2:17" ht="18.899999999999999" customHeight="1" x14ac:dyDescent="0.3">
      <c r="C34" s="628"/>
      <c r="D34" s="444"/>
      <c r="F34" s="445"/>
      <c r="I34" s="444"/>
      <c r="J34" s="39" t="str">
        <f>IF(SUMIFS($I$62:$I$161,$K$62:$K$161,$K34,$D$62:$D$161,$H32)=0,"-",SUMIFS($I$62:$I$161,$K$62:$K$161,$K34,$D$62:$D$161,$H32))</f>
        <v>-</v>
      </c>
      <c r="K34" s="40">
        <f>Datos!$E$19</f>
        <v>0.21</v>
      </c>
      <c r="L34" s="39" t="str">
        <f>IF(SUMIFS($L$62:$L$161,$K$62:$K$161,$K34,$D$62:$D$161,$H32)=0,"-",SUMIFS($L$62:$L$161,$K$62:$K$161,$K34,$D$62:$D$161,$H32))</f>
        <v>-</v>
      </c>
      <c r="M34" s="41" t="str">
        <f>IF(SUMIFS($M$62:$M$161,$K$62:$K$161,$K34,$D$62:$D$161,$H32)=0,"-",SUMIFS($M$62:$M$161,$K$62:$K$161,$K34,$D$62:$D$161,$H32))</f>
        <v>-</v>
      </c>
      <c r="O34" s="669"/>
      <c r="P34" s="667"/>
      <c r="Q34" s="668"/>
    </row>
    <row r="35" spans="2:17" ht="18.899999999999999" customHeight="1" x14ac:dyDescent="0.3">
      <c r="C35" s="628"/>
      <c r="D35" s="444"/>
      <c r="E35" s="32"/>
      <c r="F35" s="33"/>
      <c r="G35" s="32"/>
      <c r="H35" s="34"/>
      <c r="I35" s="35"/>
      <c r="J35" s="42" t="str">
        <f>IF(SUMIFS($I$62:$I$161,$K$62:$K$161,$K35,$D$62:$D$161,$H36)=0,"-",SUMIFS($I$62:$I$161,$K$62:$K$161,$K35,$D$62:$D$161,$H36))</f>
        <v>-</v>
      </c>
      <c r="K35" s="43">
        <f>Datos!$E$23</f>
        <v>0</v>
      </c>
      <c r="L35" s="42" t="str">
        <f>IF(SUMIFS($L$62:$L$161,$K$62:$K$161,$K35,$D$62:$D$161,$H36)=0,"-",SUMIFS($L$62:$L$161,$K$62:$K$161,$K35,$D$62:$D$161,$H36))</f>
        <v>-</v>
      </c>
      <c r="M35" s="44" t="str">
        <f>IF(SUMIFS($M$62:$M$161,$K$62:$K$161,$K35,$D$62:$D$161,$H36)=0,"-",SUMIFS($M$62:$M$161,$K$62:$K$161,$K35,$D$62:$D$161,$H36))</f>
        <v>-</v>
      </c>
      <c r="O35" s="618" t="str">
        <f>IF(SUM(J35:J38)=0,"-",SUM(J35:J38))</f>
        <v>-</v>
      </c>
      <c r="P35" s="621" t="str">
        <f>IF(SUM(L35:L38)=0,"-",SUM(L35:L38))</f>
        <v>-</v>
      </c>
      <c r="Q35" s="624" t="str">
        <f>IF(SUM(M35:M38)=0,"-",SUM(M35:M38))</f>
        <v>-</v>
      </c>
    </row>
    <row r="36" spans="2:17" ht="18.899999999999999" customHeight="1" x14ac:dyDescent="0.3">
      <c r="C36" s="628"/>
      <c r="D36" s="444"/>
      <c r="E36" s="627" t="str">
        <f>Datos!$E$31</f>
        <v>Decoración</v>
      </c>
      <c r="F36" s="627"/>
      <c r="G36" s="612" t="s">
        <v>25</v>
      </c>
      <c r="H36" s="612" t="str">
        <f>Datos!$D$31</f>
        <v>D</v>
      </c>
      <c r="I36" s="444"/>
      <c r="J36" s="36" t="str">
        <f>IF(SUMIFS($I$62:$I$161,$K$62:$K$161,$K36,$D$62:$D$161,$H36)=0,"-",SUMIFS($I$62:$I$161,$K$62:$K$161,$K36,$D$62:$D$161,$H36))</f>
        <v>-</v>
      </c>
      <c r="K36" s="37">
        <f>Datos!$E$22</f>
        <v>0.04</v>
      </c>
      <c r="L36" s="36" t="str">
        <f>IF(SUMIFS($L$62:$L$161,$K$62:$K$161,$K36,$D$62:$D$161,$H36)=0,"-",SUMIFS($L$62:$L$161,$K$62:$K$161,$K36,$D$62:$D$161,$H36))</f>
        <v>-</v>
      </c>
      <c r="M36" s="38" t="str">
        <f>IF(SUMIFS($M$62:$M$161,$K$62:$K$161,$K36,$D$62:$D$161,$H36)=0,"-",SUMIFS($M$62:$M$161,$K$62:$K$161,$K36,$D$62:$D$161,$H36))</f>
        <v>-</v>
      </c>
      <c r="O36" s="669"/>
      <c r="P36" s="667"/>
      <c r="Q36" s="668"/>
    </row>
    <row r="37" spans="2:17" ht="18.899999999999999" customHeight="1" x14ac:dyDescent="0.3">
      <c r="C37" s="628"/>
      <c r="D37" s="444"/>
      <c r="E37" s="627"/>
      <c r="F37" s="627"/>
      <c r="G37" s="612"/>
      <c r="H37" s="612"/>
      <c r="I37" s="444"/>
      <c r="J37" s="36" t="str">
        <f>IF(SUMIFS($I$62:$I$161,$K$62:$K$161,$K37,$D$62:$D$161,$H36)=0,"-",SUMIFS($I$62:$I$161,$K$62:$K$161,$K37,$D$62:$D$161,$H36))</f>
        <v>-</v>
      </c>
      <c r="K37" s="37">
        <f>Datos!$E$18</f>
        <v>0.1</v>
      </c>
      <c r="L37" s="36" t="str">
        <f>IF(SUMIFS($L$62:$L$161,$K$62:$K$161,$K37,$D$62:$D$161,$H36)=0,"-",SUMIFS($L$62:$L$161,$K$62:$K$161,$K37,$D$62:$D$161,$H36))</f>
        <v>-</v>
      </c>
      <c r="M37" s="38" t="str">
        <f>IF(SUMIFS($M$62:$M$161,$K$62:$K$161,$K37,$D$62:$D$161,$H36)=0,"-",SUMIFS($M$62:$M$161,$K$62:$K$161,$K37,$D$62:$D$161,$H36))</f>
        <v>-</v>
      </c>
      <c r="O37" s="669"/>
      <c r="P37" s="667"/>
      <c r="Q37" s="668"/>
    </row>
    <row r="38" spans="2:17" ht="18.899999999999999" customHeight="1" x14ac:dyDescent="0.3">
      <c r="C38" s="628"/>
      <c r="D38" s="444"/>
      <c r="F38" s="445"/>
      <c r="I38" s="444"/>
      <c r="J38" s="39" t="str">
        <f>IF(SUMIFS($I$62:$I$161,$K$62:$K$161,$K38,$D$62:$D$161,$H36)=0,"-",SUMIFS($I$62:$I$161,$K$62:$K$161,$K38,$D$62:$D$161,$H36))</f>
        <v>-</v>
      </c>
      <c r="K38" s="40">
        <f>Datos!$E$19</f>
        <v>0.21</v>
      </c>
      <c r="L38" s="39" t="str">
        <f>IF(SUMIFS($L$62:$L$161,$K$62:$K$161,$K38,$D$62:$D$161,$H36)=0,"-",SUMIFS($L$62:$L$161,$K$62:$K$161,$K38,$D$62:$D$161,$H36))</f>
        <v>-</v>
      </c>
      <c r="M38" s="41" t="str">
        <f>IF(SUMIFS($M$62:$M$161,$K$62:$K$161,$K38,$D$62:$D$161,$H36)=0,"-",SUMIFS($M$62:$M$161,$K$62:$K$161,$K38,$D$62:$D$161,$H36))</f>
        <v>-</v>
      </c>
      <c r="O38" s="669"/>
      <c r="P38" s="667"/>
      <c r="Q38" s="668"/>
    </row>
    <row r="39" spans="2:17" ht="18.899999999999999" customHeight="1" x14ac:dyDescent="0.3">
      <c r="C39" s="628"/>
      <c r="D39" s="444"/>
      <c r="E39" s="32"/>
      <c r="F39" s="33"/>
      <c r="G39" s="32"/>
      <c r="H39" s="34"/>
      <c r="I39" s="35"/>
      <c r="J39" s="42" t="str">
        <f>IF(SUMIFS($I$62:$I$161,$K$62:$K$161,$K39,$D$62:$D$161,$H40)=0,"-",SUMIFS($I$62:$I$161,$K$62:$K$161,$K39,$D$62:$D$161,$H40))</f>
        <v>-</v>
      </c>
      <c r="K39" s="43">
        <f>Datos!$E$23</f>
        <v>0</v>
      </c>
      <c r="L39" s="42" t="str">
        <f>IF(SUMIFS($L$62:$L$161,$K$62:$K$161,$K39,$D$62:$D$161,$H40)=0,"-",SUMIFS($L$62:$L$161,$K$62:$K$161,$K39,$D$62:$D$161,$H40))</f>
        <v>-</v>
      </c>
      <c r="M39" s="44" t="str">
        <f>IF(SUMIFS($M$62:$M$161,$K$62:$K$161,$K39,$D$62:$D$161,$H40)=0,"-",SUMIFS($M$62:$M$161,$K$62:$K$161,$K39,$D$62:$D$161,$H40))</f>
        <v>-</v>
      </c>
      <c r="O39" s="618" t="str">
        <f>IF(SUM(J39:J42)=0,"-",SUM(J39:J42))</f>
        <v>-</v>
      </c>
      <c r="P39" s="621" t="str">
        <f>IF(SUM(L39:L42)=0,"-",SUM(L39:L42))</f>
        <v>-</v>
      </c>
      <c r="Q39" s="624" t="str">
        <f>IF(SUM(M39:M42)=0,"-",SUM(M39:M42))</f>
        <v>-</v>
      </c>
    </row>
    <row r="40" spans="2:17" ht="18.899999999999999" customHeight="1" x14ac:dyDescent="0.3">
      <c r="C40" s="628"/>
      <c r="D40" s="444"/>
      <c r="E40" s="627" t="str">
        <f>Datos!$E$32</f>
        <v>Maq. y Utensilios</v>
      </c>
      <c r="F40" s="627"/>
      <c r="G40" s="612" t="s">
        <v>25</v>
      </c>
      <c r="H40" s="612" t="str">
        <f>Datos!$D$32</f>
        <v>U</v>
      </c>
      <c r="I40" s="444"/>
      <c r="J40" s="36" t="str">
        <f>IF(SUMIFS($I$62:$I$161,$K$62:$K$161,$K40,$D$62:$D$161,$H40)=0,"-",SUMIFS($I$62:$I$161,$K$62:$K$161,$K40,$D$62:$D$161,$H40))</f>
        <v>-</v>
      </c>
      <c r="K40" s="37">
        <f>Datos!$E$22</f>
        <v>0.04</v>
      </c>
      <c r="L40" s="36" t="str">
        <f>IF(SUMIFS($L$62:$L$161,$K$62:$K$161,$K40,$D$62:$D$161,$H40)=0,"-",SUMIFS($L$62:$L$161,$K$62:$K$161,$K40,$D$62:$D$161,$H40))</f>
        <v>-</v>
      </c>
      <c r="M40" s="38" t="str">
        <f>IF(SUMIFS($M$62:$M$161,$K$62:$K$161,$K40,$D$62:$D$161,$H40)=0,"-",SUMIFS($M$62:$M$161,$K$62:$K$161,$K40,$D$62:$D$161,$H40))</f>
        <v>-</v>
      </c>
      <c r="O40" s="669"/>
      <c r="P40" s="667"/>
      <c r="Q40" s="668"/>
    </row>
    <row r="41" spans="2:17" ht="18.899999999999999" customHeight="1" x14ac:dyDescent="0.3">
      <c r="C41" s="628"/>
      <c r="D41" s="444"/>
      <c r="E41" s="627"/>
      <c r="F41" s="627"/>
      <c r="G41" s="612"/>
      <c r="H41" s="612"/>
      <c r="I41" s="444"/>
      <c r="J41" s="36" t="str">
        <f>IF(SUMIFS($I$62:$I$161,$K$62:$K$161,$K41,$D$62:$D$161,$H40)=0,"-",SUMIFS($I$62:$I$161,$K$62:$K$161,$K41,$D$62:$D$161,$H40))</f>
        <v>-</v>
      </c>
      <c r="K41" s="37">
        <f>Datos!$E$18</f>
        <v>0.1</v>
      </c>
      <c r="L41" s="36" t="str">
        <f>IF(SUMIFS($L$62:$L$161,$K$62:$K$161,$K41,$D$62:$D$161,$H40)=0,"-",SUMIFS($L$62:$L$161,$K$62:$K$161,$K41,$D$62:$D$161,$H40))</f>
        <v>-</v>
      </c>
      <c r="M41" s="38" t="str">
        <f>IF(SUMIFS($M$62:$M$161,$K$62:$K$161,$K41,$D$62:$D$161,$H40)=0,"-",SUMIFS($M$62:$M$161,$K$62:$K$161,$K41,$D$62:$D$161,$H40))</f>
        <v>-</v>
      </c>
      <c r="O41" s="669"/>
      <c r="P41" s="667"/>
      <c r="Q41" s="668"/>
    </row>
    <row r="42" spans="2:17" ht="18.899999999999999" customHeight="1" x14ac:dyDescent="0.3">
      <c r="C42" s="628"/>
      <c r="D42" s="444"/>
      <c r="F42" s="445"/>
      <c r="I42" s="444"/>
      <c r="J42" s="39" t="str">
        <f>IF(SUMIFS($I$62:$I$161,$K$62:$K$161,$K42,$D$62:$D$161,$H40)=0,"-",SUMIFS($I$62:$I$161,$K$62:$K$161,$K42,$D$62:$D$161,$H40))</f>
        <v>-</v>
      </c>
      <c r="K42" s="40">
        <f>Datos!$E$19</f>
        <v>0.21</v>
      </c>
      <c r="L42" s="39" t="str">
        <f>IF(SUMIFS($L$62:$L$161,$K$62:$K$161,$K42,$D$62:$D$161,$H40)=0,"-",SUMIFS($L$62:$L$161,$K$62:$K$161,$K42,$D$62:$D$161,$H40))</f>
        <v>-</v>
      </c>
      <c r="M42" s="41" t="str">
        <f>IF(SUMIFS($M$62:$M$161,$K$62:$K$161,$K42,$D$62:$D$161,$H40)=0,"-",SUMIFS($M$62:$M$161,$K$62:$K$161,$K42,$D$62:$D$161,$H40))</f>
        <v>-</v>
      </c>
      <c r="O42" s="669"/>
      <c r="P42" s="667"/>
      <c r="Q42" s="668"/>
    </row>
    <row r="43" spans="2:17" ht="18.899999999999999" customHeight="1" x14ac:dyDescent="0.3">
      <c r="C43" s="628"/>
      <c r="D43" s="444"/>
      <c r="E43" s="32"/>
      <c r="F43" s="33"/>
      <c r="G43" s="32"/>
      <c r="H43" s="34"/>
      <c r="I43" s="35"/>
      <c r="J43" s="42" t="str">
        <f>IF(SUMIFS($I$62:$I$161,$K$62:$K$161,$K43,$D$62:$D$161,$H44)=0,"-",SUMIFS($I$62:$I$161,$K$62:$K$161,$K43,$D$62:$D$161,$H44))</f>
        <v>-</v>
      </c>
      <c r="K43" s="43">
        <f>Datos!$E$23</f>
        <v>0</v>
      </c>
      <c r="L43" s="42" t="str">
        <f>IF(SUMIFS($L$62:$L$161,$K$62:$K$161,$K43,$D$62:$D$161,$H44)=0,"-",SUMIFS($L$62:$L$161,$K$62:$K$161,$K43,$D$62:$D$161,$H44))</f>
        <v>-</v>
      </c>
      <c r="M43" s="44" t="str">
        <f>IF(SUMIFS($M$62:$M$161,$K$62:$K$161,$K43,$D$62:$D$161,$H44)=0,"-",SUMIFS($M$62:$M$161,$K$62:$K$161,$K43,$D$62:$D$161,$H44))</f>
        <v>-</v>
      </c>
      <c r="O43" s="618" t="str">
        <f>IF(SUM(J43:J46)=0,"-",SUM(J43:J46))</f>
        <v>-</v>
      </c>
      <c r="P43" s="621" t="str">
        <f>IF(SUM(L43:L46)=0,"-",SUM(L43:L46))</f>
        <v>-</v>
      </c>
      <c r="Q43" s="624" t="str">
        <f>IF(SUM(M43:M46)=0,"-",SUM(M43:M46))</f>
        <v>-</v>
      </c>
    </row>
    <row r="44" spans="2:17" ht="18.899999999999999" customHeight="1" x14ac:dyDescent="0.3">
      <c r="C44" s="628"/>
      <c r="D44" s="444"/>
      <c r="E44" s="627" t="str">
        <f>Datos!$E$33</f>
        <v>Gastos V.Zotz</v>
      </c>
      <c r="F44" s="627"/>
      <c r="G44" s="612" t="s">
        <v>25</v>
      </c>
      <c r="H44" s="612" t="str">
        <f>Datos!$D$33</f>
        <v>V</v>
      </c>
      <c r="I44" s="444"/>
      <c r="J44" s="36" t="str">
        <f>IF(SUMIFS($I$62:$I$161,$K$62:$K$161,$K44,$D$62:$D$161,$H44)=0,"-",SUMIFS($I$62:$I$161,$K$62:$K$161,$K44,$D$62:$D$161,$H44))</f>
        <v>-</v>
      </c>
      <c r="K44" s="37">
        <f>Datos!$E$22</f>
        <v>0.04</v>
      </c>
      <c r="L44" s="36" t="str">
        <f>IF(SUMIFS($L$62:$L$161,$K$62:$K$161,$K44,$D$62:$D$161,$H44)=0,"-",SUMIFS($L$62:$L$161,$K$62:$K$161,$K44,$D$62:$D$161,$H44))</f>
        <v>-</v>
      </c>
      <c r="M44" s="38" t="str">
        <f>IF(SUMIFS($M$62:$M$161,$K$62:$K$161,$K44,$D$62:$D$161,$H44)=0,"-",SUMIFS($M$62:$M$161,$K$62:$K$161,$K44,$D$62:$D$161,$H44))</f>
        <v>-</v>
      </c>
      <c r="O44" s="669"/>
      <c r="P44" s="667"/>
      <c r="Q44" s="668"/>
    </row>
    <row r="45" spans="2:17" ht="18.899999999999999" customHeight="1" x14ac:dyDescent="0.3">
      <c r="C45" s="628"/>
      <c r="D45" s="444"/>
      <c r="E45" s="627"/>
      <c r="F45" s="627"/>
      <c r="G45" s="612"/>
      <c r="H45" s="612"/>
      <c r="I45" s="444"/>
      <c r="J45" s="36" t="str">
        <f>IF(SUMIFS($I$62:$I$161,$K$62:$K$161,$K45,$D$62:$D$161,$H44)=0,"-",SUMIFS($I$62:$I$161,$K$62:$K$161,$K45,$D$62:$D$161,$H44))</f>
        <v>-</v>
      </c>
      <c r="K45" s="37">
        <f>Datos!$E$18</f>
        <v>0.1</v>
      </c>
      <c r="L45" s="36" t="str">
        <f>IF(SUMIFS($L$62:$L$161,$K$62:$K$161,$K45,$D$62:$D$161,$H44)=0,"-",SUMIFS($L$62:$L$161,$K$62:$K$161,$K45,$D$62:$D$161,$H44))</f>
        <v>-</v>
      </c>
      <c r="M45" s="38" t="str">
        <f>IF(SUMIFS($M$62:$M$161,$K$62:$K$161,$K45,$D$62:$D$161,$H44)=0,"-",SUMIFS($M$62:$M$161,$K$62:$K$161,$K45,$D$62:$D$161,$H44))</f>
        <v>-</v>
      </c>
      <c r="O45" s="669"/>
      <c r="P45" s="667"/>
      <c r="Q45" s="668"/>
    </row>
    <row r="46" spans="2:17" ht="18.899999999999999" customHeight="1" x14ac:dyDescent="0.3">
      <c r="C46" s="628"/>
      <c r="D46" s="444"/>
      <c r="E46" s="45"/>
      <c r="F46" s="46"/>
      <c r="G46" s="45"/>
      <c r="H46" s="47"/>
      <c r="I46" s="48"/>
      <c r="J46" s="49" t="str">
        <f>IF(SUMIFS($I$62:$I$161,$K$62:$K$161,$K46,$D$62:$D$161,$H44)=0,"-",SUMIFS($I$62:$I$161,$K$62:$K$161,$K46,$D$62:$D$161,$H44))</f>
        <v>-</v>
      </c>
      <c r="K46" s="50">
        <f>Datos!$E$19</f>
        <v>0.21</v>
      </c>
      <c r="L46" s="49" t="str">
        <f>IF(SUMIFS($L$62:$L$161,$K$62:$K$161,$K46,$D$62:$D$161,$H44)=0,"-",SUMIFS($L$62:$L$161,$K$62:$K$161,$K46,$D$62:$D$161,$H44))</f>
        <v>-</v>
      </c>
      <c r="M46" s="51" t="str">
        <f>IF(SUMIFS($M$62:$M$161,$K$62:$K$161,$K46,$D$62:$D$161,$H44)=0,"-",SUMIFS($M$62:$M$161,$K$62:$K$161,$K46,$D$62:$D$161,$H44))</f>
        <v>-</v>
      </c>
      <c r="O46" s="669"/>
      <c r="P46" s="667"/>
      <c r="Q46" s="668"/>
    </row>
    <row r="47" spans="2:17" ht="15" thickBot="1" x14ac:dyDescent="0.35">
      <c r="O47" s="52"/>
      <c r="P47" s="52"/>
    </row>
    <row r="48" spans="2:17" ht="9" customHeight="1" thickTop="1" thickBot="1" x14ac:dyDescent="0.35">
      <c r="B48" s="56"/>
      <c r="C48" s="26"/>
      <c r="D48" s="27"/>
      <c r="E48" s="28"/>
      <c r="F48" s="27"/>
      <c r="G48" s="28"/>
      <c r="H48" s="29"/>
      <c r="I48" s="28"/>
      <c r="J48" s="27"/>
      <c r="K48" s="30"/>
      <c r="L48" s="30"/>
      <c r="M48" s="30"/>
      <c r="O48" s="52"/>
      <c r="P48" s="52"/>
    </row>
    <row r="49" spans="1:17" ht="15" thickTop="1" x14ac:dyDescent="0.3">
      <c r="O49" s="52"/>
      <c r="P49" s="52"/>
    </row>
    <row r="50" spans="1:17" ht="22.2" x14ac:dyDescent="0.3">
      <c r="C50" s="445" t="s">
        <v>24</v>
      </c>
      <c r="D50" s="444"/>
      <c r="F50" s="445" t="s">
        <v>25</v>
      </c>
      <c r="J50" s="23" t="str">
        <f>IF(SUM(J19:J46)=0,"-",SUM(J19:J46))</f>
        <v>-</v>
      </c>
      <c r="K50" s="24" t="s">
        <v>25</v>
      </c>
      <c r="L50" s="23" t="str">
        <f>IF(SUM(L19:L46)=0,"-",SUM(L19:L46))</f>
        <v>-</v>
      </c>
      <c r="M50" s="25" t="str">
        <f>IF(SUM(M19:M46)=0,"-",SUM(M19:M46))</f>
        <v>-</v>
      </c>
      <c r="O50" s="53" t="str">
        <f>IF(SUM(O19:O46)=0,"-",SUM(O19:O46))</f>
        <v>-</v>
      </c>
      <c r="P50" s="54" t="str">
        <f>IF(SUM(P19:P46)=0,"-",SUM(P19:P46))</f>
        <v>-</v>
      </c>
      <c r="Q50" s="55" t="str">
        <f>IF(SUM(Q19:Q46)=0,"-",SUM(Q19:Q46))</f>
        <v>-</v>
      </c>
    </row>
    <row r="51" spans="1:17" ht="15" thickBot="1" x14ac:dyDescent="0.35"/>
    <row r="52" spans="1:17" ht="9" customHeight="1" thickTop="1" thickBot="1" x14ac:dyDescent="0.35">
      <c r="B52" s="56"/>
      <c r="C52" s="26"/>
      <c r="D52" s="27"/>
      <c r="E52" s="28"/>
      <c r="F52" s="27"/>
      <c r="G52" s="28"/>
      <c r="H52" s="29"/>
      <c r="I52" s="28"/>
      <c r="J52" s="27"/>
      <c r="K52" s="30"/>
      <c r="L52" s="30"/>
      <c r="M52" s="30"/>
    </row>
    <row r="53" spans="1:17" ht="21" customHeight="1" thickTop="1" thickBot="1" x14ac:dyDescent="0.35">
      <c r="O53" s="52"/>
      <c r="P53" s="52"/>
    </row>
    <row r="54" spans="1:17" ht="9" customHeight="1" thickTop="1" thickBot="1" x14ac:dyDescent="0.35">
      <c r="B54" s="56"/>
      <c r="C54" s="26"/>
      <c r="D54" s="27"/>
      <c r="E54" s="28"/>
      <c r="F54" s="27"/>
      <c r="G54" s="28"/>
      <c r="H54" s="29"/>
      <c r="I54" s="28"/>
      <c r="J54" s="27"/>
      <c r="K54" s="30"/>
      <c r="L54" s="30"/>
      <c r="M54" s="30"/>
      <c r="O54" s="52"/>
      <c r="P54" s="52"/>
    </row>
    <row r="55" spans="1:17" ht="15" thickTop="1" x14ac:dyDescent="0.3">
      <c r="O55" s="52"/>
      <c r="P55" s="52"/>
    </row>
    <row r="56" spans="1:17" ht="22.5" customHeight="1" x14ac:dyDescent="0.3">
      <c r="B56" s="612" t="s">
        <v>34</v>
      </c>
      <c r="C56" s="612"/>
      <c r="D56" s="612"/>
      <c r="E56" s="612"/>
      <c r="F56" s="612"/>
      <c r="G56" s="612"/>
      <c r="H56" s="612"/>
      <c r="I56" s="612"/>
      <c r="J56" s="612"/>
      <c r="K56" s="612"/>
      <c r="L56" s="612"/>
      <c r="M56" s="612"/>
      <c r="O56" s="53" t="str">
        <f>IF(SUM(O29:O52)=0,"-",SUM(O29:O52))</f>
        <v>-</v>
      </c>
      <c r="P56" s="54" t="str">
        <f>IF(SUM(P29:P52)=0,"-",SUM(P29:P52))</f>
        <v>-</v>
      </c>
      <c r="Q56" s="55" t="str">
        <f>IF(SUM(Q29:Q52)=0,"-",SUM(Q29:Q52))</f>
        <v>-</v>
      </c>
    </row>
    <row r="57" spans="1:17" ht="15" thickBot="1" x14ac:dyDescent="0.35"/>
    <row r="58" spans="1:17" ht="9" customHeight="1" thickTop="1" thickBot="1" x14ac:dyDescent="0.35">
      <c r="B58" s="56"/>
      <c r="C58" s="26"/>
      <c r="D58" s="27"/>
      <c r="E58" s="28"/>
      <c r="F58" s="27"/>
      <c r="G58" s="28"/>
      <c r="H58" s="29"/>
      <c r="I58" s="28"/>
      <c r="J58" s="27"/>
      <c r="K58" s="30"/>
      <c r="L58" s="30"/>
      <c r="M58" s="30"/>
    </row>
    <row r="59" spans="1:17" ht="15" thickTop="1" x14ac:dyDescent="0.3"/>
    <row r="60" spans="1:17" ht="19.8" x14ac:dyDescent="0.3">
      <c r="B60" s="10" t="s">
        <v>0</v>
      </c>
      <c r="C60" s="11" t="s">
        <v>1</v>
      </c>
      <c r="D60" s="11" t="s">
        <v>2</v>
      </c>
      <c r="E60" s="12" t="s">
        <v>6</v>
      </c>
      <c r="F60" s="11" t="s">
        <v>3</v>
      </c>
      <c r="G60" s="12" t="s">
        <v>4</v>
      </c>
      <c r="H60" s="11" t="s">
        <v>5</v>
      </c>
      <c r="I60" s="12" t="s">
        <v>7</v>
      </c>
      <c r="J60" s="11" t="s">
        <v>17</v>
      </c>
      <c r="K60" s="12" t="s">
        <v>14</v>
      </c>
      <c r="L60" s="11" t="s">
        <v>18</v>
      </c>
      <c r="M60" s="12" t="s">
        <v>19</v>
      </c>
    </row>
    <row r="62" spans="1:17" x14ac:dyDescent="0.3">
      <c r="A62" s="7">
        <v>1</v>
      </c>
      <c r="B62" s="2" t="str">
        <f>IF(OR($G$2="",$G$2="-",$G$2=0),"",Fact.!A4)</f>
        <v/>
      </c>
      <c r="C62" s="1" t="str">
        <f>IF(OR($G$2="",$G$2="-",$G$2=0),"",Fact.!#REF!)</f>
        <v/>
      </c>
      <c r="D62" s="5" t="s">
        <v>25</v>
      </c>
      <c r="E62" s="3" t="s">
        <v>25</v>
      </c>
      <c r="F62" s="5" t="str">
        <f>IF(OR($G$2="",$G$2="-",$G$2=0),"",Fact.!B4)</f>
        <v/>
      </c>
      <c r="G62" s="3" t="str">
        <f>IF(OR($G$2="",$G$2="-",$G$2=0),"",Fact.!C4)</f>
        <v/>
      </c>
      <c r="H62" s="6" t="s">
        <v>25</v>
      </c>
      <c r="I62" s="3" t="str">
        <f>IF(OR($G$2="",$G$2="-",$G$2=0),"",F62*G62)</f>
        <v/>
      </c>
      <c r="J62" s="5" t="s">
        <v>25</v>
      </c>
      <c r="K62" s="13" t="str">
        <f>IF(OR($G$2="",$G$2="-",$G$2=0),"",Fact.!D4)</f>
        <v/>
      </c>
      <c r="L62" s="3" t="str">
        <f t="shared" ref="L62:L125" si="0">IF($K62="","",IF($K62="-","-",($I62*$K62)))</f>
        <v/>
      </c>
      <c r="M62" s="3" t="str">
        <f>IF(SUM($I62,$L62)=0,"-",SUM($I62,$L62))</f>
        <v>-</v>
      </c>
    </row>
    <row r="63" spans="1:17" x14ac:dyDescent="0.3">
      <c r="A63" s="7">
        <v>2</v>
      </c>
      <c r="B63" s="2" t="str">
        <f>IF(OR($G$2="",$G$2="-",$G$2=0),"",Fact.!A5)</f>
        <v/>
      </c>
      <c r="C63" s="1" t="str">
        <f>IF(OR($G$2="",$G$2="-",$G$2=0),"",Fact.!#REF!)</f>
        <v/>
      </c>
      <c r="D63" s="5" t="s">
        <v>25</v>
      </c>
      <c r="E63" s="3" t="s">
        <v>25</v>
      </c>
      <c r="F63" s="5" t="str">
        <f>IF(OR($G$2="",$G$2="-",$G$2=0),"",Fact.!B5)</f>
        <v/>
      </c>
      <c r="G63" s="3" t="str">
        <f>IF(OR($G$2="",$G$2="-",$G$2=0),"",Fact.!C5)</f>
        <v/>
      </c>
      <c r="H63" s="6" t="s">
        <v>25</v>
      </c>
      <c r="I63" s="3" t="str">
        <f t="shared" ref="I63:I126" si="1">IF(OR($G$2="",$G$2="-",$G$2=0),"",F63*G63)</f>
        <v/>
      </c>
      <c r="J63" s="5" t="s">
        <v>25</v>
      </c>
      <c r="K63" s="13" t="str">
        <f>IF(OR($G$2="",$G$2="-",$G$2=0),"",Fact.!D5)</f>
        <v/>
      </c>
      <c r="L63" s="3" t="str">
        <f t="shared" si="0"/>
        <v/>
      </c>
      <c r="M63" s="3" t="str">
        <f t="shared" ref="M63:M126" si="2">IF(SUM($I63,$L63)=0,"-",SUM($I63,$L63))</f>
        <v>-</v>
      </c>
    </row>
    <row r="64" spans="1:17" x14ac:dyDescent="0.3">
      <c r="A64" s="7">
        <v>3</v>
      </c>
      <c r="B64" s="2" t="str">
        <f>IF(OR($G$2="",$G$2="-",$G$2=0),"",Fact.!A6)</f>
        <v/>
      </c>
      <c r="C64" s="1" t="str">
        <f>IF(OR($G$2="",$G$2="-",$G$2=0),"",Fact.!#REF!)</f>
        <v/>
      </c>
      <c r="D64" s="5" t="s">
        <v>25</v>
      </c>
      <c r="E64" s="3" t="s">
        <v>25</v>
      </c>
      <c r="F64" s="5" t="str">
        <f>IF(OR($G$2="",$G$2="-",$G$2=0),"",Fact.!B6)</f>
        <v/>
      </c>
      <c r="G64" s="3" t="str">
        <f>IF(OR($G$2="",$G$2="-",$G$2=0),"",Fact.!C6)</f>
        <v/>
      </c>
      <c r="H64" s="6" t="s">
        <v>25</v>
      </c>
      <c r="I64" s="3" t="str">
        <f t="shared" si="1"/>
        <v/>
      </c>
      <c r="J64" s="5" t="s">
        <v>25</v>
      </c>
      <c r="K64" s="13" t="str">
        <f>IF(OR($G$2="",$G$2="-",$G$2=0),"",Fact.!D6)</f>
        <v/>
      </c>
      <c r="L64" s="3" t="str">
        <f t="shared" si="0"/>
        <v/>
      </c>
      <c r="M64" s="3" t="str">
        <f t="shared" si="2"/>
        <v>-</v>
      </c>
    </row>
    <row r="65" spans="1:13" x14ac:dyDescent="0.3">
      <c r="A65" s="7">
        <v>4</v>
      </c>
      <c r="B65" s="2" t="str">
        <f>IF(OR($G$2="",$G$2="-",$G$2=0),"",Fact.!A7)</f>
        <v/>
      </c>
      <c r="C65" s="1" t="str">
        <f>IF(OR($G$2="",$G$2="-",$G$2=0),"",Fact.!#REF!)</f>
        <v/>
      </c>
      <c r="D65" s="5" t="s">
        <v>25</v>
      </c>
      <c r="E65" s="3" t="s">
        <v>25</v>
      </c>
      <c r="F65" s="5" t="str">
        <f>IF(OR($G$2="",$G$2="-",$G$2=0),"",Fact.!B7)</f>
        <v/>
      </c>
      <c r="G65" s="3" t="str">
        <f>IF(OR($G$2="",$G$2="-",$G$2=0),"",Fact.!C7)</f>
        <v/>
      </c>
      <c r="H65" s="6" t="s">
        <v>25</v>
      </c>
      <c r="I65" s="3" t="str">
        <f t="shared" si="1"/>
        <v/>
      </c>
      <c r="J65" s="5" t="s">
        <v>25</v>
      </c>
      <c r="K65" s="13" t="str">
        <f>IF(OR($G$2="",$G$2="-",$G$2=0),"",Fact.!D7)</f>
        <v/>
      </c>
      <c r="L65" s="3" t="str">
        <f t="shared" si="0"/>
        <v/>
      </c>
      <c r="M65" s="3" t="str">
        <f t="shared" si="2"/>
        <v>-</v>
      </c>
    </row>
    <row r="66" spans="1:13" x14ac:dyDescent="0.3">
      <c r="A66" s="7">
        <v>5</v>
      </c>
      <c r="B66" s="2" t="str">
        <f>IF(OR($G$2="",$G$2="-",$G$2=0),"",Fact.!A8)</f>
        <v/>
      </c>
      <c r="C66" s="1" t="str">
        <f>IF(OR($G$2="",$G$2="-",$G$2=0),"",Fact.!#REF!)</f>
        <v/>
      </c>
      <c r="D66" s="5" t="s">
        <v>25</v>
      </c>
      <c r="E66" s="3" t="s">
        <v>25</v>
      </c>
      <c r="F66" s="5" t="str">
        <f>IF(OR($G$2="",$G$2="-",$G$2=0),"",Fact.!B8)</f>
        <v/>
      </c>
      <c r="G66" s="3" t="str">
        <f>IF(OR($G$2="",$G$2="-",$G$2=0),"",Fact.!C8)</f>
        <v/>
      </c>
      <c r="H66" s="6" t="s">
        <v>25</v>
      </c>
      <c r="I66" s="3" t="str">
        <f t="shared" si="1"/>
        <v/>
      </c>
      <c r="J66" s="5" t="s">
        <v>25</v>
      </c>
      <c r="K66" s="13" t="str">
        <f>IF(OR($G$2="",$G$2="-",$G$2=0),"",Fact.!D8)</f>
        <v/>
      </c>
      <c r="L66" s="3" t="str">
        <f t="shared" si="0"/>
        <v/>
      </c>
      <c r="M66" s="3" t="str">
        <f t="shared" si="2"/>
        <v>-</v>
      </c>
    </row>
    <row r="67" spans="1:13" x14ac:dyDescent="0.3">
      <c r="A67" s="7">
        <v>6</v>
      </c>
      <c r="B67" s="2" t="str">
        <f>IF(OR($G$2="",$G$2="-",$G$2=0),"",Fact.!A9)</f>
        <v/>
      </c>
      <c r="C67" s="1" t="str">
        <f>IF(OR($G$2="",$G$2="-",$G$2=0),"",Fact.!#REF!)</f>
        <v/>
      </c>
      <c r="D67" s="5" t="s">
        <v>25</v>
      </c>
      <c r="E67" s="3" t="s">
        <v>25</v>
      </c>
      <c r="F67" s="5" t="str">
        <f>IF(OR($G$2="",$G$2="-",$G$2=0),"",Fact.!B9)</f>
        <v/>
      </c>
      <c r="G67" s="3" t="str">
        <f>IF(OR($G$2="",$G$2="-",$G$2=0),"",Fact.!C9)</f>
        <v/>
      </c>
      <c r="H67" s="6" t="s">
        <v>25</v>
      </c>
      <c r="I67" s="3" t="str">
        <f t="shared" si="1"/>
        <v/>
      </c>
      <c r="J67" s="5" t="s">
        <v>25</v>
      </c>
      <c r="K67" s="13" t="str">
        <f>IF(OR($G$2="",$G$2="-",$G$2=0),"",Fact.!D9)</f>
        <v/>
      </c>
      <c r="L67" s="3" t="str">
        <f t="shared" si="0"/>
        <v/>
      </c>
      <c r="M67" s="3" t="str">
        <f t="shared" si="2"/>
        <v>-</v>
      </c>
    </row>
    <row r="68" spans="1:13" x14ac:dyDescent="0.3">
      <c r="A68" s="7">
        <v>7</v>
      </c>
      <c r="B68" s="2" t="str">
        <f>IF(OR($G$2="",$G$2="-",$G$2=0),"",Fact.!A10)</f>
        <v/>
      </c>
      <c r="C68" s="1" t="str">
        <f>IF(OR($G$2="",$G$2="-",$G$2=0),"",Fact.!#REF!)</f>
        <v/>
      </c>
      <c r="D68" s="5" t="s">
        <v>25</v>
      </c>
      <c r="E68" s="3" t="s">
        <v>25</v>
      </c>
      <c r="F68" s="5" t="str">
        <f>IF(OR($G$2="",$G$2="-",$G$2=0),"",Fact.!B10)</f>
        <v/>
      </c>
      <c r="G68" s="3" t="str">
        <f>IF(OR($G$2="",$G$2="-",$G$2=0),"",Fact.!C10)</f>
        <v/>
      </c>
      <c r="H68" s="6" t="s">
        <v>25</v>
      </c>
      <c r="I68" s="3" t="str">
        <f t="shared" si="1"/>
        <v/>
      </c>
      <c r="J68" s="5" t="s">
        <v>25</v>
      </c>
      <c r="K68" s="13" t="str">
        <f>IF(OR($G$2="",$G$2="-",$G$2=0),"",Fact.!D10)</f>
        <v/>
      </c>
      <c r="L68" s="3" t="str">
        <f t="shared" si="0"/>
        <v/>
      </c>
      <c r="M68" s="3" t="str">
        <f t="shared" si="2"/>
        <v>-</v>
      </c>
    </row>
    <row r="69" spans="1:13" x14ac:dyDescent="0.3">
      <c r="A69" s="7">
        <v>8</v>
      </c>
      <c r="B69" s="2" t="str">
        <f>IF(OR($G$2="",$G$2="-",$G$2=0),"",Fact.!A11)</f>
        <v/>
      </c>
      <c r="C69" s="1" t="str">
        <f>IF(OR($G$2="",$G$2="-",$G$2=0),"",Fact.!#REF!)</f>
        <v/>
      </c>
      <c r="D69" s="5" t="s">
        <v>25</v>
      </c>
      <c r="E69" s="3" t="s">
        <v>25</v>
      </c>
      <c r="F69" s="5" t="str">
        <f>IF(OR($G$2="",$G$2="-",$G$2=0),"",Fact.!B11)</f>
        <v/>
      </c>
      <c r="G69" s="3" t="str">
        <f>IF(OR($G$2="",$G$2="-",$G$2=0),"",Fact.!C11)</f>
        <v/>
      </c>
      <c r="H69" s="6" t="s">
        <v>25</v>
      </c>
      <c r="I69" s="3" t="str">
        <f t="shared" si="1"/>
        <v/>
      </c>
      <c r="J69" s="5" t="s">
        <v>25</v>
      </c>
      <c r="K69" s="13" t="str">
        <f>IF(OR($G$2="",$G$2="-",$G$2=0),"",Fact.!D11)</f>
        <v/>
      </c>
      <c r="L69" s="3" t="str">
        <f t="shared" si="0"/>
        <v/>
      </c>
      <c r="M69" s="3" t="str">
        <f t="shared" si="2"/>
        <v>-</v>
      </c>
    </row>
    <row r="70" spans="1:13" x14ac:dyDescent="0.3">
      <c r="A70" s="7">
        <v>9</v>
      </c>
      <c r="B70" s="2" t="str">
        <f>IF(OR($G$2="",$G$2="-",$G$2=0),"",Fact.!A12)</f>
        <v/>
      </c>
      <c r="C70" s="1" t="str">
        <f>IF(OR($G$2="",$G$2="-",$G$2=0),"",Fact.!#REF!)</f>
        <v/>
      </c>
      <c r="D70" s="5" t="s">
        <v>25</v>
      </c>
      <c r="E70" s="3" t="s">
        <v>25</v>
      </c>
      <c r="F70" s="5" t="str">
        <f>IF(OR($G$2="",$G$2="-",$G$2=0),"",Fact.!B12)</f>
        <v/>
      </c>
      <c r="G70" s="3" t="str">
        <f>IF(OR($G$2="",$G$2="-",$G$2=0),"",Fact.!C12)</f>
        <v/>
      </c>
      <c r="H70" s="6" t="s">
        <v>25</v>
      </c>
      <c r="I70" s="3" t="str">
        <f t="shared" si="1"/>
        <v/>
      </c>
      <c r="J70" s="5" t="s">
        <v>25</v>
      </c>
      <c r="K70" s="13" t="str">
        <f>IF(OR($G$2="",$G$2="-",$G$2=0),"",Fact.!D12)</f>
        <v/>
      </c>
      <c r="L70" s="3" t="str">
        <f t="shared" si="0"/>
        <v/>
      </c>
      <c r="M70" s="3" t="str">
        <f t="shared" si="2"/>
        <v>-</v>
      </c>
    </row>
    <row r="71" spans="1:13" x14ac:dyDescent="0.3">
      <c r="A71" s="7">
        <v>10</v>
      </c>
      <c r="B71" s="2" t="str">
        <f>IF(OR($G$2="",$G$2="-",$G$2=0),"",Fact.!A13)</f>
        <v/>
      </c>
      <c r="C71" s="1" t="str">
        <f>IF(OR($G$2="",$G$2="-",$G$2=0),"",Fact.!#REF!)</f>
        <v/>
      </c>
      <c r="D71" s="5" t="s">
        <v>25</v>
      </c>
      <c r="E71" s="3" t="s">
        <v>25</v>
      </c>
      <c r="F71" s="5" t="str">
        <f>IF(OR($G$2="",$G$2="-",$G$2=0),"",Fact.!B13)</f>
        <v/>
      </c>
      <c r="G71" s="3" t="str">
        <f>IF(OR($G$2="",$G$2="-",$G$2=0),"",Fact.!C13)</f>
        <v/>
      </c>
      <c r="H71" s="6" t="s">
        <v>25</v>
      </c>
      <c r="I71" s="3" t="str">
        <f t="shared" si="1"/>
        <v/>
      </c>
      <c r="J71" s="5" t="s">
        <v>25</v>
      </c>
      <c r="K71" s="13" t="str">
        <f>IF(OR($G$2="",$G$2="-",$G$2=0),"",Fact.!D13)</f>
        <v/>
      </c>
      <c r="L71" s="3" t="str">
        <f t="shared" si="0"/>
        <v/>
      </c>
      <c r="M71" s="3" t="str">
        <f t="shared" si="2"/>
        <v>-</v>
      </c>
    </row>
    <row r="72" spans="1:13" x14ac:dyDescent="0.3">
      <c r="A72" s="7">
        <v>11</v>
      </c>
      <c r="B72" s="2" t="str">
        <f>IF(OR($G$2="",$G$2="-",$G$2=0),"",Fact.!A14)</f>
        <v/>
      </c>
      <c r="C72" s="1" t="str">
        <f>IF(OR($G$2="",$G$2="-",$G$2=0),"",Fact.!#REF!)</f>
        <v/>
      </c>
      <c r="D72" s="5" t="s">
        <v>25</v>
      </c>
      <c r="E72" s="3" t="s">
        <v>25</v>
      </c>
      <c r="F72" s="5" t="str">
        <f>IF(OR($G$2="",$G$2="-",$G$2=0),"",Fact.!B14)</f>
        <v/>
      </c>
      <c r="G72" s="3" t="str">
        <f>IF(OR($G$2="",$G$2="-",$G$2=0),"",Fact.!C14)</f>
        <v/>
      </c>
      <c r="H72" s="6" t="s">
        <v>25</v>
      </c>
      <c r="I72" s="3" t="str">
        <f t="shared" si="1"/>
        <v/>
      </c>
      <c r="J72" s="5" t="s">
        <v>25</v>
      </c>
      <c r="K72" s="13" t="str">
        <f>IF(OR($G$2="",$G$2="-",$G$2=0),"",Fact.!D14)</f>
        <v/>
      </c>
      <c r="L72" s="3" t="str">
        <f t="shared" si="0"/>
        <v/>
      </c>
      <c r="M72" s="3" t="str">
        <f t="shared" si="2"/>
        <v>-</v>
      </c>
    </row>
    <row r="73" spans="1:13" x14ac:dyDescent="0.3">
      <c r="A73" s="7">
        <v>12</v>
      </c>
      <c r="B73" s="2" t="str">
        <f>IF(OR($G$2="",$G$2="-",$G$2=0),"",Fact.!A15)</f>
        <v/>
      </c>
      <c r="C73" s="1" t="str">
        <f>IF(OR($G$2="",$G$2="-",$G$2=0),"",Fact.!#REF!)</f>
        <v/>
      </c>
      <c r="D73" s="5" t="s">
        <v>25</v>
      </c>
      <c r="E73" s="3" t="s">
        <v>25</v>
      </c>
      <c r="F73" s="5" t="str">
        <f>IF(OR($G$2="",$G$2="-",$G$2=0),"",Fact.!B15)</f>
        <v/>
      </c>
      <c r="G73" s="3" t="str">
        <f>IF(OR($G$2="",$G$2="-",$G$2=0),"",Fact.!C15)</f>
        <v/>
      </c>
      <c r="H73" s="6" t="s">
        <v>25</v>
      </c>
      <c r="I73" s="3" t="str">
        <f t="shared" si="1"/>
        <v/>
      </c>
      <c r="J73" s="5" t="s">
        <v>25</v>
      </c>
      <c r="K73" s="13" t="str">
        <f>IF(OR($G$2="",$G$2="-",$G$2=0),"",Fact.!D15)</f>
        <v/>
      </c>
      <c r="L73" s="3" t="str">
        <f t="shared" si="0"/>
        <v/>
      </c>
      <c r="M73" s="3" t="str">
        <f t="shared" si="2"/>
        <v>-</v>
      </c>
    </row>
    <row r="74" spans="1:13" x14ac:dyDescent="0.3">
      <c r="A74" s="7">
        <v>13</v>
      </c>
      <c r="B74" s="2" t="str">
        <f>IF(OR($G$2="",$G$2="-",$G$2=0),"",Fact.!A16)</f>
        <v/>
      </c>
      <c r="C74" s="1" t="str">
        <f>IF(OR($G$2="",$G$2="-",$G$2=0),"",Fact.!#REF!)</f>
        <v/>
      </c>
      <c r="D74" s="5" t="s">
        <v>25</v>
      </c>
      <c r="E74" s="3" t="s">
        <v>25</v>
      </c>
      <c r="F74" s="5" t="str">
        <f>IF(OR($G$2="",$G$2="-",$G$2=0),"",Fact.!B16)</f>
        <v/>
      </c>
      <c r="G74" s="3" t="str">
        <f>IF(OR($G$2="",$G$2="-",$G$2=0),"",Fact.!C16)</f>
        <v/>
      </c>
      <c r="H74" s="6" t="s">
        <v>25</v>
      </c>
      <c r="I74" s="3" t="str">
        <f t="shared" si="1"/>
        <v/>
      </c>
      <c r="J74" s="5" t="s">
        <v>25</v>
      </c>
      <c r="K74" s="13" t="str">
        <f>IF(OR($G$2="",$G$2="-",$G$2=0),"",Fact.!D16)</f>
        <v/>
      </c>
      <c r="L74" s="3" t="str">
        <f t="shared" si="0"/>
        <v/>
      </c>
      <c r="M74" s="3" t="str">
        <f t="shared" si="2"/>
        <v>-</v>
      </c>
    </row>
    <row r="75" spans="1:13" x14ac:dyDescent="0.3">
      <c r="A75" s="7">
        <v>14</v>
      </c>
      <c r="B75" s="2" t="str">
        <f>IF(OR($G$2="",$G$2="-",$G$2=0),"",Fact.!A17)</f>
        <v/>
      </c>
      <c r="C75" s="1" t="str">
        <f>IF(OR($G$2="",$G$2="-",$G$2=0),"",Fact.!#REF!)</f>
        <v/>
      </c>
      <c r="D75" s="5" t="s">
        <v>25</v>
      </c>
      <c r="E75" s="3" t="s">
        <v>25</v>
      </c>
      <c r="F75" s="5" t="str">
        <f>IF(OR($G$2="",$G$2="-",$G$2=0),"",Fact.!B17)</f>
        <v/>
      </c>
      <c r="G75" s="3" t="str">
        <f>IF(OR($G$2="",$G$2="-",$G$2=0),"",Fact.!C17)</f>
        <v/>
      </c>
      <c r="H75" s="6" t="s">
        <v>25</v>
      </c>
      <c r="I75" s="3" t="str">
        <f t="shared" si="1"/>
        <v/>
      </c>
      <c r="J75" s="5" t="s">
        <v>25</v>
      </c>
      <c r="K75" s="13" t="str">
        <f>IF(OR($G$2="",$G$2="-",$G$2=0),"",Fact.!D17)</f>
        <v/>
      </c>
      <c r="L75" s="3" t="str">
        <f t="shared" si="0"/>
        <v/>
      </c>
      <c r="M75" s="3" t="str">
        <f t="shared" si="2"/>
        <v>-</v>
      </c>
    </row>
    <row r="76" spans="1:13" x14ac:dyDescent="0.3">
      <c r="A76" s="7">
        <v>15</v>
      </c>
      <c r="B76" s="2" t="str">
        <f>IF(OR($G$2="",$G$2="-",$G$2=0),"",Fact.!A18)</f>
        <v/>
      </c>
      <c r="C76" s="1" t="str">
        <f>IF(OR($G$2="",$G$2="-",$G$2=0),"",Fact.!#REF!)</f>
        <v/>
      </c>
      <c r="D76" s="5" t="s">
        <v>25</v>
      </c>
      <c r="E76" s="3" t="s">
        <v>25</v>
      </c>
      <c r="F76" s="5" t="str">
        <f>IF(OR($G$2="",$G$2="-",$G$2=0),"",Fact.!B18)</f>
        <v/>
      </c>
      <c r="G76" s="3" t="str">
        <f>IF(OR($G$2="",$G$2="-",$G$2=0),"",Fact.!C18)</f>
        <v/>
      </c>
      <c r="H76" s="6" t="s">
        <v>25</v>
      </c>
      <c r="I76" s="3" t="str">
        <f t="shared" si="1"/>
        <v/>
      </c>
      <c r="J76" s="5" t="s">
        <v>25</v>
      </c>
      <c r="K76" s="13" t="str">
        <f>IF(OR($G$2="",$G$2="-",$G$2=0),"",Fact.!D18)</f>
        <v/>
      </c>
      <c r="L76" s="3" t="str">
        <f t="shared" si="0"/>
        <v/>
      </c>
      <c r="M76" s="3" t="str">
        <f t="shared" si="2"/>
        <v>-</v>
      </c>
    </row>
    <row r="77" spans="1:13" x14ac:dyDescent="0.3">
      <c r="A77" s="7">
        <v>16</v>
      </c>
      <c r="B77" s="2" t="str">
        <f>IF(OR($G$2="",$G$2="-",$G$2=0),"",Fact.!A19)</f>
        <v/>
      </c>
      <c r="C77" s="1" t="str">
        <f>IF(OR($G$2="",$G$2="-",$G$2=0),"",Fact.!#REF!)</f>
        <v/>
      </c>
      <c r="D77" s="5" t="s">
        <v>25</v>
      </c>
      <c r="E77" s="3" t="s">
        <v>25</v>
      </c>
      <c r="F77" s="5" t="str">
        <f>IF(OR($G$2="",$G$2="-",$G$2=0),"",Fact.!B19)</f>
        <v/>
      </c>
      <c r="G77" s="3" t="str">
        <f>IF(OR($G$2="",$G$2="-",$G$2=0),"",Fact.!C19)</f>
        <v/>
      </c>
      <c r="H77" s="6" t="s">
        <v>25</v>
      </c>
      <c r="I77" s="3" t="str">
        <f t="shared" si="1"/>
        <v/>
      </c>
      <c r="J77" s="5" t="s">
        <v>25</v>
      </c>
      <c r="K77" s="13" t="str">
        <f>IF(OR($G$2="",$G$2="-",$G$2=0),"",Fact.!D19)</f>
        <v/>
      </c>
      <c r="L77" s="3" t="str">
        <f t="shared" si="0"/>
        <v/>
      </c>
      <c r="M77" s="3" t="str">
        <f t="shared" si="2"/>
        <v>-</v>
      </c>
    </row>
    <row r="78" spans="1:13" x14ac:dyDescent="0.3">
      <c r="A78" s="7">
        <v>17</v>
      </c>
      <c r="B78" s="2" t="str">
        <f>IF(OR($G$2="",$G$2="-",$G$2=0),"",Fact.!A20)</f>
        <v/>
      </c>
      <c r="C78" s="1" t="str">
        <f>IF(OR($G$2="",$G$2="-",$G$2=0),"",Fact.!#REF!)</f>
        <v/>
      </c>
      <c r="D78" s="5" t="s">
        <v>25</v>
      </c>
      <c r="E78" s="3" t="s">
        <v>25</v>
      </c>
      <c r="F78" s="5" t="str">
        <f>IF(OR($G$2="",$G$2="-",$G$2=0),"",Fact.!B20)</f>
        <v/>
      </c>
      <c r="G78" s="3" t="str">
        <f>IF(OR($G$2="",$G$2="-",$G$2=0),"",Fact.!C20)</f>
        <v/>
      </c>
      <c r="H78" s="6" t="s">
        <v>25</v>
      </c>
      <c r="I78" s="3" t="str">
        <f t="shared" si="1"/>
        <v/>
      </c>
      <c r="J78" s="5" t="s">
        <v>25</v>
      </c>
      <c r="K78" s="13" t="str">
        <f>IF(OR($G$2="",$G$2="-",$G$2=0),"",Fact.!D20)</f>
        <v/>
      </c>
      <c r="L78" s="3" t="str">
        <f t="shared" si="0"/>
        <v/>
      </c>
      <c r="M78" s="3" t="str">
        <f t="shared" si="2"/>
        <v>-</v>
      </c>
    </row>
    <row r="79" spans="1:13" x14ac:dyDescent="0.3">
      <c r="A79" s="7">
        <v>18</v>
      </c>
      <c r="B79" s="2" t="str">
        <f>IF(OR($G$2="",$G$2="-",$G$2=0),"",Fact.!A21)</f>
        <v/>
      </c>
      <c r="C79" s="1" t="str">
        <f>IF(OR($G$2="",$G$2="-",$G$2=0),"",Fact.!#REF!)</f>
        <v/>
      </c>
      <c r="D79" s="5" t="s">
        <v>25</v>
      </c>
      <c r="E79" s="3" t="s">
        <v>25</v>
      </c>
      <c r="F79" s="5" t="str">
        <f>IF(OR($G$2="",$G$2="-",$G$2=0),"",Fact.!B21)</f>
        <v/>
      </c>
      <c r="G79" s="3" t="str">
        <f>IF(OR($G$2="",$G$2="-",$G$2=0),"",Fact.!C21)</f>
        <v/>
      </c>
      <c r="H79" s="6" t="s">
        <v>25</v>
      </c>
      <c r="I79" s="3" t="str">
        <f t="shared" si="1"/>
        <v/>
      </c>
      <c r="J79" s="5" t="s">
        <v>25</v>
      </c>
      <c r="K79" s="13" t="str">
        <f>IF(OR($G$2="",$G$2="-",$G$2=0),"",Fact.!D21)</f>
        <v/>
      </c>
      <c r="L79" s="3" t="str">
        <f t="shared" si="0"/>
        <v/>
      </c>
      <c r="M79" s="3" t="str">
        <f t="shared" si="2"/>
        <v>-</v>
      </c>
    </row>
    <row r="80" spans="1:13" x14ac:dyDescent="0.3">
      <c r="A80" s="7">
        <v>19</v>
      </c>
      <c r="B80" s="2" t="str">
        <f>IF(OR($G$2="",$G$2="-",$G$2=0),"",Fact.!A22)</f>
        <v/>
      </c>
      <c r="C80" s="1" t="str">
        <f>IF(OR($G$2="",$G$2="-",$G$2=0),"",Fact.!#REF!)</f>
        <v/>
      </c>
      <c r="D80" s="5" t="s">
        <v>25</v>
      </c>
      <c r="E80" s="3" t="s">
        <v>25</v>
      </c>
      <c r="F80" s="5" t="str">
        <f>IF(OR($G$2="",$G$2="-",$G$2=0),"",Fact.!B22)</f>
        <v/>
      </c>
      <c r="G80" s="3" t="str">
        <f>IF(OR($G$2="",$G$2="-",$G$2=0),"",Fact.!C22)</f>
        <v/>
      </c>
      <c r="H80" s="6" t="s">
        <v>25</v>
      </c>
      <c r="I80" s="3" t="str">
        <f t="shared" si="1"/>
        <v/>
      </c>
      <c r="J80" s="5" t="s">
        <v>25</v>
      </c>
      <c r="K80" s="13" t="str">
        <f>IF(OR($G$2="",$G$2="-",$G$2=0),"",Fact.!D22)</f>
        <v/>
      </c>
      <c r="L80" s="3" t="str">
        <f t="shared" si="0"/>
        <v/>
      </c>
      <c r="M80" s="3" t="str">
        <f t="shared" si="2"/>
        <v>-</v>
      </c>
    </row>
    <row r="81" spans="1:13" x14ac:dyDescent="0.3">
      <c r="A81" s="7">
        <v>20</v>
      </c>
      <c r="B81" s="2" t="str">
        <f>IF(OR($G$2="",$G$2="-",$G$2=0),"",Fact.!A23)</f>
        <v/>
      </c>
      <c r="C81" s="1" t="str">
        <f>IF(OR($G$2="",$G$2="-",$G$2=0),"",Fact.!#REF!)</f>
        <v/>
      </c>
      <c r="D81" s="5" t="s">
        <v>25</v>
      </c>
      <c r="E81" s="3" t="s">
        <v>25</v>
      </c>
      <c r="F81" s="5" t="str">
        <f>IF(OR($G$2="",$G$2="-",$G$2=0),"",Fact.!B23)</f>
        <v/>
      </c>
      <c r="G81" s="3" t="str">
        <f>IF(OR($G$2="",$G$2="-",$G$2=0),"",Fact.!C23)</f>
        <v/>
      </c>
      <c r="H81" s="6" t="s">
        <v>25</v>
      </c>
      <c r="I81" s="3" t="str">
        <f t="shared" si="1"/>
        <v/>
      </c>
      <c r="J81" s="5" t="s">
        <v>25</v>
      </c>
      <c r="K81" s="13" t="str">
        <f>IF(OR($G$2="",$G$2="-",$G$2=0),"",Fact.!D23)</f>
        <v/>
      </c>
      <c r="L81" s="3" t="str">
        <f t="shared" si="0"/>
        <v/>
      </c>
      <c r="M81" s="3" t="str">
        <f t="shared" si="2"/>
        <v>-</v>
      </c>
    </row>
    <row r="82" spans="1:13" x14ac:dyDescent="0.3">
      <c r="A82" s="7">
        <v>21</v>
      </c>
      <c r="B82" s="2" t="str">
        <f>IF(OR($G$2="",$G$2="-",$G$2=0),"",Fact.!A24)</f>
        <v/>
      </c>
      <c r="C82" s="1" t="str">
        <f>IF(OR($G$2="",$G$2="-",$G$2=0),"",Fact.!#REF!)</f>
        <v/>
      </c>
      <c r="D82" s="5" t="s">
        <v>25</v>
      </c>
      <c r="E82" s="3" t="s">
        <v>25</v>
      </c>
      <c r="F82" s="5" t="str">
        <f>IF(OR($G$2="",$G$2="-",$G$2=0),"",Fact.!B24)</f>
        <v/>
      </c>
      <c r="G82" s="3" t="str">
        <f>IF(OR($G$2="",$G$2="-",$G$2=0),"",Fact.!C24)</f>
        <v/>
      </c>
      <c r="H82" s="6" t="s">
        <v>25</v>
      </c>
      <c r="I82" s="3" t="str">
        <f t="shared" si="1"/>
        <v/>
      </c>
      <c r="J82" s="5" t="s">
        <v>25</v>
      </c>
      <c r="K82" s="13" t="str">
        <f>IF(OR($G$2="",$G$2="-",$G$2=0),"",Fact.!D24)</f>
        <v/>
      </c>
      <c r="L82" s="3" t="str">
        <f t="shared" si="0"/>
        <v/>
      </c>
      <c r="M82" s="3" t="str">
        <f t="shared" si="2"/>
        <v>-</v>
      </c>
    </row>
    <row r="83" spans="1:13" x14ac:dyDescent="0.3">
      <c r="A83" s="7">
        <v>22</v>
      </c>
      <c r="B83" s="2" t="str">
        <f>IF(OR($G$2="",$G$2="-",$G$2=0),"",Fact.!A25)</f>
        <v/>
      </c>
      <c r="C83" s="1" t="str">
        <f>IF(OR($G$2="",$G$2="-",$G$2=0),"",Fact.!#REF!)</f>
        <v/>
      </c>
      <c r="D83" s="5" t="s">
        <v>25</v>
      </c>
      <c r="E83" s="3" t="s">
        <v>25</v>
      </c>
      <c r="F83" s="5" t="str">
        <f>IF(OR($G$2="",$G$2="-",$G$2=0),"",Fact.!B25)</f>
        <v/>
      </c>
      <c r="G83" s="3" t="str">
        <f>IF(OR($G$2="",$G$2="-",$G$2=0),"",Fact.!C25)</f>
        <v/>
      </c>
      <c r="H83" s="6" t="s">
        <v>25</v>
      </c>
      <c r="I83" s="3" t="str">
        <f t="shared" si="1"/>
        <v/>
      </c>
      <c r="J83" s="5" t="s">
        <v>25</v>
      </c>
      <c r="K83" s="13" t="str">
        <f>IF(OR($G$2="",$G$2="-",$G$2=0),"",Fact.!D25)</f>
        <v/>
      </c>
      <c r="L83" s="3" t="str">
        <f t="shared" si="0"/>
        <v/>
      </c>
      <c r="M83" s="3" t="str">
        <f t="shared" si="2"/>
        <v>-</v>
      </c>
    </row>
    <row r="84" spans="1:13" x14ac:dyDescent="0.3">
      <c r="A84" s="7">
        <v>23</v>
      </c>
      <c r="B84" s="2" t="str">
        <f>IF(OR($G$2="",$G$2="-",$G$2=0),"",Fact.!A26)</f>
        <v/>
      </c>
      <c r="C84" s="1" t="str">
        <f>IF(OR($G$2="",$G$2="-",$G$2=0),"",Fact.!#REF!)</f>
        <v/>
      </c>
      <c r="D84" s="5" t="s">
        <v>25</v>
      </c>
      <c r="E84" s="3" t="s">
        <v>25</v>
      </c>
      <c r="F84" s="5" t="str">
        <f>IF(OR($G$2="",$G$2="-",$G$2=0),"",Fact.!B26)</f>
        <v/>
      </c>
      <c r="G84" s="3" t="str">
        <f>IF(OR($G$2="",$G$2="-",$G$2=0),"",Fact.!C26)</f>
        <v/>
      </c>
      <c r="H84" s="6" t="s">
        <v>25</v>
      </c>
      <c r="I84" s="3" t="str">
        <f t="shared" si="1"/>
        <v/>
      </c>
      <c r="J84" s="5" t="s">
        <v>25</v>
      </c>
      <c r="K84" s="13" t="str">
        <f>IF(OR($G$2="",$G$2="-",$G$2=0),"",Fact.!D26)</f>
        <v/>
      </c>
      <c r="L84" s="3" t="str">
        <f t="shared" si="0"/>
        <v/>
      </c>
      <c r="M84" s="3" t="str">
        <f t="shared" si="2"/>
        <v>-</v>
      </c>
    </row>
    <row r="85" spans="1:13" x14ac:dyDescent="0.3">
      <c r="A85" s="7">
        <v>24</v>
      </c>
      <c r="B85" s="2" t="str">
        <f>IF(OR($G$2="",$G$2="-",$G$2=0),"",Fact.!A27)</f>
        <v/>
      </c>
      <c r="C85" s="1" t="str">
        <f>IF(OR($G$2="",$G$2="-",$G$2=0),"",Fact.!#REF!)</f>
        <v/>
      </c>
      <c r="D85" s="5" t="s">
        <v>25</v>
      </c>
      <c r="E85" s="3" t="s">
        <v>25</v>
      </c>
      <c r="F85" s="5" t="str">
        <f>IF(OR($G$2="",$G$2="-",$G$2=0),"",Fact.!B27)</f>
        <v/>
      </c>
      <c r="G85" s="3" t="str">
        <f>IF(OR($G$2="",$G$2="-",$G$2=0),"",Fact.!C27)</f>
        <v/>
      </c>
      <c r="H85" s="6" t="s">
        <v>25</v>
      </c>
      <c r="I85" s="3" t="str">
        <f t="shared" si="1"/>
        <v/>
      </c>
      <c r="J85" s="5" t="s">
        <v>25</v>
      </c>
      <c r="K85" s="13" t="str">
        <f>IF(OR($G$2="",$G$2="-",$G$2=0),"",Fact.!D27)</f>
        <v/>
      </c>
      <c r="L85" s="3" t="str">
        <f t="shared" si="0"/>
        <v/>
      </c>
      <c r="M85" s="3" t="str">
        <f t="shared" si="2"/>
        <v>-</v>
      </c>
    </row>
    <row r="86" spans="1:13" x14ac:dyDescent="0.3">
      <c r="A86" s="7">
        <v>25</v>
      </c>
      <c r="B86" s="2" t="str">
        <f>IF(OR($G$2="",$G$2="-",$G$2=0),"",Fact.!A28)</f>
        <v/>
      </c>
      <c r="C86" s="1" t="str">
        <f>IF(OR($G$2="",$G$2="-",$G$2=0),"",Fact.!#REF!)</f>
        <v/>
      </c>
      <c r="D86" s="5" t="s">
        <v>25</v>
      </c>
      <c r="E86" s="3" t="s">
        <v>25</v>
      </c>
      <c r="F86" s="5" t="str">
        <f>IF(OR($G$2="",$G$2="-",$G$2=0),"",Fact.!B28)</f>
        <v/>
      </c>
      <c r="G86" s="3" t="str">
        <f>IF(OR($G$2="",$G$2="-",$G$2=0),"",Fact.!C28)</f>
        <v/>
      </c>
      <c r="H86" s="6" t="s">
        <v>25</v>
      </c>
      <c r="I86" s="3" t="str">
        <f t="shared" si="1"/>
        <v/>
      </c>
      <c r="J86" s="5" t="s">
        <v>25</v>
      </c>
      <c r="K86" s="13" t="str">
        <f>IF(OR($G$2="",$G$2="-",$G$2=0),"",Fact.!D28)</f>
        <v/>
      </c>
      <c r="L86" s="3" t="str">
        <f t="shared" si="0"/>
        <v/>
      </c>
      <c r="M86" s="3" t="str">
        <f t="shared" si="2"/>
        <v>-</v>
      </c>
    </row>
    <row r="87" spans="1:13" x14ac:dyDescent="0.3">
      <c r="A87" s="7">
        <v>26</v>
      </c>
      <c r="B87" s="2" t="str">
        <f>IF(OR($G$2="",$G$2="-",$G$2=0),"",Fact.!A29)</f>
        <v/>
      </c>
      <c r="C87" s="1" t="str">
        <f>IF(OR($G$2="",$G$2="-",$G$2=0),"",Fact.!#REF!)</f>
        <v/>
      </c>
      <c r="D87" s="5" t="s">
        <v>25</v>
      </c>
      <c r="E87" s="3" t="s">
        <v>25</v>
      </c>
      <c r="F87" s="5" t="str">
        <f>IF(OR($G$2="",$G$2="-",$G$2=0),"",Fact.!B29)</f>
        <v/>
      </c>
      <c r="G87" s="3" t="str">
        <f>IF(OR($G$2="",$G$2="-",$G$2=0),"",Fact.!C29)</f>
        <v/>
      </c>
      <c r="H87" s="6" t="s">
        <v>25</v>
      </c>
      <c r="I87" s="3" t="str">
        <f t="shared" si="1"/>
        <v/>
      </c>
      <c r="J87" s="5" t="s">
        <v>25</v>
      </c>
      <c r="K87" s="13" t="str">
        <f>IF(OR($G$2="",$G$2="-",$G$2=0),"",Fact.!D29)</f>
        <v/>
      </c>
      <c r="L87" s="3" t="str">
        <f t="shared" si="0"/>
        <v/>
      </c>
      <c r="M87" s="3" t="str">
        <f t="shared" si="2"/>
        <v>-</v>
      </c>
    </row>
    <row r="88" spans="1:13" x14ac:dyDescent="0.3">
      <c r="A88" s="7">
        <v>27</v>
      </c>
      <c r="B88" s="2" t="str">
        <f>IF(OR($G$2="",$G$2="-",$G$2=0),"",Fact.!A30)</f>
        <v/>
      </c>
      <c r="C88" s="1" t="str">
        <f>IF(OR($G$2="",$G$2="-",$G$2=0),"",Fact.!#REF!)</f>
        <v/>
      </c>
      <c r="D88" s="5" t="s">
        <v>25</v>
      </c>
      <c r="E88" s="3" t="s">
        <v>25</v>
      </c>
      <c r="F88" s="5" t="str">
        <f>IF(OR($G$2="",$G$2="-",$G$2=0),"",Fact.!B30)</f>
        <v/>
      </c>
      <c r="G88" s="3" t="str">
        <f>IF(OR($G$2="",$G$2="-",$G$2=0),"",Fact.!C30)</f>
        <v/>
      </c>
      <c r="H88" s="6" t="s">
        <v>25</v>
      </c>
      <c r="I88" s="3" t="str">
        <f t="shared" si="1"/>
        <v/>
      </c>
      <c r="J88" s="5" t="s">
        <v>25</v>
      </c>
      <c r="K88" s="13" t="str">
        <f>IF(OR($G$2="",$G$2="-",$G$2=0),"",Fact.!D30)</f>
        <v/>
      </c>
      <c r="L88" s="3" t="str">
        <f t="shared" si="0"/>
        <v/>
      </c>
      <c r="M88" s="3" t="str">
        <f t="shared" si="2"/>
        <v>-</v>
      </c>
    </row>
    <row r="89" spans="1:13" x14ac:dyDescent="0.3">
      <c r="A89" s="7">
        <v>28</v>
      </c>
      <c r="B89" s="2" t="str">
        <f>IF(OR($G$2="",$G$2="-",$G$2=0),"",Fact.!A31)</f>
        <v/>
      </c>
      <c r="C89" s="1" t="str">
        <f>IF(OR($G$2="",$G$2="-",$G$2=0),"",Fact.!#REF!)</f>
        <v/>
      </c>
      <c r="D89" s="5" t="s">
        <v>25</v>
      </c>
      <c r="E89" s="3" t="s">
        <v>25</v>
      </c>
      <c r="F89" s="5" t="str">
        <f>IF(OR($G$2="",$G$2="-",$G$2=0),"",Fact.!B31)</f>
        <v/>
      </c>
      <c r="G89" s="3" t="str">
        <f>IF(OR($G$2="",$G$2="-",$G$2=0),"",Fact.!C31)</f>
        <v/>
      </c>
      <c r="H89" s="6" t="s">
        <v>25</v>
      </c>
      <c r="I89" s="3" t="str">
        <f t="shared" si="1"/>
        <v/>
      </c>
      <c r="J89" s="5" t="s">
        <v>25</v>
      </c>
      <c r="K89" s="13" t="str">
        <f>IF(OR($G$2="",$G$2="-",$G$2=0),"",Fact.!D31)</f>
        <v/>
      </c>
      <c r="L89" s="3" t="str">
        <f t="shared" si="0"/>
        <v/>
      </c>
      <c r="M89" s="3" t="str">
        <f t="shared" si="2"/>
        <v>-</v>
      </c>
    </row>
    <row r="90" spans="1:13" x14ac:dyDescent="0.3">
      <c r="A90" s="7">
        <v>29</v>
      </c>
      <c r="B90" s="2" t="str">
        <f>IF(OR($G$2="",$G$2="-",$G$2=0),"",Fact.!A32)</f>
        <v/>
      </c>
      <c r="C90" s="1" t="str">
        <f>IF(OR($G$2="",$G$2="-",$G$2=0),"",Fact.!#REF!)</f>
        <v/>
      </c>
      <c r="D90" s="5" t="s">
        <v>25</v>
      </c>
      <c r="E90" s="3" t="s">
        <v>25</v>
      </c>
      <c r="F90" s="5" t="str">
        <f>IF(OR($G$2="",$G$2="-",$G$2=0),"",Fact.!B32)</f>
        <v/>
      </c>
      <c r="G90" s="3" t="str">
        <f>IF(OR($G$2="",$G$2="-",$G$2=0),"",Fact.!C32)</f>
        <v/>
      </c>
      <c r="H90" s="6" t="s">
        <v>25</v>
      </c>
      <c r="I90" s="3" t="str">
        <f t="shared" si="1"/>
        <v/>
      </c>
      <c r="J90" s="5" t="s">
        <v>25</v>
      </c>
      <c r="K90" s="13" t="str">
        <f>IF(OR($G$2="",$G$2="-",$G$2=0),"",Fact.!D32)</f>
        <v/>
      </c>
      <c r="L90" s="3" t="str">
        <f t="shared" si="0"/>
        <v/>
      </c>
      <c r="M90" s="3" t="str">
        <f t="shared" si="2"/>
        <v>-</v>
      </c>
    </row>
    <row r="91" spans="1:13" x14ac:dyDescent="0.3">
      <c r="A91" s="7">
        <v>30</v>
      </c>
      <c r="B91" s="2" t="str">
        <f>IF(OR($G$2="",$G$2="-",$G$2=0),"",Fact.!A33)</f>
        <v/>
      </c>
      <c r="C91" s="1" t="str">
        <f>IF(OR($G$2="",$G$2="-",$G$2=0),"",Fact.!#REF!)</f>
        <v/>
      </c>
      <c r="D91" s="5" t="s">
        <v>25</v>
      </c>
      <c r="E91" s="3" t="s">
        <v>25</v>
      </c>
      <c r="F91" s="5" t="str">
        <f>IF(OR($G$2="",$G$2="-",$G$2=0),"",Fact.!B33)</f>
        <v/>
      </c>
      <c r="G91" s="3" t="str">
        <f>IF(OR($G$2="",$G$2="-",$G$2=0),"",Fact.!C33)</f>
        <v/>
      </c>
      <c r="H91" s="6" t="s">
        <v>25</v>
      </c>
      <c r="I91" s="3" t="str">
        <f t="shared" si="1"/>
        <v/>
      </c>
      <c r="J91" s="5" t="s">
        <v>25</v>
      </c>
      <c r="K91" s="13" t="str">
        <f>IF(OR($G$2="",$G$2="-",$G$2=0),"",Fact.!D33)</f>
        <v/>
      </c>
      <c r="L91" s="3" t="str">
        <f t="shared" si="0"/>
        <v/>
      </c>
      <c r="M91" s="3" t="str">
        <f t="shared" si="2"/>
        <v>-</v>
      </c>
    </row>
    <row r="92" spans="1:13" x14ac:dyDescent="0.3">
      <c r="A92" s="7">
        <v>31</v>
      </c>
      <c r="B92" s="2" t="str">
        <f>IF(OR($G$2="",$G$2="-",$G$2=0),"",Fact.!A34)</f>
        <v/>
      </c>
      <c r="C92" s="1" t="str">
        <f>IF(OR($G$2="",$G$2="-",$G$2=0),"",Fact.!#REF!)</f>
        <v/>
      </c>
      <c r="D92" s="5" t="s">
        <v>25</v>
      </c>
      <c r="E92" s="3" t="s">
        <v>25</v>
      </c>
      <c r="F92" s="5" t="str">
        <f>IF(OR($G$2="",$G$2="-",$G$2=0),"",Fact.!B34)</f>
        <v/>
      </c>
      <c r="G92" s="3" t="str">
        <f>IF(OR($G$2="",$G$2="-",$G$2=0),"",Fact.!C34)</f>
        <v/>
      </c>
      <c r="H92" s="6" t="s">
        <v>25</v>
      </c>
      <c r="I92" s="3" t="str">
        <f t="shared" si="1"/>
        <v/>
      </c>
      <c r="J92" s="5" t="s">
        <v>25</v>
      </c>
      <c r="K92" s="13" t="str">
        <f>IF(OR($G$2="",$G$2="-",$G$2=0),"",Fact.!D34)</f>
        <v/>
      </c>
      <c r="L92" s="3" t="str">
        <f t="shared" si="0"/>
        <v/>
      </c>
      <c r="M92" s="3" t="str">
        <f t="shared" si="2"/>
        <v>-</v>
      </c>
    </row>
    <row r="93" spans="1:13" x14ac:dyDescent="0.3">
      <c r="A93" s="7">
        <v>32</v>
      </c>
      <c r="B93" s="2" t="str">
        <f>IF(OR($G$2="",$G$2="-",$G$2=0),"",Fact.!A35)</f>
        <v/>
      </c>
      <c r="C93" s="1" t="str">
        <f>IF(OR($G$2="",$G$2="-",$G$2=0),"",Fact.!#REF!)</f>
        <v/>
      </c>
      <c r="D93" s="5" t="s">
        <v>25</v>
      </c>
      <c r="E93" s="3" t="s">
        <v>25</v>
      </c>
      <c r="F93" s="5" t="str">
        <f>IF(OR($G$2="",$G$2="-",$G$2=0),"",Fact.!B35)</f>
        <v/>
      </c>
      <c r="G93" s="3" t="str">
        <f>IF(OR($G$2="",$G$2="-",$G$2=0),"",Fact.!C35)</f>
        <v/>
      </c>
      <c r="H93" s="6" t="s">
        <v>25</v>
      </c>
      <c r="I93" s="3" t="str">
        <f t="shared" si="1"/>
        <v/>
      </c>
      <c r="J93" s="5" t="s">
        <v>25</v>
      </c>
      <c r="K93" s="13" t="str">
        <f>IF(OR($G$2="",$G$2="-",$G$2=0),"",Fact.!D35)</f>
        <v/>
      </c>
      <c r="L93" s="3" t="str">
        <f t="shared" si="0"/>
        <v/>
      </c>
      <c r="M93" s="3" t="str">
        <f t="shared" si="2"/>
        <v>-</v>
      </c>
    </row>
    <row r="94" spans="1:13" x14ac:dyDescent="0.3">
      <c r="A94" s="7">
        <v>33</v>
      </c>
      <c r="B94" s="2" t="str">
        <f>IF(OR($G$2="",$G$2="-",$G$2=0),"",Fact.!A36)</f>
        <v/>
      </c>
      <c r="C94" s="1" t="str">
        <f>IF(OR($G$2="",$G$2="-",$G$2=0),"",Fact.!#REF!)</f>
        <v/>
      </c>
      <c r="D94" s="5" t="s">
        <v>25</v>
      </c>
      <c r="E94" s="3" t="s">
        <v>25</v>
      </c>
      <c r="F94" s="5" t="str">
        <f>IF(OR($G$2="",$G$2="-",$G$2=0),"",Fact.!B36)</f>
        <v/>
      </c>
      <c r="G94" s="3" t="str">
        <f>IF(OR($G$2="",$G$2="-",$G$2=0),"",Fact.!C36)</f>
        <v/>
      </c>
      <c r="H94" s="6" t="s">
        <v>25</v>
      </c>
      <c r="I94" s="3" t="str">
        <f t="shared" si="1"/>
        <v/>
      </c>
      <c r="J94" s="5" t="s">
        <v>25</v>
      </c>
      <c r="K94" s="13" t="str">
        <f>IF(OR($G$2="",$G$2="-",$G$2=0),"",Fact.!D36)</f>
        <v/>
      </c>
      <c r="L94" s="3" t="str">
        <f t="shared" si="0"/>
        <v/>
      </c>
      <c r="M94" s="3" t="str">
        <f t="shared" si="2"/>
        <v>-</v>
      </c>
    </row>
    <row r="95" spans="1:13" x14ac:dyDescent="0.3">
      <c r="A95" s="7">
        <v>34</v>
      </c>
      <c r="B95" s="2" t="str">
        <f>IF(OR($G$2="",$G$2="-",$G$2=0),"",Fact.!A37)</f>
        <v/>
      </c>
      <c r="C95" s="1" t="str">
        <f>IF(OR($G$2="",$G$2="-",$G$2=0),"",Fact.!#REF!)</f>
        <v/>
      </c>
      <c r="D95" s="5" t="s">
        <v>25</v>
      </c>
      <c r="E95" s="3" t="s">
        <v>25</v>
      </c>
      <c r="F95" s="5" t="str">
        <f>IF(OR($G$2="",$G$2="-",$G$2=0),"",Fact.!B37)</f>
        <v/>
      </c>
      <c r="G95" s="3" t="str">
        <f>IF(OR($G$2="",$G$2="-",$G$2=0),"",Fact.!C37)</f>
        <v/>
      </c>
      <c r="H95" s="6" t="s">
        <v>25</v>
      </c>
      <c r="I95" s="3" t="str">
        <f t="shared" si="1"/>
        <v/>
      </c>
      <c r="J95" s="5" t="s">
        <v>25</v>
      </c>
      <c r="K95" s="13" t="str">
        <f>IF(OR($G$2="",$G$2="-",$G$2=0),"",Fact.!D37)</f>
        <v/>
      </c>
      <c r="L95" s="3" t="str">
        <f t="shared" si="0"/>
        <v/>
      </c>
      <c r="M95" s="3" t="str">
        <f t="shared" si="2"/>
        <v>-</v>
      </c>
    </row>
    <row r="96" spans="1:13" x14ac:dyDescent="0.3">
      <c r="A96" s="7">
        <v>35</v>
      </c>
      <c r="B96" s="2" t="str">
        <f>IF(OR($G$2="",$G$2="-",$G$2=0),"",Fact.!A38)</f>
        <v/>
      </c>
      <c r="C96" s="1" t="str">
        <f>IF(OR($G$2="",$G$2="-",$G$2=0),"",Fact.!#REF!)</f>
        <v/>
      </c>
      <c r="D96" s="5" t="s">
        <v>25</v>
      </c>
      <c r="E96" s="3" t="s">
        <v>25</v>
      </c>
      <c r="F96" s="5" t="str">
        <f>IF(OR($G$2="",$G$2="-",$G$2=0),"",Fact.!B38)</f>
        <v/>
      </c>
      <c r="G96" s="3" t="str">
        <f>IF(OR($G$2="",$G$2="-",$G$2=0),"",Fact.!C38)</f>
        <v/>
      </c>
      <c r="H96" s="6" t="s">
        <v>25</v>
      </c>
      <c r="I96" s="3" t="str">
        <f t="shared" si="1"/>
        <v/>
      </c>
      <c r="J96" s="5" t="s">
        <v>25</v>
      </c>
      <c r="K96" s="13" t="str">
        <f>IF(OR($G$2="",$G$2="-",$G$2=0),"",Fact.!D38)</f>
        <v/>
      </c>
      <c r="L96" s="3" t="str">
        <f t="shared" si="0"/>
        <v/>
      </c>
      <c r="M96" s="3" t="str">
        <f t="shared" si="2"/>
        <v>-</v>
      </c>
    </row>
    <row r="97" spans="1:13" x14ac:dyDescent="0.3">
      <c r="A97" s="7">
        <v>36</v>
      </c>
      <c r="B97" s="2" t="str">
        <f>IF(OR($G$2="",$G$2="-",$G$2=0),"",Fact.!A39)</f>
        <v/>
      </c>
      <c r="C97" s="1" t="str">
        <f>IF(OR($G$2="",$G$2="-",$G$2=0),"",Fact.!#REF!)</f>
        <v/>
      </c>
      <c r="D97" s="5" t="s">
        <v>25</v>
      </c>
      <c r="E97" s="3" t="s">
        <v>25</v>
      </c>
      <c r="F97" s="5" t="str">
        <f>IF(OR($G$2="",$G$2="-",$G$2=0),"",Fact.!B39)</f>
        <v/>
      </c>
      <c r="G97" s="3" t="str">
        <f>IF(OR($G$2="",$G$2="-",$G$2=0),"",Fact.!C39)</f>
        <v/>
      </c>
      <c r="H97" s="6" t="s">
        <v>25</v>
      </c>
      <c r="I97" s="3" t="str">
        <f t="shared" si="1"/>
        <v/>
      </c>
      <c r="J97" s="5" t="s">
        <v>25</v>
      </c>
      <c r="K97" s="13" t="str">
        <f>IF(OR($G$2="",$G$2="-",$G$2=0),"",Fact.!D39)</f>
        <v/>
      </c>
      <c r="L97" s="3" t="str">
        <f t="shared" si="0"/>
        <v/>
      </c>
      <c r="M97" s="3" t="str">
        <f t="shared" si="2"/>
        <v>-</v>
      </c>
    </row>
    <row r="98" spans="1:13" x14ac:dyDescent="0.3">
      <c r="A98" s="7">
        <v>37</v>
      </c>
      <c r="B98" s="2" t="str">
        <f>IF(OR($G$2="",$G$2="-",$G$2=0),"",Fact.!A40)</f>
        <v/>
      </c>
      <c r="C98" s="1" t="str">
        <f>IF(OR($G$2="",$G$2="-",$G$2=0),"",Fact.!#REF!)</f>
        <v/>
      </c>
      <c r="D98" s="5" t="s">
        <v>25</v>
      </c>
      <c r="E98" s="3" t="s">
        <v>25</v>
      </c>
      <c r="F98" s="5" t="str">
        <f>IF(OR($G$2="",$G$2="-",$G$2=0),"",Fact.!B40)</f>
        <v/>
      </c>
      <c r="G98" s="3" t="str">
        <f>IF(OR($G$2="",$G$2="-",$G$2=0),"",Fact.!C40)</f>
        <v/>
      </c>
      <c r="H98" s="6" t="s">
        <v>25</v>
      </c>
      <c r="I98" s="3" t="str">
        <f t="shared" si="1"/>
        <v/>
      </c>
      <c r="J98" s="5" t="s">
        <v>25</v>
      </c>
      <c r="K98" s="13" t="str">
        <f>IF(OR($G$2="",$G$2="-",$G$2=0),"",Fact.!D40)</f>
        <v/>
      </c>
      <c r="L98" s="3" t="str">
        <f t="shared" si="0"/>
        <v/>
      </c>
      <c r="M98" s="3" t="str">
        <f t="shared" si="2"/>
        <v>-</v>
      </c>
    </row>
    <row r="99" spans="1:13" x14ac:dyDescent="0.3">
      <c r="A99" s="7">
        <v>38</v>
      </c>
      <c r="B99" s="2" t="str">
        <f>IF(OR($G$2="",$G$2="-",$G$2=0),"",Fact.!A41)</f>
        <v/>
      </c>
      <c r="C99" s="1" t="str">
        <f>IF(OR($G$2="",$G$2="-",$G$2=0),"",Fact.!#REF!)</f>
        <v/>
      </c>
      <c r="D99" s="5" t="s">
        <v>25</v>
      </c>
      <c r="E99" s="3" t="s">
        <v>25</v>
      </c>
      <c r="F99" s="5" t="str">
        <f>IF(OR($G$2="",$G$2="-",$G$2=0),"",Fact.!B41)</f>
        <v/>
      </c>
      <c r="G99" s="3" t="str">
        <f>IF(OR($G$2="",$G$2="-",$G$2=0),"",Fact.!C41)</f>
        <v/>
      </c>
      <c r="H99" s="6" t="s">
        <v>25</v>
      </c>
      <c r="I99" s="3" t="str">
        <f t="shared" si="1"/>
        <v/>
      </c>
      <c r="J99" s="5" t="s">
        <v>25</v>
      </c>
      <c r="K99" s="13" t="str">
        <f>IF(OR($G$2="",$G$2="-",$G$2=0),"",Fact.!D41)</f>
        <v/>
      </c>
      <c r="L99" s="3" t="str">
        <f t="shared" si="0"/>
        <v/>
      </c>
      <c r="M99" s="3" t="str">
        <f t="shared" si="2"/>
        <v>-</v>
      </c>
    </row>
    <row r="100" spans="1:13" x14ac:dyDescent="0.3">
      <c r="A100" s="7">
        <v>39</v>
      </c>
      <c r="B100" s="2" t="str">
        <f>IF(OR($G$2="",$G$2="-",$G$2=0),"",Fact.!A42)</f>
        <v/>
      </c>
      <c r="C100" s="1" t="str">
        <f>IF(OR($G$2="",$G$2="-",$G$2=0),"",Fact.!#REF!)</f>
        <v/>
      </c>
      <c r="D100" s="5" t="s">
        <v>25</v>
      </c>
      <c r="E100" s="3" t="s">
        <v>25</v>
      </c>
      <c r="F100" s="5" t="str">
        <f>IF(OR($G$2="",$G$2="-",$G$2=0),"",Fact.!B42)</f>
        <v/>
      </c>
      <c r="G100" s="3" t="str">
        <f>IF(OR($G$2="",$G$2="-",$G$2=0),"",Fact.!C42)</f>
        <v/>
      </c>
      <c r="H100" s="6" t="s">
        <v>25</v>
      </c>
      <c r="I100" s="3" t="str">
        <f t="shared" si="1"/>
        <v/>
      </c>
      <c r="J100" s="5" t="s">
        <v>25</v>
      </c>
      <c r="K100" s="13" t="str">
        <f>IF(OR($G$2="",$G$2="-",$G$2=0),"",Fact.!D42)</f>
        <v/>
      </c>
      <c r="L100" s="3" t="str">
        <f t="shared" si="0"/>
        <v/>
      </c>
      <c r="M100" s="3" t="str">
        <f t="shared" si="2"/>
        <v>-</v>
      </c>
    </row>
    <row r="101" spans="1:13" x14ac:dyDescent="0.3">
      <c r="A101" s="7">
        <v>40</v>
      </c>
      <c r="B101" s="2" t="str">
        <f>IF(OR($G$2="",$G$2="-",$G$2=0),"",Fact.!A43)</f>
        <v/>
      </c>
      <c r="C101" s="1" t="str">
        <f>IF(OR($G$2="",$G$2="-",$G$2=0),"",Fact.!#REF!)</f>
        <v/>
      </c>
      <c r="D101" s="5" t="s">
        <v>25</v>
      </c>
      <c r="E101" s="3" t="s">
        <v>25</v>
      </c>
      <c r="F101" s="5" t="str">
        <f>IF(OR($G$2="",$G$2="-",$G$2=0),"",Fact.!B43)</f>
        <v/>
      </c>
      <c r="G101" s="3" t="str">
        <f>IF(OR($G$2="",$G$2="-",$G$2=0),"",Fact.!C43)</f>
        <v/>
      </c>
      <c r="H101" s="6" t="s">
        <v>25</v>
      </c>
      <c r="I101" s="3" t="str">
        <f t="shared" si="1"/>
        <v/>
      </c>
      <c r="J101" s="5" t="s">
        <v>25</v>
      </c>
      <c r="K101" s="13" t="str">
        <f>IF(OR($G$2="",$G$2="-",$G$2=0),"",Fact.!D43)</f>
        <v/>
      </c>
      <c r="L101" s="3" t="str">
        <f t="shared" si="0"/>
        <v/>
      </c>
      <c r="M101" s="3" t="str">
        <f t="shared" si="2"/>
        <v>-</v>
      </c>
    </row>
    <row r="102" spans="1:13" x14ac:dyDescent="0.3">
      <c r="A102" s="7">
        <v>41</v>
      </c>
      <c r="B102" s="2" t="str">
        <f>IF(OR($G$2="",$G$2="-",$G$2=0),"",Fact.!A44)</f>
        <v/>
      </c>
      <c r="C102" s="1" t="str">
        <f>IF(OR($G$2="",$G$2="-",$G$2=0),"",Fact.!#REF!)</f>
        <v/>
      </c>
      <c r="D102" s="5" t="s">
        <v>25</v>
      </c>
      <c r="E102" s="3" t="s">
        <v>25</v>
      </c>
      <c r="F102" s="5" t="str">
        <f>IF(OR($G$2="",$G$2="-",$G$2=0),"",Fact.!B44)</f>
        <v/>
      </c>
      <c r="G102" s="3" t="str">
        <f>IF(OR($G$2="",$G$2="-",$G$2=0),"",Fact.!C44)</f>
        <v/>
      </c>
      <c r="H102" s="6" t="s">
        <v>25</v>
      </c>
      <c r="I102" s="3" t="str">
        <f t="shared" si="1"/>
        <v/>
      </c>
      <c r="J102" s="5" t="s">
        <v>25</v>
      </c>
      <c r="K102" s="13" t="str">
        <f>IF(OR($G$2="",$G$2="-",$G$2=0),"",Fact.!D44)</f>
        <v/>
      </c>
      <c r="L102" s="3" t="str">
        <f t="shared" si="0"/>
        <v/>
      </c>
      <c r="M102" s="3" t="str">
        <f t="shared" si="2"/>
        <v>-</v>
      </c>
    </row>
    <row r="103" spans="1:13" x14ac:dyDescent="0.3">
      <c r="A103" s="7">
        <v>42</v>
      </c>
      <c r="B103" s="2" t="str">
        <f>IF(OR($G$2="",$G$2="-",$G$2=0),"",Fact.!A45)</f>
        <v/>
      </c>
      <c r="C103" s="1" t="str">
        <f>IF(OR($G$2="",$G$2="-",$G$2=0),"",Fact.!#REF!)</f>
        <v/>
      </c>
      <c r="D103" s="5" t="s">
        <v>25</v>
      </c>
      <c r="E103" s="3" t="s">
        <v>25</v>
      </c>
      <c r="F103" s="5" t="str">
        <f>IF(OR($G$2="",$G$2="-",$G$2=0),"",Fact.!B45)</f>
        <v/>
      </c>
      <c r="G103" s="3" t="str">
        <f>IF(OR($G$2="",$G$2="-",$G$2=0),"",Fact.!C45)</f>
        <v/>
      </c>
      <c r="H103" s="6" t="s">
        <v>25</v>
      </c>
      <c r="I103" s="3" t="str">
        <f t="shared" si="1"/>
        <v/>
      </c>
      <c r="J103" s="5" t="s">
        <v>25</v>
      </c>
      <c r="K103" s="13" t="str">
        <f>IF(OR($G$2="",$G$2="-",$G$2=0),"",Fact.!D45)</f>
        <v/>
      </c>
      <c r="L103" s="3" t="str">
        <f t="shared" si="0"/>
        <v/>
      </c>
      <c r="M103" s="3" t="str">
        <f t="shared" si="2"/>
        <v>-</v>
      </c>
    </row>
    <row r="104" spans="1:13" x14ac:dyDescent="0.3">
      <c r="A104" s="7">
        <v>43</v>
      </c>
      <c r="B104" s="2" t="str">
        <f>IF(OR($G$2="",$G$2="-",$G$2=0),"",Fact.!A46)</f>
        <v/>
      </c>
      <c r="C104" s="1" t="str">
        <f>IF(OR($G$2="",$G$2="-",$G$2=0),"",Fact.!#REF!)</f>
        <v/>
      </c>
      <c r="D104" s="5" t="s">
        <v>25</v>
      </c>
      <c r="E104" s="3" t="s">
        <v>25</v>
      </c>
      <c r="F104" s="5" t="str">
        <f>IF(OR($G$2="",$G$2="-",$G$2=0),"",Fact.!B46)</f>
        <v/>
      </c>
      <c r="G104" s="3" t="str">
        <f>IF(OR($G$2="",$G$2="-",$G$2=0),"",Fact.!C46)</f>
        <v/>
      </c>
      <c r="H104" s="6" t="s">
        <v>25</v>
      </c>
      <c r="I104" s="3" t="str">
        <f t="shared" si="1"/>
        <v/>
      </c>
      <c r="J104" s="5" t="s">
        <v>25</v>
      </c>
      <c r="K104" s="13" t="str">
        <f>IF(OR($G$2="",$G$2="-",$G$2=0),"",Fact.!D46)</f>
        <v/>
      </c>
      <c r="L104" s="3" t="str">
        <f t="shared" si="0"/>
        <v/>
      </c>
      <c r="M104" s="3" t="str">
        <f t="shared" si="2"/>
        <v>-</v>
      </c>
    </row>
    <row r="105" spans="1:13" x14ac:dyDescent="0.3">
      <c r="A105" s="7">
        <v>44</v>
      </c>
      <c r="B105" s="2" t="str">
        <f>IF(OR($G$2="",$G$2="-",$G$2=0),"",Fact.!A47)</f>
        <v/>
      </c>
      <c r="C105" s="1" t="str">
        <f>IF(OR($G$2="",$G$2="-",$G$2=0),"",Fact.!#REF!)</f>
        <v/>
      </c>
      <c r="D105" s="5" t="s">
        <v>25</v>
      </c>
      <c r="E105" s="3" t="s">
        <v>25</v>
      </c>
      <c r="F105" s="5" t="str">
        <f>IF(OR($G$2="",$G$2="-",$G$2=0),"",Fact.!B47)</f>
        <v/>
      </c>
      <c r="G105" s="3" t="str">
        <f>IF(OR($G$2="",$G$2="-",$G$2=0),"",Fact.!C47)</f>
        <v/>
      </c>
      <c r="H105" s="6" t="s">
        <v>25</v>
      </c>
      <c r="I105" s="3" t="str">
        <f t="shared" si="1"/>
        <v/>
      </c>
      <c r="J105" s="5" t="s">
        <v>25</v>
      </c>
      <c r="K105" s="13" t="str">
        <f>IF(OR($G$2="",$G$2="-",$G$2=0),"",Fact.!D47)</f>
        <v/>
      </c>
      <c r="L105" s="3" t="str">
        <f t="shared" si="0"/>
        <v/>
      </c>
      <c r="M105" s="3" t="str">
        <f t="shared" si="2"/>
        <v>-</v>
      </c>
    </row>
    <row r="106" spans="1:13" x14ac:dyDescent="0.3">
      <c r="A106" s="7">
        <v>45</v>
      </c>
      <c r="B106" s="2" t="str">
        <f>IF(OR($G$2="",$G$2="-",$G$2=0),"",Fact.!A48)</f>
        <v/>
      </c>
      <c r="C106" s="1" t="str">
        <f>IF(OR($G$2="",$G$2="-",$G$2=0),"",Fact.!#REF!)</f>
        <v/>
      </c>
      <c r="D106" s="5" t="s">
        <v>25</v>
      </c>
      <c r="E106" s="3" t="s">
        <v>25</v>
      </c>
      <c r="F106" s="5" t="str">
        <f>IF(OR($G$2="",$G$2="-",$G$2=0),"",Fact.!B48)</f>
        <v/>
      </c>
      <c r="G106" s="3" t="str">
        <f>IF(OR($G$2="",$G$2="-",$G$2=0),"",Fact.!C48)</f>
        <v/>
      </c>
      <c r="H106" s="6" t="s">
        <v>25</v>
      </c>
      <c r="I106" s="3" t="str">
        <f t="shared" si="1"/>
        <v/>
      </c>
      <c r="J106" s="5" t="s">
        <v>25</v>
      </c>
      <c r="K106" s="13" t="str">
        <f>IF(OR($G$2="",$G$2="-",$G$2=0),"",Fact.!D48)</f>
        <v/>
      </c>
      <c r="L106" s="3" t="str">
        <f t="shared" si="0"/>
        <v/>
      </c>
      <c r="M106" s="3" t="str">
        <f t="shared" si="2"/>
        <v>-</v>
      </c>
    </row>
    <row r="107" spans="1:13" x14ac:dyDescent="0.3">
      <c r="A107" s="7">
        <v>46</v>
      </c>
      <c r="B107" s="2" t="str">
        <f>IF(OR($G$2="",$G$2="-",$G$2=0),"",Fact.!A49)</f>
        <v/>
      </c>
      <c r="C107" s="1" t="str">
        <f>IF(OR($G$2="",$G$2="-",$G$2=0),"",Fact.!#REF!)</f>
        <v/>
      </c>
      <c r="D107" s="5" t="s">
        <v>25</v>
      </c>
      <c r="E107" s="3" t="s">
        <v>25</v>
      </c>
      <c r="F107" s="5" t="str">
        <f>IF(OR($G$2="",$G$2="-",$G$2=0),"",Fact.!B49)</f>
        <v/>
      </c>
      <c r="G107" s="3" t="str">
        <f>IF(OR($G$2="",$G$2="-",$G$2=0),"",Fact.!C49)</f>
        <v/>
      </c>
      <c r="H107" s="6" t="s">
        <v>25</v>
      </c>
      <c r="I107" s="3" t="str">
        <f t="shared" si="1"/>
        <v/>
      </c>
      <c r="J107" s="5" t="s">
        <v>25</v>
      </c>
      <c r="K107" s="13" t="str">
        <f>IF(OR($G$2="",$G$2="-",$G$2=0),"",Fact.!D49)</f>
        <v/>
      </c>
      <c r="L107" s="3" t="str">
        <f t="shared" si="0"/>
        <v/>
      </c>
      <c r="M107" s="3" t="str">
        <f t="shared" si="2"/>
        <v>-</v>
      </c>
    </row>
    <row r="108" spans="1:13" x14ac:dyDescent="0.3">
      <c r="A108" s="7">
        <v>47</v>
      </c>
      <c r="B108" s="2" t="str">
        <f>IF(OR($G$2="",$G$2="-",$G$2=0),"",Fact.!A50)</f>
        <v/>
      </c>
      <c r="C108" s="1" t="str">
        <f>IF(OR($G$2="",$G$2="-",$G$2=0),"",Fact.!#REF!)</f>
        <v/>
      </c>
      <c r="D108" s="5" t="s">
        <v>25</v>
      </c>
      <c r="E108" s="3" t="s">
        <v>25</v>
      </c>
      <c r="F108" s="5" t="str">
        <f>IF(OR($G$2="",$G$2="-",$G$2=0),"",Fact.!B50)</f>
        <v/>
      </c>
      <c r="G108" s="3" t="str">
        <f>IF(OR($G$2="",$G$2="-",$G$2=0),"",Fact.!C50)</f>
        <v/>
      </c>
      <c r="H108" s="6" t="s">
        <v>25</v>
      </c>
      <c r="I108" s="3" t="str">
        <f t="shared" si="1"/>
        <v/>
      </c>
      <c r="J108" s="5" t="s">
        <v>25</v>
      </c>
      <c r="K108" s="13" t="str">
        <f>IF(OR($G$2="",$G$2="-",$G$2=0),"",Fact.!D50)</f>
        <v/>
      </c>
      <c r="L108" s="3" t="str">
        <f t="shared" si="0"/>
        <v/>
      </c>
      <c r="M108" s="3" t="str">
        <f t="shared" si="2"/>
        <v>-</v>
      </c>
    </row>
    <row r="109" spans="1:13" x14ac:dyDescent="0.3">
      <c r="A109" s="7">
        <v>48</v>
      </c>
      <c r="B109" s="2" t="str">
        <f>IF(OR($G$2="",$G$2="-",$G$2=0),"",Fact.!A51)</f>
        <v/>
      </c>
      <c r="C109" s="1" t="str">
        <f>IF(OR($G$2="",$G$2="-",$G$2=0),"",Fact.!#REF!)</f>
        <v/>
      </c>
      <c r="D109" s="5" t="s">
        <v>25</v>
      </c>
      <c r="E109" s="3" t="s">
        <v>25</v>
      </c>
      <c r="F109" s="5" t="str">
        <f>IF(OR($G$2="",$G$2="-",$G$2=0),"",Fact.!B51)</f>
        <v/>
      </c>
      <c r="G109" s="3" t="str">
        <f>IF(OR($G$2="",$G$2="-",$G$2=0),"",Fact.!C51)</f>
        <v/>
      </c>
      <c r="H109" s="6" t="s">
        <v>25</v>
      </c>
      <c r="I109" s="3" t="str">
        <f t="shared" si="1"/>
        <v/>
      </c>
      <c r="J109" s="5" t="s">
        <v>25</v>
      </c>
      <c r="K109" s="13" t="str">
        <f>IF(OR($G$2="",$G$2="-",$G$2=0),"",Fact.!D51)</f>
        <v/>
      </c>
      <c r="L109" s="3" t="str">
        <f t="shared" si="0"/>
        <v/>
      </c>
      <c r="M109" s="3" t="str">
        <f t="shared" si="2"/>
        <v>-</v>
      </c>
    </row>
    <row r="110" spans="1:13" x14ac:dyDescent="0.3">
      <c r="A110" s="7">
        <v>49</v>
      </c>
      <c r="B110" s="2" t="str">
        <f>IF(OR($G$2="",$G$2="-",$G$2=0),"",Fact.!A52)</f>
        <v/>
      </c>
      <c r="C110" s="1" t="str">
        <f>IF(OR($G$2="",$G$2="-",$G$2=0),"",Fact.!#REF!)</f>
        <v/>
      </c>
      <c r="D110" s="5" t="s">
        <v>25</v>
      </c>
      <c r="E110" s="3" t="s">
        <v>25</v>
      </c>
      <c r="F110" s="5" t="str">
        <f>IF(OR($G$2="",$G$2="-",$G$2=0),"",Fact.!B52)</f>
        <v/>
      </c>
      <c r="G110" s="3" t="str">
        <f>IF(OR($G$2="",$G$2="-",$G$2=0),"",Fact.!C52)</f>
        <v/>
      </c>
      <c r="H110" s="6" t="s">
        <v>25</v>
      </c>
      <c r="I110" s="3" t="str">
        <f t="shared" si="1"/>
        <v/>
      </c>
      <c r="J110" s="5" t="s">
        <v>25</v>
      </c>
      <c r="K110" s="13" t="str">
        <f>IF(OR($G$2="",$G$2="-",$G$2=0),"",Fact.!D52)</f>
        <v/>
      </c>
      <c r="L110" s="3" t="str">
        <f t="shared" si="0"/>
        <v/>
      </c>
      <c r="M110" s="3" t="str">
        <f t="shared" si="2"/>
        <v>-</v>
      </c>
    </row>
    <row r="111" spans="1:13" x14ac:dyDescent="0.3">
      <c r="A111" s="7">
        <v>50</v>
      </c>
      <c r="B111" s="2" t="str">
        <f>IF(OR($G$2="",$G$2="-",$G$2=0),"",Fact.!A53)</f>
        <v/>
      </c>
      <c r="C111" s="1" t="str">
        <f>IF(OR($G$2="",$G$2="-",$G$2=0),"",Fact.!#REF!)</f>
        <v/>
      </c>
      <c r="D111" s="5" t="s">
        <v>25</v>
      </c>
      <c r="E111" s="3" t="s">
        <v>25</v>
      </c>
      <c r="F111" s="5" t="str">
        <f>IF(OR($G$2="",$G$2="-",$G$2=0),"",Fact.!B53)</f>
        <v/>
      </c>
      <c r="G111" s="3" t="str">
        <f>IF(OR($G$2="",$G$2="-",$G$2=0),"",Fact.!C53)</f>
        <v/>
      </c>
      <c r="H111" s="6" t="s">
        <v>25</v>
      </c>
      <c r="I111" s="3" t="str">
        <f t="shared" si="1"/>
        <v/>
      </c>
      <c r="J111" s="5" t="s">
        <v>25</v>
      </c>
      <c r="K111" s="13" t="str">
        <f>IF(OR($G$2="",$G$2="-",$G$2=0),"",Fact.!D53)</f>
        <v/>
      </c>
      <c r="L111" s="3" t="str">
        <f t="shared" si="0"/>
        <v/>
      </c>
      <c r="M111" s="3" t="str">
        <f t="shared" si="2"/>
        <v>-</v>
      </c>
    </row>
    <row r="112" spans="1:13" x14ac:dyDescent="0.3">
      <c r="A112" s="7">
        <v>51</v>
      </c>
      <c r="B112" s="2" t="str">
        <f>IF(OR($G$2="",$G$2="-",$G$2=0),"",Fact.!A54)</f>
        <v/>
      </c>
      <c r="C112" s="1" t="str">
        <f>IF(OR($G$2="",$G$2="-",$G$2=0),"",Fact.!#REF!)</f>
        <v/>
      </c>
      <c r="D112" s="5" t="s">
        <v>25</v>
      </c>
      <c r="E112" s="3" t="s">
        <v>25</v>
      </c>
      <c r="F112" s="5" t="str">
        <f>IF(OR($G$2="",$G$2="-",$G$2=0),"",Fact.!B54)</f>
        <v/>
      </c>
      <c r="G112" s="3" t="str">
        <f>IF(OR($G$2="",$G$2="-",$G$2=0),"",Fact.!C54)</f>
        <v/>
      </c>
      <c r="H112" s="6" t="s">
        <v>25</v>
      </c>
      <c r="I112" s="3" t="str">
        <f t="shared" si="1"/>
        <v/>
      </c>
      <c r="J112" s="5" t="s">
        <v>25</v>
      </c>
      <c r="K112" s="13" t="str">
        <f>IF(OR($G$2="",$G$2="-",$G$2=0),"",Fact.!D54)</f>
        <v/>
      </c>
      <c r="L112" s="3" t="str">
        <f t="shared" si="0"/>
        <v/>
      </c>
      <c r="M112" s="3" t="str">
        <f t="shared" si="2"/>
        <v>-</v>
      </c>
    </row>
    <row r="113" spans="1:13" x14ac:dyDescent="0.3">
      <c r="A113" s="7">
        <v>52</v>
      </c>
      <c r="B113" s="2" t="str">
        <f>IF(OR($G$2="",$G$2="-",$G$2=0),"",Fact.!A55)</f>
        <v/>
      </c>
      <c r="C113" s="1" t="str">
        <f>IF(OR($G$2="",$G$2="-",$G$2=0),"",Fact.!#REF!)</f>
        <v/>
      </c>
      <c r="D113" s="5" t="s">
        <v>25</v>
      </c>
      <c r="E113" s="3" t="s">
        <v>25</v>
      </c>
      <c r="F113" s="5" t="str">
        <f>IF(OR($G$2="",$G$2="-",$G$2=0),"",Fact.!B55)</f>
        <v/>
      </c>
      <c r="G113" s="3" t="str">
        <f>IF(OR($G$2="",$G$2="-",$G$2=0),"",Fact.!C55)</f>
        <v/>
      </c>
      <c r="H113" s="6" t="s">
        <v>25</v>
      </c>
      <c r="I113" s="3" t="str">
        <f t="shared" si="1"/>
        <v/>
      </c>
      <c r="J113" s="5" t="s">
        <v>25</v>
      </c>
      <c r="K113" s="13" t="str">
        <f>IF(OR($G$2="",$G$2="-",$G$2=0),"",Fact.!D55)</f>
        <v/>
      </c>
      <c r="L113" s="3" t="str">
        <f t="shared" si="0"/>
        <v/>
      </c>
      <c r="M113" s="3" t="str">
        <f t="shared" si="2"/>
        <v>-</v>
      </c>
    </row>
    <row r="114" spans="1:13" x14ac:dyDescent="0.3">
      <c r="A114" s="7">
        <v>53</v>
      </c>
      <c r="B114" s="2" t="str">
        <f>IF(OR($G$2="",$G$2="-",$G$2=0),"",Fact.!A56)</f>
        <v/>
      </c>
      <c r="C114" s="1" t="str">
        <f>IF(OR($G$2="",$G$2="-",$G$2=0),"",Fact.!#REF!)</f>
        <v/>
      </c>
      <c r="D114" s="5" t="s">
        <v>25</v>
      </c>
      <c r="E114" s="3" t="s">
        <v>25</v>
      </c>
      <c r="F114" s="5" t="str">
        <f>IF(OR($G$2="",$G$2="-",$G$2=0),"",Fact.!B56)</f>
        <v/>
      </c>
      <c r="G114" s="3" t="str">
        <f>IF(OR($G$2="",$G$2="-",$G$2=0),"",Fact.!C56)</f>
        <v/>
      </c>
      <c r="H114" s="6" t="s">
        <v>25</v>
      </c>
      <c r="I114" s="3" t="str">
        <f t="shared" si="1"/>
        <v/>
      </c>
      <c r="J114" s="5" t="s">
        <v>25</v>
      </c>
      <c r="K114" s="13" t="str">
        <f>IF(OR($G$2="",$G$2="-",$G$2=0),"",Fact.!D56)</f>
        <v/>
      </c>
      <c r="L114" s="3" t="str">
        <f t="shared" si="0"/>
        <v/>
      </c>
      <c r="M114" s="3" t="str">
        <f t="shared" si="2"/>
        <v>-</v>
      </c>
    </row>
    <row r="115" spans="1:13" x14ac:dyDescent="0.3">
      <c r="A115" s="7">
        <v>54</v>
      </c>
      <c r="B115" s="2" t="str">
        <f>IF(OR($G$2="",$G$2="-",$G$2=0),"",Fact.!A57)</f>
        <v/>
      </c>
      <c r="C115" s="1" t="str">
        <f>IF(OR($G$2="",$G$2="-",$G$2=0),"",Fact.!#REF!)</f>
        <v/>
      </c>
      <c r="D115" s="5" t="s">
        <v>25</v>
      </c>
      <c r="E115" s="3" t="s">
        <v>25</v>
      </c>
      <c r="F115" s="5" t="str">
        <f>IF(OR($G$2="",$G$2="-",$G$2=0),"",Fact.!B57)</f>
        <v/>
      </c>
      <c r="G115" s="3" t="str">
        <f>IF(OR($G$2="",$G$2="-",$G$2=0),"",Fact.!C57)</f>
        <v/>
      </c>
      <c r="H115" s="6" t="s">
        <v>25</v>
      </c>
      <c r="I115" s="3" t="str">
        <f t="shared" si="1"/>
        <v/>
      </c>
      <c r="J115" s="5" t="s">
        <v>25</v>
      </c>
      <c r="K115" s="13" t="str">
        <f>IF(OR($G$2="",$G$2="-",$G$2=0),"",Fact.!D57)</f>
        <v/>
      </c>
      <c r="L115" s="3" t="str">
        <f t="shared" si="0"/>
        <v/>
      </c>
      <c r="M115" s="3" t="str">
        <f t="shared" si="2"/>
        <v>-</v>
      </c>
    </row>
    <row r="116" spans="1:13" x14ac:dyDescent="0.3">
      <c r="A116" s="7">
        <v>55</v>
      </c>
      <c r="B116" s="2" t="str">
        <f>IF(OR($G$2="",$G$2="-",$G$2=0),"",Fact.!A58)</f>
        <v/>
      </c>
      <c r="C116" s="1" t="str">
        <f>IF(OR($G$2="",$G$2="-",$G$2=0),"",Fact.!#REF!)</f>
        <v/>
      </c>
      <c r="D116" s="5" t="s">
        <v>25</v>
      </c>
      <c r="E116" s="3" t="s">
        <v>25</v>
      </c>
      <c r="F116" s="5" t="str">
        <f>IF(OR($G$2="",$G$2="-",$G$2=0),"",Fact.!B58)</f>
        <v/>
      </c>
      <c r="G116" s="3" t="str">
        <f>IF(OR($G$2="",$G$2="-",$G$2=0),"",Fact.!C58)</f>
        <v/>
      </c>
      <c r="H116" s="6" t="s">
        <v>25</v>
      </c>
      <c r="I116" s="3" t="str">
        <f t="shared" si="1"/>
        <v/>
      </c>
      <c r="J116" s="5" t="s">
        <v>25</v>
      </c>
      <c r="K116" s="13" t="str">
        <f>IF(OR($G$2="",$G$2="-",$G$2=0),"",Fact.!D58)</f>
        <v/>
      </c>
      <c r="L116" s="3" t="str">
        <f t="shared" si="0"/>
        <v/>
      </c>
      <c r="M116" s="3" t="str">
        <f t="shared" si="2"/>
        <v>-</v>
      </c>
    </row>
    <row r="117" spans="1:13" x14ac:dyDescent="0.3">
      <c r="A117" s="7">
        <v>56</v>
      </c>
      <c r="B117" s="2" t="str">
        <f>IF(OR($G$2="",$G$2="-",$G$2=0),"",Fact.!A59)</f>
        <v/>
      </c>
      <c r="C117" s="1" t="str">
        <f>IF(OR($G$2="",$G$2="-",$G$2=0),"",Fact.!#REF!)</f>
        <v/>
      </c>
      <c r="D117" s="5" t="s">
        <v>25</v>
      </c>
      <c r="E117" s="3" t="s">
        <v>25</v>
      </c>
      <c r="F117" s="5" t="str">
        <f>IF(OR($G$2="",$G$2="-",$G$2=0),"",Fact.!B59)</f>
        <v/>
      </c>
      <c r="G117" s="3" t="str">
        <f>IF(OR($G$2="",$G$2="-",$G$2=0),"",Fact.!C59)</f>
        <v/>
      </c>
      <c r="H117" s="6" t="s">
        <v>25</v>
      </c>
      <c r="I117" s="3" t="str">
        <f t="shared" si="1"/>
        <v/>
      </c>
      <c r="J117" s="5" t="s">
        <v>25</v>
      </c>
      <c r="K117" s="13" t="str">
        <f>IF(OR($G$2="",$G$2="-",$G$2=0),"",Fact.!D59)</f>
        <v/>
      </c>
      <c r="L117" s="3" t="str">
        <f t="shared" si="0"/>
        <v/>
      </c>
      <c r="M117" s="3" t="str">
        <f t="shared" si="2"/>
        <v>-</v>
      </c>
    </row>
    <row r="118" spans="1:13" x14ac:dyDescent="0.3">
      <c r="A118" s="7">
        <v>57</v>
      </c>
      <c r="B118" s="2" t="str">
        <f>IF(OR($G$2="",$G$2="-",$G$2=0),"",Fact.!A60)</f>
        <v/>
      </c>
      <c r="C118" s="1" t="str">
        <f>IF(OR($G$2="",$G$2="-",$G$2=0),"",Fact.!#REF!)</f>
        <v/>
      </c>
      <c r="D118" s="5" t="s">
        <v>25</v>
      </c>
      <c r="E118" s="3" t="s">
        <v>25</v>
      </c>
      <c r="F118" s="5" t="str">
        <f>IF(OR($G$2="",$G$2="-",$G$2=0),"",Fact.!B60)</f>
        <v/>
      </c>
      <c r="G118" s="3" t="str">
        <f>IF(OR($G$2="",$G$2="-",$G$2=0),"",Fact.!C60)</f>
        <v/>
      </c>
      <c r="H118" s="6" t="s">
        <v>25</v>
      </c>
      <c r="I118" s="3" t="str">
        <f t="shared" si="1"/>
        <v/>
      </c>
      <c r="J118" s="5" t="s">
        <v>25</v>
      </c>
      <c r="K118" s="13" t="str">
        <f>IF(OR($G$2="",$G$2="-",$G$2=0),"",Fact.!D60)</f>
        <v/>
      </c>
      <c r="L118" s="3" t="str">
        <f t="shared" si="0"/>
        <v/>
      </c>
      <c r="M118" s="3" t="str">
        <f t="shared" si="2"/>
        <v>-</v>
      </c>
    </row>
    <row r="119" spans="1:13" x14ac:dyDescent="0.3">
      <c r="A119" s="7">
        <v>58</v>
      </c>
      <c r="B119" s="2" t="str">
        <f>IF(OR($G$2="",$G$2="-",$G$2=0),"",Fact.!A61)</f>
        <v/>
      </c>
      <c r="C119" s="1" t="str">
        <f>IF(OR($G$2="",$G$2="-",$G$2=0),"",Fact.!#REF!)</f>
        <v/>
      </c>
      <c r="D119" s="5" t="s">
        <v>25</v>
      </c>
      <c r="E119" s="3" t="s">
        <v>25</v>
      </c>
      <c r="F119" s="5" t="str">
        <f>IF(OR($G$2="",$G$2="-",$G$2=0),"",Fact.!B61)</f>
        <v/>
      </c>
      <c r="G119" s="3" t="str">
        <f>IF(OR($G$2="",$G$2="-",$G$2=0),"",Fact.!C61)</f>
        <v/>
      </c>
      <c r="H119" s="6" t="s">
        <v>25</v>
      </c>
      <c r="I119" s="3" t="str">
        <f t="shared" si="1"/>
        <v/>
      </c>
      <c r="J119" s="5" t="s">
        <v>25</v>
      </c>
      <c r="K119" s="13" t="str">
        <f>IF(OR($G$2="",$G$2="-",$G$2=0),"",Fact.!D61)</f>
        <v/>
      </c>
      <c r="L119" s="3" t="str">
        <f t="shared" si="0"/>
        <v/>
      </c>
      <c r="M119" s="3" t="str">
        <f t="shared" si="2"/>
        <v>-</v>
      </c>
    </row>
    <row r="120" spans="1:13" x14ac:dyDescent="0.3">
      <c r="A120" s="7">
        <v>59</v>
      </c>
      <c r="B120" s="2" t="str">
        <f>IF(OR($G$2="",$G$2="-",$G$2=0),"",Fact.!A62)</f>
        <v/>
      </c>
      <c r="C120" s="1" t="str">
        <f>IF(OR($G$2="",$G$2="-",$G$2=0),"",Fact.!#REF!)</f>
        <v/>
      </c>
      <c r="D120" s="5" t="s">
        <v>25</v>
      </c>
      <c r="E120" s="3" t="s">
        <v>25</v>
      </c>
      <c r="F120" s="5" t="str">
        <f>IF(OR($G$2="",$G$2="-",$G$2=0),"",Fact.!B62)</f>
        <v/>
      </c>
      <c r="G120" s="3" t="str">
        <f>IF(OR($G$2="",$G$2="-",$G$2=0),"",Fact.!C62)</f>
        <v/>
      </c>
      <c r="H120" s="6" t="s">
        <v>25</v>
      </c>
      <c r="I120" s="3" t="str">
        <f t="shared" si="1"/>
        <v/>
      </c>
      <c r="J120" s="5" t="s">
        <v>25</v>
      </c>
      <c r="K120" s="13" t="str">
        <f>IF(OR($G$2="",$G$2="-",$G$2=0),"",Fact.!D62)</f>
        <v/>
      </c>
      <c r="L120" s="3" t="str">
        <f t="shared" si="0"/>
        <v/>
      </c>
      <c r="M120" s="3" t="str">
        <f t="shared" si="2"/>
        <v>-</v>
      </c>
    </row>
    <row r="121" spans="1:13" x14ac:dyDescent="0.3">
      <c r="A121" s="7">
        <v>60</v>
      </c>
      <c r="B121" s="2" t="str">
        <f>IF(OR($G$2="",$G$2="-",$G$2=0),"",Fact.!A63)</f>
        <v/>
      </c>
      <c r="C121" s="1" t="str">
        <f>IF(OR($G$2="",$G$2="-",$G$2=0),"",Fact.!#REF!)</f>
        <v/>
      </c>
      <c r="D121" s="5" t="s">
        <v>25</v>
      </c>
      <c r="E121" s="3" t="s">
        <v>25</v>
      </c>
      <c r="F121" s="5" t="str">
        <f>IF(OR($G$2="",$G$2="-",$G$2=0),"",Fact.!B63)</f>
        <v/>
      </c>
      <c r="G121" s="3" t="str">
        <f>IF(OR($G$2="",$G$2="-",$G$2=0),"",Fact.!C63)</f>
        <v/>
      </c>
      <c r="H121" s="6" t="s">
        <v>25</v>
      </c>
      <c r="I121" s="3" t="str">
        <f t="shared" si="1"/>
        <v/>
      </c>
      <c r="J121" s="5" t="s">
        <v>25</v>
      </c>
      <c r="K121" s="13" t="str">
        <f>IF(OR($G$2="",$G$2="-",$G$2=0),"",Fact.!D63)</f>
        <v/>
      </c>
      <c r="L121" s="3" t="str">
        <f t="shared" si="0"/>
        <v/>
      </c>
      <c r="M121" s="3" t="str">
        <f t="shared" si="2"/>
        <v>-</v>
      </c>
    </row>
    <row r="122" spans="1:13" x14ac:dyDescent="0.3">
      <c r="A122" s="7">
        <v>61</v>
      </c>
      <c r="B122" s="2" t="str">
        <f>IF(OR($G$2="",$G$2="-",$G$2=0),"",Fact.!A64)</f>
        <v/>
      </c>
      <c r="C122" s="1" t="str">
        <f>IF(OR($G$2="",$G$2="-",$G$2=0),"",Fact.!#REF!)</f>
        <v/>
      </c>
      <c r="D122" s="5" t="s">
        <v>25</v>
      </c>
      <c r="E122" s="3" t="s">
        <v>25</v>
      </c>
      <c r="F122" s="5" t="str">
        <f>IF(OR($G$2="",$G$2="-",$G$2=0),"",Fact.!B64)</f>
        <v/>
      </c>
      <c r="G122" s="3" t="str">
        <f>IF(OR($G$2="",$G$2="-",$G$2=0),"",Fact.!C64)</f>
        <v/>
      </c>
      <c r="H122" s="6" t="s">
        <v>25</v>
      </c>
      <c r="I122" s="3" t="str">
        <f t="shared" si="1"/>
        <v/>
      </c>
      <c r="J122" s="5" t="s">
        <v>25</v>
      </c>
      <c r="K122" s="13" t="str">
        <f>IF(OR($G$2="",$G$2="-",$G$2=0),"",Fact.!D64)</f>
        <v/>
      </c>
      <c r="L122" s="3" t="str">
        <f t="shared" si="0"/>
        <v/>
      </c>
      <c r="M122" s="3" t="str">
        <f t="shared" si="2"/>
        <v>-</v>
      </c>
    </row>
    <row r="123" spans="1:13" x14ac:dyDescent="0.3">
      <c r="A123" s="7">
        <v>62</v>
      </c>
      <c r="B123" s="2" t="str">
        <f>IF(OR($G$2="",$G$2="-",$G$2=0),"",Fact.!A65)</f>
        <v/>
      </c>
      <c r="C123" s="1" t="str">
        <f>IF(OR($G$2="",$G$2="-",$G$2=0),"",Fact.!#REF!)</f>
        <v/>
      </c>
      <c r="D123" s="5" t="s">
        <v>25</v>
      </c>
      <c r="E123" s="3" t="s">
        <v>25</v>
      </c>
      <c r="F123" s="5" t="str">
        <f>IF(OR($G$2="",$G$2="-",$G$2=0),"",Fact.!B65)</f>
        <v/>
      </c>
      <c r="G123" s="3" t="str">
        <f>IF(OR($G$2="",$G$2="-",$G$2=0),"",Fact.!C65)</f>
        <v/>
      </c>
      <c r="H123" s="6" t="s">
        <v>25</v>
      </c>
      <c r="I123" s="3" t="str">
        <f t="shared" si="1"/>
        <v/>
      </c>
      <c r="J123" s="5" t="s">
        <v>25</v>
      </c>
      <c r="K123" s="13" t="str">
        <f>IF(OR($G$2="",$G$2="-",$G$2=0),"",Fact.!D65)</f>
        <v/>
      </c>
      <c r="L123" s="3" t="str">
        <f t="shared" si="0"/>
        <v/>
      </c>
      <c r="M123" s="3" t="str">
        <f t="shared" si="2"/>
        <v>-</v>
      </c>
    </row>
    <row r="124" spans="1:13" x14ac:dyDescent="0.3">
      <c r="A124" s="7">
        <v>63</v>
      </c>
      <c r="B124" s="2" t="str">
        <f>IF(OR($G$2="",$G$2="-",$G$2=0),"",Fact.!A66)</f>
        <v/>
      </c>
      <c r="C124" s="1" t="str">
        <f>IF(OR($G$2="",$G$2="-",$G$2=0),"",Fact.!#REF!)</f>
        <v/>
      </c>
      <c r="D124" s="5" t="s">
        <v>25</v>
      </c>
      <c r="E124" s="3" t="s">
        <v>25</v>
      </c>
      <c r="F124" s="5" t="str">
        <f>IF(OR($G$2="",$G$2="-",$G$2=0),"",Fact.!B66)</f>
        <v/>
      </c>
      <c r="G124" s="3" t="str">
        <f>IF(OR($G$2="",$G$2="-",$G$2=0),"",Fact.!C66)</f>
        <v/>
      </c>
      <c r="H124" s="6" t="s">
        <v>25</v>
      </c>
      <c r="I124" s="3" t="str">
        <f t="shared" si="1"/>
        <v/>
      </c>
      <c r="J124" s="5" t="s">
        <v>25</v>
      </c>
      <c r="K124" s="13" t="str">
        <f>IF(OR($G$2="",$G$2="-",$G$2=0),"",Fact.!D66)</f>
        <v/>
      </c>
      <c r="L124" s="3" t="str">
        <f t="shared" si="0"/>
        <v/>
      </c>
      <c r="M124" s="3" t="str">
        <f t="shared" si="2"/>
        <v>-</v>
      </c>
    </row>
    <row r="125" spans="1:13" x14ac:dyDescent="0.3">
      <c r="A125" s="7">
        <v>64</v>
      </c>
      <c r="B125" s="2" t="str">
        <f>IF(OR($G$2="",$G$2="-",$G$2=0),"",Fact.!A67)</f>
        <v/>
      </c>
      <c r="C125" s="1" t="str">
        <f>IF(OR($G$2="",$G$2="-",$G$2=0),"",Fact.!#REF!)</f>
        <v/>
      </c>
      <c r="D125" s="5" t="s">
        <v>25</v>
      </c>
      <c r="E125" s="3" t="s">
        <v>25</v>
      </c>
      <c r="F125" s="5" t="str">
        <f>IF(OR($G$2="",$G$2="-",$G$2=0),"",Fact.!B67)</f>
        <v/>
      </c>
      <c r="G125" s="3" t="str">
        <f>IF(OR($G$2="",$G$2="-",$G$2=0),"",Fact.!C67)</f>
        <v/>
      </c>
      <c r="H125" s="6" t="s">
        <v>25</v>
      </c>
      <c r="I125" s="3" t="str">
        <f t="shared" si="1"/>
        <v/>
      </c>
      <c r="J125" s="5" t="s">
        <v>25</v>
      </c>
      <c r="K125" s="13" t="str">
        <f>IF(OR($G$2="",$G$2="-",$G$2=0),"",Fact.!D67)</f>
        <v/>
      </c>
      <c r="L125" s="3" t="str">
        <f t="shared" si="0"/>
        <v/>
      </c>
      <c r="M125" s="3" t="str">
        <f t="shared" si="2"/>
        <v>-</v>
      </c>
    </row>
    <row r="126" spans="1:13" x14ac:dyDescent="0.3">
      <c r="A126" s="7">
        <v>65</v>
      </c>
      <c r="B126" s="2" t="str">
        <f>IF(OR($G$2="",$G$2="-",$G$2=0),"",Fact.!A68)</f>
        <v/>
      </c>
      <c r="C126" s="1" t="str">
        <f>IF(OR($G$2="",$G$2="-",$G$2=0),"",Fact.!#REF!)</f>
        <v/>
      </c>
      <c r="D126" s="5" t="s">
        <v>25</v>
      </c>
      <c r="E126" s="3" t="s">
        <v>25</v>
      </c>
      <c r="F126" s="5" t="str">
        <f>IF(OR($G$2="",$G$2="-",$G$2=0),"",Fact.!B68)</f>
        <v/>
      </c>
      <c r="G126" s="3" t="str">
        <f>IF(OR($G$2="",$G$2="-",$G$2=0),"",Fact.!C68)</f>
        <v/>
      </c>
      <c r="H126" s="6" t="s">
        <v>25</v>
      </c>
      <c r="I126" s="3" t="str">
        <f t="shared" si="1"/>
        <v/>
      </c>
      <c r="J126" s="5" t="s">
        <v>25</v>
      </c>
      <c r="K126" s="13" t="str">
        <f>IF(OR($G$2="",$G$2="-",$G$2=0),"",Fact.!D68)</f>
        <v/>
      </c>
      <c r="L126" s="3" t="str">
        <f t="shared" ref="L126:L161" si="3">IF($K126="","",IF($K126="-","-",($I126*$K126)))</f>
        <v/>
      </c>
      <c r="M126" s="3" t="str">
        <f t="shared" si="2"/>
        <v>-</v>
      </c>
    </row>
    <row r="127" spans="1:13" x14ac:dyDescent="0.3">
      <c r="A127" s="7">
        <v>66</v>
      </c>
      <c r="B127" s="2" t="str">
        <f>IF(OR($G$2="",$G$2="-",$G$2=0),"",Fact.!A69)</f>
        <v/>
      </c>
      <c r="C127" s="1" t="str">
        <f>IF(OR($G$2="",$G$2="-",$G$2=0),"",Fact.!#REF!)</f>
        <v/>
      </c>
      <c r="D127" s="5" t="s">
        <v>25</v>
      </c>
      <c r="E127" s="3" t="s">
        <v>25</v>
      </c>
      <c r="F127" s="5" t="str">
        <f>IF(OR($G$2="",$G$2="-",$G$2=0),"",Fact.!B69)</f>
        <v/>
      </c>
      <c r="G127" s="3" t="str">
        <f>IF(OR($G$2="",$G$2="-",$G$2=0),"",Fact.!C69)</f>
        <v/>
      </c>
      <c r="H127" s="6" t="s">
        <v>25</v>
      </c>
      <c r="I127" s="3" t="str">
        <f t="shared" ref="I127:I161" si="4">IF(OR($G$2="",$G$2="-",$G$2=0),"",F127*G127)</f>
        <v/>
      </c>
      <c r="J127" s="5" t="s">
        <v>25</v>
      </c>
      <c r="K127" s="13" t="str">
        <f>IF(OR($G$2="",$G$2="-",$G$2=0),"",Fact.!D69)</f>
        <v/>
      </c>
      <c r="L127" s="3" t="str">
        <f t="shared" si="3"/>
        <v/>
      </c>
      <c r="M127" s="3" t="str">
        <f t="shared" ref="M127:M161" si="5">IF(SUM($I127,$L127)=0,"-",SUM($I127,$L127))</f>
        <v>-</v>
      </c>
    </row>
    <row r="128" spans="1:13" x14ac:dyDescent="0.3">
      <c r="A128" s="7">
        <v>67</v>
      </c>
      <c r="B128" s="2" t="str">
        <f>IF(OR($G$2="",$G$2="-",$G$2=0),"",Fact.!A70)</f>
        <v/>
      </c>
      <c r="C128" s="1" t="str">
        <f>IF(OR($G$2="",$G$2="-",$G$2=0),"",Fact.!#REF!)</f>
        <v/>
      </c>
      <c r="D128" s="5" t="s">
        <v>25</v>
      </c>
      <c r="E128" s="3" t="s">
        <v>25</v>
      </c>
      <c r="F128" s="5" t="str">
        <f>IF(OR($G$2="",$G$2="-",$G$2=0),"",Fact.!B70)</f>
        <v/>
      </c>
      <c r="G128" s="3" t="str">
        <f>IF(OR($G$2="",$G$2="-",$G$2=0),"",Fact.!C70)</f>
        <v/>
      </c>
      <c r="H128" s="6" t="s">
        <v>25</v>
      </c>
      <c r="I128" s="3" t="str">
        <f t="shared" si="4"/>
        <v/>
      </c>
      <c r="J128" s="5" t="s">
        <v>25</v>
      </c>
      <c r="K128" s="13" t="str">
        <f>IF(OR($G$2="",$G$2="-",$G$2=0),"",Fact.!D70)</f>
        <v/>
      </c>
      <c r="L128" s="3" t="str">
        <f t="shared" si="3"/>
        <v/>
      </c>
      <c r="M128" s="3" t="str">
        <f t="shared" si="5"/>
        <v>-</v>
      </c>
    </row>
    <row r="129" spans="1:13" x14ac:dyDescent="0.3">
      <c r="A129" s="7">
        <v>68</v>
      </c>
      <c r="B129" s="2" t="str">
        <f>IF(OR($G$2="",$G$2="-",$G$2=0),"",Fact.!A71)</f>
        <v/>
      </c>
      <c r="C129" s="1" t="str">
        <f>IF(OR($G$2="",$G$2="-",$G$2=0),"",Fact.!#REF!)</f>
        <v/>
      </c>
      <c r="D129" s="5" t="s">
        <v>25</v>
      </c>
      <c r="E129" s="3" t="s">
        <v>25</v>
      </c>
      <c r="F129" s="5" t="str">
        <f>IF(OR($G$2="",$G$2="-",$G$2=0),"",Fact.!B71)</f>
        <v/>
      </c>
      <c r="G129" s="3" t="str">
        <f>IF(OR($G$2="",$G$2="-",$G$2=0),"",Fact.!C71)</f>
        <v/>
      </c>
      <c r="H129" s="6" t="s">
        <v>25</v>
      </c>
      <c r="I129" s="3" t="str">
        <f t="shared" si="4"/>
        <v/>
      </c>
      <c r="J129" s="5" t="s">
        <v>25</v>
      </c>
      <c r="K129" s="13" t="str">
        <f>IF(OR($G$2="",$G$2="-",$G$2=0),"",Fact.!D71)</f>
        <v/>
      </c>
      <c r="L129" s="3" t="str">
        <f t="shared" si="3"/>
        <v/>
      </c>
      <c r="M129" s="3" t="str">
        <f t="shared" si="5"/>
        <v>-</v>
      </c>
    </row>
    <row r="130" spans="1:13" x14ac:dyDescent="0.3">
      <c r="A130" s="7">
        <v>69</v>
      </c>
      <c r="B130" s="2" t="str">
        <f>IF(OR($G$2="",$G$2="-",$G$2=0),"",Fact.!A72)</f>
        <v/>
      </c>
      <c r="C130" s="1" t="str">
        <f>IF(OR($G$2="",$G$2="-",$G$2=0),"",Fact.!#REF!)</f>
        <v/>
      </c>
      <c r="D130" s="5" t="s">
        <v>25</v>
      </c>
      <c r="E130" s="3" t="s">
        <v>25</v>
      </c>
      <c r="F130" s="5" t="str">
        <f>IF(OR($G$2="",$G$2="-",$G$2=0),"",Fact.!B72)</f>
        <v/>
      </c>
      <c r="G130" s="3" t="str">
        <f>IF(OR($G$2="",$G$2="-",$G$2=0),"",Fact.!C72)</f>
        <v/>
      </c>
      <c r="H130" s="6" t="s">
        <v>25</v>
      </c>
      <c r="I130" s="3" t="str">
        <f t="shared" si="4"/>
        <v/>
      </c>
      <c r="J130" s="5" t="s">
        <v>25</v>
      </c>
      <c r="K130" s="13" t="str">
        <f>IF(OR($G$2="",$G$2="-",$G$2=0),"",Fact.!D72)</f>
        <v/>
      </c>
      <c r="L130" s="3" t="str">
        <f t="shared" si="3"/>
        <v/>
      </c>
      <c r="M130" s="3" t="str">
        <f t="shared" si="5"/>
        <v>-</v>
      </c>
    </row>
    <row r="131" spans="1:13" x14ac:dyDescent="0.3">
      <c r="A131" s="7">
        <v>70</v>
      </c>
      <c r="B131" s="2" t="str">
        <f>IF(OR($G$2="",$G$2="-",$G$2=0),"",Fact.!A73)</f>
        <v/>
      </c>
      <c r="C131" s="1" t="str">
        <f>IF(OR($G$2="",$G$2="-",$G$2=0),"",Fact.!#REF!)</f>
        <v/>
      </c>
      <c r="D131" s="5" t="s">
        <v>25</v>
      </c>
      <c r="E131" s="3" t="s">
        <v>25</v>
      </c>
      <c r="F131" s="5" t="str">
        <f>IF(OR($G$2="",$G$2="-",$G$2=0),"",Fact.!B73)</f>
        <v/>
      </c>
      <c r="G131" s="3" t="str">
        <f>IF(OR($G$2="",$G$2="-",$G$2=0),"",Fact.!C73)</f>
        <v/>
      </c>
      <c r="H131" s="6" t="s">
        <v>25</v>
      </c>
      <c r="I131" s="3" t="str">
        <f t="shared" si="4"/>
        <v/>
      </c>
      <c r="J131" s="5" t="s">
        <v>25</v>
      </c>
      <c r="K131" s="13" t="str">
        <f>IF(OR($G$2="",$G$2="-",$G$2=0),"",Fact.!D73)</f>
        <v/>
      </c>
      <c r="L131" s="3" t="str">
        <f t="shared" si="3"/>
        <v/>
      </c>
      <c r="M131" s="3" t="str">
        <f t="shared" si="5"/>
        <v>-</v>
      </c>
    </row>
    <row r="132" spans="1:13" x14ac:dyDescent="0.3">
      <c r="A132" s="7">
        <v>71</v>
      </c>
      <c r="B132" s="2" t="str">
        <f>IF(OR($G$2="",$G$2="-",$G$2=0),"",Fact.!A74)</f>
        <v/>
      </c>
      <c r="C132" s="1" t="str">
        <f>IF(OR($G$2="",$G$2="-",$G$2=0),"",Fact.!#REF!)</f>
        <v/>
      </c>
      <c r="D132" s="5" t="s">
        <v>25</v>
      </c>
      <c r="E132" s="3" t="s">
        <v>25</v>
      </c>
      <c r="F132" s="5" t="str">
        <f>IF(OR($G$2="",$G$2="-",$G$2=0),"",Fact.!B74)</f>
        <v/>
      </c>
      <c r="G132" s="3" t="str">
        <f>IF(OR($G$2="",$G$2="-",$G$2=0),"",Fact.!C74)</f>
        <v/>
      </c>
      <c r="H132" s="6" t="s">
        <v>25</v>
      </c>
      <c r="I132" s="3" t="str">
        <f t="shared" si="4"/>
        <v/>
      </c>
      <c r="J132" s="5" t="s">
        <v>25</v>
      </c>
      <c r="K132" s="13" t="str">
        <f>IF(OR($G$2="",$G$2="-",$G$2=0),"",Fact.!D74)</f>
        <v/>
      </c>
      <c r="L132" s="3" t="str">
        <f t="shared" si="3"/>
        <v/>
      </c>
      <c r="M132" s="3" t="str">
        <f t="shared" si="5"/>
        <v>-</v>
      </c>
    </row>
    <row r="133" spans="1:13" x14ac:dyDescent="0.3">
      <c r="A133" s="7">
        <v>72</v>
      </c>
      <c r="B133" s="2" t="str">
        <f>IF(OR($G$2="",$G$2="-",$G$2=0),"",Fact.!A75)</f>
        <v/>
      </c>
      <c r="C133" s="1" t="str">
        <f>IF(OR($G$2="",$G$2="-",$G$2=0),"",Fact.!#REF!)</f>
        <v/>
      </c>
      <c r="D133" s="5" t="s">
        <v>25</v>
      </c>
      <c r="E133" s="3" t="s">
        <v>25</v>
      </c>
      <c r="F133" s="5" t="str">
        <f>IF(OR($G$2="",$G$2="-",$G$2=0),"",Fact.!B75)</f>
        <v/>
      </c>
      <c r="G133" s="3" t="str">
        <f>IF(OR($G$2="",$G$2="-",$G$2=0),"",Fact.!C75)</f>
        <v/>
      </c>
      <c r="H133" s="6" t="s">
        <v>25</v>
      </c>
      <c r="I133" s="3" t="str">
        <f t="shared" si="4"/>
        <v/>
      </c>
      <c r="J133" s="5" t="s">
        <v>25</v>
      </c>
      <c r="K133" s="13" t="str">
        <f>IF(OR($G$2="",$G$2="-",$G$2=0),"",Fact.!D75)</f>
        <v/>
      </c>
      <c r="L133" s="3" t="str">
        <f t="shared" si="3"/>
        <v/>
      </c>
      <c r="M133" s="3" t="str">
        <f t="shared" si="5"/>
        <v>-</v>
      </c>
    </row>
    <row r="134" spans="1:13" x14ac:dyDescent="0.3">
      <c r="A134" s="7">
        <v>73</v>
      </c>
      <c r="B134" s="2" t="str">
        <f>IF(OR($G$2="",$G$2="-",$G$2=0),"",Fact.!A76)</f>
        <v/>
      </c>
      <c r="C134" s="1" t="str">
        <f>IF(OR($G$2="",$G$2="-",$G$2=0),"",Fact.!#REF!)</f>
        <v/>
      </c>
      <c r="D134" s="5" t="s">
        <v>25</v>
      </c>
      <c r="E134" s="3" t="s">
        <v>25</v>
      </c>
      <c r="F134" s="5" t="str">
        <f>IF(OR($G$2="",$G$2="-",$G$2=0),"",Fact.!B76)</f>
        <v/>
      </c>
      <c r="G134" s="3" t="str">
        <f>IF(OR($G$2="",$G$2="-",$G$2=0),"",Fact.!C76)</f>
        <v/>
      </c>
      <c r="H134" s="6" t="s">
        <v>25</v>
      </c>
      <c r="I134" s="3" t="str">
        <f t="shared" si="4"/>
        <v/>
      </c>
      <c r="J134" s="5" t="s">
        <v>25</v>
      </c>
      <c r="K134" s="13" t="str">
        <f>IF(OR($G$2="",$G$2="-",$G$2=0),"",Fact.!D76)</f>
        <v/>
      </c>
      <c r="L134" s="3" t="str">
        <f t="shared" si="3"/>
        <v/>
      </c>
      <c r="M134" s="3" t="str">
        <f t="shared" si="5"/>
        <v>-</v>
      </c>
    </row>
    <row r="135" spans="1:13" x14ac:dyDescent="0.3">
      <c r="A135" s="7">
        <v>74</v>
      </c>
      <c r="B135" s="2" t="str">
        <f>IF(OR($G$2="",$G$2="-",$G$2=0),"",Fact.!A77)</f>
        <v/>
      </c>
      <c r="C135" s="1" t="str">
        <f>IF(OR($G$2="",$G$2="-",$G$2=0),"",Fact.!#REF!)</f>
        <v/>
      </c>
      <c r="D135" s="5" t="s">
        <v>25</v>
      </c>
      <c r="E135" s="3" t="s">
        <v>25</v>
      </c>
      <c r="F135" s="5" t="str">
        <f>IF(OR($G$2="",$G$2="-",$G$2=0),"",Fact.!B77)</f>
        <v/>
      </c>
      <c r="G135" s="3" t="str">
        <f>IF(OR($G$2="",$G$2="-",$G$2=0),"",Fact.!C77)</f>
        <v/>
      </c>
      <c r="H135" s="6" t="s">
        <v>25</v>
      </c>
      <c r="I135" s="3" t="str">
        <f t="shared" si="4"/>
        <v/>
      </c>
      <c r="J135" s="5" t="s">
        <v>25</v>
      </c>
      <c r="K135" s="13" t="str">
        <f>IF(OR($G$2="",$G$2="-",$G$2=0),"",Fact.!D77)</f>
        <v/>
      </c>
      <c r="L135" s="3" t="str">
        <f t="shared" si="3"/>
        <v/>
      </c>
      <c r="M135" s="3" t="str">
        <f t="shared" si="5"/>
        <v>-</v>
      </c>
    </row>
    <row r="136" spans="1:13" x14ac:dyDescent="0.3">
      <c r="A136" s="7">
        <v>75</v>
      </c>
      <c r="B136" s="2" t="str">
        <f>IF(OR($G$2="",$G$2="-",$G$2=0),"",Fact.!A78)</f>
        <v/>
      </c>
      <c r="C136" s="1" t="str">
        <f>IF(OR($G$2="",$G$2="-",$G$2=0),"",Fact.!#REF!)</f>
        <v/>
      </c>
      <c r="D136" s="5" t="s">
        <v>25</v>
      </c>
      <c r="E136" s="3" t="s">
        <v>25</v>
      </c>
      <c r="F136" s="5" t="str">
        <f>IF(OR($G$2="",$G$2="-",$G$2=0),"",Fact.!B78)</f>
        <v/>
      </c>
      <c r="G136" s="3" t="str">
        <f>IF(OR($G$2="",$G$2="-",$G$2=0),"",Fact.!C78)</f>
        <v/>
      </c>
      <c r="H136" s="6" t="s">
        <v>25</v>
      </c>
      <c r="I136" s="3" t="str">
        <f t="shared" si="4"/>
        <v/>
      </c>
      <c r="J136" s="5" t="s">
        <v>25</v>
      </c>
      <c r="K136" s="13" t="str">
        <f>IF(OR($G$2="",$G$2="-",$G$2=0),"",Fact.!D78)</f>
        <v/>
      </c>
      <c r="L136" s="3" t="str">
        <f t="shared" si="3"/>
        <v/>
      </c>
      <c r="M136" s="3" t="str">
        <f t="shared" si="5"/>
        <v>-</v>
      </c>
    </row>
    <row r="137" spans="1:13" x14ac:dyDescent="0.3">
      <c r="A137" s="7">
        <v>76</v>
      </c>
      <c r="B137" s="2" t="str">
        <f>IF(OR($G$2="",$G$2="-",$G$2=0),"",Fact.!A79)</f>
        <v/>
      </c>
      <c r="C137" s="1" t="str">
        <f>IF(OR($G$2="",$G$2="-",$G$2=0),"",Fact.!#REF!)</f>
        <v/>
      </c>
      <c r="D137" s="5" t="s">
        <v>25</v>
      </c>
      <c r="E137" s="3" t="s">
        <v>25</v>
      </c>
      <c r="F137" s="5" t="str">
        <f>IF(OR($G$2="",$G$2="-",$G$2=0),"",Fact.!B79)</f>
        <v/>
      </c>
      <c r="G137" s="3" t="str">
        <f>IF(OR($G$2="",$G$2="-",$G$2=0),"",Fact.!C79)</f>
        <v/>
      </c>
      <c r="H137" s="6" t="s">
        <v>25</v>
      </c>
      <c r="I137" s="3" t="str">
        <f t="shared" si="4"/>
        <v/>
      </c>
      <c r="J137" s="5" t="s">
        <v>25</v>
      </c>
      <c r="K137" s="13" t="str">
        <f>IF(OR($G$2="",$G$2="-",$G$2=0),"",Fact.!D79)</f>
        <v/>
      </c>
      <c r="L137" s="3" t="str">
        <f t="shared" si="3"/>
        <v/>
      </c>
      <c r="M137" s="3" t="str">
        <f t="shared" si="5"/>
        <v>-</v>
      </c>
    </row>
    <row r="138" spans="1:13" x14ac:dyDescent="0.3">
      <c r="A138" s="7">
        <v>77</v>
      </c>
      <c r="B138" s="2" t="str">
        <f>IF(OR($G$2="",$G$2="-",$G$2=0),"",Fact.!A80)</f>
        <v/>
      </c>
      <c r="C138" s="1" t="str">
        <f>IF(OR($G$2="",$G$2="-",$G$2=0),"",Fact.!#REF!)</f>
        <v/>
      </c>
      <c r="D138" s="5" t="s">
        <v>25</v>
      </c>
      <c r="E138" s="3" t="s">
        <v>25</v>
      </c>
      <c r="F138" s="5" t="str">
        <f>IF(OR($G$2="",$G$2="-",$G$2=0),"",Fact.!B80)</f>
        <v/>
      </c>
      <c r="G138" s="3" t="str">
        <f>IF(OR($G$2="",$G$2="-",$G$2=0),"",Fact.!C80)</f>
        <v/>
      </c>
      <c r="H138" s="6" t="s">
        <v>25</v>
      </c>
      <c r="I138" s="3" t="str">
        <f t="shared" si="4"/>
        <v/>
      </c>
      <c r="J138" s="5" t="s">
        <v>25</v>
      </c>
      <c r="K138" s="13" t="str">
        <f>IF(OR($G$2="",$G$2="-",$G$2=0),"",Fact.!D80)</f>
        <v/>
      </c>
      <c r="L138" s="3" t="str">
        <f t="shared" si="3"/>
        <v/>
      </c>
      <c r="M138" s="3" t="str">
        <f t="shared" si="5"/>
        <v>-</v>
      </c>
    </row>
    <row r="139" spans="1:13" x14ac:dyDescent="0.3">
      <c r="A139" s="7">
        <v>78</v>
      </c>
      <c r="B139" s="2" t="str">
        <f>IF(OR($G$2="",$G$2="-",$G$2=0),"",Fact.!A81)</f>
        <v/>
      </c>
      <c r="C139" s="1" t="str">
        <f>IF(OR($G$2="",$G$2="-",$G$2=0),"",Fact.!#REF!)</f>
        <v/>
      </c>
      <c r="D139" s="5" t="s">
        <v>25</v>
      </c>
      <c r="E139" s="3" t="s">
        <v>25</v>
      </c>
      <c r="F139" s="5" t="str">
        <f>IF(OR($G$2="",$G$2="-",$G$2=0),"",Fact.!B81)</f>
        <v/>
      </c>
      <c r="G139" s="3" t="str">
        <f>IF(OR($G$2="",$G$2="-",$G$2=0),"",Fact.!C81)</f>
        <v/>
      </c>
      <c r="H139" s="6" t="s">
        <v>25</v>
      </c>
      <c r="I139" s="3" t="str">
        <f t="shared" si="4"/>
        <v/>
      </c>
      <c r="J139" s="5" t="s">
        <v>25</v>
      </c>
      <c r="K139" s="13" t="str">
        <f>IF(OR($G$2="",$G$2="-",$G$2=0),"",Fact.!D81)</f>
        <v/>
      </c>
      <c r="L139" s="3" t="str">
        <f t="shared" si="3"/>
        <v/>
      </c>
      <c r="M139" s="3" t="str">
        <f t="shared" si="5"/>
        <v>-</v>
      </c>
    </row>
    <row r="140" spans="1:13" x14ac:dyDescent="0.3">
      <c r="A140" s="7">
        <v>79</v>
      </c>
      <c r="B140" s="2" t="str">
        <f>IF(OR($G$2="",$G$2="-",$G$2=0),"",Fact.!A82)</f>
        <v/>
      </c>
      <c r="C140" s="1" t="str">
        <f>IF(OR($G$2="",$G$2="-",$G$2=0),"",Fact.!#REF!)</f>
        <v/>
      </c>
      <c r="D140" s="5" t="s">
        <v>25</v>
      </c>
      <c r="E140" s="3" t="s">
        <v>25</v>
      </c>
      <c r="F140" s="5" t="str">
        <f>IF(OR($G$2="",$G$2="-",$G$2=0),"",Fact.!B82)</f>
        <v/>
      </c>
      <c r="G140" s="3" t="str">
        <f>IF(OR($G$2="",$G$2="-",$G$2=0),"",Fact.!C82)</f>
        <v/>
      </c>
      <c r="H140" s="6" t="s">
        <v>25</v>
      </c>
      <c r="I140" s="3" t="str">
        <f t="shared" si="4"/>
        <v/>
      </c>
      <c r="J140" s="5" t="s">
        <v>25</v>
      </c>
      <c r="K140" s="13" t="str">
        <f>IF(OR($G$2="",$G$2="-",$G$2=0),"",Fact.!D82)</f>
        <v/>
      </c>
      <c r="L140" s="3" t="str">
        <f t="shared" si="3"/>
        <v/>
      </c>
      <c r="M140" s="3" t="str">
        <f t="shared" si="5"/>
        <v>-</v>
      </c>
    </row>
    <row r="141" spans="1:13" x14ac:dyDescent="0.3">
      <c r="A141" s="7">
        <v>80</v>
      </c>
      <c r="B141" s="2" t="str">
        <f>IF(OR($G$2="",$G$2="-",$G$2=0),"",Fact.!A83)</f>
        <v/>
      </c>
      <c r="C141" s="1" t="str">
        <f>IF(OR($G$2="",$G$2="-",$G$2=0),"",Fact.!#REF!)</f>
        <v/>
      </c>
      <c r="D141" s="5" t="s">
        <v>25</v>
      </c>
      <c r="E141" s="3" t="s">
        <v>25</v>
      </c>
      <c r="F141" s="5" t="str">
        <f>IF(OR($G$2="",$G$2="-",$G$2=0),"",Fact.!B83)</f>
        <v/>
      </c>
      <c r="G141" s="3" t="str">
        <f>IF(OR($G$2="",$G$2="-",$G$2=0),"",Fact.!C83)</f>
        <v/>
      </c>
      <c r="H141" s="6" t="s">
        <v>25</v>
      </c>
      <c r="I141" s="3" t="str">
        <f t="shared" si="4"/>
        <v/>
      </c>
      <c r="J141" s="5" t="s">
        <v>25</v>
      </c>
      <c r="K141" s="13" t="str">
        <f>IF(OR($G$2="",$G$2="-",$G$2=0),"",Fact.!D83)</f>
        <v/>
      </c>
      <c r="L141" s="3" t="str">
        <f t="shared" si="3"/>
        <v/>
      </c>
      <c r="M141" s="3" t="str">
        <f t="shared" si="5"/>
        <v>-</v>
      </c>
    </row>
    <row r="142" spans="1:13" x14ac:dyDescent="0.3">
      <c r="A142" s="7">
        <v>81</v>
      </c>
      <c r="B142" s="2" t="str">
        <f>IF(OR($G$2="",$G$2="-",$G$2=0),"",Fact.!A84)</f>
        <v/>
      </c>
      <c r="C142" s="1" t="str">
        <f>IF(OR($G$2="",$G$2="-",$G$2=0),"",Fact.!#REF!)</f>
        <v/>
      </c>
      <c r="D142" s="5" t="s">
        <v>25</v>
      </c>
      <c r="E142" s="3" t="s">
        <v>25</v>
      </c>
      <c r="F142" s="5" t="str">
        <f>IF(OR($G$2="",$G$2="-",$G$2=0),"",Fact.!B84)</f>
        <v/>
      </c>
      <c r="G142" s="3" t="str">
        <f>IF(OR($G$2="",$G$2="-",$G$2=0),"",Fact.!C84)</f>
        <v/>
      </c>
      <c r="H142" s="6" t="s">
        <v>25</v>
      </c>
      <c r="I142" s="3" t="str">
        <f t="shared" si="4"/>
        <v/>
      </c>
      <c r="J142" s="5" t="s">
        <v>25</v>
      </c>
      <c r="K142" s="13" t="str">
        <f>IF(OR($G$2="",$G$2="-",$G$2=0),"",Fact.!D84)</f>
        <v/>
      </c>
      <c r="L142" s="3" t="str">
        <f t="shared" si="3"/>
        <v/>
      </c>
      <c r="M142" s="3" t="str">
        <f t="shared" si="5"/>
        <v>-</v>
      </c>
    </row>
    <row r="143" spans="1:13" x14ac:dyDescent="0.3">
      <c r="A143" s="7">
        <v>82</v>
      </c>
      <c r="B143" s="2" t="str">
        <f>IF(OR($G$2="",$G$2="-",$G$2=0),"",Fact.!A85)</f>
        <v/>
      </c>
      <c r="C143" s="1" t="str">
        <f>IF(OR($G$2="",$G$2="-",$G$2=0),"",Fact.!#REF!)</f>
        <v/>
      </c>
      <c r="D143" s="5" t="s">
        <v>25</v>
      </c>
      <c r="E143" s="3" t="s">
        <v>25</v>
      </c>
      <c r="F143" s="5" t="str">
        <f>IF(OR($G$2="",$G$2="-",$G$2=0),"",Fact.!B85)</f>
        <v/>
      </c>
      <c r="G143" s="3" t="str">
        <f>IF(OR($G$2="",$G$2="-",$G$2=0),"",Fact.!C85)</f>
        <v/>
      </c>
      <c r="H143" s="6" t="s">
        <v>25</v>
      </c>
      <c r="I143" s="3" t="str">
        <f t="shared" si="4"/>
        <v/>
      </c>
      <c r="J143" s="5" t="s">
        <v>25</v>
      </c>
      <c r="K143" s="13" t="str">
        <f>IF(OR($G$2="",$G$2="-",$G$2=0),"",Fact.!D85)</f>
        <v/>
      </c>
      <c r="L143" s="3" t="str">
        <f t="shared" si="3"/>
        <v/>
      </c>
      <c r="M143" s="3" t="str">
        <f t="shared" si="5"/>
        <v>-</v>
      </c>
    </row>
    <row r="144" spans="1:13" x14ac:dyDescent="0.3">
      <c r="A144" s="7">
        <v>83</v>
      </c>
      <c r="B144" s="2" t="str">
        <f>IF(OR($G$2="",$G$2="-",$G$2=0),"",Fact.!A86)</f>
        <v/>
      </c>
      <c r="C144" s="1" t="str">
        <f>IF(OR($G$2="",$G$2="-",$G$2=0),"",Fact.!#REF!)</f>
        <v/>
      </c>
      <c r="D144" s="5" t="s">
        <v>25</v>
      </c>
      <c r="E144" s="3" t="s">
        <v>25</v>
      </c>
      <c r="F144" s="5" t="str">
        <f>IF(OR($G$2="",$G$2="-",$G$2=0),"",Fact.!B86)</f>
        <v/>
      </c>
      <c r="G144" s="3" t="str">
        <f>IF(OR($G$2="",$G$2="-",$G$2=0),"",Fact.!C86)</f>
        <v/>
      </c>
      <c r="H144" s="6" t="s">
        <v>25</v>
      </c>
      <c r="I144" s="3" t="str">
        <f t="shared" si="4"/>
        <v/>
      </c>
      <c r="J144" s="5" t="s">
        <v>25</v>
      </c>
      <c r="K144" s="13" t="str">
        <f>IF(OR($G$2="",$G$2="-",$G$2=0),"",Fact.!D86)</f>
        <v/>
      </c>
      <c r="L144" s="3" t="str">
        <f t="shared" si="3"/>
        <v/>
      </c>
      <c r="M144" s="3" t="str">
        <f t="shared" si="5"/>
        <v>-</v>
      </c>
    </row>
    <row r="145" spans="1:13" x14ac:dyDescent="0.3">
      <c r="A145" s="7">
        <v>84</v>
      </c>
      <c r="B145" s="2" t="str">
        <f>IF(OR($G$2="",$G$2="-",$G$2=0),"",Fact.!A87)</f>
        <v/>
      </c>
      <c r="C145" s="1" t="str">
        <f>IF(OR($G$2="",$G$2="-",$G$2=0),"",Fact.!#REF!)</f>
        <v/>
      </c>
      <c r="D145" s="5" t="s">
        <v>25</v>
      </c>
      <c r="E145" s="3" t="s">
        <v>25</v>
      </c>
      <c r="F145" s="5" t="str">
        <f>IF(OR($G$2="",$G$2="-",$G$2=0),"",Fact.!B87)</f>
        <v/>
      </c>
      <c r="G145" s="3" t="str">
        <f>IF(OR($G$2="",$G$2="-",$G$2=0),"",Fact.!C87)</f>
        <v/>
      </c>
      <c r="H145" s="6" t="s">
        <v>25</v>
      </c>
      <c r="I145" s="3" t="str">
        <f t="shared" si="4"/>
        <v/>
      </c>
      <c r="J145" s="5" t="s">
        <v>25</v>
      </c>
      <c r="K145" s="13" t="str">
        <f>IF(OR($G$2="",$G$2="-",$G$2=0),"",Fact.!D87)</f>
        <v/>
      </c>
      <c r="L145" s="3" t="str">
        <f t="shared" si="3"/>
        <v/>
      </c>
      <c r="M145" s="3" t="str">
        <f t="shared" si="5"/>
        <v>-</v>
      </c>
    </row>
    <row r="146" spans="1:13" x14ac:dyDescent="0.3">
      <c r="A146" s="7">
        <v>85</v>
      </c>
      <c r="B146" s="2" t="str">
        <f>IF(OR($G$2="",$G$2="-",$G$2=0),"",Fact.!A88)</f>
        <v/>
      </c>
      <c r="C146" s="1" t="str">
        <f>IF(OR($G$2="",$G$2="-",$G$2=0),"",Fact.!#REF!)</f>
        <v/>
      </c>
      <c r="D146" s="5" t="s">
        <v>25</v>
      </c>
      <c r="E146" s="3" t="s">
        <v>25</v>
      </c>
      <c r="F146" s="5" t="str">
        <f>IF(OR($G$2="",$G$2="-",$G$2=0),"",Fact.!B88)</f>
        <v/>
      </c>
      <c r="G146" s="3" t="str">
        <f>IF(OR($G$2="",$G$2="-",$G$2=0),"",Fact.!C88)</f>
        <v/>
      </c>
      <c r="H146" s="6" t="s">
        <v>25</v>
      </c>
      <c r="I146" s="3" t="str">
        <f t="shared" si="4"/>
        <v/>
      </c>
      <c r="J146" s="5" t="s">
        <v>25</v>
      </c>
      <c r="K146" s="13" t="str">
        <f>IF(OR($G$2="",$G$2="-",$G$2=0),"",Fact.!D88)</f>
        <v/>
      </c>
      <c r="L146" s="3" t="str">
        <f t="shared" si="3"/>
        <v/>
      </c>
      <c r="M146" s="3" t="str">
        <f t="shared" si="5"/>
        <v>-</v>
      </c>
    </row>
    <row r="147" spans="1:13" x14ac:dyDescent="0.3">
      <c r="A147" s="7">
        <v>86</v>
      </c>
      <c r="B147" s="2" t="str">
        <f>IF(OR($G$2="",$G$2="-",$G$2=0),"",Fact.!A89)</f>
        <v/>
      </c>
      <c r="C147" s="1" t="str">
        <f>IF(OR($G$2="",$G$2="-",$G$2=0),"",Fact.!#REF!)</f>
        <v/>
      </c>
      <c r="D147" s="5" t="s">
        <v>25</v>
      </c>
      <c r="E147" s="3" t="s">
        <v>25</v>
      </c>
      <c r="F147" s="5" t="str">
        <f>IF(OR($G$2="",$G$2="-",$G$2=0),"",Fact.!B89)</f>
        <v/>
      </c>
      <c r="G147" s="3" t="str">
        <f>IF(OR($G$2="",$G$2="-",$G$2=0),"",Fact.!C89)</f>
        <v/>
      </c>
      <c r="H147" s="6" t="s">
        <v>25</v>
      </c>
      <c r="I147" s="3" t="str">
        <f t="shared" si="4"/>
        <v/>
      </c>
      <c r="J147" s="5" t="s">
        <v>25</v>
      </c>
      <c r="K147" s="13" t="str">
        <f>IF(OR($G$2="",$G$2="-",$G$2=0),"",Fact.!D89)</f>
        <v/>
      </c>
      <c r="L147" s="3" t="str">
        <f t="shared" si="3"/>
        <v/>
      </c>
      <c r="M147" s="3" t="str">
        <f t="shared" si="5"/>
        <v>-</v>
      </c>
    </row>
    <row r="148" spans="1:13" x14ac:dyDescent="0.3">
      <c r="A148" s="7">
        <v>87</v>
      </c>
      <c r="B148" s="2" t="str">
        <f>IF(OR($G$2="",$G$2="-",$G$2=0),"",Fact.!A90)</f>
        <v/>
      </c>
      <c r="C148" s="1" t="str">
        <f>IF(OR($G$2="",$G$2="-",$G$2=0),"",Fact.!#REF!)</f>
        <v/>
      </c>
      <c r="D148" s="5" t="s">
        <v>25</v>
      </c>
      <c r="E148" s="3" t="s">
        <v>25</v>
      </c>
      <c r="F148" s="5" t="str">
        <f>IF(OR($G$2="",$G$2="-",$G$2=0),"",Fact.!B90)</f>
        <v/>
      </c>
      <c r="G148" s="3" t="str">
        <f>IF(OR($G$2="",$G$2="-",$G$2=0),"",Fact.!C90)</f>
        <v/>
      </c>
      <c r="H148" s="6" t="s">
        <v>25</v>
      </c>
      <c r="I148" s="3" t="str">
        <f t="shared" si="4"/>
        <v/>
      </c>
      <c r="J148" s="5" t="s">
        <v>25</v>
      </c>
      <c r="K148" s="13" t="str">
        <f>IF(OR($G$2="",$G$2="-",$G$2=0),"",Fact.!D90)</f>
        <v/>
      </c>
      <c r="L148" s="3" t="str">
        <f t="shared" si="3"/>
        <v/>
      </c>
      <c r="M148" s="3" t="str">
        <f t="shared" si="5"/>
        <v>-</v>
      </c>
    </row>
    <row r="149" spans="1:13" x14ac:dyDescent="0.3">
      <c r="A149" s="7">
        <v>88</v>
      </c>
      <c r="B149" s="2" t="str">
        <f>IF(OR($G$2="",$G$2="-",$G$2=0),"",Fact.!A91)</f>
        <v/>
      </c>
      <c r="C149" s="1" t="str">
        <f>IF(OR($G$2="",$G$2="-",$G$2=0),"",Fact.!#REF!)</f>
        <v/>
      </c>
      <c r="D149" s="5" t="s">
        <v>25</v>
      </c>
      <c r="E149" s="3" t="s">
        <v>25</v>
      </c>
      <c r="F149" s="5" t="str">
        <f>IF(OR($G$2="",$G$2="-",$G$2=0),"",Fact.!B91)</f>
        <v/>
      </c>
      <c r="G149" s="3" t="str">
        <f>IF(OR($G$2="",$G$2="-",$G$2=0),"",Fact.!C91)</f>
        <v/>
      </c>
      <c r="H149" s="6" t="s">
        <v>25</v>
      </c>
      <c r="I149" s="3" t="str">
        <f t="shared" si="4"/>
        <v/>
      </c>
      <c r="J149" s="5" t="s">
        <v>25</v>
      </c>
      <c r="K149" s="13" t="str">
        <f>IF(OR($G$2="",$G$2="-",$G$2=0),"",Fact.!D91)</f>
        <v/>
      </c>
      <c r="L149" s="3" t="str">
        <f t="shared" si="3"/>
        <v/>
      </c>
      <c r="M149" s="3" t="str">
        <f t="shared" si="5"/>
        <v>-</v>
      </c>
    </row>
    <row r="150" spans="1:13" x14ac:dyDescent="0.3">
      <c r="A150" s="7">
        <v>89</v>
      </c>
      <c r="B150" s="2" t="str">
        <f>IF(OR($G$2="",$G$2="-",$G$2=0),"",Fact.!A92)</f>
        <v/>
      </c>
      <c r="C150" s="1" t="str">
        <f>IF(OR($G$2="",$G$2="-",$G$2=0),"",Fact.!#REF!)</f>
        <v/>
      </c>
      <c r="D150" s="5" t="s">
        <v>25</v>
      </c>
      <c r="E150" s="3" t="s">
        <v>25</v>
      </c>
      <c r="F150" s="5" t="str">
        <f>IF(OR($G$2="",$G$2="-",$G$2=0),"",Fact.!B92)</f>
        <v/>
      </c>
      <c r="G150" s="3" t="str">
        <f>IF(OR($G$2="",$G$2="-",$G$2=0),"",Fact.!C92)</f>
        <v/>
      </c>
      <c r="H150" s="6" t="s">
        <v>25</v>
      </c>
      <c r="I150" s="3" t="str">
        <f t="shared" si="4"/>
        <v/>
      </c>
      <c r="J150" s="5" t="s">
        <v>25</v>
      </c>
      <c r="K150" s="13" t="str">
        <f>IF(OR($G$2="",$G$2="-",$G$2=0),"",Fact.!D92)</f>
        <v/>
      </c>
      <c r="L150" s="3" t="str">
        <f t="shared" si="3"/>
        <v/>
      </c>
      <c r="M150" s="3" t="str">
        <f t="shared" si="5"/>
        <v>-</v>
      </c>
    </row>
    <row r="151" spans="1:13" x14ac:dyDescent="0.3">
      <c r="A151" s="7">
        <v>90</v>
      </c>
      <c r="B151" s="2" t="str">
        <f>IF(OR($G$2="",$G$2="-",$G$2=0),"",Fact.!A93)</f>
        <v/>
      </c>
      <c r="C151" s="1" t="str">
        <f>IF(OR($G$2="",$G$2="-",$G$2=0),"",Fact.!#REF!)</f>
        <v/>
      </c>
      <c r="D151" s="5" t="s">
        <v>25</v>
      </c>
      <c r="E151" s="3" t="s">
        <v>25</v>
      </c>
      <c r="F151" s="5" t="str">
        <f>IF(OR($G$2="",$G$2="-",$G$2=0),"",Fact.!B93)</f>
        <v/>
      </c>
      <c r="G151" s="3" t="str">
        <f>IF(OR($G$2="",$G$2="-",$G$2=0),"",Fact.!C93)</f>
        <v/>
      </c>
      <c r="H151" s="6" t="s">
        <v>25</v>
      </c>
      <c r="I151" s="3" t="str">
        <f t="shared" si="4"/>
        <v/>
      </c>
      <c r="J151" s="5" t="s">
        <v>25</v>
      </c>
      <c r="K151" s="13" t="str">
        <f>IF(OR($G$2="",$G$2="-",$G$2=0),"",Fact.!D93)</f>
        <v/>
      </c>
      <c r="L151" s="3" t="str">
        <f t="shared" si="3"/>
        <v/>
      </c>
      <c r="M151" s="3" t="str">
        <f t="shared" si="5"/>
        <v>-</v>
      </c>
    </row>
    <row r="152" spans="1:13" x14ac:dyDescent="0.3">
      <c r="A152" s="7">
        <v>91</v>
      </c>
      <c r="B152" s="2" t="str">
        <f>IF(OR($G$2="",$G$2="-",$G$2=0),"",Fact.!A94)</f>
        <v/>
      </c>
      <c r="C152" s="1" t="str">
        <f>IF(OR($G$2="",$G$2="-",$G$2=0),"",Fact.!#REF!)</f>
        <v/>
      </c>
      <c r="D152" s="5" t="s">
        <v>25</v>
      </c>
      <c r="E152" s="3" t="s">
        <v>25</v>
      </c>
      <c r="F152" s="5" t="str">
        <f>IF(OR($G$2="",$G$2="-",$G$2=0),"",Fact.!B94)</f>
        <v/>
      </c>
      <c r="G152" s="3" t="str">
        <f>IF(OR($G$2="",$G$2="-",$G$2=0),"",Fact.!C94)</f>
        <v/>
      </c>
      <c r="H152" s="6" t="s">
        <v>25</v>
      </c>
      <c r="I152" s="3" t="str">
        <f t="shared" si="4"/>
        <v/>
      </c>
      <c r="J152" s="5" t="s">
        <v>25</v>
      </c>
      <c r="K152" s="13" t="str">
        <f>IF(OR($G$2="",$G$2="-",$G$2=0),"",Fact.!D94)</f>
        <v/>
      </c>
      <c r="L152" s="3" t="str">
        <f t="shared" si="3"/>
        <v/>
      </c>
      <c r="M152" s="3" t="str">
        <f t="shared" si="5"/>
        <v>-</v>
      </c>
    </row>
    <row r="153" spans="1:13" x14ac:dyDescent="0.3">
      <c r="A153" s="7">
        <v>92</v>
      </c>
      <c r="B153" s="2" t="str">
        <f>IF(OR($G$2="",$G$2="-",$G$2=0),"",Fact.!A95)</f>
        <v/>
      </c>
      <c r="C153" s="1" t="str">
        <f>IF(OR($G$2="",$G$2="-",$G$2=0),"",Fact.!#REF!)</f>
        <v/>
      </c>
      <c r="D153" s="5" t="s">
        <v>25</v>
      </c>
      <c r="E153" s="3" t="s">
        <v>25</v>
      </c>
      <c r="F153" s="5" t="str">
        <f>IF(OR($G$2="",$G$2="-",$G$2=0),"",Fact.!B95)</f>
        <v/>
      </c>
      <c r="G153" s="3" t="str">
        <f>IF(OR($G$2="",$G$2="-",$G$2=0),"",Fact.!C95)</f>
        <v/>
      </c>
      <c r="H153" s="6" t="s">
        <v>25</v>
      </c>
      <c r="I153" s="3" t="str">
        <f t="shared" si="4"/>
        <v/>
      </c>
      <c r="J153" s="5" t="s">
        <v>25</v>
      </c>
      <c r="K153" s="13" t="str">
        <f>IF(OR($G$2="",$G$2="-",$G$2=0),"",Fact.!D95)</f>
        <v/>
      </c>
      <c r="L153" s="3" t="str">
        <f t="shared" si="3"/>
        <v/>
      </c>
      <c r="M153" s="3" t="str">
        <f t="shared" si="5"/>
        <v>-</v>
      </c>
    </row>
    <row r="154" spans="1:13" x14ac:dyDescent="0.3">
      <c r="A154" s="7">
        <v>93</v>
      </c>
      <c r="B154" s="2" t="str">
        <f>IF(OR($G$2="",$G$2="-",$G$2=0),"",Fact.!A96)</f>
        <v/>
      </c>
      <c r="C154" s="1" t="str">
        <f>IF(OR($G$2="",$G$2="-",$G$2=0),"",Fact.!#REF!)</f>
        <v/>
      </c>
      <c r="D154" s="5" t="s">
        <v>25</v>
      </c>
      <c r="E154" s="3" t="s">
        <v>25</v>
      </c>
      <c r="F154" s="5" t="str">
        <f>IF(OR($G$2="",$G$2="-",$G$2=0),"",Fact.!B96)</f>
        <v/>
      </c>
      <c r="G154" s="3" t="str">
        <f>IF(OR($G$2="",$G$2="-",$G$2=0),"",Fact.!C96)</f>
        <v/>
      </c>
      <c r="H154" s="6" t="s">
        <v>25</v>
      </c>
      <c r="I154" s="3" t="str">
        <f t="shared" si="4"/>
        <v/>
      </c>
      <c r="J154" s="5" t="s">
        <v>25</v>
      </c>
      <c r="K154" s="13" t="str">
        <f>IF(OR($G$2="",$G$2="-",$G$2=0),"",Fact.!D96)</f>
        <v/>
      </c>
      <c r="L154" s="3" t="str">
        <f t="shared" si="3"/>
        <v/>
      </c>
      <c r="M154" s="3" t="str">
        <f t="shared" si="5"/>
        <v>-</v>
      </c>
    </row>
    <row r="155" spans="1:13" x14ac:dyDescent="0.3">
      <c r="A155" s="7">
        <v>94</v>
      </c>
      <c r="B155" s="2" t="str">
        <f>IF(OR($G$2="",$G$2="-",$G$2=0),"",Fact.!A97)</f>
        <v/>
      </c>
      <c r="C155" s="1" t="str">
        <f>IF(OR($G$2="",$G$2="-",$G$2=0),"",Fact.!#REF!)</f>
        <v/>
      </c>
      <c r="D155" s="5" t="s">
        <v>25</v>
      </c>
      <c r="E155" s="3" t="s">
        <v>25</v>
      </c>
      <c r="F155" s="5" t="str">
        <f>IF(OR($G$2="",$G$2="-",$G$2=0),"",Fact.!B97)</f>
        <v/>
      </c>
      <c r="G155" s="3" t="str">
        <f>IF(OR($G$2="",$G$2="-",$G$2=0),"",Fact.!C97)</f>
        <v/>
      </c>
      <c r="H155" s="6" t="s">
        <v>25</v>
      </c>
      <c r="I155" s="3" t="str">
        <f t="shared" si="4"/>
        <v/>
      </c>
      <c r="J155" s="5" t="s">
        <v>25</v>
      </c>
      <c r="K155" s="13" t="str">
        <f>IF(OR($G$2="",$G$2="-",$G$2=0),"",Fact.!D97)</f>
        <v/>
      </c>
      <c r="L155" s="3" t="str">
        <f t="shared" si="3"/>
        <v/>
      </c>
      <c r="M155" s="3" t="str">
        <f t="shared" si="5"/>
        <v>-</v>
      </c>
    </row>
    <row r="156" spans="1:13" x14ac:dyDescent="0.3">
      <c r="A156" s="7">
        <v>95</v>
      </c>
      <c r="B156" s="2" t="str">
        <f>IF(OR($G$2="",$G$2="-",$G$2=0),"",Fact.!A98)</f>
        <v/>
      </c>
      <c r="C156" s="1" t="str">
        <f>IF(OR($G$2="",$G$2="-",$G$2=0),"",Fact.!#REF!)</f>
        <v/>
      </c>
      <c r="D156" s="5" t="s">
        <v>25</v>
      </c>
      <c r="E156" s="3" t="s">
        <v>25</v>
      </c>
      <c r="F156" s="5" t="str">
        <f>IF(OR($G$2="",$G$2="-",$G$2=0),"",Fact.!B98)</f>
        <v/>
      </c>
      <c r="G156" s="3" t="str">
        <f>IF(OR($G$2="",$G$2="-",$G$2=0),"",Fact.!C98)</f>
        <v/>
      </c>
      <c r="H156" s="6" t="s">
        <v>25</v>
      </c>
      <c r="I156" s="3" t="str">
        <f t="shared" si="4"/>
        <v/>
      </c>
      <c r="J156" s="5" t="s">
        <v>25</v>
      </c>
      <c r="K156" s="13" t="str">
        <f>IF(OR($G$2="",$G$2="-",$G$2=0),"",Fact.!D98)</f>
        <v/>
      </c>
      <c r="L156" s="3" t="str">
        <f t="shared" si="3"/>
        <v/>
      </c>
      <c r="M156" s="3" t="str">
        <f t="shared" si="5"/>
        <v>-</v>
      </c>
    </row>
    <row r="157" spans="1:13" x14ac:dyDescent="0.3">
      <c r="A157" s="7">
        <v>96</v>
      </c>
      <c r="B157" s="2" t="str">
        <f>IF(OR($G$2="",$G$2="-",$G$2=0),"",Fact.!A99)</f>
        <v/>
      </c>
      <c r="C157" s="1" t="str">
        <f>IF(OR($G$2="",$G$2="-",$G$2=0),"",Fact.!#REF!)</f>
        <v/>
      </c>
      <c r="D157" s="5" t="s">
        <v>25</v>
      </c>
      <c r="E157" s="3" t="s">
        <v>25</v>
      </c>
      <c r="F157" s="5" t="str">
        <f>IF(OR($G$2="",$G$2="-",$G$2=0),"",Fact.!B99)</f>
        <v/>
      </c>
      <c r="G157" s="3" t="str">
        <f>IF(OR($G$2="",$G$2="-",$G$2=0),"",Fact.!C99)</f>
        <v/>
      </c>
      <c r="H157" s="6" t="s">
        <v>25</v>
      </c>
      <c r="I157" s="3" t="str">
        <f t="shared" si="4"/>
        <v/>
      </c>
      <c r="J157" s="5" t="s">
        <v>25</v>
      </c>
      <c r="K157" s="13" t="str">
        <f>IF(OR($G$2="",$G$2="-",$G$2=0),"",Fact.!D99)</f>
        <v/>
      </c>
      <c r="L157" s="3" t="str">
        <f t="shared" si="3"/>
        <v/>
      </c>
      <c r="M157" s="3" t="str">
        <f t="shared" si="5"/>
        <v>-</v>
      </c>
    </row>
    <row r="158" spans="1:13" x14ac:dyDescent="0.3">
      <c r="A158" s="7">
        <v>97</v>
      </c>
      <c r="B158" s="2" t="str">
        <f>IF(OR($G$2="",$G$2="-",$G$2=0),"",Fact.!A100)</f>
        <v/>
      </c>
      <c r="C158" s="1" t="str">
        <f>IF(OR($G$2="",$G$2="-",$G$2=0),"",Fact.!#REF!)</f>
        <v/>
      </c>
      <c r="D158" s="5" t="s">
        <v>25</v>
      </c>
      <c r="E158" s="3" t="s">
        <v>25</v>
      </c>
      <c r="F158" s="5" t="str">
        <f>IF(OR($G$2="",$G$2="-",$G$2=0),"",Fact.!B100)</f>
        <v/>
      </c>
      <c r="G158" s="3" t="str">
        <f>IF(OR($G$2="",$G$2="-",$G$2=0),"",Fact.!C100)</f>
        <v/>
      </c>
      <c r="H158" s="6" t="s">
        <v>25</v>
      </c>
      <c r="I158" s="3" t="str">
        <f t="shared" si="4"/>
        <v/>
      </c>
      <c r="J158" s="5" t="s">
        <v>25</v>
      </c>
      <c r="K158" s="13" t="str">
        <f>IF(OR($G$2="",$G$2="-",$G$2=0),"",Fact.!D100)</f>
        <v/>
      </c>
      <c r="L158" s="3" t="str">
        <f t="shared" si="3"/>
        <v/>
      </c>
      <c r="M158" s="3" t="str">
        <f t="shared" si="5"/>
        <v>-</v>
      </c>
    </row>
    <row r="159" spans="1:13" x14ac:dyDescent="0.3">
      <c r="A159" s="7">
        <v>98</v>
      </c>
      <c r="B159" s="2" t="str">
        <f>IF(OR($G$2="",$G$2="-",$G$2=0),"",Fact.!A101)</f>
        <v/>
      </c>
      <c r="C159" s="1" t="str">
        <f>IF(OR($G$2="",$G$2="-",$G$2=0),"",Fact.!#REF!)</f>
        <v/>
      </c>
      <c r="D159" s="5" t="s">
        <v>25</v>
      </c>
      <c r="E159" s="3" t="s">
        <v>25</v>
      </c>
      <c r="F159" s="5" t="str">
        <f>IF(OR($G$2="",$G$2="-",$G$2=0),"",Fact.!B101)</f>
        <v/>
      </c>
      <c r="G159" s="3" t="str">
        <f>IF(OR($G$2="",$G$2="-",$G$2=0),"",Fact.!C101)</f>
        <v/>
      </c>
      <c r="H159" s="6" t="s">
        <v>25</v>
      </c>
      <c r="I159" s="3" t="str">
        <f t="shared" si="4"/>
        <v/>
      </c>
      <c r="J159" s="5" t="s">
        <v>25</v>
      </c>
      <c r="K159" s="13" t="str">
        <f>IF(OR($G$2="",$G$2="-",$G$2=0),"",Fact.!D101)</f>
        <v/>
      </c>
      <c r="L159" s="3" t="str">
        <f t="shared" si="3"/>
        <v/>
      </c>
      <c r="M159" s="3" t="str">
        <f t="shared" si="5"/>
        <v>-</v>
      </c>
    </row>
    <row r="160" spans="1:13" x14ac:dyDescent="0.3">
      <c r="A160" s="7">
        <v>99</v>
      </c>
      <c r="B160" s="2" t="str">
        <f>IF(OR($G$2="",$G$2="-",$G$2=0),"",Fact.!A102)</f>
        <v/>
      </c>
      <c r="C160" s="1" t="str">
        <f>IF(OR($G$2="",$G$2="-",$G$2=0),"",Fact.!#REF!)</f>
        <v/>
      </c>
      <c r="D160" s="5" t="s">
        <v>25</v>
      </c>
      <c r="E160" s="3" t="s">
        <v>25</v>
      </c>
      <c r="F160" s="5" t="str">
        <f>IF(OR($G$2="",$G$2="-",$G$2=0),"",Fact.!B102)</f>
        <v/>
      </c>
      <c r="G160" s="3" t="str">
        <f>IF(OR($G$2="",$G$2="-",$G$2=0),"",Fact.!C102)</f>
        <v/>
      </c>
      <c r="H160" s="6" t="s">
        <v>25</v>
      </c>
      <c r="I160" s="3" t="str">
        <f t="shared" si="4"/>
        <v/>
      </c>
      <c r="J160" s="5" t="s">
        <v>25</v>
      </c>
      <c r="K160" s="13" t="str">
        <f>IF(OR($G$2="",$G$2="-",$G$2=0),"",Fact.!D102)</f>
        <v/>
      </c>
      <c r="L160" s="3" t="str">
        <f t="shared" si="3"/>
        <v/>
      </c>
      <c r="M160" s="3" t="str">
        <f t="shared" si="5"/>
        <v>-</v>
      </c>
    </row>
    <row r="161" spans="1:13" x14ac:dyDescent="0.3">
      <c r="A161" s="7">
        <v>100</v>
      </c>
      <c r="B161" s="2" t="str">
        <f>IF(OR($G$2="",$G$2="-",$G$2=0),"",Fact.!A103)</f>
        <v/>
      </c>
      <c r="C161" s="1" t="str">
        <f>IF(OR($G$2="",$G$2="-",$G$2=0),"",Fact.!#REF!)</f>
        <v/>
      </c>
      <c r="D161" s="5" t="s">
        <v>25</v>
      </c>
      <c r="E161" s="3" t="s">
        <v>25</v>
      </c>
      <c r="F161" s="5" t="str">
        <f>IF(OR($G$2="",$G$2="-",$G$2=0),"",Fact.!B103)</f>
        <v/>
      </c>
      <c r="G161" s="3" t="str">
        <f>IF(OR($G$2="",$G$2="-",$G$2=0),"",Fact.!C103)</f>
        <v/>
      </c>
      <c r="H161" s="6" t="s">
        <v>25</v>
      </c>
      <c r="I161" s="3" t="str">
        <f t="shared" si="4"/>
        <v/>
      </c>
      <c r="J161" s="5" t="s">
        <v>25</v>
      </c>
      <c r="K161" s="13" t="str">
        <f>IF(OR($G$2="",$G$2="-",$G$2=0),"",Fact.!D103)</f>
        <v/>
      </c>
      <c r="L161" s="3" t="str">
        <f t="shared" si="3"/>
        <v/>
      </c>
      <c r="M161" s="3" t="str">
        <f t="shared" si="5"/>
        <v>-</v>
      </c>
    </row>
    <row r="162" spans="1:13" ht="15" thickBot="1" x14ac:dyDescent="0.35">
      <c r="A162" s="69"/>
      <c r="B162" s="70"/>
      <c r="C162" s="71"/>
      <c r="D162" s="72"/>
      <c r="E162" s="73"/>
      <c r="F162" s="72"/>
      <c r="G162" s="73"/>
      <c r="H162" s="74"/>
      <c r="I162" s="73"/>
      <c r="J162" s="72"/>
      <c r="K162" s="75"/>
      <c r="L162" s="75"/>
      <c r="M162" s="75"/>
    </row>
    <row r="163" spans="1:13" ht="15" thickTop="1" x14ac:dyDescent="0.3"/>
    <row r="164" spans="1:13" x14ac:dyDescent="0.3">
      <c r="F164" s="553" t="str">
        <f>IF(SUM(F62:F161)=0,"-",SUM(F62:F161))</f>
        <v>-</v>
      </c>
      <c r="H164" s="553" t="str">
        <f>IF(SUM(H62:H161)=0,"-",SUM(H62:H161))</f>
        <v>-</v>
      </c>
      <c r="I164" s="551" t="str">
        <f>IF(SUM(I62:I161)=0,"-",SUM(I62:I161))</f>
        <v>-</v>
      </c>
      <c r="J164" s="552"/>
      <c r="K164" s="551" t="s">
        <v>25</v>
      </c>
      <c r="L164" s="551" t="str">
        <f>IF(SUM(L62:L161)=0,"-",SUM(L62:L161))</f>
        <v>-</v>
      </c>
      <c r="M164" s="551" t="str">
        <f>IF(SUM(M62:M161)=0,"-",SUM(M62:M161))</f>
        <v>-</v>
      </c>
    </row>
    <row r="165" spans="1:13" ht="15" thickBot="1" x14ac:dyDescent="0.35">
      <c r="A165" s="69"/>
      <c r="B165" s="70"/>
      <c r="C165" s="71"/>
      <c r="D165" s="72"/>
      <c r="E165" s="73"/>
      <c r="F165" s="72"/>
      <c r="G165" s="73"/>
      <c r="H165" s="74"/>
      <c r="I165" s="73"/>
      <c r="J165" s="72"/>
      <c r="K165" s="75"/>
      <c r="L165" s="75"/>
      <c r="M165" s="75"/>
    </row>
    <row r="166" spans="1:13" ht="15" thickTop="1" x14ac:dyDescent="0.3"/>
  </sheetData>
  <mergeCells count="51">
    <mergeCell ref="O23:O26"/>
    <mergeCell ref="P23:P26"/>
    <mergeCell ref="Q23:Q26"/>
    <mergeCell ref="E24:F25"/>
    <mergeCell ref="G24:G25"/>
    <mergeCell ref="H24:H25"/>
    <mergeCell ref="B56:M56"/>
    <mergeCell ref="O43:O46"/>
    <mergeCell ref="P43:P46"/>
    <mergeCell ref="Q43:Q46"/>
    <mergeCell ref="E44:F45"/>
    <mergeCell ref="G44:G45"/>
    <mergeCell ref="H44:H45"/>
    <mergeCell ref="O39:O42"/>
    <mergeCell ref="P39:P42"/>
    <mergeCell ref="Q39:Q42"/>
    <mergeCell ref="E40:F41"/>
    <mergeCell ref="G40:G41"/>
    <mergeCell ref="H40:H41"/>
    <mergeCell ref="Q31:Q34"/>
    <mergeCell ref="E32:F33"/>
    <mergeCell ref="G32:G33"/>
    <mergeCell ref="H32:H33"/>
    <mergeCell ref="O35:O38"/>
    <mergeCell ref="P35:P38"/>
    <mergeCell ref="Q35:Q38"/>
    <mergeCell ref="E36:F37"/>
    <mergeCell ref="G36:G37"/>
    <mergeCell ref="H36:H37"/>
    <mergeCell ref="C8:C11"/>
    <mergeCell ref="C19:C46"/>
    <mergeCell ref="O19:O22"/>
    <mergeCell ref="P19:P22"/>
    <mergeCell ref="Q19:Q22"/>
    <mergeCell ref="E20:F21"/>
    <mergeCell ref="G20:G21"/>
    <mergeCell ref="H20:H21"/>
    <mergeCell ref="O27:O30"/>
    <mergeCell ref="P27:P30"/>
    <mergeCell ref="Q27:Q30"/>
    <mergeCell ref="E28:F29"/>
    <mergeCell ref="G28:G29"/>
    <mergeCell ref="H28:H29"/>
    <mergeCell ref="O31:O34"/>
    <mergeCell ref="P31:P34"/>
    <mergeCell ref="D2:E2"/>
    <mergeCell ref="G2:J2"/>
    <mergeCell ref="D3:E3"/>
    <mergeCell ref="G3:J3"/>
    <mergeCell ref="D4:E4"/>
    <mergeCell ref="G4:J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Datos</vt:lpstr>
      <vt:lpstr>Fact.</vt:lpstr>
      <vt:lpstr>Siguiente</vt:lpstr>
      <vt:lpstr>Resumen</vt:lpstr>
      <vt:lpstr>Res.Aux.</vt:lpstr>
      <vt:lpstr>Facturas MAKRO</vt:lpstr>
      <vt:lpstr>G. VAR. MAKRO</vt:lpstr>
      <vt:lpstr>Fact. Blanco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Xabier Arca Arana</dc:creator>
  <cp:lastModifiedBy>oscar gutierrez murillo</cp:lastModifiedBy>
  <dcterms:created xsi:type="dcterms:W3CDTF">2021-08-03T14:04:27Z</dcterms:created>
  <dcterms:modified xsi:type="dcterms:W3CDTF">2022-01-21T13:53:00Z</dcterms:modified>
</cp:coreProperties>
</file>